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lfare\Desktop\"/>
    </mc:Choice>
  </mc:AlternateContent>
  <bookViews>
    <workbookView xWindow="0" yWindow="0" windowWidth="15630" windowHeight="7275" tabRatio="923"/>
  </bookViews>
  <sheets>
    <sheet name="Students" sheetId="1" r:id="rId1"/>
    <sheet name="SSE" sheetId="62" state="hidden" r:id="rId2"/>
    <sheet name="EE" sheetId="63" state="hidden" r:id="rId3"/>
    <sheet name="YFC" sheetId="64" state="hidden" r:id="rId4"/>
    <sheet name="SA" sheetId="65" state="hidden" r:id="rId5"/>
    <sheet name="Read" sheetId="66" state="hidden" r:id="rId6"/>
    <sheet name="Mat" sheetId="67" state="hidden" r:id="rId7"/>
    <sheet name="Sch" sheetId="73" state="hidden" r:id="rId8"/>
    <sheet name="15-16 SSE" sheetId="30" state="hidden" r:id="rId9"/>
    <sheet name="15-16 EE" sheetId="28" state="hidden" r:id="rId10"/>
    <sheet name="15-16 YFC" sheetId="32" state="hidden" r:id="rId11"/>
    <sheet name="15-16 SA" sheetId="33" state="hidden" r:id="rId12"/>
    <sheet name="15-16 Read" sheetId="40" state="hidden" r:id="rId13"/>
    <sheet name="15-16 Math" sheetId="39" state="hidden" r:id="rId14"/>
  </sheets>
  <definedNames>
    <definedName name="Gender" localSheetId="13">#REF!</definedName>
    <definedName name="Gender" localSheetId="12">#REF!</definedName>
    <definedName name="Gender" localSheetId="11">#REF!</definedName>
    <definedName name="Gender" localSheetId="8">#REF!</definedName>
    <definedName name="Gender" localSheetId="10">#REF!</definedName>
    <definedName name="Gender" localSheetId="2">#REF!</definedName>
    <definedName name="Gender" localSheetId="6">#REF!</definedName>
    <definedName name="Gender" localSheetId="5">#REF!</definedName>
    <definedName name="Gender" localSheetId="4">#REF!</definedName>
    <definedName name="Gender" localSheetId="7">#REF!</definedName>
    <definedName name="Gender" localSheetId="3">#REF!</definedName>
    <definedName name="Gender">#REF!</definedName>
  </definedNames>
  <calcPr calcId="152511"/>
  <pivotCaches>
    <pivotCache cacheId="0" r:id="rId15"/>
    <pivotCache cacheId="1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39" l="1"/>
  <c r="B13" i="39"/>
  <c r="C12" i="40"/>
  <c r="B12" i="40"/>
  <c r="C11" i="33"/>
  <c r="B11" i="33"/>
  <c r="C10" i="32"/>
  <c r="B10" i="32"/>
  <c r="C11" i="28"/>
  <c r="B11" i="28"/>
  <c r="C13" i="30"/>
  <c r="B13" i="30"/>
  <c r="C9" i="62"/>
  <c r="D9" i="62" s="1"/>
  <c r="E10" i="39"/>
  <c r="E9" i="40"/>
  <c r="E7" i="33"/>
  <c r="E8" i="32"/>
  <c r="E10" i="28"/>
  <c r="E10" i="30"/>
  <c r="E7" i="39"/>
  <c r="E9" i="39"/>
  <c r="E8" i="40"/>
  <c r="E10" i="33"/>
  <c r="E7" i="32"/>
  <c r="E9" i="28"/>
  <c r="E9" i="30"/>
  <c r="E11" i="39"/>
  <c r="E9" i="32"/>
  <c r="E7" i="28"/>
  <c r="E11" i="30"/>
  <c r="E7" i="30"/>
  <c r="E12" i="39"/>
  <c r="E8" i="39"/>
  <c r="E11" i="40"/>
  <c r="E7" i="40"/>
  <c r="E9" i="33"/>
  <c r="E8" i="28"/>
  <c r="E12" i="30"/>
  <c r="E8" i="30"/>
  <c r="E10" i="40"/>
  <c r="E8" i="33"/>
</calcChain>
</file>

<file path=xl/sharedStrings.xml><?xml version="1.0" encoding="utf-8"?>
<sst xmlns="http://schemas.openxmlformats.org/spreadsheetml/2006/main" count="1061" uniqueCount="437">
  <si>
    <t>PPDC 2015-2016</t>
  </si>
  <si>
    <t>incomplete</t>
  </si>
  <si>
    <t>Peter Paul Location (2016)</t>
  </si>
  <si>
    <t>(Multiple Items)</t>
  </si>
  <si>
    <t>Row Labels</t>
  </si>
  <si>
    <t>Grand Total</t>
  </si>
  <si>
    <t>Central</t>
  </si>
  <si>
    <t>Grade 13-14</t>
  </si>
  <si>
    <t>Grade 14-15</t>
  </si>
  <si>
    <t>Grade 15-16</t>
  </si>
  <si>
    <t>Peter Paul Location (2013)</t>
  </si>
  <si>
    <t>Peter Paul Location (2014)</t>
  </si>
  <si>
    <t>Peter Paul Location (2015)</t>
  </si>
  <si>
    <t>Peter Paul Location (Summer 2015)</t>
  </si>
  <si>
    <t>Initial PDCC Enrollment Date</t>
  </si>
  <si>
    <t>Dosage (Total Number of Weeks)</t>
  </si>
  <si>
    <t>PPDC 2010-2011</t>
  </si>
  <si>
    <t>Summer Promise 2011</t>
  </si>
  <si>
    <t>PPDC 2011-2012</t>
  </si>
  <si>
    <t>Summer Promise 2012</t>
  </si>
  <si>
    <t>PPDC 2012-2013</t>
  </si>
  <si>
    <t>Summer Promise 2013</t>
  </si>
  <si>
    <t>PPDC 2013-2014</t>
  </si>
  <si>
    <t>Summer Promise 2014</t>
  </si>
  <si>
    <t>PPDC 2014-2015</t>
  </si>
  <si>
    <t>Summer Promise 2015</t>
  </si>
  <si>
    <r>
      <t xml:space="preserve">Peter Paul Timeline         </t>
    </r>
    <r>
      <rPr>
        <sz val="10"/>
        <rFont val="Arial"/>
        <family val="2"/>
      </rPr>
      <t>(# of Years Student has Attended)</t>
    </r>
  </si>
  <si>
    <t>MAP Scores (After School 2014)</t>
  </si>
  <si>
    <t>MAP Scores (After School 2015)</t>
  </si>
  <si>
    <t>MAP Scores (AS 2016)</t>
  </si>
  <si>
    <r>
      <t xml:space="preserve">Grade Promotion 2014 </t>
    </r>
    <r>
      <rPr>
        <b/>
        <sz val="10"/>
        <rFont val="Arial"/>
        <family val="2"/>
      </rPr>
      <t>through</t>
    </r>
    <r>
      <rPr>
        <sz val="10"/>
        <rFont val="Arial"/>
        <family val="2"/>
      </rPr>
      <t xml:space="preserve"> 2015</t>
    </r>
  </si>
  <si>
    <t xml:space="preserve">School </t>
  </si>
  <si>
    <t>Survey 14-15 Post</t>
  </si>
  <si>
    <t>Survey 15-16 Pre</t>
  </si>
  <si>
    <t>Yes</t>
  </si>
  <si>
    <t>No</t>
  </si>
  <si>
    <t>NO</t>
  </si>
  <si>
    <t>no</t>
  </si>
  <si>
    <t>YES</t>
  </si>
  <si>
    <t>yes</t>
  </si>
  <si>
    <t>(blank)</t>
  </si>
  <si>
    <t>Average of b. Does a lot of unwanted teasing go on here?2</t>
  </si>
  <si>
    <t>Average of c. Do kids here treat each other with respect?2</t>
  </si>
  <si>
    <t>Average of d. Do you have a lot of good friends here?2</t>
  </si>
  <si>
    <t>Average of e. If you were upset, would other kids here try to help you?2</t>
  </si>
  <si>
    <t>Average of f. Do the other kids here listen to you?2</t>
  </si>
  <si>
    <t>Average of a. Do you like coming here?2</t>
  </si>
  <si>
    <t>Average of d. Can you always find things that you like to do here?2</t>
  </si>
  <si>
    <t>Average of b. Do you have fun when you're here?2</t>
  </si>
  <si>
    <t>Average of c. Do you feel bored when you're here?2</t>
  </si>
  <si>
    <t>Average of c. Do you get to do things here that you have never done before?2</t>
  </si>
  <si>
    <t>Average of b. Do you feel challenged &lt;i&gt;in a good way&lt;/i&gt;?2</t>
  </si>
  <si>
    <t>Average of a. Do you learn new things?2</t>
  </si>
  <si>
    <t>Average of b. Is there an adult here you can talk to when you are upset?2</t>
  </si>
  <si>
    <t>Average of a. Is there an adult here who is interested in what you think about things?2</t>
  </si>
  <si>
    <t>Average of c. Is there an adult here who helps you when you have a problem?2</t>
  </si>
  <si>
    <t>Average of d. Is there an adult here who &lt;u&gt;you&lt;/u&gt; will listen to and respect?2</t>
  </si>
  <si>
    <t>Average of a. I like to read at home during my free time.2</t>
  </si>
  <si>
    <t>Average of b. I enjoy reading when I'm at school.2</t>
  </si>
  <si>
    <t>Average of c. I enjoy reading when I'm at this after-school program.2</t>
  </si>
  <si>
    <t>Average of d. I'm good at reading.2</t>
  </si>
  <si>
    <t>Average of e. I like to give new books a try, even if they look hard.2</t>
  </si>
  <si>
    <t>Average of a. I like to learn new things in math.2</t>
  </si>
  <si>
    <t>Average of b. I like to do math when I'm at school.2</t>
  </si>
  <si>
    <t>Average of c. I like to do math when I'm at this after-school program.2</t>
  </si>
  <si>
    <t>Average of d. Math is something I'm good at.2</t>
  </si>
  <si>
    <t>Average of e. I'm interested in math.2</t>
  </si>
  <si>
    <t>Average of f. I like to give new math problems a try, even when they look hard.2</t>
  </si>
  <si>
    <t>Survey 15-16 Post</t>
  </si>
  <si>
    <t>Values</t>
  </si>
  <si>
    <t>Average of a. Are kids here friendly with each other?2</t>
  </si>
  <si>
    <t>Peter Paul Location (Summer 2016)</t>
  </si>
  <si>
    <t>Summer Promise 2016</t>
  </si>
  <si>
    <t>Number Of  Completed Summer Promises</t>
  </si>
  <si>
    <t>Unknown</t>
  </si>
  <si>
    <t>Count of #</t>
  </si>
  <si>
    <t>Number Of  Completed School Years</t>
  </si>
  <si>
    <t>(All)</t>
  </si>
  <si>
    <r>
      <t xml:space="preserve">Grade Promotion 2015 </t>
    </r>
    <r>
      <rPr>
        <b/>
        <sz val="10"/>
        <rFont val="Arial"/>
        <family val="2"/>
      </rPr>
      <t>through</t>
    </r>
    <r>
      <rPr>
        <sz val="10"/>
        <rFont val="Arial"/>
        <family val="2"/>
      </rPr>
      <t xml:space="preserve"> 2016</t>
    </r>
  </si>
  <si>
    <t>Grade 16-17</t>
  </si>
  <si>
    <t>Peter Paul Location (2017)</t>
  </si>
  <si>
    <t>PPDC 2016-2017</t>
  </si>
  <si>
    <t>1) First Year</t>
  </si>
  <si>
    <t>2) Second Year</t>
  </si>
  <si>
    <t>3) 3rd or 4th Year</t>
  </si>
  <si>
    <t>4) 5th or 6th Year</t>
  </si>
  <si>
    <t>MAP Scores (AS 2017)</t>
  </si>
  <si>
    <t>Summer Promise 2017</t>
  </si>
  <si>
    <t xml:space="preserve"> Survey 16-17 Pre</t>
  </si>
  <si>
    <t>Spr.17 a. Are kids here friendly with each other?</t>
  </si>
  <si>
    <t>Average of Spr.17 a. Do you like coming here?</t>
  </si>
  <si>
    <t>Average of Spr.17 b. Do you have fun when you're here?</t>
  </si>
  <si>
    <t>Average of Spr.17 c. Do you feel bored when you're here?</t>
  </si>
  <si>
    <t>Average of Spr.17 d. Can you always find things that you like to do here?</t>
  </si>
  <si>
    <t>Average of Spr.17 a. Are kids here friendly with each other?</t>
  </si>
  <si>
    <t>Average of Spr.17 b. Does a lot of unwanted teasing go on here?</t>
  </si>
  <si>
    <t>Average of Spr.17 c. Do kids here treat each other with respect?</t>
  </si>
  <si>
    <t>Average of Spr.17 d. Do you have a lot of good friends here?</t>
  </si>
  <si>
    <t>Average of Spr.17 e. If you were upset, would other kids here try to help you?</t>
  </si>
  <si>
    <t>Average of Spr.17 f. Do the other kids here listen to you?</t>
  </si>
  <si>
    <t>Average of Spr.17 a. Is there an adult here who is interested in what you think about things?</t>
  </si>
  <si>
    <t>Average of Spr.17 b. Is there an adult here you can talk to when you are upset?</t>
  </si>
  <si>
    <t>Average of Spr.17 c. Is there an adult here who helps you when you have a problem?</t>
  </si>
  <si>
    <t>Average of Spr.17 d. Is there an adult here who &lt;u&gt;you&lt;/u&gt; will listen to and respect?</t>
  </si>
  <si>
    <t>Average of Spr.17 a. I like to read at home during my free time.</t>
  </si>
  <si>
    <t>Average of Spr.17 b. I enjoy reading when I'm at school.</t>
  </si>
  <si>
    <t>Average of Spr.17 c. I enjoy reading when I'm at this after-school program.</t>
  </si>
  <si>
    <t>Average of Spr.17 d. I'm good at reading.</t>
  </si>
  <si>
    <t>Average of Spr.17 e. I like to give new books a try, even if they look hard.</t>
  </si>
  <si>
    <t>Count of Spr.17 a. I like to learn new things in math.</t>
  </si>
  <si>
    <t>Average of Spr.17 b. I like to do math when I'm at school.</t>
  </si>
  <si>
    <t>Average of Spr.17 c. I like to do math when I'm at this after-school program.</t>
  </si>
  <si>
    <t>Average of Spr.17 d. Math is something I'm good at.</t>
  </si>
  <si>
    <t>Average of Spr.17 e. I'm interested in math.</t>
  </si>
  <si>
    <t>Average of Spr.17 f. I like to give new math problems a try, even when they look hard.</t>
  </si>
  <si>
    <t>Average of Spr.17 a. Coming here has helped me to get my homework done.</t>
  </si>
  <si>
    <t>Average of Spr.17 Has coming to this after-school program helped you to read more often?</t>
  </si>
  <si>
    <t>Count of Spr.17 Has coming to this after-school program helped you do better in math?</t>
  </si>
  <si>
    <t>Peter Paul Location (Summer 2017)</t>
  </si>
  <si>
    <r>
      <t xml:space="preserve">Grade Promotion 2016 </t>
    </r>
    <r>
      <rPr>
        <b/>
        <sz val="10"/>
        <rFont val="Arial"/>
        <family val="2"/>
      </rPr>
      <t>through</t>
    </r>
    <r>
      <rPr>
        <sz val="10"/>
        <rFont val="Arial"/>
        <family val="2"/>
      </rPr>
      <t xml:space="preserve"> 2017</t>
    </r>
  </si>
  <si>
    <t>Days of School Missed Due to Suspensions (Yes or No) (2016-2017)</t>
  </si>
  <si>
    <t>Days of School Missed Due to Suspensions (Yes or No) (2015-2016)</t>
  </si>
  <si>
    <t>No or Mostly No</t>
  </si>
  <si>
    <t>Yes or Mostly Yes</t>
  </si>
  <si>
    <t>First Year</t>
  </si>
  <si>
    <t>Second Year</t>
  </si>
  <si>
    <t>Third or Fourth Year</t>
  </si>
  <si>
    <t>Fifth or Sixth Year</t>
  </si>
  <si>
    <t xml:space="preserve"> Survey 16-17 Post</t>
  </si>
  <si>
    <t>Grade 17-18</t>
  </si>
  <si>
    <t>Peter Paul Location (2018)</t>
  </si>
  <si>
    <t>PPDC 2017-2018</t>
  </si>
  <si>
    <t xml:space="preserve"> Survey 17-18 Pre</t>
  </si>
  <si>
    <t>PPDC Locations</t>
  </si>
  <si>
    <t>Readin SOL Pass (Spring 2017)</t>
  </si>
  <si>
    <t>Math SOL Pass (Spring 2017)</t>
  </si>
  <si>
    <t>Fail</t>
  </si>
  <si>
    <t>Pass</t>
  </si>
  <si>
    <t>Advanced</t>
  </si>
  <si>
    <t xml:space="preserve"> Survey 17-18 Post</t>
  </si>
  <si>
    <t>MAP Scores (AS 2018)</t>
  </si>
  <si>
    <t>Did Not Achieve Goal</t>
  </si>
  <si>
    <t>Did Not Achieve Goal, But Showed Growth</t>
  </si>
  <si>
    <t>Exceeded Goal</t>
  </si>
  <si>
    <r>
      <t xml:space="preserve">Grade Promotion 2017 </t>
    </r>
    <r>
      <rPr>
        <b/>
        <sz val="10"/>
        <rFont val="Arial"/>
        <family val="2"/>
      </rPr>
      <t>through</t>
    </r>
    <r>
      <rPr>
        <sz val="10"/>
        <rFont val="Arial"/>
        <family val="2"/>
      </rPr>
      <t xml:space="preserve"> 2018</t>
    </r>
  </si>
  <si>
    <t>Days of School Missed Due to Suspensions (Yes or No) (2017-2018)</t>
  </si>
  <si>
    <t>Peter Paul Location (Summer 2018)</t>
  </si>
  <si>
    <t>Summer Promise 2018</t>
  </si>
  <si>
    <t>Grade 18-19</t>
  </si>
  <si>
    <t>Readin SOL Pass (Spring 2018)</t>
  </si>
  <si>
    <t>Math SOL Pass (Spring 2018)</t>
  </si>
  <si>
    <t>Peter Paul Location (2019)</t>
  </si>
  <si>
    <t>PPDC 2018-2019</t>
  </si>
  <si>
    <t xml:space="preserve"> Survey 18-19 Pre</t>
  </si>
  <si>
    <t>MarkelID</t>
  </si>
  <si>
    <t>Fall-2018 c. Go to college?</t>
  </si>
  <si>
    <t>Fall-2018 a. Are kids here friendly with each other?</t>
  </si>
  <si>
    <t>Fall-2018 b. Does a lot of unwanted teasing go on here?</t>
  </si>
  <si>
    <t>Fall-2018 c. Do kids here treat each other with respect?</t>
  </si>
  <si>
    <t>Fall-2018 d. Do you have a lot of good friends here?</t>
  </si>
  <si>
    <t>Fall-2018 e. If you were upset, would other kids here try to help you?</t>
  </si>
  <si>
    <t>Fall-2018 f. Do the other kids here listen to you?</t>
  </si>
  <si>
    <t>Fall-2018 a. Do you like coming here?</t>
  </si>
  <si>
    <t>Fall-2018 b. Do you have fun when you're here?</t>
  </si>
  <si>
    <t>Fall-2018 c. Do you feel bored when you're here?</t>
  </si>
  <si>
    <t>Fall-2018 d. Can you always find things that you like to do here?</t>
  </si>
  <si>
    <t>Fall-2018 a. Do you learn new things?</t>
  </si>
  <si>
    <t>Fall-2018 b. Do you feel challenged in a good way?</t>
  </si>
  <si>
    <t>Fall-2018 c. Do you get to do things here that you have never done before?</t>
  </si>
  <si>
    <t>Fall-2018 a. Is there an adult here who is interested in what you think about things?</t>
  </si>
  <si>
    <t>Fall-2018 b. Is there an adult here you can talk to when you are upset?</t>
  </si>
  <si>
    <t>Fall-2018 c. Is there an adult here who helps you when you have a problem?</t>
  </si>
  <si>
    <t>Fall-2018 d. Is there an adult here who you will listen to and respect?</t>
  </si>
  <si>
    <t>Fall-2018 a. I like to read at home during my free time.</t>
  </si>
  <si>
    <t>Fall-2018 b. I enjoy reading when I'm at school.</t>
  </si>
  <si>
    <t>Fall-2018 c. I enjoy reading when I'm at this after-school program.</t>
  </si>
  <si>
    <t>Fall-2018 d. I'm good at reading.</t>
  </si>
  <si>
    <t>Fall-2018 e. I like to give new books a try, even if they look hard.</t>
  </si>
  <si>
    <t>Fall-2018 a. I like to learn new things in math.</t>
  </si>
  <si>
    <t>Fall-2018 b. I like to do math when I'm at school.</t>
  </si>
  <si>
    <t>Fall-2018 c. I like to do math when I'm at this after-school program.</t>
  </si>
  <si>
    <t>Fall-2018 d. Math is something I'm good at.</t>
  </si>
  <si>
    <t>Fall-2018 e. I'm interested in math.</t>
  </si>
  <si>
    <t>Fall-2018 f. I like to give new math problems a try, even when they look hard.</t>
  </si>
  <si>
    <t>Fall-2018 a. Be successful in high school?</t>
  </si>
  <si>
    <t>Fall-2018 b. Graduate from high school?</t>
  </si>
  <si>
    <t>Fall-2017 a. Are kids here friendly with each other?</t>
  </si>
  <si>
    <t>Fall-2017 b. Does a lot of unwanted teasing go on here?</t>
  </si>
  <si>
    <t>Fall-2017 c. Do kids here treat each other with respect?</t>
  </si>
  <si>
    <t>Fall-2017 d. Do you have a lot of good friends here?</t>
  </si>
  <si>
    <t>Fall-2017 e. If you were upset, would other kids here try to help you?</t>
  </si>
  <si>
    <t>Fall-2017 f. Do the other kids here listen to you?</t>
  </si>
  <si>
    <t>Fall-2017 a. Do you like coming here?</t>
  </si>
  <si>
    <t>Fall-2017 b. Do you have fun when you're here?</t>
  </si>
  <si>
    <t>Fall-2017 c. Do you feel bored when you're here?</t>
  </si>
  <si>
    <t>Fall-2017 d. Can you always find things that you like to do here?</t>
  </si>
  <si>
    <t>Fall-2017 a. Do you learn new things?</t>
  </si>
  <si>
    <t>Fall-2017 b. Do you feel challenged in a good way?</t>
  </si>
  <si>
    <t>Fall-2017 c. Do you get to do things here that you have never done before?</t>
  </si>
  <si>
    <t>Fall-2017 a. Is there an adult here who is interested in what you think about things?</t>
  </si>
  <si>
    <t>Fall-2017 b. Is there an adult here you can talk to when you are upset?</t>
  </si>
  <si>
    <t>Fall-2017 c. Is there an adult here who helps you when you have a problem?</t>
  </si>
  <si>
    <t>Fall-2017 d. Is there an adult here who you will listen to and respect?</t>
  </si>
  <si>
    <t>Fall-2017 a. I like to read at home during my free time.</t>
  </si>
  <si>
    <t>Fall-2017 b. I enjoy reading when I'm at school.</t>
  </si>
  <si>
    <t>Fall-2017 c. I enjoy reading when I'm at this after-school program.</t>
  </si>
  <si>
    <t>Fall-2017 d. I'm good at reading.</t>
  </si>
  <si>
    <t>Fall-2017 e. I like to give new books a try, even if they look hard.</t>
  </si>
  <si>
    <t>Fall-2017 a. I like to learn new things in math.</t>
  </si>
  <si>
    <t>Fall-2017 b. I like to do math when I'm at school.</t>
  </si>
  <si>
    <t>Fall-2017 c. I like to do math when I'm at this after-school program.</t>
  </si>
  <si>
    <t>Fall-2017 d. Math is something I'm good at.</t>
  </si>
  <si>
    <t>Fall-2017 e. I'm interested in math.</t>
  </si>
  <si>
    <t>Fall-2017 f. I like to give new math problems a try, even when they look hard.</t>
  </si>
  <si>
    <t>Fall-2017 a. Be successful in high school?</t>
  </si>
  <si>
    <t>Fall-2017 b. Graduate from high school?</t>
  </si>
  <si>
    <t>Fall-2017 c. Go to college?</t>
  </si>
  <si>
    <t>Fall-2016 a. Are kids here friendly with each other?</t>
  </si>
  <si>
    <t>Fall-2016 b. Does a lot of unwanted teasing go on here?</t>
  </si>
  <si>
    <t>Fall-2016 c. Do kids here treat each other with respect?</t>
  </si>
  <si>
    <t>Fall-2016 d. Do you have a lot of good friends here?</t>
  </si>
  <si>
    <t>Fall-2016 e. If you were upset, would other kids here try to help you?</t>
  </si>
  <si>
    <t>Fall-2016 f. Do the other kids here listen to you?</t>
  </si>
  <si>
    <t>Fall-2016 a. Do you like coming here?</t>
  </si>
  <si>
    <t>Fall-2016 b. Do you have fun when you're here?</t>
  </si>
  <si>
    <t>Fall-2016 c. Do you feel bored when you're here?</t>
  </si>
  <si>
    <t>Fall-2016 d. Can you always find things that you like to do here?</t>
  </si>
  <si>
    <t>Fall-2016 a. Do you learn new things?</t>
  </si>
  <si>
    <t>Fall-2016 b. Do you feel challenged in a good way?</t>
  </si>
  <si>
    <t>Fall-2016 c. Do you get to do things here that you have never done before?</t>
  </si>
  <si>
    <t>Fall-2016 a. Is there an adult here who is interested in what you think about things?</t>
  </si>
  <si>
    <t>Fall-2016 b. Is there an adult here you can talk to when you are upset?</t>
  </si>
  <si>
    <t>Fall-2016 c. Is there an adult here who helps you when you have a problem?</t>
  </si>
  <si>
    <t>Fall-2016 d. Is there an adult here who you will listen to and respect?</t>
  </si>
  <si>
    <t>Fall-2016 a. I like to read at home during my free time.</t>
  </si>
  <si>
    <t>Fall-2016 b. I enjoy reading when I'm at school.</t>
  </si>
  <si>
    <t>Fall-2016 c. I enjoy reading when I'm at this after-school program.</t>
  </si>
  <si>
    <t>Fall-2016 d. I'm good at reading.</t>
  </si>
  <si>
    <t>Fall-2016 e. I like to give new books a try, even if they look hard.</t>
  </si>
  <si>
    <t>Fall-2016 a. I like to learn new things in math.</t>
  </si>
  <si>
    <t>Fall-2016 b. I like to do math when I'm at school.</t>
  </si>
  <si>
    <t>Fall-2016 c. I like to do math when I'm at this after-school program.</t>
  </si>
  <si>
    <t>Fall-2016 d. Math is something I'm good at.</t>
  </si>
  <si>
    <t>Fall-2016 e. I'm interested in math.</t>
  </si>
  <si>
    <t>Fall-2016 f. I like to give new math problems a try, even when they look hard.</t>
  </si>
  <si>
    <t>Fall-2016 a. Be successful in high school?</t>
  </si>
  <si>
    <t>Fall-2016 b. Graduate from high school?</t>
  </si>
  <si>
    <t>Fall-2016 c. Go to college?</t>
  </si>
  <si>
    <t>Fall-2015 a. Are kids here friendly with each other?</t>
  </si>
  <si>
    <t>Fall-2015 b. Does a lot of unwanted teasing go on here?</t>
  </si>
  <si>
    <t>Fall-2015 c. Do kids here treat each other with respect?</t>
  </si>
  <si>
    <t>Fall-2015 d. Do you have a lot of good friends here?</t>
  </si>
  <si>
    <t>Fall-2015 e. If you were upset, would other kids here try to help you?</t>
  </si>
  <si>
    <t>Fall-2015 f. Do the other kids here listen to you?</t>
  </si>
  <si>
    <t>Fall-2015 a. Do you like coming here?</t>
  </si>
  <si>
    <t>Fall-2015 b. Do you have fun when you're here?</t>
  </si>
  <si>
    <t>Fall-2015 c. Do you feel bored when you're here?</t>
  </si>
  <si>
    <t>Fall-2015 d. Can you always find things that you like to do here?</t>
  </si>
  <si>
    <t>Fall-2015 a. Do you learn new things?</t>
  </si>
  <si>
    <t>Fall-2015 b. Do you feel challenged in a good way?</t>
  </si>
  <si>
    <t>Fall-2015 c. Do you get to do things here that you have never done before?</t>
  </si>
  <si>
    <t>Fall-2015 a. Is there an adult here who is interested in what you think about things?</t>
  </si>
  <si>
    <t>Fall-2015 b. Is there an adult here you can talk to when you are upset?</t>
  </si>
  <si>
    <t>Fall-2015 c. Is there an adult here who helps you when you have a problem?</t>
  </si>
  <si>
    <t>Fall-2015 d. Is there an adult here who you will listen to and respect?</t>
  </si>
  <si>
    <t>Fall-2015 a. I like to read at home during my free time.</t>
  </si>
  <si>
    <t>Fall-2015 b. I enjoy reading when I'm at school.</t>
  </si>
  <si>
    <t>Fall-2015 c. I enjoy reading when I'm at this after-school program.</t>
  </si>
  <si>
    <t>Fall-2015 d. I'm good at reading.</t>
  </si>
  <si>
    <t>Fall-2015 e. I like to give new books a try, even if they look hard.</t>
  </si>
  <si>
    <t>Fall-2015 a. I like to learn new things in math.</t>
  </si>
  <si>
    <t>Fall-2015 b. I like to do math when I'm at school.</t>
  </si>
  <si>
    <t>Fall-2015 c. I like to do math when I'm at this after-school program.</t>
  </si>
  <si>
    <t>Fall-2015 d. Math is something I'm good at.</t>
  </si>
  <si>
    <t>Fall-2015 e. I'm interested in math.</t>
  </si>
  <si>
    <t>Fall-2015 f. I like to give new math problems a try, even when they look hard.</t>
  </si>
  <si>
    <t>Fall-2015 a. Be successful in high school?</t>
  </si>
  <si>
    <t>Fall-2015 b. Graduate from high school?</t>
  </si>
  <si>
    <t>Fall-2015 c. Go to college?</t>
  </si>
  <si>
    <t>Spring-2018 c. Go to college?</t>
  </si>
  <si>
    <t>Spring-2018 a. Are kids here friendly with each other?</t>
  </si>
  <si>
    <t>Spring-2018 b. Does a lot of unwanted teasing go on here?</t>
  </si>
  <si>
    <t>Spring-2018 c. Do kids here treat each other with respect?</t>
  </si>
  <si>
    <t>Spring-2018 d. Do you have a lot of good friends here?</t>
  </si>
  <si>
    <t>Spring-2018 e. If you were upset, would other kids here try to help you?</t>
  </si>
  <si>
    <t>Spring-2018 f. Do the other kids here listen to you?</t>
  </si>
  <si>
    <t>Spring-2018 a. Do you like coming here?</t>
  </si>
  <si>
    <t>Spring-2018 b. Do you have fun when you're here?</t>
  </si>
  <si>
    <t>Spring-2018 c. Do you feel bored when you're here?</t>
  </si>
  <si>
    <t>Spring-2018 d. Can you always find things that you like to do here?</t>
  </si>
  <si>
    <t>Spring-2018 a. Do you learn new things?</t>
  </si>
  <si>
    <t>Spring-2018 b. Do you feel challenged &lt;i&gt;in a good way&lt;/i&gt;?</t>
  </si>
  <si>
    <t>Spring-2018 c. Do you get to do things here that you have never done before?</t>
  </si>
  <si>
    <t>Spring-2018 a. Is there an adult here who is interested in what you think about things?</t>
  </si>
  <si>
    <t>Spring-2018 b. Is there an adult here you can talk to when you are upset?</t>
  </si>
  <si>
    <t>Spring-2018 c. Is there an adult here who helps you when you have a problem?</t>
  </si>
  <si>
    <t>Spring-2018 d. Is there an adult here who &lt;u&gt;you&lt;/u&gt; will listen to and respect?</t>
  </si>
  <si>
    <t>Spring-2018 a. I like to read at home during my free time.</t>
  </si>
  <si>
    <t>Spring-2018 b. I enjoy reading when I'm at school.</t>
  </si>
  <si>
    <t>Spring-2018 c. I enjoy reading when I'm at this after-school program.</t>
  </si>
  <si>
    <t>Spring-2018 d. I'm good at reading.</t>
  </si>
  <si>
    <t>Spring-2018 e. I like to give new books a try, even if they look hard.</t>
  </si>
  <si>
    <t>Spring-2018 Has coming to this after-school program helped you to read more often?</t>
  </si>
  <si>
    <t>Spring-2018 a. I like to learn new things in math.</t>
  </si>
  <si>
    <t>Spring-2018 b. I like to do math when I'm at school.</t>
  </si>
  <si>
    <t>Spring-2018 c. I like to do math when I'm at this after-school program.</t>
  </si>
  <si>
    <t>Spring-2018 d. Math is something I'm good at.</t>
  </si>
  <si>
    <t>Spring-2018 e. I'm interested in math.</t>
  </si>
  <si>
    <t>Spring-2018 f. I like to give new math problems a try, even when they look hard.</t>
  </si>
  <si>
    <t>Spring-2018 Has coming to this after-school program helped you do better in math?</t>
  </si>
  <si>
    <t>Spring-2018 a. Coming here has helped me to get my homework done.</t>
  </si>
  <si>
    <t>Spring-2018 b. Coming here has helped me to try harder in school.</t>
  </si>
  <si>
    <t>Spring-2018 c. Coming here has helped me to do better in school.</t>
  </si>
  <si>
    <t>Spring-2018 a. Be successful in high school?</t>
  </si>
  <si>
    <t>Spring-2018 b. Graduate from high school?</t>
  </si>
  <si>
    <t>Spring-2017 a. Are kids here friendly with each other?</t>
  </si>
  <si>
    <t>Spring-2017 b. Does a lot of unwanted teasing go on here?</t>
  </si>
  <si>
    <t>Spring-2017 c. Do kids here treat each other with respect?</t>
  </si>
  <si>
    <t>Spring-2017 d. Do you have a lot of good friends here?</t>
  </si>
  <si>
    <t>Spring-2017 e. If you were upset, would other kids here try to help you?</t>
  </si>
  <si>
    <t>Spring-2017 f. Do the other kids here listen to you?</t>
  </si>
  <si>
    <t>Spring-2017 a. Do you like coming here?</t>
  </si>
  <si>
    <t>Spring-2017 b. Do you have fun when you're here?</t>
  </si>
  <si>
    <t>Spring-2017 c. Do you feel bored when you're here?</t>
  </si>
  <si>
    <t>Spring-2017 d. Can you always find things that you like to do here?</t>
  </si>
  <si>
    <t>Spring-2017 a. Do you learn new things?</t>
  </si>
  <si>
    <t>Spring-2017 b. Do you feel challenged &lt;i&gt;in a good way&lt;/i&gt;?</t>
  </si>
  <si>
    <t>Spring-2017 c. Do you get to do things here that you have never done before?</t>
  </si>
  <si>
    <t>Spring-2017 a. Is there an adult here who is interested in what you think about things?</t>
  </si>
  <si>
    <t>Spring-2017 b. Is there an adult here you can talk to when you are upset?</t>
  </si>
  <si>
    <t>Spring-2017 c. Is there an adult here who helps you when you have a problem?</t>
  </si>
  <si>
    <t>Spring-2017 d. Is there an adult here who &lt;u&gt;you&lt;/u&gt; will listen to and respect?</t>
  </si>
  <si>
    <t>Spring-2017 a. I like to read at home during my free time.</t>
  </si>
  <si>
    <t>Spring-2017 b. I enjoy reading when I'm at school.</t>
  </si>
  <si>
    <t>Spring-2017 c. I enjoy reading when I'm at this after-school program.</t>
  </si>
  <si>
    <t>Spring-2017 d. I'm good at reading.</t>
  </si>
  <si>
    <t>Spring-2017 e. I like to give new books a try, even if they look hard.</t>
  </si>
  <si>
    <t>Spring-2017 Has coming to this after-school program helped you to read more often?</t>
  </si>
  <si>
    <t>Spring-2017 a. I like to learn new things in math.</t>
  </si>
  <si>
    <t>Spring-2017 b. I like to do math when I'm at school.</t>
  </si>
  <si>
    <t>Spring-2017 c. I like to do math when I'm at this after-school program.</t>
  </si>
  <si>
    <t>Spring-2017 d. Math is something I'm good at.</t>
  </si>
  <si>
    <t>Spring-2017 e. I'm interested in math.</t>
  </si>
  <si>
    <t>Spring-2017 f. I like to give new math problems a try, even when they look hard.</t>
  </si>
  <si>
    <t>Spring-2017 Has coming to this after-school program helped you do better in math?</t>
  </si>
  <si>
    <t>Spring-2017 a. Coming here has helped me to get my homework done.</t>
  </si>
  <si>
    <t>Spring-2017 b. Coming here has helped me to try harder in school.</t>
  </si>
  <si>
    <t>Spring-2017 c. Coming here has helped me to do better in school.</t>
  </si>
  <si>
    <t>Spring-2017 a. Be successful in high school?</t>
  </si>
  <si>
    <t>Spring-2017 b. Graduate from high school?</t>
  </si>
  <si>
    <t>Spring-2017 c. Go to college?</t>
  </si>
  <si>
    <t>Spring-2016 a. Are kids here friendly with each other?</t>
  </si>
  <si>
    <t>Spring-2016 b. Does a lot of unwanted teasing go on here?</t>
  </si>
  <si>
    <t>Spring-2016 c. Do kids here treat each other with respect?</t>
  </si>
  <si>
    <t>Spring-2016 d. Do you have a lot of good friends here?</t>
  </si>
  <si>
    <t>Spring-2016 e. If you were upset, would other kids here try to help you?</t>
  </si>
  <si>
    <t>Spring-2016 f. Do the other kids here listen to you?</t>
  </si>
  <si>
    <t>Spring-2016 a. Do you like coming here?</t>
  </si>
  <si>
    <t>Spring-2016 b. Do you have fun when you're here?</t>
  </si>
  <si>
    <t>Spring-2016 c. Do you feel bored when you're here?</t>
  </si>
  <si>
    <t>Spring-2016 d. Can you always find things that you like to do here?</t>
  </si>
  <si>
    <t>Spring-2016 a. Do you learn new things?</t>
  </si>
  <si>
    <t>Spring-2016 b. Do you feel challenged &lt;i&gt;in a good way&lt;/i&gt;?</t>
  </si>
  <si>
    <t>Spring-2016 c. Do you get to do things here that you have never done before?</t>
  </si>
  <si>
    <t>Spring-2016 a. Is there an adult here who is interested in what you think about things?</t>
  </si>
  <si>
    <t>Spring-2016 b. Is there an adult here you can talk to when you are upset?</t>
  </si>
  <si>
    <t>Spring-2016 c. Is there an adult here who helps you when you have a problem?</t>
  </si>
  <si>
    <t>Spring-2016 d. Is there an adult here who &lt;u&gt;you&lt;/u&gt; will listen to and respect?</t>
  </si>
  <si>
    <t>Spring-2016 a. I like to read at home during my free time.</t>
  </si>
  <si>
    <t>Spring-2016 b. I enjoy reading when I'm at school.</t>
  </si>
  <si>
    <t>Spring-2016 c. I enjoy reading when I'm at this after-school program.</t>
  </si>
  <si>
    <t>Spring-2016 d. I'm good at reading.</t>
  </si>
  <si>
    <t>Spring-2016 e. I like to give new books a try, even if they look hard.</t>
  </si>
  <si>
    <t>Spring-2016 Has coming to this after-school program helped you to read more often?</t>
  </si>
  <si>
    <t>Spring-2016 a. I like to learn new things in math.</t>
  </si>
  <si>
    <t>Spring-2016 b. I like to do math when I'm at school.</t>
  </si>
  <si>
    <t>Spring-2016 c. I like to do math when I'm at this after-school program.</t>
  </si>
  <si>
    <t>Spring-2016 d. Math is something I'm good at.</t>
  </si>
  <si>
    <t>Spring-2016 e. I'm interested in math.</t>
  </si>
  <si>
    <t>Spring-2016 f. I like to give new math problems a try, even when they look hard.</t>
  </si>
  <si>
    <t>Spring-2016 Has coming to this after-school program helped you do better in math?</t>
  </si>
  <si>
    <t>Spring-2016 a. Coming here has helped me to get my homework done.</t>
  </si>
  <si>
    <t>Spring-2016 b. Coming here has helped me to try harder in school.</t>
  </si>
  <si>
    <t>Spring-2016 c. Coming here has helped me to do better in school.</t>
  </si>
  <si>
    <t>Spring-2016 a. Be successful in high school?</t>
  </si>
  <si>
    <t>Spring-2016 b. Graduate from high school?</t>
  </si>
  <si>
    <t>Spring-2016 c. Go to college?</t>
  </si>
  <si>
    <t>Achieved Any Growth in Reading (Spring-2014)</t>
  </si>
  <si>
    <t>Achieved Growth Projection Reading (Spring-2014)</t>
  </si>
  <si>
    <t>Exceeded Growth Projection for Reading (Spring-2014)</t>
  </si>
  <si>
    <t>Met the National Norm for Reading (Spring-2014)</t>
  </si>
  <si>
    <t>Achieved Any Growth in Math (Spring-2014)</t>
  </si>
  <si>
    <t>Achieved Growth Projection Math (Spring-2014)</t>
  </si>
  <si>
    <t>Exceeded Growth Projection for Math (Spring-2014)</t>
  </si>
  <si>
    <t>Met the National Norm for Math (Spring-2014)</t>
  </si>
  <si>
    <t>Achieved Any Growth in Reading (Spring-2015)</t>
  </si>
  <si>
    <t>Achieved Growth Projection Reading (Spring-2015)</t>
  </si>
  <si>
    <t>Exceeded Growth Projection for Reading (Spring-2015)</t>
  </si>
  <si>
    <t>Met the National Norm for Reading (Spring-2015)</t>
  </si>
  <si>
    <t>Achieved Any Growth in Math (Spring-2015)</t>
  </si>
  <si>
    <t>Achieved Growth Projection Math (Spring-2015)</t>
  </si>
  <si>
    <t>Exceeded Growth Projection for Math (Spring-2015)</t>
  </si>
  <si>
    <t>Met the National Norm for Math (Spring-2015)</t>
  </si>
  <si>
    <t>Test Percentile Math (Spring-2015)</t>
  </si>
  <si>
    <t>Test Percentile Reading (Spring-2015)</t>
  </si>
  <si>
    <t>Achieved Any Growth in Reading (Spring-2016)</t>
  </si>
  <si>
    <t>Achieved Growth Projection Reading (Spring-2016)</t>
  </si>
  <si>
    <t>Exceeded Growth Projection for Reading (Spring-2016)</t>
  </si>
  <si>
    <t>Met the National Norm for Reading (Spring-2016)</t>
  </si>
  <si>
    <t>Test Percentile Math (Spring-2016)</t>
  </si>
  <si>
    <t>Achieved Any Growth in Math (Spring-2016)</t>
  </si>
  <si>
    <t>Achieved Growth Projection Math (Spring-2016)</t>
  </si>
  <si>
    <t>Exceeded Growth Projection for Math (Spring-2016)</t>
  </si>
  <si>
    <t>Met the National Norm for Math (Spring-2016)</t>
  </si>
  <si>
    <t>Test Percentile Reading (Spring-2016)</t>
  </si>
  <si>
    <t>Test Percentile Reading (Spring-2017)</t>
  </si>
  <si>
    <t>Achieved Any Growth in Reading (Spring-2017)</t>
  </si>
  <si>
    <t>Achieved Growth Projection Reading (Spring-2017)</t>
  </si>
  <si>
    <t>Exceeded Growth Projection for Reading (Spring-2017)</t>
  </si>
  <si>
    <t>Met the National Norm for Reading (Spring-2017)</t>
  </si>
  <si>
    <t>Test Percentile Math (Spring-2017)</t>
  </si>
  <si>
    <t>Achieved Any Growth in Math (Spring-2017)</t>
  </si>
  <si>
    <t>Achieved Growth Projection Math (Spring-2017)</t>
  </si>
  <si>
    <t>Exceeded Growth Projection for Math (Spring-2017)</t>
  </si>
  <si>
    <t>Met the National Norm for Math (Spring-2017)</t>
  </si>
  <si>
    <t>Test Percentile Reading (Spring-2018)</t>
  </si>
  <si>
    <t>Achieved Any Growth in Reading (Spring-2018)</t>
  </si>
  <si>
    <t>Achieved Growth Projection Reading (Spring-2018)</t>
  </si>
  <si>
    <t>Exceeded Growth Projection for Reading (Spring-2018)</t>
  </si>
  <si>
    <t>Met the National Norm for Reading (Spring-2018)</t>
  </si>
  <si>
    <t>Test Percentile Math (Spring-2018)</t>
  </si>
  <si>
    <t>Achieved Any Growth in Math (Spring-2018)</t>
  </si>
  <si>
    <t>Achieved Growth Projection Math (Spring-2018)</t>
  </si>
  <si>
    <t>Exceeded Growth Projection for Math (Spring-2018)</t>
  </si>
  <si>
    <t>Met the National Norm for Math (Spring-2018)</t>
  </si>
  <si>
    <t>Spring-2018DescriptionReading</t>
  </si>
  <si>
    <t>Spring-2018DescriptionMath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</si>
</sst>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sz val="10"/>
      <name val="Microsoft Sans Serif"/>
      <family val="2"/>
    </font>
    <font>
      <sz val="10"/>
      <name val="Microsoft Sans Serif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9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0" fillId="0" borderId="0"/>
    <xf numFmtId="0" fontId="1" fillId="0" borderId="0"/>
    <xf numFmtId="9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12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pivotButton="1" applyAlignment="1">
      <alignment wrapText="1"/>
    </xf>
    <xf numFmtId="0" fontId="0" fillId="0" borderId="1" xfId="0" pivotButton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11" fillId="2" borderId="3" xfId="0" applyFont="1" applyFill="1" applyBorder="1" applyAlignment="1">
      <alignment horizontal="left" wrapText="1"/>
    </xf>
    <xf numFmtId="0" fontId="11" fillId="2" borderId="3" xfId="0" applyFont="1" applyFill="1" applyBorder="1" applyAlignment="1">
      <alignment wrapText="1"/>
    </xf>
    <xf numFmtId="2" fontId="0" fillId="0" borderId="0" xfId="0" applyNumberFormat="1" applyAlignment="1">
      <alignment wrapText="1"/>
    </xf>
    <xf numFmtId="2" fontId="11" fillId="2" borderId="3" xfId="0" applyNumberFormat="1" applyFont="1" applyFill="1" applyBorder="1" applyAlignment="1">
      <alignment wrapText="1"/>
    </xf>
    <xf numFmtId="2" fontId="0" fillId="0" borderId="1" xfId="0" applyNumberFormat="1" applyBorder="1" applyAlignment="1">
      <alignment wrapText="1"/>
    </xf>
    <xf numFmtId="2" fontId="11" fillId="2" borderId="1" xfId="0" applyNumberFormat="1" applyFont="1" applyFill="1" applyBorder="1" applyAlignment="1">
      <alignment wrapText="1"/>
    </xf>
    <xf numFmtId="9" fontId="0" fillId="0" borderId="0" xfId="9" applyFont="1"/>
    <xf numFmtId="0" fontId="5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0" fillId="0" borderId="0" xfId="0" applyFill="1" applyBorder="1" applyAlignment="1">
      <alignment horizontal="center" vertical="center" wrapText="1"/>
    </xf>
  </cellXfs>
  <cellStyles count="29">
    <cellStyle name="Comma [0] 2" xfId="27"/>
    <cellStyle name="Comma 2" xfId="26"/>
    <cellStyle name="Currency [0] 2" xfId="25"/>
    <cellStyle name="Currency 2" xfId="24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16" builtinId="9" hidden="1"/>
    <cellStyle name="Followed Hyperlink" xfId="12" builtinId="9" hidden="1"/>
    <cellStyle name="Followed Hyperlink" xfId="13" builtinId="9" hidden="1"/>
    <cellStyle name="Followed Hyperlink" xfId="11" builtinId="9" hidden="1"/>
    <cellStyle name="Followed Hyperlink" xfId="10" builtinId="9" hidden="1"/>
    <cellStyle name="Normal" xfId="0" builtinId="0"/>
    <cellStyle name="Normal 2" xfId="3"/>
    <cellStyle name="Normal 2 2" xfId="7"/>
    <cellStyle name="Normal 3" xfId="5"/>
    <cellStyle name="Normal 3 2" xfId="28"/>
    <cellStyle name="Normal 4" xfId="1"/>
    <cellStyle name="Normal 5" xfId="20"/>
    <cellStyle name="Normal 6" xfId="21"/>
    <cellStyle name="Normal 7" xfId="22"/>
    <cellStyle name="Percent" xfId="9" builtinId="5"/>
    <cellStyle name="Percent 2" xfId="4"/>
    <cellStyle name="Percent 2 2" xfId="8"/>
    <cellStyle name="Percent 3" xfId="6"/>
    <cellStyle name="Percent 4" xfId="2"/>
    <cellStyle name="Percent 5" xfId="23"/>
  </cellStyles>
  <dxfs count="93">
    <dxf>
      <font>
        <color rgb="FF9C0006"/>
      </font>
      <fill>
        <patternFill>
          <bgColor rgb="FFFFC7CE"/>
        </patternFill>
      </fill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numFmt numFmtId="2" formatCode="0.0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  <dxf>
      <numFmt numFmtId="169" formatCode="0.0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numFmt numFmtId="2" formatCode="0.0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  <dxf>
      <numFmt numFmtId="169" formatCode="0.0000000"/>
    </dxf>
    <dxf>
      <numFmt numFmtId="170" formatCode="0.00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FFFFCC"/>
      <color rgb="FFFFCCFF"/>
      <color rgb="FFEFF5FF"/>
      <color rgb="FFFF99FF"/>
      <color rgb="FFFFF4EF"/>
      <color rgb="FFFFFFEF"/>
      <color rgb="FFFCFAE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Supportive Social Environment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SSE!$A$15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SSE!$C$14:$H$14</c:f>
              <c:strCache>
                <c:ptCount val="6"/>
                <c:pt idx="0">
                  <c:v>Average of Spr.17 a. Are kids here friendly with each other?</c:v>
                </c:pt>
                <c:pt idx="1">
                  <c:v>Average of Spr.17 b. Does a lot of unwanted teasing go on here?</c:v>
                </c:pt>
                <c:pt idx="2">
                  <c:v>Average of Spr.17 c. Do kids here treat each other with respect?</c:v>
                </c:pt>
                <c:pt idx="3">
                  <c:v>Average of Spr.17 d. Do you have a lot of good friends here?</c:v>
                </c:pt>
                <c:pt idx="4">
                  <c:v>Average of Spr.17 e. If you were upset, would other kids here try to help you?</c:v>
                </c:pt>
                <c:pt idx="5">
                  <c:v>Average of Spr.17 f. Do the other kids here listen to you?</c:v>
                </c:pt>
              </c:strCache>
            </c:strRef>
          </c:cat>
          <c:val>
            <c:numRef>
              <c:f>SSE!$C$15:$H$15</c:f>
              <c:numCache>
                <c:formatCode>0.00</c:formatCode>
                <c:ptCount val="6"/>
                <c:pt idx="0">
                  <c:v>2.4</c:v>
                </c:pt>
                <c:pt idx="1">
                  <c:v>2.5333333333333332</c:v>
                </c:pt>
                <c:pt idx="2">
                  <c:v>2.4666666666666668</c:v>
                </c:pt>
                <c:pt idx="3">
                  <c:v>3.1333333333333333</c:v>
                </c:pt>
                <c:pt idx="4">
                  <c:v>2.4666666666666668</c:v>
                </c:pt>
                <c:pt idx="5">
                  <c:v>2.2000000000000002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07A-4D07-A090-F40C9D87140A}"/>
            </c:ext>
          </c:extLst>
        </c:ser>
        <c:ser>
          <c:idx val="1"/>
          <c:order val="1"/>
          <c:tx>
            <c:strRef>
              <c:f>SSE!$A$16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SSE!$C$14:$H$14</c:f>
              <c:strCache>
                <c:ptCount val="6"/>
                <c:pt idx="0">
                  <c:v>Average of Spr.17 a. Are kids here friendly with each other?</c:v>
                </c:pt>
                <c:pt idx="1">
                  <c:v>Average of Spr.17 b. Does a lot of unwanted teasing go on here?</c:v>
                </c:pt>
                <c:pt idx="2">
                  <c:v>Average of Spr.17 c. Do kids here treat each other with respect?</c:v>
                </c:pt>
                <c:pt idx="3">
                  <c:v>Average of Spr.17 d. Do you have a lot of good friends here?</c:v>
                </c:pt>
                <c:pt idx="4">
                  <c:v>Average of Spr.17 e. If you were upset, would other kids here try to help you?</c:v>
                </c:pt>
                <c:pt idx="5">
                  <c:v>Average of Spr.17 f. Do the other kids here listen to you?</c:v>
                </c:pt>
              </c:strCache>
            </c:strRef>
          </c:cat>
          <c:val>
            <c:numRef>
              <c:f>SSE!$C$16:$H$16</c:f>
              <c:numCache>
                <c:formatCode>0.00</c:formatCode>
                <c:ptCount val="6"/>
                <c:pt idx="0">
                  <c:v>2.4210526315789473</c:v>
                </c:pt>
                <c:pt idx="1">
                  <c:v>2.736842105263158</c:v>
                </c:pt>
                <c:pt idx="2">
                  <c:v>2.0526315789473686</c:v>
                </c:pt>
                <c:pt idx="3">
                  <c:v>3.4736842105263159</c:v>
                </c:pt>
                <c:pt idx="4">
                  <c:v>2.736842105263158</c:v>
                </c:pt>
                <c:pt idx="5">
                  <c:v>2.263157894736842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07A-4D07-A090-F40C9D87140A}"/>
            </c:ext>
          </c:extLst>
        </c:ser>
        <c:ser>
          <c:idx val="2"/>
          <c:order val="2"/>
          <c:tx>
            <c:strRef>
              <c:f>SSE!$A$17</c:f>
              <c:strCache>
                <c:ptCount val="1"/>
                <c:pt idx="0">
                  <c:v>Third or Fourth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SSE!$C$14:$H$14</c:f>
              <c:strCache>
                <c:ptCount val="6"/>
                <c:pt idx="0">
                  <c:v>Average of Spr.17 a. Are kids here friendly with each other?</c:v>
                </c:pt>
                <c:pt idx="1">
                  <c:v>Average of Spr.17 b. Does a lot of unwanted teasing go on here?</c:v>
                </c:pt>
                <c:pt idx="2">
                  <c:v>Average of Spr.17 c. Do kids here treat each other with respect?</c:v>
                </c:pt>
                <c:pt idx="3">
                  <c:v>Average of Spr.17 d. Do you have a lot of good friends here?</c:v>
                </c:pt>
                <c:pt idx="4">
                  <c:v>Average of Spr.17 e. If you were upset, would other kids here try to help you?</c:v>
                </c:pt>
                <c:pt idx="5">
                  <c:v>Average of Spr.17 f. Do the other kids here listen to you?</c:v>
                </c:pt>
              </c:strCache>
            </c:strRef>
          </c:cat>
          <c:val>
            <c:numRef>
              <c:f>SSE!$C$17:$H$17</c:f>
              <c:numCache>
                <c:formatCode>0.00</c:formatCode>
                <c:ptCount val="6"/>
                <c:pt idx="0">
                  <c:v>2.65</c:v>
                </c:pt>
                <c:pt idx="1">
                  <c:v>2.25</c:v>
                </c:pt>
                <c:pt idx="2">
                  <c:v>2.5499999999999998</c:v>
                </c:pt>
                <c:pt idx="3">
                  <c:v>3.05</c:v>
                </c:pt>
                <c:pt idx="4">
                  <c:v>3</c:v>
                </c:pt>
                <c:pt idx="5">
                  <c:v>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07A-4D07-A090-F40C9D87140A}"/>
            </c:ext>
          </c:extLst>
        </c:ser>
        <c:ser>
          <c:idx val="3"/>
          <c:order val="3"/>
          <c:tx>
            <c:strRef>
              <c:f>SSE!$A$18</c:f>
              <c:strCache>
                <c:ptCount val="1"/>
                <c:pt idx="0">
                  <c:v>Fifth or Sixth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SSE!$C$14:$H$14</c:f>
              <c:strCache>
                <c:ptCount val="6"/>
                <c:pt idx="0">
                  <c:v>Average of Spr.17 a. Are kids here friendly with each other?</c:v>
                </c:pt>
                <c:pt idx="1">
                  <c:v>Average of Spr.17 b. Does a lot of unwanted teasing go on here?</c:v>
                </c:pt>
                <c:pt idx="2">
                  <c:v>Average of Spr.17 c. Do kids here treat each other with respect?</c:v>
                </c:pt>
                <c:pt idx="3">
                  <c:v>Average of Spr.17 d. Do you have a lot of good friends here?</c:v>
                </c:pt>
                <c:pt idx="4">
                  <c:v>Average of Spr.17 e. If you were upset, would other kids here try to help you?</c:v>
                </c:pt>
                <c:pt idx="5">
                  <c:v>Average of Spr.17 f. Do the other kids here listen to you?</c:v>
                </c:pt>
              </c:strCache>
            </c:strRef>
          </c:cat>
          <c:val>
            <c:numRef>
              <c:f>SSE!$C$18:$H$18</c:f>
              <c:numCache>
                <c:formatCode>0.00</c:formatCode>
                <c:ptCount val="6"/>
                <c:pt idx="0">
                  <c:v>3</c:v>
                </c:pt>
                <c:pt idx="1">
                  <c:v>2.9166666666666665</c:v>
                </c:pt>
                <c:pt idx="2">
                  <c:v>2.3333333333333335</c:v>
                </c:pt>
                <c:pt idx="3">
                  <c:v>3.5833333333333335</c:v>
                </c:pt>
                <c:pt idx="4">
                  <c:v>3.25</c:v>
                </c:pt>
                <c:pt idx="5">
                  <c:v>3.1666666666666665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07A-4D07-A090-F40C9D8714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95139904"/>
        <c:axId val="1495140992"/>
      </c:barChart>
      <c:catAx>
        <c:axId val="149513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40992"/>
        <c:crosses val="autoZero"/>
        <c:auto val="1"/>
        <c:lblAlgn val="ctr"/>
        <c:lblOffset val="100"/>
        <c:noMultiLvlLbl val="0"/>
      </c:catAx>
      <c:valAx>
        <c:axId val="149514099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3990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00B0F0"/>
                </a:solidFill>
              </a:rPr>
              <a:t>Do You Have a Lot</a:t>
            </a:r>
            <a:r>
              <a:rPr lang="en-US" sz="1800" baseline="0">
                <a:solidFill>
                  <a:srgbClr val="00B0F0"/>
                </a:solidFill>
              </a:rPr>
              <a:t> of Good Friends at Peter Paul?</a:t>
            </a:r>
            <a:endParaRPr lang="en-US" sz="1800">
              <a:solidFill>
                <a:srgbClr val="00B0F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SSE!$H$6</c:f>
              <c:strCache>
                <c:ptCount val="1"/>
                <c:pt idx="0">
                  <c:v>Count of #</c:v>
                </c:pt>
              </c:strCache>
            </c:strRef>
          </c:tx>
          <c:spPr>
            <a:solidFill>
              <a:srgbClr val="FF0000"/>
            </a:solidFill>
          </c:spPr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0A6-4247-B251-908009BA41B9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83C-4AA0-8ACA-23CBB028C7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SSE!$G$7:$G$8</c:f>
              <c:strCache>
                <c:ptCount val="2"/>
                <c:pt idx="0">
                  <c:v>No or Mostly No</c:v>
                </c:pt>
                <c:pt idx="1">
                  <c:v>Yes or Mostly Yes</c:v>
                </c:pt>
              </c:strCache>
            </c:strRef>
          </c:cat>
          <c:val>
            <c:numRef>
              <c:f>SSE!$H$7:$H$8</c:f>
              <c:numCache>
                <c:formatCode>General</c:formatCode>
                <c:ptCount val="2"/>
                <c:pt idx="0">
                  <c:v>12</c:v>
                </c:pt>
                <c:pt idx="1">
                  <c:v>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3C-4AA0-8ACA-23CBB028C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Enjoyment</a:t>
            </a:r>
            <a:r>
              <a:rPr lang="en-US" baseline="0"/>
              <a:t> and Engagement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EE!$A$16</c:f>
              <c:strCache>
                <c:ptCount val="1"/>
                <c:pt idx="0">
                  <c:v>1) First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EE!$C$15:$F$15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EE!$C$16:$F$16</c:f>
              <c:numCache>
                <c:formatCode>General</c:formatCode>
                <c:ptCount val="4"/>
                <c:pt idx="0">
                  <c:v>3.0666666666666669</c:v>
                </c:pt>
                <c:pt idx="1">
                  <c:v>3.2</c:v>
                </c:pt>
                <c:pt idx="2">
                  <c:v>2.5333333333333332</c:v>
                </c:pt>
                <c:pt idx="3">
                  <c:v>3.1333333333333333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84-48A3-8907-06E2B4B350D8}"/>
            </c:ext>
          </c:extLst>
        </c:ser>
        <c:ser>
          <c:idx val="1"/>
          <c:order val="1"/>
          <c:tx>
            <c:strRef>
              <c:f>EE!$A$17</c:f>
              <c:strCache>
                <c:ptCount val="1"/>
                <c:pt idx="0">
                  <c:v>2) Second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EE!$C$15:$F$15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EE!$C$17:$F$17</c:f>
              <c:numCache>
                <c:formatCode>General</c:formatCode>
                <c:ptCount val="4"/>
                <c:pt idx="0">
                  <c:v>2.6842105263157894</c:v>
                </c:pt>
                <c:pt idx="1">
                  <c:v>2.7894736842105261</c:v>
                </c:pt>
                <c:pt idx="2">
                  <c:v>2.7894736842105261</c:v>
                </c:pt>
                <c:pt idx="3">
                  <c:v>2.5263157894736841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A84-48A3-8907-06E2B4B350D8}"/>
            </c:ext>
          </c:extLst>
        </c:ser>
        <c:ser>
          <c:idx val="2"/>
          <c:order val="2"/>
          <c:tx>
            <c:strRef>
              <c:f>EE!$A$18</c:f>
              <c:strCache>
                <c:ptCount val="1"/>
                <c:pt idx="0">
                  <c:v>3) 3rd or 4th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EE!$C$15:$F$15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EE!$C$18:$F$18</c:f>
              <c:numCache>
                <c:formatCode>General</c:formatCode>
                <c:ptCount val="4"/>
                <c:pt idx="0">
                  <c:v>2.65</c:v>
                </c:pt>
                <c:pt idx="1">
                  <c:v>2.7</c:v>
                </c:pt>
                <c:pt idx="2">
                  <c:v>2.5499999999999998</c:v>
                </c:pt>
                <c:pt idx="3">
                  <c:v>2.7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A84-48A3-8907-06E2B4B350D8}"/>
            </c:ext>
          </c:extLst>
        </c:ser>
        <c:ser>
          <c:idx val="3"/>
          <c:order val="3"/>
          <c:tx>
            <c:strRef>
              <c:f>EE!$A$19</c:f>
              <c:strCache>
                <c:ptCount val="1"/>
                <c:pt idx="0">
                  <c:v>4) 5th or 6th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EE!$C$15:$F$15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EE!$C$19:$F$19</c:f>
              <c:numCache>
                <c:formatCode>General</c:formatCode>
                <c:ptCount val="4"/>
                <c:pt idx="0">
                  <c:v>2.5833333333333335</c:v>
                </c:pt>
                <c:pt idx="1">
                  <c:v>2.75</c:v>
                </c:pt>
                <c:pt idx="2">
                  <c:v>2.4166666666666665</c:v>
                </c:pt>
                <c:pt idx="3">
                  <c:v>2.9166666666666665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A84-48A3-8907-06E2B4B35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56112"/>
        <c:axId val="1607467536"/>
      </c:barChart>
      <c:catAx>
        <c:axId val="160745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7536"/>
        <c:crosses val="autoZero"/>
        <c:auto val="1"/>
        <c:lblAlgn val="ctr"/>
        <c:lblOffset val="100"/>
        <c:noMultiLvlLbl val="0"/>
      </c:catAx>
      <c:valAx>
        <c:axId val="1607467536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61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YFC!$B$15</c:f>
              <c:strCache>
                <c:ptCount val="1"/>
                <c:pt idx="0">
                  <c:v>Average of Spr.17 a. Do you like coming here?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837-45BC-BB3C-23353024001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7837-45BC-BB3C-233530240012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9586-407F-A759-8689F6023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YFC!$A$16:$A$19</c:f>
              <c:strCache>
                <c:ptCount val="4"/>
                <c:pt idx="0">
                  <c:v>1) First Year</c:v>
                </c:pt>
                <c:pt idx="1">
                  <c:v>2) Second Year</c:v>
                </c:pt>
                <c:pt idx="2">
                  <c:v>3) 3rd or 4th Year</c:v>
                </c:pt>
                <c:pt idx="3">
                  <c:v>4) 5th or 6th Year</c:v>
                </c:pt>
              </c:strCache>
            </c:strRef>
          </c:cat>
          <c:val>
            <c:numRef>
              <c:f>YFC!$B$16:$B$19</c:f>
              <c:numCache>
                <c:formatCode>0.00</c:formatCode>
                <c:ptCount val="4"/>
                <c:pt idx="0">
                  <c:v>3.0666666666666669</c:v>
                </c:pt>
                <c:pt idx="1">
                  <c:v>2.6842105263157894</c:v>
                </c:pt>
                <c:pt idx="2">
                  <c:v>2.65</c:v>
                </c:pt>
                <c:pt idx="3">
                  <c:v>2.5833333333333335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37-45BC-BB3C-233530240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3184"/>
        <c:axId val="1607456656"/>
      </c:barChart>
      <c:catAx>
        <c:axId val="160746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6656"/>
        <c:crosses val="autoZero"/>
        <c:auto val="1"/>
        <c:lblAlgn val="ctr"/>
        <c:lblOffset val="100"/>
        <c:noMultiLvlLbl val="0"/>
      </c:catAx>
      <c:valAx>
        <c:axId val="16074566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Youth Feel Challenged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YFC!$A$16</c:f>
              <c:strCache>
                <c:ptCount val="1"/>
                <c:pt idx="0">
                  <c:v>1) First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YFC!$B$15:$E$15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YFC!$B$16:$E$16</c:f>
              <c:numCache>
                <c:formatCode>0.00</c:formatCode>
                <c:ptCount val="4"/>
                <c:pt idx="0">
                  <c:v>3.0666666666666669</c:v>
                </c:pt>
                <c:pt idx="1">
                  <c:v>3.2</c:v>
                </c:pt>
                <c:pt idx="2">
                  <c:v>2.5333333333333332</c:v>
                </c:pt>
                <c:pt idx="3">
                  <c:v>3.1333333333333333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8B-4876-A492-7FB5993B0F72}"/>
            </c:ext>
          </c:extLst>
        </c:ser>
        <c:ser>
          <c:idx val="1"/>
          <c:order val="1"/>
          <c:tx>
            <c:strRef>
              <c:f>YFC!$A$17</c:f>
              <c:strCache>
                <c:ptCount val="1"/>
                <c:pt idx="0">
                  <c:v>2) Second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YFC!$B$15:$E$15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YFC!$B$17:$E$17</c:f>
              <c:numCache>
                <c:formatCode>0.00</c:formatCode>
                <c:ptCount val="4"/>
                <c:pt idx="0">
                  <c:v>2.6842105263157894</c:v>
                </c:pt>
                <c:pt idx="1">
                  <c:v>2.7894736842105261</c:v>
                </c:pt>
                <c:pt idx="2">
                  <c:v>2.7894736842105261</c:v>
                </c:pt>
                <c:pt idx="3">
                  <c:v>2.5263157894736841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8B-4876-A492-7FB5993B0F72}"/>
            </c:ext>
          </c:extLst>
        </c:ser>
        <c:ser>
          <c:idx val="2"/>
          <c:order val="2"/>
          <c:tx>
            <c:strRef>
              <c:f>YFC!$A$18</c:f>
              <c:strCache>
                <c:ptCount val="1"/>
                <c:pt idx="0">
                  <c:v>3) 3rd or 4th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YFC!$B$15:$E$15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YFC!$B$18:$E$18</c:f>
              <c:numCache>
                <c:formatCode>0.00</c:formatCode>
                <c:ptCount val="4"/>
                <c:pt idx="0">
                  <c:v>2.65</c:v>
                </c:pt>
                <c:pt idx="1">
                  <c:v>2.7</c:v>
                </c:pt>
                <c:pt idx="2">
                  <c:v>2.5499999999999998</c:v>
                </c:pt>
                <c:pt idx="3">
                  <c:v>2.7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08B-4876-A492-7FB5993B0F72}"/>
            </c:ext>
          </c:extLst>
        </c:ser>
        <c:ser>
          <c:idx val="3"/>
          <c:order val="3"/>
          <c:tx>
            <c:strRef>
              <c:f>YFC!$A$19</c:f>
              <c:strCache>
                <c:ptCount val="1"/>
                <c:pt idx="0">
                  <c:v>4) 5th or 6th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YFC!$B$15:$E$15</c:f>
              <c:strCache>
                <c:ptCount val="4"/>
                <c:pt idx="0">
                  <c:v>Average of Spr.17 a. Do you like coming here?</c:v>
                </c:pt>
                <c:pt idx="1">
                  <c:v>Average of Spr.17 b. Do you have fun when you're here?</c:v>
                </c:pt>
                <c:pt idx="2">
                  <c:v>Average of Spr.17 c. Do you feel bored when you're here?</c:v>
                </c:pt>
                <c:pt idx="3">
                  <c:v>Average of Spr.17 d. Can you always find things that you like to do here?</c:v>
                </c:pt>
              </c:strCache>
            </c:strRef>
          </c:cat>
          <c:val>
            <c:numRef>
              <c:f>YFC!$B$19:$E$19</c:f>
              <c:numCache>
                <c:formatCode>0.00</c:formatCode>
                <c:ptCount val="4"/>
                <c:pt idx="0">
                  <c:v>2.5833333333333335</c:v>
                </c:pt>
                <c:pt idx="1">
                  <c:v>2.75</c:v>
                </c:pt>
                <c:pt idx="2">
                  <c:v>2.4166666666666665</c:v>
                </c:pt>
                <c:pt idx="3">
                  <c:v>2.9166666666666665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549-43BB-8CC1-FCFF515C6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9712"/>
        <c:axId val="1607463728"/>
      </c:barChart>
      <c:catAx>
        <c:axId val="160746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3728"/>
        <c:crosses val="autoZero"/>
        <c:auto val="1"/>
        <c:lblAlgn val="ctr"/>
        <c:lblOffset val="100"/>
        <c:noMultiLvlLbl val="0"/>
      </c:catAx>
      <c:valAx>
        <c:axId val="1607463728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97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Supportive Adult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SA!$A$15</c:f>
              <c:strCache>
                <c:ptCount val="1"/>
                <c:pt idx="0">
                  <c:v>1) First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SA!$C$14:$F$14</c:f>
              <c:strCache>
                <c:ptCount val="4"/>
                <c:pt idx="0">
                  <c:v>Average of Spr.17 a. Is there an adult here who is interested in what you think about things?</c:v>
                </c:pt>
                <c:pt idx="1">
                  <c:v>Average of Spr.17 b. Is there an adult here you can talk to when you are upset?</c:v>
                </c:pt>
                <c:pt idx="2">
                  <c:v>Average of Spr.17 c. Is there an adult here who helps you when you have a problem?</c:v>
                </c:pt>
                <c:pt idx="3">
                  <c:v>Average of Spr.17 d. Is there an adult here who &lt;u&gt;you&lt;/u&gt; will listen to and respect?</c:v>
                </c:pt>
              </c:strCache>
            </c:strRef>
          </c:cat>
          <c:val>
            <c:numRef>
              <c:f>SA!$C$15:$F$15</c:f>
              <c:numCache>
                <c:formatCode>0.00</c:formatCode>
                <c:ptCount val="4"/>
                <c:pt idx="0">
                  <c:v>2.8</c:v>
                </c:pt>
                <c:pt idx="1">
                  <c:v>3.2666666666666666</c:v>
                </c:pt>
                <c:pt idx="2">
                  <c:v>3.4</c:v>
                </c:pt>
                <c:pt idx="3" formatCode="General">
                  <c:v>3.4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5B1-442E-94A9-5077DB5FC9AD}"/>
            </c:ext>
          </c:extLst>
        </c:ser>
        <c:ser>
          <c:idx val="1"/>
          <c:order val="1"/>
          <c:tx>
            <c:strRef>
              <c:f>SA!$A$16</c:f>
              <c:strCache>
                <c:ptCount val="1"/>
                <c:pt idx="0">
                  <c:v>2) Second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SA!$C$14:$F$14</c:f>
              <c:strCache>
                <c:ptCount val="4"/>
                <c:pt idx="0">
                  <c:v>Average of Spr.17 a. Is there an adult here who is interested in what you think about things?</c:v>
                </c:pt>
                <c:pt idx="1">
                  <c:v>Average of Spr.17 b. Is there an adult here you can talk to when you are upset?</c:v>
                </c:pt>
                <c:pt idx="2">
                  <c:v>Average of Spr.17 c. Is there an adult here who helps you when you have a problem?</c:v>
                </c:pt>
                <c:pt idx="3">
                  <c:v>Average of Spr.17 d. Is there an adult here who &lt;u&gt;you&lt;/u&gt; will listen to and respect?</c:v>
                </c:pt>
              </c:strCache>
            </c:strRef>
          </c:cat>
          <c:val>
            <c:numRef>
              <c:f>SA!$C$16:$F$16</c:f>
              <c:numCache>
                <c:formatCode>0.00</c:formatCode>
                <c:ptCount val="4"/>
                <c:pt idx="0">
                  <c:v>2.4736842105263159</c:v>
                </c:pt>
                <c:pt idx="1">
                  <c:v>3.4210526315789473</c:v>
                </c:pt>
                <c:pt idx="2">
                  <c:v>3.2105263157894739</c:v>
                </c:pt>
                <c:pt idx="3" formatCode="General">
                  <c:v>3.5263157894736841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5B1-442E-94A9-5077DB5FC9AD}"/>
            </c:ext>
          </c:extLst>
        </c:ser>
        <c:ser>
          <c:idx val="2"/>
          <c:order val="2"/>
          <c:tx>
            <c:strRef>
              <c:f>SA!$A$17</c:f>
              <c:strCache>
                <c:ptCount val="1"/>
                <c:pt idx="0">
                  <c:v>3) 3rd or 4th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SA!$C$14:$F$14</c:f>
              <c:strCache>
                <c:ptCount val="4"/>
                <c:pt idx="0">
                  <c:v>Average of Spr.17 a. Is there an adult here who is interested in what you think about things?</c:v>
                </c:pt>
                <c:pt idx="1">
                  <c:v>Average of Spr.17 b. Is there an adult here you can talk to when you are upset?</c:v>
                </c:pt>
                <c:pt idx="2">
                  <c:v>Average of Spr.17 c. Is there an adult here who helps you when you have a problem?</c:v>
                </c:pt>
                <c:pt idx="3">
                  <c:v>Average of Spr.17 d. Is there an adult here who &lt;u&gt;you&lt;/u&gt; will listen to and respect?</c:v>
                </c:pt>
              </c:strCache>
            </c:strRef>
          </c:cat>
          <c:val>
            <c:numRef>
              <c:f>SA!$C$17:$F$17</c:f>
              <c:numCache>
                <c:formatCode>0.00</c:formatCode>
                <c:ptCount val="4"/>
                <c:pt idx="0">
                  <c:v>3.05</c:v>
                </c:pt>
                <c:pt idx="1">
                  <c:v>3.35</c:v>
                </c:pt>
                <c:pt idx="2">
                  <c:v>3.35</c:v>
                </c:pt>
                <c:pt idx="3" formatCode="General">
                  <c:v>3.3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5B1-442E-94A9-5077DB5FC9AD}"/>
            </c:ext>
          </c:extLst>
        </c:ser>
        <c:ser>
          <c:idx val="3"/>
          <c:order val="3"/>
          <c:tx>
            <c:strRef>
              <c:f>SA!$A$18</c:f>
              <c:strCache>
                <c:ptCount val="1"/>
                <c:pt idx="0">
                  <c:v>4) 5th or 6th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SA!$C$14:$F$14</c:f>
              <c:strCache>
                <c:ptCount val="4"/>
                <c:pt idx="0">
                  <c:v>Average of Spr.17 a. Is there an adult here who is interested in what you think about things?</c:v>
                </c:pt>
                <c:pt idx="1">
                  <c:v>Average of Spr.17 b. Is there an adult here you can talk to when you are upset?</c:v>
                </c:pt>
                <c:pt idx="2">
                  <c:v>Average of Spr.17 c. Is there an adult here who helps you when you have a problem?</c:v>
                </c:pt>
                <c:pt idx="3">
                  <c:v>Average of Spr.17 d. Is there an adult here who &lt;u&gt;you&lt;/u&gt; will listen to and respect?</c:v>
                </c:pt>
              </c:strCache>
            </c:strRef>
          </c:cat>
          <c:val>
            <c:numRef>
              <c:f>SA!$C$18:$F$18</c:f>
              <c:numCache>
                <c:formatCode>0.00</c:formatCode>
                <c:ptCount val="4"/>
                <c:pt idx="0">
                  <c:v>3.25</c:v>
                </c:pt>
                <c:pt idx="1">
                  <c:v>3.25</c:v>
                </c:pt>
                <c:pt idx="2">
                  <c:v>3.1666666666666665</c:v>
                </c:pt>
                <c:pt idx="3" formatCode="General">
                  <c:v>3.3333333333333335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68-4A47-8DB8-63A8B0D7B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57744"/>
        <c:axId val="1607465904"/>
      </c:barChart>
      <c:catAx>
        <c:axId val="160745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5904"/>
        <c:crosses val="autoZero"/>
        <c:auto val="1"/>
        <c:lblAlgn val="ctr"/>
        <c:lblOffset val="100"/>
        <c:noMultiLvlLbl val="0"/>
      </c:catAx>
      <c:valAx>
        <c:axId val="16074659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774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Competency As</a:t>
            </a:r>
            <a:r>
              <a:rPr lang="en-US" baseline="0"/>
              <a:t> a Reader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Read!$A$14</c:f>
              <c:strCache>
                <c:ptCount val="1"/>
                <c:pt idx="0">
                  <c:v>1) First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Read!$C$13:$G$13</c:f>
              <c:strCache>
                <c:ptCount val="5"/>
                <c:pt idx="0">
                  <c:v>Average of Spr.17 a. I like to read at home during my free time.</c:v>
                </c:pt>
                <c:pt idx="1">
                  <c:v>Average of Spr.17 b. I enjoy reading when I'm at school.</c:v>
                </c:pt>
                <c:pt idx="2">
                  <c:v>Average of Spr.17 c. I enjoy reading when I'm at this after-school program.</c:v>
                </c:pt>
                <c:pt idx="3">
                  <c:v>Average of Spr.17 d. I'm good at reading.</c:v>
                </c:pt>
                <c:pt idx="4">
                  <c:v>Average of Spr.17 e. I like to give new books a try, even if they look hard.</c:v>
                </c:pt>
              </c:strCache>
            </c:strRef>
          </c:cat>
          <c:val>
            <c:numRef>
              <c:f>Read!$C$14:$G$14</c:f>
              <c:numCache>
                <c:formatCode>General</c:formatCode>
                <c:ptCount val="5"/>
                <c:pt idx="0">
                  <c:v>2.4666666666666668</c:v>
                </c:pt>
                <c:pt idx="1">
                  <c:v>2.5333333333333332</c:v>
                </c:pt>
                <c:pt idx="2">
                  <c:v>2.2000000000000002</c:v>
                </c:pt>
                <c:pt idx="3">
                  <c:v>3.4</c:v>
                </c:pt>
                <c:pt idx="4">
                  <c:v>3.1333333333333333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25A-4F6D-9ADC-DE33C4631046}"/>
            </c:ext>
          </c:extLst>
        </c:ser>
        <c:ser>
          <c:idx val="1"/>
          <c:order val="1"/>
          <c:tx>
            <c:strRef>
              <c:f>Read!$A$15</c:f>
              <c:strCache>
                <c:ptCount val="1"/>
                <c:pt idx="0">
                  <c:v>2) Second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Read!$C$13:$G$13</c:f>
              <c:strCache>
                <c:ptCount val="5"/>
                <c:pt idx="0">
                  <c:v>Average of Spr.17 a. I like to read at home during my free time.</c:v>
                </c:pt>
                <c:pt idx="1">
                  <c:v>Average of Spr.17 b. I enjoy reading when I'm at school.</c:v>
                </c:pt>
                <c:pt idx="2">
                  <c:v>Average of Spr.17 c. I enjoy reading when I'm at this after-school program.</c:v>
                </c:pt>
                <c:pt idx="3">
                  <c:v>Average of Spr.17 d. I'm good at reading.</c:v>
                </c:pt>
                <c:pt idx="4">
                  <c:v>Average of Spr.17 e. I like to give new books a try, even if they look hard.</c:v>
                </c:pt>
              </c:strCache>
            </c:strRef>
          </c:cat>
          <c:val>
            <c:numRef>
              <c:f>Read!$C$15:$G$15</c:f>
              <c:numCache>
                <c:formatCode>General</c:formatCode>
                <c:ptCount val="5"/>
                <c:pt idx="0">
                  <c:v>2.2105263157894739</c:v>
                </c:pt>
                <c:pt idx="1">
                  <c:v>2.2105263157894739</c:v>
                </c:pt>
                <c:pt idx="2">
                  <c:v>2.263157894736842</c:v>
                </c:pt>
                <c:pt idx="3">
                  <c:v>3.4736842105263159</c:v>
                </c:pt>
                <c:pt idx="4">
                  <c:v>2.5789473684210527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25A-4F6D-9ADC-DE33C4631046}"/>
            </c:ext>
          </c:extLst>
        </c:ser>
        <c:ser>
          <c:idx val="2"/>
          <c:order val="2"/>
          <c:tx>
            <c:strRef>
              <c:f>Read!$A$16</c:f>
              <c:strCache>
                <c:ptCount val="1"/>
                <c:pt idx="0">
                  <c:v>3) 3rd or 4th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Read!$C$13:$G$13</c:f>
              <c:strCache>
                <c:ptCount val="5"/>
                <c:pt idx="0">
                  <c:v>Average of Spr.17 a. I like to read at home during my free time.</c:v>
                </c:pt>
                <c:pt idx="1">
                  <c:v>Average of Spr.17 b. I enjoy reading when I'm at school.</c:v>
                </c:pt>
                <c:pt idx="2">
                  <c:v>Average of Spr.17 c. I enjoy reading when I'm at this after-school program.</c:v>
                </c:pt>
                <c:pt idx="3">
                  <c:v>Average of Spr.17 d. I'm good at reading.</c:v>
                </c:pt>
                <c:pt idx="4">
                  <c:v>Average of Spr.17 e. I like to give new books a try, even if they look hard.</c:v>
                </c:pt>
              </c:strCache>
            </c:strRef>
          </c:cat>
          <c:val>
            <c:numRef>
              <c:f>Read!$C$16:$G$16</c:f>
              <c:numCache>
                <c:formatCode>General</c:formatCode>
                <c:ptCount val="5"/>
                <c:pt idx="0">
                  <c:v>2.15</c:v>
                </c:pt>
                <c:pt idx="1">
                  <c:v>2.75</c:v>
                </c:pt>
                <c:pt idx="2">
                  <c:v>2.2999999999999998</c:v>
                </c:pt>
                <c:pt idx="3">
                  <c:v>3.9</c:v>
                </c:pt>
                <c:pt idx="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25A-4F6D-9ADC-DE33C4631046}"/>
            </c:ext>
          </c:extLst>
        </c:ser>
        <c:ser>
          <c:idx val="3"/>
          <c:order val="3"/>
          <c:tx>
            <c:strRef>
              <c:f>Read!$A$17</c:f>
              <c:strCache>
                <c:ptCount val="1"/>
                <c:pt idx="0">
                  <c:v>4) 5th or 6th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Read!$C$13:$G$13</c:f>
              <c:strCache>
                <c:ptCount val="5"/>
                <c:pt idx="0">
                  <c:v>Average of Spr.17 a. I like to read at home during my free time.</c:v>
                </c:pt>
                <c:pt idx="1">
                  <c:v>Average of Spr.17 b. I enjoy reading when I'm at school.</c:v>
                </c:pt>
                <c:pt idx="2">
                  <c:v>Average of Spr.17 c. I enjoy reading when I'm at this after-school program.</c:v>
                </c:pt>
                <c:pt idx="3">
                  <c:v>Average of Spr.17 d. I'm good at reading.</c:v>
                </c:pt>
                <c:pt idx="4">
                  <c:v>Average of Spr.17 e. I like to give new books a try, even if they look hard.</c:v>
                </c:pt>
              </c:strCache>
            </c:strRef>
          </c:cat>
          <c:val>
            <c:numRef>
              <c:f>Read!$C$17:$G$17</c:f>
              <c:numCache>
                <c:formatCode>General</c:formatCode>
                <c:ptCount val="5"/>
                <c:pt idx="0">
                  <c:v>2.5</c:v>
                </c:pt>
                <c:pt idx="1">
                  <c:v>2.5833333333333335</c:v>
                </c:pt>
                <c:pt idx="2">
                  <c:v>1.75</c:v>
                </c:pt>
                <c:pt idx="3">
                  <c:v>3.5833333333333335</c:v>
                </c:pt>
                <c:pt idx="4">
                  <c:v>2.75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25A-4F6D-9ADC-DE33C4631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57200"/>
        <c:axId val="1607465360"/>
      </c:barChart>
      <c:catAx>
        <c:axId val="160745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5360"/>
        <c:crosses val="autoZero"/>
        <c:auto val="1"/>
        <c:lblAlgn val="ctr"/>
        <c:lblOffset val="100"/>
        <c:noMultiLvlLbl val="0"/>
      </c:catAx>
      <c:valAx>
        <c:axId val="1607465360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72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Competency in Math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Mat!$A$13</c:f>
              <c:strCache>
                <c:ptCount val="1"/>
                <c:pt idx="0">
                  <c:v>1) First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Mat!$C$12:$G$12</c:f>
              <c:strCache>
                <c:ptCount val="5"/>
                <c:pt idx="0">
                  <c:v>Average of Spr.17 b. I like to do math when I'm at school.</c:v>
                </c:pt>
                <c:pt idx="1">
                  <c:v>Average of Spr.17 c. I like to do math when I'm at this after-school program.</c:v>
                </c:pt>
                <c:pt idx="2">
                  <c:v>Average of Spr.17 d. Math is something I'm good at.</c:v>
                </c:pt>
                <c:pt idx="3">
                  <c:v>Average of Spr.17 e. I'm interested in math.</c:v>
                </c:pt>
                <c:pt idx="4">
                  <c:v>Average of Spr.17 f. I like to give new math problems a try, even when they look hard.</c:v>
                </c:pt>
              </c:strCache>
            </c:strRef>
          </c:cat>
          <c:val>
            <c:numRef>
              <c:f>Mat!$C$13:$G$13</c:f>
              <c:numCache>
                <c:formatCode>General</c:formatCode>
                <c:ptCount val="5"/>
                <c:pt idx="0">
                  <c:v>2.9333333333333331</c:v>
                </c:pt>
                <c:pt idx="1">
                  <c:v>3</c:v>
                </c:pt>
                <c:pt idx="2">
                  <c:v>3.0666666666666669</c:v>
                </c:pt>
                <c:pt idx="3">
                  <c:v>3.0666666666666669</c:v>
                </c:pt>
                <c:pt idx="4">
                  <c:v>3.2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1D2-4C47-9EE1-F5BEF93255AF}"/>
            </c:ext>
          </c:extLst>
        </c:ser>
        <c:ser>
          <c:idx val="1"/>
          <c:order val="1"/>
          <c:tx>
            <c:strRef>
              <c:f>Mat!$A$14</c:f>
              <c:strCache>
                <c:ptCount val="1"/>
                <c:pt idx="0">
                  <c:v>2) Second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Mat!$C$12:$G$12</c:f>
              <c:strCache>
                <c:ptCount val="5"/>
                <c:pt idx="0">
                  <c:v>Average of Spr.17 b. I like to do math when I'm at school.</c:v>
                </c:pt>
                <c:pt idx="1">
                  <c:v>Average of Spr.17 c. I like to do math when I'm at this after-school program.</c:v>
                </c:pt>
                <c:pt idx="2">
                  <c:v>Average of Spr.17 d. Math is something I'm good at.</c:v>
                </c:pt>
                <c:pt idx="3">
                  <c:v>Average of Spr.17 e. I'm interested in math.</c:v>
                </c:pt>
                <c:pt idx="4">
                  <c:v>Average of Spr.17 f. I like to give new math problems a try, even when they look hard.</c:v>
                </c:pt>
              </c:strCache>
            </c:strRef>
          </c:cat>
          <c:val>
            <c:numRef>
              <c:f>Mat!$C$14:$G$14</c:f>
              <c:numCache>
                <c:formatCode>General</c:formatCode>
                <c:ptCount val="5"/>
                <c:pt idx="0">
                  <c:v>3.0526315789473686</c:v>
                </c:pt>
                <c:pt idx="1">
                  <c:v>2.4736842105263159</c:v>
                </c:pt>
                <c:pt idx="2">
                  <c:v>3.3157894736842106</c:v>
                </c:pt>
                <c:pt idx="3">
                  <c:v>3.3157894736842106</c:v>
                </c:pt>
                <c:pt idx="4">
                  <c:v>3.0526315789473686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1D2-4C47-9EE1-F5BEF93255AF}"/>
            </c:ext>
          </c:extLst>
        </c:ser>
        <c:ser>
          <c:idx val="2"/>
          <c:order val="2"/>
          <c:tx>
            <c:strRef>
              <c:f>Mat!$A$15</c:f>
              <c:strCache>
                <c:ptCount val="1"/>
                <c:pt idx="0">
                  <c:v>3) 3rd or 4th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Mat!$C$12:$G$12</c:f>
              <c:strCache>
                <c:ptCount val="5"/>
                <c:pt idx="0">
                  <c:v>Average of Spr.17 b. I like to do math when I'm at school.</c:v>
                </c:pt>
                <c:pt idx="1">
                  <c:v>Average of Spr.17 c. I like to do math when I'm at this after-school program.</c:v>
                </c:pt>
                <c:pt idx="2">
                  <c:v>Average of Spr.17 d. Math is something I'm good at.</c:v>
                </c:pt>
                <c:pt idx="3">
                  <c:v>Average of Spr.17 e. I'm interested in math.</c:v>
                </c:pt>
                <c:pt idx="4">
                  <c:v>Average of Spr.17 f. I like to give new math problems a try, even when they look hard.</c:v>
                </c:pt>
              </c:strCache>
            </c:strRef>
          </c:cat>
          <c:val>
            <c:numRef>
              <c:f>Mat!$C$15:$G$15</c:f>
              <c:numCache>
                <c:formatCode>General</c:formatCode>
                <c:ptCount val="5"/>
                <c:pt idx="0">
                  <c:v>3.45</c:v>
                </c:pt>
                <c:pt idx="1">
                  <c:v>2.95</c:v>
                </c:pt>
                <c:pt idx="2">
                  <c:v>3.25</c:v>
                </c:pt>
                <c:pt idx="3">
                  <c:v>3.4</c:v>
                </c:pt>
                <c:pt idx="4">
                  <c:v>3.7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1D2-4C47-9EE1-F5BEF93255AF}"/>
            </c:ext>
          </c:extLst>
        </c:ser>
        <c:ser>
          <c:idx val="3"/>
          <c:order val="3"/>
          <c:tx>
            <c:strRef>
              <c:f>Mat!$A$16</c:f>
              <c:strCache>
                <c:ptCount val="1"/>
                <c:pt idx="0">
                  <c:v>4) 5th or 6th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Mat!$C$12:$G$12</c:f>
              <c:strCache>
                <c:ptCount val="5"/>
                <c:pt idx="0">
                  <c:v>Average of Spr.17 b. I like to do math when I'm at school.</c:v>
                </c:pt>
                <c:pt idx="1">
                  <c:v>Average of Spr.17 c. I like to do math when I'm at this after-school program.</c:v>
                </c:pt>
                <c:pt idx="2">
                  <c:v>Average of Spr.17 d. Math is something I'm good at.</c:v>
                </c:pt>
                <c:pt idx="3">
                  <c:v>Average of Spr.17 e. I'm interested in math.</c:v>
                </c:pt>
                <c:pt idx="4">
                  <c:v>Average of Spr.17 f. I like to give new math problems a try, even when they look hard.</c:v>
                </c:pt>
              </c:strCache>
            </c:strRef>
          </c:cat>
          <c:val>
            <c:numRef>
              <c:f>Mat!$C$16:$G$16</c:f>
              <c:numCache>
                <c:formatCode>General</c:formatCode>
                <c:ptCount val="5"/>
                <c:pt idx="0">
                  <c:v>3.5833333333333335</c:v>
                </c:pt>
                <c:pt idx="1">
                  <c:v>2.75</c:v>
                </c:pt>
                <c:pt idx="2">
                  <c:v>3.8333333333333335</c:v>
                </c:pt>
                <c:pt idx="3">
                  <c:v>3.6666666666666665</c:v>
                </c:pt>
                <c:pt idx="4">
                  <c:v>3.6666666666666665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1D2-4C47-9EE1-F5BEF9325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6448"/>
        <c:axId val="1607458288"/>
      </c:barChart>
      <c:catAx>
        <c:axId val="160746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8288"/>
        <c:crosses val="autoZero"/>
        <c:auto val="1"/>
        <c:lblAlgn val="ctr"/>
        <c:lblOffset val="100"/>
        <c:noMultiLvlLbl val="0"/>
      </c:catAx>
      <c:valAx>
        <c:axId val="1607458288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Sch!$A$13</c:f>
              <c:strCache>
                <c:ptCount val="1"/>
                <c:pt idx="0">
                  <c:v>1) First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Sch!$B$12:$C$12</c:f>
              <c:strCache>
                <c:ptCount val="2"/>
                <c:pt idx="0">
                  <c:v>Average of Spr.17 Has coming to this after-school program helped you to read more often?</c:v>
                </c:pt>
                <c:pt idx="1">
                  <c:v>Average of Spr.17 a. Coming here has helped me to get my homework done.</c:v>
                </c:pt>
              </c:strCache>
            </c:strRef>
          </c:cat>
          <c:val>
            <c:numRef>
              <c:f>Sch!$B$13:$C$13</c:f>
              <c:numCache>
                <c:formatCode>General</c:formatCode>
                <c:ptCount val="2"/>
                <c:pt idx="0">
                  <c:v>2.7333333333333334</c:v>
                </c:pt>
                <c:pt idx="1">
                  <c:v>2.9333333333333331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A4C-4849-80A6-E896673BE791}"/>
            </c:ext>
          </c:extLst>
        </c:ser>
        <c:ser>
          <c:idx val="1"/>
          <c:order val="1"/>
          <c:tx>
            <c:strRef>
              <c:f>Sch!$A$14</c:f>
              <c:strCache>
                <c:ptCount val="1"/>
                <c:pt idx="0">
                  <c:v>2) Second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Sch!$B$12:$C$12</c:f>
              <c:strCache>
                <c:ptCount val="2"/>
                <c:pt idx="0">
                  <c:v>Average of Spr.17 Has coming to this after-school program helped you to read more often?</c:v>
                </c:pt>
                <c:pt idx="1">
                  <c:v>Average of Spr.17 a. Coming here has helped me to get my homework done.</c:v>
                </c:pt>
              </c:strCache>
            </c:strRef>
          </c:cat>
          <c:val>
            <c:numRef>
              <c:f>Sch!$B$14:$C$14</c:f>
              <c:numCache>
                <c:formatCode>General</c:formatCode>
                <c:ptCount val="2"/>
                <c:pt idx="0">
                  <c:v>2.263157894736842</c:v>
                </c:pt>
                <c:pt idx="1">
                  <c:v>2.3684210526315788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A4C-4849-80A6-E896673BE791}"/>
            </c:ext>
          </c:extLst>
        </c:ser>
        <c:ser>
          <c:idx val="2"/>
          <c:order val="2"/>
          <c:tx>
            <c:strRef>
              <c:f>Sch!$A$15</c:f>
              <c:strCache>
                <c:ptCount val="1"/>
                <c:pt idx="0">
                  <c:v>3) 3rd or 4th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Sch!$B$12:$C$12</c:f>
              <c:strCache>
                <c:ptCount val="2"/>
                <c:pt idx="0">
                  <c:v>Average of Spr.17 Has coming to this after-school program helped you to read more often?</c:v>
                </c:pt>
                <c:pt idx="1">
                  <c:v>Average of Spr.17 a. Coming here has helped me to get my homework done.</c:v>
                </c:pt>
              </c:strCache>
            </c:strRef>
          </c:cat>
          <c:val>
            <c:numRef>
              <c:f>Sch!$B$15:$C$15</c:f>
              <c:numCache>
                <c:formatCode>General</c:formatCode>
                <c:ptCount val="2"/>
                <c:pt idx="0">
                  <c:v>2.65</c:v>
                </c:pt>
                <c:pt idx="1">
                  <c:v>3.35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A4C-4849-80A6-E896673BE791}"/>
            </c:ext>
          </c:extLst>
        </c:ser>
        <c:ser>
          <c:idx val="3"/>
          <c:order val="3"/>
          <c:tx>
            <c:strRef>
              <c:f>Sch!$A$16</c:f>
              <c:strCache>
                <c:ptCount val="1"/>
                <c:pt idx="0">
                  <c:v>4) 5th or 6th Year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Sch!$B$12:$C$12</c:f>
              <c:strCache>
                <c:ptCount val="2"/>
                <c:pt idx="0">
                  <c:v>Average of Spr.17 Has coming to this after-school program helped you to read more often?</c:v>
                </c:pt>
                <c:pt idx="1">
                  <c:v>Average of Spr.17 a. Coming here has helped me to get my homework done.</c:v>
                </c:pt>
              </c:strCache>
            </c:strRef>
          </c:cat>
          <c:val>
            <c:numRef>
              <c:f>Sch!$B$16:$C$16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A4C-4849-80A6-E896673BE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58832"/>
        <c:axId val="1607459920"/>
      </c:barChart>
      <c:catAx>
        <c:axId val="160745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9920"/>
        <c:crosses val="autoZero"/>
        <c:auto val="1"/>
        <c:lblAlgn val="ctr"/>
        <c:lblOffset val="100"/>
        <c:noMultiLvlLbl val="0"/>
      </c:catAx>
      <c:valAx>
        <c:axId val="160745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[Student_Roster_Test_Data.xlsx]15-16 SSE!PivotTable2</c:name>
    <c:fmtId val="8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'15-16 SSE'!$B$5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'15-16 SSE'!$A$6:$A$11</c:f>
              <c:strCache>
                <c:ptCount val="6"/>
                <c:pt idx="0">
                  <c:v>Average of a. Are kids here friendly with each other?2</c:v>
                </c:pt>
                <c:pt idx="1">
                  <c:v>Average of b. Does a lot of unwanted teasing go on here?2</c:v>
                </c:pt>
                <c:pt idx="2">
                  <c:v>Average of c. Do kids here treat each other with respect?2</c:v>
                </c:pt>
                <c:pt idx="3">
                  <c:v>Average of d. Do you have a lot of good friends here?2</c:v>
                </c:pt>
                <c:pt idx="4">
                  <c:v>Average of e. If you were upset, would other kids here try to help you?2</c:v>
                </c:pt>
                <c:pt idx="5">
                  <c:v>Average of f. Do the other kids here listen to you?2</c:v>
                </c:pt>
              </c:strCache>
            </c:strRef>
          </c:cat>
          <c:val>
            <c:numRef>
              <c:f>'15-16 SSE'!$B$6:$B$11</c:f>
              <c:numCache>
                <c:formatCode>General</c:formatCode>
                <c:ptCount val="6"/>
                <c:pt idx="0">
                  <c:v>3</c:v>
                </c:pt>
                <c:pt idx="1">
                  <c:v>2.7157894736842105</c:v>
                </c:pt>
                <c:pt idx="2">
                  <c:v>2.8526315789473684</c:v>
                </c:pt>
                <c:pt idx="3">
                  <c:v>3.5578947368421052</c:v>
                </c:pt>
                <c:pt idx="4">
                  <c:v>3.0631578947368423</c:v>
                </c:pt>
                <c:pt idx="5">
                  <c:v>2.6947368421052631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2D2-423D-8CEA-8983CAFD0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6992"/>
        <c:axId val="1607461008"/>
      </c:barChart>
      <c:catAx>
        <c:axId val="160746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1008"/>
        <c:crosses val="autoZero"/>
        <c:auto val="1"/>
        <c:lblAlgn val="ctr"/>
        <c:lblOffset val="100"/>
        <c:noMultiLvlLbl val="0"/>
      </c:catAx>
      <c:valAx>
        <c:axId val="1607461008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[Student_Roster_Test_Data.xlsx]15-16 EE!PivotTable2</c:name>
    <c:fmtId val="3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'15-16 EE'!$B$5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'15-16 EE'!$A$6:$A$9</c:f>
              <c:strCache>
                <c:ptCount val="4"/>
                <c:pt idx="0">
                  <c:v>Average of a. Do you like coming here?2</c:v>
                </c:pt>
                <c:pt idx="1">
                  <c:v>Average of b. Do you have fun when you're here?2</c:v>
                </c:pt>
                <c:pt idx="2">
                  <c:v>Average of c. Do you feel bored when you're here?2</c:v>
                </c:pt>
                <c:pt idx="3">
                  <c:v>Average of d. Can you always find things that you like to do here?2</c:v>
                </c:pt>
              </c:strCache>
            </c:strRef>
          </c:cat>
          <c:val>
            <c:numRef>
              <c:f>'15-16 EE'!$B$6:$B$9</c:f>
              <c:numCache>
                <c:formatCode>General</c:formatCode>
                <c:ptCount val="4"/>
                <c:pt idx="0">
                  <c:v>3.1232876712328768</c:v>
                </c:pt>
                <c:pt idx="1">
                  <c:v>3.1643835616438358</c:v>
                </c:pt>
                <c:pt idx="2">
                  <c:v>2.9726027397260273</c:v>
                </c:pt>
                <c:pt idx="3">
                  <c:v>3.0273972602739727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F2-4412-A483-A2416A5D5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1552"/>
        <c:axId val="1607462096"/>
      </c:barChart>
      <c:catAx>
        <c:axId val="160746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2096"/>
        <c:crosses val="autoZero"/>
        <c:auto val="1"/>
        <c:lblAlgn val="ctr"/>
        <c:lblOffset val="100"/>
        <c:noMultiLvlLbl val="0"/>
      </c:catAx>
      <c:valAx>
        <c:axId val="1607462096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[Student_Roster_Test_Data.xlsx]15-16 YFC!PivotTable2</c:name>
    <c:fmtId val="3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'15-16 YFC'!$B$5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'15-16 YFC'!$A$6:$A$8</c:f>
              <c:strCache>
                <c:ptCount val="3"/>
                <c:pt idx="0">
                  <c:v>Average of c. Do you get to do things here that you have never done before?2</c:v>
                </c:pt>
                <c:pt idx="1">
                  <c:v>Average of b. Do you feel challenged &lt;i&gt;in a good way&lt;/i&gt;?2</c:v>
                </c:pt>
                <c:pt idx="2">
                  <c:v>Average of a. Do you learn new things?2</c:v>
                </c:pt>
              </c:strCache>
            </c:strRef>
          </c:cat>
          <c:val>
            <c:numRef>
              <c:f>'15-16 YFC'!$B$6:$B$8</c:f>
              <c:numCache>
                <c:formatCode>General</c:formatCode>
                <c:ptCount val="3"/>
                <c:pt idx="0">
                  <c:v>2.7808219178082192</c:v>
                </c:pt>
                <c:pt idx="1">
                  <c:v>2.9589041095890409</c:v>
                </c:pt>
                <c:pt idx="2">
                  <c:v>3.2328767123287672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EA-42D5-9856-23DCE9E6A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0464"/>
        <c:axId val="1607462640"/>
      </c:barChart>
      <c:catAx>
        <c:axId val="16074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2640"/>
        <c:crosses val="autoZero"/>
        <c:auto val="1"/>
        <c:lblAlgn val="ctr"/>
        <c:lblOffset val="100"/>
        <c:noMultiLvlLbl val="0"/>
      </c:catAx>
      <c:valAx>
        <c:axId val="1607462640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[Student_Roster_Test_Data.xlsx]15-16 SA!PivotTable2</c:name>
    <c:fmtId val="3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'15-16 SA'!$B$5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'15-16 SA'!$A$6:$A$9</c:f>
              <c:strCache>
                <c:ptCount val="4"/>
                <c:pt idx="0">
                  <c:v>Average of a. Is there an adult here who is interested in what you think about things?2</c:v>
                </c:pt>
                <c:pt idx="1">
                  <c:v>Average of b. Is there an adult here you can talk to when you are upset?2</c:v>
                </c:pt>
                <c:pt idx="2">
                  <c:v>Average of c. Is there an adult here who helps you when you have a problem?2</c:v>
                </c:pt>
                <c:pt idx="3">
                  <c:v>Average of d. Is there an adult here who &lt;u&gt;you&lt;/u&gt; will listen to and respect?2</c:v>
                </c:pt>
              </c:strCache>
            </c:strRef>
          </c:cat>
          <c:val>
            <c:numRef>
              <c:f>'15-16 SA'!$B$6:$B$9</c:f>
              <c:numCache>
                <c:formatCode>General</c:formatCode>
                <c:ptCount val="4"/>
                <c:pt idx="0">
                  <c:v>3.0821917808219177</c:v>
                </c:pt>
                <c:pt idx="1">
                  <c:v>3.4383561643835616</c:v>
                </c:pt>
                <c:pt idx="2">
                  <c:v>3.5205479452054793</c:v>
                </c:pt>
                <c:pt idx="3">
                  <c:v>3.6575342465753424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C2-4C8E-AC29-7EE458BFD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8080"/>
        <c:axId val="1607464816"/>
      </c:barChart>
      <c:catAx>
        <c:axId val="160746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4816"/>
        <c:crosses val="autoZero"/>
        <c:auto val="1"/>
        <c:lblAlgn val="ctr"/>
        <c:lblOffset val="100"/>
        <c:noMultiLvlLbl val="0"/>
      </c:catAx>
      <c:valAx>
        <c:axId val="16074648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[Student_Roster_Test_Data.xlsx]15-16 Read!PivotTable2</c:name>
    <c:fmtId val="3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'15-16 Read'!$B$5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'15-16 Read'!$A$6:$A$10</c:f>
              <c:strCache>
                <c:ptCount val="5"/>
                <c:pt idx="0">
                  <c:v>Average of a. I like to read at home during my free time.2</c:v>
                </c:pt>
                <c:pt idx="1">
                  <c:v>Average of b. I enjoy reading when I'm at school.2</c:v>
                </c:pt>
                <c:pt idx="2">
                  <c:v>Average of c. I enjoy reading when I'm at this after-school program.2</c:v>
                </c:pt>
                <c:pt idx="3">
                  <c:v>Average of d. I'm good at reading.2</c:v>
                </c:pt>
                <c:pt idx="4">
                  <c:v>Average of e. I like to give new books a try, even if they look hard.2</c:v>
                </c:pt>
              </c:strCache>
            </c:strRef>
          </c:cat>
          <c:val>
            <c:numRef>
              <c:f>'15-16 Read'!$B$6:$B$10</c:f>
              <c:numCache>
                <c:formatCode>General</c:formatCode>
                <c:ptCount val="5"/>
                <c:pt idx="0">
                  <c:v>2.6986301369863015</c:v>
                </c:pt>
                <c:pt idx="1">
                  <c:v>2.8630136986301369</c:v>
                </c:pt>
                <c:pt idx="2">
                  <c:v>2.4794520547945207</c:v>
                </c:pt>
                <c:pt idx="3">
                  <c:v>3.5205479452054793</c:v>
                </c:pt>
                <c:pt idx="4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2B-46C4-AF74-E02FF7B78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69168"/>
        <c:axId val="1607454480"/>
      </c:barChart>
      <c:catAx>
        <c:axId val="16074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4480"/>
        <c:crosses val="autoZero"/>
        <c:auto val="1"/>
        <c:lblAlgn val="ctr"/>
        <c:lblOffset val="100"/>
        <c:noMultiLvlLbl val="0"/>
      </c:catAx>
      <c:valAx>
        <c:axId val="1607454480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[Student_Roster_Test_Data.xlsx]15-16 Math!PivotTable2</c:name>
    <c:fmtId val="3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'15-16 Math'!$B$5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'15-16 Math'!$A$6:$A$11</c:f>
              <c:strCache>
                <c:ptCount val="6"/>
                <c:pt idx="0">
                  <c:v>Average of a. I like to learn new things in math.2</c:v>
                </c:pt>
                <c:pt idx="1">
                  <c:v>Average of b. I like to do math when I'm at school.2</c:v>
                </c:pt>
                <c:pt idx="2">
                  <c:v>Average of c. I like to do math when I'm at this after-school program.2</c:v>
                </c:pt>
                <c:pt idx="3">
                  <c:v>Average of d. Math is something I'm good at.2</c:v>
                </c:pt>
                <c:pt idx="4">
                  <c:v>Average of e. I'm interested in math.2</c:v>
                </c:pt>
                <c:pt idx="5">
                  <c:v>Average of f. I like to give new math problems a try, even when they look hard.2</c:v>
                </c:pt>
              </c:strCache>
            </c:strRef>
          </c:cat>
          <c:val>
            <c:numRef>
              <c:f>'15-16 Math'!$B$6:$B$11</c:f>
              <c:numCache>
                <c:formatCode>General</c:formatCode>
                <c:ptCount val="6"/>
                <c:pt idx="0">
                  <c:v>3.3835616438356166</c:v>
                </c:pt>
                <c:pt idx="1">
                  <c:v>3.4794520547945207</c:v>
                </c:pt>
                <c:pt idx="2">
                  <c:v>3.0684931506849313</c:v>
                </c:pt>
                <c:pt idx="3">
                  <c:v>3.4246575342465753</c:v>
                </c:pt>
                <c:pt idx="4">
                  <c:v>3.3424657534246576</c:v>
                </c:pt>
                <c:pt idx="5">
                  <c:v>3.3698630136986303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6AD-43CB-9EC5-7C7C724A0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55568"/>
        <c:axId val="1621018496"/>
      </c:barChart>
      <c:catAx>
        <c:axId val="16074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018496"/>
        <c:crosses val="autoZero"/>
        <c:auto val="1"/>
        <c:lblAlgn val="ctr"/>
        <c:lblOffset val="100"/>
        <c:noMultiLvlLbl val="0"/>
      </c:catAx>
      <c:valAx>
        <c:axId val="1621018496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4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506129</xdr:colOff>
      <xdr:row>19</xdr:row>
      <xdr:rowOff>51735</xdr:rowOff>
    </xdr:from>
    <xdr:to>
      <xdr:col>8</xdr:col>
      <xdr:colOff>1199549</xdr:colOff>
      <xdr:row>37</xdr:row>
      <xdr:rowOff>105877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160419</xdr:colOff>
      <xdr:row>1</xdr:row>
      <xdr:rowOff>2005</xdr:rowOff>
    </xdr:from>
    <xdr:to>
      <xdr:col>10</xdr:col>
      <xdr:colOff>80209</xdr:colOff>
      <xdr:row>14</xdr:row>
      <xdr:rowOff>8021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19803DE-BFFC-4F55-AEC1-92B7EF62F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</xdr:colOff>
      <xdr:row>2</xdr:row>
      <xdr:rowOff>83820</xdr:rowOff>
    </xdr:from>
    <xdr:to>
      <xdr:col>11</xdr:col>
      <xdr:colOff>908685</xdr:colOff>
      <xdr:row>13</xdr:row>
      <xdr:rowOff>139065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465668</xdr:colOff>
      <xdr:row>1</xdr:row>
      <xdr:rowOff>316372</xdr:rowOff>
    </xdr:from>
    <xdr:to>
      <xdr:col>9</xdr:col>
      <xdr:colOff>1277057</xdr:colOff>
      <xdr:row>12</xdr:row>
      <xdr:rowOff>23989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883711</xdr:colOff>
      <xdr:row>5</xdr:row>
      <xdr:rowOff>39512</xdr:rowOff>
    </xdr:from>
    <xdr:to>
      <xdr:col>5</xdr:col>
      <xdr:colOff>269876</xdr:colOff>
      <xdr:row>20</xdr:row>
      <xdr:rowOff>62795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405765</xdr:colOff>
      <xdr:row>6</xdr:row>
      <xdr:rowOff>135255</xdr:rowOff>
    </xdr:from>
    <xdr:to>
      <xdr:col>11</xdr:col>
      <xdr:colOff>72390</xdr:colOff>
      <xdr:row>17</xdr:row>
      <xdr:rowOff>127635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12</xdr:row>
      <xdr:rowOff>45720</xdr:rowOff>
    </xdr:from>
    <xdr:to>
      <xdr:col>10</xdr:col>
      <xdr:colOff>1546860</xdr:colOff>
      <xdr:row>21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18</xdr:row>
      <xdr:rowOff>60960</xdr:rowOff>
    </xdr:from>
    <xdr:to>
      <xdr:col>7</xdr:col>
      <xdr:colOff>769620</xdr:colOff>
      <xdr:row>33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15240</xdr:rowOff>
    </xdr:from>
    <xdr:to>
      <xdr:col>9</xdr:col>
      <xdr:colOff>914400</xdr:colOff>
      <xdr:row>11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975360</xdr:colOff>
      <xdr:row>20</xdr:row>
      <xdr:rowOff>80010</xdr:rowOff>
    </xdr:from>
    <xdr:to>
      <xdr:col>6</xdr:col>
      <xdr:colOff>243840</xdr:colOff>
      <xdr:row>40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F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259080</xdr:colOff>
      <xdr:row>13</xdr:row>
      <xdr:rowOff>148590</xdr:rowOff>
    </xdr:from>
    <xdr:to>
      <xdr:col>5</xdr:col>
      <xdr:colOff>777240</xdr:colOff>
      <xdr:row>34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13</xdr:row>
      <xdr:rowOff>95250</xdr:rowOff>
    </xdr:from>
    <xdr:to>
      <xdr:col>6</xdr:col>
      <xdr:colOff>60960</xdr:colOff>
      <xdr:row>29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573641</xdr:colOff>
      <xdr:row>16</xdr:row>
      <xdr:rowOff>156680</xdr:rowOff>
    </xdr:from>
    <xdr:to>
      <xdr:col>3</xdr:col>
      <xdr:colOff>650696</xdr:colOff>
      <xdr:row>32</xdr:row>
      <xdr:rowOff>160104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13</xdr:row>
      <xdr:rowOff>95250</xdr:rowOff>
    </xdr:from>
    <xdr:to>
      <xdr:col>7</xdr:col>
      <xdr:colOff>914400</xdr:colOff>
      <xdr:row>34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1287780</xdr:colOff>
      <xdr:row>13</xdr:row>
      <xdr:rowOff>91440</xdr:rowOff>
    </xdr:from>
    <xdr:to>
      <xdr:col>7</xdr:col>
      <xdr:colOff>0</xdr:colOff>
      <xdr:row>34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Parsons" refreshedDate="43544.409471874998" createdVersion="5" refreshedVersion="6" minRefreshableVersion="3" recordCount="877">
  <cacheSource type="worksheet">
    <worksheetSource ref="B1:KF1048576" sheet="Students"/>
  </cacheSource>
  <cacheFields count="389">
    <cacheField name="#" numFmtId="0">
      <sharedItems containsString="0" containsBlank="1" containsNumber="1" containsInteger="1" minValue="2" maxValue="923"/>
    </cacheField>
    <cacheField name="Student First Name" numFmtId="0">
      <sharedItems containsBlank="1"/>
    </cacheField>
    <cacheField name="Student Last Name" numFmtId="0">
      <sharedItems containsBlank="1"/>
    </cacheField>
    <cacheField name="Grade 13-14" numFmtId="0">
      <sharedItems containsBlank="1" containsMixedTypes="1" containsNumber="1" containsInteger="1" minValue="1" maxValue="11"/>
    </cacheField>
    <cacheField name="Grade 14-15" numFmtId="0">
      <sharedItems containsString="0" containsBlank="1" containsNumber="1" containsInteger="1" minValue="1" maxValue="12"/>
    </cacheField>
    <cacheField name="Sum 15" numFmtId="0">
      <sharedItems containsString="0" containsBlank="1" containsNumber="1" containsInteger="1" minValue="2" maxValue="13"/>
    </cacheField>
    <cacheField name="Grade 15-16" numFmtId="0">
      <sharedItems containsString="0" containsBlank="1" containsNumber="1" containsInteger="1" minValue="2" maxValue="13" count="13">
        <m/>
        <n v="3"/>
        <n v="4"/>
        <n v="2"/>
        <n v="5"/>
        <n v="6"/>
        <n v="9"/>
        <n v="10"/>
        <n v="11"/>
        <n v="8"/>
        <n v="7"/>
        <n v="13"/>
        <n v="12"/>
      </sharedItems>
    </cacheField>
    <cacheField name="Sum 16" numFmtId="0">
      <sharedItems containsString="0" containsBlank="1" containsNumber="1" containsInteger="1" minValue="2" maxValue="14"/>
    </cacheField>
    <cacheField name="Grade 16-17" numFmtId="0">
      <sharedItems containsString="0" containsBlank="1" containsNumber="1" containsInteger="1" minValue="2" maxValue="14" count="14">
        <m/>
        <n v="3"/>
        <n v="5"/>
        <n v="4"/>
        <n v="2"/>
        <n v="6"/>
        <n v="7"/>
        <n v="10"/>
        <n v="11"/>
        <n v="12"/>
        <n v="9"/>
        <n v="8"/>
        <n v="14"/>
        <n v="13"/>
      </sharedItems>
    </cacheField>
    <cacheField name="Sum 17" numFmtId="0">
      <sharedItems containsString="0" containsBlank="1" containsNumber="1" containsInteger="1" minValue="2" maxValue="15"/>
    </cacheField>
    <cacheField name="Grade 17-18" numFmtId="0">
      <sharedItems containsString="0" containsBlank="1" containsNumber="1" containsInteger="1" minValue="2" maxValue="11"/>
    </cacheField>
    <cacheField name="Grade Sum 18" numFmtId="0">
      <sharedItems containsString="0" containsBlank="1" containsNumber="1" containsInteger="1" minValue="2" maxValue="10"/>
    </cacheField>
    <cacheField name="Grade 18-19" numFmtId="0">
      <sharedItems containsString="0" containsBlank="1" containsNumber="1" containsInteger="1" minValue="2" maxValue="12"/>
    </cacheField>
    <cacheField name="RPS STATE ID" numFmtId="0">
      <sharedItems containsBlank="1" containsMixedTypes="1" containsNumber="1" containsInteger="1" minValue="1012431693" maxValue="1018713753"/>
    </cacheField>
    <cacheField name="MAP Skils =LEFT(B260,1)&amp;C260&amp;P260" numFmtId="0">
      <sharedItems containsBlank="1"/>
    </cacheField>
    <cacheField name="KidTrax # " numFmtId="0">
      <sharedItems containsString="0" containsBlank="1" containsNumber="1" containsInteger="1" minValue="1" maxValue="1126"/>
    </cacheField>
    <cacheField name="Trax ID 18-19" numFmtId="0">
      <sharedItems containsBlank="1"/>
    </cacheField>
    <cacheField name="Trax ID Summer 18" numFmtId="0">
      <sharedItems containsBlank="1"/>
    </cacheField>
    <cacheField name="Trax ID 17-18" numFmtId="0">
      <sharedItems containsBlank="1"/>
    </cacheField>
    <cacheField name="Trax ID 16-17" numFmtId="0">
      <sharedItems containsBlank="1"/>
    </cacheField>
    <cacheField name="KidTrax PersonID" numFmtId="0">
      <sharedItems containsBlank="1" containsMixedTypes="1" containsNumber="1" containsInteger="1" minValue="265" maxValue="7220"/>
    </cacheField>
    <cacheField name="Student Identifiers" numFmtId="0">
      <sharedItems containsNonDate="0" containsString="0" containsBlank="1"/>
    </cacheField>
    <cacheField name="Peter Paul Location (2013)" numFmtId="0">
      <sharedItems containsBlank="1"/>
    </cacheField>
    <cacheField name="Peter Paul Location (2014)" numFmtId="0">
      <sharedItems containsBlank="1"/>
    </cacheField>
    <cacheField name="Peter Paul Location (2015)" numFmtId="0">
      <sharedItems containsBlank="1"/>
    </cacheField>
    <cacheField name="Peter Paul Location (Summer 2015)" numFmtId="0">
      <sharedItems containsBlank="1"/>
    </cacheField>
    <cacheField name="Peter Paul Location (2016)" numFmtId="0">
      <sharedItems containsBlank="1" count="5">
        <m/>
        <s v="Central"/>
        <s v="PPDC @ FCES"/>
        <s v="Woodville"/>
        <s v="Fairfield" u="1"/>
      </sharedItems>
    </cacheField>
    <cacheField name="Peter Paul Location (Summer 2016)" numFmtId="0">
      <sharedItems containsBlank="1"/>
    </cacheField>
    <cacheField name="Peter Paul Location (2017)" numFmtId="0">
      <sharedItems containsBlank="1" count="5">
        <m/>
        <s v="Central"/>
        <s v="PPDC @ FCES"/>
        <s v="Woodville"/>
        <s v="Fairfield" u="1"/>
      </sharedItems>
    </cacheField>
    <cacheField name="Peter Paul Location (Summer 2017)" numFmtId="0">
      <sharedItems containsBlank="1"/>
    </cacheField>
    <cacheField name="Peter Paul Location (2018)" numFmtId="0">
      <sharedItems containsBlank="1"/>
    </cacheField>
    <cacheField name="Peter Paul Location (Summer 2018)" numFmtId="0">
      <sharedItems containsBlank="1"/>
    </cacheField>
    <cacheField name="Peter Paul Location (2019)" numFmtId="0">
      <sharedItems containsBlank="1"/>
    </cacheField>
    <cacheField name="PPDC Locations" numFmtId="0">
      <sharedItems containsNonDate="0" containsString="0" containsBlank="1"/>
    </cacheField>
    <cacheField name="Initial PDCC Enrollment Date" numFmtId="14">
      <sharedItems containsNonDate="0" containsDate="1" containsString="0" containsBlank="1" minDate="2010-09-01T00:00:00" maxDate="2019-03-15T00:00:00"/>
    </cacheField>
    <cacheField name="Number Of  Completed Summer Promises" numFmtId="1">
      <sharedItems containsString="0" containsBlank="1" containsNumber="1" containsInteger="1" minValue="0" maxValue="8"/>
    </cacheField>
    <cacheField name="Number Of  Completed School Years" numFmtId="1">
      <sharedItems containsString="0" containsBlank="1" containsNumber="1" containsInteger="1" minValue="0" maxValue="7"/>
    </cacheField>
    <cacheField name="Dosage (Total Number of Weeks)" numFmtId="1">
      <sharedItems containsString="0" containsBlank="1" containsNumber="1" containsInteger="1" minValue="0" maxValue="316"/>
    </cacheField>
    <cacheField name="PPDC 2010-2011" numFmtId="1">
      <sharedItems containsString="0" containsBlank="1" containsNumber="1" containsInteger="1" minValue="1" maxValue="1"/>
    </cacheField>
    <cacheField name="Summer Promise 2011" numFmtId="1">
      <sharedItems containsString="0" containsBlank="1" containsNumber="1" containsInteger="1" minValue="1" maxValue="1"/>
    </cacheField>
    <cacheField name="PPDC 2011-2012" numFmtId="1">
      <sharedItems containsString="0" containsBlank="1" containsNumber="1" containsInteger="1" minValue="1" maxValue="1"/>
    </cacheField>
    <cacheField name="Summer Promise 2012" numFmtId="1">
      <sharedItems containsString="0" containsBlank="1" containsNumber="1" containsInteger="1" minValue="1" maxValue="1"/>
    </cacheField>
    <cacheField name="PPDC 2012-2013" numFmtId="1">
      <sharedItems containsString="0" containsBlank="1" containsNumber="1" containsInteger="1" minValue="1" maxValue="1"/>
    </cacheField>
    <cacheField name="Summer Promise 2013" numFmtId="1">
      <sharedItems containsString="0" containsBlank="1" containsNumber="1" containsInteger="1" minValue="1" maxValue="1"/>
    </cacheField>
    <cacheField name="PPDC 2013-2014" numFmtId="1">
      <sharedItems containsBlank="1" containsMixedTypes="1" containsNumber="1" containsInteger="1" minValue="1" maxValue="1"/>
    </cacheField>
    <cacheField name="Summer Promise 2014" numFmtId="0">
      <sharedItems containsString="0" containsBlank="1" containsNumber="1" containsInteger="1" minValue="1" maxValue="1"/>
    </cacheField>
    <cacheField name="PPDC 2014-2015" numFmtId="1">
      <sharedItems containsBlank="1" containsMixedTypes="1" containsNumber="1" containsInteger="1" minValue="1" maxValue="1"/>
    </cacheField>
    <cacheField name="Summer Promise 2015" numFmtId="1">
      <sharedItems containsBlank="1" containsMixedTypes="1" containsNumber="1" containsInteger="1" minValue="1" maxValue="1"/>
    </cacheField>
    <cacheField name="PPDC 2015-2016" numFmtId="1">
      <sharedItems containsBlank="1" containsMixedTypes="1" containsNumber="1" containsInteger="1" minValue="1" maxValue="1"/>
    </cacheField>
    <cacheField name="Summer Promise 2016" numFmtId="1">
      <sharedItems containsBlank="1" containsMixedTypes="1" containsNumber="1" containsInteger="1" minValue="1" maxValue="1"/>
    </cacheField>
    <cacheField name="PPDC 2016-2017" numFmtId="1">
      <sharedItems containsBlank="1" containsMixedTypes="1" containsNumber="1" containsInteger="1" minValue="1" maxValue="1"/>
    </cacheField>
    <cacheField name="Summer Promise 2017" numFmtId="1">
      <sharedItems containsBlank="1" containsMixedTypes="1" containsNumber="1" containsInteger="1" minValue="1" maxValue="1"/>
    </cacheField>
    <cacheField name="PPDC 2017-2018" numFmtId="1">
      <sharedItems containsBlank="1" containsMixedTypes="1" containsNumber="1" containsInteger="1" minValue="1" maxValue="1"/>
    </cacheField>
    <cacheField name="Summer Promise 2018" numFmtId="1">
      <sharedItems containsString="0" containsBlank="1" containsNumber="1" containsInteger="1" minValue="1" maxValue="1"/>
    </cacheField>
    <cacheField name="PPDC 2018-2019" numFmtId="1">
      <sharedItems containsBlank="1" containsMixedTypes="1" containsNumber="1" containsInteger="1" minValue="1" maxValue="1"/>
    </cacheField>
    <cacheField name="math" numFmtId="1">
      <sharedItems containsBlank="1"/>
    </cacheField>
    <cacheField name="read" numFmtId="1">
      <sharedItems containsBlank="1"/>
    </cacheField>
    <cacheField name="FallToWinterProjectedGrowth math" numFmtId="1">
      <sharedItems containsString="0" containsBlank="1" containsNumber="1" containsInteger="1" minValue="3" maxValue="14"/>
    </cacheField>
    <cacheField name="FallToWinterObservedGrowth math" numFmtId="1">
      <sharedItems containsString="0" containsBlank="1" containsNumber="1" containsInteger="1" minValue="-20" maxValue="41"/>
    </cacheField>
    <cacheField name="Math Grew?" numFmtId="1">
      <sharedItems containsBlank="1"/>
    </cacheField>
    <cacheField name="Math Suprassed Growth?" numFmtId="1">
      <sharedItems containsBlank="1"/>
    </cacheField>
    <cacheField name="FallToWinterProjectedGrowth read" numFmtId="1">
      <sharedItems containsString="0" containsBlank="1" containsNumber="1" containsInteger="1" minValue="1" maxValue="13"/>
    </cacheField>
    <cacheField name="FallToWinterObservedGrowth read" numFmtId="1">
      <sharedItems containsString="0" containsBlank="1" containsNumber="1" containsInteger="1" minValue="-37" maxValue="28"/>
    </cacheField>
    <cacheField name="Reading Grew?" numFmtId="1">
      <sharedItems containsBlank="1"/>
    </cacheField>
    <cacheField name="Reading Suprassed Growth?" numFmtId="1">
      <sharedItems containsBlank="1"/>
    </cacheField>
    <cacheField name="Peter Paul Timeline         (# of Years Student has Attended)" numFmtId="0">
      <sharedItems containsNonDate="0" containsString="0" containsBlank="1"/>
    </cacheField>
    <cacheField name="MAP Score Reading (Fall 2013)" numFmtId="0">
      <sharedItems containsString="0" containsBlank="1" containsNumber="1" containsInteger="1" minValue="142" maxValue="227"/>
    </cacheField>
    <cacheField name="MAP Score Reading (Spring 2014)" numFmtId="0">
      <sharedItems containsBlank="1" containsMixedTypes="1" containsNumber="1" containsInteger="1" minValue="149" maxValue="227"/>
    </cacheField>
    <cacheField name=" Growth Projection Reading (Spring 2014)" numFmtId="0">
      <sharedItems containsBlank="1" containsMixedTypes="1" containsNumber="1" containsInteger="1" minValue="2" maxValue="16"/>
    </cacheField>
    <cacheField name="Observed Student Growth in Reading (Spring 2014)" numFmtId="0">
      <sharedItems containsBlank="1" containsMixedTypes="1" containsNumber="1" containsInteger="1" minValue="-27" maxValue="33"/>
    </cacheField>
    <cacheField name="Achieved Any Growth in Reading " numFmtId="0">
      <sharedItems containsBlank="1"/>
    </cacheField>
    <cacheField name="Achieved Growth Projection Reading " numFmtId="0">
      <sharedItems containsBlank="1"/>
    </cacheField>
    <cacheField name="Exceeded Growth Projection for Reading " numFmtId="0">
      <sharedItems containsBlank="1"/>
    </cacheField>
    <cacheField name="Met the National Norm for Reading " numFmtId="0">
      <sharedItems containsBlank="1"/>
    </cacheField>
    <cacheField name="MAP Score Math (Fall 2013)" numFmtId="0">
      <sharedItems containsBlank="1" containsMixedTypes="1" containsNumber="1" containsInteger="1" minValue="143" maxValue="232"/>
    </cacheField>
    <cacheField name="MAP Score Math (Spring 2014)" numFmtId="0">
      <sharedItems containsBlank="1" containsMixedTypes="1" containsNumber="1" containsInteger="1" minValue="140" maxValue="239"/>
    </cacheField>
    <cacheField name="Growth Projection Math (Spring 2014)" numFmtId="0">
      <sharedItems containsBlank="1" containsMixedTypes="1" containsNumber="1" containsInteger="1" minValue="2" maxValue="16"/>
    </cacheField>
    <cacheField name="Observed Student Growth in Math (Spring 2014)" numFmtId="0">
      <sharedItems containsBlank="1" containsMixedTypes="1" containsNumber="1" containsInteger="1" minValue="-13" maxValue="32"/>
    </cacheField>
    <cacheField name="Achieved Any Growth in Math" numFmtId="0">
      <sharedItems containsBlank="1"/>
    </cacheField>
    <cacheField name="Achieved Growth Projection Math " numFmtId="0">
      <sharedItems containsBlank="1"/>
    </cacheField>
    <cacheField name="Exceeded Growth Projection Math" numFmtId="0">
      <sharedItems containsBlank="1"/>
    </cacheField>
    <cacheField name="Met the National Norm for Math" numFmtId="0">
      <sharedItems containsBlank="1"/>
    </cacheField>
    <cacheField name="MAP Scores (After School 2014)" numFmtId="0">
      <sharedItems containsNonDate="0" containsString="0" containsBlank="1"/>
    </cacheField>
    <cacheField name="MAP Score Reading (Fall 2014)" numFmtId="0">
      <sharedItems containsString="0" containsBlank="1" containsNumber="1" containsInteger="1" minValue="133" maxValue="228"/>
    </cacheField>
    <cacheField name="MAP Score Reading (Spring 2015)" numFmtId="0">
      <sharedItems containsString="0" containsBlank="1" containsNumber="1" containsInteger="1" minValue="147" maxValue="241"/>
    </cacheField>
    <cacheField name=" Growth Projection Reading (Spring 2015)" numFmtId="0">
      <sharedItems containsString="0" containsBlank="1" containsNumber="1" containsInteger="1" minValue="2" maxValue="19"/>
    </cacheField>
    <cacheField name="Observed Student Growth in Reading (Spring 2015)" numFmtId="0">
      <sharedItems containsBlank="1" containsMixedTypes="1" containsNumber="1" containsInteger="1" minValue="-18" maxValue="39"/>
    </cacheField>
    <cacheField name="Test Percentile Reading (Spring 2015)" numFmtId="0">
      <sharedItems containsString="0" containsBlank="1" containsNumber="1" containsInteger="1" minValue="1" maxValue="86"/>
    </cacheField>
    <cacheField name="Achieved Any Growth in Reading  (AS15)" numFmtId="0">
      <sharedItems containsBlank="1"/>
    </cacheField>
    <cacheField name="Achieved Growth Projection Reading (AS15)" numFmtId="0">
      <sharedItems containsBlank="1"/>
    </cacheField>
    <cacheField name="Exceeded Growth Projection for Reading (AS15)" numFmtId="0">
      <sharedItems containsBlank="1"/>
    </cacheField>
    <cacheField name="Met the National Norm for Reading (AS15)" numFmtId="0">
      <sharedItems containsBlank="1"/>
    </cacheField>
    <cacheField name="College or Career Ready in Reading (AS15)" numFmtId="0">
      <sharedItems containsNonDate="0" containsString="0" containsBlank="1"/>
    </cacheField>
    <cacheField name="MAP Score Math (Fall 2014)" numFmtId="0">
      <sharedItems containsString="0" containsBlank="1" containsNumber="1" containsInteger="1" minValue="140" maxValue="240"/>
    </cacheField>
    <cacheField name="MAP Score Math (Spring 2015)" numFmtId="0">
      <sharedItems containsString="0" containsBlank="1" containsNumber="1" containsInteger="1" minValue="147" maxValue="245"/>
    </cacheField>
    <cacheField name="Growth Projection Math (Spring 2015)" numFmtId="0">
      <sharedItems containsString="0" containsBlank="1" containsNumber="1" containsInteger="1" minValue="2" maxValue="17"/>
    </cacheField>
    <cacheField name="Observed Student Growth in Math (Spring 2015)" numFmtId="0">
      <sharedItems containsBlank="1" containsMixedTypes="1" containsNumber="1" containsInteger="1" minValue="-27" maxValue="49"/>
    </cacheField>
    <cacheField name="Test Percentile Math (Spring 2015)" numFmtId="0">
      <sharedItems containsString="0" containsBlank="1" containsNumber="1" containsInteger="1" minValue="1" maxValue="91"/>
    </cacheField>
    <cacheField name="Achieved Any Growth in Math (AS15)" numFmtId="0">
      <sharedItems containsBlank="1"/>
    </cacheField>
    <cacheField name="Achieved Growth Projection Math (AS15)" numFmtId="0">
      <sharedItems containsBlank="1"/>
    </cacheField>
    <cacheField name="Exceeded Growth Projection Math (AS15)" numFmtId="0">
      <sharedItems containsBlank="1"/>
    </cacheField>
    <cacheField name="Met the National Norm for Math (AS 15)" numFmtId="0">
      <sharedItems containsBlank="1"/>
    </cacheField>
    <cacheField name="College or Career Ready in Reading (AS 15)" numFmtId="0">
      <sharedItems containsNonDate="0" containsString="0" containsBlank="1"/>
    </cacheField>
    <cacheField name="MAP Scores (After School 2015)" numFmtId="0">
      <sharedItems containsNonDate="0" containsString="0" containsBlank="1"/>
    </cacheField>
    <cacheField name="MAP Score Reading (Fall 2015)" numFmtId="0">
      <sharedItems containsString="0" containsBlank="1" containsNumber="1" containsInteger="1" minValue="145" maxValue="228"/>
    </cacheField>
    <cacheField name="MAP Score Reading (Fall 2015) Percentage" numFmtId="0">
      <sharedItems containsString="0" containsBlank="1" containsNumber="1" containsInteger="1" minValue="1" maxValue="91"/>
    </cacheField>
    <cacheField name="MAP Score Reading (Spring 2016)" numFmtId="0">
      <sharedItems containsString="0" containsBlank="1" containsNumber="1" containsInteger="1" minValue="147" maxValue="224"/>
    </cacheField>
    <cacheField name="MAP Score Reading (Spring 2015) Percentage" numFmtId="0">
      <sharedItems containsString="0" containsBlank="1" containsNumber="1" containsInteger="1" minValue="1" maxValue="83"/>
    </cacheField>
    <cacheField name="Growth Projection Reading (Spring 2016)" numFmtId="0">
      <sharedItems containsString="0" containsBlank="1" containsNumber="1" containsInteger="1" minValue="2" maxValue="18"/>
    </cacheField>
    <cacheField name="Observed Student Growth in Reading (Spring 2016)" numFmtId="0">
      <sharedItems containsString="0" containsBlank="1" containsNumber="1" containsInteger="1" minValue="-41" maxValue="39"/>
    </cacheField>
    <cacheField name="Achieved Any Growth in Reading (Spring 2016)" numFmtId="0">
      <sharedItems containsBlank="1"/>
    </cacheField>
    <cacheField name="Achieved Growth Projection Reading (Spring 2016)" numFmtId="0">
      <sharedItems containsBlank="1"/>
    </cacheField>
    <cacheField name="Exceeded Growth Projection Reading  (Spring 2016)" numFmtId="0">
      <sharedItems containsBlank="1"/>
    </cacheField>
    <cacheField name="Met the National Norm for Reading (Spring 2016)" numFmtId="0">
      <sharedItems containsBlank="1"/>
    </cacheField>
    <cacheField name="MAP Score Math (Fall 2015)" numFmtId="0">
      <sharedItems containsString="0" containsBlank="1" containsNumber="1" containsInteger="1" minValue="146" maxValue="229"/>
    </cacheField>
    <cacheField name="MAP Score Math (Fall 2015) Percentage" numFmtId="0">
      <sharedItems containsString="0" containsBlank="1" containsNumber="1" containsInteger="1" minValue="1" maxValue="98"/>
    </cacheField>
    <cacheField name="MAP Score Math (Spring 2016)" numFmtId="0">
      <sharedItems containsString="0" containsBlank="1" containsNumber="1" containsInteger="1" minValue="162" maxValue="239"/>
    </cacheField>
    <cacheField name="MAP Score Math (Spring 2016) Percentage" numFmtId="0">
      <sharedItems containsString="0" containsBlank="1" containsNumber="1" containsInteger="1" minValue="1" maxValue="95"/>
    </cacheField>
    <cacheField name="Growth Projection Math (Spring 2016)" numFmtId="0">
      <sharedItems containsString="0" containsBlank="1" containsNumber="1" containsInteger="1" minValue="7" maxValue="19"/>
    </cacheField>
    <cacheField name="Observed Student Growth in Math (Spring 2016)" numFmtId="0">
      <sharedItems containsString="0" containsBlank="1" containsNumber="1" containsInteger="1" minValue="-27" maxValue="45"/>
    </cacheField>
    <cacheField name="Achieved Any Growth in Math (Spring 2016)" numFmtId="0">
      <sharedItems containsBlank="1"/>
    </cacheField>
    <cacheField name="Achieved Growth Projection Math (Spring 2016)" numFmtId="0">
      <sharedItems containsBlank="1"/>
    </cacheField>
    <cacheField name="Exceeded Growth Projection Math  (Spring 2016)" numFmtId="0">
      <sharedItems containsBlank="1"/>
    </cacheField>
    <cacheField name="Met the National Norm for Math (Spring 2016)" numFmtId="0">
      <sharedItems containsBlank="1"/>
    </cacheField>
    <cacheField name="MAP Scores (AS 2016)" numFmtId="0">
      <sharedItems containsNonDate="0" containsString="0" containsBlank="1"/>
    </cacheField>
    <cacheField name="After School Start Date" numFmtId="0">
      <sharedItems containsNonDate="0" containsDate="1" containsString="0" containsBlank="1" minDate="2016-09-12T00:00:00" maxDate="2017-04-22T00:00:00"/>
    </cacheField>
    <cacheField name="MAP Score Reading (Fall 2016)" numFmtId="0">
      <sharedItems containsBlank="1" containsMixedTypes="1" containsNumber="1" containsInteger="1" minValue="132" maxValue="228"/>
    </cacheField>
    <cacheField name="MAP Score Reading (Fall 2016) Percentage" numFmtId="0">
      <sharedItems containsString="0" containsBlank="1" containsNumber="1" containsInteger="1" minValue="7" maxValue="95"/>
    </cacheField>
    <cacheField name="MAP Score Reading (Spring 2017)" numFmtId="0">
      <sharedItems containsBlank="1" containsMixedTypes="1" containsNumber="1" containsInteger="1" minValue="141" maxValue="233"/>
    </cacheField>
    <cacheField name="MAP Score Reading (Spring 2017) Percentage" numFmtId="0">
      <sharedItems containsString="0" containsBlank="1" containsNumber="1" containsInteger="1" minValue="1" maxValue="94"/>
    </cacheField>
    <cacheField name="Growth Projection Reading (Spring 2017)" numFmtId="0">
      <sharedItems containsString="0" containsBlank="1" containsNumber="1" containsInteger="1" minValue="2" maxValue="21"/>
    </cacheField>
    <cacheField name="Observed Student Growth in Reading (Spring 2017)" numFmtId="0">
      <sharedItems containsString="0" containsBlank="1" containsNumber="1" containsInteger="1" minValue="-31" maxValue="50"/>
    </cacheField>
    <cacheField name="Achieved Any Growth in Reading (Spring 2017)" numFmtId="0">
      <sharedItems containsBlank="1"/>
    </cacheField>
    <cacheField name="Achieved Growth Projection Reading (Spring 2017)" numFmtId="0">
      <sharedItems containsBlank="1"/>
    </cacheField>
    <cacheField name="Exceeded Growth Projection Reading  (Spring 2017)" numFmtId="0">
      <sharedItems containsBlank="1"/>
    </cacheField>
    <cacheField name="Met the National Norm for Reading (Spring 2017)" numFmtId="0">
      <sharedItems containsBlank="1"/>
    </cacheField>
    <cacheField name="MAP Score Math (Fall 2016)" numFmtId="0">
      <sharedItems containsBlank="1" containsMixedTypes="1" containsNumber="1" containsInteger="1" minValue="143" maxValue="238"/>
    </cacheField>
    <cacheField name="MAP Score Math (Fall 2016) Percentage" numFmtId="0">
      <sharedItems containsString="0" containsBlank="1" containsNumber="1" containsInteger="1" minValue="9" maxValue="86"/>
    </cacheField>
    <cacheField name="MAP Score Math (Spring 2017)" numFmtId="0">
      <sharedItems containsBlank="1" containsMixedTypes="1" containsNumber="1" containsInteger="1" minValue="159" maxValue="245"/>
    </cacheField>
    <cacheField name="MAP Score Math (Spring 2017) Percentage" numFmtId="0">
      <sharedItems containsString="0" containsBlank="1" containsNumber="1" containsInteger="1" minValue="1" maxValue="88"/>
    </cacheField>
    <cacheField name="Growth Projection Math (Spring 2017)" numFmtId="0">
      <sharedItems containsString="0" containsBlank="1" containsNumber="1" containsInteger="1" minValue="6" maxValue="19"/>
    </cacheField>
    <cacheField name="Observed Student Growth in Math (Spring 2017)" numFmtId="0">
      <sharedItems containsString="0" containsBlank="1" containsNumber="1" containsInteger="1" minValue="-13" maxValue="54"/>
    </cacheField>
    <cacheField name="Achieved Any Growth in Math (Spring 2017)" numFmtId="0">
      <sharedItems containsBlank="1"/>
    </cacheField>
    <cacheField name="Achieved Growth Projection Math (Spring 2017)" numFmtId="0">
      <sharedItems containsBlank="1"/>
    </cacheField>
    <cacheField name="Exceeded Growth Projection Math  (Spring 2017)" numFmtId="0">
      <sharedItems containsBlank="1"/>
    </cacheField>
    <cacheField name="Met the National Norm for Math (Spring 2017)" numFmtId="0">
      <sharedItems containsBlank="1"/>
    </cacheField>
    <cacheField name="MAP Scores (AS 2017)" numFmtId="0">
      <sharedItems containsNonDate="0" containsString="0" containsBlank="1"/>
    </cacheField>
    <cacheField name="RPS STATE ID2" numFmtId="0">
      <sharedItems containsBlank="1" containsMixedTypes="1" containsNumber="1" containsInteger="1" minValue="1013787529" maxValue="1018045047"/>
    </cacheField>
    <cacheField name="Trax ID 17-182" numFmtId="0">
      <sharedItems containsBlank="1"/>
    </cacheField>
    <cacheField name="MAP Score Reading (Fall 2017)" numFmtId="0">
      <sharedItems containsString="0" containsBlank="1" containsNumber="1" containsInteger="1" minValue="140" maxValue="233"/>
    </cacheField>
    <cacheField name="MAP Score Reading (Spring 2018)" numFmtId="0">
      <sharedItems containsString="0" containsBlank="1" containsNumber="1" containsInteger="1" minValue="139" maxValue="234"/>
    </cacheField>
    <cacheField name="Reading % (Spring 2018)" numFmtId="0">
      <sharedItems containsString="0" containsBlank="1" containsNumber="1" containsInteger="1" minValue="1" maxValue="92"/>
    </cacheField>
    <cacheField name="Reading Level" numFmtId="0">
      <sharedItems containsBlank="1"/>
    </cacheField>
    <cacheField name="Growth Projection Reading (Spring 2018)" numFmtId="0">
      <sharedItems containsString="0" containsBlank="1" containsNumber="1" containsInteger="1" minValue="2" maxValue="20"/>
    </cacheField>
    <cacheField name="Observed Student Growth in Reading (Spring 2018)" numFmtId="0">
      <sharedItems containsString="0" containsBlank="1" containsNumber="1" containsInteger="1" minValue="-51" maxValue="36"/>
    </cacheField>
    <cacheField name="Reading Growth (2018)" numFmtId="0">
      <sharedItems containsBlank="1"/>
    </cacheField>
    <cacheField name="Surpass Reading Projection (2018)" numFmtId="0">
      <sharedItems containsBlank="1"/>
    </cacheField>
    <cacheField name="Achieved Any Growth in Reading (Spring 2018)" numFmtId="0">
      <sharedItems containsBlank="1"/>
    </cacheField>
    <cacheField name="Met the National Norm for Reading (Spring 2018)" numFmtId="0">
      <sharedItems containsBlank="1"/>
    </cacheField>
    <cacheField name="MAP Score Math (Fall 2017)" numFmtId="0">
      <sharedItems containsString="0" containsBlank="1" containsNumber="1" containsInteger="1" minValue="145" maxValue="246"/>
    </cacheField>
    <cacheField name="MAP Score Math (Spring 2018)" numFmtId="0">
      <sharedItems containsString="0" containsBlank="1" containsNumber="1" containsInteger="1" minValue="151" maxValue="254"/>
    </cacheField>
    <cacheField name="Math % (Spring 2018)" numFmtId="0">
      <sharedItems containsString="0" containsBlank="1" containsNumber="1" containsInteger="1" minValue="1" maxValue="99"/>
    </cacheField>
    <cacheField name="Math Level" numFmtId="0">
      <sharedItems containsBlank="1"/>
    </cacheField>
    <cacheField name="Growth Projection Math (Spring 2018)" numFmtId="0">
      <sharedItems containsString="0" containsBlank="1" containsNumber="1" containsInteger="1" minValue="4" maxValue="19"/>
    </cacheField>
    <cacheField name="Observed Student Growth in Math (Spring 2018)" numFmtId="0">
      <sharedItems containsString="0" containsBlank="1" containsNumber="1" containsInteger="1" minValue="-19" maxValue="30"/>
    </cacheField>
    <cacheField name="Math Growth (2018)" numFmtId="0">
      <sharedItems containsBlank="1"/>
    </cacheField>
    <cacheField name="Surpass Math Projection (2018)" numFmtId="0">
      <sharedItems containsBlank="1"/>
    </cacheField>
    <cacheField name="Achieved Any Growth in Math (Spring 2018)" numFmtId="0">
      <sharedItems containsBlank="1"/>
    </cacheField>
    <cacheField name="Met the National Norm for Math (Spring 2018)" numFmtId="0">
      <sharedItems containsBlank="1"/>
    </cacheField>
    <cacheField name="MAP Scores (AS 2018)" numFmtId="0">
      <sharedItems containsNonDate="0" containsString="0" containsBlank="1"/>
    </cacheField>
    <cacheField name="RPS STATE ID3" numFmtId="0">
      <sharedItems containsBlank="1" containsMixedTypes="1" containsNumber="1" containsInteger="1" minValue="1012431693" maxValue="1018213225"/>
    </cacheField>
    <cacheField name="2017-2018 Start Date" numFmtId="0">
      <sharedItems containsNonDate="0" containsDate="1" containsString="0" containsBlank="1" minDate="2017-09-18T00:00:00" maxDate="2018-04-17T00:00:00"/>
    </cacheField>
    <cacheField name="Grade Promotion 2013 through 2014" numFmtId="0">
      <sharedItems containsBlank="1"/>
    </cacheField>
    <cacheField name="Grade Promotion 2014 through 2015" numFmtId="0">
      <sharedItems containsBlank="1"/>
    </cacheField>
    <cacheField name="Grade Promotion 2015 through 2016" numFmtId="0">
      <sharedItems containsBlank="1"/>
    </cacheField>
    <cacheField name="Grade Promotion 2016 through 2017" numFmtId="0">
      <sharedItems containsBlank="1"/>
    </cacheField>
    <cacheField name="Grade Promotion 2017 through 2018" numFmtId="0">
      <sharedItems containsBlank="1"/>
    </cacheField>
    <cacheField name="Days of School Missed Due to Suspensions (Yes or No) (2015-2016)" numFmtId="0">
      <sharedItems containsBlank="1"/>
    </cacheField>
    <cacheField name="Days of School Missed Due to Suspensions (2015-2016)" numFmtId="0">
      <sharedItems containsString="0" containsBlank="1" containsNumber="1" containsInteger="1" minValue="0" maxValue="22"/>
    </cacheField>
    <cacheField name="Days of School Missed Due to Suspensions (Yes or No) (2016-2017)" numFmtId="0">
      <sharedItems containsBlank="1"/>
    </cacheField>
    <cacheField name="Days of School Missed Due to Suspensions (2016-2017)" numFmtId="0">
      <sharedItems containsString="0" containsBlank="1" containsNumber="1" containsInteger="1" minValue="0" maxValue="15"/>
    </cacheField>
    <cacheField name="Days of School Missed Due to Suspensions (Yes or No) (2017-2018)" numFmtId="0">
      <sharedItems containsBlank="1"/>
    </cacheField>
    <cacheField name="Days of School Missed Due to Suspensions (2017-2018)" numFmtId="0">
      <sharedItems containsBlank="1"/>
    </cacheField>
    <cacheField name="Trax ID 16-172" numFmtId="0">
      <sharedItems containsBlank="1"/>
    </cacheField>
    <cacheField name="Readin SOL Score (Spring 2017)" numFmtId="0">
      <sharedItems containsString="0" containsBlank="1" containsNumber="1" containsInteger="1" minValue="236" maxValue="564"/>
    </cacheField>
    <cacheField name="Readin SOL Pass (Spring 2017)" numFmtId="0">
      <sharedItems containsBlank="1"/>
    </cacheField>
    <cacheField name="Math SOL Score (Spring 2017)" numFmtId="0">
      <sharedItems containsString="0" containsBlank="1" containsNumber="1" containsInteger="1" minValue="237" maxValue="533"/>
    </cacheField>
    <cacheField name="Math SOL Pass (Spring 2017)" numFmtId="0">
      <sharedItems containsBlank="1"/>
    </cacheField>
    <cacheField name="Readin SOL Score (Spring 2018)" numFmtId="0">
      <sharedItems containsString="0" containsBlank="1" containsNumber="1" containsInteger="1" minValue="190" maxValue="581"/>
    </cacheField>
    <cacheField name="Readin SOL Pass (Spring 2018)" numFmtId="0">
      <sharedItems containsBlank="1"/>
    </cacheField>
    <cacheField name="Math SOL Score (Spring 2018)" numFmtId="0">
      <sharedItems containsString="0" containsBlank="1" containsNumber="1" containsInteger="1" minValue="222" maxValue="499"/>
    </cacheField>
    <cacheField name="Math SOL Pass (Spring 2018)" numFmtId="0">
      <sharedItems containsBlank="1"/>
    </cacheField>
    <cacheField name="2016-2017 School" numFmtId="0">
      <sharedItems containsBlank="1"/>
    </cacheField>
    <cacheField name="2017-2018 School" numFmtId="0">
      <sharedItems containsBlank="1"/>
    </cacheField>
    <cacheField name="2017-2018 Public" numFmtId="0">
      <sharedItems containsBlank="1"/>
    </cacheField>
    <cacheField name="School " numFmtId="0">
      <sharedItems containsNonDate="0" containsString="0" containsBlank="1"/>
    </cacheField>
    <cacheField name="Open-Ended Response" numFmtId="0">
      <sharedItems containsBlank="1" containsMixedTypes="1" containsNumber="1" containsInteger="1" minValue="141111" maxValue="152640"/>
    </cacheField>
    <cacheField name="a. Are kids here friendly with each other?" numFmtId="0">
      <sharedItems containsString="0" containsBlank="1" containsNumber="1" containsInteger="1" minValue="1" maxValue="4"/>
    </cacheField>
    <cacheField name="b. Does a lot of unwanted teasing go on here?" numFmtId="0">
      <sharedItems containsString="0" containsBlank="1" containsNumber="1" containsInteger="1" minValue="1" maxValue="4"/>
    </cacheField>
    <cacheField name="c. Do kids here treat each other with respect?" numFmtId="0">
      <sharedItems containsString="0" containsBlank="1" containsNumber="1" containsInteger="1" minValue="1" maxValue="4"/>
    </cacheField>
    <cacheField name="d. Do you have a lot of good friends here?" numFmtId="0">
      <sharedItems containsString="0" containsBlank="1" containsNumber="1" containsInteger="1" minValue="1" maxValue="4"/>
    </cacheField>
    <cacheField name="e. If you were upset, would other kids here try to help you?" numFmtId="0">
      <sharedItems containsString="0" containsBlank="1" containsNumber="1" containsInteger="1" minValue="1" maxValue="4"/>
    </cacheField>
    <cacheField name="f. Do the other kids here listen to you?" numFmtId="0">
      <sharedItems containsString="0" containsBlank="1" containsNumber="1" containsInteger="1" minValue="1" maxValue="4"/>
    </cacheField>
    <cacheField name="a. Do you like coming here?" numFmtId="0">
      <sharedItems containsString="0" containsBlank="1" containsNumber="1" containsInteger="1" minValue="1" maxValue="4"/>
    </cacheField>
    <cacheField name="b. Do you have fun when you're here?" numFmtId="0">
      <sharedItems containsString="0" containsBlank="1" containsNumber="1" containsInteger="1" minValue="2" maxValue="4"/>
    </cacheField>
    <cacheField name="c. Do you feel bored when you're here?" numFmtId="0">
      <sharedItems containsString="0" containsBlank="1" containsNumber="1" containsInteger="1" minValue="1" maxValue="4"/>
    </cacheField>
    <cacheField name="d. Can you always find things that you like to do here?" numFmtId="0">
      <sharedItems containsString="0" containsBlank="1" containsNumber="1" containsInteger="1" minValue="1" maxValue="4"/>
    </cacheField>
    <cacheField name="a. Do you learn new things?" numFmtId="0">
      <sharedItems containsString="0" containsBlank="1" containsNumber="1" containsInteger="1" minValue="1" maxValue="4"/>
    </cacheField>
    <cacheField name="b. Do you feel challenged &lt;i&gt;in a good way&lt;/i&gt;?" numFmtId="0">
      <sharedItems containsString="0" containsBlank="1" containsNumber="1" containsInteger="1" minValue="1" maxValue="4"/>
    </cacheField>
    <cacheField name="c. Do you get to do things here that you have never done before?" numFmtId="0">
      <sharedItems containsString="0" containsBlank="1" containsNumber="1" containsInteger="1" minValue="1" maxValue="4"/>
    </cacheField>
    <cacheField name="a. Is there an adult here who is interested in what you think about things?" numFmtId="0">
      <sharedItems containsString="0" containsBlank="1" containsNumber="1" containsInteger="1" minValue="1" maxValue="4"/>
    </cacheField>
    <cacheField name="b. Is there an adult here you can talk to when you are upset?" numFmtId="0">
      <sharedItems containsString="0" containsBlank="1" containsNumber="1" containsInteger="1" minValue="1" maxValue="4"/>
    </cacheField>
    <cacheField name="c. Is there an adult here who helps you when you have a problem?" numFmtId="0">
      <sharedItems containsString="0" containsBlank="1" containsNumber="1" containsInteger="1" minValue="1" maxValue="4"/>
    </cacheField>
    <cacheField name="d. Is there an adult here who &lt;u&gt;you&lt;/u&gt; will listen to and respect?" numFmtId="0">
      <sharedItems containsString="0" containsBlank="1" containsNumber="1" containsInteger="1" minValue="3" maxValue="4"/>
    </cacheField>
    <cacheField name="a. I like to read at home during my free time." numFmtId="0">
      <sharedItems containsString="0" containsBlank="1" containsNumber="1" containsInteger="1" minValue="1" maxValue="4"/>
    </cacheField>
    <cacheField name="b. I enjoy reading when I'm at school." numFmtId="0">
      <sharedItems containsString="0" containsBlank="1" containsNumber="1" containsInteger="1" minValue="1" maxValue="4"/>
    </cacheField>
    <cacheField name="c. I enjoy reading when I'm at this after-school program." numFmtId="0">
      <sharedItems containsString="0" containsBlank="1" containsNumber="1" containsInteger="1" minValue="1" maxValue="4"/>
    </cacheField>
    <cacheField name="d. I'm good at reading." numFmtId="0">
      <sharedItems containsString="0" containsBlank="1" containsNumber="1" containsInteger="1" minValue="1" maxValue="4"/>
    </cacheField>
    <cacheField name="e. I like to give new books a try, even if they look hard." numFmtId="0">
      <sharedItems containsString="0" containsBlank="1" containsNumber="1" containsInteger="1" minValue="1" maxValue="4"/>
    </cacheField>
    <cacheField name="Response" numFmtId="0">
      <sharedItems containsString="0" containsBlank="1" containsNumber="1" containsInteger="1" minValue="1" maxValue="4"/>
    </cacheField>
    <cacheField name="a. I like to learn new things in math." numFmtId="0">
      <sharedItems containsString="0" containsBlank="1" containsNumber="1" containsInteger="1" minValue="1" maxValue="4"/>
    </cacheField>
    <cacheField name="b. I like to do math when I'm at school." numFmtId="0">
      <sharedItems containsString="0" containsBlank="1" containsNumber="1" containsInteger="1" minValue="1" maxValue="4"/>
    </cacheField>
    <cacheField name="c. I like to do math when I'm at this after-school program." numFmtId="0">
      <sharedItems containsString="0" containsBlank="1" containsNumber="1" containsInteger="1" minValue="1" maxValue="4"/>
    </cacheField>
    <cacheField name="d. Math is something I'm good at." numFmtId="0">
      <sharedItems containsString="0" containsBlank="1" containsNumber="1" containsInteger="1" minValue="1" maxValue="4"/>
    </cacheField>
    <cacheField name="e. I'm interested in math." numFmtId="0">
      <sharedItems containsString="0" containsBlank="1" containsNumber="1" containsInteger="1" minValue="1" maxValue="4"/>
    </cacheField>
    <cacheField name="f. I like to give new math problems a try, even when they look hard." numFmtId="0">
      <sharedItems containsString="0" containsBlank="1" containsNumber="1" containsInteger="1" minValue="1" maxValue="4"/>
    </cacheField>
    <cacheField name="Response2" numFmtId="0">
      <sharedItems containsString="0" containsBlank="1" containsNumber="1" containsInteger="1" minValue="1" maxValue="4"/>
    </cacheField>
    <cacheField name="a. Coming here has helped me to get my homework done." numFmtId="0">
      <sharedItems containsString="0" containsBlank="1" containsNumber="1" containsInteger="1" minValue="1" maxValue="4"/>
    </cacheField>
    <cacheField name="b. Coming here has helped me to try harder in school." numFmtId="0">
      <sharedItems containsString="0" containsBlank="1" containsNumber="1" containsInteger="1" minValue="1" maxValue="4"/>
    </cacheField>
    <cacheField name="c. Coming here has helped me to do better in school." numFmtId="0">
      <sharedItems containsString="0" containsBlank="1" containsNumber="1" containsInteger="1" minValue="1" maxValue="4"/>
    </cacheField>
    <cacheField name="Response3" numFmtId="0">
      <sharedItems containsString="0" containsBlank="1" containsNumber="1" containsInteger="1" minValue="1" maxValue="2"/>
    </cacheField>
    <cacheField name="Response4" numFmtId="0">
      <sharedItems containsString="0" containsBlank="1" containsNumber="1" containsInteger="1" minValue="1" maxValue="5"/>
    </cacheField>
    <cacheField name="a. Be successful in high school?" numFmtId="0">
      <sharedItems containsString="0" containsBlank="1" containsNumber="1" containsInteger="1" minValue="2" maxValue="3"/>
    </cacheField>
    <cacheField name="b. Graduate from high school?" numFmtId="0">
      <sharedItems containsString="0" containsBlank="1" containsNumber="1" containsInteger="1" minValue="3" maxValue="3"/>
    </cacheField>
    <cacheField name="c. Go to college?" numFmtId="0">
      <sharedItems containsString="0" containsBlank="1" containsNumber="1" containsInteger="1" minValue="1" maxValue="3"/>
    </cacheField>
    <cacheField name="Survey 14-15 Post" numFmtId="0">
      <sharedItems containsNonDate="0" containsString="0" containsBlank="1"/>
    </cacheField>
    <cacheField name="Open-Ended Response2" numFmtId="0">
      <sharedItems containsBlank="1"/>
    </cacheField>
    <cacheField name="a. Are kids here friendly with each other?2" numFmtId="0">
      <sharedItems containsString="0" containsBlank="1" containsNumber="1" containsInteger="1" minValue="1" maxValue="4"/>
    </cacheField>
    <cacheField name="b. Does a lot of unwanted teasing go on here?2" numFmtId="0">
      <sharedItems containsString="0" containsBlank="1" containsNumber="1" containsInteger="1" minValue="1" maxValue="4"/>
    </cacheField>
    <cacheField name="c. Do kids here treat each other with respect?2" numFmtId="0">
      <sharedItems containsString="0" containsBlank="1" containsNumber="1" containsInteger="1" minValue="1" maxValue="4"/>
    </cacheField>
    <cacheField name="d. Do you have a lot of good friends here?2" numFmtId="0">
      <sharedItems containsString="0" containsBlank="1" containsNumber="1" containsInteger="1" minValue="1" maxValue="4"/>
    </cacheField>
    <cacheField name="e. If you were upset, would other kids here try to help you?2" numFmtId="0">
      <sharedItems containsString="0" containsBlank="1" containsNumber="1" containsInteger="1" minValue="1" maxValue="4"/>
    </cacheField>
    <cacheField name="f. Do the other kids here listen to you?2" numFmtId="0">
      <sharedItems containsString="0" containsBlank="1" containsNumber="1" containsInteger="1" minValue="1" maxValue="4"/>
    </cacheField>
    <cacheField name="a. Do you like coming here?2" numFmtId="0">
      <sharedItems containsString="0" containsBlank="1" containsNumber="1" containsInteger="1" minValue="1" maxValue="4"/>
    </cacheField>
    <cacheField name="b. Do you have fun when you're here?2" numFmtId="0">
      <sharedItems containsString="0" containsBlank="1" containsNumber="1" containsInteger="1" minValue="1" maxValue="4"/>
    </cacheField>
    <cacheField name="c. Do you feel bored when you're here?2" numFmtId="0">
      <sharedItems containsString="0" containsBlank="1" containsNumber="1" containsInteger="1" minValue="1" maxValue="4"/>
    </cacheField>
    <cacheField name="d. Can you always find things that you like to do here?2" numFmtId="0">
      <sharedItems containsString="0" containsBlank="1" containsNumber="1" containsInteger="1" minValue="1" maxValue="4"/>
    </cacheField>
    <cacheField name="a. Do you learn new things?2" numFmtId="0">
      <sharedItems containsString="0" containsBlank="1" containsNumber="1" containsInteger="1" minValue="1" maxValue="4"/>
    </cacheField>
    <cacheField name="b. Do you feel challenged &lt;i&gt;in a good way&lt;/i&gt;?2" numFmtId="0">
      <sharedItems containsString="0" containsBlank="1" containsNumber="1" containsInteger="1" minValue="1" maxValue="4"/>
    </cacheField>
    <cacheField name="c. Do you get to do things here that you have never done before?2" numFmtId="0">
      <sharedItems containsString="0" containsBlank="1" containsNumber="1" containsInteger="1" minValue="1" maxValue="4"/>
    </cacheField>
    <cacheField name="a. Is there an adult here who is interested in what you think about things?2" numFmtId="0">
      <sharedItems containsString="0" containsBlank="1" containsNumber="1" containsInteger="1" minValue="1" maxValue="4"/>
    </cacheField>
    <cacheField name="b. Is there an adult here you can talk to when you are upset?2" numFmtId="0">
      <sharedItems containsString="0" containsBlank="1" containsNumber="1" containsInteger="1" minValue="1" maxValue="4"/>
    </cacheField>
    <cacheField name="c. Is there an adult here who helps you when you have a problem?2" numFmtId="0">
      <sharedItems containsString="0" containsBlank="1" containsNumber="1" containsInteger="1" minValue="1" maxValue="4"/>
    </cacheField>
    <cacheField name="d. Is there an adult here who &lt;u&gt;you&lt;/u&gt; will listen to and respect?2" numFmtId="0">
      <sharedItems containsString="0" containsBlank="1" containsNumber="1" containsInteger="1" minValue="1" maxValue="4"/>
    </cacheField>
    <cacheField name="a. I like to read at home during my free time.2" numFmtId="0">
      <sharedItems containsString="0" containsBlank="1" containsNumber="1" containsInteger="1" minValue="1" maxValue="4"/>
    </cacheField>
    <cacheField name="b. I enjoy reading when I'm at school.2" numFmtId="0">
      <sharedItems containsString="0" containsBlank="1" containsNumber="1" containsInteger="1" minValue="1" maxValue="4"/>
    </cacheField>
    <cacheField name="c. I enjoy reading when I'm at this after-school program.2" numFmtId="0">
      <sharedItems containsString="0" containsBlank="1" containsNumber="1" containsInteger="1" minValue="1" maxValue="4"/>
    </cacheField>
    <cacheField name="d. I'm good at reading.2" numFmtId="0">
      <sharedItems containsString="0" containsBlank="1" containsNumber="1" containsInteger="1" minValue="1" maxValue="4"/>
    </cacheField>
    <cacheField name="e. I like to give new books a try, even if they look hard.2" numFmtId="0">
      <sharedItems containsString="0" containsBlank="1" containsNumber="1" containsInteger="1" minValue="1" maxValue="4"/>
    </cacheField>
    <cacheField name="a. I like to learn new things in math.2" numFmtId="0">
      <sharedItems containsString="0" containsBlank="1" containsNumber="1" containsInteger="1" minValue="1" maxValue="4"/>
    </cacheField>
    <cacheField name="b. I like to do math when I'm at school.2" numFmtId="0">
      <sharedItems containsString="0" containsBlank="1" containsNumber="1" containsInteger="1" minValue="1" maxValue="4"/>
    </cacheField>
    <cacheField name="c. I like to do math when I'm at this after-school program.2" numFmtId="0">
      <sharedItems containsString="0" containsBlank="1" containsNumber="1" containsInteger="1" minValue="1" maxValue="4"/>
    </cacheField>
    <cacheField name="d. Math is something I'm good at.2" numFmtId="0">
      <sharedItems containsString="0" containsBlank="1" containsNumber="1" containsInteger="1" minValue="1" maxValue="4"/>
    </cacheField>
    <cacheField name="e. I'm interested in math.2" numFmtId="0">
      <sharedItems containsString="0" containsBlank="1" containsNumber="1" containsInteger="1" minValue="1" maxValue="4"/>
    </cacheField>
    <cacheField name="f. I like to give new math problems a try, even when they look hard.2" numFmtId="0">
      <sharedItems containsString="0" containsBlank="1" containsNumber="1" containsInteger="1" minValue="1" maxValue="4"/>
    </cacheField>
    <cacheField name="a. Be successful in high school?2" numFmtId="0">
      <sharedItems containsString="0" containsBlank="1" containsNumber="1" containsInteger="1" minValue="2" maxValue="3"/>
    </cacheField>
    <cacheField name="b. Graduate from high school?2" numFmtId="0">
      <sharedItems containsString="0" containsBlank="1" containsNumber="1" containsInteger="1" minValue="2" maxValue="3"/>
    </cacheField>
    <cacheField name="c. Go to college?2" numFmtId="0">
      <sharedItems containsString="0" containsBlank="1" containsNumber="1" containsInteger="1" minValue="2" maxValue="3"/>
    </cacheField>
    <cacheField name="Survey 15-16 Pre" numFmtId="0">
      <sharedItems containsNonDate="0" containsString="0" containsBlank="1"/>
    </cacheField>
    <cacheField name="a. Are kids here friendly with each other?3" numFmtId="0">
      <sharedItems containsString="0" containsBlank="1" containsNumber="1" containsInteger="1" minValue="1" maxValue="4"/>
    </cacheField>
    <cacheField name="b. Does a lot of unwanted teasing go on here?3" numFmtId="0">
      <sharedItems containsString="0" containsBlank="1" containsNumber="1" containsInteger="1" minValue="1" maxValue="4"/>
    </cacheField>
    <cacheField name="c. Do kids here treat each other with respect?3" numFmtId="0">
      <sharedItems containsString="0" containsBlank="1" containsNumber="1" containsInteger="1" minValue="1" maxValue="4"/>
    </cacheField>
    <cacheField name="d. Do you have a lot of good friends here?3" numFmtId="0">
      <sharedItems containsString="0" containsBlank="1" containsNumber="1" containsInteger="1" minValue="1" maxValue="4"/>
    </cacheField>
    <cacheField name="e. If you were upset, would other kids here try to help you?3" numFmtId="0">
      <sharedItems containsString="0" containsBlank="1" containsNumber="1" containsInteger="1" minValue="1" maxValue="4"/>
    </cacheField>
    <cacheField name="f. Do the other kids here listen to you?3" numFmtId="0">
      <sharedItems containsString="0" containsBlank="1" containsNumber="1" containsInteger="1" minValue="1" maxValue="4"/>
    </cacheField>
    <cacheField name="a. Do you like coming here?3" numFmtId="0">
      <sharedItems containsString="0" containsBlank="1" containsNumber="1" containsInteger="1" minValue="1" maxValue="4"/>
    </cacheField>
    <cacheField name="b. Do you have fun when you're here?3" numFmtId="0">
      <sharedItems containsString="0" containsBlank="1" containsNumber="1" containsInteger="1" minValue="1" maxValue="4"/>
    </cacheField>
    <cacheField name="c. Do you feel bored when you're here?3" numFmtId="0">
      <sharedItems containsString="0" containsBlank="1" containsNumber="1" containsInteger="1" minValue="1" maxValue="4"/>
    </cacheField>
    <cacheField name="d. Can you always find things that you like to do here?3" numFmtId="0">
      <sharedItems containsString="0" containsBlank="1" containsNumber="1" containsInteger="1" minValue="1" maxValue="4"/>
    </cacheField>
    <cacheField name="a. Do you learn new things?3" numFmtId="0">
      <sharedItems containsString="0" containsBlank="1" containsNumber="1" containsInteger="1" minValue="1" maxValue="4"/>
    </cacheField>
    <cacheField name="b. Do you feel challenged &lt;i&gt;in a good way&lt;/i&gt;?3" numFmtId="0">
      <sharedItems containsString="0" containsBlank="1" containsNumber="1" containsInteger="1" minValue="1" maxValue="4"/>
    </cacheField>
    <cacheField name="c. Do you get to do things here that you have never done before?3" numFmtId="0">
      <sharedItems containsString="0" containsBlank="1" containsNumber="1" containsInteger="1" minValue="1" maxValue="4"/>
    </cacheField>
    <cacheField name="a. Is there an adult here who is interested in what you think about things?3" numFmtId="0">
      <sharedItems containsString="0" containsBlank="1" containsNumber="1" containsInteger="1" minValue="1" maxValue="4"/>
    </cacheField>
    <cacheField name="b. Is there an adult here you can talk to when you are upset?3" numFmtId="0">
      <sharedItems containsString="0" containsBlank="1" containsNumber="1" containsInteger="1" minValue="1" maxValue="4"/>
    </cacheField>
    <cacheField name="c. Is there an adult here who helps you when you have a problem?3" numFmtId="0">
      <sharedItems containsString="0" containsBlank="1" containsNumber="1" containsInteger="1" minValue="1" maxValue="4"/>
    </cacheField>
    <cacheField name="d. Is there an adult here who &lt;u&gt;you&lt;/u&gt; will listen to and respect?3" numFmtId="0">
      <sharedItems containsString="0" containsBlank="1" containsNumber="1" containsInteger="1" minValue="1" maxValue="4"/>
    </cacheField>
    <cacheField name="a. I like to read at home during my free time.3" numFmtId="0">
      <sharedItems containsString="0" containsBlank="1" containsNumber="1" containsInteger="1" minValue="1" maxValue="4"/>
    </cacheField>
    <cacheField name="b. I enjoy reading when I'm at school.3" numFmtId="0">
      <sharedItems containsString="0" containsBlank="1" containsNumber="1" containsInteger="1" minValue="1" maxValue="4"/>
    </cacheField>
    <cacheField name="c. I enjoy reading when I'm at this after-school program.3" numFmtId="0">
      <sharedItems containsString="0" containsBlank="1" containsNumber="1" containsInteger="1" minValue="1" maxValue="4"/>
    </cacheField>
    <cacheField name="d. I'm good at reading.3" numFmtId="0">
      <sharedItems containsString="0" containsBlank="1" containsNumber="1" containsInteger="1" minValue="1" maxValue="4"/>
    </cacheField>
    <cacheField name="e. I like to give new books a try, even if they look hard.3" numFmtId="0">
      <sharedItems containsString="0" containsBlank="1" containsNumber="1" containsInteger="1" minValue="1" maxValue="4"/>
    </cacheField>
    <cacheField name="Has coming to this after-school program helped you to read more often?" numFmtId="0">
      <sharedItems containsString="0" containsBlank="1" containsNumber="1" containsInteger="1" minValue="1" maxValue="4"/>
    </cacheField>
    <cacheField name="a. I like to learn new things in math.3" numFmtId="0">
      <sharedItems containsString="0" containsBlank="1" containsNumber="1" containsInteger="1" minValue="1" maxValue="4"/>
    </cacheField>
    <cacheField name="b. I like to do math when I'm at school.3" numFmtId="0">
      <sharedItems containsString="0" containsBlank="1" containsNumber="1" containsInteger="1" minValue="1" maxValue="4"/>
    </cacheField>
    <cacheField name="c. I like to do math when I'm at this after-school program.3" numFmtId="0">
      <sharedItems containsString="0" containsBlank="1" containsNumber="1" containsInteger="1" minValue="1" maxValue="4"/>
    </cacheField>
    <cacheField name="d. Math is something I'm good at.3" numFmtId="0">
      <sharedItems containsString="0" containsBlank="1" containsNumber="1" containsInteger="1" minValue="1" maxValue="4"/>
    </cacheField>
    <cacheField name="e. I'm interested in math.3" numFmtId="0">
      <sharedItems containsString="0" containsBlank="1" containsNumber="1" containsInteger="1" minValue="1" maxValue="4"/>
    </cacheField>
    <cacheField name="f. I like to give new math problems a try, even when they look hard.3" numFmtId="0">
      <sharedItems containsString="0" containsBlank="1" containsNumber="1" containsInteger="1" minValue="1" maxValue="4"/>
    </cacheField>
    <cacheField name="Has coming to this after-school program helped you do better in math?" numFmtId="0">
      <sharedItems containsString="0" containsBlank="1" containsNumber="1" containsInteger="1" minValue="1" maxValue="4"/>
    </cacheField>
    <cacheField name="a. Coming here has helped me to get my homework done.2" numFmtId="0">
      <sharedItems containsString="0" containsBlank="1" containsNumber="1" containsInteger="1" minValue="1" maxValue="4"/>
    </cacheField>
    <cacheField name="b. Coming here has helped me to try harder in school.2" numFmtId="0">
      <sharedItems containsString="0" containsBlank="1" containsNumber="1" containsInteger="1" minValue="1" maxValue="4"/>
    </cacheField>
    <cacheField name="c. Coming here has helped me to do better in school.2" numFmtId="0">
      <sharedItems containsString="0" containsBlank="1" containsNumber="1" containsInteger="1" minValue="1" maxValue="4"/>
    </cacheField>
    <cacheField name="a. Be successful in high school?3" numFmtId="0">
      <sharedItems containsString="0" containsBlank="1" containsNumber="1" containsInteger="1" minValue="2" maxValue="3"/>
    </cacheField>
    <cacheField name="b. Graduate from high school?3" numFmtId="0">
      <sharedItems containsString="0" containsBlank="1" containsNumber="1" containsInteger="1" minValue="2" maxValue="3"/>
    </cacheField>
    <cacheField name="c. Go to college?3" numFmtId="0">
      <sharedItems containsString="0" containsBlank="1" containsNumber="1" containsInteger="1" minValue="2" maxValue="3"/>
    </cacheField>
    <cacheField name="Survey 15-16 Post" numFmtId="0">
      <sharedItems containsNonDate="0" containsString="0" containsBlank="1"/>
    </cacheField>
    <cacheField name="KidTrax Full ID" numFmtId="0">
      <sharedItems containsBlank="1"/>
    </cacheField>
    <cacheField name="Fall-16 Site" numFmtId="0">
      <sharedItems containsBlank="1"/>
    </cacheField>
    <cacheField name="Fall-16 a. Are kids here friendly with each other?" numFmtId="0">
      <sharedItems containsString="0" containsBlank="1" containsNumber="1" containsInteger="1" minValue="1" maxValue="4"/>
    </cacheField>
    <cacheField name="Fall-16 b. Does a lot of unwanted teasing go on here?" numFmtId="0">
      <sharedItems containsString="0" containsBlank="1" containsNumber="1" containsInteger="1" minValue="1" maxValue="4"/>
    </cacheField>
    <cacheField name="Fall-16 c. Do kids here treat each other with respect?" numFmtId="0">
      <sharedItems containsString="0" containsBlank="1" containsNumber="1" containsInteger="1" minValue="1" maxValue="4"/>
    </cacheField>
    <cacheField name="Fall-16 d. Do you have a lot of good friends here?" numFmtId="0">
      <sharedItems containsString="0" containsBlank="1" containsNumber="1" containsInteger="1" minValue="1" maxValue="4"/>
    </cacheField>
    <cacheField name="Fall-16 e. If you were upset, would other kids here try to help you?" numFmtId="0">
      <sharedItems containsString="0" containsBlank="1" containsNumber="1" containsInteger="1" minValue="1" maxValue="4"/>
    </cacheField>
    <cacheField name="Fall-16 f. Do the other kids here listen to you?" numFmtId="0">
      <sharedItems containsString="0" containsBlank="1" containsNumber="1" containsInteger="1" minValue="1" maxValue="4"/>
    </cacheField>
    <cacheField name="Fall-16 a. Do you like coming here?" numFmtId="0">
      <sharedItems containsString="0" containsBlank="1" containsNumber="1" containsInteger="1" minValue="1" maxValue="4"/>
    </cacheField>
    <cacheField name="Fall-16 b. Do you have fun when you're here?" numFmtId="0">
      <sharedItems containsString="0" containsBlank="1" containsNumber="1" containsInteger="1" minValue="1" maxValue="4"/>
    </cacheField>
    <cacheField name="Fall-16 c. Do you feel bored when you're here?" numFmtId="0">
      <sharedItems containsString="0" containsBlank="1" containsNumber="1" containsInteger="1" minValue="1" maxValue="4"/>
    </cacheField>
    <cacheField name="Fall-16 d. Can you always find things that you like to do here?" numFmtId="0">
      <sharedItems containsString="0" containsBlank="1" containsNumber="1" containsInteger="1" minValue="1" maxValue="4"/>
    </cacheField>
    <cacheField name="Fall-16 a. Do you learn new things?" numFmtId="0">
      <sharedItems containsString="0" containsBlank="1" containsNumber="1" containsInteger="1" minValue="1" maxValue="4"/>
    </cacheField>
    <cacheField name="Fall-16 b. Do you feel challenged &lt;i&gt;in a good way&lt;/i&gt;?" numFmtId="0">
      <sharedItems containsString="0" containsBlank="1" containsNumber="1" containsInteger="1" minValue="1" maxValue="4"/>
    </cacheField>
    <cacheField name="Fall-16 c. Do you get to do things here that you have never done before?" numFmtId="0">
      <sharedItems containsString="0" containsBlank="1" containsNumber="1" containsInteger="1" minValue="1" maxValue="4"/>
    </cacheField>
    <cacheField name="Fall-16 a. Is there an adult here who is interested in what you think about things?" numFmtId="0">
      <sharedItems containsString="0" containsBlank="1" containsNumber="1" containsInteger="1" minValue="1" maxValue="4"/>
    </cacheField>
    <cacheField name="Fall-16 b. Is there an adult here you can talk to when you are upset?" numFmtId="0">
      <sharedItems containsString="0" containsBlank="1" containsNumber="1" containsInteger="1" minValue="1" maxValue="4"/>
    </cacheField>
    <cacheField name="Fall-16 c. Is there an adult here who helps you when you have a problem?" numFmtId="0">
      <sharedItems containsString="0" containsBlank="1" containsNumber="1" containsInteger="1" minValue="1" maxValue="4"/>
    </cacheField>
    <cacheField name="Fall-16 d. Is there an adult here who &lt;u&gt;you&lt;/u&gt; will listen to and respect?" numFmtId="0">
      <sharedItems containsString="0" containsBlank="1" containsNumber="1" containsInteger="1" minValue="1" maxValue="4"/>
    </cacheField>
    <cacheField name="Fall-16 a. I like to read at home during my free time." numFmtId="0">
      <sharedItems containsString="0" containsBlank="1" containsNumber="1" containsInteger="1" minValue="1" maxValue="4"/>
    </cacheField>
    <cacheField name="Fall-16 b. I enjoy reading when I'm at school." numFmtId="0">
      <sharedItems containsString="0" containsBlank="1" containsNumber="1" containsInteger="1" minValue="1" maxValue="4"/>
    </cacheField>
    <cacheField name="Fall-16 c. I enjoy reading when I'm at this after-school program." numFmtId="0">
      <sharedItems containsString="0" containsBlank="1" containsNumber="1" containsInteger="1" minValue="1" maxValue="4"/>
    </cacheField>
    <cacheField name="Fall-16 d. I'm good at reading." numFmtId="0">
      <sharedItems containsString="0" containsBlank="1" containsNumber="1" containsInteger="1" minValue="1" maxValue="4"/>
    </cacheField>
    <cacheField name="Fall-16 e. I like to give new books a try, even if they look hard." numFmtId="0">
      <sharedItems containsString="0" containsBlank="1" containsNumber="1" containsInteger="1" minValue="1" maxValue="4"/>
    </cacheField>
    <cacheField name="Fall-16 a. I like to learn new things in math." numFmtId="0">
      <sharedItems containsString="0" containsBlank="1" containsNumber="1" containsInteger="1" minValue="1" maxValue="4"/>
    </cacheField>
    <cacheField name="Fall-16 b. I like to do math when I'm at school." numFmtId="0">
      <sharedItems containsString="0" containsBlank="1" containsNumber="1" containsInteger="1" minValue="1" maxValue="4"/>
    </cacheField>
    <cacheField name="Fall-16 c. I like to do math when I'm at this after-school program." numFmtId="0">
      <sharedItems containsString="0" containsBlank="1" containsNumber="1" containsInteger="1" minValue="1" maxValue="4"/>
    </cacheField>
    <cacheField name="Fall-16 d. Math is something I'm good at." numFmtId="0">
      <sharedItems containsString="0" containsBlank="1" containsNumber="1" containsInteger="1" minValue="1" maxValue="4"/>
    </cacheField>
    <cacheField name="Fall-16 e. I'm interested in math." numFmtId="0">
      <sharedItems containsString="0" containsBlank="1" containsNumber="1" containsInteger="1" minValue="1" maxValue="4"/>
    </cacheField>
    <cacheField name="Fall-16 f. I like to give new math problems a try, even when they look hard." numFmtId="0">
      <sharedItems containsString="0" containsBlank="1" containsNumber="1" containsInteger="1" minValue="1" maxValue="4"/>
    </cacheField>
    <cacheField name="Fall-16 a. Be successful in high school?" numFmtId="0">
      <sharedItems containsString="0" containsBlank="1" containsNumber="1" containsInteger="1" minValue="2" maxValue="3"/>
    </cacheField>
    <cacheField name="Fall-16 b. Graduate from high school?" numFmtId="0">
      <sharedItems containsString="0" containsBlank="1" containsNumber="1" containsInteger="1" minValue="3" maxValue="3"/>
    </cacheField>
    <cacheField name="Fall-16 c. Go to college?" numFmtId="0">
      <sharedItems containsString="0" containsBlank="1" containsNumber="1" containsInteger="1" minValue="2" maxValue="3"/>
    </cacheField>
    <cacheField name="fall 15 and fall 16" numFmtId="0">
      <sharedItems containsBlank="1"/>
    </cacheField>
    <cacheField name=" Survey 16-17 Pre" numFmtId="0">
      <sharedItems containsNonDate="0" containsString="0" containsBlank="1"/>
    </cacheField>
    <cacheField name="KidTrax Full ID2" numFmtId="0">
      <sharedItems containsBlank="1"/>
    </cacheField>
    <cacheField name="Spr.17 a. Are kids here friendly with each other?" numFmtId="0">
      <sharedItems containsString="0" containsBlank="1" containsNumber="1" containsInteger="1" minValue="1" maxValue="4"/>
    </cacheField>
    <cacheField name="Spr.17 b. Does a lot of unwanted teasing go on here?" numFmtId="0">
      <sharedItems containsString="0" containsBlank="1" containsNumber="1" containsInteger="1" minValue="1" maxValue="4"/>
    </cacheField>
    <cacheField name="Spr.17 c. Do kids here treat each other with respect?" numFmtId="0">
      <sharedItems containsString="0" containsBlank="1" containsNumber="1" containsInteger="1" minValue="1" maxValue="4"/>
    </cacheField>
    <cacheField name="Spr.17 d. Do you have a lot of good friends here?" numFmtId="0">
      <sharedItems containsString="0" containsBlank="1" containsNumber="1" containsInteger="1" minValue="1" maxValue="4"/>
    </cacheField>
    <cacheField name="Spr.17 e. If you were upset, would other kids here try to help you?" numFmtId="0">
      <sharedItems containsString="0" containsBlank="1" containsNumber="1" containsInteger="1" minValue="1" maxValue="4"/>
    </cacheField>
    <cacheField name="Spr.17 f. Do the other kids here listen to you?" numFmtId="0">
      <sharedItems containsString="0" containsBlank="1" containsNumber="1" containsInteger="1" minValue="1" maxValue="4"/>
    </cacheField>
    <cacheField name="Spr.17 a. Do you like coming here?" numFmtId="0">
      <sharedItems containsString="0" containsBlank="1" containsNumber="1" containsInteger="1" minValue="1" maxValue="4"/>
    </cacheField>
    <cacheField name="Spr.17 b. Do you have fun when you're here?" numFmtId="0">
      <sharedItems containsString="0" containsBlank="1" containsNumber="1" containsInteger="1" minValue="1" maxValue="4"/>
    </cacheField>
    <cacheField name="Spr.17 c. Do you feel bored when you're here?" numFmtId="0">
      <sharedItems containsString="0" containsBlank="1" containsNumber="1" containsInteger="1" minValue="1" maxValue="4"/>
    </cacheField>
    <cacheField name="Spr.17 d. Can you always find things that you like to do here?" numFmtId="0">
      <sharedItems containsString="0" containsBlank="1" containsNumber="1" containsInteger="1" minValue="1" maxValue="4"/>
    </cacheField>
    <cacheField name="Spr.17 a. Do you learn new things?" numFmtId="0">
      <sharedItems containsString="0" containsBlank="1" containsNumber="1" containsInteger="1" minValue="1" maxValue="4"/>
    </cacheField>
    <cacheField name="Spr.17 b. Do you feel challenged &lt;i&gt;in a good way&lt;/i&gt;?" numFmtId="0">
      <sharedItems containsString="0" containsBlank="1" containsNumber="1" containsInteger="1" minValue="1" maxValue="4"/>
    </cacheField>
    <cacheField name="Spr.17 c. Do you get to do things here that you have never done before?" numFmtId="0">
      <sharedItems containsString="0" containsBlank="1" containsNumber="1" containsInteger="1" minValue="1" maxValue="4"/>
    </cacheField>
    <cacheField name="Spr.17 a. Is there an adult here who is interested in what you think about things?" numFmtId="0">
      <sharedItems containsString="0" containsBlank="1" containsNumber="1" containsInteger="1" minValue="1" maxValue="4"/>
    </cacheField>
    <cacheField name="Spr.17 b. Is there an adult here you can talk to when you are upset?" numFmtId="0">
      <sharedItems containsString="0" containsBlank="1" containsNumber="1" containsInteger="1" minValue="1" maxValue="4"/>
    </cacheField>
    <cacheField name="Spr.17 c. Is there an adult here who helps you when you have a problem?" numFmtId="0">
      <sharedItems containsString="0" containsBlank="1" containsNumber="1" containsInteger="1" minValue="1" maxValue="4"/>
    </cacheField>
    <cacheField name="Spr.17 d. Is there an adult here who &lt;u&gt;you&lt;/u&gt; will listen to and respect?" numFmtId="0">
      <sharedItems containsString="0" containsBlank="1" containsNumber="1" containsInteger="1" minValue="1" maxValue="4"/>
    </cacheField>
    <cacheField name="Spr.17 a. I like to read at home during my free time." numFmtId="0">
      <sharedItems containsString="0" containsBlank="1" containsNumber="1" containsInteger="1" minValue="1" maxValue="4"/>
    </cacheField>
    <cacheField name="Spr.17 b. I enjoy reading when I'm at school." numFmtId="0">
      <sharedItems containsString="0" containsBlank="1" containsNumber="1" containsInteger="1" minValue="1" maxValue="4"/>
    </cacheField>
    <cacheField name="Spr.17 c. I enjoy reading when I'm at this after-school program." numFmtId="0">
      <sharedItems containsString="0" containsBlank="1" containsNumber="1" containsInteger="1" minValue="1" maxValue="4"/>
    </cacheField>
    <cacheField name="Spr.17 d. I'm good at reading." numFmtId="0">
      <sharedItems containsString="0" containsBlank="1" containsNumber="1" containsInteger="1" minValue="1" maxValue="4"/>
    </cacheField>
    <cacheField name="Spr.17 e. I like to give new books a try, even if they look hard." numFmtId="0">
      <sharedItems containsString="0" containsBlank="1" containsNumber="1" containsInteger="1" minValue="1" maxValue="4"/>
    </cacheField>
    <cacheField name="Spr.17 Has coming to this after-school program helped you to read more often?" numFmtId="0">
      <sharedItems containsString="0" containsBlank="1" containsNumber="1" containsInteger="1" minValue="1" maxValue="4"/>
    </cacheField>
    <cacheField name="Spr.17 a. I like to learn new things in math." numFmtId="0">
      <sharedItems containsString="0" containsBlank="1" containsNumber="1" containsInteger="1" minValue="1" maxValue="4"/>
    </cacheField>
    <cacheField name="Spr.17 b. I like to do math when I'm at school." numFmtId="0">
      <sharedItems containsString="0" containsBlank="1" containsNumber="1" containsInteger="1" minValue="1" maxValue="4"/>
    </cacheField>
    <cacheField name="Spr.17 c. I like to do math when I'm at this after-school program." numFmtId="0">
      <sharedItems containsString="0" containsBlank="1" containsNumber="1" containsInteger="1" minValue="1" maxValue="4"/>
    </cacheField>
    <cacheField name="Spr.17 d. Math is something I'm good at." numFmtId="0">
      <sharedItems containsString="0" containsBlank="1" containsNumber="1" containsInteger="1" minValue="1" maxValue="4"/>
    </cacheField>
    <cacheField name="Spr.17 e. I'm interested in math." numFmtId="0">
      <sharedItems containsString="0" containsBlank="1" containsNumber="1" containsInteger="1" minValue="1" maxValue="4"/>
    </cacheField>
    <cacheField name="Spr.17 f. I like to give new math problems a try, even when they look hard." numFmtId="0">
      <sharedItems containsString="0" containsBlank="1" containsNumber="1" containsInteger="1" minValue="1" maxValue="4"/>
    </cacheField>
    <cacheField name="Spr.17 Has coming to this after-school program helped you do better in math?" numFmtId="0">
      <sharedItems containsString="0" containsBlank="1" containsNumber="1" containsInteger="1" minValue="1" maxValue="4"/>
    </cacheField>
    <cacheField name="Spr.17 a. Coming here has helped me to get my homework done." numFmtId="0">
      <sharedItems containsString="0" containsBlank="1" containsNumber="1" containsInteger="1" minValue="1" maxValue="4"/>
    </cacheField>
    <cacheField name="Spr.17 b. Coming here has helped me to try harder in school." numFmtId="0">
      <sharedItems containsString="0" containsBlank="1" containsNumber="1" containsInteger="1" minValue="1" maxValue="4"/>
    </cacheField>
    <cacheField name="Spr.17 c. Coming here has helped me to do better in school." numFmtId="0">
      <sharedItems containsString="0" containsBlank="1" containsNumber="1" containsInteger="1" minValue="1" maxValue="4"/>
    </cacheField>
    <cacheField name="Spr.17 a. Be successful in high school?" numFmtId="0">
      <sharedItems containsString="0" containsBlank="1" containsNumber="1" containsInteger="1" minValue="2" maxValue="3"/>
    </cacheField>
    <cacheField name="Spr.17 b. Graduate from high school?" numFmtId="0">
      <sharedItems containsString="0" containsBlank="1" containsNumber="1" containsInteger="1" minValue="2" maxValue="3"/>
    </cacheField>
    <cacheField name="Spr.17 c. Go to college?" numFmtId="0">
      <sharedItems containsString="0" containsBlank="1" containsNumber="1" containsInteger="1" minValue="1" maxValue="3"/>
    </cacheField>
    <cacheField name=" Survey 16-17 Post" numFmtId="0">
      <sharedItems containsNonDate="0" containsString="0" containsBlank="1"/>
    </cacheField>
    <cacheField name="FALL 17 Survey ID" numFmtId="0">
      <sharedItems containsBlank="1"/>
    </cacheField>
    <cacheField name="Fall-17 a. Are kids here friendly with each other?" numFmtId="0">
      <sharedItems containsString="0" containsBlank="1" containsNumber="1" containsInteger="1" minValue="1" maxValue="4"/>
    </cacheField>
    <cacheField name="Fall-17 b. Does a lot of unwanted teasing go on here?" numFmtId="0">
      <sharedItems containsString="0" containsBlank="1" containsNumber="1" containsInteger="1" minValue="1" maxValue="4"/>
    </cacheField>
    <cacheField name="Fall-17 c. Do kids here treat each other with respect?" numFmtId="0">
      <sharedItems containsString="0" containsBlank="1" containsNumber="1" containsInteger="1" minValue="1" maxValue="4"/>
    </cacheField>
    <cacheField name="Fall-17 d. Do you have a lot of good friends here?" numFmtId="0">
      <sharedItems containsString="0" containsBlank="1" containsNumber="1" containsInteger="1" minValue="1" maxValue="4"/>
    </cacheField>
    <cacheField name="Fall-17 e. If you were upset, would other kids here try to help you?" numFmtId="0">
      <sharedItems containsString="0" containsBlank="1" containsNumber="1" containsInteger="1" minValue="1" maxValue="4"/>
    </cacheField>
    <cacheField name="Fall-17 f. Do the other kids here listen to you?" numFmtId="0">
      <sharedItems containsString="0" containsBlank="1" containsNumber="1" containsInteger="1" minValue="1" maxValue="4"/>
    </cacheField>
    <cacheField name="Fall-17 a. Do you like coming here?" numFmtId="0">
      <sharedItems containsString="0" containsBlank="1" containsNumber="1" containsInteger="1" minValue="1" maxValue="4"/>
    </cacheField>
    <cacheField name="Fall-17 b. Do you have fun when you're here?" numFmtId="0">
      <sharedItems containsString="0" containsBlank="1" containsNumber="1" containsInteger="1" minValue="1" maxValue="4"/>
    </cacheField>
    <cacheField name="Fall-17 c. Do you feel bored when you're here?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hael Parsons" refreshedDate="43544.409472916668" createdVersion="6" refreshedVersion="6" minRefreshableVersion="3" recordCount="513">
  <cacheSource type="worksheet">
    <worksheetSource ref="B1:KF11" sheet="Students"/>
  </cacheSource>
  <cacheFields count="389">
    <cacheField name="#" numFmtId="0">
      <sharedItems containsSemiMixedTypes="0" containsString="0" containsNumber="1" containsInteger="1" minValue="2" maxValue="900"/>
    </cacheField>
    <cacheField name="Student First Name" numFmtId="0">
      <sharedItems/>
    </cacheField>
    <cacheField name="Student Last Name" numFmtId="0">
      <sharedItems/>
    </cacheField>
    <cacheField name="Grade 13-14" numFmtId="0">
      <sharedItems containsBlank="1" containsMixedTypes="1" containsNumber="1" containsInteger="1" minValue="1" maxValue="11"/>
    </cacheField>
    <cacheField name="Grade 14-15" numFmtId="0">
      <sharedItems containsString="0" containsBlank="1" containsNumber="1" containsInteger="1" minValue="1" maxValue="12"/>
    </cacheField>
    <cacheField name="Sum 15" numFmtId="0">
      <sharedItems containsString="0" containsBlank="1" containsNumber="1" containsInteger="1" minValue="2" maxValue="13"/>
    </cacheField>
    <cacheField name="Grade 15-16" numFmtId="0">
      <sharedItems containsString="0" containsBlank="1" containsNumber="1" containsInteger="1" minValue="2" maxValue="13"/>
    </cacheField>
    <cacheField name="Sum 16" numFmtId="0">
      <sharedItems containsString="0" containsBlank="1" containsNumber="1" containsInteger="1" minValue="2" maxValue="14"/>
    </cacheField>
    <cacheField name="Grade 16-17" numFmtId="0">
      <sharedItems containsString="0" containsBlank="1" containsNumber="1" containsInteger="1" minValue="2" maxValue="14" count="14">
        <m/>
        <n v="3"/>
        <n v="5"/>
        <n v="4"/>
        <n v="2"/>
        <n v="6"/>
        <n v="7"/>
        <n v="10"/>
        <n v="11"/>
        <n v="12"/>
        <n v="9"/>
        <n v="8"/>
        <n v="14"/>
        <n v="13"/>
      </sharedItems>
    </cacheField>
    <cacheField name="Sum 17" numFmtId="0">
      <sharedItems containsString="0" containsBlank="1" containsNumber="1" containsInteger="1" minValue="2" maxValue="15"/>
    </cacheField>
    <cacheField name="Grade 17-18" numFmtId="0">
      <sharedItems containsString="0" containsBlank="1" containsNumber="1" containsInteger="1" minValue="2" maxValue="11"/>
    </cacheField>
    <cacheField name="Grade Sum 18" numFmtId="0">
      <sharedItems containsString="0" containsBlank="1" containsNumber="1" containsInteger="1" minValue="2" maxValue="10"/>
    </cacheField>
    <cacheField name="Grade 18-19" numFmtId="0">
      <sharedItems containsString="0" containsBlank="1" containsNumber="1" containsInteger="1" minValue="2" maxValue="12"/>
    </cacheField>
    <cacheField name="RPS STATE ID" numFmtId="0">
      <sharedItems containsBlank="1" containsMixedTypes="1" containsNumber="1" containsInteger="1" minValue="1012431693" maxValue="1018713753"/>
    </cacheField>
    <cacheField name="MAP Skils =LEFT(B260,1)&amp;C260&amp;P260" numFmtId="0">
      <sharedItems containsBlank="1"/>
    </cacheField>
    <cacheField name="KidTrax # " numFmtId="0">
      <sharedItems containsString="0" containsBlank="1" containsNumber="1" containsInteger="1" minValue="2" maxValue="1126"/>
    </cacheField>
    <cacheField name="Trax ID 18-19" numFmtId="0">
      <sharedItems containsBlank="1"/>
    </cacheField>
    <cacheField name="Trax ID Summer 18" numFmtId="0">
      <sharedItems containsBlank="1"/>
    </cacheField>
    <cacheField name="Trax ID 17-18" numFmtId="0">
      <sharedItems containsBlank="1"/>
    </cacheField>
    <cacheField name="Trax ID 16-17" numFmtId="0">
      <sharedItems containsBlank="1"/>
    </cacheField>
    <cacheField name="KidTrax PersonID" numFmtId="0">
      <sharedItems containsBlank="1" containsMixedTypes="1" containsNumber="1" containsInteger="1" minValue="265" maxValue="7135"/>
    </cacheField>
    <cacheField name="Student Identifiers" numFmtId="0">
      <sharedItems containsNonDate="0" containsString="0" containsBlank="1"/>
    </cacheField>
    <cacheField name="Peter Paul Location (2013)" numFmtId="0">
      <sharedItems containsBlank="1"/>
    </cacheField>
    <cacheField name="Peter Paul Location (2014)" numFmtId="0">
      <sharedItems containsBlank="1"/>
    </cacheField>
    <cacheField name="Peter Paul Location (2015)" numFmtId="0">
      <sharedItems containsBlank="1"/>
    </cacheField>
    <cacheField name="Peter Paul Location (Summer 2015)" numFmtId="0">
      <sharedItems containsBlank="1"/>
    </cacheField>
    <cacheField name="Peter Paul Location (2016)" numFmtId="0">
      <sharedItems containsBlank="1"/>
    </cacheField>
    <cacheField name="Peter Paul Location (Summer 2016)" numFmtId="0">
      <sharedItems containsBlank="1"/>
    </cacheField>
    <cacheField name="Peter Paul Location (2017)" numFmtId="0">
      <sharedItems containsBlank="1"/>
    </cacheField>
    <cacheField name="Peter Paul Location (Summer 2017)" numFmtId="0">
      <sharedItems containsBlank="1"/>
    </cacheField>
    <cacheField name="Peter Paul Location (2018)" numFmtId="0">
      <sharedItems containsBlank="1"/>
    </cacheField>
    <cacheField name="Peter Paul Location (Summer 2018)" numFmtId="0">
      <sharedItems containsBlank="1"/>
    </cacheField>
    <cacheField name="Peter Paul Location (2019)" numFmtId="0">
      <sharedItems containsBlank="1"/>
    </cacheField>
    <cacheField name="PPDC Locations" numFmtId="0">
      <sharedItems containsNonDate="0" containsString="0" containsBlank="1"/>
    </cacheField>
    <cacheField name="Initial PDCC Enrollment Date" numFmtId="14">
      <sharedItems containsSemiMixedTypes="0" containsNonDate="0" containsDate="1" containsString="0" minDate="2010-09-01T00:00:00" maxDate="2019-03-15T00:00:00"/>
    </cacheField>
    <cacheField name="Number Of  Completed Summer Promises" numFmtId="1">
      <sharedItems containsSemiMixedTypes="0" containsString="0" containsNumber="1" containsInteger="1" minValue="0" maxValue="8"/>
    </cacheField>
    <cacheField name="Number Of  Completed School Years" numFmtId="1">
      <sharedItems containsSemiMixedTypes="0" containsString="0" containsNumber="1" containsInteger="1" minValue="0" maxValue="7"/>
    </cacheField>
    <cacheField name="Dosage (Total Number of Weeks)" numFmtId="1">
      <sharedItems containsSemiMixedTypes="0" containsString="0" containsNumber="1" containsInteger="1" minValue="0" maxValue="316"/>
    </cacheField>
    <cacheField name="PPDC 2010-2011" numFmtId="1">
      <sharedItems containsString="0" containsBlank="1" containsNumber="1" containsInteger="1" minValue="1" maxValue="1"/>
    </cacheField>
    <cacheField name="Summer Promise 2011" numFmtId="1">
      <sharedItems containsString="0" containsBlank="1" containsNumber="1" containsInteger="1" minValue="1" maxValue="1"/>
    </cacheField>
    <cacheField name="PPDC 2011-2012" numFmtId="1">
      <sharedItems containsString="0" containsBlank="1" containsNumber="1" containsInteger="1" minValue="1" maxValue="1"/>
    </cacheField>
    <cacheField name="Summer Promise 2012" numFmtId="1">
      <sharedItems containsString="0" containsBlank="1" containsNumber="1" containsInteger="1" minValue="1" maxValue="1"/>
    </cacheField>
    <cacheField name="PPDC 2012-2013" numFmtId="1">
      <sharedItems containsString="0" containsBlank="1" containsNumber="1" containsInteger="1" minValue="1" maxValue="1"/>
    </cacheField>
    <cacheField name="Summer Promise 2013" numFmtId="1">
      <sharedItems containsString="0" containsBlank="1" containsNumber="1" containsInteger="1" minValue="1" maxValue="1"/>
    </cacheField>
    <cacheField name="PPDC 2013-2014" numFmtId="1">
      <sharedItems containsBlank="1" containsMixedTypes="1" containsNumber="1" containsInteger="1" minValue="1" maxValue="1"/>
    </cacheField>
    <cacheField name="Summer Promise 2014" numFmtId="0">
      <sharedItems containsString="0" containsBlank="1" containsNumber="1" containsInteger="1" minValue="1" maxValue="1"/>
    </cacheField>
    <cacheField name="PPDC 2014-2015" numFmtId="1">
      <sharedItems containsBlank="1" containsMixedTypes="1" containsNumber="1" containsInteger="1" minValue="1" maxValue="1"/>
    </cacheField>
    <cacheField name="Summer Promise 2015" numFmtId="1">
      <sharedItems containsBlank="1" containsMixedTypes="1" containsNumber="1" containsInteger="1" minValue="1" maxValue="1"/>
    </cacheField>
    <cacheField name="PPDC 2015-2016" numFmtId="1">
      <sharedItems containsBlank="1" containsMixedTypes="1" containsNumber="1" containsInteger="1" minValue="1" maxValue="1"/>
    </cacheField>
    <cacheField name="Summer Promise 2016" numFmtId="1">
      <sharedItems containsBlank="1" containsMixedTypes="1" containsNumber="1" containsInteger="1" minValue="1" maxValue="1"/>
    </cacheField>
    <cacheField name="PPDC 2016-2017" numFmtId="1">
      <sharedItems containsBlank="1" containsMixedTypes="1" containsNumber="1" containsInteger="1" minValue="1" maxValue="1"/>
    </cacheField>
    <cacheField name="Summer Promise 2017" numFmtId="1">
      <sharedItems containsBlank="1" containsMixedTypes="1" containsNumber="1" containsInteger="1" minValue="1" maxValue="1"/>
    </cacheField>
    <cacheField name="PPDC 2017-2018" numFmtId="1">
      <sharedItems containsBlank="1" containsMixedTypes="1" containsNumber="1" containsInteger="1" minValue="1" maxValue="1"/>
    </cacheField>
    <cacheField name="Summer Promise 2018" numFmtId="1">
      <sharedItems containsString="0" containsBlank="1" containsNumber="1" containsInteger="1" minValue="1" maxValue="1"/>
    </cacheField>
    <cacheField name="PPDC 2018-2019" numFmtId="1">
      <sharedItems containsBlank="1" containsMixedTypes="1" containsNumber="1" containsInteger="1" minValue="1" maxValue="1"/>
    </cacheField>
    <cacheField name="math" numFmtId="1">
      <sharedItems containsBlank="1"/>
    </cacheField>
    <cacheField name="read" numFmtId="1">
      <sharedItems containsBlank="1"/>
    </cacheField>
    <cacheField name="FallToWinterProjectedGrowth math" numFmtId="1">
      <sharedItems containsString="0" containsBlank="1" containsNumber="1" containsInteger="1" minValue="3" maxValue="14"/>
    </cacheField>
    <cacheField name="FallToWinterObservedGrowth math" numFmtId="1">
      <sharedItems containsString="0" containsBlank="1" containsNumber="1" containsInteger="1" minValue="-20" maxValue="41"/>
    </cacheField>
    <cacheField name="Math Grew?" numFmtId="1">
      <sharedItems containsBlank="1"/>
    </cacheField>
    <cacheField name="Math Suprassed Growth?" numFmtId="1">
      <sharedItems containsBlank="1"/>
    </cacheField>
    <cacheField name="FallToWinterProjectedGrowth read" numFmtId="1">
      <sharedItems containsString="0" containsBlank="1" containsNumber="1" containsInteger="1" minValue="1" maxValue="13"/>
    </cacheField>
    <cacheField name="FallToWinterObservedGrowth read" numFmtId="1">
      <sharedItems containsString="0" containsBlank="1" containsNumber="1" containsInteger="1" minValue="-37" maxValue="28"/>
    </cacheField>
    <cacheField name="Reading Grew?" numFmtId="1">
      <sharedItems containsBlank="1"/>
    </cacheField>
    <cacheField name="Reading Suprassed Growth?" numFmtId="1">
      <sharedItems containsBlank="1"/>
    </cacheField>
    <cacheField name="Peter Paul Timeline         (# of Years Student has Attended)" numFmtId="0">
      <sharedItems containsNonDate="0" containsString="0" containsBlank="1"/>
    </cacheField>
    <cacheField name="MAP Score Reading (Fall 2013)" numFmtId="0">
      <sharedItems containsString="0" containsBlank="1" containsNumber="1" containsInteger="1" minValue="142" maxValue="227"/>
    </cacheField>
    <cacheField name="MAP Score Reading (Spring 2014)" numFmtId="0">
      <sharedItems containsBlank="1" containsMixedTypes="1" containsNumber="1" containsInteger="1" minValue="149" maxValue="227"/>
    </cacheField>
    <cacheField name=" Growth Projection Reading (Spring 2014)" numFmtId="0">
      <sharedItems containsBlank="1" containsMixedTypes="1" containsNumber="1" containsInteger="1" minValue="2" maxValue="16"/>
    </cacheField>
    <cacheField name="Observed Student Growth in Reading (Spring 2014)" numFmtId="0">
      <sharedItems containsBlank="1" containsMixedTypes="1" containsNumber="1" containsInteger="1" minValue="-27" maxValue="33"/>
    </cacheField>
    <cacheField name="Achieved Any Growth in Reading " numFmtId="0">
      <sharedItems containsBlank="1"/>
    </cacheField>
    <cacheField name="Achieved Growth Projection Reading " numFmtId="0">
      <sharedItems containsBlank="1"/>
    </cacheField>
    <cacheField name="Exceeded Growth Projection for Reading " numFmtId="0">
      <sharedItems containsBlank="1"/>
    </cacheField>
    <cacheField name="Met the National Norm for Reading " numFmtId="0">
      <sharedItems containsBlank="1"/>
    </cacheField>
    <cacheField name="MAP Score Math (Fall 2013)" numFmtId="0">
      <sharedItems containsBlank="1" containsMixedTypes="1" containsNumber="1" containsInteger="1" minValue="143" maxValue="232"/>
    </cacheField>
    <cacheField name="MAP Score Math (Spring 2014)" numFmtId="0">
      <sharedItems containsBlank="1" containsMixedTypes="1" containsNumber="1" containsInteger="1" minValue="140" maxValue="239"/>
    </cacheField>
    <cacheField name="Growth Projection Math (Spring 2014)" numFmtId="0">
      <sharedItems containsBlank="1" containsMixedTypes="1" containsNumber="1" containsInteger="1" minValue="2" maxValue="16"/>
    </cacheField>
    <cacheField name="Observed Student Growth in Math (Spring 2014)" numFmtId="0">
      <sharedItems containsBlank="1" containsMixedTypes="1" containsNumber="1" containsInteger="1" minValue="-13" maxValue="32"/>
    </cacheField>
    <cacheField name="Achieved Any Growth in Math" numFmtId="0">
      <sharedItems containsBlank="1"/>
    </cacheField>
    <cacheField name="Achieved Growth Projection Math " numFmtId="0">
      <sharedItems containsBlank="1"/>
    </cacheField>
    <cacheField name="Exceeded Growth Projection Math" numFmtId="0">
      <sharedItems containsBlank="1"/>
    </cacheField>
    <cacheField name="Met the National Norm for Math" numFmtId="0">
      <sharedItems containsBlank="1"/>
    </cacheField>
    <cacheField name="MAP Scores (After School 2014)" numFmtId="0">
      <sharedItems containsNonDate="0" containsString="0" containsBlank="1"/>
    </cacheField>
    <cacheField name="MAP Score Reading (Fall 2014)" numFmtId="0">
      <sharedItems containsString="0" containsBlank="1" containsNumber="1" containsInteger="1" minValue="133" maxValue="228"/>
    </cacheField>
    <cacheField name="MAP Score Reading (Spring 2015)" numFmtId="0">
      <sharedItems containsString="0" containsBlank="1" containsNumber="1" containsInteger="1" minValue="147" maxValue="241"/>
    </cacheField>
    <cacheField name=" Growth Projection Reading (Spring 2015)" numFmtId="0">
      <sharedItems containsString="0" containsBlank="1" containsNumber="1" containsInteger="1" minValue="2" maxValue="19"/>
    </cacheField>
    <cacheField name="Observed Student Growth in Reading (Spring 2015)" numFmtId="0">
      <sharedItems containsBlank="1" containsMixedTypes="1" containsNumber="1" containsInteger="1" minValue="-18" maxValue="39"/>
    </cacheField>
    <cacheField name="Test Percentile Reading (Spring 2015)" numFmtId="0">
      <sharedItems containsString="0" containsBlank="1" containsNumber="1" containsInteger="1" minValue="1" maxValue="86"/>
    </cacheField>
    <cacheField name="Achieved Any Growth in Reading  (AS15)" numFmtId="0">
      <sharedItems containsBlank="1"/>
    </cacheField>
    <cacheField name="Achieved Growth Projection Reading (AS15)" numFmtId="0">
      <sharedItems containsBlank="1"/>
    </cacheField>
    <cacheField name="Exceeded Growth Projection for Reading (AS15)" numFmtId="0">
      <sharedItems containsBlank="1"/>
    </cacheField>
    <cacheField name="Met the National Norm for Reading (AS15)" numFmtId="0">
      <sharedItems containsBlank="1"/>
    </cacheField>
    <cacheField name="College or Career Ready in Reading (AS15)" numFmtId="0">
      <sharedItems containsNonDate="0" containsString="0" containsBlank="1"/>
    </cacheField>
    <cacheField name="MAP Score Math (Fall 2014)" numFmtId="0">
      <sharedItems containsString="0" containsBlank="1" containsNumber="1" containsInteger="1" minValue="140" maxValue="240"/>
    </cacheField>
    <cacheField name="MAP Score Math (Spring 2015)" numFmtId="0">
      <sharedItems containsString="0" containsBlank="1" containsNumber="1" containsInteger="1" minValue="147" maxValue="245"/>
    </cacheField>
    <cacheField name="Growth Projection Math (Spring 2015)" numFmtId="0">
      <sharedItems containsString="0" containsBlank="1" containsNumber="1" containsInteger="1" minValue="2" maxValue="17"/>
    </cacheField>
    <cacheField name="Observed Student Growth in Math (Spring 2015)" numFmtId="0">
      <sharedItems containsBlank="1" containsMixedTypes="1" containsNumber="1" containsInteger="1" minValue="-27" maxValue="49"/>
    </cacheField>
    <cacheField name="Test Percentile Math (Spring 2015)" numFmtId="0">
      <sharedItems containsString="0" containsBlank="1" containsNumber="1" containsInteger="1" minValue="1" maxValue="91"/>
    </cacheField>
    <cacheField name="Achieved Any Growth in Math (AS15)" numFmtId="0">
      <sharedItems containsBlank="1"/>
    </cacheField>
    <cacheField name="Achieved Growth Projection Math (AS15)" numFmtId="0">
      <sharedItems containsBlank="1"/>
    </cacheField>
    <cacheField name="Exceeded Growth Projection Math (AS15)" numFmtId="0">
      <sharedItems containsBlank="1"/>
    </cacheField>
    <cacheField name="Met the National Norm for Math (AS 15)" numFmtId="0">
      <sharedItems containsBlank="1"/>
    </cacheField>
    <cacheField name="College or Career Ready in Reading (AS 15)" numFmtId="0">
      <sharedItems containsNonDate="0" containsString="0" containsBlank="1"/>
    </cacheField>
    <cacheField name="MAP Scores (After School 2015)" numFmtId="0">
      <sharedItems containsNonDate="0" containsString="0" containsBlank="1"/>
    </cacheField>
    <cacheField name="MAP Score Reading (Fall 2015)" numFmtId="0">
      <sharedItems containsString="0" containsBlank="1" containsNumber="1" containsInteger="1" minValue="154" maxValue="228"/>
    </cacheField>
    <cacheField name="MAP Score Reading (Fall 2015) Percentage" numFmtId="0">
      <sharedItems containsString="0" containsBlank="1" containsNumber="1" containsInteger="1" minValue="1" maxValue="91"/>
    </cacheField>
    <cacheField name="MAP Score Reading (Spring 2016)" numFmtId="0">
      <sharedItems containsString="0" containsBlank="1" containsNumber="1" containsInteger="1" minValue="160" maxValue="224"/>
    </cacheField>
    <cacheField name="MAP Score Reading (Spring 2015) Percentage" numFmtId="0">
      <sharedItems containsString="0" containsBlank="1" containsNumber="1" containsInteger="1" minValue="1" maxValue="83"/>
    </cacheField>
    <cacheField name="Growth Projection Reading (Spring 2016)" numFmtId="0">
      <sharedItems containsString="0" containsBlank="1" containsNumber="1" containsInteger="1" minValue="2" maxValue="17"/>
    </cacheField>
    <cacheField name="Observed Student Growth in Reading (Spring 2016)" numFmtId="0">
      <sharedItems containsString="0" containsBlank="1" containsNumber="1" containsInteger="1" minValue="-41" maxValue="28"/>
    </cacheField>
    <cacheField name="Achieved Any Growth in Reading (Spring 2016)" numFmtId="0">
      <sharedItems containsBlank="1"/>
    </cacheField>
    <cacheField name="Achieved Growth Projection Reading (Spring 2016)" numFmtId="0">
      <sharedItems containsBlank="1"/>
    </cacheField>
    <cacheField name="Exceeded Growth Projection Reading  (Spring 2016)" numFmtId="0">
      <sharedItems containsBlank="1"/>
    </cacheField>
    <cacheField name="Met the National Norm for Reading (Spring 2016)" numFmtId="0">
      <sharedItems containsBlank="1"/>
    </cacheField>
    <cacheField name="MAP Score Math (Fall 2015)" numFmtId="0">
      <sharedItems containsString="0" containsBlank="1" containsNumber="1" containsInteger="1" minValue="153" maxValue="229"/>
    </cacheField>
    <cacheField name="MAP Score Math (Fall 2015) Percentage" numFmtId="0">
      <sharedItems containsString="0" containsBlank="1" containsNumber="1" containsInteger="1" minValue="1" maxValue="98"/>
    </cacheField>
    <cacheField name="MAP Score Math (Spring 2016)" numFmtId="0">
      <sharedItems containsString="0" containsBlank="1" containsNumber="1" containsInteger="1" minValue="169" maxValue="239"/>
    </cacheField>
    <cacheField name="MAP Score Math (Spring 2016) Percentage" numFmtId="0">
      <sharedItems containsString="0" containsBlank="1" containsNumber="1" containsInteger="1" minValue="1" maxValue="91"/>
    </cacheField>
    <cacheField name="Growth Projection Math (Spring 2016)" numFmtId="0">
      <sharedItems containsString="0" containsBlank="1" containsNumber="1" containsInteger="1" minValue="8" maxValue="18"/>
    </cacheField>
    <cacheField name="Observed Student Growth in Math (Spring 2016)" numFmtId="0">
      <sharedItems containsString="0" containsBlank="1" containsNumber="1" containsInteger="1" minValue="-10" maxValue="37"/>
    </cacheField>
    <cacheField name="Achieved Any Growth in Math (Spring 2016)" numFmtId="0">
      <sharedItems containsBlank="1"/>
    </cacheField>
    <cacheField name="Achieved Growth Projection Math (Spring 2016)" numFmtId="0">
      <sharedItems containsBlank="1"/>
    </cacheField>
    <cacheField name="Exceeded Growth Projection Math  (Spring 2016)" numFmtId="0">
      <sharedItems containsBlank="1"/>
    </cacheField>
    <cacheField name="Met the National Norm for Math (Spring 2016)" numFmtId="0">
      <sharedItems containsBlank="1"/>
    </cacheField>
    <cacheField name="MAP Scores (AS 2016)" numFmtId="0">
      <sharedItems containsNonDate="0" containsString="0" containsBlank="1"/>
    </cacheField>
    <cacheField name="After School Start Date" numFmtId="0">
      <sharedItems containsNonDate="0" containsDate="1" containsString="0" containsBlank="1" minDate="2016-09-12T00:00:00" maxDate="2017-04-22T00:00:00"/>
    </cacheField>
    <cacheField name="MAP Score Reading (Fall 2016)" numFmtId="0">
      <sharedItems containsBlank="1" containsMixedTypes="1" containsNumber="1" containsInteger="1" minValue="149" maxValue="228"/>
    </cacheField>
    <cacheField name="MAP Score Reading (Fall 2016) Percentage" numFmtId="0">
      <sharedItems containsString="0" containsBlank="1" containsNumber="1" containsInteger="1" minValue="7" maxValue="95"/>
    </cacheField>
    <cacheField name="MAP Score Reading (Spring 2017)" numFmtId="0">
      <sharedItems containsBlank="1" containsMixedTypes="1" containsNumber="1" containsInteger="1" minValue="145" maxValue="233"/>
    </cacheField>
    <cacheField name="MAP Score Reading (Spring 2017) Percentage" numFmtId="0">
      <sharedItems containsString="0" containsBlank="1" containsNumber="1" containsInteger="1" minValue="1" maxValue="94"/>
    </cacheField>
    <cacheField name="Growth Projection Reading (Spring 2017)" numFmtId="0">
      <sharedItems containsString="0" containsBlank="1" containsNumber="1" containsInteger="1" minValue="2" maxValue="18"/>
    </cacheField>
    <cacheField name="Observed Student Growth in Reading (Spring 2017)" numFmtId="0">
      <sharedItems containsString="0" containsBlank="1" containsNumber="1" containsInteger="1" minValue="-24" maxValue="50"/>
    </cacheField>
    <cacheField name="Achieved Any Growth in Reading (Spring 2017)" numFmtId="0">
      <sharedItems containsBlank="1"/>
    </cacheField>
    <cacheField name="Achieved Growth Projection Reading (Spring 2017)" numFmtId="0">
      <sharedItems containsBlank="1"/>
    </cacheField>
    <cacheField name="Exceeded Growth Projection Reading  (Spring 2017)" numFmtId="0">
      <sharedItems containsBlank="1"/>
    </cacheField>
    <cacheField name="Met the National Norm for Reading (Spring 2017)" numFmtId="0">
      <sharedItems containsBlank="1"/>
    </cacheField>
    <cacheField name="MAP Score Math (Fall 2016)" numFmtId="0">
      <sharedItems containsBlank="1" containsMixedTypes="1" containsNumber="1" containsInteger="1" minValue="143" maxValue="231"/>
    </cacheField>
    <cacheField name="MAP Score Math (Fall 2016) Percentage" numFmtId="0">
      <sharedItems containsString="0" containsBlank="1" containsNumber="1" containsInteger="1" minValue="12" maxValue="86"/>
    </cacheField>
    <cacheField name="MAP Score Math (Spring 2017)" numFmtId="0">
      <sharedItems containsBlank="1" containsMixedTypes="1" containsNumber="1" containsInteger="1" minValue="159" maxValue="245"/>
    </cacheField>
    <cacheField name="MAP Score Math (Spring 2017) Percentage" numFmtId="0">
      <sharedItems containsString="0" containsBlank="1" containsNumber="1" containsInteger="1" minValue="1" maxValue="86"/>
    </cacheField>
    <cacheField name="Growth Projection Math (Spring 2017)" numFmtId="0">
      <sharedItems containsString="0" containsBlank="1" containsNumber="1" containsInteger="1" minValue="6" maxValue="19"/>
    </cacheField>
    <cacheField name="Observed Student Growth in Math (Spring 2017)" numFmtId="0">
      <sharedItems containsString="0" containsBlank="1" containsNumber="1" containsInteger="1" minValue="-13" maxValue="54"/>
    </cacheField>
    <cacheField name="Achieved Any Growth in Math (Spring 2017)" numFmtId="0">
      <sharedItems containsBlank="1"/>
    </cacheField>
    <cacheField name="Achieved Growth Projection Math (Spring 2017)" numFmtId="0">
      <sharedItems containsBlank="1"/>
    </cacheField>
    <cacheField name="Exceeded Growth Projection Math  (Spring 2017)" numFmtId="0">
      <sharedItems containsBlank="1"/>
    </cacheField>
    <cacheField name="Met the National Norm for Math (Spring 2017)" numFmtId="0">
      <sharedItems containsBlank="1"/>
    </cacheField>
    <cacheField name="MAP Scores (AS 2017)" numFmtId="0">
      <sharedItems containsNonDate="0" containsString="0" containsBlank="1"/>
    </cacheField>
    <cacheField name="RPS STATE ID2" numFmtId="0">
      <sharedItems containsBlank="1" containsMixedTypes="1" containsNumber="1" containsInteger="1" minValue="1013787529" maxValue="1018045047"/>
    </cacheField>
    <cacheField name="Trax ID 17-182" numFmtId="0">
      <sharedItems containsBlank="1"/>
    </cacheField>
    <cacheField name="MAP Score Reading (Fall 2017)" numFmtId="0">
      <sharedItems containsString="0" containsBlank="1" containsNumber="1" containsInteger="1" minValue="140" maxValue="228"/>
    </cacheField>
    <cacheField name="MAP Score Reading (Spring 2018)" numFmtId="0">
      <sharedItems containsString="0" containsBlank="1" containsNumber="1" containsInteger="1" minValue="151" maxValue="233"/>
    </cacheField>
    <cacheField name="Reading % (Spring 2018)" numFmtId="0">
      <sharedItems containsString="0" containsBlank="1" containsNumber="1" containsInteger="1" minValue="1" maxValue="92"/>
    </cacheField>
    <cacheField name="Reading Level" numFmtId="0">
      <sharedItems containsBlank="1"/>
    </cacheField>
    <cacheField name="Growth Projection Reading (Spring 2018)" numFmtId="0">
      <sharedItems containsString="0" containsBlank="1" containsNumber="1" containsInteger="1" minValue="2" maxValue="20"/>
    </cacheField>
    <cacheField name="Observed Student Growth in Reading (Spring 2018)" numFmtId="0">
      <sharedItems containsString="0" containsBlank="1" containsNumber="1" containsInteger="1" minValue="-51" maxValue="34"/>
    </cacheField>
    <cacheField name="Reading Growth (2018)" numFmtId="0">
      <sharedItems containsBlank="1"/>
    </cacheField>
    <cacheField name="Surpass Reading Projection (2018)" numFmtId="0">
      <sharedItems containsBlank="1"/>
    </cacheField>
    <cacheField name="Achieved Any Growth in Reading (Spring 2018)" numFmtId="0">
      <sharedItems containsBlank="1"/>
    </cacheField>
    <cacheField name="Met the National Norm for Reading (Spring 2018)" numFmtId="0">
      <sharedItems containsBlank="1"/>
    </cacheField>
    <cacheField name="MAP Score Math (Fall 2017)" numFmtId="0">
      <sharedItems containsString="0" containsBlank="1" containsNumber="1" containsInteger="1" minValue="145" maxValue="246"/>
    </cacheField>
    <cacheField name="MAP Score Math (Spring 2018)" numFmtId="0">
      <sharedItems containsString="0" containsBlank="1" containsNumber="1" containsInteger="1" minValue="151" maxValue="254"/>
    </cacheField>
    <cacheField name="Math % (Spring 2018)" numFmtId="0">
      <sharedItems containsString="0" containsBlank="1" containsNumber="1" containsInteger="1" minValue="1" maxValue="92"/>
    </cacheField>
    <cacheField name="Math Level" numFmtId="0">
      <sharedItems containsBlank="1"/>
    </cacheField>
    <cacheField name="Growth Projection Math (Spring 2018)" numFmtId="0">
      <sharedItems containsString="0" containsBlank="1" containsNumber="1" containsInteger="1" minValue="4" maxValue="19"/>
    </cacheField>
    <cacheField name="Observed Student Growth in Math (Spring 2018)" numFmtId="0">
      <sharedItems containsString="0" containsBlank="1" containsNumber="1" containsInteger="1" minValue="-18" maxValue="27"/>
    </cacheField>
    <cacheField name="Math Growth (2018)" numFmtId="0">
      <sharedItems containsBlank="1"/>
    </cacheField>
    <cacheField name="Surpass Math Projection (2018)" numFmtId="0">
      <sharedItems containsBlank="1"/>
    </cacheField>
    <cacheField name="Achieved Any Growth in Math (Spring 2018)" numFmtId="0">
      <sharedItems containsBlank="1"/>
    </cacheField>
    <cacheField name="Met the National Norm for Math (Spring 2018)" numFmtId="0">
      <sharedItems containsBlank="1"/>
    </cacheField>
    <cacheField name="MAP Scores (AS 2018)" numFmtId="0">
      <sharedItems containsNonDate="0" containsString="0" containsBlank="1"/>
    </cacheField>
    <cacheField name="RPS STATE ID3" numFmtId="0">
      <sharedItems containsBlank="1" containsMixedTypes="1" containsNumber="1" containsInteger="1" minValue="1012431693" maxValue="1018044761"/>
    </cacheField>
    <cacheField name="2017-2018 Start Date" numFmtId="0">
      <sharedItems containsNonDate="0" containsDate="1" containsString="0" containsBlank="1" minDate="2017-09-18T00:00:00" maxDate="2018-04-12T00:00:00"/>
    </cacheField>
    <cacheField name="Grade Promotion 2013 through 2014" numFmtId="0">
      <sharedItems containsBlank="1"/>
    </cacheField>
    <cacheField name="Grade Promotion 2014 through 2015" numFmtId="0">
      <sharedItems containsBlank="1"/>
    </cacheField>
    <cacheField name="Grade Promotion 2015 through 2016" numFmtId="0">
      <sharedItems containsBlank="1"/>
    </cacheField>
    <cacheField name="Grade Promotion 2016 through 2017" numFmtId="0">
      <sharedItems containsBlank="1"/>
    </cacheField>
    <cacheField name="Grade Promotion 2017 through 2018" numFmtId="0">
      <sharedItems containsBlank="1"/>
    </cacheField>
    <cacheField name="Days of School Missed Due to Suspensions (Yes or No) (2015-2016)" numFmtId="0">
      <sharedItems containsBlank="1"/>
    </cacheField>
    <cacheField name="Days of School Missed Due to Suspensions (2015-2016)" numFmtId="0">
      <sharedItems containsString="0" containsBlank="1" containsNumber="1" containsInteger="1" minValue="0" maxValue="22"/>
    </cacheField>
    <cacheField name="Days of School Missed Due to Suspensions (Yes or No) (2016-2017)" numFmtId="0">
      <sharedItems containsBlank="1"/>
    </cacheField>
    <cacheField name="Days of School Missed Due to Suspensions (2016-2017)" numFmtId="0">
      <sharedItems containsString="0" containsBlank="1" containsNumber="1" containsInteger="1" minValue="0" maxValue="11"/>
    </cacheField>
    <cacheField name="Days of School Missed Due to Suspensions (Yes or No) (2017-2018)" numFmtId="0">
      <sharedItems containsBlank="1"/>
    </cacheField>
    <cacheField name="Days of School Missed Due to Suspensions (2017-2018)" numFmtId="0">
      <sharedItems containsBlank="1"/>
    </cacheField>
    <cacheField name="Trax ID 16-172" numFmtId="0">
      <sharedItems containsBlank="1"/>
    </cacheField>
    <cacheField name="Readin SOL Score (Spring 2017)" numFmtId="0">
      <sharedItems containsString="0" containsBlank="1" containsNumber="1" containsInteger="1" minValue="236" maxValue="564"/>
    </cacheField>
    <cacheField name="Readin SOL Pass (Spring 2017)" numFmtId="0">
      <sharedItems containsBlank="1"/>
    </cacheField>
    <cacheField name="Math SOL Score (Spring 2017)" numFmtId="0">
      <sharedItems containsString="0" containsBlank="1" containsNumber="1" containsInteger="1" minValue="252" maxValue="533"/>
    </cacheField>
    <cacheField name="Math SOL Pass (Spring 2017)" numFmtId="0">
      <sharedItems containsBlank="1"/>
    </cacheField>
    <cacheField name="Readin SOL Score (Spring 2018)" numFmtId="0">
      <sharedItems containsString="0" containsBlank="1" containsNumber="1" containsInteger="1" minValue="190" maxValue="555"/>
    </cacheField>
    <cacheField name="Readin SOL Pass (Spring 2018)" numFmtId="0">
      <sharedItems containsBlank="1"/>
    </cacheField>
    <cacheField name="Math SOL Score (Spring 2018)" numFmtId="0">
      <sharedItems containsString="0" containsBlank="1" containsNumber="1" containsInteger="1" minValue="249" maxValue="489"/>
    </cacheField>
    <cacheField name="Math SOL Pass (Spring 2018)" numFmtId="0">
      <sharedItems containsBlank="1"/>
    </cacheField>
    <cacheField name="2016-2017 School" numFmtId="0">
      <sharedItems containsBlank="1"/>
    </cacheField>
    <cacheField name="2017-2018 School" numFmtId="0">
      <sharedItems containsBlank="1"/>
    </cacheField>
    <cacheField name="2017-2018 Public" numFmtId="0">
      <sharedItems containsBlank="1"/>
    </cacheField>
    <cacheField name="School " numFmtId="0">
      <sharedItems containsNonDate="0" containsString="0" containsBlank="1"/>
    </cacheField>
    <cacheField name="Open-Ended Response" numFmtId="0">
      <sharedItems containsBlank="1" containsMixedTypes="1" containsNumber="1" containsInteger="1" minValue="141111" maxValue="152640"/>
    </cacheField>
    <cacheField name="a. Are kids here friendly with each other?" numFmtId="0">
      <sharedItems containsString="0" containsBlank="1" containsNumber="1" containsInteger="1" minValue="1" maxValue="4"/>
    </cacheField>
    <cacheField name="b. Does a lot of unwanted teasing go on here?" numFmtId="0">
      <sharedItems containsString="0" containsBlank="1" containsNumber="1" containsInteger="1" minValue="1" maxValue="4"/>
    </cacheField>
    <cacheField name="c. Do kids here treat each other with respect?" numFmtId="0">
      <sharedItems containsString="0" containsBlank="1" containsNumber="1" containsInteger="1" minValue="1" maxValue="4"/>
    </cacheField>
    <cacheField name="d. Do you have a lot of good friends here?" numFmtId="0">
      <sharedItems containsString="0" containsBlank="1" containsNumber="1" containsInteger="1" minValue="1" maxValue="4"/>
    </cacheField>
    <cacheField name="e. If you were upset, would other kids here try to help you?" numFmtId="0">
      <sharedItems containsString="0" containsBlank="1" containsNumber="1" containsInteger="1" minValue="1" maxValue="4"/>
    </cacheField>
    <cacheField name="f. Do the other kids here listen to you?" numFmtId="0">
      <sharedItems containsString="0" containsBlank="1" containsNumber="1" containsInteger="1" minValue="1" maxValue="4"/>
    </cacheField>
    <cacheField name="a. Do you like coming here?" numFmtId="0">
      <sharedItems containsString="0" containsBlank="1" containsNumber="1" containsInteger="1" minValue="1" maxValue="4"/>
    </cacheField>
    <cacheField name="b. Do you have fun when you're here?" numFmtId="0">
      <sharedItems containsString="0" containsBlank="1" containsNumber="1" containsInteger="1" minValue="2" maxValue="4"/>
    </cacheField>
    <cacheField name="c. Do you feel bored when you're here?" numFmtId="0">
      <sharedItems containsString="0" containsBlank="1" containsNumber="1" containsInteger="1" minValue="1" maxValue="4"/>
    </cacheField>
    <cacheField name="d. Can you always find things that you like to do here?" numFmtId="0">
      <sharedItems containsString="0" containsBlank="1" containsNumber="1" containsInteger="1" minValue="1" maxValue="4"/>
    </cacheField>
    <cacheField name="a. Do you learn new things?" numFmtId="0">
      <sharedItems containsString="0" containsBlank="1" containsNumber="1" containsInteger="1" minValue="1" maxValue="4"/>
    </cacheField>
    <cacheField name="b. Do you feel challenged &lt;i&gt;in a good way&lt;/i&gt;?" numFmtId="0">
      <sharedItems containsString="0" containsBlank="1" containsNumber="1" containsInteger="1" minValue="1" maxValue="4"/>
    </cacheField>
    <cacheField name="c. Do you get to do things here that you have never done before?" numFmtId="0">
      <sharedItems containsString="0" containsBlank="1" containsNumber="1" containsInteger="1" minValue="1" maxValue="4"/>
    </cacheField>
    <cacheField name="a. Is there an adult here who is interested in what you think about things?" numFmtId="0">
      <sharedItems containsString="0" containsBlank="1" containsNumber="1" containsInteger="1" minValue="1" maxValue="4"/>
    </cacheField>
    <cacheField name="b. Is there an adult here you can talk to when you are upset?" numFmtId="0">
      <sharedItems containsString="0" containsBlank="1" containsNumber="1" containsInteger="1" minValue="1" maxValue="4"/>
    </cacheField>
    <cacheField name="c. Is there an adult here who helps you when you have a problem?" numFmtId="0">
      <sharedItems containsString="0" containsBlank="1" containsNumber="1" containsInteger="1" minValue="1" maxValue="4"/>
    </cacheField>
    <cacheField name="d. Is there an adult here who &lt;u&gt;you&lt;/u&gt; will listen to and respect?" numFmtId="0">
      <sharedItems containsString="0" containsBlank="1" containsNumber="1" containsInteger="1" minValue="3" maxValue="4"/>
    </cacheField>
    <cacheField name="a. I like to read at home during my free time." numFmtId="0">
      <sharedItems containsString="0" containsBlank="1" containsNumber="1" containsInteger="1" minValue="1" maxValue="4"/>
    </cacheField>
    <cacheField name="b. I enjoy reading when I'm at school." numFmtId="0">
      <sharedItems containsString="0" containsBlank="1" containsNumber="1" containsInteger="1" minValue="1" maxValue="4"/>
    </cacheField>
    <cacheField name="c. I enjoy reading when I'm at this after-school program." numFmtId="0">
      <sharedItems containsString="0" containsBlank="1" containsNumber="1" containsInteger="1" minValue="1" maxValue="4"/>
    </cacheField>
    <cacheField name="d. I'm good at reading." numFmtId="0">
      <sharedItems containsString="0" containsBlank="1" containsNumber="1" containsInteger="1" minValue="1" maxValue="4"/>
    </cacheField>
    <cacheField name="e. I like to give new books a try, even if they look hard." numFmtId="0">
      <sharedItems containsString="0" containsBlank="1" containsNumber="1" containsInteger="1" minValue="1" maxValue="4"/>
    </cacheField>
    <cacheField name="Response" numFmtId="0">
      <sharedItems containsString="0" containsBlank="1" containsNumber="1" containsInteger="1" minValue="1" maxValue="4"/>
    </cacheField>
    <cacheField name="a. I like to learn new things in math." numFmtId="0">
      <sharedItems containsString="0" containsBlank="1" containsNumber="1" containsInteger="1" minValue="1" maxValue="4"/>
    </cacheField>
    <cacheField name="b. I like to do math when I'm at school." numFmtId="0">
      <sharedItems containsString="0" containsBlank="1" containsNumber="1" containsInteger="1" minValue="1" maxValue="4"/>
    </cacheField>
    <cacheField name="c. I like to do math when I'm at this after-school program." numFmtId="0">
      <sharedItems containsString="0" containsBlank="1" containsNumber="1" containsInteger="1" minValue="1" maxValue="4"/>
    </cacheField>
    <cacheField name="d. Math is something I'm good at." numFmtId="0">
      <sharedItems containsString="0" containsBlank="1" containsNumber="1" containsInteger="1" minValue="1" maxValue="4"/>
    </cacheField>
    <cacheField name="e. I'm interested in math." numFmtId="0">
      <sharedItems containsString="0" containsBlank="1" containsNumber="1" containsInteger="1" minValue="1" maxValue="4"/>
    </cacheField>
    <cacheField name="f. I like to give new math problems a try, even when they look hard." numFmtId="0">
      <sharedItems containsString="0" containsBlank="1" containsNumber="1" containsInteger="1" minValue="1" maxValue="4"/>
    </cacheField>
    <cacheField name="Response2" numFmtId="0">
      <sharedItems containsString="0" containsBlank="1" containsNumber="1" containsInteger="1" minValue="1" maxValue="4"/>
    </cacheField>
    <cacheField name="a. Coming here has helped me to get my homework done." numFmtId="0">
      <sharedItems containsString="0" containsBlank="1" containsNumber="1" containsInteger="1" minValue="1" maxValue="4"/>
    </cacheField>
    <cacheField name="b. Coming here has helped me to try harder in school." numFmtId="0">
      <sharedItems containsString="0" containsBlank="1" containsNumber="1" containsInteger="1" minValue="1" maxValue="4"/>
    </cacheField>
    <cacheField name="c. Coming here has helped me to do better in school." numFmtId="0">
      <sharedItems containsString="0" containsBlank="1" containsNumber="1" containsInteger="1" minValue="1" maxValue="4"/>
    </cacheField>
    <cacheField name="Response3" numFmtId="0">
      <sharedItems containsString="0" containsBlank="1" containsNumber="1" containsInteger="1" minValue="1" maxValue="2"/>
    </cacheField>
    <cacheField name="Response4" numFmtId="0">
      <sharedItems containsString="0" containsBlank="1" containsNumber="1" containsInteger="1" minValue="1" maxValue="5"/>
    </cacheField>
    <cacheField name="a. Be successful in high school?" numFmtId="0">
      <sharedItems containsString="0" containsBlank="1" containsNumber="1" containsInteger="1" minValue="2" maxValue="3"/>
    </cacheField>
    <cacheField name="b. Graduate from high school?" numFmtId="0">
      <sharedItems containsString="0" containsBlank="1" containsNumber="1" containsInteger="1" minValue="3" maxValue="3"/>
    </cacheField>
    <cacheField name="c. Go to college?" numFmtId="0">
      <sharedItems containsString="0" containsBlank="1" containsNumber="1" containsInteger="1" minValue="1" maxValue="3"/>
    </cacheField>
    <cacheField name="Survey 14-15 Post" numFmtId="0">
      <sharedItems containsNonDate="0" containsString="0" containsBlank="1"/>
    </cacheField>
    <cacheField name="Open-Ended Response2" numFmtId="0">
      <sharedItems containsBlank="1"/>
    </cacheField>
    <cacheField name="a. Are kids here friendly with each other?2" numFmtId="0">
      <sharedItems containsString="0" containsBlank="1" containsNumber="1" containsInteger="1" minValue="1" maxValue="4"/>
    </cacheField>
    <cacheField name="b. Does a lot of unwanted teasing go on here?2" numFmtId="0">
      <sharedItems containsString="0" containsBlank="1" containsNumber="1" containsInteger="1" minValue="1" maxValue="4"/>
    </cacheField>
    <cacheField name="c. Do kids here treat each other with respect?2" numFmtId="0">
      <sharedItems containsString="0" containsBlank="1" containsNumber="1" containsInteger="1" minValue="1" maxValue="4"/>
    </cacheField>
    <cacheField name="d. Do you have a lot of good friends here?2" numFmtId="0">
      <sharedItems containsString="0" containsBlank="1" containsNumber="1" containsInteger="1" minValue="1" maxValue="4"/>
    </cacheField>
    <cacheField name="e. If you were upset, would other kids here try to help you?2" numFmtId="0">
      <sharedItems containsString="0" containsBlank="1" containsNumber="1" containsInteger="1" minValue="1" maxValue="4"/>
    </cacheField>
    <cacheField name="f. Do the other kids here listen to you?2" numFmtId="0">
      <sharedItems containsString="0" containsBlank="1" containsNumber="1" containsInteger="1" minValue="1" maxValue="4"/>
    </cacheField>
    <cacheField name="a. Do you like coming here?2" numFmtId="0">
      <sharedItems containsString="0" containsBlank="1" containsNumber="1" containsInteger="1" minValue="1" maxValue="4"/>
    </cacheField>
    <cacheField name="b. Do you have fun when you're here?2" numFmtId="0">
      <sharedItems containsString="0" containsBlank="1" containsNumber="1" containsInteger="1" minValue="1" maxValue="4"/>
    </cacheField>
    <cacheField name="c. Do you feel bored when you're here?2" numFmtId="0">
      <sharedItems containsString="0" containsBlank="1" containsNumber="1" containsInteger="1" minValue="1" maxValue="4"/>
    </cacheField>
    <cacheField name="d. Can you always find things that you like to do here?2" numFmtId="0">
      <sharedItems containsString="0" containsBlank="1" containsNumber="1" containsInteger="1" minValue="1" maxValue="4"/>
    </cacheField>
    <cacheField name="a. Do you learn new things?2" numFmtId="0">
      <sharedItems containsString="0" containsBlank="1" containsNumber="1" containsInteger="1" minValue="1" maxValue="4"/>
    </cacheField>
    <cacheField name="b. Do you feel challenged &lt;i&gt;in a good way&lt;/i&gt;?2" numFmtId="0">
      <sharedItems containsString="0" containsBlank="1" containsNumber="1" containsInteger="1" minValue="1" maxValue="4"/>
    </cacheField>
    <cacheField name="c. Do you get to do things here that you have never done before?2" numFmtId="0">
      <sharedItems containsString="0" containsBlank="1" containsNumber="1" containsInteger="1" minValue="1" maxValue="4"/>
    </cacheField>
    <cacheField name="a. Is there an adult here who is interested in what you think about things?2" numFmtId="0">
      <sharedItems containsString="0" containsBlank="1" containsNumber="1" containsInteger="1" minValue="1" maxValue="4"/>
    </cacheField>
    <cacheField name="b. Is there an adult here you can talk to when you are upset?2" numFmtId="0">
      <sharedItems containsString="0" containsBlank="1" containsNumber="1" containsInteger="1" minValue="1" maxValue="4"/>
    </cacheField>
    <cacheField name="c. Is there an adult here who helps you when you have a problem?2" numFmtId="0">
      <sharedItems containsString="0" containsBlank="1" containsNumber="1" containsInteger="1" minValue="1" maxValue="4"/>
    </cacheField>
    <cacheField name="d. Is there an adult here who &lt;u&gt;you&lt;/u&gt; will listen to and respect?2" numFmtId="0">
      <sharedItems containsString="0" containsBlank="1" containsNumber="1" containsInteger="1" minValue="1" maxValue="4"/>
    </cacheField>
    <cacheField name="a. I like to read at home during my free time.2" numFmtId="0">
      <sharedItems containsString="0" containsBlank="1" containsNumber="1" containsInteger="1" minValue="1" maxValue="4"/>
    </cacheField>
    <cacheField name="b. I enjoy reading when I'm at school.2" numFmtId="0">
      <sharedItems containsString="0" containsBlank="1" containsNumber="1" containsInteger="1" minValue="1" maxValue="4"/>
    </cacheField>
    <cacheField name="c. I enjoy reading when I'm at this after-school program.2" numFmtId="0">
      <sharedItems containsString="0" containsBlank="1" containsNumber="1" containsInteger="1" minValue="1" maxValue="4"/>
    </cacheField>
    <cacheField name="d. I'm good at reading.2" numFmtId="0">
      <sharedItems containsString="0" containsBlank="1" containsNumber="1" containsInteger="1" minValue="1" maxValue="4"/>
    </cacheField>
    <cacheField name="e. I like to give new books a try, even if they look hard.2" numFmtId="0">
      <sharedItems containsString="0" containsBlank="1" containsNumber="1" containsInteger="1" minValue="1" maxValue="4"/>
    </cacheField>
    <cacheField name="a. I like to learn new things in math.2" numFmtId="0">
      <sharedItems containsString="0" containsBlank="1" containsNumber="1" containsInteger="1" minValue="1" maxValue="4"/>
    </cacheField>
    <cacheField name="b. I like to do math when I'm at school.2" numFmtId="0">
      <sharedItems containsString="0" containsBlank="1" containsNumber="1" containsInteger="1" minValue="1" maxValue="4"/>
    </cacheField>
    <cacheField name="c. I like to do math when I'm at this after-school program.2" numFmtId="0">
      <sharedItems containsString="0" containsBlank="1" containsNumber="1" containsInteger="1" minValue="1" maxValue="4"/>
    </cacheField>
    <cacheField name="d. Math is something I'm good at.2" numFmtId="0">
      <sharedItems containsString="0" containsBlank="1" containsNumber="1" containsInteger="1" minValue="1" maxValue="4"/>
    </cacheField>
    <cacheField name="e. I'm interested in math.2" numFmtId="0">
      <sharedItems containsString="0" containsBlank="1" containsNumber="1" containsInteger="1" minValue="1" maxValue="4"/>
    </cacheField>
    <cacheField name="f. I like to give new math problems a try, even when they look hard.2" numFmtId="0">
      <sharedItems containsString="0" containsBlank="1" containsNumber="1" containsInteger="1" minValue="1" maxValue="4"/>
    </cacheField>
    <cacheField name="a. Be successful in high school?2" numFmtId="0">
      <sharedItems containsString="0" containsBlank="1" containsNumber="1" containsInteger="1" minValue="2" maxValue="3"/>
    </cacheField>
    <cacheField name="b. Graduate from high school?2" numFmtId="0">
      <sharedItems containsString="0" containsBlank="1" containsNumber="1" containsInteger="1" minValue="2" maxValue="3"/>
    </cacheField>
    <cacheField name="c. Go to college?2" numFmtId="0">
      <sharedItems containsString="0" containsBlank="1" containsNumber="1" containsInteger="1" minValue="2" maxValue="3"/>
    </cacheField>
    <cacheField name="Survey 15-16 Pre" numFmtId="0">
      <sharedItems containsNonDate="0" containsString="0" containsBlank="1"/>
    </cacheField>
    <cacheField name="a. Are kids here friendly with each other?3" numFmtId="0">
      <sharedItems containsString="0" containsBlank="1" containsNumber="1" containsInteger="1" minValue="1" maxValue="4"/>
    </cacheField>
    <cacheField name="b. Does a lot of unwanted teasing go on here?3" numFmtId="0">
      <sharedItems containsString="0" containsBlank="1" containsNumber="1" containsInteger="1" minValue="1" maxValue="4"/>
    </cacheField>
    <cacheField name="c. Do kids here treat each other with respect?3" numFmtId="0">
      <sharedItems containsString="0" containsBlank="1" containsNumber="1" containsInteger="1" minValue="1" maxValue="4"/>
    </cacheField>
    <cacheField name="d. Do you have a lot of good friends here?3" numFmtId="0">
      <sharedItems containsString="0" containsBlank="1" containsNumber="1" containsInteger="1" minValue="1" maxValue="4"/>
    </cacheField>
    <cacheField name="e. If you were upset, would other kids here try to help you?3" numFmtId="0">
      <sharedItems containsString="0" containsBlank="1" containsNumber="1" containsInteger="1" minValue="1" maxValue="4"/>
    </cacheField>
    <cacheField name="f. Do the other kids here listen to you?3" numFmtId="0">
      <sharedItems containsString="0" containsBlank="1" containsNumber="1" containsInteger="1" minValue="1" maxValue="4"/>
    </cacheField>
    <cacheField name="a. Do you like coming here?3" numFmtId="0">
      <sharedItems containsString="0" containsBlank="1" containsNumber="1" containsInteger="1" minValue="1" maxValue="4"/>
    </cacheField>
    <cacheField name="b. Do you have fun when you're here?3" numFmtId="0">
      <sharedItems containsString="0" containsBlank="1" containsNumber="1" containsInteger="1" minValue="1" maxValue="4"/>
    </cacheField>
    <cacheField name="c. Do you feel bored when you're here?3" numFmtId="0">
      <sharedItems containsString="0" containsBlank="1" containsNumber="1" containsInteger="1" minValue="1" maxValue="4"/>
    </cacheField>
    <cacheField name="d. Can you always find things that you like to do here?3" numFmtId="0">
      <sharedItems containsString="0" containsBlank="1" containsNumber="1" containsInteger="1" minValue="1" maxValue="4"/>
    </cacheField>
    <cacheField name="a. Do you learn new things?3" numFmtId="0">
      <sharedItems containsString="0" containsBlank="1" containsNumber="1" containsInteger="1" minValue="1" maxValue="4"/>
    </cacheField>
    <cacheField name="b. Do you feel challenged &lt;i&gt;in a good way&lt;/i&gt;?3" numFmtId="0">
      <sharedItems containsString="0" containsBlank="1" containsNumber="1" containsInteger="1" minValue="1" maxValue="4"/>
    </cacheField>
    <cacheField name="c. Do you get to do things here that you have never done before?3" numFmtId="0">
      <sharedItems containsString="0" containsBlank="1" containsNumber="1" containsInteger="1" minValue="1" maxValue="4"/>
    </cacheField>
    <cacheField name="a. Is there an adult here who is interested in what you think about things?3" numFmtId="0">
      <sharedItems containsString="0" containsBlank="1" containsNumber="1" containsInteger="1" minValue="1" maxValue="4"/>
    </cacheField>
    <cacheField name="b. Is there an adult here you can talk to when you are upset?3" numFmtId="0">
      <sharedItems containsString="0" containsBlank="1" containsNumber="1" containsInteger="1" minValue="1" maxValue="4"/>
    </cacheField>
    <cacheField name="c. Is there an adult here who helps you when you have a problem?3" numFmtId="0">
      <sharedItems containsString="0" containsBlank="1" containsNumber="1" containsInteger="1" minValue="1" maxValue="4"/>
    </cacheField>
    <cacheField name="d. Is there an adult here who &lt;u&gt;you&lt;/u&gt; will listen to and respect?3" numFmtId="0">
      <sharedItems containsString="0" containsBlank="1" containsNumber="1" containsInteger="1" minValue="1" maxValue="4"/>
    </cacheField>
    <cacheField name="a. I like to read at home during my free time.3" numFmtId="0">
      <sharedItems containsString="0" containsBlank="1" containsNumber="1" containsInteger="1" minValue="1" maxValue="4"/>
    </cacheField>
    <cacheField name="b. I enjoy reading when I'm at school.3" numFmtId="0">
      <sharedItems containsString="0" containsBlank="1" containsNumber="1" containsInteger="1" minValue="1" maxValue="4"/>
    </cacheField>
    <cacheField name="c. I enjoy reading when I'm at this after-school program.3" numFmtId="0">
      <sharedItems containsString="0" containsBlank="1" containsNumber="1" containsInteger="1" minValue="1" maxValue="4"/>
    </cacheField>
    <cacheField name="d. I'm good at reading.3" numFmtId="0">
      <sharedItems containsString="0" containsBlank="1" containsNumber="1" containsInteger="1" minValue="1" maxValue="4"/>
    </cacheField>
    <cacheField name="e. I like to give new books a try, even if they look hard.3" numFmtId="0">
      <sharedItems containsString="0" containsBlank="1" containsNumber="1" containsInteger="1" minValue="1" maxValue="4"/>
    </cacheField>
    <cacheField name="Has coming to this after-school program helped you to read more often?" numFmtId="0">
      <sharedItems containsString="0" containsBlank="1" containsNumber="1" containsInteger="1" minValue="1" maxValue="4"/>
    </cacheField>
    <cacheField name="a. I like to learn new things in math.3" numFmtId="0">
      <sharedItems containsString="0" containsBlank="1" containsNumber="1" containsInteger="1" minValue="1" maxValue="4"/>
    </cacheField>
    <cacheField name="b. I like to do math when I'm at school.3" numFmtId="0">
      <sharedItems containsString="0" containsBlank="1" containsNumber="1" containsInteger="1" minValue="1" maxValue="4"/>
    </cacheField>
    <cacheField name="c. I like to do math when I'm at this after-school program.3" numFmtId="0">
      <sharedItems containsString="0" containsBlank="1" containsNumber="1" containsInteger="1" minValue="1" maxValue="4"/>
    </cacheField>
    <cacheField name="d. Math is something I'm good at.3" numFmtId="0">
      <sharedItems containsString="0" containsBlank="1" containsNumber="1" containsInteger="1" minValue="1" maxValue="4"/>
    </cacheField>
    <cacheField name="e. I'm interested in math.3" numFmtId="0">
      <sharedItems containsString="0" containsBlank="1" containsNumber="1" containsInteger="1" minValue="1" maxValue="4"/>
    </cacheField>
    <cacheField name="f. I like to give new math problems a try, even when they look hard.3" numFmtId="0">
      <sharedItems containsString="0" containsBlank="1" containsNumber="1" containsInteger="1" minValue="1" maxValue="4"/>
    </cacheField>
    <cacheField name="Has coming to this after-school program helped you do better in math?" numFmtId="0">
      <sharedItems containsString="0" containsBlank="1" containsNumber="1" containsInteger="1" minValue="1" maxValue="4"/>
    </cacheField>
    <cacheField name="a. Coming here has helped me to get my homework done.2" numFmtId="0">
      <sharedItems containsString="0" containsBlank="1" containsNumber="1" containsInteger="1" minValue="1" maxValue="4"/>
    </cacheField>
    <cacheField name="b. Coming here has helped me to try harder in school.2" numFmtId="0">
      <sharedItems containsString="0" containsBlank="1" containsNumber="1" containsInteger="1" minValue="1" maxValue="4"/>
    </cacheField>
    <cacheField name="c. Coming here has helped me to do better in school.2" numFmtId="0">
      <sharedItems containsString="0" containsBlank="1" containsNumber="1" containsInteger="1" minValue="1" maxValue="4"/>
    </cacheField>
    <cacheField name="a. Be successful in high school?3" numFmtId="0">
      <sharedItems containsString="0" containsBlank="1" containsNumber="1" containsInteger="1" minValue="2" maxValue="3"/>
    </cacheField>
    <cacheField name="b. Graduate from high school?3" numFmtId="0">
      <sharedItems containsString="0" containsBlank="1" containsNumber="1" containsInteger="1" minValue="2" maxValue="3"/>
    </cacheField>
    <cacheField name="c. Go to college?3" numFmtId="0">
      <sharedItems containsString="0" containsBlank="1" containsNumber="1" containsInteger="1" minValue="2" maxValue="3"/>
    </cacheField>
    <cacheField name="Survey 15-16 Post" numFmtId="0">
      <sharedItems containsNonDate="0" containsString="0" containsBlank="1"/>
    </cacheField>
    <cacheField name="KidTrax Full ID" numFmtId="0">
      <sharedItems containsBlank="1"/>
    </cacheField>
    <cacheField name="Fall-16 Site" numFmtId="0">
      <sharedItems containsBlank="1"/>
    </cacheField>
    <cacheField name="Fall-16 a. Are kids here friendly with each other?" numFmtId="0">
      <sharedItems containsString="0" containsBlank="1" containsNumber="1" containsInteger="1" minValue="1" maxValue="4"/>
    </cacheField>
    <cacheField name="Fall-16 b. Does a lot of unwanted teasing go on here?" numFmtId="0">
      <sharedItems containsString="0" containsBlank="1" containsNumber="1" containsInteger="1" minValue="1" maxValue="4"/>
    </cacheField>
    <cacheField name="Fall-16 c. Do kids here treat each other with respect?" numFmtId="0">
      <sharedItems containsString="0" containsBlank="1" containsNumber="1" containsInteger="1" minValue="1" maxValue="4"/>
    </cacheField>
    <cacheField name="Fall-16 d. Do you have a lot of good friends here?" numFmtId="0">
      <sharedItems containsString="0" containsBlank="1" containsNumber="1" containsInteger="1" minValue="1" maxValue="4"/>
    </cacheField>
    <cacheField name="Fall-16 e. If you were upset, would other kids here try to help you?" numFmtId="0">
      <sharedItems containsString="0" containsBlank="1" containsNumber="1" containsInteger="1" minValue="1" maxValue="4"/>
    </cacheField>
    <cacheField name="Fall-16 f. Do the other kids here listen to you?" numFmtId="0">
      <sharedItems containsString="0" containsBlank="1" containsNumber="1" containsInteger="1" minValue="1" maxValue="4"/>
    </cacheField>
    <cacheField name="Fall-16 a. Do you like coming here?" numFmtId="0">
      <sharedItems containsString="0" containsBlank="1" containsNumber="1" containsInteger="1" minValue="1" maxValue="4"/>
    </cacheField>
    <cacheField name="Fall-16 b. Do you have fun when you're here?" numFmtId="0">
      <sharedItems containsString="0" containsBlank="1" containsNumber="1" containsInteger="1" minValue="1" maxValue="4"/>
    </cacheField>
    <cacheField name="Fall-16 c. Do you feel bored when you're here?" numFmtId="0">
      <sharedItems containsString="0" containsBlank="1" containsNumber="1" containsInteger="1" minValue="1" maxValue="4"/>
    </cacheField>
    <cacheField name="Fall-16 d. Can you always find things that you like to do here?" numFmtId="0">
      <sharedItems containsString="0" containsBlank="1" containsNumber="1" containsInteger="1" minValue="1" maxValue="4"/>
    </cacheField>
    <cacheField name="Fall-16 a. Do you learn new things?" numFmtId="0">
      <sharedItems containsString="0" containsBlank="1" containsNumber="1" containsInteger="1" minValue="1" maxValue="4"/>
    </cacheField>
    <cacheField name="Fall-16 b. Do you feel challenged &lt;i&gt;in a good way&lt;/i&gt;?" numFmtId="0">
      <sharedItems containsString="0" containsBlank="1" containsNumber="1" containsInteger="1" minValue="1" maxValue="4"/>
    </cacheField>
    <cacheField name="Fall-16 c. Do you get to do things here that you have never done before?" numFmtId="0">
      <sharedItems containsString="0" containsBlank="1" containsNumber="1" containsInteger="1" minValue="1" maxValue="4"/>
    </cacheField>
    <cacheField name="Fall-16 a. Is there an adult here who is interested in what you think about things?" numFmtId="0">
      <sharedItems containsString="0" containsBlank="1" containsNumber="1" containsInteger="1" minValue="1" maxValue="4"/>
    </cacheField>
    <cacheField name="Fall-16 b. Is there an adult here you can talk to when you are upset?" numFmtId="0">
      <sharedItems containsString="0" containsBlank="1" containsNumber="1" containsInteger="1" minValue="1" maxValue="4"/>
    </cacheField>
    <cacheField name="Fall-16 c. Is there an adult here who helps you when you have a problem?" numFmtId="0">
      <sharedItems containsString="0" containsBlank="1" containsNumber="1" containsInteger="1" minValue="1" maxValue="4"/>
    </cacheField>
    <cacheField name="Fall-16 d. Is there an adult here who &lt;u&gt;you&lt;/u&gt; will listen to and respect?" numFmtId="0">
      <sharedItems containsString="0" containsBlank="1" containsNumber="1" containsInteger="1" minValue="1" maxValue="4"/>
    </cacheField>
    <cacheField name="Fall-16 a. I like to read at home during my free time." numFmtId="0">
      <sharedItems containsString="0" containsBlank="1" containsNumber="1" containsInteger="1" minValue="1" maxValue="4"/>
    </cacheField>
    <cacheField name="Fall-16 b. I enjoy reading when I'm at school." numFmtId="0">
      <sharedItems containsString="0" containsBlank="1" containsNumber="1" containsInteger="1" minValue="1" maxValue="4"/>
    </cacheField>
    <cacheField name="Fall-16 c. I enjoy reading when I'm at this after-school program." numFmtId="0">
      <sharedItems containsString="0" containsBlank="1" containsNumber="1" containsInteger="1" minValue="1" maxValue="4"/>
    </cacheField>
    <cacheField name="Fall-16 d. I'm good at reading." numFmtId="0">
      <sharedItems containsString="0" containsBlank="1" containsNumber="1" containsInteger="1" minValue="1" maxValue="4"/>
    </cacheField>
    <cacheField name="Fall-16 e. I like to give new books a try, even if they look hard." numFmtId="0">
      <sharedItems containsString="0" containsBlank="1" containsNumber="1" containsInteger="1" minValue="1" maxValue="4"/>
    </cacheField>
    <cacheField name="Fall-16 a. I like to learn new things in math." numFmtId="0">
      <sharedItems containsString="0" containsBlank="1" containsNumber="1" containsInteger="1" minValue="1" maxValue="4"/>
    </cacheField>
    <cacheField name="Fall-16 b. I like to do math when I'm at school." numFmtId="0">
      <sharedItems containsString="0" containsBlank="1" containsNumber="1" containsInteger="1" minValue="1" maxValue="4"/>
    </cacheField>
    <cacheField name="Fall-16 c. I like to do math when I'm at this after-school program." numFmtId="0">
      <sharedItems containsString="0" containsBlank="1" containsNumber="1" containsInteger="1" minValue="1" maxValue="4"/>
    </cacheField>
    <cacheField name="Fall-16 d. Math is something I'm good at." numFmtId="0">
      <sharedItems containsString="0" containsBlank="1" containsNumber="1" containsInteger="1" minValue="1" maxValue="4"/>
    </cacheField>
    <cacheField name="Fall-16 e. I'm interested in math." numFmtId="0">
      <sharedItems containsString="0" containsBlank="1" containsNumber="1" containsInteger="1" minValue="1" maxValue="4"/>
    </cacheField>
    <cacheField name="Fall-16 f. I like to give new math problems a try, even when they look hard." numFmtId="0">
      <sharedItems containsString="0" containsBlank="1" containsNumber="1" containsInteger="1" minValue="1" maxValue="4"/>
    </cacheField>
    <cacheField name="Fall-16 a. Be successful in high school?" numFmtId="0">
      <sharedItems containsString="0" containsBlank="1" containsNumber="1" containsInteger="1" minValue="2" maxValue="3"/>
    </cacheField>
    <cacheField name="Fall-16 b. Graduate from high school?" numFmtId="0">
      <sharedItems containsString="0" containsBlank="1" containsNumber="1" containsInteger="1" minValue="3" maxValue="3"/>
    </cacheField>
    <cacheField name="Fall-16 c. Go to college?" numFmtId="0">
      <sharedItems containsString="0" containsBlank="1" containsNumber="1" containsInteger="1" minValue="2" maxValue="3"/>
    </cacheField>
    <cacheField name="fall 15 and fall 16" numFmtId="0">
      <sharedItems containsBlank="1"/>
    </cacheField>
    <cacheField name=" Survey 16-17 Pre" numFmtId="0">
      <sharedItems containsNonDate="0" containsString="0" containsBlank="1"/>
    </cacheField>
    <cacheField name="KidTrax Full ID2" numFmtId="0">
      <sharedItems containsBlank="1"/>
    </cacheField>
    <cacheField name="Spr.17 a. Are kids here friendly with each other?" numFmtId="0">
      <sharedItems containsString="0" containsBlank="1" containsNumber="1" containsInteger="1" minValue="1" maxValue="4" count="5">
        <m/>
        <n v="3"/>
        <n v="2"/>
        <n v="4"/>
        <n v="1"/>
      </sharedItems>
    </cacheField>
    <cacheField name="Spr.17 b. Does a lot of unwanted teasing go on here?" numFmtId="0">
      <sharedItems containsString="0" containsBlank="1" containsNumber="1" containsInteger="1" minValue="1" maxValue="4"/>
    </cacheField>
    <cacheField name="Spr.17 c. Do kids here treat each other with respect?" numFmtId="0">
      <sharedItems containsString="0" containsBlank="1" containsNumber="1" containsInteger="1" minValue="1" maxValue="4"/>
    </cacheField>
    <cacheField name="Spr.17 d. Do you have a lot of good friends here?" numFmtId="0">
      <sharedItems containsString="0" containsBlank="1" containsNumber="1" containsInteger="1" minValue="1" maxValue="4"/>
    </cacheField>
    <cacheField name="Spr.17 e. If you were upset, would other kids here try to help you?" numFmtId="0">
      <sharedItems containsString="0" containsBlank="1" containsNumber="1" containsInteger="1" minValue="1" maxValue="4"/>
    </cacheField>
    <cacheField name="Spr.17 f. Do the other kids here listen to you?" numFmtId="0">
      <sharedItems containsString="0" containsBlank="1" containsNumber="1" containsInteger="1" minValue="1" maxValue="4"/>
    </cacheField>
    <cacheField name="Spr.17 a. Do you like coming here?" numFmtId="0">
      <sharedItems containsString="0" containsBlank="1" containsNumber="1" containsInteger="1" minValue="1" maxValue="4"/>
    </cacheField>
    <cacheField name="Spr.17 b. Do you have fun when you're here?" numFmtId="0">
      <sharedItems containsString="0" containsBlank="1" containsNumber="1" containsInteger="1" minValue="1" maxValue="4"/>
    </cacheField>
    <cacheField name="Spr.17 c. Do you feel bored when you're here?" numFmtId="0">
      <sharedItems containsString="0" containsBlank="1" containsNumber="1" containsInteger="1" minValue="1" maxValue="4"/>
    </cacheField>
    <cacheField name="Spr.17 d. Can you always find things that you like to do here?" numFmtId="0">
      <sharedItems containsString="0" containsBlank="1" containsNumber="1" containsInteger="1" minValue="1" maxValue="4"/>
    </cacheField>
    <cacheField name="Spr.17 a. Do you learn new things?" numFmtId="0">
      <sharedItems containsString="0" containsBlank="1" containsNumber="1" containsInteger="1" minValue="1" maxValue="4"/>
    </cacheField>
    <cacheField name="Spr.17 b. Do you feel challenged &lt;i&gt;in a good way&lt;/i&gt;?" numFmtId="0">
      <sharedItems containsString="0" containsBlank="1" containsNumber="1" containsInteger="1" minValue="1" maxValue="4"/>
    </cacheField>
    <cacheField name="Spr.17 c. Do you get to do things here that you have never done before?" numFmtId="0">
      <sharedItems containsString="0" containsBlank="1" containsNumber="1" containsInteger="1" minValue="1" maxValue="4"/>
    </cacheField>
    <cacheField name="Spr.17 a. Is there an adult here who is interested in what you think about things?" numFmtId="0">
      <sharedItems containsString="0" containsBlank="1" containsNumber="1" containsInteger="1" minValue="1" maxValue="4"/>
    </cacheField>
    <cacheField name="Spr.17 b. Is there an adult here you can talk to when you are upset?" numFmtId="0">
      <sharedItems containsString="0" containsBlank="1" containsNumber="1" containsInteger="1" minValue="1" maxValue="4" count="5">
        <m/>
        <n v="4"/>
        <n v="1"/>
        <n v="3"/>
        <n v="2"/>
      </sharedItems>
    </cacheField>
    <cacheField name="Spr.17 c. Is there an adult here who helps you when you have a problem?" numFmtId="0">
      <sharedItems containsString="0" containsBlank="1" containsNumber="1" containsInteger="1" minValue="1" maxValue="4"/>
    </cacheField>
    <cacheField name="Spr.17 d. Is there an adult here who &lt;u&gt;you&lt;/u&gt; will listen to and respect?" numFmtId="0">
      <sharedItems containsString="0" containsBlank="1" containsNumber="1" containsInteger="1" minValue="1" maxValue="4"/>
    </cacheField>
    <cacheField name="Spr.17 a. I like to read at home during my free time." numFmtId="0">
      <sharedItems containsString="0" containsBlank="1" containsNumber="1" containsInteger="1" minValue="1" maxValue="4"/>
    </cacheField>
    <cacheField name="Spr.17 b. I enjoy reading when I'm at school." numFmtId="0">
      <sharedItems containsString="0" containsBlank="1" containsNumber="1" containsInteger="1" minValue="1" maxValue="4"/>
    </cacheField>
    <cacheField name="Spr.17 c. I enjoy reading when I'm at this after-school program." numFmtId="0">
      <sharedItems containsString="0" containsBlank="1" containsNumber="1" containsInteger="1" minValue="1" maxValue="4"/>
    </cacheField>
    <cacheField name="Spr.17 d. I'm good at reading." numFmtId="0">
      <sharedItems containsString="0" containsBlank="1" containsNumber="1" containsInteger="1" minValue="1" maxValue="4"/>
    </cacheField>
    <cacheField name="Spr.17 e. I like to give new books a try, even if they look hard." numFmtId="0">
      <sharedItems containsString="0" containsBlank="1" containsNumber="1" containsInteger="1" minValue="1" maxValue="4"/>
    </cacheField>
    <cacheField name="Spr.17 Has coming to this after-school program helped you to read more often?" numFmtId="0">
      <sharedItems containsString="0" containsBlank="1" containsNumber="1" containsInteger="1" minValue="1" maxValue="4"/>
    </cacheField>
    <cacheField name="Spr.17 a. I like to learn new things in math." numFmtId="0">
      <sharedItems containsString="0" containsBlank="1" containsNumber="1" containsInteger="1" minValue="1" maxValue="4"/>
    </cacheField>
    <cacheField name="Spr.17 b. I like to do math when I'm at school." numFmtId="0">
      <sharedItems containsString="0" containsBlank="1" containsNumber="1" containsInteger="1" minValue="1" maxValue="4"/>
    </cacheField>
    <cacheField name="Spr.17 c. I like to do math when I'm at this after-school program." numFmtId="0">
      <sharedItems containsString="0" containsBlank="1" containsNumber="1" containsInteger="1" minValue="1" maxValue="4"/>
    </cacheField>
    <cacheField name="Spr.17 d. Math is something I'm good at." numFmtId="0">
      <sharedItems containsString="0" containsBlank="1" containsNumber="1" containsInteger="1" minValue="1" maxValue="4"/>
    </cacheField>
    <cacheField name="Spr.17 e. I'm interested in math." numFmtId="0">
      <sharedItems containsString="0" containsBlank="1" containsNumber="1" containsInteger="1" minValue="1" maxValue="4"/>
    </cacheField>
    <cacheField name="Spr.17 f. I like to give new math problems a try, even when they look hard." numFmtId="0">
      <sharedItems containsString="0" containsBlank="1" containsNumber="1" containsInteger="1" minValue="1" maxValue="4"/>
    </cacheField>
    <cacheField name="Spr.17 Has coming to this after-school program helped you do better in math?" numFmtId="0">
      <sharedItems containsString="0" containsBlank="1" containsNumber="1" containsInteger="1" minValue="1" maxValue="4"/>
    </cacheField>
    <cacheField name="Spr.17 a. Coming here has helped me to get my homework done." numFmtId="0">
      <sharedItems containsString="0" containsBlank="1" containsNumber="1" containsInteger="1" minValue="1" maxValue="4"/>
    </cacheField>
    <cacheField name="Spr.17 b. Coming here has helped me to try harder in school." numFmtId="0">
      <sharedItems containsString="0" containsBlank="1" containsNumber="1" containsInteger="1" minValue="1" maxValue="4"/>
    </cacheField>
    <cacheField name="Spr.17 c. Coming here has helped me to do better in school." numFmtId="0">
      <sharedItems containsString="0" containsBlank="1" containsNumber="1" containsInteger="1" minValue="1" maxValue="4"/>
    </cacheField>
    <cacheField name="Spr.17 a. Be successful in high school?" numFmtId="0">
      <sharedItems containsString="0" containsBlank="1" containsNumber="1" containsInteger="1" minValue="2" maxValue="3"/>
    </cacheField>
    <cacheField name="Spr.17 b. Graduate from high school?" numFmtId="0">
      <sharedItems containsString="0" containsBlank="1" containsNumber="1" containsInteger="1" minValue="2" maxValue="3"/>
    </cacheField>
    <cacheField name="Spr.17 c. Go to college?" numFmtId="0">
      <sharedItems containsString="0" containsBlank="1" containsNumber="1" containsInteger="1" minValue="1" maxValue="3"/>
    </cacheField>
    <cacheField name=" Survey 16-17 Post" numFmtId="0">
      <sharedItems containsNonDate="0" containsString="0" containsBlank="1"/>
    </cacheField>
    <cacheField name="FALL 17 Survey ID" numFmtId="0">
      <sharedItems containsBlank="1"/>
    </cacheField>
    <cacheField name="Fall-17 a. Are kids here friendly with each other?" numFmtId="0">
      <sharedItems containsString="0" containsBlank="1" containsNumber="1" containsInteger="1" minValue="1" maxValue="4"/>
    </cacheField>
    <cacheField name="Fall-17 b. Does a lot of unwanted teasing go on here?" numFmtId="0">
      <sharedItems containsString="0" containsBlank="1" containsNumber="1" containsInteger="1" minValue="1" maxValue="4"/>
    </cacheField>
    <cacheField name="Fall-17 c. Do kids here treat each other with respect?" numFmtId="0">
      <sharedItems containsString="0" containsBlank="1" containsNumber="1" containsInteger="1" minValue="1" maxValue="4"/>
    </cacheField>
    <cacheField name="Fall-17 d. Do you have a lot of good friends here?" numFmtId="0">
      <sharedItems containsString="0" containsBlank="1" containsNumber="1" containsInteger="1" minValue="1" maxValue="4"/>
    </cacheField>
    <cacheField name="Fall-17 e. If you were upset, would other kids here try to help you?" numFmtId="0">
      <sharedItems containsString="0" containsBlank="1" containsNumber="1" containsInteger="1" minValue="1" maxValue="4"/>
    </cacheField>
    <cacheField name="Fall-17 f. Do the other kids here listen to you?" numFmtId="0">
      <sharedItems containsString="0" containsBlank="1" containsNumber="1" containsInteger="1" minValue="1" maxValue="4"/>
    </cacheField>
    <cacheField name="Fall-17 a. Do you like coming here?" numFmtId="0">
      <sharedItems containsString="0" containsBlank="1" containsNumber="1" containsInteger="1" minValue="1" maxValue="4"/>
    </cacheField>
    <cacheField name="Fall-17 b. Do you have fun when you're here?" numFmtId="0">
      <sharedItems containsString="0" containsBlank="1" containsNumber="1" containsInteger="1" minValue="1" maxValue="4"/>
    </cacheField>
    <cacheField name="Fall-17 c. Do you feel bored when you're here?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7">
  <r>
    <n v="583"/>
    <s v="Iyanah"/>
    <s v="Pleasants"/>
    <m/>
    <m/>
    <m/>
    <x v="0"/>
    <m/>
    <x v="0"/>
    <n v="3"/>
    <n v="3"/>
    <n v="4"/>
    <n v="4"/>
    <n v="1017719799"/>
    <s v="IPleasants459"/>
    <n v="459"/>
    <s v="C459"/>
    <s v="C459"/>
    <s v="C459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No"/>
    <n v="7"/>
    <n v="-4"/>
    <s v="No"/>
    <s v="No"/>
    <n v="7"/>
    <n v="-1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9799"/>
    <s v="C459"/>
    <n v="160"/>
    <n v="170"/>
    <n v="3"/>
    <s v="Well Below National Norm"/>
    <n v="15"/>
    <n v="10"/>
    <s v="Yes"/>
    <s v="No"/>
    <s v="Did Not Achieve Goal, But Showed Growth"/>
    <s v="No"/>
    <n v="167"/>
    <n v="177"/>
    <n v="3"/>
    <s v="Well Below National Norm"/>
    <n v="14"/>
    <n v="10"/>
    <s v="Yes"/>
    <s v="No"/>
    <s v="Did Not Achieve Goal, But Showed Growth"/>
    <s v="No"/>
    <m/>
    <m/>
    <d v="2017-09-18T00:00:00"/>
    <m/>
    <m/>
    <m/>
    <m/>
    <s v="Yes"/>
    <m/>
    <m/>
    <m/>
    <m/>
    <s v="Yes"/>
    <e v="#N/A"/>
    <m/>
    <m/>
    <m/>
    <m/>
    <m/>
    <n v="261"/>
    <s v="Fail"/>
    <n v="289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s v="Camille"/>
    <s v="Rogers"/>
    <m/>
    <m/>
    <m/>
    <x v="0"/>
    <m/>
    <x v="0"/>
    <m/>
    <n v="4"/>
    <n v="5"/>
    <n v="5"/>
    <n v="1017400369"/>
    <s v="CRogers636"/>
    <n v="636"/>
    <s v="C636"/>
    <s v="C636"/>
    <s v="C636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"/>
    <n v="7"/>
    <n v="-6"/>
    <s v="No"/>
    <s v="No"/>
    <n v="8"/>
    <n v="-1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00369"/>
    <s v="C636"/>
    <n v="151"/>
    <n v="161"/>
    <n v="1"/>
    <s v="Well Below National Norm"/>
    <n v="15"/>
    <n v="10"/>
    <s v="Yes"/>
    <s v="No"/>
    <s v="Did Not Achieve Goal, But Showed Growth"/>
    <s v="No"/>
    <n v="163"/>
    <n v="168"/>
    <n v="1"/>
    <s v="Well Below National Norm"/>
    <n v="12"/>
    <n v="5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199"/>
    <s v="Fail"/>
    <n v="249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36"/>
    <n v="2"/>
    <n v="2"/>
    <n v="4"/>
    <n v="2"/>
    <n v="3"/>
    <n v="4"/>
    <n v="4"/>
    <n v="4"/>
    <n v="1"/>
  </r>
  <r>
    <n v="856"/>
    <s v="Tevon"/>
    <s v="Shelton"/>
    <m/>
    <m/>
    <m/>
    <x v="0"/>
    <m/>
    <x v="0"/>
    <m/>
    <m/>
    <m/>
    <n v="2"/>
    <n v="1018044974"/>
    <s v="TShelton1047"/>
    <n v="1047"/>
    <s v="G1047"/>
    <m/>
    <m/>
    <m/>
    <m/>
    <m/>
    <m/>
    <m/>
    <m/>
    <m/>
    <x v="0"/>
    <m/>
    <x v="0"/>
    <m/>
    <m/>
    <m/>
    <s v="George Mason"/>
    <m/>
    <d v="2018-12-01T00:00:00"/>
    <n v="0"/>
    <n v="0"/>
    <n v="0"/>
    <m/>
    <m/>
    <m/>
    <m/>
    <m/>
    <m/>
    <m/>
    <m/>
    <m/>
    <m/>
    <m/>
    <m/>
    <m/>
    <m/>
    <m/>
    <m/>
    <n v="1"/>
    <s v="No"/>
    <s v="No"/>
    <n v="11"/>
    <n v="-4"/>
    <s v="No"/>
    <s v="No"/>
    <n v="11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5"/>
    <s v="Kyndrell"/>
    <s v="Scott"/>
    <m/>
    <m/>
    <m/>
    <x v="0"/>
    <n v="3"/>
    <x v="1"/>
    <n v="4"/>
    <n v="4"/>
    <n v="5"/>
    <n v="5"/>
    <n v="1017707458"/>
    <s v="KScott240"/>
    <n v="240"/>
    <s v="C240"/>
    <s v="C240"/>
    <s v="C240"/>
    <s v="C240"/>
    <n v="6620"/>
    <m/>
    <m/>
    <m/>
    <m/>
    <m/>
    <x v="0"/>
    <s v="Central"/>
    <x v="1"/>
    <s v="Central"/>
    <s v="Central"/>
    <s v="Central"/>
    <s v="Central"/>
    <m/>
    <d v="2016-07-12T00:00:00"/>
    <n v="3"/>
    <n v="2"/>
    <n v="96"/>
    <m/>
    <m/>
    <m/>
    <m/>
    <m/>
    <m/>
    <m/>
    <m/>
    <m/>
    <m/>
    <m/>
    <n v="1"/>
    <n v="1"/>
    <n v="1"/>
    <n v="1"/>
    <n v="1"/>
    <n v="1"/>
    <s v="No"/>
    <s v="No"/>
    <n v="6"/>
    <n v="-1"/>
    <s v="No"/>
    <s v="No"/>
    <n v="6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65"/>
    <m/>
    <n v="176"/>
    <n v="7"/>
    <n v="14"/>
    <n v="11"/>
    <s v="Yes"/>
    <s v="No"/>
    <s v="No"/>
    <s v="No"/>
    <s v="WINTER"/>
    <m/>
    <n v="186"/>
    <n v="10"/>
    <m/>
    <m/>
    <m/>
    <m/>
    <m/>
    <s v="No"/>
    <m/>
    <n v="1017707458"/>
    <s v="C240"/>
    <n v="188"/>
    <n v="195"/>
    <n v="23"/>
    <s v="Well Below National Norm"/>
    <n v="9"/>
    <n v="7"/>
    <s v="Yes"/>
    <s v="No"/>
    <s v="Did Not Achieve Goal, But Showed Growth"/>
    <s v="No"/>
    <n v="191"/>
    <n v="206"/>
    <n v="31"/>
    <s v="Well Below National Norm"/>
    <n v="12"/>
    <n v="15"/>
    <s v="Yes"/>
    <s v="Yes"/>
    <s v="Exceeded Goal"/>
    <s v="No"/>
    <m/>
    <n v="1017707458"/>
    <d v="2017-09-18T00:00:00"/>
    <m/>
    <m/>
    <m/>
    <s v="Yes"/>
    <s v="Yes"/>
    <m/>
    <m/>
    <s v="No"/>
    <n v="0"/>
    <s v="No"/>
    <e v="#N/A"/>
    <s v="C240"/>
    <n v="292"/>
    <s v="Fail"/>
    <n v="322"/>
    <s v="Fail"/>
    <n v="291"/>
    <s v="Fail"/>
    <n v="366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40"/>
    <n v="1"/>
    <n v="3"/>
    <n v="1"/>
    <n v="2"/>
    <n v="1"/>
    <n v="1"/>
    <n v="1"/>
    <n v="1"/>
    <n v="1"/>
  </r>
  <r>
    <n v="725"/>
    <s v="Dae'Mari"/>
    <s v="Carter"/>
    <m/>
    <m/>
    <m/>
    <x v="0"/>
    <m/>
    <x v="0"/>
    <m/>
    <m/>
    <n v="2"/>
    <n v="2"/>
    <n v="1018008238"/>
    <s v="DCarter889"/>
    <n v="889"/>
    <s v="C889"/>
    <s v="C889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"/>
    <n v="12"/>
    <n v="-6"/>
    <s v="No"/>
    <s v="No"/>
    <n v="10"/>
    <n v="-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9"/>
    <s v="Alexandria"/>
    <s v="Harris"/>
    <m/>
    <m/>
    <m/>
    <x v="0"/>
    <m/>
    <x v="0"/>
    <m/>
    <m/>
    <m/>
    <n v="3"/>
    <n v="1018020917"/>
    <s v="AHarris988"/>
    <n v="988"/>
    <s v="Ch988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9"/>
    <n v="-2"/>
    <s v="No"/>
    <s v="No"/>
    <n v="11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9"/>
    <s v="Nevaeh"/>
    <s v="Johnson"/>
    <m/>
    <m/>
    <m/>
    <x v="0"/>
    <m/>
    <x v="0"/>
    <m/>
    <m/>
    <m/>
    <n v="5"/>
    <n v="1017709008"/>
    <s v="NJohnson1044"/>
    <n v="1044"/>
    <s v="F1044"/>
    <m/>
    <m/>
    <m/>
    <m/>
    <m/>
    <m/>
    <m/>
    <m/>
    <m/>
    <x v="0"/>
    <m/>
    <x v="0"/>
    <m/>
    <m/>
    <m/>
    <s v="PPDC @ FCES"/>
    <m/>
    <d v="2018-11-27T00:00:00"/>
    <n v="0"/>
    <n v="0"/>
    <n v="0"/>
    <m/>
    <m/>
    <m/>
    <m/>
    <m/>
    <m/>
    <m/>
    <m/>
    <m/>
    <m/>
    <m/>
    <m/>
    <m/>
    <m/>
    <m/>
    <m/>
    <n v="1"/>
    <s v="No"/>
    <s v="No"/>
    <n v="6"/>
    <n v="0"/>
    <s v="No"/>
    <s v="No"/>
    <n v="4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7"/>
    <s v="Aaronejea "/>
    <s v="Johnson"/>
    <m/>
    <m/>
    <m/>
    <x v="0"/>
    <m/>
    <x v="1"/>
    <n v="4"/>
    <m/>
    <n v="5"/>
    <n v="5"/>
    <n v="1017610887"/>
    <s v="AJohnson428"/>
    <n v="428"/>
    <s v="F428"/>
    <s v="F428"/>
    <s v="F428"/>
    <s v="F428"/>
    <m/>
    <m/>
    <m/>
    <m/>
    <m/>
    <m/>
    <x v="0"/>
    <m/>
    <x v="2"/>
    <s v="PPDC @ FCES"/>
    <m/>
    <s v="PPDC @ FCES"/>
    <s v="PPDC @ FCES"/>
    <m/>
    <d v="2017-04-21T00:00:00"/>
    <n v="1"/>
    <n v="1"/>
    <n v="44"/>
    <m/>
    <m/>
    <m/>
    <m/>
    <m/>
    <m/>
    <m/>
    <m/>
    <m/>
    <m/>
    <m/>
    <m/>
    <n v="1"/>
    <s v="incomplete"/>
    <m/>
    <n v="1"/>
    <n v="1"/>
    <s v="No"/>
    <s v="No"/>
    <n v="6"/>
    <n v="-5"/>
    <s v="No"/>
    <s v="No"/>
    <n v="4"/>
    <n v="-5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21T00:00:00"/>
    <n v="181"/>
    <m/>
    <s v="RPS X"/>
    <m/>
    <m/>
    <m/>
    <m/>
    <m/>
    <m/>
    <m/>
    <n v="187"/>
    <m/>
    <s v="RPS X"/>
    <m/>
    <m/>
    <m/>
    <m/>
    <m/>
    <m/>
    <m/>
    <m/>
    <m/>
    <s v="F428"/>
    <m/>
    <m/>
    <m/>
    <m/>
    <m/>
    <m/>
    <m/>
    <m/>
    <m/>
    <m/>
    <m/>
    <m/>
    <m/>
    <m/>
    <m/>
    <m/>
    <m/>
    <m/>
    <m/>
    <m/>
    <m/>
    <n v="1017610887"/>
    <m/>
    <m/>
    <m/>
    <m/>
    <s v="Yes"/>
    <m/>
    <m/>
    <m/>
    <m/>
    <m/>
    <m/>
    <m/>
    <s v="F428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3"/>
    <s v="Ajhana"/>
    <s v="Rock"/>
    <m/>
    <m/>
    <m/>
    <x v="0"/>
    <m/>
    <x v="2"/>
    <n v="6"/>
    <n v="6"/>
    <n v="7"/>
    <n v="7"/>
    <n v="1017183596"/>
    <s v="ARock270"/>
    <n v="270"/>
    <s v="C270"/>
    <s v="C270"/>
    <s v="C270"/>
    <s v="C270"/>
    <m/>
    <m/>
    <m/>
    <m/>
    <m/>
    <m/>
    <x v="0"/>
    <m/>
    <x v="1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n v="1"/>
    <s v="No"/>
    <s v="No"/>
    <n v="4"/>
    <n v="-10"/>
    <s v="No"/>
    <s v="No"/>
    <n v="3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3"/>
    <m/>
    <n v="207"/>
    <n v="37"/>
    <n v="9"/>
    <n v="24"/>
    <s v="Yes"/>
    <s v="Yes"/>
    <s v="Yes"/>
    <s v="No"/>
    <n v="194"/>
    <m/>
    <n v="205"/>
    <n v="16"/>
    <n v="10"/>
    <n v="11"/>
    <s v="Yes"/>
    <s v="Yes"/>
    <s v="Yes"/>
    <s v="No"/>
    <m/>
    <n v="1017183596"/>
    <s v="C270"/>
    <n v="187"/>
    <n v="197"/>
    <n v="10"/>
    <s v="Well Below National Norm"/>
    <n v="8"/>
    <n v="10"/>
    <s v="Yes"/>
    <s v="Yes"/>
    <s v="Exceeded Goal"/>
    <s v="No"/>
    <n v="208"/>
    <n v="207"/>
    <n v="14"/>
    <s v="Well Below National Norm"/>
    <n v="8"/>
    <n v="-1"/>
    <s v="No"/>
    <s v="No"/>
    <s v="Did Not Achieve Goal"/>
    <s v="No"/>
    <m/>
    <n v="1017183596"/>
    <d v="2017-09-18T00:00:00"/>
    <m/>
    <m/>
    <m/>
    <s v="Yes"/>
    <s v="Yes"/>
    <m/>
    <m/>
    <s v="No"/>
    <n v="0"/>
    <s v="No"/>
    <e v="#N/A"/>
    <s v="C270"/>
    <n v="357"/>
    <s v="Fail"/>
    <n v="336"/>
    <s v="Fail"/>
    <n v="362"/>
    <s v="Fail"/>
    <n v="393"/>
    <s v="Fail"/>
    <s v="George Mason Elementa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70"/>
    <s v="Central"/>
    <n v="4"/>
    <n v="4"/>
    <n v="4"/>
    <n v="4"/>
    <n v="1"/>
    <n v="3"/>
    <n v="4"/>
    <n v="4"/>
    <n v="4"/>
    <n v="4"/>
    <n v="4"/>
    <n v="4"/>
    <n v="4"/>
    <n v="4"/>
    <n v="4"/>
    <n v="4"/>
    <n v="4"/>
    <n v="2"/>
    <n v="4"/>
    <n v="4"/>
    <n v="2"/>
    <n v="4"/>
    <n v="4"/>
    <n v="4"/>
    <n v="4"/>
    <n v="1"/>
    <n v="4"/>
    <n v="4"/>
    <m/>
    <m/>
    <m/>
    <m/>
    <m/>
    <s v="C270"/>
    <n v="3"/>
    <n v="4"/>
    <n v="2"/>
    <n v="4"/>
    <n v="1"/>
    <n v="4"/>
    <n v="3"/>
    <n v="4"/>
    <n v="4"/>
    <n v="4"/>
    <n v="4"/>
    <n v="4"/>
    <n v="4"/>
    <n v="1"/>
    <n v="4"/>
    <n v="4"/>
    <n v="4"/>
    <n v="2"/>
    <n v="4"/>
    <n v="3"/>
    <n v="4"/>
    <n v="4"/>
    <n v="4"/>
    <n v="4"/>
    <n v="4"/>
    <n v="4"/>
    <n v="4"/>
    <n v="4"/>
    <n v="4"/>
    <n v="4"/>
    <n v="3"/>
    <n v="4"/>
    <n v="4"/>
    <m/>
    <m/>
    <m/>
    <m/>
    <s v="c270"/>
    <n v="3"/>
    <n v="2"/>
    <n v="2"/>
    <n v="3"/>
    <n v="4"/>
    <n v="4"/>
    <n v="3"/>
    <n v="4"/>
    <n v="2"/>
  </r>
  <r>
    <n v="766"/>
    <s v="Aidan"/>
    <s v="Waller"/>
    <m/>
    <m/>
    <m/>
    <x v="0"/>
    <m/>
    <x v="0"/>
    <m/>
    <m/>
    <n v="5"/>
    <n v="5"/>
    <n v="1017721006"/>
    <s v="AWaller877"/>
    <n v="877"/>
    <s v="F877"/>
    <s v="F877"/>
    <m/>
    <m/>
    <m/>
    <m/>
    <m/>
    <m/>
    <m/>
    <m/>
    <x v="0"/>
    <m/>
    <x v="0"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"/>
    <n v="6"/>
    <n v="-6"/>
    <s v="No"/>
    <s v="No"/>
    <n v="3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Jade"/>
    <s v="Hardy"/>
    <n v="1"/>
    <n v="2"/>
    <n v="3"/>
    <x v="1"/>
    <n v="4"/>
    <x v="3"/>
    <n v="5"/>
    <n v="5"/>
    <n v="6"/>
    <n v="6"/>
    <n v="1017400388"/>
    <s v="JHardy89"/>
    <n v="89"/>
    <s v="C89"/>
    <s v="C89"/>
    <s v="C89"/>
    <s v="C89"/>
    <n v="1613"/>
    <m/>
    <m/>
    <m/>
    <s v="Central"/>
    <s v="Central"/>
    <x v="1"/>
    <s v="Central"/>
    <x v="1"/>
    <m/>
    <s v="Central"/>
    <s v="Central"/>
    <s v="Central"/>
    <m/>
    <d v="2014-06-01T00:00:00"/>
    <n v="4"/>
    <n v="4"/>
    <n v="176"/>
    <m/>
    <m/>
    <m/>
    <m/>
    <m/>
    <m/>
    <m/>
    <n v="1"/>
    <n v="1"/>
    <n v="1"/>
    <n v="1"/>
    <n v="1"/>
    <n v="1"/>
    <m/>
    <n v="1"/>
    <n v="1"/>
    <n v="1"/>
    <s v="No"/>
    <s v="No"/>
    <n v="5"/>
    <n v="-1"/>
    <s v="No"/>
    <s v="No"/>
    <n v="4"/>
    <n v="-3"/>
    <s v="No"/>
    <s v="No"/>
    <m/>
    <m/>
    <n v="166"/>
    <m/>
    <m/>
    <m/>
    <m/>
    <m/>
    <m/>
    <m/>
    <n v="159"/>
    <m/>
    <m/>
    <m/>
    <m/>
    <m/>
    <m/>
    <m/>
    <n v="180"/>
    <n v="179"/>
    <n v="13"/>
    <n v="-1"/>
    <n v="26"/>
    <b v="0"/>
    <b v="0"/>
    <b v="0"/>
    <s v="No"/>
    <m/>
    <n v="190"/>
    <n v="163"/>
    <n v="12"/>
    <n v="-27"/>
    <n v="2"/>
    <b v="0"/>
    <b v="0"/>
    <b v="0"/>
    <s v="No"/>
    <m/>
    <m/>
    <n v="177"/>
    <n v="24"/>
    <n v="168"/>
    <n v="2"/>
    <n v="12"/>
    <n v="-9"/>
    <s v="No"/>
    <s v="No"/>
    <s v="No"/>
    <s v="No"/>
    <n v="166"/>
    <n v="3"/>
    <n v="171"/>
    <n v="1"/>
    <n v="15"/>
    <n v="5"/>
    <s v="Yes"/>
    <s v="No"/>
    <s v="No"/>
    <s v="No"/>
    <m/>
    <d v="2016-09-12T00:00:00"/>
    <n v="183"/>
    <n v="18"/>
    <n v="199"/>
    <n v="32"/>
    <n v="11"/>
    <n v="16"/>
    <s v="Yes"/>
    <s v="Yes"/>
    <s v="Yes"/>
    <s v="No"/>
    <n v="191"/>
    <n v="23"/>
    <n v="194"/>
    <n v="10"/>
    <n v="13"/>
    <n v="3"/>
    <s v="Yes"/>
    <s v="No"/>
    <s v="No"/>
    <s v="No"/>
    <m/>
    <s v="x"/>
    <s v="C89"/>
    <n v="189"/>
    <n v="189"/>
    <n v="6"/>
    <s v="Well Below National Norm"/>
    <n v="8"/>
    <n v="0"/>
    <s v="No"/>
    <s v="No"/>
    <s v="Did Not Achieve Goal"/>
    <s v="No"/>
    <n v="197"/>
    <n v="183"/>
    <n v="1"/>
    <s v="Well Below National Norm"/>
    <n v="10"/>
    <n v="-14"/>
    <s v="No"/>
    <s v="No"/>
    <s v="Did Not Achieve Goal"/>
    <s v="No"/>
    <m/>
    <s v="JadeHardy"/>
    <d v="2017-09-18T00:00:00"/>
    <m/>
    <m/>
    <s v="Yes"/>
    <s v="Yes"/>
    <s v="Yes"/>
    <s v="No"/>
    <n v="0"/>
    <m/>
    <m/>
    <m/>
    <m/>
    <s v="C89"/>
    <m/>
    <m/>
    <m/>
    <m/>
    <m/>
    <m/>
    <m/>
    <m/>
    <s v="Anna Julia Cooper"/>
    <s v="Anna Julia Cooper"/>
    <s v="No"/>
    <m/>
    <n v="1415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9"/>
    <s v="Central"/>
    <n v="1"/>
    <n v="4"/>
    <n v="1"/>
    <n v="4"/>
    <n v="4"/>
    <n v="3"/>
    <n v="1"/>
    <n v="1"/>
    <n v="1"/>
    <n v="1"/>
    <n v="1"/>
    <n v="1"/>
    <n v="1"/>
    <n v="4"/>
    <n v="4"/>
    <n v="1"/>
    <n v="1"/>
    <n v="1"/>
    <n v="1"/>
    <n v="1"/>
    <n v="4"/>
    <n v="1"/>
    <n v="1"/>
    <n v="1"/>
    <n v="1"/>
    <n v="1"/>
    <n v="1"/>
    <n v="1"/>
    <m/>
    <m/>
    <m/>
    <m/>
    <m/>
    <s v="C89"/>
    <n v="2"/>
    <n v="2"/>
    <n v="2"/>
    <n v="4"/>
    <n v="4"/>
    <n v="3"/>
    <n v="1"/>
    <n v="2"/>
    <n v="1"/>
    <n v="1"/>
    <n v="4"/>
    <n v="1"/>
    <n v="1"/>
    <n v="1"/>
    <n v="1"/>
    <n v="1"/>
    <n v="3"/>
    <n v="1"/>
    <n v="1"/>
    <n v="1"/>
    <n v="4"/>
    <n v="1"/>
    <n v="1"/>
    <n v="1"/>
    <n v="4"/>
    <n v="1"/>
    <n v="4"/>
    <n v="4"/>
    <n v="4"/>
    <n v="4"/>
    <n v="4"/>
    <n v="4"/>
    <n v="4"/>
    <m/>
    <m/>
    <m/>
    <m/>
    <s v="c89"/>
    <n v="4"/>
    <n v="4"/>
    <n v="3"/>
    <n v="4"/>
    <n v="4"/>
    <n v="4"/>
    <n v="3"/>
    <n v="2"/>
    <n v="2"/>
  </r>
  <r>
    <n v="654"/>
    <s v="Saa'id"/>
    <s v="White"/>
    <m/>
    <m/>
    <m/>
    <x v="0"/>
    <m/>
    <x v="0"/>
    <m/>
    <n v="3"/>
    <n v="4"/>
    <n v="4"/>
    <n v="1017716653"/>
    <s v="SWhite649"/>
    <n v="649"/>
    <s v="C649"/>
    <s v="C649"/>
    <s v="C649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"/>
    <n v="7"/>
    <n v="-8"/>
    <s v="No"/>
    <s v="No"/>
    <n v="8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653"/>
    <s v="C649"/>
    <n v="162"/>
    <n v="170"/>
    <n v="3"/>
    <s v="Well Below National Norm"/>
    <n v="15"/>
    <n v="8"/>
    <s v="Yes"/>
    <s v="No"/>
    <s v="Did Not Achieve Goal, But Showed Growth"/>
    <s v="No"/>
    <n v="166"/>
    <n v="192"/>
    <n v="20"/>
    <s v="Well Below National Norm"/>
    <n v="15"/>
    <n v="26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385"/>
    <s v="Fail"/>
    <n v="413"/>
    <s v="Pass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1"/>
    <s v="Albiegelle"/>
    <s v="Simms"/>
    <m/>
    <m/>
    <m/>
    <x v="0"/>
    <n v="4"/>
    <x v="3"/>
    <n v="5"/>
    <n v="5"/>
    <n v="6"/>
    <n v="6"/>
    <n v="1017183506"/>
    <s v="ASimms220"/>
    <n v="220"/>
    <s v="C220"/>
    <s v="C220"/>
    <s v="C220"/>
    <s v="C220"/>
    <n v="6348"/>
    <m/>
    <m/>
    <m/>
    <m/>
    <m/>
    <x v="0"/>
    <s v="Central"/>
    <x v="1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"/>
    <s v="No"/>
    <n v="5"/>
    <n v="-4"/>
    <s v="No"/>
    <s v="No"/>
    <n v="5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2"/>
    <m/>
    <n v="201"/>
    <n v="37"/>
    <n v="10"/>
    <n v="19"/>
    <s v="Yes"/>
    <s v="Yes"/>
    <s v="Yes"/>
    <s v="No"/>
    <n v="186"/>
    <m/>
    <n v="213"/>
    <n v="49"/>
    <n v="12"/>
    <n v="27"/>
    <s v="Yes"/>
    <s v="Yes"/>
    <s v="Yes"/>
    <s v="No"/>
    <m/>
    <n v="1017183506"/>
    <s v="C220"/>
    <n v="196"/>
    <n v="195"/>
    <n v="13"/>
    <s v="Well Below National Norm"/>
    <n v="7"/>
    <n v="-1"/>
    <s v="No"/>
    <s v="No"/>
    <s v="Did Not Achieve Goal"/>
    <s v="No"/>
    <n v="193"/>
    <n v="204"/>
    <n v="14"/>
    <s v="Well Below National Norm"/>
    <n v="10"/>
    <n v="11"/>
    <s v="Yes"/>
    <s v="Yes"/>
    <s v="Exceeded Goal"/>
    <s v="No"/>
    <m/>
    <n v="1017183506"/>
    <d v="2017-09-18T00:00:00"/>
    <m/>
    <m/>
    <m/>
    <s v="Yes"/>
    <s v="Yes"/>
    <m/>
    <m/>
    <s v="No"/>
    <n v="0"/>
    <s v="No"/>
    <e v="#N/A"/>
    <s v="C220"/>
    <n v="314"/>
    <s v="Fail"/>
    <n v="430"/>
    <s v="Pass"/>
    <n v="377"/>
    <s v="Fail"/>
    <n v="331"/>
    <s v="Fail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20"/>
    <s v="Central"/>
    <n v="3"/>
    <n v="4"/>
    <n v="3"/>
    <n v="2"/>
    <n v="4"/>
    <n v="4"/>
    <n v="4"/>
    <n v="3"/>
    <n v="3"/>
    <n v="4"/>
    <n v="2"/>
    <n v="4"/>
    <n v="4"/>
    <n v="4"/>
    <n v="4"/>
    <n v="4"/>
    <n v="4"/>
    <n v="2"/>
    <n v="4"/>
    <n v="4"/>
    <n v="2"/>
    <n v="4"/>
    <n v="4"/>
    <n v="4"/>
    <n v="4"/>
    <n v="4"/>
    <n v="4"/>
    <n v="2"/>
    <m/>
    <m/>
    <m/>
    <m/>
    <m/>
    <s v="C220"/>
    <n v="3"/>
    <n v="4"/>
    <n v="2"/>
    <n v="4"/>
    <n v="3"/>
    <n v="1"/>
    <n v="3"/>
    <n v="3"/>
    <n v="3"/>
    <n v="2"/>
    <n v="2"/>
    <n v="3"/>
    <n v="3"/>
    <n v="3"/>
    <n v="3"/>
    <n v="4"/>
    <n v="4"/>
    <n v="3"/>
    <n v="2"/>
    <n v="1"/>
    <n v="2"/>
    <n v="2"/>
    <n v="2"/>
    <n v="4"/>
    <n v="4"/>
    <n v="4"/>
    <n v="4"/>
    <n v="4"/>
    <n v="2"/>
    <n v="4"/>
    <n v="1"/>
    <n v="4"/>
    <n v="3"/>
    <m/>
    <m/>
    <m/>
    <m/>
    <s v="c220"/>
    <n v="3"/>
    <n v="3"/>
    <n v="3"/>
    <n v="4"/>
    <n v="4"/>
    <n v="2"/>
    <n v="3"/>
    <n v="3"/>
    <n v="3"/>
  </r>
  <r>
    <n v="820"/>
    <s v="Nevaeh"/>
    <s v="Nicholson"/>
    <m/>
    <m/>
    <m/>
    <x v="0"/>
    <m/>
    <x v="0"/>
    <m/>
    <m/>
    <m/>
    <n v="4"/>
    <n v="1017856693"/>
    <s v="NNicholson963"/>
    <n v="963"/>
    <s v="Ch963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7"/>
    <n v="-3"/>
    <s v="No"/>
    <s v="No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8"/>
    <s v="Jahya"/>
    <s v="Murrell"/>
    <m/>
    <m/>
    <m/>
    <x v="0"/>
    <m/>
    <x v="0"/>
    <m/>
    <m/>
    <m/>
    <n v="2"/>
    <n v="1018041486"/>
    <s v="JMurrell1022"/>
    <n v="1022"/>
    <s v="B1022"/>
    <m/>
    <m/>
    <m/>
    <m/>
    <m/>
    <m/>
    <m/>
    <m/>
    <m/>
    <x v="0"/>
    <m/>
    <x v="0"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s v="incomplete"/>
    <s v="No"/>
    <s v="No"/>
    <n v="12"/>
    <n v="-4"/>
    <s v="No"/>
    <s v="No"/>
    <n v="11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2"/>
    <s v="Jaden"/>
    <s v="Miller"/>
    <m/>
    <m/>
    <m/>
    <x v="0"/>
    <m/>
    <x v="0"/>
    <m/>
    <m/>
    <m/>
    <n v="2"/>
    <n v="1018172787"/>
    <s v="JMiller965"/>
    <n v="965"/>
    <s v="Ch965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0"/>
    <n v="-1"/>
    <s v="No"/>
    <s v="No"/>
    <n v="11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1"/>
    <s v="Nehiamiah"/>
    <s v="Chisholm"/>
    <m/>
    <m/>
    <m/>
    <x v="0"/>
    <m/>
    <x v="0"/>
    <n v="6"/>
    <n v="6"/>
    <n v="7"/>
    <n v="7"/>
    <n v="1017185358"/>
    <s v="NChisholm461"/>
    <n v="461"/>
    <s v="C461"/>
    <s v="C461"/>
    <s v="C461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No"/>
    <n v="4"/>
    <n v="-2"/>
    <s v="No"/>
    <s v="No"/>
    <n v="8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5358"/>
    <s v="C461"/>
    <n v="148"/>
    <n v="153"/>
    <n v="1"/>
    <s v="Well Below National Norm"/>
    <n v="14"/>
    <n v="5"/>
    <s v="Yes"/>
    <s v="No"/>
    <s v="Did Not Achieve Goal, But Showed Growth"/>
    <s v="No"/>
    <n v="157"/>
    <n v="152"/>
    <n v="1"/>
    <s v="Well Below National Norm"/>
    <n v="8"/>
    <n v="-5"/>
    <s v="No"/>
    <s v="No"/>
    <s v="Did Not Achieve Goal"/>
    <s v="No"/>
    <m/>
    <m/>
    <d v="2017-09-18T00:00:00"/>
    <m/>
    <m/>
    <m/>
    <m/>
    <s v="Yes"/>
    <m/>
    <m/>
    <m/>
    <m/>
    <s v="No"/>
    <e v="#N/A"/>
    <m/>
    <m/>
    <m/>
    <m/>
    <m/>
    <n v="300"/>
    <s v="Fail"/>
    <n v="305"/>
    <s v="Fail"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1"/>
    <n v="4"/>
    <n v="3"/>
    <n v="2"/>
    <n v="3"/>
    <n v="2"/>
    <n v="3"/>
    <n v="3"/>
    <n v="2"/>
    <n v="1"/>
  </r>
  <r>
    <n v="758"/>
    <s v="Annyjah"/>
    <s v="Braxton"/>
    <m/>
    <m/>
    <m/>
    <x v="0"/>
    <m/>
    <x v="0"/>
    <m/>
    <m/>
    <n v="5"/>
    <n v="5"/>
    <n v="1017566528"/>
    <s v="ABraxton888"/>
    <n v="888"/>
    <s v="C888"/>
    <s v="C888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"/>
    <n v="6"/>
    <n v="-10"/>
    <s v="No"/>
    <s v="No"/>
    <n v="8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7"/>
    <s v="MIYANA"/>
    <s v="Harris"/>
    <m/>
    <m/>
    <m/>
    <x v="0"/>
    <m/>
    <x v="0"/>
    <m/>
    <m/>
    <m/>
    <n v="3"/>
    <n v="1017893912"/>
    <s v="MHARRIS986"/>
    <n v="986"/>
    <s v="Ch986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9"/>
    <n v="-4"/>
    <s v="No"/>
    <s v="No"/>
    <n v="9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7"/>
    <s v="Furaha"/>
    <s v="Ndayishemeze"/>
    <m/>
    <m/>
    <m/>
    <x v="0"/>
    <n v="2"/>
    <x v="4"/>
    <n v="3"/>
    <n v="3"/>
    <n v="4"/>
    <n v="4"/>
    <n v="1017856493"/>
    <s v="FNdayishemeze242"/>
    <n v="242"/>
    <s v="F242"/>
    <s v="F242"/>
    <s v="F242"/>
    <s v="F242"/>
    <n v="6654"/>
    <m/>
    <m/>
    <m/>
    <m/>
    <m/>
    <x v="0"/>
    <s v="PPDC @ FCES"/>
    <x v="2"/>
    <s v="PPDC @ FCES"/>
    <s v="PPDC @ FCES"/>
    <s v="PPDC @ FCES"/>
    <s v="PPDC @ FCES"/>
    <m/>
    <d v="2016-07-21T00:00:00"/>
    <n v="3"/>
    <n v="2"/>
    <n v="96"/>
    <m/>
    <m/>
    <m/>
    <m/>
    <m/>
    <m/>
    <m/>
    <m/>
    <m/>
    <m/>
    <m/>
    <n v="1"/>
    <n v="1"/>
    <n v="1"/>
    <n v="1"/>
    <n v="1"/>
    <n v="1"/>
    <s v="No"/>
    <s v="No*"/>
    <n v="7"/>
    <n v="-5"/>
    <s v="No"/>
    <s v="No"/>
    <n v="6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5"/>
    <m/>
    <n v="184"/>
    <n v="38"/>
    <n v="14"/>
    <n v="9"/>
    <s v="Yes"/>
    <s v="No"/>
    <s v="No"/>
    <s v="No"/>
    <n v="183"/>
    <m/>
    <n v="185"/>
    <n v="30"/>
    <n v="14"/>
    <n v="2"/>
    <s v="Yes"/>
    <s v="No"/>
    <s v="No"/>
    <s v="No"/>
    <m/>
    <n v="1017856493"/>
    <s v="F242"/>
    <n v="183"/>
    <n v="195"/>
    <n v="41"/>
    <s v="Below National Norm"/>
    <n v="11"/>
    <n v="12"/>
    <s v="Yes"/>
    <s v="Yes"/>
    <s v="Exceeded Goal"/>
    <s v="No"/>
    <n v="185"/>
    <n v="203"/>
    <n v="49"/>
    <s v="Below National Norm"/>
    <n v="13"/>
    <n v="18"/>
    <s v="Yes"/>
    <s v="Yes"/>
    <s v="Exceeded Goal"/>
    <s v="No"/>
    <m/>
    <n v="1017856493"/>
    <d v="2017-09-25T00:00:00"/>
    <m/>
    <m/>
    <m/>
    <s v="Yes"/>
    <s v="Yes"/>
    <m/>
    <m/>
    <s v="No"/>
    <n v="0"/>
    <s v="No"/>
    <e v="#N/A"/>
    <s v="F242"/>
    <m/>
    <m/>
    <m/>
    <m/>
    <n v="337"/>
    <s v="Fail"/>
    <n v="407"/>
    <s v="Pass"/>
    <s v="Fairfield Court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4"/>
    <s v="Ashiya"/>
    <s v="Mitchell"/>
    <m/>
    <m/>
    <m/>
    <x v="0"/>
    <m/>
    <x v="0"/>
    <m/>
    <m/>
    <n v="3"/>
    <n v="3"/>
    <n v="1017829343"/>
    <s v="AMitchell863"/>
    <n v="863"/>
    <s v="G863"/>
    <s v="G863"/>
    <m/>
    <m/>
    <m/>
    <m/>
    <m/>
    <m/>
    <m/>
    <m/>
    <x v="0"/>
    <m/>
    <x v="0"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*"/>
    <n v="8"/>
    <n v="-1"/>
    <s v="No"/>
    <s v="No"/>
    <n v="6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5"/>
    <s v="Davion"/>
    <s v="Hines"/>
    <m/>
    <m/>
    <m/>
    <x v="0"/>
    <m/>
    <x v="0"/>
    <m/>
    <m/>
    <n v="3"/>
    <n v="3"/>
    <n v="1018075176"/>
    <s v="DHines937"/>
    <n v="896"/>
    <s v="G896"/>
    <s v="G896"/>
    <m/>
    <m/>
    <m/>
    <m/>
    <m/>
    <m/>
    <m/>
    <m/>
    <x v="0"/>
    <m/>
    <x v="0"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*"/>
    <n v="8"/>
    <n v="-6"/>
    <s v="No"/>
    <s v="No"/>
    <n v="9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0"/>
    <s v="Zyan"/>
    <s v="Bertrand"/>
    <m/>
    <m/>
    <m/>
    <x v="0"/>
    <m/>
    <x v="0"/>
    <m/>
    <m/>
    <m/>
    <n v="2"/>
    <n v="1018042046"/>
    <s v="ZBertrand978"/>
    <n v="978"/>
    <s v="G978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*"/>
    <n v="10"/>
    <n v="-5"/>
    <s v="No"/>
    <s v="No"/>
    <n v="12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5"/>
    <s v="Dominique"/>
    <s v="Toliver"/>
    <m/>
    <m/>
    <m/>
    <x v="0"/>
    <m/>
    <x v="0"/>
    <m/>
    <m/>
    <m/>
    <n v="2"/>
    <n v="1018041860"/>
    <s v="DToliver1084"/>
    <n v="1084"/>
    <s v="G1084"/>
    <m/>
    <m/>
    <m/>
    <m/>
    <m/>
    <m/>
    <m/>
    <m/>
    <m/>
    <x v="0"/>
    <m/>
    <x v="0"/>
    <m/>
    <m/>
    <m/>
    <s v="George Mason"/>
    <m/>
    <d v="2019-01-22T00:00:00"/>
    <n v="0"/>
    <n v="0"/>
    <n v="0"/>
    <m/>
    <m/>
    <m/>
    <m/>
    <m/>
    <m/>
    <m/>
    <m/>
    <m/>
    <m/>
    <m/>
    <m/>
    <m/>
    <m/>
    <m/>
    <m/>
    <n v="1"/>
    <s v="No"/>
    <s v="No*"/>
    <n v="10"/>
    <n v="0"/>
    <s v="No"/>
    <s v="No"/>
    <n v="12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0"/>
    <s v="Lorenzo"/>
    <s v="Turner"/>
    <m/>
    <m/>
    <m/>
    <x v="0"/>
    <m/>
    <x v="0"/>
    <m/>
    <m/>
    <m/>
    <n v="4"/>
    <n v="1017855810"/>
    <s v="LTurner1109"/>
    <n v="1109"/>
    <s v="G1109"/>
    <m/>
    <m/>
    <m/>
    <m/>
    <m/>
    <m/>
    <m/>
    <m/>
    <m/>
    <x v="0"/>
    <m/>
    <x v="0"/>
    <m/>
    <m/>
    <m/>
    <s v="George Mason"/>
    <m/>
    <d v="2019-02-11T00:00:00"/>
    <n v="0"/>
    <n v="0"/>
    <n v="0"/>
    <m/>
    <m/>
    <m/>
    <m/>
    <m/>
    <m/>
    <m/>
    <m/>
    <m/>
    <m/>
    <m/>
    <m/>
    <m/>
    <m/>
    <m/>
    <m/>
    <n v="1"/>
    <s v="No"/>
    <s v="No*"/>
    <n v="7"/>
    <n v="0"/>
    <s v="No"/>
    <s v="No"/>
    <n v="7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7"/>
    <s v="Lynayah"/>
    <s v="Steward"/>
    <m/>
    <m/>
    <m/>
    <x v="0"/>
    <n v="2"/>
    <x v="4"/>
    <n v="3"/>
    <n v="3"/>
    <n v="4"/>
    <n v="4"/>
    <n v="1017560890"/>
    <s v="LSteward225"/>
    <n v="225"/>
    <s v="F225"/>
    <s v="F225"/>
    <s v="F225"/>
    <s v="F225"/>
    <n v="6416"/>
    <m/>
    <m/>
    <m/>
    <m/>
    <m/>
    <x v="0"/>
    <s v="PPDC @ FCES"/>
    <x v="2"/>
    <s v="PPDC @ FCES"/>
    <s v="PPDC @ FCES"/>
    <s v="PPDC @ FCES"/>
    <s v="PPDC @ FCES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"/>
    <s v="No*"/>
    <n v="7"/>
    <n v="-1"/>
    <s v="No"/>
    <s v="No"/>
    <n v="5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0"/>
    <m/>
    <n v="172"/>
    <n v="14"/>
    <n v="15"/>
    <n v="2"/>
    <s v="Yes"/>
    <s v="No"/>
    <s v="No"/>
    <s v="No"/>
    <n v="158"/>
    <m/>
    <n v="161"/>
    <n v="1"/>
    <n v="17"/>
    <n v="3"/>
    <s v="Yes"/>
    <s v="No"/>
    <s v="No"/>
    <s v="No"/>
    <m/>
    <n v="1017560890"/>
    <s v="F225"/>
    <n v="198"/>
    <n v="198"/>
    <n v="48"/>
    <s v="Below National Norm"/>
    <n v="9"/>
    <n v="0"/>
    <s v="No"/>
    <s v="No"/>
    <s v="Did Not Achieve Goal"/>
    <s v="No"/>
    <n v="169"/>
    <n v="190"/>
    <n v="17"/>
    <s v="Well Below National Norm"/>
    <n v="14"/>
    <n v="21"/>
    <s v="Yes"/>
    <s v="Yes"/>
    <s v="Exceeded Goal"/>
    <s v="No"/>
    <m/>
    <n v="1017560890"/>
    <d v="2017-09-18T00:00:00"/>
    <m/>
    <m/>
    <m/>
    <s v="Yes"/>
    <s v="Yes"/>
    <m/>
    <m/>
    <s v="Yes"/>
    <n v="1"/>
    <s v="No"/>
    <e v="#N/A"/>
    <s v="F225"/>
    <m/>
    <m/>
    <m/>
    <m/>
    <n v="421"/>
    <s v="Pass"/>
    <n v="42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JahMyia"/>
    <s v="Davis"/>
    <n v="2"/>
    <n v="3"/>
    <n v="4"/>
    <x v="2"/>
    <n v="5"/>
    <x v="2"/>
    <n v="6"/>
    <n v="6"/>
    <n v="7"/>
    <n v="7"/>
    <n v="1017183019"/>
    <s v="JDavis70"/>
    <n v="70"/>
    <s v="C70"/>
    <s v="C70"/>
    <s v="C70"/>
    <s v="C70"/>
    <n v="1029"/>
    <m/>
    <m/>
    <s v="Central"/>
    <s v="Central"/>
    <s v="Central"/>
    <x v="1"/>
    <s v="Central"/>
    <x v="1"/>
    <s v="Central"/>
    <s v="Central"/>
    <s v="Central"/>
    <s v="Central"/>
    <m/>
    <d v="2013-06-01T00:00:00"/>
    <n v="6"/>
    <n v="5"/>
    <n v="228"/>
    <m/>
    <m/>
    <m/>
    <m/>
    <m/>
    <n v="1"/>
    <n v="1"/>
    <n v="1"/>
    <n v="1"/>
    <n v="1"/>
    <n v="1"/>
    <n v="1"/>
    <n v="1"/>
    <n v="1"/>
    <n v="1"/>
    <n v="1"/>
    <n v="1"/>
    <s v="No"/>
    <s v="No*"/>
    <n v="3"/>
    <n v="-6"/>
    <s v="No"/>
    <s v="No"/>
    <n v="3"/>
    <n v="2"/>
    <s v="Yes"/>
    <s v="No"/>
    <m/>
    <n v="177"/>
    <n v="200"/>
    <n v="12"/>
    <n v="23"/>
    <s v="Yes"/>
    <s v="YES"/>
    <s v="yes"/>
    <s v="YES"/>
    <n v="182"/>
    <n v="195"/>
    <n v="11"/>
    <n v="13"/>
    <s v="Yes"/>
    <s v="YES"/>
    <s v="yes"/>
    <s v="YES"/>
    <m/>
    <n v="188"/>
    <n v="200"/>
    <n v="10"/>
    <n v="12"/>
    <n v="54"/>
    <b v="1"/>
    <b v="1"/>
    <b v="1"/>
    <s v="Yes"/>
    <m/>
    <n v="196"/>
    <n v="216"/>
    <n v="11"/>
    <n v="20"/>
    <n v="82"/>
    <b v="1"/>
    <b v="1"/>
    <b v="1"/>
    <s v="Yes"/>
    <m/>
    <m/>
    <n v="199"/>
    <n v="52"/>
    <n v="209"/>
    <n v="58"/>
    <n v="8"/>
    <n v="10"/>
    <s v="Yes"/>
    <s v="Yes"/>
    <s v="Yes"/>
    <s v="Yes"/>
    <n v="213"/>
    <n v="79"/>
    <n v="223"/>
    <n v="74"/>
    <n v="11"/>
    <n v="10"/>
    <s v="Yes"/>
    <s v="No"/>
    <s v="No"/>
    <s v="Yes"/>
    <m/>
    <d v="2016-09-12T00:00:00"/>
    <n v="206"/>
    <m/>
    <n v="201"/>
    <n v="23"/>
    <n v="6"/>
    <n v="-5"/>
    <s v="No"/>
    <s v="No"/>
    <s v="No"/>
    <s v="No"/>
    <n v="214"/>
    <m/>
    <n v="238"/>
    <n v="85"/>
    <n v="10"/>
    <n v="24"/>
    <s v="Yes"/>
    <s v="Yes"/>
    <s v="Yes"/>
    <s v="Yes"/>
    <m/>
    <n v="1017183019"/>
    <s v="C70"/>
    <n v="211"/>
    <n v="212"/>
    <n v="40"/>
    <s v="Below National Norm"/>
    <n v="5"/>
    <n v="1"/>
    <s v="Yes"/>
    <s v="No"/>
    <s v="Did Not Achieve Goal, But Showed Growth"/>
    <s v="No"/>
    <n v="227"/>
    <n v="240"/>
    <n v="81"/>
    <s v="Above National Norm"/>
    <n v="8"/>
    <n v="13"/>
    <s v="Yes"/>
    <s v="Yes"/>
    <s v="Exceeded Goal"/>
    <s v="Yes"/>
    <m/>
    <n v="1017183019"/>
    <d v="2017-09-18T00:00:00"/>
    <m/>
    <s v="Yes"/>
    <s v="Yes"/>
    <s v="Yes"/>
    <s v="Yes"/>
    <s v="No"/>
    <n v="0"/>
    <s v="No"/>
    <n v="0"/>
    <s v="No"/>
    <e v="#N/A"/>
    <s v="C70"/>
    <n v="422"/>
    <s v="Pass"/>
    <n v="516"/>
    <s v="Advanced"/>
    <n v="411"/>
    <s v="Pass"/>
    <n v="448"/>
    <s v="Pass"/>
    <s v="Bellevue Elementary School"/>
    <s v="Franklin Military Academy"/>
    <s v="Yes"/>
    <m/>
    <n v="141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0"/>
    <n v="3"/>
    <n v="3"/>
    <n v="4"/>
    <n v="4"/>
    <n v="4"/>
    <n v="3"/>
    <n v="4"/>
    <n v="3"/>
    <n v="4"/>
    <n v="3"/>
    <n v="4"/>
    <n v="3"/>
    <n v="3"/>
    <n v="3"/>
    <n v="4"/>
    <n v="4"/>
    <n v="3"/>
    <n v="2"/>
    <n v="3"/>
    <n v="2"/>
    <n v="4"/>
    <n v="3"/>
    <n v="4"/>
    <n v="4"/>
    <n v="4"/>
    <n v="4"/>
    <n v="4"/>
    <n v="4"/>
    <m/>
    <m/>
    <m/>
    <m/>
    <n v="3"/>
    <n v="3"/>
    <n v="4"/>
    <n v="4"/>
    <n v="4"/>
    <n v="4"/>
    <n v="4"/>
    <n v="3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s v="C70"/>
    <s v="Central"/>
    <n v="4"/>
    <n v="4"/>
    <n v="3"/>
    <n v="4"/>
    <n v="4"/>
    <n v="3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m/>
    <m/>
    <m/>
    <s v="Yes"/>
    <m/>
    <s v="C70"/>
    <n v="4"/>
    <n v="1"/>
    <n v="4"/>
    <n v="4"/>
    <n v="4"/>
    <n v="4"/>
    <n v="4"/>
    <n v="4"/>
    <n v="4"/>
    <n v="1"/>
    <n v="4"/>
    <n v="4"/>
    <n v="4"/>
    <n v="4"/>
    <n v="4"/>
    <n v="4"/>
    <n v="4"/>
    <n v="2"/>
    <n v="3"/>
    <n v="4"/>
    <n v="4"/>
    <n v="3"/>
    <n v="4"/>
    <n v="4"/>
    <n v="4"/>
    <n v="4"/>
    <n v="4"/>
    <n v="4"/>
    <n v="4"/>
    <n v="4"/>
    <n v="3"/>
    <n v="4"/>
    <n v="4"/>
    <m/>
    <m/>
    <m/>
    <m/>
    <s v="C70"/>
    <n v="1"/>
    <n v="1"/>
    <n v="1"/>
    <n v="3"/>
    <n v="3"/>
    <n v="4"/>
    <n v="3"/>
    <n v="3"/>
    <n v="3"/>
  </r>
  <r>
    <n v="16"/>
    <s v="Faisal"/>
    <s v="Mahadi"/>
    <n v="1"/>
    <n v="2"/>
    <n v="3"/>
    <x v="1"/>
    <n v="4"/>
    <x v="3"/>
    <n v="5"/>
    <n v="5"/>
    <n v="6"/>
    <n v="6"/>
    <n v="1017183195"/>
    <s v="FMahadi16"/>
    <n v="16"/>
    <s v="C16"/>
    <s v="C16"/>
    <s v="C16"/>
    <s v="C16"/>
    <n v="435"/>
    <m/>
    <m/>
    <m/>
    <s v="Central"/>
    <s v="Central"/>
    <x v="1"/>
    <m/>
    <x v="1"/>
    <s v="Central"/>
    <s v="Central"/>
    <s v="Central"/>
    <s v="Central"/>
    <m/>
    <d v="2015-06-14T00:00:00"/>
    <n v="4"/>
    <n v="4"/>
    <n v="176"/>
    <m/>
    <m/>
    <m/>
    <m/>
    <m/>
    <m/>
    <m/>
    <n v="1"/>
    <n v="1"/>
    <n v="1"/>
    <n v="1"/>
    <m/>
    <n v="1"/>
    <n v="1"/>
    <n v="1"/>
    <n v="1"/>
    <n v="1"/>
    <s v="No"/>
    <s v="No*"/>
    <n v="5"/>
    <n v="-3"/>
    <s v="No"/>
    <s v="No"/>
    <n v="5"/>
    <n v="4"/>
    <s v="Yes"/>
    <s v="No"/>
    <m/>
    <m/>
    <n v="157"/>
    <m/>
    <m/>
    <m/>
    <m/>
    <m/>
    <m/>
    <m/>
    <n v="164"/>
    <m/>
    <m/>
    <m/>
    <m/>
    <m/>
    <m/>
    <m/>
    <n v="167"/>
    <n v="177"/>
    <n v="15"/>
    <n v="10"/>
    <n v="22"/>
    <b v="1"/>
    <b v="0"/>
    <b v="0"/>
    <s v="No"/>
    <m/>
    <n v="162"/>
    <n v="183"/>
    <n v="15"/>
    <n v="21"/>
    <n v="25"/>
    <b v="1"/>
    <b v="1"/>
    <b v="1"/>
    <s v="No"/>
    <m/>
    <m/>
    <n v="162"/>
    <n v="5"/>
    <n v="165"/>
    <n v="1"/>
    <n v="15"/>
    <n v="3"/>
    <s v="Yes"/>
    <s v="No"/>
    <s v="No"/>
    <s v="No"/>
    <n v="182"/>
    <n v="26"/>
    <m/>
    <m/>
    <n v="14"/>
    <m/>
    <m/>
    <m/>
    <m/>
    <m/>
    <m/>
    <d v="2016-09-12T00:00:00"/>
    <n v="155"/>
    <m/>
    <n v="145"/>
    <n v="1"/>
    <n v="14"/>
    <n v="-10"/>
    <s v="No"/>
    <s v="No"/>
    <s v="No"/>
    <s v="No"/>
    <n v="184"/>
    <m/>
    <n v="171"/>
    <n v="1"/>
    <n v="12"/>
    <n v="-13"/>
    <s v="No"/>
    <s v="No"/>
    <s v="No"/>
    <s v="No"/>
    <m/>
    <n v="1017183195"/>
    <s v="C16"/>
    <n v="170"/>
    <n v="185"/>
    <n v="3"/>
    <s v="Well Below National Norm"/>
    <n v="11"/>
    <n v="15"/>
    <s v="Yes"/>
    <s v="Yes"/>
    <s v="Exceeded Goal"/>
    <s v="No"/>
    <n v="197"/>
    <n v="204"/>
    <n v="14"/>
    <s v="Well Below National Norm"/>
    <n v="10"/>
    <n v="7"/>
    <s v="Yes"/>
    <s v="No"/>
    <s v="Did Not Achieve Goal, But Showed Growth"/>
    <s v="No"/>
    <m/>
    <n v="1017183195"/>
    <d v="2017-09-18T00:00:00"/>
    <m/>
    <m/>
    <s v="Yes"/>
    <s v="Yes"/>
    <s v="Yes"/>
    <s v="Yes"/>
    <n v="4"/>
    <s v="Yes"/>
    <n v="10"/>
    <s v="Yes"/>
    <e v="#N/A"/>
    <s v="C16"/>
    <n v="319"/>
    <s v="Fail"/>
    <n v="451"/>
    <s v="Pass"/>
    <n v="304"/>
    <s v="Fail"/>
    <n v="270"/>
    <s v="Fail"/>
    <s v="Woodville Elementary School"/>
    <s v="Woodville Elementary School"/>
    <s v="Yes"/>
    <m/>
    <n v="14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6"/>
    <n v="2"/>
    <n v="3"/>
    <n v="2"/>
    <n v="3"/>
    <n v="3"/>
    <n v="3"/>
    <n v="3"/>
    <n v="2"/>
    <n v="2"/>
  </r>
  <r>
    <n v="892"/>
    <s v="JALAIYA"/>
    <s v="WILLIAMS"/>
    <m/>
    <m/>
    <m/>
    <x v="0"/>
    <m/>
    <x v="0"/>
    <m/>
    <m/>
    <m/>
    <n v="4"/>
    <n v="1017707783"/>
    <s v="JWILLIAMS1106"/>
    <n v="1106"/>
    <s v="Ch1106"/>
    <m/>
    <m/>
    <m/>
    <m/>
    <m/>
    <m/>
    <m/>
    <m/>
    <m/>
    <x v="0"/>
    <m/>
    <x v="0"/>
    <m/>
    <m/>
    <m/>
    <s v="Chimborazo"/>
    <m/>
    <d v="2019-02-06T00:00:00"/>
    <n v="0"/>
    <n v="0"/>
    <n v="0"/>
    <m/>
    <m/>
    <m/>
    <m/>
    <m/>
    <m/>
    <m/>
    <m/>
    <m/>
    <m/>
    <m/>
    <m/>
    <m/>
    <m/>
    <m/>
    <m/>
    <n v="1"/>
    <s v="No"/>
    <s v="No*"/>
    <n v="7"/>
    <n v="-3"/>
    <s v="No"/>
    <s v="No"/>
    <n v="6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s v="Zephanari"/>
    <s v="Branch"/>
    <m/>
    <m/>
    <m/>
    <x v="0"/>
    <m/>
    <x v="0"/>
    <m/>
    <n v="3"/>
    <n v="4"/>
    <n v="4"/>
    <n v="1017707241"/>
    <s v="ZBranch657"/>
    <n v="657"/>
    <s v="C657"/>
    <s v="C657"/>
    <s v="C657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*"/>
    <n v="7"/>
    <n v="-4"/>
    <s v="No"/>
    <s v="No"/>
    <n v="7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241"/>
    <s v="C657"/>
    <n v="173"/>
    <n v="183"/>
    <n v="15"/>
    <s v="Well Below National Norm"/>
    <n v="13"/>
    <n v="10"/>
    <s v="Yes"/>
    <s v="No"/>
    <s v="Did Not Achieve Goal, But Showed Growth"/>
    <s v="No"/>
    <n v="181"/>
    <n v="185"/>
    <n v="9"/>
    <s v="Well Below National Norm"/>
    <n v="14"/>
    <n v="4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359"/>
    <s v="Fail"/>
    <n v="359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6"/>
    <s v="Dante"/>
    <s v="Smith"/>
    <m/>
    <m/>
    <m/>
    <x v="0"/>
    <m/>
    <x v="0"/>
    <m/>
    <m/>
    <m/>
    <n v="5"/>
    <n v="1017562173"/>
    <s v="DSmith1040x"/>
    <n v="1040"/>
    <s v="B1040"/>
    <m/>
    <m/>
    <m/>
    <m/>
    <m/>
    <m/>
    <m/>
    <m/>
    <m/>
    <x v="0"/>
    <m/>
    <x v="0"/>
    <m/>
    <m/>
    <m/>
    <s v="Bellevue"/>
    <m/>
    <d v="2018-11-01T00:00:00"/>
    <n v="0"/>
    <n v="0"/>
    <n v="0"/>
    <m/>
    <m/>
    <m/>
    <m/>
    <m/>
    <m/>
    <m/>
    <m/>
    <m/>
    <m/>
    <m/>
    <m/>
    <m/>
    <m/>
    <m/>
    <m/>
    <n v="1"/>
    <s v="No"/>
    <s v="Yes*"/>
    <n v="6"/>
    <n v="-1"/>
    <s v="No"/>
    <s v="No"/>
    <n v="5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0"/>
    <s v="MaChir"/>
    <s v="King"/>
    <m/>
    <m/>
    <m/>
    <x v="0"/>
    <m/>
    <x v="1"/>
    <n v="4"/>
    <n v="4"/>
    <n v="5"/>
    <n v="5"/>
    <n v="1017400869"/>
    <s v="MKing1003"/>
    <n v="1003"/>
    <s v="Ch1003"/>
    <s v="C258"/>
    <s v="C258"/>
    <s v="C258"/>
    <m/>
    <m/>
    <m/>
    <m/>
    <m/>
    <m/>
    <x v="0"/>
    <m/>
    <x v="1"/>
    <s v="Central"/>
    <s v="Central"/>
    <s v="Central"/>
    <s v="Chimborazo"/>
    <m/>
    <d v="2016-09-12T00:00:00"/>
    <n v="2"/>
    <n v="2"/>
    <n v="88"/>
    <m/>
    <m/>
    <m/>
    <m/>
    <m/>
    <m/>
    <m/>
    <m/>
    <m/>
    <m/>
    <m/>
    <m/>
    <n v="1"/>
    <n v="1"/>
    <n v="1"/>
    <n v="1"/>
    <n v="1"/>
    <s v="No"/>
    <s v="Yes*"/>
    <n v="6"/>
    <n v="-5"/>
    <s v="No"/>
    <s v="No"/>
    <n v="6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64"/>
    <m/>
    <n v="182"/>
    <n v="14"/>
    <n v="14"/>
    <n v="18"/>
    <s v="Yes"/>
    <s v="Yes"/>
    <s v="Yes"/>
    <s v="No"/>
    <n v="166"/>
    <m/>
    <n v="182"/>
    <n v="6"/>
    <n v="15"/>
    <n v="16"/>
    <s v="Yes"/>
    <s v="Yes"/>
    <s v="Yes"/>
    <s v="No"/>
    <m/>
    <n v="1017400869"/>
    <s v="C258"/>
    <n v="180"/>
    <n v="193"/>
    <n v="19"/>
    <s v="Well Below National Norm"/>
    <n v="10"/>
    <n v="13"/>
    <s v="Yes"/>
    <s v="Yes"/>
    <s v="Exceeded Goal"/>
    <s v="No"/>
    <n v="181"/>
    <n v="193"/>
    <n v="9"/>
    <s v="Well Below National Norm"/>
    <n v="12"/>
    <n v="12"/>
    <s v="Yes"/>
    <s v="No"/>
    <s v="Achieved Goal"/>
    <s v="No"/>
    <m/>
    <n v="1017400869"/>
    <d v="2017-09-19T00:00:00"/>
    <m/>
    <m/>
    <m/>
    <s v="Yes"/>
    <s v="Yes"/>
    <m/>
    <m/>
    <s v="Yes"/>
    <n v="1"/>
    <s v="No"/>
    <e v="#N/A"/>
    <s v="C258"/>
    <n v="329"/>
    <s v="Fail"/>
    <n v="290"/>
    <s v="Fail"/>
    <n v="327"/>
    <s v="Fail"/>
    <n v="338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8"/>
    <n v="4"/>
    <n v="4"/>
    <n v="3"/>
    <n v="3"/>
    <n v="3"/>
    <n v="3"/>
    <n v="3"/>
    <n v="3"/>
    <n v="3"/>
  </r>
  <r>
    <n v="825"/>
    <s v="Jazmin"/>
    <s v="Richburg"/>
    <m/>
    <m/>
    <m/>
    <x v="0"/>
    <m/>
    <x v="0"/>
    <m/>
    <m/>
    <m/>
    <n v="4"/>
    <n v="1017415239"/>
    <s v="JRichburg1024"/>
    <n v="1024"/>
    <s v="G1024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Yes*"/>
    <n v="7"/>
    <n v="-6"/>
    <s v="No"/>
    <s v="No"/>
    <n v="5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6"/>
    <s v="A'KINAH"/>
    <s v="CHERRY"/>
    <m/>
    <m/>
    <m/>
    <x v="0"/>
    <m/>
    <x v="0"/>
    <m/>
    <m/>
    <m/>
    <n v="3"/>
    <n v="1017807903"/>
    <s v="ACHERRY985"/>
    <n v="985"/>
    <s v="Ch985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Yes*"/>
    <n v="8"/>
    <n v="0"/>
    <s v="No"/>
    <s v="No"/>
    <n v="8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1"/>
    <s v="KYLE"/>
    <s v="THOMPSON"/>
    <m/>
    <m/>
    <m/>
    <x v="0"/>
    <m/>
    <x v="0"/>
    <m/>
    <m/>
    <m/>
    <n v="2"/>
    <n v="1018327709"/>
    <s v="KTHOMPSON1035"/>
    <n v="1035"/>
    <s v="Ch1035"/>
    <m/>
    <m/>
    <m/>
    <m/>
    <m/>
    <m/>
    <m/>
    <m/>
    <m/>
    <x v="0"/>
    <m/>
    <x v="0"/>
    <m/>
    <m/>
    <m/>
    <s v="Chimborazo"/>
    <m/>
    <d v="2018-11-01T00:00:00"/>
    <n v="0"/>
    <n v="0"/>
    <n v="0"/>
    <m/>
    <m/>
    <m/>
    <m/>
    <m/>
    <m/>
    <m/>
    <m/>
    <m/>
    <m/>
    <m/>
    <m/>
    <m/>
    <m/>
    <m/>
    <m/>
    <n v="1"/>
    <s v="No"/>
    <s v="Yes*"/>
    <n v="10"/>
    <n v="0"/>
    <s v="No"/>
    <s v="No"/>
    <n v="10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8"/>
    <s v="Miyanna"/>
    <s v="Graves"/>
    <m/>
    <m/>
    <m/>
    <x v="0"/>
    <n v="3"/>
    <x v="1"/>
    <n v="4"/>
    <n v="4"/>
    <m/>
    <n v="5"/>
    <n v="1017719707"/>
    <s v="MGraves243"/>
    <n v="243"/>
    <s v="F243"/>
    <s v="F243"/>
    <s v="F243"/>
    <s v="F243"/>
    <n v="6673"/>
    <m/>
    <m/>
    <m/>
    <m/>
    <m/>
    <x v="0"/>
    <s v="PPDC @ FCES"/>
    <x v="2"/>
    <s v="PPDC @ FCES"/>
    <s v="PPDC @ FCES"/>
    <m/>
    <s v="PPDC @ FCES"/>
    <m/>
    <d v="2016-08-01T00:00:00"/>
    <n v="2"/>
    <n v="2"/>
    <n v="88"/>
    <m/>
    <m/>
    <m/>
    <m/>
    <m/>
    <m/>
    <m/>
    <m/>
    <m/>
    <m/>
    <m/>
    <n v="1"/>
    <n v="1"/>
    <n v="1"/>
    <n v="1"/>
    <m/>
    <n v="1"/>
    <s v="No"/>
    <s v="Yes*"/>
    <n v="6"/>
    <n v="-2"/>
    <s v="No"/>
    <s v="No"/>
    <n v="4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1"/>
    <m/>
    <n v="203"/>
    <n v="61"/>
    <n v="10"/>
    <n v="12"/>
    <s v="Yes"/>
    <s v="Yes"/>
    <s v="Yes"/>
    <s v="Yes"/>
    <n v="188"/>
    <m/>
    <n v="196"/>
    <n v="30"/>
    <n v="13"/>
    <n v="8"/>
    <s v="Yes"/>
    <s v="No"/>
    <s v="No"/>
    <s v="No"/>
    <m/>
    <n v="1017719707"/>
    <s v="F243"/>
    <n v="205"/>
    <n v="205"/>
    <n v="48"/>
    <s v="Below National Norm"/>
    <n v="7"/>
    <n v="0"/>
    <s v="No"/>
    <s v="No"/>
    <s v="Did Not Achieve Goal"/>
    <s v="No"/>
    <n v="195"/>
    <n v="214"/>
    <n v="51"/>
    <s v="Above National Norm"/>
    <n v="12"/>
    <n v="19"/>
    <s v="Yes"/>
    <s v="Yes"/>
    <s v="Exceeded Goal"/>
    <s v="Yes"/>
    <m/>
    <n v="1017719707"/>
    <d v="2017-09-18T00:00:00"/>
    <m/>
    <m/>
    <m/>
    <s v="Yes"/>
    <s v="Yes"/>
    <m/>
    <m/>
    <s v="No"/>
    <n v="0"/>
    <s v="No"/>
    <e v="#N/A"/>
    <s v="F243"/>
    <n v="404"/>
    <s v="Pass"/>
    <n v="448"/>
    <s v="Pass"/>
    <n v="440"/>
    <s v="Pass"/>
    <n v="427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43"/>
    <n v="3"/>
    <n v="4"/>
    <n v="2"/>
    <n v="4"/>
    <n v="4"/>
    <n v="3"/>
    <n v="4"/>
    <n v="4"/>
    <n v="4"/>
  </r>
  <r>
    <n v="705"/>
    <s v="Damare"/>
    <s v="Cosby"/>
    <m/>
    <m/>
    <m/>
    <x v="0"/>
    <m/>
    <x v="0"/>
    <m/>
    <n v="3"/>
    <n v="4"/>
    <n v="4"/>
    <n v="1017537786"/>
    <s v="DCosby936"/>
    <n v="936"/>
    <s v="C936"/>
    <s v="G734"/>
    <s v="G734"/>
    <m/>
    <m/>
    <m/>
    <m/>
    <m/>
    <m/>
    <m/>
    <x v="0"/>
    <m/>
    <x v="0"/>
    <m/>
    <s v="George Mason"/>
    <s v="George Mason"/>
    <s v="Central"/>
    <m/>
    <d v="2018-03-01T00:00:00"/>
    <n v="1"/>
    <n v="1"/>
    <n v="44"/>
    <m/>
    <m/>
    <m/>
    <m/>
    <m/>
    <m/>
    <m/>
    <m/>
    <m/>
    <m/>
    <m/>
    <m/>
    <m/>
    <m/>
    <n v="1"/>
    <n v="1"/>
    <n v="1"/>
    <s v="No"/>
    <s v="Yes*"/>
    <n v="7"/>
    <n v="-1"/>
    <s v="No"/>
    <s v="No"/>
    <n v="6"/>
    <n v="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37786"/>
    <s v="G734"/>
    <n v="164"/>
    <n v="184"/>
    <n v="17"/>
    <s v="Well Below National Norm"/>
    <n v="14"/>
    <n v="20"/>
    <s v="Yes"/>
    <s v="Yes"/>
    <s v="Exceeded Goal"/>
    <s v="No"/>
    <n v="169"/>
    <n v="193"/>
    <n v="23"/>
    <s v="Well Below National Norm"/>
    <n v="14"/>
    <n v="24"/>
    <s v="Yes"/>
    <s v="Yes"/>
    <s v="Exceeded Goal"/>
    <s v="No"/>
    <m/>
    <m/>
    <d v="2017-10-30T00:00:00"/>
    <m/>
    <m/>
    <m/>
    <m/>
    <s v="Yes"/>
    <m/>
    <m/>
    <m/>
    <m/>
    <s v="No"/>
    <e v="#N/A"/>
    <m/>
    <m/>
    <m/>
    <m/>
    <m/>
    <n v="352"/>
    <s v="Fail"/>
    <n v="407"/>
    <s v="Pass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0"/>
    <s v="Elijah"/>
    <s v="Jones"/>
    <m/>
    <m/>
    <m/>
    <x v="0"/>
    <m/>
    <x v="0"/>
    <m/>
    <m/>
    <n v="3"/>
    <n v="3"/>
    <n v="1018045161"/>
    <s v="EJones902"/>
    <n v="902"/>
    <s v="C902"/>
    <s v="C902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*"/>
    <n v="10"/>
    <n v="-15"/>
    <s v="No"/>
    <s v="No"/>
    <n v="10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9"/>
    <s v="Yazmine"/>
    <s v="Bassett"/>
    <n v="2"/>
    <n v="3"/>
    <n v="4"/>
    <x v="2"/>
    <n v="5"/>
    <x v="2"/>
    <n v="6"/>
    <n v="6"/>
    <n v="7"/>
    <n v="7"/>
    <n v="1016512149"/>
    <s v="YBassett474"/>
    <n v="474"/>
    <s v="C474"/>
    <s v="C474"/>
    <s v="C474"/>
    <s v="F1"/>
    <n v="1102"/>
    <m/>
    <m/>
    <m/>
    <s v="PPDC @ FCES"/>
    <s v="PPDC @ FCES"/>
    <x v="2"/>
    <s v="PPDC @ FCES"/>
    <x v="2"/>
    <s v="Central"/>
    <s v="Central"/>
    <s v="Central"/>
    <s v="Central"/>
    <m/>
    <d v="2014-10-01T00:00:00"/>
    <n v="4"/>
    <n v="4"/>
    <n v="176"/>
    <m/>
    <m/>
    <m/>
    <m/>
    <m/>
    <m/>
    <m/>
    <m/>
    <n v="1"/>
    <n v="1"/>
    <n v="1"/>
    <n v="1"/>
    <n v="1"/>
    <n v="1"/>
    <n v="1"/>
    <n v="1"/>
    <n v="1"/>
    <s v="No*"/>
    <s v="Yes*"/>
    <n v="3"/>
    <n v="0"/>
    <s v="No"/>
    <s v="No"/>
    <n v="2"/>
    <n v="5"/>
    <s v="Yes"/>
    <s v="Yes"/>
    <m/>
    <m/>
    <m/>
    <m/>
    <m/>
    <m/>
    <m/>
    <m/>
    <m/>
    <m/>
    <m/>
    <m/>
    <m/>
    <m/>
    <m/>
    <m/>
    <m/>
    <m/>
    <n v="194"/>
    <n v="206"/>
    <n v="9"/>
    <n v="12"/>
    <n v="69"/>
    <b v="1"/>
    <b v="1"/>
    <b v="1"/>
    <s v="Yes"/>
    <m/>
    <n v="198"/>
    <n v="201"/>
    <n v="11"/>
    <n v="3"/>
    <n v="43"/>
    <b v="1"/>
    <b v="0"/>
    <b v="0"/>
    <s v="No"/>
    <m/>
    <m/>
    <n v="209"/>
    <n v="76"/>
    <n v="207"/>
    <n v="53"/>
    <n v="6"/>
    <n v="-2"/>
    <s v="No"/>
    <s v="No"/>
    <s v="No"/>
    <s v="Yes"/>
    <n v="212"/>
    <n v="77"/>
    <m/>
    <m/>
    <n v="11"/>
    <m/>
    <m/>
    <m/>
    <m/>
    <m/>
    <m/>
    <d v="2016-09-13T00:00:00"/>
    <n v="208"/>
    <m/>
    <n v="226"/>
    <n v="83"/>
    <n v="6"/>
    <n v="18"/>
    <s v="Yes"/>
    <s v="Yes"/>
    <s v="Yes"/>
    <s v="Yes"/>
    <m/>
    <m/>
    <m/>
    <m/>
    <m/>
    <m/>
    <m/>
    <m/>
    <m/>
    <m/>
    <m/>
    <n v="1016512149"/>
    <s v="C474"/>
    <n v="216"/>
    <n v="210"/>
    <n v="35"/>
    <s v="Below National Norm"/>
    <n v="4"/>
    <n v="-6"/>
    <s v="No"/>
    <s v="No"/>
    <s v="Did Not Achieve Goal"/>
    <s v="No"/>
    <n v="228"/>
    <n v="226"/>
    <n v="52"/>
    <s v="Above National Norm"/>
    <n v="8"/>
    <n v="-2"/>
    <s v="No"/>
    <s v="No"/>
    <s v="Did Not Achieve Goal"/>
    <s v="Yes"/>
    <m/>
    <n v="1016512149"/>
    <d v="2017-09-21T00:00:00"/>
    <m/>
    <s v="Yes"/>
    <s v="Yes"/>
    <s v="Yes"/>
    <s v="Yes"/>
    <s v="No"/>
    <n v="0"/>
    <s v="No"/>
    <n v="0"/>
    <s v="No"/>
    <e v="#N/A"/>
    <s v="F1"/>
    <n v="564"/>
    <s v="Advanced"/>
    <n v="529"/>
    <s v="Advanced"/>
    <n v="439"/>
    <s v="Pass"/>
    <n v="453"/>
    <s v="Pass"/>
    <s v="Fairfield Court Elementary School"/>
    <s v="Martin Luther King Middle School"/>
    <s v="Yes"/>
    <m/>
    <n v="142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"/>
    <n v="4"/>
    <n v="2"/>
    <n v="4"/>
    <n v="4"/>
    <n v="4"/>
    <n v="4"/>
    <n v="4"/>
    <n v="4"/>
    <n v="4"/>
    <n v="3"/>
    <n v="1"/>
    <n v="1"/>
    <n v="4"/>
    <n v="4"/>
    <n v="4"/>
    <n v="4"/>
    <n v="4"/>
    <n v="3"/>
    <n v="3"/>
    <n v="3"/>
    <n v="4"/>
    <n v="4"/>
    <n v="4"/>
    <n v="4"/>
    <n v="4"/>
    <n v="4"/>
    <n v="4"/>
    <n v="4"/>
    <m/>
    <m/>
    <m/>
    <m/>
    <n v="4"/>
    <n v="3"/>
    <n v="3"/>
    <n v="4"/>
    <n v="4"/>
    <n v="3"/>
    <n v="4"/>
    <n v="4"/>
    <n v="4"/>
    <n v="4"/>
    <n v="4"/>
    <n v="4"/>
    <n v="4"/>
    <n v="4"/>
    <n v="4"/>
    <n v="4"/>
    <n v="4"/>
    <n v="3"/>
    <n v="4"/>
    <n v="2"/>
    <n v="4"/>
    <n v="4"/>
    <n v="4"/>
    <n v="4"/>
    <n v="4"/>
    <n v="4"/>
    <n v="4"/>
    <n v="4"/>
    <n v="4"/>
    <n v="4"/>
    <n v="4"/>
    <n v="4"/>
    <n v="4"/>
    <m/>
    <m/>
    <m/>
    <m/>
    <s v="F1"/>
    <s v="Fairfield"/>
    <n v="3"/>
    <n v="2"/>
    <n v="3"/>
    <n v="4"/>
    <n v="2"/>
    <n v="2"/>
    <n v="4"/>
    <n v="4"/>
    <n v="2"/>
    <n v="3"/>
    <n v="4"/>
    <n v="4"/>
    <n v="4"/>
    <n v="4"/>
    <n v="4"/>
    <n v="4"/>
    <n v="4"/>
    <n v="2"/>
    <n v="2"/>
    <n v="2"/>
    <n v="3"/>
    <n v="2"/>
    <n v="4"/>
    <n v="4"/>
    <n v="4"/>
    <n v="4"/>
    <n v="4"/>
    <n v="4"/>
    <m/>
    <m/>
    <m/>
    <s v="Yes"/>
    <m/>
    <s v="F1"/>
    <n v="3"/>
    <n v="3"/>
    <n v="3"/>
    <n v="4"/>
    <n v="3"/>
    <n v="3"/>
    <n v="4"/>
    <n v="4"/>
    <n v="4"/>
    <n v="3"/>
    <n v="3"/>
    <n v="4"/>
    <n v="3"/>
    <n v="3"/>
    <n v="4"/>
    <n v="4"/>
    <n v="4"/>
    <n v="2"/>
    <n v="3"/>
    <n v="3"/>
    <n v="4"/>
    <n v="2"/>
    <n v="3"/>
    <n v="4"/>
    <n v="4"/>
    <n v="4"/>
    <n v="4"/>
    <n v="4"/>
    <n v="4"/>
    <n v="3"/>
    <n v="3"/>
    <n v="4"/>
    <n v="4"/>
    <m/>
    <m/>
    <m/>
    <m/>
    <s v="c474"/>
    <n v="3"/>
    <n v="3"/>
    <n v="3"/>
    <n v="4"/>
    <n v="4"/>
    <n v="3"/>
    <n v="4"/>
    <n v="4"/>
    <n v="4"/>
  </r>
  <r>
    <n v="591"/>
    <s v="Jahtwon"/>
    <s v="Pleasants"/>
    <m/>
    <m/>
    <m/>
    <x v="0"/>
    <m/>
    <x v="0"/>
    <n v="5"/>
    <n v="5"/>
    <n v="6"/>
    <n v="6"/>
    <n v="1017561178"/>
    <s v="JPleasants463"/>
    <n v="463"/>
    <s v="C463"/>
    <s v="C463"/>
    <s v="C463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Yes*"/>
    <n v="4"/>
    <n v="-7"/>
    <s v="No"/>
    <s v="No"/>
    <n v="5"/>
    <n v="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1178"/>
    <s v="C463"/>
    <n v="182"/>
    <n v="196"/>
    <n v="14"/>
    <s v="Well Below National Norm"/>
    <n v="9"/>
    <n v="14"/>
    <s v="Yes"/>
    <s v="Yes"/>
    <s v="Exceeded Goal"/>
    <s v="No"/>
    <n v="187"/>
    <n v="211"/>
    <n v="26"/>
    <s v="Well Below National Norm"/>
    <n v="10"/>
    <n v="24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352"/>
    <s v="Fail"/>
    <n v="369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3"/>
    <n v="1"/>
    <n v="3"/>
    <n v="1"/>
    <n v="3"/>
    <n v="1"/>
    <n v="1"/>
    <n v="3"/>
    <n v="1"/>
    <n v="2"/>
  </r>
  <r>
    <n v="548"/>
    <s v="Juan"/>
    <s v="Dehaney"/>
    <m/>
    <m/>
    <m/>
    <x v="0"/>
    <m/>
    <x v="1"/>
    <n v="4"/>
    <n v="4"/>
    <n v="5"/>
    <n v="5"/>
    <n v="1017599426"/>
    <s v="JDehaney390"/>
    <n v="390"/>
    <s v="C390"/>
    <s v="C390"/>
    <s v="C390"/>
    <s v="C390"/>
    <m/>
    <m/>
    <m/>
    <m/>
    <m/>
    <m/>
    <x v="0"/>
    <m/>
    <x v="1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s v="No"/>
    <s v="Yes*"/>
    <n v="6"/>
    <n v="-2"/>
    <s v="No"/>
    <s v="No"/>
    <n v="7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63"/>
    <m/>
    <n v="162"/>
    <n v="1"/>
    <n v="14"/>
    <n v="-1"/>
    <s v="No"/>
    <s v="No"/>
    <s v="No"/>
    <s v="No"/>
    <n v="176"/>
    <m/>
    <n v="187"/>
    <n v="12"/>
    <n v="14"/>
    <n v="11"/>
    <s v="Yes"/>
    <s v="No"/>
    <s v="No"/>
    <s v="No"/>
    <m/>
    <n v="1017599426"/>
    <s v="C390"/>
    <n v="176"/>
    <n v="188"/>
    <n v="12"/>
    <s v="Well Below National Norm"/>
    <n v="11"/>
    <n v="12"/>
    <s v="Yes"/>
    <s v="Yes"/>
    <s v="Exceeded Goal"/>
    <s v="No"/>
    <n v="196"/>
    <n v="207"/>
    <n v="33"/>
    <s v="Well Below National Norm"/>
    <n v="12"/>
    <n v="11"/>
    <s v="Yes"/>
    <s v="No"/>
    <s v="Did Not Achieve Goal, But Showed Growth"/>
    <s v="No"/>
    <m/>
    <n v="1017599426"/>
    <d v="2017-09-18T00:00:00"/>
    <m/>
    <m/>
    <m/>
    <s v="Yes"/>
    <s v="Yes"/>
    <m/>
    <m/>
    <s v="No"/>
    <n v="0"/>
    <s v="No"/>
    <e v="#N/A"/>
    <s v="C390"/>
    <n v="236"/>
    <s v="Fail"/>
    <n v="369"/>
    <s v="Fail"/>
    <n v="328"/>
    <s v="Fail"/>
    <n v="380"/>
    <s v="Fail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90"/>
    <n v="1"/>
    <n v="4"/>
    <n v="1"/>
    <n v="1"/>
    <n v="4"/>
    <n v="1"/>
    <n v="3"/>
    <n v="1"/>
    <n v="4"/>
  </r>
  <r>
    <n v="114"/>
    <s v="Markale"/>
    <s v="Dewitt"/>
    <n v="2"/>
    <n v="3"/>
    <n v="4"/>
    <x v="2"/>
    <n v="5"/>
    <x v="2"/>
    <n v="6"/>
    <n v="6"/>
    <n v="7"/>
    <n v="7"/>
    <n v="1017137370"/>
    <s v="MDewitt52"/>
    <n v="52"/>
    <s v="C52"/>
    <s v="C52"/>
    <s v="C52"/>
    <s v="C52"/>
    <n v="832"/>
    <m/>
    <m/>
    <s v="PPDC @ FCES"/>
    <s v="Central"/>
    <s v="Central"/>
    <x v="1"/>
    <s v="Central"/>
    <x v="1"/>
    <s v="Central"/>
    <s v="Central"/>
    <s v="Central"/>
    <s v="Central"/>
    <m/>
    <d v="2013-09-01T00:00:00"/>
    <n v="5"/>
    <n v="5"/>
    <n v="220"/>
    <m/>
    <m/>
    <m/>
    <m/>
    <m/>
    <m/>
    <n v="1"/>
    <n v="1"/>
    <n v="1"/>
    <n v="1"/>
    <n v="1"/>
    <n v="1"/>
    <n v="1"/>
    <n v="1"/>
    <n v="1"/>
    <n v="1"/>
    <n v="1"/>
    <s v="No"/>
    <s v="Yes*"/>
    <n v="4"/>
    <n v="-7"/>
    <s v="No"/>
    <s v="No"/>
    <n v="3"/>
    <n v="7"/>
    <s v="Yes"/>
    <s v="Yes"/>
    <m/>
    <n v="164"/>
    <n v="171"/>
    <n v="15"/>
    <n v="7"/>
    <s v="Yes"/>
    <s v="NO"/>
    <s v="no"/>
    <s v="NO"/>
    <n v="155"/>
    <n v="187"/>
    <n v="16"/>
    <n v="32"/>
    <s v="Yes"/>
    <s v="YES"/>
    <s v="yes"/>
    <s v="NO"/>
    <m/>
    <n v="179"/>
    <n v="193"/>
    <n v="10"/>
    <n v="14"/>
    <n v="35"/>
    <b v="1"/>
    <b v="1"/>
    <b v="1"/>
    <s v="No"/>
    <m/>
    <n v="183"/>
    <n v="192"/>
    <n v="11"/>
    <n v="9"/>
    <n v="20"/>
    <b v="1"/>
    <b v="0"/>
    <b v="0"/>
    <s v="No"/>
    <m/>
    <m/>
    <n v="187"/>
    <n v="24"/>
    <n v="206"/>
    <n v="50"/>
    <n v="9"/>
    <n v="19"/>
    <s v="Yes"/>
    <s v="Yes"/>
    <s v="Yes"/>
    <s v="Yes"/>
    <n v="198"/>
    <n v="39"/>
    <n v="201"/>
    <n v="20"/>
    <n v="12"/>
    <n v="3"/>
    <s v="Yes"/>
    <s v="No"/>
    <s v="No"/>
    <s v="No"/>
    <m/>
    <d v="2016-09-12T00:00:00"/>
    <n v="206"/>
    <m/>
    <n v="207"/>
    <n v="37"/>
    <n v="6"/>
    <n v="1"/>
    <s v="Yes"/>
    <s v="No"/>
    <s v="No"/>
    <s v="No"/>
    <m/>
    <m/>
    <m/>
    <m/>
    <m/>
    <m/>
    <m/>
    <m/>
    <m/>
    <m/>
    <m/>
    <n v="1017137370"/>
    <s v="C52"/>
    <n v="200"/>
    <n v="213"/>
    <n v="43"/>
    <s v="Below National Norm"/>
    <n v="6"/>
    <n v="13"/>
    <s v="Yes"/>
    <s v="Yes"/>
    <s v="Exceeded Goal"/>
    <s v="No"/>
    <n v="215"/>
    <n v="221"/>
    <n v="40"/>
    <s v="Below National Norm"/>
    <n v="8"/>
    <n v="6"/>
    <s v="Yes"/>
    <s v="No"/>
    <s v="Did Not Achieve Goal, But Showed Growth"/>
    <s v="No"/>
    <m/>
    <n v="1017137370"/>
    <d v="2017-09-18T00:00:00"/>
    <m/>
    <s v="Yes"/>
    <s v="Yes"/>
    <s v="Yes"/>
    <s v="Yes"/>
    <s v="No"/>
    <n v="0"/>
    <s v="Yes"/>
    <n v="1"/>
    <s v="No"/>
    <e v="#N/A"/>
    <s v="C52"/>
    <n v="416"/>
    <s v="Pass"/>
    <n v="453"/>
    <s v="Pass"/>
    <n v="402"/>
    <s v="Pass"/>
    <n v="424"/>
    <s v="Pass"/>
    <s v="Fairfield Court Elementary School"/>
    <s v="Martin Luther King Middle School"/>
    <s v="Yes"/>
    <m/>
    <n v="1417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2"/>
    <n v="4"/>
    <n v="4"/>
    <n v="4"/>
    <n v="4"/>
    <n v="3"/>
    <n v="1"/>
    <n v="4"/>
    <n v="4"/>
    <n v="4"/>
    <n v="3"/>
    <n v="4"/>
    <n v="4"/>
    <n v="1"/>
    <n v="4"/>
    <n v="4"/>
    <n v="4"/>
    <n v="4"/>
    <n v="3"/>
    <n v="1"/>
    <n v="3"/>
    <n v="4"/>
    <n v="4"/>
    <n v="4"/>
    <n v="4"/>
    <n v="4"/>
    <n v="4"/>
    <n v="4"/>
    <n v="4"/>
    <m/>
    <m/>
    <m/>
    <m/>
    <n v="3"/>
    <n v="1"/>
    <n v="3"/>
    <n v="4"/>
    <n v="3"/>
    <n v="2"/>
    <n v="3"/>
    <n v="3"/>
    <n v="2"/>
    <n v="4"/>
    <n v="4"/>
    <n v="4"/>
    <n v="3"/>
    <n v="4"/>
    <n v="4"/>
    <n v="4"/>
    <n v="4"/>
    <n v="1"/>
    <n v="3"/>
    <n v="2"/>
    <n v="4"/>
    <n v="3"/>
    <n v="3"/>
    <n v="4"/>
    <n v="4"/>
    <n v="4"/>
    <n v="4"/>
    <n v="4"/>
    <n v="4"/>
    <n v="2"/>
    <n v="4"/>
    <n v="3"/>
    <n v="3"/>
    <m/>
    <m/>
    <m/>
    <m/>
    <s v="C52"/>
    <s v="Central"/>
    <n v="3"/>
    <n v="3"/>
    <n v="3"/>
    <n v="4"/>
    <n v="3"/>
    <n v="3"/>
    <n v="3"/>
    <n v="3"/>
    <n v="3"/>
    <n v="3"/>
    <n v="3"/>
    <n v="3"/>
    <n v="3"/>
    <n v="4"/>
    <n v="4"/>
    <n v="4"/>
    <n v="4"/>
    <n v="1"/>
    <n v="3"/>
    <n v="1"/>
    <n v="4"/>
    <n v="3"/>
    <n v="4"/>
    <n v="4"/>
    <n v="4"/>
    <n v="4"/>
    <n v="4"/>
    <n v="4"/>
    <m/>
    <m/>
    <m/>
    <s v="Yes"/>
    <m/>
    <s v="C52"/>
    <n v="2"/>
    <n v="4"/>
    <n v="3"/>
    <n v="3"/>
    <n v="1"/>
    <n v="2"/>
    <n v="3"/>
    <n v="3"/>
    <n v="1"/>
    <n v="1"/>
    <n v="2"/>
    <n v="4"/>
    <n v="1"/>
    <n v="4"/>
    <n v="4"/>
    <n v="4"/>
    <n v="4"/>
    <n v="1"/>
    <n v="2"/>
    <n v="1"/>
    <n v="3"/>
    <n v="1"/>
    <n v="1"/>
    <n v="4"/>
    <n v="4"/>
    <n v="3"/>
    <n v="4"/>
    <n v="4"/>
    <n v="4"/>
    <n v="3"/>
    <n v="4"/>
    <n v="3"/>
    <n v="4"/>
    <m/>
    <m/>
    <m/>
    <m/>
    <s v="c52"/>
    <n v="2"/>
    <n v="3"/>
    <n v="1"/>
    <n v="4"/>
    <n v="2"/>
    <n v="4"/>
    <n v="3"/>
    <n v="1"/>
    <n v="1"/>
  </r>
  <r>
    <n v="140"/>
    <s v="James"/>
    <s v="Frazier"/>
    <n v="1"/>
    <n v="2"/>
    <n v="3"/>
    <x v="1"/>
    <n v="4"/>
    <x v="3"/>
    <n v="5"/>
    <n v="5"/>
    <n v="6"/>
    <n v="6"/>
    <n v="1016961236"/>
    <s v="JFrazier61"/>
    <n v="61"/>
    <s v="C61"/>
    <s v="C61"/>
    <s v="C61"/>
    <s v="C61"/>
    <n v="923"/>
    <m/>
    <m/>
    <m/>
    <m/>
    <m/>
    <x v="0"/>
    <m/>
    <x v="0"/>
    <s v="Central"/>
    <s v="Central"/>
    <s v="Central"/>
    <s v="Central"/>
    <m/>
    <d v="2014-06-01T00:00:00"/>
    <n v="3"/>
    <n v="1"/>
    <n v="60"/>
    <m/>
    <m/>
    <m/>
    <m/>
    <m/>
    <m/>
    <m/>
    <n v="1"/>
    <m/>
    <m/>
    <m/>
    <m/>
    <m/>
    <n v="1"/>
    <n v="1"/>
    <n v="1"/>
    <n v="1"/>
    <s v="No"/>
    <s v="Yes"/>
    <n v="6"/>
    <n v="-2"/>
    <s v="No"/>
    <s v="No"/>
    <n v="8"/>
    <n v="14"/>
    <s v="Yes"/>
    <s v="Yes"/>
    <m/>
    <m/>
    <m/>
    <m/>
    <m/>
    <m/>
    <m/>
    <m/>
    <m/>
    <m/>
    <m/>
    <m/>
    <m/>
    <m/>
    <m/>
    <m/>
    <m/>
    <m/>
    <n v="152"/>
    <m/>
    <m/>
    <e v="#VALUE!"/>
    <m/>
    <e v="#VALUE!"/>
    <e v="#VALUE!"/>
    <e v="#VALUE!"/>
    <m/>
    <m/>
    <n v="149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6961236"/>
    <s v="C61"/>
    <n v="174"/>
    <n v="184"/>
    <n v="3"/>
    <s v="Well Below National Norm"/>
    <n v="11"/>
    <n v="10"/>
    <s v="Yes"/>
    <s v="No"/>
    <s v="Did Not Achieve Goal, But Showed Growth"/>
    <s v="No"/>
    <n v="175"/>
    <n v="181"/>
    <n v="1"/>
    <s v="Well Below National Norm"/>
    <n v="10"/>
    <n v="6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s v="C61"/>
    <m/>
    <m/>
    <m/>
    <m/>
    <n v="273"/>
    <s v="Fail"/>
    <n v="263"/>
    <s v="Fail"/>
    <m/>
    <s v="Woodville Elementary School"/>
    <s v="Yes"/>
    <m/>
    <s v="jfrazi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1"/>
    <n v="3"/>
    <n v="4"/>
    <n v="3"/>
    <n v="3"/>
    <n v="1"/>
    <n v="1"/>
    <n v="4"/>
    <n v="4"/>
    <n v="4"/>
  </r>
  <r>
    <n v="575"/>
    <s v="Ma'Kayla"/>
    <s v="Anderson"/>
    <m/>
    <m/>
    <m/>
    <x v="0"/>
    <m/>
    <x v="0"/>
    <n v="2"/>
    <n v="2"/>
    <n v="3"/>
    <n v="3"/>
    <n v="1017856488"/>
    <s v="MAnderson481"/>
    <n v="481"/>
    <s v="C481"/>
    <s v="C481"/>
    <s v="C481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Yes"/>
    <n v="8"/>
    <n v="-20"/>
    <s v="No"/>
    <s v="No"/>
    <n v="9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56488"/>
    <s v="C481"/>
    <n v="170"/>
    <n v="177"/>
    <n v="22"/>
    <s v="Well Below National Norm"/>
    <n v="15"/>
    <n v="7"/>
    <s v="Yes"/>
    <s v="No"/>
    <s v="Did Not Achieve Goal, But Showed Growth"/>
    <s v="No"/>
    <n v="169"/>
    <n v="188"/>
    <n v="38"/>
    <s v="Below National Norm"/>
    <n v="16"/>
    <n v="19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9"/>
    <s v="Nevaeh"/>
    <s v="Coles"/>
    <m/>
    <m/>
    <m/>
    <x v="0"/>
    <m/>
    <x v="0"/>
    <m/>
    <m/>
    <n v="2"/>
    <n v="2"/>
    <n v="1018048342"/>
    <s v="NColes843"/>
    <n v="843"/>
    <s v="C843"/>
    <s v="G864"/>
    <m/>
    <m/>
    <m/>
    <m/>
    <m/>
    <m/>
    <m/>
    <m/>
    <x v="0"/>
    <m/>
    <x v="0"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"/>
    <n v="9"/>
    <n v="-7"/>
    <s v="No"/>
    <s v="No"/>
    <n v="9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KeMarii"/>
    <s v="Dewitt"/>
    <n v="1"/>
    <n v="2"/>
    <n v="3"/>
    <x v="1"/>
    <n v="4"/>
    <x v="3"/>
    <n v="5"/>
    <n v="5"/>
    <n v="6"/>
    <n v="6"/>
    <n v="1017432372"/>
    <s v="KDewitt53"/>
    <n v="53"/>
    <s v="C53"/>
    <s v="C53"/>
    <s v="C53"/>
    <s v="C53"/>
    <n v="835"/>
    <m/>
    <m/>
    <m/>
    <s v="Central"/>
    <s v="Central"/>
    <x v="1"/>
    <s v="Central"/>
    <x v="1"/>
    <s v="Central"/>
    <s v="Central"/>
    <s v="Central"/>
    <s v="Central"/>
    <m/>
    <d v="2014-09-01T00:00:00"/>
    <n v="4"/>
    <n v="4"/>
    <n v="176"/>
    <m/>
    <m/>
    <m/>
    <m/>
    <m/>
    <m/>
    <m/>
    <m/>
    <n v="1"/>
    <n v="1"/>
    <n v="1"/>
    <n v="1"/>
    <n v="1"/>
    <n v="1"/>
    <n v="1"/>
    <n v="1"/>
    <n v="1"/>
    <s v="No"/>
    <s v="Yes"/>
    <n v="5"/>
    <n v="-4"/>
    <s v="No"/>
    <s v="No"/>
    <n v="5"/>
    <n v="13"/>
    <s v="Yes"/>
    <s v="Yes"/>
    <m/>
    <m/>
    <m/>
    <m/>
    <m/>
    <m/>
    <m/>
    <m/>
    <m/>
    <m/>
    <m/>
    <m/>
    <m/>
    <m/>
    <m/>
    <m/>
    <m/>
    <m/>
    <n v="174"/>
    <n v="181"/>
    <n v="14"/>
    <n v="7"/>
    <n v="31"/>
    <b v="1"/>
    <b v="0"/>
    <b v="0"/>
    <s v="No"/>
    <m/>
    <n v="168"/>
    <n v="177"/>
    <n v="14"/>
    <n v="9"/>
    <n v="13"/>
    <b v="1"/>
    <b v="0"/>
    <b v="0"/>
    <s v="No"/>
    <m/>
    <m/>
    <n v="181"/>
    <n v="32"/>
    <n v="190"/>
    <n v="28"/>
    <n v="12"/>
    <n v="9"/>
    <s v="Yes"/>
    <s v="No"/>
    <s v="No"/>
    <s v="No"/>
    <n v="182"/>
    <n v="26"/>
    <n v="184"/>
    <n v="8"/>
    <n v="14"/>
    <n v="2"/>
    <s v="Yes"/>
    <s v="No"/>
    <s v="No"/>
    <s v="No"/>
    <m/>
    <d v="2016-09-12T00:00:00"/>
    <n v="204"/>
    <m/>
    <n v="205"/>
    <n v="48"/>
    <n v="7"/>
    <n v="1"/>
    <s v="Yes"/>
    <s v="No"/>
    <s v="No"/>
    <s v="No"/>
    <n v="194"/>
    <m/>
    <n v="196"/>
    <n v="12"/>
    <n v="12"/>
    <n v="2"/>
    <s v="Yes"/>
    <s v="No"/>
    <s v="No"/>
    <s v="No"/>
    <m/>
    <n v="1017432372"/>
    <s v="C53"/>
    <n v="205"/>
    <n v="208"/>
    <n v="40"/>
    <s v="Below National Norm"/>
    <n v="6"/>
    <n v="3"/>
    <s v="Yes"/>
    <s v="No"/>
    <s v="Did Not Achieve Goal, But Showed Growth"/>
    <s v="No"/>
    <n v="205"/>
    <n v="200"/>
    <n v="9"/>
    <s v="Well Below National Norm"/>
    <n v="10"/>
    <n v="-5"/>
    <s v="No"/>
    <s v="No"/>
    <s v="Did Not Achieve Goal"/>
    <s v="No"/>
    <m/>
    <n v="1017432372"/>
    <d v="2017-09-18T00:00:00"/>
    <m/>
    <m/>
    <s v="Yes"/>
    <s v="Yes"/>
    <s v="Yes"/>
    <s v="No"/>
    <n v="0"/>
    <s v="No"/>
    <n v="0"/>
    <s v="Yes"/>
    <e v="#N/A"/>
    <s v="C53"/>
    <n v="478"/>
    <s v="Pass"/>
    <n v="487"/>
    <s v="Pass"/>
    <n v="504"/>
    <s v="Advanced"/>
    <n v="420"/>
    <s v="Pass"/>
    <s v="Fairfield Court Elementary School"/>
    <s v="Fairfield Court Elementary School"/>
    <s v="Yes"/>
    <m/>
    <n v="1414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3"/>
    <s v="Central"/>
    <n v="3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1"/>
    <n v="4"/>
    <n v="4"/>
    <n v="4"/>
    <n v="4"/>
    <n v="2"/>
    <n v="4"/>
    <n v="4"/>
    <m/>
    <m/>
    <m/>
    <m/>
    <m/>
    <s v="C53"/>
    <n v="2"/>
    <n v="2"/>
    <n v="2"/>
    <n v="2"/>
    <n v="3"/>
    <n v="4"/>
    <n v="1"/>
    <n v="3"/>
    <n v="4"/>
    <n v="4"/>
    <n v="4"/>
    <n v="4"/>
    <n v="4"/>
    <n v="4"/>
    <n v="4"/>
    <n v="4"/>
    <n v="4"/>
    <n v="4"/>
    <n v="4"/>
    <n v="4"/>
    <n v="4"/>
    <n v="4"/>
    <n v="4"/>
    <n v="3"/>
    <n v="3"/>
    <n v="4"/>
    <n v="2"/>
    <n v="3"/>
    <n v="4"/>
    <n v="3"/>
    <n v="4"/>
    <n v="4"/>
    <n v="4"/>
    <m/>
    <m/>
    <m/>
    <m/>
    <s v="c53"/>
    <n v="3"/>
    <n v="3"/>
    <n v="2"/>
    <n v="3"/>
    <n v="3"/>
    <n v="3"/>
    <n v="3"/>
    <n v="2"/>
    <n v="1"/>
  </r>
  <r>
    <n v="843"/>
    <s v="Shane"/>
    <s v="Evans"/>
    <m/>
    <m/>
    <m/>
    <x v="0"/>
    <m/>
    <x v="0"/>
    <m/>
    <m/>
    <m/>
    <n v="3"/>
    <n v="1017855813"/>
    <s v="SEvans1033"/>
    <n v="1033"/>
    <s v="G1033"/>
    <m/>
    <m/>
    <m/>
    <m/>
    <m/>
    <m/>
    <m/>
    <m/>
    <m/>
    <x v="0"/>
    <m/>
    <x v="0"/>
    <m/>
    <m/>
    <m/>
    <s v="George Mason"/>
    <m/>
    <d v="2018-11-01T00:00:00"/>
    <n v="0"/>
    <n v="0"/>
    <n v="0"/>
    <m/>
    <m/>
    <m/>
    <m/>
    <m/>
    <m/>
    <m/>
    <m/>
    <m/>
    <m/>
    <m/>
    <m/>
    <m/>
    <m/>
    <m/>
    <m/>
    <n v="1"/>
    <s v="No"/>
    <s v="Yes"/>
    <n v="8"/>
    <n v="0"/>
    <s v="No"/>
    <s v="No"/>
    <n v="9"/>
    <n v="2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5"/>
    <s v="Dant'e"/>
    <s v="Hall"/>
    <m/>
    <m/>
    <m/>
    <x v="0"/>
    <m/>
    <x v="0"/>
    <m/>
    <m/>
    <m/>
    <n v="5"/>
    <n v="1017748649"/>
    <s v="DHall974"/>
    <n v="974"/>
    <s v="G974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Yes"/>
    <n v="6"/>
    <n v="-2"/>
    <s v="No"/>
    <s v="No"/>
    <n v="8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3"/>
    <s v="CALEIGH"/>
    <s v="BROWN"/>
    <m/>
    <m/>
    <m/>
    <x v="0"/>
    <m/>
    <x v="0"/>
    <m/>
    <m/>
    <m/>
    <n v="5"/>
    <n v="1017418665"/>
    <s v="CBROWN1016"/>
    <n v="1016"/>
    <s v="Ch1016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Yes"/>
    <n v="6"/>
    <n v="-7"/>
    <s v="No"/>
    <s v="No"/>
    <n v="6"/>
    <n v="2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s v="Tyshan"/>
    <s v="Darden"/>
    <m/>
    <m/>
    <m/>
    <x v="0"/>
    <m/>
    <x v="0"/>
    <n v="5"/>
    <n v="5"/>
    <n v="6"/>
    <n v="6"/>
    <n v="1017410523"/>
    <s v="TDarden454"/>
    <n v="454"/>
    <s v="C454"/>
    <s v="C454"/>
    <s v="C454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s v="incomplete"/>
    <s v="No"/>
    <s v="Yes"/>
    <n v="5"/>
    <n v="-3"/>
    <s v="No"/>
    <s v="No"/>
    <n v="5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10523"/>
    <s v="C454"/>
    <n v="202"/>
    <n v="181"/>
    <n v="2"/>
    <s v="Well Below National Norm"/>
    <n v="7"/>
    <n v="-21"/>
    <s v="No"/>
    <s v="No"/>
    <s v="Did Not Achieve Goal"/>
    <s v="No"/>
    <n v="195"/>
    <n v="199"/>
    <n v="8"/>
    <s v="Well Below National Norm"/>
    <n v="10"/>
    <n v="4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409"/>
    <s v="Pass"/>
    <n v="314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4"/>
    <n v="4"/>
    <n v="3"/>
    <n v="2"/>
    <n v="4"/>
    <n v="3"/>
    <n v="4"/>
    <n v="4"/>
    <n v="3"/>
    <n v="1"/>
  </r>
  <r>
    <n v="721"/>
    <s v="A'kye"/>
    <s v="Braxton"/>
    <m/>
    <m/>
    <m/>
    <x v="0"/>
    <m/>
    <x v="0"/>
    <m/>
    <m/>
    <n v="2"/>
    <n v="2"/>
    <n v="1018041918"/>
    <s v="ABraxton940"/>
    <n v="940"/>
    <s v="C940"/>
    <s v="G868"/>
    <m/>
    <m/>
    <m/>
    <m/>
    <m/>
    <m/>
    <m/>
    <m/>
    <x v="0"/>
    <m/>
    <x v="0"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m/>
    <n v="9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1"/>
    <s v="Darnell"/>
    <s v="Dandridge"/>
    <m/>
    <m/>
    <m/>
    <x v="0"/>
    <m/>
    <x v="0"/>
    <m/>
    <n v="6"/>
    <n v="7"/>
    <n v="7"/>
    <n v="1017381830"/>
    <s v="DDandridge708"/>
    <n v="708"/>
    <s v="C708"/>
    <s v="C708"/>
    <s v="C708"/>
    <m/>
    <m/>
    <m/>
    <m/>
    <m/>
    <m/>
    <m/>
    <x v="0"/>
    <m/>
    <x v="0"/>
    <m/>
    <s v="Central"/>
    <s v="Central"/>
    <s v="Central"/>
    <m/>
    <d v="2017-11-01T00:00:00"/>
    <n v="1"/>
    <n v="1"/>
    <n v="44"/>
    <m/>
    <m/>
    <m/>
    <m/>
    <m/>
    <m/>
    <m/>
    <m/>
    <m/>
    <m/>
    <m/>
    <m/>
    <m/>
    <m/>
    <n v="1"/>
    <n v="1"/>
    <n v="1"/>
    <s v="No*"/>
    <s v="No"/>
    <n v="4"/>
    <n v="1"/>
    <s v="Yes"/>
    <s v="No"/>
    <n v="5"/>
    <n v="-3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08"/>
    <m/>
    <m/>
    <m/>
    <m/>
    <m/>
    <m/>
    <m/>
    <m/>
    <m/>
    <m/>
    <m/>
    <m/>
    <m/>
    <m/>
    <m/>
    <m/>
    <m/>
    <m/>
    <m/>
    <m/>
    <m/>
    <m/>
    <d v="2017-10-17T00:00:00"/>
    <m/>
    <m/>
    <m/>
    <m/>
    <s v="Yes"/>
    <m/>
    <m/>
    <m/>
    <m/>
    <m/>
    <m/>
    <m/>
    <m/>
    <m/>
    <m/>
    <m/>
    <m/>
    <m/>
    <m/>
    <m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08"/>
    <n v="2"/>
    <n v="3"/>
    <n v="3"/>
    <n v="1"/>
    <n v="3"/>
    <n v="2"/>
    <n v="2"/>
    <n v="4"/>
    <n v="2"/>
  </r>
  <r>
    <n v="836"/>
    <s v="Jayquan"/>
    <s v="Jefferson"/>
    <m/>
    <m/>
    <m/>
    <x v="0"/>
    <m/>
    <x v="0"/>
    <m/>
    <m/>
    <m/>
    <n v="5"/>
    <n v="1017719702"/>
    <s v="JJefferson995"/>
    <n v="995"/>
    <s v="G995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7"/>
    <n v="1"/>
    <s v="Yes"/>
    <s v="No"/>
    <n v="8"/>
    <n v="-1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7"/>
    <s v="Keyasia"/>
    <s v="White"/>
    <m/>
    <m/>
    <m/>
    <x v="0"/>
    <m/>
    <x v="0"/>
    <m/>
    <m/>
    <m/>
    <n v="4"/>
    <n v="1017537848"/>
    <s v="KWhite1123"/>
    <n v="1123"/>
    <s v="F1123"/>
    <m/>
    <m/>
    <m/>
    <m/>
    <m/>
    <m/>
    <m/>
    <m/>
    <m/>
    <x v="0"/>
    <m/>
    <x v="0"/>
    <m/>
    <m/>
    <m/>
    <s v="PPDC @ FCES"/>
    <m/>
    <d v="2019-03-06T00:00:00"/>
    <n v="0"/>
    <n v="0"/>
    <n v="0"/>
    <m/>
    <m/>
    <m/>
    <m/>
    <m/>
    <m/>
    <m/>
    <m/>
    <m/>
    <m/>
    <m/>
    <m/>
    <m/>
    <m/>
    <m/>
    <m/>
    <n v="1"/>
    <s v="Yes*"/>
    <s v="No"/>
    <n v="7"/>
    <n v="7"/>
    <s v="Yes"/>
    <s v="No"/>
    <n v="6"/>
    <n v="-1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3"/>
    <s v="Victoria"/>
    <s v="Cox"/>
    <m/>
    <m/>
    <m/>
    <x v="0"/>
    <m/>
    <x v="0"/>
    <m/>
    <m/>
    <m/>
    <n v="5"/>
    <n v="1017920902"/>
    <s v="VCox1048"/>
    <n v="1048"/>
    <s v="B1048"/>
    <m/>
    <m/>
    <m/>
    <m/>
    <m/>
    <m/>
    <m/>
    <m/>
    <m/>
    <x v="0"/>
    <m/>
    <x v="0"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Yes*"/>
    <s v="No"/>
    <n v="6"/>
    <n v="8"/>
    <s v="Yes"/>
    <s v="Yes"/>
    <n v="6"/>
    <n v="-1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0"/>
    <s v="JOHNATHAN"/>
    <s v="CHRISTIAN"/>
    <m/>
    <m/>
    <m/>
    <x v="0"/>
    <m/>
    <x v="0"/>
    <m/>
    <m/>
    <m/>
    <n v="5"/>
    <n v="1018713753"/>
    <s v="JCHRISTIAN1126"/>
    <n v="1126"/>
    <s v="Ch1126"/>
    <m/>
    <m/>
    <m/>
    <m/>
    <m/>
    <m/>
    <m/>
    <m/>
    <m/>
    <x v="0"/>
    <m/>
    <x v="0"/>
    <m/>
    <m/>
    <m/>
    <s v="Chimborazo"/>
    <m/>
    <d v="2019-03-14T00:00:00"/>
    <n v="0"/>
    <n v="0"/>
    <n v="0"/>
    <m/>
    <m/>
    <m/>
    <m/>
    <m/>
    <m/>
    <m/>
    <m/>
    <m/>
    <m/>
    <m/>
    <m/>
    <m/>
    <m/>
    <m/>
    <m/>
    <n v="1"/>
    <s v="Yes*"/>
    <s v="No"/>
    <n v="6"/>
    <n v="8"/>
    <s v="Yes"/>
    <s v="Yes"/>
    <n v="3"/>
    <n v="-1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8"/>
    <s v="My'Asia"/>
    <s v="White"/>
    <n v="1"/>
    <n v="2"/>
    <n v="3"/>
    <x v="1"/>
    <n v="4"/>
    <x v="3"/>
    <n v="5"/>
    <m/>
    <m/>
    <n v="6"/>
    <n v="1017400148"/>
    <s v="MWhite613"/>
    <n v="613"/>
    <s v="C613"/>
    <s v="W33"/>
    <s v="W33"/>
    <s v="W33"/>
    <n v="4428"/>
    <m/>
    <m/>
    <m/>
    <m/>
    <m/>
    <x v="3"/>
    <m/>
    <x v="3"/>
    <m/>
    <m/>
    <m/>
    <s v="Central"/>
    <m/>
    <d v="2015-09-15T00:00:00"/>
    <n v="0"/>
    <n v="2"/>
    <n v="72"/>
    <m/>
    <m/>
    <m/>
    <m/>
    <m/>
    <m/>
    <m/>
    <m/>
    <m/>
    <m/>
    <n v="1"/>
    <m/>
    <n v="1"/>
    <m/>
    <m/>
    <m/>
    <n v="1"/>
    <s v="Yes"/>
    <s v="No"/>
    <n v="5"/>
    <n v="12"/>
    <s v="Yes"/>
    <s v="Yes"/>
    <n v="6"/>
    <n v="-9"/>
    <s v="No"/>
    <s v="No"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7"/>
    <n v="9"/>
    <n v="173"/>
    <n v="5"/>
    <n v="14"/>
    <n v="6"/>
    <s v="Yes"/>
    <s v="No"/>
    <s v="No"/>
    <s v="No"/>
    <n v="169"/>
    <n v="5"/>
    <n v="179"/>
    <n v="4"/>
    <n v="14"/>
    <n v="10"/>
    <s v="Yes"/>
    <s v="No"/>
    <s v="No"/>
    <s v="No"/>
    <m/>
    <d v="2016-09-20T00:00:00"/>
    <n v="175"/>
    <m/>
    <n v="187"/>
    <n v="10"/>
    <n v="11"/>
    <n v="12"/>
    <s v="Yes"/>
    <s v="Yes"/>
    <s v="Yes"/>
    <s v="No"/>
    <n v="183"/>
    <m/>
    <n v="192"/>
    <n v="8"/>
    <n v="12"/>
    <n v="9"/>
    <s v="Yes"/>
    <s v="No"/>
    <s v="No"/>
    <s v="No"/>
    <m/>
    <m/>
    <s v="W33"/>
    <m/>
    <m/>
    <m/>
    <m/>
    <m/>
    <m/>
    <m/>
    <m/>
    <m/>
    <m/>
    <m/>
    <m/>
    <m/>
    <m/>
    <m/>
    <m/>
    <m/>
    <m/>
    <m/>
    <m/>
    <m/>
    <n v="1017400148"/>
    <m/>
    <m/>
    <m/>
    <s v="Yes"/>
    <s v="Yes"/>
    <m/>
    <s v="No"/>
    <n v="0"/>
    <s v="No"/>
    <n v="0"/>
    <m/>
    <m/>
    <s v="W33"/>
    <n v="267"/>
    <s v="Fail"/>
    <n v="352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"/>
    <s v="Woodville"/>
    <n v="2"/>
    <n v="2"/>
    <n v="1"/>
    <n v="4"/>
    <n v="3"/>
    <n v="2"/>
    <n v="3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s v="W33"/>
    <n v="3"/>
    <n v="2"/>
    <n v="3"/>
    <n v="4"/>
    <n v="4"/>
    <n v="2"/>
    <n v="3"/>
    <n v="4"/>
    <n v="2"/>
    <n v="3"/>
    <n v="4"/>
    <n v="1"/>
    <n v="2"/>
    <n v="3"/>
    <n v="4"/>
    <n v="4"/>
    <n v="4"/>
    <n v="4"/>
    <n v="2"/>
    <n v="3"/>
    <n v="4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</r>
  <r>
    <n v="532"/>
    <s v="Janiya"/>
    <s v="Taylor"/>
    <m/>
    <m/>
    <m/>
    <x v="0"/>
    <m/>
    <x v="1"/>
    <n v="4"/>
    <n v="4"/>
    <m/>
    <n v="5"/>
    <n v="1017400966"/>
    <s v="JTaylor350"/>
    <n v="350"/>
    <s v="F350"/>
    <s v="F350"/>
    <s v="F350"/>
    <s v="F350"/>
    <m/>
    <m/>
    <m/>
    <m/>
    <m/>
    <m/>
    <x v="0"/>
    <m/>
    <x v="2"/>
    <s v="PPDC @ FCES"/>
    <s v="PPDC @ FCES"/>
    <m/>
    <s v="PPDC @ FCES"/>
    <m/>
    <d v="2016-11-17T00:00:00"/>
    <n v="1"/>
    <n v="1"/>
    <n v="44"/>
    <m/>
    <m/>
    <m/>
    <m/>
    <m/>
    <m/>
    <m/>
    <m/>
    <m/>
    <m/>
    <m/>
    <m/>
    <n v="1"/>
    <n v="1"/>
    <s v="incomplete"/>
    <m/>
    <n v="1"/>
    <s v="No*"/>
    <s v="No"/>
    <n v="6"/>
    <n v="3"/>
    <s v="Yes"/>
    <s v="No"/>
    <n v="7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1-17T00:00:00"/>
    <n v="170"/>
    <m/>
    <s v="RPS X"/>
    <m/>
    <m/>
    <m/>
    <m/>
    <m/>
    <m/>
    <m/>
    <n v="168"/>
    <m/>
    <s v="RPS X"/>
    <m/>
    <m/>
    <m/>
    <m/>
    <m/>
    <m/>
    <m/>
    <m/>
    <m/>
    <s v="F350"/>
    <m/>
    <m/>
    <m/>
    <m/>
    <m/>
    <m/>
    <m/>
    <m/>
    <m/>
    <m/>
    <m/>
    <m/>
    <m/>
    <m/>
    <m/>
    <m/>
    <m/>
    <m/>
    <m/>
    <m/>
    <m/>
    <n v="1017400966"/>
    <d v="2017-09-18T00:00:00"/>
    <m/>
    <m/>
    <m/>
    <s v="Yes"/>
    <s v="Yes"/>
    <m/>
    <m/>
    <s v="No"/>
    <n v="0"/>
    <s v="No"/>
    <e v="#N/A"/>
    <s v="F350"/>
    <n v="429"/>
    <s v="Pass"/>
    <n v="339"/>
    <s v="Fail"/>
    <n v="190"/>
    <s v="Fail"/>
    <n v="340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50"/>
    <n v="3"/>
    <n v="4"/>
    <n v="2"/>
    <n v="4"/>
    <n v="4"/>
    <n v="3"/>
    <n v="4"/>
    <n v="3"/>
    <n v="4"/>
  </r>
  <r>
    <n v="831"/>
    <s v="Kyndall"/>
    <s v="Smith"/>
    <m/>
    <m/>
    <m/>
    <x v="0"/>
    <m/>
    <x v="0"/>
    <m/>
    <m/>
    <m/>
    <n v="5"/>
    <n v="1017572048"/>
    <s v="KSmith983"/>
    <n v="983"/>
    <s v="C983"/>
    <m/>
    <m/>
    <m/>
    <m/>
    <m/>
    <m/>
    <m/>
    <m/>
    <m/>
    <x v="0"/>
    <m/>
    <x v="0"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"/>
    <n v="6"/>
    <n v="8"/>
    <s v="Yes"/>
    <s v="Yes"/>
    <n v="4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"/>
    <s v="Olandre'"/>
    <s v="Davis"/>
    <m/>
    <m/>
    <m/>
    <x v="0"/>
    <m/>
    <x v="0"/>
    <n v="2"/>
    <n v="2"/>
    <n v="3"/>
    <n v="3"/>
    <n v="1017716528"/>
    <s v="ODavis470"/>
    <n v="470"/>
    <s v="F470"/>
    <s v="F470"/>
    <s v="F470"/>
    <m/>
    <m/>
    <m/>
    <m/>
    <m/>
    <m/>
    <m/>
    <x v="0"/>
    <m/>
    <x v="0"/>
    <s v="PPDC @ FCES"/>
    <s v="PPDC @ FCES"/>
    <s v="PPDC @ FCES"/>
    <s v="PPDC @ FCES"/>
    <m/>
    <d v="2017-07-10T00:00:00"/>
    <n v="2"/>
    <n v="1"/>
    <n v="52"/>
    <m/>
    <m/>
    <m/>
    <m/>
    <m/>
    <m/>
    <m/>
    <m/>
    <m/>
    <m/>
    <m/>
    <m/>
    <m/>
    <n v="1"/>
    <n v="1"/>
    <n v="1"/>
    <n v="1"/>
    <s v="Yes*"/>
    <s v="No"/>
    <n v="8"/>
    <n v="11"/>
    <s v="Yes"/>
    <s v="Yes"/>
    <n v="8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528"/>
    <s v="F470"/>
    <n v="163"/>
    <n v="178"/>
    <n v="24"/>
    <s v="Well Below National Norm"/>
    <n v="16"/>
    <n v="15"/>
    <s v="Yes"/>
    <s v="No"/>
    <s v="Did Not Achieve Goal, But Showed Growth"/>
    <s v="No"/>
    <n v="180"/>
    <n v="191"/>
    <n v="47"/>
    <s v="Below National Norm"/>
    <n v="15"/>
    <n v="11"/>
    <s v="Yes"/>
    <s v="No"/>
    <s v="Did Not Achieve Goal, But Showed Growth"/>
    <s v="No"/>
    <m/>
    <m/>
    <d v="2017-09-21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7"/>
    <s v="Hazen"/>
    <s v="Cousins-Robinson"/>
    <m/>
    <m/>
    <m/>
    <x v="0"/>
    <m/>
    <x v="0"/>
    <m/>
    <m/>
    <m/>
    <n v="2"/>
    <n v="1018041485"/>
    <s v="HCousins-Robinson1046"/>
    <n v="1046"/>
    <s v="B1046"/>
    <m/>
    <m/>
    <m/>
    <m/>
    <m/>
    <m/>
    <m/>
    <m/>
    <m/>
    <x v="0"/>
    <m/>
    <x v="0"/>
    <m/>
    <m/>
    <m/>
    <s v="Bellevue"/>
    <m/>
    <d v="2018-11-27T00:00:00"/>
    <n v="0"/>
    <n v="0"/>
    <n v="0"/>
    <m/>
    <m/>
    <m/>
    <m/>
    <m/>
    <m/>
    <m/>
    <m/>
    <m/>
    <m/>
    <m/>
    <m/>
    <m/>
    <m/>
    <m/>
    <m/>
    <n v="1"/>
    <s v="Yes"/>
    <s v="No"/>
    <n v="9"/>
    <n v="24"/>
    <s v="Yes"/>
    <s v="Yes"/>
    <n v="6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Marcellus"/>
    <s v="Edler"/>
    <n v="1"/>
    <n v="2"/>
    <n v="3"/>
    <x v="1"/>
    <n v="4"/>
    <x v="3"/>
    <n v="5"/>
    <m/>
    <n v="6"/>
    <n v="6"/>
    <n v="1017306683"/>
    <s v="MEdler56"/>
    <n v="56"/>
    <s v="C56"/>
    <s v="C56"/>
    <s v="C56"/>
    <s v="C56"/>
    <n v="851"/>
    <m/>
    <m/>
    <m/>
    <s v="Central"/>
    <s v="Central"/>
    <x v="1"/>
    <s v="Central"/>
    <x v="1"/>
    <m/>
    <m/>
    <s v="Central"/>
    <s v="Central"/>
    <m/>
    <d v="2014-09-01T00:00:00"/>
    <n v="3"/>
    <n v="3"/>
    <n v="132"/>
    <m/>
    <m/>
    <m/>
    <m/>
    <m/>
    <m/>
    <m/>
    <m/>
    <n v="1"/>
    <n v="1"/>
    <n v="1"/>
    <n v="1"/>
    <n v="1"/>
    <m/>
    <m/>
    <n v="1"/>
    <n v="1"/>
    <s v="No*"/>
    <s v="No"/>
    <n v="4"/>
    <n v="1"/>
    <s v="Yes"/>
    <s v="No"/>
    <n v="3"/>
    <n v="-7"/>
    <s v="No"/>
    <s v="No"/>
    <m/>
    <m/>
    <m/>
    <m/>
    <m/>
    <m/>
    <m/>
    <m/>
    <m/>
    <m/>
    <m/>
    <m/>
    <m/>
    <m/>
    <m/>
    <m/>
    <m/>
    <m/>
    <n v="176"/>
    <n v="187"/>
    <n v="14"/>
    <n v="11"/>
    <n v="46"/>
    <b v="1"/>
    <b v="0"/>
    <b v="0"/>
    <s v="No"/>
    <m/>
    <n v="185"/>
    <n v="200"/>
    <n v="12"/>
    <n v="15"/>
    <n v="72"/>
    <b v="1"/>
    <b v="1"/>
    <b v="1"/>
    <s v="Yes"/>
    <m/>
    <m/>
    <n v="188"/>
    <n v="49"/>
    <n v="200"/>
    <n v="54"/>
    <n v="10"/>
    <n v="12"/>
    <s v="Yes"/>
    <s v="Yes"/>
    <s v="Yes"/>
    <s v="Yes"/>
    <n v="191"/>
    <n v="52"/>
    <n v="202"/>
    <n v="46"/>
    <n v="13"/>
    <n v="11"/>
    <s v="Yes"/>
    <s v="No"/>
    <s v="No"/>
    <s v="No"/>
    <m/>
    <d v="2017-03-06T00:00:00"/>
    <n v="206"/>
    <m/>
    <n v="213"/>
    <n v="68"/>
    <n v="7"/>
    <n v="7"/>
    <s v="Yes"/>
    <s v="Yes"/>
    <s v="No"/>
    <s v="Yes"/>
    <n v="208"/>
    <m/>
    <n v="216"/>
    <n v="57"/>
    <n v="11"/>
    <n v="8"/>
    <s v="Yes"/>
    <s v="No"/>
    <s v="No"/>
    <s v="Yes"/>
    <m/>
    <m/>
    <s v="C56"/>
    <m/>
    <m/>
    <m/>
    <m/>
    <m/>
    <m/>
    <m/>
    <m/>
    <m/>
    <m/>
    <m/>
    <m/>
    <m/>
    <m/>
    <m/>
    <m/>
    <m/>
    <m/>
    <m/>
    <m/>
    <m/>
    <n v="1017306683"/>
    <m/>
    <m/>
    <m/>
    <s v="Yes"/>
    <s v="Yes"/>
    <m/>
    <s v="Yes"/>
    <n v="7"/>
    <s v="Yes"/>
    <n v="2"/>
    <m/>
    <m/>
    <s v="C56"/>
    <n v="468"/>
    <s v="Pass"/>
    <n v="440"/>
    <s v="Pass"/>
    <m/>
    <m/>
    <m/>
    <m/>
    <s v="George Mason Elementary School"/>
    <m/>
    <m/>
    <m/>
    <n v="141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4"/>
    <s v="Iyonna"/>
    <s v="Walker"/>
    <m/>
    <m/>
    <m/>
    <x v="0"/>
    <m/>
    <x v="0"/>
    <m/>
    <m/>
    <n v="5"/>
    <n v="5"/>
    <n v="1017381738"/>
    <s v="IWalker848"/>
    <n v="848"/>
    <s v="C848"/>
    <s v="G911"/>
    <m/>
    <m/>
    <m/>
    <m/>
    <m/>
    <m/>
    <m/>
    <m/>
    <x v="0"/>
    <m/>
    <x v="0"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"/>
    <n v="6"/>
    <n v="3"/>
    <s v="Yes"/>
    <s v="No"/>
    <n v="7"/>
    <n v="-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4"/>
    <s v="Rashad"/>
    <s v="Hope"/>
    <m/>
    <m/>
    <m/>
    <x v="0"/>
    <m/>
    <x v="0"/>
    <m/>
    <n v="3"/>
    <n v="4"/>
    <n v="4"/>
    <n v="1017716432"/>
    <s v="RHope1015"/>
    <n v="1015"/>
    <s v="Ch1015"/>
    <s v="C713"/>
    <s v="C713"/>
    <m/>
    <m/>
    <m/>
    <m/>
    <m/>
    <m/>
    <m/>
    <x v="0"/>
    <m/>
    <x v="0"/>
    <m/>
    <s v="Central"/>
    <s v="Central"/>
    <s v="Chimborazo"/>
    <m/>
    <d v="2017-10-01T00:00:00"/>
    <n v="1"/>
    <n v="0"/>
    <n v="8"/>
    <m/>
    <m/>
    <m/>
    <m/>
    <m/>
    <m/>
    <m/>
    <m/>
    <m/>
    <m/>
    <m/>
    <m/>
    <m/>
    <m/>
    <s v="incomplete"/>
    <n v="1"/>
    <n v="1"/>
    <s v="No*"/>
    <s v="No"/>
    <n v="6"/>
    <n v="4"/>
    <s v="Yes"/>
    <s v="No"/>
    <n v="4"/>
    <n v="-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432"/>
    <s v="C713"/>
    <n v="195"/>
    <n v="206"/>
    <n v="69"/>
    <s v="Above National Norm"/>
    <n v="9"/>
    <n v="11"/>
    <s v="Yes"/>
    <s v="Yes"/>
    <s v="Exceeded Goal"/>
    <s v="Yes"/>
    <n v="192"/>
    <n v="205"/>
    <n v="55"/>
    <s v="Above National Norm"/>
    <n v="13"/>
    <n v="13"/>
    <s v="Yes"/>
    <s v="No"/>
    <s v="Achieved Goal"/>
    <s v="Yes"/>
    <m/>
    <m/>
    <d v="2017-09-27T00:00:00"/>
    <m/>
    <m/>
    <m/>
    <m/>
    <s v="Yes"/>
    <m/>
    <m/>
    <m/>
    <m/>
    <s v="Yes"/>
    <e v="#N/A"/>
    <m/>
    <m/>
    <m/>
    <m/>
    <m/>
    <n v="409"/>
    <s v="Pass"/>
    <n v="429"/>
    <s v="Pass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9"/>
    <s v="JEMIMA"/>
    <s v="CHRISTIAN"/>
    <m/>
    <m/>
    <m/>
    <x v="0"/>
    <m/>
    <x v="0"/>
    <m/>
    <m/>
    <m/>
    <n v="3"/>
    <n v="1017862835"/>
    <s v="JCHRISTIAN1125"/>
    <n v="1125"/>
    <s v="Ch1125"/>
    <m/>
    <m/>
    <m/>
    <m/>
    <m/>
    <m/>
    <m/>
    <m/>
    <m/>
    <x v="0"/>
    <m/>
    <x v="0"/>
    <m/>
    <m/>
    <m/>
    <s v="Chimborazo"/>
    <m/>
    <d v="2019-03-14T00:00:00"/>
    <n v="0"/>
    <n v="0"/>
    <n v="0"/>
    <m/>
    <m/>
    <m/>
    <m/>
    <m/>
    <m/>
    <m/>
    <m/>
    <m/>
    <m/>
    <m/>
    <m/>
    <m/>
    <m/>
    <m/>
    <m/>
    <n v="1"/>
    <s v="No"/>
    <s v="No"/>
    <n v="7"/>
    <n v="1"/>
    <s v="Yes"/>
    <s v="No"/>
    <n v="5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0"/>
    <s v="Amanda"/>
    <s v="Bell"/>
    <m/>
    <m/>
    <m/>
    <x v="0"/>
    <m/>
    <x v="0"/>
    <m/>
    <m/>
    <n v="5"/>
    <n v="5"/>
    <n v="1017708611"/>
    <s v="ABell934"/>
    <n v="934"/>
    <s v="C934"/>
    <s v="G852"/>
    <m/>
    <m/>
    <m/>
    <m/>
    <m/>
    <m/>
    <m/>
    <m/>
    <x v="0"/>
    <m/>
    <x v="0"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No"/>
    <n v="6"/>
    <n v="7"/>
    <s v="Yes"/>
    <s v="Yes"/>
    <n v="4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4"/>
    <s v="Lagavin"/>
    <s v="Brown"/>
    <m/>
    <m/>
    <m/>
    <x v="0"/>
    <m/>
    <x v="0"/>
    <m/>
    <m/>
    <m/>
    <n v="3"/>
    <n v="1018042303"/>
    <s v="LBrown1118"/>
    <n v="1118"/>
    <s v="G1118"/>
    <m/>
    <m/>
    <m/>
    <m/>
    <m/>
    <m/>
    <m/>
    <m/>
    <m/>
    <x v="0"/>
    <m/>
    <x v="0"/>
    <m/>
    <m/>
    <m/>
    <s v="George Mason"/>
    <m/>
    <d v="2019-02-27T00:00:00"/>
    <n v="0"/>
    <n v="0"/>
    <n v="0"/>
    <m/>
    <m/>
    <m/>
    <m/>
    <m/>
    <m/>
    <m/>
    <m/>
    <m/>
    <m/>
    <m/>
    <m/>
    <m/>
    <m/>
    <m/>
    <m/>
    <n v="1"/>
    <s v="No"/>
    <s v="No"/>
    <n v="9"/>
    <n v="3"/>
    <s v="Yes"/>
    <s v="No"/>
    <n v="8"/>
    <n v="-5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5"/>
    <s v="Muktar"/>
    <s v="Abdi"/>
    <m/>
    <m/>
    <m/>
    <x v="0"/>
    <m/>
    <x v="0"/>
    <m/>
    <n v="2"/>
    <n v="3"/>
    <n v="3"/>
    <n v="1017707212"/>
    <s v="MAbdi698"/>
    <n v="698"/>
    <s v="C698"/>
    <s v="C698"/>
    <s v="C698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"/>
    <n v="10"/>
    <n v="5"/>
    <s v="Yes"/>
    <s v="No"/>
    <n v="11"/>
    <n v="-5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212"/>
    <s v="C698"/>
    <m/>
    <m/>
    <m/>
    <m/>
    <m/>
    <m/>
    <m/>
    <m/>
    <m/>
    <m/>
    <n v="154"/>
    <n v="154"/>
    <n v="1"/>
    <s v="Well Below National Norm"/>
    <m/>
    <m/>
    <m/>
    <m/>
    <m/>
    <s v="No"/>
    <m/>
    <m/>
    <d v="2017-09-21T00:00:00"/>
    <m/>
    <m/>
    <m/>
    <m/>
    <s v="Yes"/>
    <m/>
    <m/>
    <m/>
    <m/>
    <s v="Yes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6"/>
    <s v="Ahmand"/>
    <s v="Bakari"/>
    <m/>
    <m/>
    <m/>
    <x v="0"/>
    <m/>
    <x v="0"/>
    <m/>
    <m/>
    <m/>
    <n v="2"/>
    <n v="1017856135"/>
    <s v="ABakari1001"/>
    <n v="1001"/>
    <s v="F1001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1"/>
    <n v="6"/>
    <s v="Yes"/>
    <s v="No"/>
    <n v="10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7"/>
    <s v="Dana"/>
    <s v="Jackson"/>
    <m/>
    <m/>
    <m/>
    <x v="0"/>
    <m/>
    <x v="0"/>
    <m/>
    <m/>
    <m/>
    <n v="3"/>
    <n v="1017561023"/>
    <s v="DJackson960"/>
    <n v="960"/>
    <s v="G960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"/>
    <n v="9"/>
    <n v="12"/>
    <s v="Yes"/>
    <s v="Yes"/>
    <n v="7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0"/>
    <s v="Albert"/>
    <s v="Simms"/>
    <m/>
    <m/>
    <m/>
    <x v="0"/>
    <n v="4"/>
    <x v="3"/>
    <n v="5"/>
    <n v="5"/>
    <n v="6"/>
    <n v="6"/>
    <n v="1018044761"/>
    <s v="ASimms221"/>
    <n v="221"/>
    <s v="C221"/>
    <s v="C221"/>
    <s v="C221"/>
    <s v="C221"/>
    <n v="6355"/>
    <m/>
    <m/>
    <m/>
    <m/>
    <m/>
    <x v="0"/>
    <s v="Central"/>
    <x v="1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Yes*"/>
    <s v="No"/>
    <n v="5"/>
    <n v="9"/>
    <s v="Yes"/>
    <s v="Yes"/>
    <n v="4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0"/>
    <m/>
    <n v="194"/>
    <n v="21"/>
    <n v="9"/>
    <n v="4"/>
    <s v="Yes"/>
    <s v="No"/>
    <s v="No"/>
    <s v="No"/>
    <n v="185"/>
    <m/>
    <n v="183"/>
    <n v="2"/>
    <n v="12"/>
    <n v="-2"/>
    <s v="No"/>
    <s v="No"/>
    <s v="No"/>
    <s v="No"/>
    <m/>
    <n v="1018044761"/>
    <s v="C221"/>
    <n v="205"/>
    <n v="209"/>
    <n v="42"/>
    <s v="Below National Norm"/>
    <n v="6"/>
    <n v="4"/>
    <s v="Yes"/>
    <s v="No"/>
    <s v="Did Not Achieve Goal, But Showed Growth"/>
    <s v="No"/>
    <n v="193"/>
    <n v="195"/>
    <n v="5"/>
    <s v="Well Below National Norm"/>
    <n v="10"/>
    <n v="2"/>
    <s v="Yes"/>
    <s v="No"/>
    <s v="Did Not Achieve Goal, But Showed Growth"/>
    <s v="No"/>
    <m/>
    <n v="1018044761"/>
    <d v="2017-09-18T00:00:00"/>
    <m/>
    <m/>
    <m/>
    <s v="Yes"/>
    <s v="Yes"/>
    <m/>
    <m/>
    <s v="Yes"/>
    <n v="2"/>
    <s v="Yes"/>
    <e v="#N/A"/>
    <s v="C221"/>
    <n v="405"/>
    <s v="Pass"/>
    <n v="329"/>
    <s v="Fail"/>
    <n v="451"/>
    <s v="Pass"/>
    <n v="312"/>
    <s v="Fail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21"/>
    <s v="Central"/>
    <n v="2"/>
    <n v="1"/>
    <n v="2"/>
    <n v="1"/>
    <n v="2"/>
    <n v="3"/>
    <n v="1"/>
    <n v="2"/>
    <n v="2"/>
    <n v="1"/>
    <n v="3"/>
    <n v="2"/>
    <n v="2"/>
    <n v="2"/>
    <n v="3"/>
    <n v="4"/>
    <n v="4"/>
    <n v="1"/>
    <n v="1"/>
    <n v="1"/>
    <n v="3"/>
    <n v="2"/>
    <n v="2"/>
    <n v="1"/>
    <n v="1"/>
    <n v="1"/>
    <n v="1"/>
    <n v="1"/>
    <m/>
    <m/>
    <m/>
    <m/>
    <m/>
    <s v="C221"/>
    <n v="2"/>
    <n v="2"/>
    <n v="1"/>
    <n v="1"/>
    <n v="1"/>
    <n v="2"/>
    <n v="3"/>
    <n v="2"/>
    <n v="2"/>
    <n v="2"/>
    <n v="3"/>
    <n v="3"/>
    <n v="2"/>
    <n v="4"/>
    <n v="4"/>
    <n v="4"/>
    <n v="4"/>
    <n v="3"/>
    <n v="1"/>
    <n v="1"/>
    <n v="4"/>
    <n v="4"/>
    <n v="1"/>
    <n v="1"/>
    <n v="1"/>
    <n v="1"/>
    <n v="1"/>
    <n v="1"/>
    <n v="1"/>
    <n v="1"/>
    <n v="4"/>
    <n v="3"/>
    <n v="3"/>
    <m/>
    <m/>
    <m/>
    <m/>
    <s v="c221"/>
    <n v="3"/>
    <n v="1"/>
    <n v="1"/>
    <n v="1"/>
    <n v="1"/>
    <n v="1"/>
    <n v="3"/>
    <n v="2"/>
    <n v="2"/>
  </r>
  <r>
    <n v="839"/>
    <s v="Kalieb"/>
    <s v="Smith"/>
    <m/>
    <m/>
    <m/>
    <x v="0"/>
    <m/>
    <x v="0"/>
    <m/>
    <m/>
    <m/>
    <n v="6"/>
    <n v="1017183467"/>
    <s v="KSmith981"/>
    <n v="981"/>
    <s v="C981"/>
    <m/>
    <m/>
    <m/>
    <m/>
    <m/>
    <m/>
    <m/>
    <m/>
    <m/>
    <x v="0"/>
    <m/>
    <x v="0"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5"/>
    <n v="16"/>
    <s v="Yes"/>
    <s v="Yes"/>
    <n v="5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2"/>
    <s v="Abrielle"/>
    <s v="Hickman"/>
    <m/>
    <m/>
    <m/>
    <x v="0"/>
    <m/>
    <x v="0"/>
    <m/>
    <m/>
    <n v="2"/>
    <n v="2"/>
    <n v="1018047308"/>
    <s v="AHickman563"/>
    <n v="563"/>
    <s v="C563"/>
    <s v="C563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"/>
    <n v="12"/>
    <n v="9"/>
    <s v="Yes"/>
    <s v="No"/>
    <n v="11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s v="Tkiiyah"/>
    <s v="Hawthorne"/>
    <m/>
    <m/>
    <m/>
    <x v="0"/>
    <m/>
    <x v="0"/>
    <m/>
    <m/>
    <m/>
    <n v="4"/>
    <n v="1017728899"/>
    <s v="THawthorne1011"/>
    <n v="1011"/>
    <s v="F1011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7"/>
    <n v="13"/>
    <s v="Yes"/>
    <s v="Yes"/>
    <n v="5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8"/>
    <s v="Sanah"/>
    <s v="Postell"/>
    <m/>
    <m/>
    <m/>
    <x v="0"/>
    <m/>
    <x v="0"/>
    <m/>
    <m/>
    <m/>
    <n v="3"/>
    <n v="1017894134"/>
    <s v="SPostell1111"/>
    <n v="1111"/>
    <s v="B1111"/>
    <m/>
    <m/>
    <m/>
    <m/>
    <m/>
    <m/>
    <m/>
    <m/>
    <m/>
    <x v="0"/>
    <m/>
    <x v="0"/>
    <m/>
    <m/>
    <m/>
    <s v="Bellevue"/>
    <m/>
    <d v="2019-02-12T00:00:00"/>
    <n v="0"/>
    <n v="0"/>
    <n v="0"/>
    <m/>
    <m/>
    <m/>
    <m/>
    <m/>
    <m/>
    <m/>
    <m/>
    <m/>
    <m/>
    <m/>
    <m/>
    <m/>
    <m/>
    <m/>
    <m/>
    <n v="1"/>
    <s v="No"/>
    <s v="No"/>
    <n v="8"/>
    <n v="1"/>
    <s v="Yes"/>
    <s v="No"/>
    <n v="9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9"/>
    <s v="Zyanae"/>
    <s v="Bertrand"/>
    <m/>
    <m/>
    <m/>
    <x v="0"/>
    <m/>
    <x v="0"/>
    <m/>
    <m/>
    <m/>
    <n v="2"/>
    <n v="1018041826"/>
    <s v="ZBertrand977"/>
    <n v="977"/>
    <s v="G977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1"/>
    <n v="6"/>
    <s v="Yes"/>
    <s v="No"/>
    <n v="11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3"/>
    <s v="Jeffery"/>
    <s v="Mitchell"/>
    <m/>
    <m/>
    <m/>
    <x v="0"/>
    <m/>
    <x v="0"/>
    <m/>
    <m/>
    <n v="5"/>
    <n v="5"/>
    <n v="1017546615"/>
    <s v="JMitchell862"/>
    <n v="862"/>
    <s v="G862"/>
    <s v="G862"/>
    <m/>
    <m/>
    <m/>
    <m/>
    <m/>
    <m/>
    <m/>
    <m/>
    <x v="0"/>
    <m/>
    <x v="0"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"/>
    <n v="6"/>
    <n v="4"/>
    <s v="Yes"/>
    <s v="No"/>
    <n v="4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8"/>
    <s v="Jevon"/>
    <s v="Baptiste"/>
    <m/>
    <m/>
    <m/>
    <x v="0"/>
    <m/>
    <x v="1"/>
    <n v="4"/>
    <n v="4"/>
    <m/>
    <n v="5"/>
    <n v="1017706695"/>
    <s v="JBaptiste968"/>
    <n v="968"/>
    <s v="Ch968"/>
    <s v="C424"/>
    <s v="C424"/>
    <s v="C424"/>
    <m/>
    <m/>
    <m/>
    <m/>
    <m/>
    <m/>
    <x v="0"/>
    <m/>
    <x v="1"/>
    <s v="Central"/>
    <s v="Central"/>
    <m/>
    <s v="Chimborazo"/>
    <m/>
    <d v="2017-04-18T00:00:00"/>
    <n v="1"/>
    <n v="2"/>
    <n v="80"/>
    <m/>
    <m/>
    <m/>
    <m/>
    <m/>
    <m/>
    <m/>
    <m/>
    <m/>
    <m/>
    <m/>
    <m/>
    <n v="1"/>
    <n v="1"/>
    <n v="1"/>
    <m/>
    <n v="1"/>
    <s v="Yes*"/>
    <s v="No"/>
    <n v="6"/>
    <n v="6"/>
    <s v="Yes"/>
    <s v="No"/>
    <n v="3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18T00:00:00"/>
    <n v="196"/>
    <m/>
    <n v="204"/>
    <n v="64"/>
    <n v="9"/>
    <n v="8"/>
    <s v="Yes"/>
    <s v="No"/>
    <s v="No"/>
    <s v="Yes"/>
    <n v="190"/>
    <m/>
    <n v="206"/>
    <n v="57"/>
    <n v="13"/>
    <n v="16"/>
    <s v="Yes"/>
    <s v="Yes"/>
    <s v="Yes"/>
    <s v="Yes"/>
    <m/>
    <n v="1017706695"/>
    <s v="C424"/>
    <n v="211"/>
    <n v="218"/>
    <n v="79"/>
    <s v="Above National Norm"/>
    <n v="6"/>
    <n v="7"/>
    <s v="Yes"/>
    <s v="Yes"/>
    <s v="Exceeded Goal"/>
    <s v="Yes"/>
    <n v="214"/>
    <n v="223"/>
    <n v="74"/>
    <s v="Above National Norm"/>
    <n v="11"/>
    <n v="9"/>
    <s v="Yes"/>
    <s v="No"/>
    <s v="Did Not Achieve Goal, But Showed Growth"/>
    <s v="Yes"/>
    <m/>
    <n v="1017706695"/>
    <d v="2017-09-20T00:00:00"/>
    <m/>
    <m/>
    <m/>
    <s v="Yes"/>
    <s v="Yes"/>
    <m/>
    <m/>
    <s v="No"/>
    <n v="0"/>
    <s v="No"/>
    <e v="#N/A"/>
    <s v="C424"/>
    <n v="405"/>
    <s v="Pass"/>
    <n v="471"/>
    <s v="Pass"/>
    <n v="446"/>
    <s v="Pass"/>
    <n v="486"/>
    <s v="Pass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24"/>
    <n v="2"/>
    <n v="2"/>
    <n v="2"/>
    <n v="3"/>
    <n v="1"/>
    <n v="2"/>
    <n v="1"/>
    <n v="2"/>
    <n v="1"/>
  </r>
  <r>
    <n v="844"/>
    <s v="Jomarveon"/>
    <s v="Townsend"/>
    <m/>
    <m/>
    <m/>
    <x v="0"/>
    <m/>
    <x v="0"/>
    <m/>
    <m/>
    <m/>
    <n v="3"/>
    <n v="1017879312"/>
    <s v="JTownsend1034"/>
    <n v="1034"/>
    <s v="G1034"/>
    <m/>
    <m/>
    <m/>
    <m/>
    <m/>
    <m/>
    <m/>
    <m/>
    <m/>
    <x v="0"/>
    <m/>
    <x v="0"/>
    <m/>
    <m/>
    <m/>
    <s v="George Mason"/>
    <m/>
    <d v="2018-11-01T00:00:00"/>
    <n v="0"/>
    <n v="0"/>
    <n v="0"/>
    <m/>
    <m/>
    <m/>
    <m/>
    <m/>
    <m/>
    <m/>
    <m/>
    <m/>
    <m/>
    <m/>
    <m/>
    <m/>
    <m/>
    <m/>
    <m/>
    <n v="1"/>
    <s v="Yes*"/>
    <s v="No"/>
    <n v="9"/>
    <n v="13"/>
    <s v="Yes"/>
    <s v="Yes"/>
    <n v="10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2"/>
    <s v="Amaria"/>
    <s v="Martin"/>
    <m/>
    <m/>
    <m/>
    <x v="0"/>
    <m/>
    <x v="0"/>
    <m/>
    <m/>
    <n v="6"/>
    <n v="6"/>
    <n v="1017182521"/>
    <s v="AMartin897"/>
    <n v="897"/>
    <s v="C897"/>
    <s v="C897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"/>
    <s v="No"/>
    <n v="5"/>
    <n v="13"/>
    <s v="Yes"/>
    <s v="Yes"/>
    <n v="3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0"/>
    <s v="Heaven"/>
    <s v="Brown"/>
    <m/>
    <m/>
    <m/>
    <x v="0"/>
    <m/>
    <x v="0"/>
    <m/>
    <m/>
    <m/>
    <n v="2"/>
    <n v="1018022319"/>
    <s v="HBrown1057"/>
    <n v="1057"/>
    <s v="B1057"/>
    <m/>
    <m/>
    <m/>
    <m/>
    <m/>
    <m/>
    <m/>
    <m/>
    <m/>
    <x v="0"/>
    <m/>
    <x v="0"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No"/>
    <s v="No"/>
    <n v="11"/>
    <n v="1"/>
    <s v="Yes"/>
    <s v="No"/>
    <n v="11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0"/>
    <s v="Jovon"/>
    <s v="Grooms"/>
    <m/>
    <m/>
    <m/>
    <x v="0"/>
    <n v="5"/>
    <x v="2"/>
    <n v="6"/>
    <n v="6"/>
    <n v="7"/>
    <n v="7"/>
    <n v="1015041912"/>
    <s v="JGrooms492"/>
    <n v="492"/>
    <s v="C492"/>
    <s v="C492"/>
    <s v="C492"/>
    <s v="F208"/>
    <n v="6207"/>
    <m/>
    <m/>
    <m/>
    <m/>
    <m/>
    <x v="0"/>
    <s v="PPDC @ FCES"/>
    <x v="2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*"/>
    <s v="No"/>
    <n v="4"/>
    <n v="1"/>
    <s v="Yes"/>
    <s v="No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8"/>
    <m/>
    <n v="174"/>
    <n v="1"/>
    <n v="10"/>
    <n v="-4"/>
    <s v="No"/>
    <s v="No"/>
    <s v="No"/>
    <s v="No"/>
    <m/>
    <m/>
    <m/>
    <m/>
    <m/>
    <m/>
    <m/>
    <m/>
    <m/>
    <m/>
    <m/>
    <n v="1015041912"/>
    <s v="C492"/>
    <n v="167"/>
    <n v="174"/>
    <n v="1"/>
    <s v="Well Below National Norm"/>
    <n v="11"/>
    <n v="7"/>
    <s v="Yes"/>
    <s v="No"/>
    <s v="Did Not Achieve Goal, But Showed Growth"/>
    <s v="No"/>
    <n v="190"/>
    <n v="196"/>
    <n v="4"/>
    <s v="Well Below National Norm"/>
    <n v="8"/>
    <n v="6"/>
    <s v="Yes"/>
    <s v="No"/>
    <s v="Did Not Achieve Goal, But Showed Growth"/>
    <s v="No"/>
    <m/>
    <n v="1015041912"/>
    <d v="2017-09-18T00:00:00"/>
    <m/>
    <m/>
    <m/>
    <s v="Yes"/>
    <s v="Yes"/>
    <m/>
    <m/>
    <s v="No"/>
    <n v="0"/>
    <s v="Yes"/>
    <e v="#N/A"/>
    <s v="F208"/>
    <n v="547"/>
    <s v="Advanced"/>
    <n v="454"/>
    <s v="Pass"/>
    <n v="299"/>
    <s v="Fail"/>
    <n v="351"/>
    <s v="Fail"/>
    <s v="Fairfield Court Elementa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08"/>
    <s v="Fairfield"/>
    <n v="3"/>
    <n v="3"/>
    <n v="4"/>
    <n v="4"/>
    <n v="3"/>
    <n v="3"/>
    <n v="4"/>
    <n v="2"/>
    <n v="2"/>
    <n v="1"/>
    <n v="3"/>
    <n v="4"/>
    <n v="2"/>
    <n v="4"/>
    <n v="2"/>
    <n v="3"/>
    <n v="1"/>
    <n v="4"/>
    <n v="3"/>
    <n v="4"/>
    <n v="3"/>
    <n v="2"/>
    <n v="4"/>
    <n v="4"/>
    <n v="4"/>
    <n v="3"/>
    <n v="4"/>
    <n v="4"/>
    <m/>
    <m/>
    <m/>
    <m/>
    <m/>
    <s v="F208"/>
    <n v="4"/>
    <n v="2"/>
    <n v="4"/>
    <n v="4"/>
    <n v="2"/>
    <n v="4"/>
    <n v="4"/>
    <n v="4"/>
    <n v="1"/>
    <n v="4"/>
    <n v="4"/>
    <n v="4"/>
    <n v="4"/>
    <n v="3"/>
    <n v="4"/>
    <n v="3"/>
    <n v="4"/>
    <n v="4"/>
    <n v="3"/>
    <n v="4"/>
    <n v="3"/>
    <n v="4"/>
    <n v="3"/>
    <n v="4"/>
    <n v="2"/>
    <n v="3"/>
    <n v="4"/>
    <n v="3"/>
    <n v="4"/>
    <n v="3"/>
    <n v="4"/>
    <n v="3"/>
    <n v="2"/>
    <m/>
    <m/>
    <m/>
    <m/>
    <s v="C492"/>
    <n v="3"/>
    <n v="3"/>
    <n v="3"/>
    <n v="4"/>
    <n v="3"/>
    <n v="3"/>
    <n v="3"/>
    <n v="3"/>
    <n v="2"/>
  </r>
  <r>
    <n v="870"/>
    <s v="Elijah"/>
    <s v="Braxton"/>
    <m/>
    <m/>
    <m/>
    <x v="0"/>
    <m/>
    <x v="0"/>
    <m/>
    <m/>
    <m/>
    <n v="4"/>
    <n v="1018709014"/>
    <s v="EBraxton1071"/>
    <n v="1071"/>
    <s v="B1071"/>
    <m/>
    <m/>
    <m/>
    <m/>
    <m/>
    <m/>
    <m/>
    <m/>
    <m/>
    <x v="0"/>
    <m/>
    <x v="0"/>
    <m/>
    <m/>
    <m/>
    <s v="Bellevue"/>
    <m/>
    <d v="2019-01-16T00:00:00"/>
    <n v="0"/>
    <n v="0"/>
    <n v="0"/>
    <m/>
    <m/>
    <m/>
    <m/>
    <m/>
    <m/>
    <m/>
    <m/>
    <m/>
    <m/>
    <m/>
    <m/>
    <m/>
    <m/>
    <m/>
    <m/>
    <n v="1"/>
    <s v="No*"/>
    <s v="No"/>
    <n v="7"/>
    <n v="5"/>
    <s v="Yes"/>
    <s v="No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5"/>
    <s v="Aasia"/>
    <s v="Robinson"/>
    <m/>
    <m/>
    <m/>
    <x v="0"/>
    <m/>
    <x v="0"/>
    <n v="5"/>
    <n v="5"/>
    <n v="6"/>
    <n v="6"/>
    <n v="1015971746"/>
    <s v="ARobinson477"/>
    <n v="477"/>
    <s v="C477"/>
    <s v="C477"/>
    <s v="C477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Yes*"/>
    <s v="No"/>
    <n v="5"/>
    <n v="8"/>
    <s v="Yes"/>
    <s v="Yes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5971746"/>
    <s v="C477"/>
    <n v="206"/>
    <n v="196"/>
    <n v="14"/>
    <s v="Well Below National Norm"/>
    <n v="6"/>
    <n v="-10"/>
    <s v="No"/>
    <s v="No"/>
    <s v="Did Not Achieve Goal"/>
    <s v="No"/>
    <n v="179"/>
    <n v="203"/>
    <n v="13"/>
    <s v="Well Below National Norm"/>
    <n v="10"/>
    <n v="24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360"/>
    <s v="Fail"/>
    <n v="273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77"/>
    <n v="3"/>
    <n v="3"/>
    <n v="3"/>
    <n v="1"/>
    <n v="3"/>
    <n v="2"/>
    <n v="4"/>
    <n v="4"/>
    <n v="4"/>
  </r>
  <r>
    <n v="798"/>
    <s v="Sion"/>
    <s v="Edwards"/>
    <m/>
    <m/>
    <m/>
    <x v="0"/>
    <m/>
    <x v="0"/>
    <m/>
    <m/>
    <m/>
    <n v="2"/>
    <n v="1018708847"/>
    <s v="SEdwards972"/>
    <n v="972"/>
    <s v="G972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1"/>
    <n v="4"/>
    <s v="Yes"/>
    <s v="No"/>
    <n v="11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s v="Kellice"/>
    <s v="Banks"/>
    <s v="k"/>
    <n v="1"/>
    <n v="2"/>
    <x v="3"/>
    <n v="3"/>
    <x v="1"/>
    <n v="4"/>
    <n v="4"/>
    <n v="5"/>
    <n v="5"/>
    <n v="1017400343"/>
    <s v="KBanks26"/>
    <n v="26"/>
    <s v="F26"/>
    <s v="F26"/>
    <s v="F26"/>
    <s v="F26"/>
    <n v="1405"/>
    <m/>
    <m/>
    <m/>
    <m/>
    <s v="PPDC @ FCES"/>
    <x v="2"/>
    <m/>
    <x v="2"/>
    <m/>
    <s v="PPDC @ FCES"/>
    <s v="PPDC @ FCES"/>
    <s v="PPDC @ FCES"/>
    <m/>
    <d v="2015-06-01T00:00:00"/>
    <n v="2"/>
    <n v="2"/>
    <n v="88"/>
    <m/>
    <m/>
    <m/>
    <m/>
    <m/>
    <m/>
    <m/>
    <m/>
    <m/>
    <n v="1"/>
    <s v="incomplete"/>
    <m/>
    <n v="1"/>
    <m/>
    <n v="1"/>
    <n v="1"/>
    <n v="1"/>
    <s v="No*"/>
    <s v="No*"/>
    <n v="6"/>
    <n v="2"/>
    <s v="Yes"/>
    <s v="No"/>
    <n v="3"/>
    <n v="0"/>
    <s v="No"/>
    <s v="No"/>
    <m/>
    <m/>
    <m/>
    <m/>
    <m/>
    <m/>
    <m/>
    <m/>
    <m/>
    <m/>
    <m/>
    <m/>
    <m/>
    <m/>
    <m/>
    <m/>
    <m/>
    <m/>
    <m/>
    <n v="174"/>
    <m/>
    <s v="Error"/>
    <n v="40"/>
    <s v="Error"/>
    <e v="#VALUE!"/>
    <e v="#VALUE!"/>
    <s v="No"/>
    <m/>
    <m/>
    <n v="184"/>
    <m/>
    <s v="Error"/>
    <n v="59"/>
    <s v="Error"/>
    <e v="#VALUE!"/>
    <e v="#VALUE!"/>
    <s v="Yes"/>
    <m/>
    <m/>
    <m/>
    <m/>
    <m/>
    <m/>
    <m/>
    <m/>
    <m/>
    <m/>
    <m/>
    <m/>
    <n v="204"/>
    <n v="98"/>
    <m/>
    <m/>
    <n v="12"/>
    <m/>
    <m/>
    <m/>
    <m/>
    <m/>
    <m/>
    <d v="2016-12-01T00:00:00"/>
    <n v="193"/>
    <m/>
    <n v="205"/>
    <n v="66"/>
    <n v="10"/>
    <n v="12"/>
    <s v="Yes"/>
    <s v="Yes"/>
    <s v="Yes"/>
    <s v="Yes"/>
    <n v="194"/>
    <m/>
    <n v="205"/>
    <n v="55"/>
    <n v="13"/>
    <n v="11"/>
    <s v="Yes"/>
    <s v="No"/>
    <s v="No"/>
    <s v="Yes"/>
    <m/>
    <n v="1017400343"/>
    <s v="F26"/>
    <n v="213"/>
    <n v="213"/>
    <n v="68"/>
    <s v="Above National Norm"/>
    <n v="6"/>
    <n v="0"/>
    <s v="No"/>
    <s v="No"/>
    <s v="Did Not Achieve Goal"/>
    <s v="Yes"/>
    <n v="206"/>
    <n v="215"/>
    <n v="54"/>
    <s v="Above National Norm"/>
    <n v="11"/>
    <n v="9"/>
    <s v="Yes"/>
    <s v="No"/>
    <s v="Did Not Achieve Goal, But Showed Growth"/>
    <s v="Yes"/>
    <m/>
    <n v="1017400343"/>
    <d v="2017-10-16T00:00:00"/>
    <m/>
    <m/>
    <s v="Yes"/>
    <s v="Yes"/>
    <s v="Yes"/>
    <s v="No"/>
    <n v="0"/>
    <s v="No"/>
    <n v="0"/>
    <s v="No"/>
    <e v="#N/A"/>
    <s v="F26"/>
    <n v="466"/>
    <s v="Pass"/>
    <n v="514"/>
    <s v="Advanced"/>
    <n v="426"/>
    <s v="Pass"/>
    <n v="40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6"/>
    <n v="2"/>
    <n v="4"/>
    <n v="2"/>
    <n v="3"/>
    <n v="2"/>
    <n v="1"/>
    <n v="3"/>
    <n v="2"/>
    <n v="3"/>
  </r>
  <r>
    <n v="545"/>
    <s v="Caleb"/>
    <s v="James"/>
    <m/>
    <m/>
    <m/>
    <x v="0"/>
    <m/>
    <x v="1"/>
    <n v="4"/>
    <n v="4"/>
    <n v="5"/>
    <n v="5"/>
    <n v="1017708995"/>
    <s v="CJames368"/>
    <n v="368"/>
    <s v="C368"/>
    <s v="C368"/>
    <s v="C368"/>
    <s v="C368"/>
    <m/>
    <m/>
    <m/>
    <m/>
    <m/>
    <m/>
    <x v="0"/>
    <m/>
    <x v="1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s v="No*"/>
    <s v="No"/>
    <n v="6"/>
    <n v="2"/>
    <s v="Yes"/>
    <s v="No"/>
    <n v="5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74"/>
    <m/>
    <n v="180"/>
    <n v="11"/>
    <n v="13"/>
    <n v="6"/>
    <s v="Yes"/>
    <s v="No"/>
    <s v="No"/>
    <s v="No"/>
    <n v="182"/>
    <m/>
    <n v="197"/>
    <n v="32"/>
    <n v="14"/>
    <n v="15"/>
    <s v="Yes"/>
    <s v="Yes"/>
    <s v="Yes"/>
    <s v="No"/>
    <m/>
    <n v="1017708995"/>
    <s v="C368"/>
    <n v="187"/>
    <n v="193"/>
    <n v="19"/>
    <s v="Well Below National Norm"/>
    <n v="9"/>
    <n v="6"/>
    <s v="Yes"/>
    <s v="No"/>
    <s v="Did Not Achieve Goal, But Showed Growth"/>
    <s v="No"/>
    <n v="196"/>
    <n v="209"/>
    <n v="38"/>
    <s v="Below National Norm"/>
    <n v="12"/>
    <n v="13"/>
    <s v="Yes"/>
    <s v="Yes"/>
    <s v="Exceeded Goal"/>
    <s v="No"/>
    <m/>
    <n v="1017708995"/>
    <d v="2017-09-18T00:00:00"/>
    <m/>
    <m/>
    <m/>
    <s v="Yes"/>
    <s v="Yes"/>
    <m/>
    <m/>
    <s v="No"/>
    <n v="0"/>
    <s v="No"/>
    <e v="#N/A"/>
    <s v="C368"/>
    <n v="337"/>
    <s v="Fail"/>
    <n v="354"/>
    <s v="Fail"/>
    <n v="358"/>
    <s v="Fail"/>
    <n v="431"/>
    <s v="Pass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68"/>
    <n v="3"/>
    <n v="2"/>
    <n v="4"/>
    <n v="4"/>
    <n v="3"/>
    <n v="1"/>
    <n v="4"/>
    <n v="4"/>
    <n v="4"/>
  </r>
  <r>
    <n v="676"/>
    <s v="Yunis"/>
    <s v="Abdi"/>
    <m/>
    <m/>
    <m/>
    <x v="0"/>
    <m/>
    <x v="0"/>
    <m/>
    <n v="2"/>
    <n v="3"/>
    <n v="3"/>
    <n v="1017708603"/>
    <s v="YAbdi699"/>
    <n v="699"/>
    <s v="C699"/>
    <s v="C699"/>
    <s v="C699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*"/>
    <s v="No"/>
    <n v="10"/>
    <n v="7"/>
    <s v="Yes"/>
    <s v="No"/>
    <n v="11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8603"/>
    <s v="C699"/>
    <m/>
    <m/>
    <m/>
    <m/>
    <m/>
    <m/>
    <m/>
    <m/>
    <m/>
    <m/>
    <n v="158"/>
    <n v="158"/>
    <n v="1"/>
    <s v="Well Below National Norm"/>
    <m/>
    <m/>
    <m/>
    <m/>
    <m/>
    <s v="No"/>
    <m/>
    <m/>
    <d v="2017-09-21T00:00:00"/>
    <m/>
    <m/>
    <m/>
    <m/>
    <s v="Yes"/>
    <m/>
    <m/>
    <m/>
    <m/>
    <s v="No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"/>
    <s v="Driona"/>
    <s v="Spencer"/>
    <n v="3"/>
    <n v="4"/>
    <n v="5"/>
    <x v="4"/>
    <n v="6"/>
    <x v="5"/>
    <n v="7"/>
    <n v="7"/>
    <n v="8"/>
    <n v="8"/>
    <n v="1013787529"/>
    <s v="DSpencer213"/>
    <n v="213"/>
    <s v="C213"/>
    <s v="C213"/>
    <s v="C213"/>
    <s v="C213"/>
    <n v="1329"/>
    <m/>
    <m/>
    <m/>
    <s v="PPDC @ FCES"/>
    <s v="PPDC @ FCES"/>
    <x v="2"/>
    <s v="Central"/>
    <x v="1"/>
    <s v="Central"/>
    <s v="Central"/>
    <s v="Central"/>
    <s v="Central"/>
    <m/>
    <d v="2014-10-01T00:00:00"/>
    <n v="4"/>
    <n v="4"/>
    <n v="176"/>
    <m/>
    <m/>
    <m/>
    <m/>
    <m/>
    <m/>
    <m/>
    <m/>
    <n v="1"/>
    <n v="1"/>
    <n v="1"/>
    <n v="1"/>
    <n v="1"/>
    <n v="1"/>
    <n v="1"/>
    <n v="1"/>
    <n v="1"/>
    <s v="No*"/>
    <s v="No*"/>
    <n v="3"/>
    <n v="2"/>
    <s v="Yes"/>
    <s v="No"/>
    <n v="1"/>
    <n v="0"/>
    <s v="No"/>
    <s v="No"/>
    <m/>
    <m/>
    <m/>
    <m/>
    <m/>
    <m/>
    <m/>
    <m/>
    <m/>
    <m/>
    <m/>
    <m/>
    <m/>
    <m/>
    <m/>
    <m/>
    <m/>
    <m/>
    <n v="208"/>
    <n v="215"/>
    <n v="6"/>
    <n v="7"/>
    <n v="73"/>
    <b v="1"/>
    <b v="1"/>
    <b v="1"/>
    <s v="Yes"/>
    <m/>
    <n v="206"/>
    <n v="227"/>
    <n v="9"/>
    <n v="21"/>
    <n v="82"/>
    <b v="1"/>
    <b v="1"/>
    <b v="1"/>
    <s v="Yes"/>
    <m/>
    <m/>
    <m/>
    <m/>
    <n v="208"/>
    <n v="40"/>
    <m/>
    <m/>
    <m/>
    <m/>
    <m/>
    <s v="No"/>
    <n v="202"/>
    <n v="26"/>
    <m/>
    <m/>
    <n v="10"/>
    <m/>
    <m/>
    <m/>
    <m/>
    <m/>
    <m/>
    <d v="2016-09-12T00:00:00"/>
    <m/>
    <m/>
    <n v="213"/>
    <n v="43"/>
    <m/>
    <m/>
    <m/>
    <m/>
    <m/>
    <s v="No"/>
    <m/>
    <m/>
    <m/>
    <m/>
    <m/>
    <m/>
    <m/>
    <m/>
    <m/>
    <m/>
    <m/>
    <n v="1013787529"/>
    <s v="C213"/>
    <n v="221"/>
    <n v="220"/>
    <n v="55"/>
    <s v="Above National Norm"/>
    <n v="3"/>
    <n v="-1"/>
    <s v="No"/>
    <s v="No"/>
    <s v="Did Not Achieve Goal"/>
    <s v="Yes"/>
    <n v="203"/>
    <n v="219"/>
    <n v="29"/>
    <s v="Well Below National Norm"/>
    <n v="6"/>
    <n v="16"/>
    <s v="Yes"/>
    <s v="Yes"/>
    <s v="Exceeded Goal"/>
    <s v="No"/>
    <m/>
    <n v="1013787529"/>
    <d v="2017-09-20T00:00:00"/>
    <m/>
    <s v="Yes"/>
    <s v="Yes"/>
    <s v="Yes"/>
    <s v="Yes"/>
    <s v="No"/>
    <n v="0"/>
    <s v="No"/>
    <n v="0"/>
    <s v="No"/>
    <e v="#N/A"/>
    <s v="C213"/>
    <n v="457"/>
    <s v="Pass"/>
    <n v="404"/>
    <s v="Pass"/>
    <n v="450"/>
    <s v="Pass"/>
    <n v="365"/>
    <s v="Fail"/>
    <s v="Franklin Military Academy"/>
    <s v="Franklin Military Academy"/>
    <s v="Yes"/>
    <m/>
    <n v="142741"/>
    <n v="3"/>
    <n v="2"/>
    <n v="3"/>
    <n v="4"/>
    <n v="4"/>
    <n v="4"/>
    <n v="4"/>
    <n v="4"/>
    <n v="4"/>
    <n v="4"/>
    <n v="4"/>
    <n v="1"/>
    <n v="2"/>
    <n v="4"/>
    <n v="4"/>
    <n v="4"/>
    <n v="4"/>
    <n v="4"/>
    <n v="4"/>
    <n v="4"/>
    <n v="4"/>
    <n v="4"/>
    <n v="4"/>
    <n v="3"/>
    <n v="2"/>
    <n v="2"/>
    <n v="2"/>
    <n v="2"/>
    <n v="2"/>
    <n v="4"/>
    <n v="4"/>
    <n v="4"/>
    <n v="4"/>
    <n v="1"/>
    <n v="1"/>
    <m/>
    <m/>
    <m/>
    <m/>
    <s v="F19"/>
    <n v="2"/>
    <n v="3"/>
    <n v="3"/>
    <n v="4"/>
    <n v="4"/>
    <n v="4"/>
    <n v="4"/>
    <n v="4"/>
    <n v="4"/>
    <n v="4"/>
    <n v="4"/>
    <n v="4"/>
    <n v="4"/>
    <n v="4"/>
    <n v="4"/>
    <n v="4"/>
    <n v="3"/>
    <n v="4"/>
    <n v="4"/>
    <n v="4"/>
    <n v="4"/>
    <n v="4"/>
    <n v="3"/>
    <n v="3"/>
    <n v="2"/>
    <n v="3"/>
    <n v="2"/>
    <n v="1"/>
    <m/>
    <m/>
    <m/>
    <m/>
    <n v="2"/>
    <n v="2"/>
    <n v="3"/>
    <n v="4"/>
    <n v="4"/>
    <n v="4"/>
    <n v="4"/>
    <n v="3"/>
    <n v="2"/>
    <n v="4"/>
    <n v="3"/>
    <n v="4"/>
    <n v="3"/>
    <n v="2"/>
    <n v="4"/>
    <n v="4"/>
    <n v="3"/>
    <n v="3"/>
    <n v="4"/>
    <n v="2"/>
    <n v="4"/>
    <n v="4"/>
    <n v="4"/>
    <n v="3"/>
    <n v="2"/>
    <n v="2"/>
    <n v="3"/>
    <n v="3"/>
    <n v="2"/>
    <n v="4"/>
    <n v="3"/>
    <n v="4"/>
    <n v="4"/>
    <m/>
    <m/>
    <m/>
    <m/>
    <s v="C213"/>
    <s v="Middle School"/>
    <n v="2"/>
    <n v="2"/>
    <n v="2"/>
    <n v="3"/>
    <n v="4"/>
    <n v="3"/>
    <n v="2"/>
    <n v="2"/>
    <n v="2"/>
    <n v="2"/>
    <n v="2"/>
    <n v="1"/>
    <n v="1"/>
    <n v="3"/>
    <n v="3"/>
    <n v="3"/>
    <n v="1"/>
    <n v="2"/>
    <n v="4"/>
    <n v="1"/>
    <n v="4"/>
    <n v="4"/>
    <n v="1"/>
    <n v="1"/>
    <n v="1"/>
    <n v="2"/>
    <n v="1"/>
    <n v="1"/>
    <n v="3"/>
    <n v="3"/>
    <n v="3"/>
    <s v="Yes"/>
    <m/>
    <s v="C213"/>
    <n v="2"/>
    <n v="2"/>
    <n v="2"/>
    <n v="3"/>
    <n v="3"/>
    <n v="3"/>
    <n v="3"/>
    <n v="3"/>
    <n v="3"/>
    <n v="3"/>
    <n v="3"/>
    <n v="3"/>
    <n v="3"/>
    <n v="3"/>
    <n v="4"/>
    <n v="4"/>
    <n v="4"/>
    <n v="4"/>
    <n v="4"/>
    <n v="3"/>
    <n v="4"/>
    <n v="4"/>
    <n v="4"/>
    <n v="2"/>
    <n v="2"/>
    <n v="2"/>
    <n v="2"/>
    <n v="2"/>
    <n v="2"/>
    <n v="3"/>
    <n v="4"/>
    <n v="4"/>
    <n v="4"/>
    <n v="3"/>
    <n v="3"/>
    <n v="3"/>
    <m/>
    <s v="C213"/>
    <n v="2"/>
    <n v="2"/>
    <n v="2"/>
    <n v="3"/>
    <n v="3"/>
    <n v="3"/>
    <n v="2"/>
    <n v="3"/>
    <n v="3"/>
  </r>
  <r>
    <n v="424"/>
    <s v="Dshawn"/>
    <s v="Bowens"/>
    <m/>
    <m/>
    <m/>
    <x v="0"/>
    <n v="4"/>
    <x v="3"/>
    <n v="5"/>
    <n v="5"/>
    <n v="6"/>
    <n v="6"/>
    <n v="1017400370"/>
    <s v="DBowens207"/>
    <n v="207"/>
    <s v="C207"/>
    <s v="C207"/>
    <s v="C207"/>
    <s v="C207"/>
    <n v="6197"/>
    <m/>
    <m/>
    <m/>
    <m/>
    <m/>
    <x v="0"/>
    <s v="Central"/>
    <x v="1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*"/>
    <s v="No"/>
    <n v="5"/>
    <n v="4"/>
    <s v="Yes"/>
    <s v="No"/>
    <n v="6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8"/>
    <m/>
    <n v="180"/>
    <n v="4"/>
    <n v="11"/>
    <n v="2"/>
    <s v="Yes"/>
    <s v="No"/>
    <s v="No"/>
    <s v="No"/>
    <n v="200"/>
    <m/>
    <n v="205"/>
    <n v="29"/>
    <n v="12"/>
    <n v="5"/>
    <s v="Yes"/>
    <s v="No"/>
    <s v="No"/>
    <s v="No"/>
    <m/>
    <n v="1017400370"/>
    <s v="C207"/>
    <n v="194"/>
    <n v="186"/>
    <n v="4"/>
    <s v="Well Below National Norm"/>
    <n v="8"/>
    <n v="-8"/>
    <s v="No"/>
    <s v="No"/>
    <s v="Did Not Achieve Goal"/>
    <s v="No"/>
    <n v="209"/>
    <n v="215"/>
    <n v="35"/>
    <s v="Below National Norm"/>
    <n v="10"/>
    <n v="6"/>
    <s v="Yes"/>
    <s v="No"/>
    <s v="Did Not Achieve Goal, But Showed Growth"/>
    <s v="No"/>
    <m/>
    <n v="1017400370"/>
    <d v="2017-09-18T00:00:00"/>
    <m/>
    <m/>
    <m/>
    <s v="Yes"/>
    <s v="Yes"/>
    <m/>
    <m/>
    <s v="No"/>
    <n v="0"/>
    <s v="No"/>
    <e v="#N/A"/>
    <s v="C207"/>
    <n v="302"/>
    <s v="Fail"/>
    <n v="337"/>
    <s v="Fail"/>
    <n v="320"/>
    <s v="Fail"/>
    <n v="396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07"/>
    <s v="Central"/>
    <n v="2"/>
    <n v="3"/>
    <n v="2"/>
    <n v="3"/>
    <n v="3"/>
    <n v="2"/>
    <n v="4"/>
    <n v="4"/>
    <n v="4"/>
    <n v="4"/>
    <n v="3"/>
    <n v="3"/>
    <n v="3"/>
    <n v="3"/>
    <n v="4"/>
    <n v="3"/>
    <n v="4"/>
    <n v="2"/>
    <n v="2"/>
    <n v="2"/>
    <n v="3"/>
    <n v="3"/>
    <n v="4"/>
    <n v="3"/>
    <n v="3"/>
    <n v="4"/>
    <n v="3"/>
    <n v="4"/>
    <m/>
    <m/>
    <m/>
    <m/>
    <m/>
    <s v="C207"/>
    <n v="1"/>
    <n v="1"/>
    <n v="2"/>
    <n v="1"/>
    <n v="1"/>
    <n v="1"/>
    <n v="3"/>
    <n v="3"/>
    <n v="3"/>
    <n v="3"/>
    <n v="3"/>
    <n v="3"/>
    <n v="3"/>
    <n v="1"/>
    <n v="3"/>
    <n v="3"/>
    <n v="3"/>
    <n v="1"/>
    <n v="1"/>
    <n v="1"/>
    <n v="4"/>
    <n v="2"/>
    <n v="3"/>
    <n v="4"/>
    <n v="4"/>
    <n v="4"/>
    <n v="4"/>
    <n v="4"/>
    <n v="4"/>
    <n v="3"/>
    <n v="4"/>
    <n v="4"/>
    <n v="4"/>
    <m/>
    <m/>
    <m/>
    <m/>
    <s v="c207"/>
    <n v="4"/>
    <n v="1"/>
    <n v="1"/>
    <n v="4"/>
    <n v="2"/>
    <n v="4"/>
    <n v="4"/>
    <n v="2"/>
    <n v="1"/>
  </r>
  <r>
    <n v="688"/>
    <s v="Jaion"/>
    <s v="Johnson"/>
    <m/>
    <m/>
    <m/>
    <x v="0"/>
    <m/>
    <x v="0"/>
    <m/>
    <n v="4"/>
    <n v="5"/>
    <n v="5"/>
    <n v="1017561405"/>
    <s v="JJohnson717"/>
    <n v="717"/>
    <s v="F717"/>
    <s v="F717"/>
    <s v="F717"/>
    <m/>
    <m/>
    <m/>
    <m/>
    <m/>
    <m/>
    <m/>
    <x v="0"/>
    <m/>
    <x v="0"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No*"/>
    <s v="No"/>
    <n v="6"/>
    <n v="5"/>
    <s v="Yes"/>
    <s v="No"/>
    <n v="6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1405"/>
    <s v="F717"/>
    <n v="186"/>
    <n v="203"/>
    <n v="42"/>
    <s v="Below National Norm"/>
    <n v="9"/>
    <n v="17"/>
    <s v="Yes"/>
    <s v="Yes"/>
    <s v="Exceeded Goal"/>
    <s v="No"/>
    <n v="197"/>
    <n v="202"/>
    <n v="22"/>
    <s v="Well Below National Norm"/>
    <n v="12"/>
    <n v="5"/>
    <s v="Yes"/>
    <s v="No"/>
    <s v="Did Not Achieve Goal, But Showed Growth"/>
    <s v="No"/>
    <m/>
    <m/>
    <d v="2017-09-29T00:00:00"/>
    <m/>
    <m/>
    <m/>
    <m/>
    <s v="Yes"/>
    <m/>
    <m/>
    <m/>
    <m/>
    <s v="No"/>
    <e v="#N/A"/>
    <m/>
    <m/>
    <m/>
    <m/>
    <m/>
    <n v="376"/>
    <s v="Fail"/>
    <n v="393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17"/>
    <n v="4"/>
    <n v="2"/>
    <n v="3"/>
    <n v="3"/>
    <n v="2"/>
    <n v="2"/>
    <n v="4"/>
    <n v="4"/>
    <n v="4"/>
  </r>
  <r>
    <n v="307"/>
    <s v="Myceiun"/>
    <s v="Patterson"/>
    <m/>
    <n v="1"/>
    <n v="2"/>
    <x v="3"/>
    <n v="3"/>
    <x v="1"/>
    <n v="4"/>
    <n v="4"/>
    <n v="5"/>
    <n v="5"/>
    <n v="1017561221"/>
    <s v="MPatterson109"/>
    <n v="109"/>
    <s v="C109"/>
    <s v="C109"/>
    <s v="C109"/>
    <s v="C109"/>
    <n v="3457"/>
    <m/>
    <m/>
    <m/>
    <m/>
    <m/>
    <x v="1"/>
    <s v="Central"/>
    <x v="1"/>
    <s v="Central"/>
    <s v="Central"/>
    <s v="Central"/>
    <s v="Central"/>
    <m/>
    <d v="2015-09-15T00:00:00"/>
    <n v="3"/>
    <n v="3"/>
    <n v="132"/>
    <m/>
    <m/>
    <m/>
    <m/>
    <m/>
    <m/>
    <m/>
    <m/>
    <m/>
    <m/>
    <n v="1"/>
    <n v="1"/>
    <n v="1"/>
    <n v="1"/>
    <n v="1"/>
    <n v="1"/>
    <n v="1"/>
    <s v="Yes*"/>
    <s v="No"/>
    <n v="6"/>
    <n v="9"/>
    <s v="Yes"/>
    <s v="Yes"/>
    <n v="5"/>
    <n v="0"/>
    <s v="No"/>
    <s v="No"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4"/>
    <n v="48"/>
    <n v="177"/>
    <n v="22"/>
    <n v="14"/>
    <n v="3"/>
    <s v="Yes"/>
    <s v="No"/>
    <s v="No"/>
    <s v="No"/>
    <n v="175"/>
    <n v="44"/>
    <n v="185"/>
    <n v="30"/>
    <n v="15"/>
    <n v="10"/>
    <s v="Yes"/>
    <s v="No"/>
    <s v="No"/>
    <s v="No"/>
    <m/>
    <d v="2016-09-12T00:00:00"/>
    <n v="186"/>
    <m/>
    <n v="193"/>
    <n v="36"/>
    <n v="11"/>
    <n v="7"/>
    <s v="Yes"/>
    <s v="No"/>
    <s v="No"/>
    <s v="No"/>
    <n v="183"/>
    <m/>
    <n v="194"/>
    <n v="25"/>
    <n v="13"/>
    <n v="11"/>
    <s v="Yes"/>
    <s v="No"/>
    <s v="No"/>
    <s v="No"/>
    <m/>
    <n v="1017561221"/>
    <s v="C109"/>
    <n v="201"/>
    <n v="203"/>
    <n v="42"/>
    <s v="Below National Norm"/>
    <n v="7"/>
    <n v="2"/>
    <s v="Yes"/>
    <s v="No"/>
    <s v="Did Not Achieve Goal, But Showed Growth"/>
    <s v="No"/>
    <n v="207"/>
    <n v="212"/>
    <n v="46"/>
    <s v="Below National Norm"/>
    <n v="11"/>
    <n v="5"/>
    <s v="Yes"/>
    <s v="No"/>
    <s v="Did Not Achieve Goal, But Showed Growth"/>
    <s v="No"/>
    <m/>
    <n v="1017561221"/>
    <d v="2017-09-18T00:00:00"/>
    <m/>
    <m/>
    <s v="Yes"/>
    <s v="Yes"/>
    <s v="Yes"/>
    <s v="No"/>
    <n v="0"/>
    <s v="No"/>
    <n v="0"/>
    <s v="No"/>
    <e v="#N/A"/>
    <s v="C109"/>
    <n v="445"/>
    <s v="Pass"/>
    <n v="472"/>
    <s v="Pass"/>
    <n v="414"/>
    <s v="Pass"/>
    <n v="429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9"/>
    <n v="4"/>
    <n v="1"/>
    <n v="2"/>
    <n v="4"/>
    <n v="4"/>
    <n v="4"/>
    <n v="4"/>
    <n v="4"/>
    <n v="4"/>
  </r>
  <r>
    <n v="437"/>
    <s v="Ce'Quan"/>
    <s v="Carroll"/>
    <m/>
    <m/>
    <m/>
    <x v="0"/>
    <n v="2"/>
    <x v="4"/>
    <n v="3"/>
    <n v="3"/>
    <n v="4"/>
    <n v="4"/>
    <n v="1017707978"/>
    <s v="CCarroll223"/>
    <n v="223"/>
    <s v="F223"/>
    <s v="F223"/>
    <s v="F223"/>
    <s v="F223"/>
    <n v="6382"/>
    <m/>
    <m/>
    <m/>
    <m/>
    <m/>
    <x v="0"/>
    <s v="PPDC @ FCES"/>
    <x v="2"/>
    <s v="PPDC @ FCES"/>
    <s v="PPDC @ FCES"/>
    <s v="PPDC @ FCES"/>
    <s v="PPDC @ FCES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Yes*"/>
    <s v="No"/>
    <n v="7"/>
    <n v="10"/>
    <s v="Yes"/>
    <s v="Yes"/>
    <n v="5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7"/>
    <m/>
    <n v="153"/>
    <n v="1"/>
    <n v="17"/>
    <n v="-4"/>
    <s v="No"/>
    <s v="No"/>
    <s v="No"/>
    <s v="No"/>
    <n v="160"/>
    <m/>
    <n v="159"/>
    <n v="1"/>
    <n v="17"/>
    <n v="-1"/>
    <s v="No"/>
    <s v="No"/>
    <s v="No"/>
    <s v="No"/>
    <m/>
    <n v="1017707978"/>
    <s v="F223"/>
    <n v="183"/>
    <n v="191"/>
    <n v="31"/>
    <s v="Well Below National Norm"/>
    <n v="11"/>
    <n v="8"/>
    <s v="Yes"/>
    <s v="No"/>
    <s v="Did Not Achieve Goal, But Showed Growth"/>
    <s v="No"/>
    <n v="175"/>
    <n v="190"/>
    <n v="17"/>
    <s v="Well Below National Norm"/>
    <n v="14"/>
    <n v="15"/>
    <s v="Yes"/>
    <s v="Yes"/>
    <s v="Exceeded Goal"/>
    <s v="No"/>
    <m/>
    <n v="1017707978"/>
    <d v="2017-09-18T00:00:00"/>
    <m/>
    <m/>
    <m/>
    <s v="Yes"/>
    <s v="Yes"/>
    <m/>
    <m/>
    <s v="Yes"/>
    <n v="3"/>
    <s v="Yes"/>
    <e v="#N/A"/>
    <s v="F223"/>
    <m/>
    <m/>
    <m/>
    <m/>
    <n v="389"/>
    <s v="Fail"/>
    <n v="341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4"/>
    <s v="Demarius"/>
    <s v="Coleman"/>
    <m/>
    <m/>
    <m/>
    <x v="0"/>
    <m/>
    <x v="0"/>
    <m/>
    <m/>
    <m/>
    <n v="4"/>
    <n v="1017716575"/>
    <s v="DColeman991"/>
    <n v="991"/>
    <s v="F991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8"/>
    <n v="13"/>
    <s v="Yes"/>
    <s v="Yes"/>
    <n v="8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4"/>
    <s v="Jammer"/>
    <s v="Dickerson"/>
    <m/>
    <m/>
    <m/>
    <x v="0"/>
    <m/>
    <x v="0"/>
    <m/>
    <m/>
    <m/>
    <n v="2"/>
    <n v="1018041628"/>
    <s v="JDickerson984"/>
    <n v="984"/>
    <s v="Ch984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s v="incomplete"/>
    <s v="Yes*"/>
    <s v="No"/>
    <n v="8"/>
    <n v="10"/>
    <s v="Yes"/>
    <s v="Yes"/>
    <n v="10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5"/>
    <s v="Arsaiah"/>
    <s v="McQuinn"/>
    <m/>
    <m/>
    <m/>
    <x v="0"/>
    <m/>
    <x v="0"/>
    <m/>
    <m/>
    <n v="2"/>
    <n v="2"/>
    <n v="1018041062"/>
    <s v="AMcQuinn922"/>
    <n v="922"/>
    <s v="C922"/>
    <s v="C922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"/>
    <s v="No"/>
    <n v="11"/>
    <n v="18"/>
    <s v="Yes"/>
    <s v="Yes"/>
    <n v="11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8"/>
    <s v="Mosiah"/>
    <s v="Vaughan"/>
    <m/>
    <m/>
    <m/>
    <x v="0"/>
    <m/>
    <x v="0"/>
    <m/>
    <n v="2"/>
    <n v="3"/>
    <n v="3"/>
    <n v="1017879314"/>
    <s v="MVaughan640"/>
    <n v="640"/>
    <s v="C640"/>
    <s v="C640"/>
    <s v="C640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"/>
    <s v="No"/>
    <n v="9"/>
    <n v="19"/>
    <s v="Yes"/>
    <s v="Yes"/>
    <n v="11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314"/>
    <s v="C640"/>
    <n v="162"/>
    <n v="170"/>
    <n v="11"/>
    <s v="Well Below National Norm"/>
    <n v="16"/>
    <n v="8"/>
    <s v="Yes"/>
    <s v="No"/>
    <s v="Did Not Achieve Goal, But Showed Growth"/>
    <s v="No"/>
    <n v="162"/>
    <n v="180"/>
    <n v="19"/>
    <s v="Well Below National Norm"/>
    <n v="17"/>
    <n v="18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3"/>
    <s v="Terajhi"/>
    <s v="Seigler"/>
    <m/>
    <m/>
    <m/>
    <x v="0"/>
    <m/>
    <x v="0"/>
    <m/>
    <m/>
    <m/>
    <n v="3"/>
    <n v="1017856364"/>
    <s v="TSeigler1007"/>
    <n v="1007"/>
    <s v="G1007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9"/>
    <n v="1"/>
    <s v="Yes"/>
    <s v="No"/>
    <n v="8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1"/>
    <s v="Jakayla"/>
    <s v="Pettus"/>
    <m/>
    <m/>
    <m/>
    <x v="0"/>
    <m/>
    <x v="0"/>
    <m/>
    <m/>
    <m/>
    <n v="2"/>
    <n v="1017879495"/>
    <s v="JPettus1026"/>
    <n v="1026"/>
    <s v="Ch1026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0"/>
    <n v="1"/>
    <s v="Yes"/>
    <s v="No"/>
    <n v="10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1"/>
    <s v="Laniya"/>
    <s v="cottrell"/>
    <m/>
    <m/>
    <m/>
    <x v="0"/>
    <m/>
    <x v="0"/>
    <m/>
    <m/>
    <m/>
    <n v="2"/>
    <n v="1017418675"/>
    <s v="Lcottrell1009"/>
    <n v="1009"/>
    <s v="G1009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0"/>
    <n v="5"/>
    <s v="Yes"/>
    <s v="No"/>
    <n v="10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2"/>
    <s v="Jmari"/>
    <s v="Waddy"/>
    <m/>
    <m/>
    <m/>
    <x v="0"/>
    <m/>
    <x v="0"/>
    <m/>
    <m/>
    <m/>
    <n v="2"/>
    <n v="1018008643"/>
    <s v="JWaddy1023"/>
    <n v="1023"/>
    <s v="G1023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No"/>
    <n v="11"/>
    <n v="9"/>
    <s v="Yes"/>
    <s v="No"/>
    <n v="10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6"/>
    <s v="Zakia"/>
    <s v="Toliver"/>
    <m/>
    <m/>
    <m/>
    <x v="0"/>
    <m/>
    <x v="0"/>
    <m/>
    <m/>
    <m/>
    <n v="4"/>
    <n v="1017900215"/>
    <s v="ZToliver1083"/>
    <n v="1083"/>
    <s v="G1083"/>
    <m/>
    <m/>
    <m/>
    <m/>
    <m/>
    <m/>
    <m/>
    <m/>
    <m/>
    <x v="0"/>
    <m/>
    <x v="0"/>
    <m/>
    <m/>
    <m/>
    <s v="George Mason"/>
    <m/>
    <d v="2019-01-22T00:00:00"/>
    <n v="0"/>
    <n v="0"/>
    <n v="0"/>
    <m/>
    <m/>
    <m/>
    <m/>
    <m/>
    <m/>
    <m/>
    <m/>
    <m/>
    <m/>
    <m/>
    <m/>
    <m/>
    <m/>
    <m/>
    <m/>
    <n v="1"/>
    <s v="No*"/>
    <s v="No"/>
    <n v="7"/>
    <n v="3"/>
    <s v="Yes"/>
    <s v="No"/>
    <n v="7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2"/>
    <s v="Gabrialle"/>
    <s v="Ross"/>
    <m/>
    <m/>
    <m/>
    <x v="0"/>
    <m/>
    <x v="0"/>
    <m/>
    <m/>
    <m/>
    <n v="2"/>
    <n v="1018006097"/>
    <s v="GRoss1050"/>
    <n v="1050"/>
    <s v="B1050"/>
    <m/>
    <m/>
    <m/>
    <m/>
    <m/>
    <m/>
    <m/>
    <m/>
    <m/>
    <x v="0"/>
    <m/>
    <x v="0"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Yes*"/>
    <s v="No"/>
    <n v="11"/>
    <n v="11"/>
    <s v="Yes"/>
    <s v="No"/>
    <n v="10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0"/>
    <s v="DIOR"/>
    <s v="REDD"/>
    <m/>
    <m/>
    <m/>
    <x v="0"/>
    <m/>
    <x v="0"/>
    <m/>
    <m/>
    <m/>
    <n v="2"/>
    <n v="1018045921"/>
    <s v="DREDD1013"/>
    <n v="1013"/>
    <s v="Ch1013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"/>
    <n v="12"/>
    <n v="16"/>
    <s v="Yes"/>
    <s v="Yes"/>
    <n v="11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2"/>
    <s v="Anthony"/>
    <s v="Bronner"/>
    <m/>
    <m/>
    <m/>
    <x v="0"/>
    <m/>
    <x v="4"/>
    <n v="3"/>
    <m/>
    <n v="4"/>
    <n v="4"/>
    <n v="1017894033"/>
    <s v="ABronner279"/>
    <n v="279"/>
    <s v="F279"/>
    <s v="F279"/>
    <s v="F279"/>
    <s v="F279"/>
    <m/>
    <m/>
    <m/>
    <m/>
    <m/>
    <m/>
    <x v="0"/>
    <m/>
    <x v="2"/>
    <s v="PPDC @ FCES"/>
    <m/>
    <s v="PPDC @ FCES"/>
    <s v="PPDC @ FCES"/>
    <m/>
    <d v="2016-09-12T00:00:00"/>
    <n v="2"/>
    <n v="1"/>
    <n v="52"/>
    <m/>
    <m/>
    <m/>
    <m/>
    <m/>
    <m/>
    <m/>
    <m/>
    <m/>
    <m/>
    <m/>
    <m/>
    <n v="1"/>
    <n v="1"/>
    <m/>
    <n v="1"/>
    <n v="1"/>
    <s v="Yes"/>
    <s v="No"/>
    <n v="7"/>
    <n v="14"/>
    <s v="Yes"/>
    <s v="Yes"/>
    <n v="6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9"/>
    <m/>
    <n v="169"/>
    <n v="10"/>
    <n v="16"/>
    <n v="10"/>
    <s v="Yes"/>
    <s v="No"/>
    <s v="No"/>
    <s v="No"/>
    <n v="170"/>
    <m/>
    <n v="174"/>
    <n v="9"/>
    <n v="16"/>
    <n v="4"/>
    <s v="Yes"/>
    <s v="No"/>
    <s v="No"/>
    <s v="No"/>
    <m/>
    <m/>
    <s v="F279"/>
    <m/>
    <m/>
    <m/>
    <m/>
    <m/>
    <m/>
    <m/>
    <m/>
    <m/>
    <m/>
    <m/>
    <m/>
    <m/>
    <m/>
    <m/>
    <m/>
    <m/>
    <m/>
    <m/>
    <m/>
    <m/>
    <n v="1017894033"/>
    <m/>
    <m/>
    <m/>
    <m/>
    <s v="Yes"/>
    <m/>
    <m/>
    <m/>
    <s v="Yes"/>
    <n v="1"/>
    <m/>
    <m/>
    <s v="F279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9"/>
    <s v="Tatiyhna"/>
    <s v="Graves"/>
    <m/>
    <m/>
    <m/>
    <x v="0"/>
    <n v="2"/>
    <x v="4"/>
    <n v="3"/>
    <n v="3"/>
    <m/>
    <n v="4"/>
    <n v="1017716689"/>
    <s v="TGraves244"/>
    <n v="244"/>
    <s v="F244"/>
    <s v="F244"/>
    <s v="F244"/>
    <s v="F244"/>
    <n v="6680"/>
    <m/>
    <m/>
    <m/>
    <m/>
    <m/>
    <x v="0"/>
    <s v="PPDC @ FCES"/>
    <x v="2"/>
    <s v="PPDC @ FCES"/>
    <s v="PPDC @ FCES"/>
    <m/>
    <s v="PPDC @ FCES"/>
    <m/>
    <d v="2016-08-01T00:00:00"/>
    <n v="2"/>
    <n v="2"/>
    <n v="88"/>
    <m/>
    <m/>
    <m/>
    <m/>
    <m/>
    <m/>
    <m/>
    <m/>
    <m/>
    <m/>
    <m/>
    <n v="1"/>
    <n v="1"/>
    <n v="1"/>
    <n v="1"/>
    <m/>
    <n v="1"/>
    <s v="No*"/>
    <s v="No"/>
    <n v="7"/>
    <n v="4"/>
    <s v="Yes"/>
    <s v="No"/>
    <n v="8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8"/>
    <m/>
    <n v="165"/>
    <n v="6"/>
    <n v="16"/>
    <n v="7"/>
    <s v="Yes"/>
    <s v="No"/>
    <s v="No"/>
    <s v="No"/>
    <n v="163"/>
    <m/>
    <n v="160"/>
    <n v="1"/>
    <n v="17"/>
    <n v="-3"/>
    <s v="No"/>
    <s v="No"/>
    <s v="No"/>
    <s v="No"/>
    <m/>
    <n v="1017716689"/>
    <s v="F244"/>
    <n v="162"/>
    <n v="182"/>
    <n v="14"/>
    <s v="Well Below National Norm"/>
    <n v="15"/>
    <n v="20"/>
    <s v="Yes"/>
    <s v="Yes"/>
    <s v="Exceeded Goal"/>
    <s v="No"/>
    <n v="164"/>
    <n v="183"/>
    <n v="7"/>
    <s v="Well Below National Norm"/>
    <n v="15"/>
    <n v="19"/>
    <s v="Yes"/>
    <s v="Yes"/>
    <s v="Exceeded Goal"/>
    <s v="No"/>
    <m/>
    <n v="1017716689"/>
    <d v="2017-09-18T00:00:00"/>
    <m/>
    <m/>
    <m/>
    <s v="Yes"/>
    <s v="No"/>
    <m/>
    <m/>
    <s v="No"/>
    <n v="0"/>
    <s v="No"/>
    <e v="#N/A"/>
    <s v="F244"/>
    <m/>
    <m/>
    <m/>
    <m/>
    <n v="292"/>
    <s v="Fail"/>
    <n v="292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4"/>
    <s v="QUOTE'JENAAIH"/>
    <s v="WINSTON"/>
    <m/>
    <m/>
    <m/>
    <x v="0"/>
    <m/>
    <x v="0"/>
    <m/>
    <m/>
    <m/>
    <n v="2"/>
    <n v="1017856085"/>
    <s v="QWINSTON1049"/>
    <n v="1049"/>
    <s v="Ch1049"/>
    <m/>
    <m/>
    <m/>
    <m/>
    <m/>
    <m/>
    <m/>
    <m/>
    <m/>
    <x v="0"/>
    <m/>
    <x v="0"/>
    <m/>
    <m/>
    <m/>
    <s v="Chimborazo"/>
    <m/>
    <d v="2018-12-01T00:00:00"/>
    <n v="0"/>
    <n v="0"/>
    <n v="0"/>
    <m/>
    <m/>
    <m/>
    <m/>
    <m/>
    <m/>
    <m/>
    <m/>
    <m/>
    <m/>
    <m/>
    <m/>
    <m/>
    <m/>
    <m/>
    <m/>
    <n v="1"/>
    <s v="No"/>
    <s v="No"/>
    <n v="10"/>
    <n v="5"/>
    <s v="Yes"/>
    <s v="No"/>
    <n v="10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"/>
    <s v="Malachi"/>
    <s v="Dewitt"/>
    <m/>
    <m/>
    <m/>
    <x v="0"/>
    <m/>
    <x v="0"/>
    <n v="2"/>
    <n v="2"/>
    <n v="3"/>
    <n v="3"/>
    <n v="1017879494"/>
    <s v="MDewitt508"/>
    <n v="508"/>
    <s v="C508"/>
    <s v="C508"/>
    <s v="C508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Yes*"/>
    <s v="No"/>
    <n v="11"/>
    <n v="12"/>
    <s v="Yes"/>
    <s v="Yes"/>
    <n v="10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94"/>
    <s v="C508"/>
    <n v="140"/>
    <n v="153"/>
    <n v="1"/>
    <s v="Well Below National Norm"/>
    <n v="20"/>
    <n v="13"/>
    <s v="Yes"/>
    <s v="No"/>
    <s v="Did Not Achieve Goal, But Showed Growth"/>
    <s v="No"/>
    <n v="145"/>
    <n v="169"/>
    <n v="4"/>
    <s v="Well Below National Norm"/>
    <n v="19"/>
    <n v="24"/>
    <s v="Yes"/>
    <s v="Yes"/>
    <s v="Exceeded Goal"/>
    <s v="No"/>
    <m/>
    <m/>
    <d v="2017-09-18T00:00:00"/>
    <m/>
    <m/>
    <m/>
    <m/>
    <s v="No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6"/>
    <s v="arianna"/>
    <s v="Dunn"/>
    <m/>
    <m/>
    <m/>
    <x v="0"/>
    <m/>
    <x v="0"/>
    <m/>
    <m/>
    <m/>
    <n v="2"/>
    <n v="1018041924"/>
    <s v="aDunn959"/>
    <n v="959"/>
    <s v="G959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No"/>
    <n v="11"/>
    <n v="10"/>
    <s v="Yes"/>
    <s v="No"/>
    <n v="11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s v="Twaunajha"/>
    <s v="Price"/>
    <m/>
    <m/>
    <m/>
    <x v="0"/>
    <m/>
    <x v="0"/>
    <m/>
    <m/>
    <m/>
    <n v="2"/>
    <n v="1018044979"/>
    <s v="TPrice951"/>
    <n v="951"/>
    <s v="G951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12"/>
    <n v="17"/>
    <s v="Yes"/>
    <s v="Yes"/>
    <n v="11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4"/>
    <s v="Devonte"/>
    <s v="Anderson"/>
    <m/>
    <m/>
    <m/>
    <x v="0"/>
    <m/>
    <x v="0"/>
    <m/>
    <m/>
    <m/>
    <n v="2"/>
    <n v="1018022318"/>
    <s v="DAnderson957"/>
    <n v="957"/>
    <s v="G957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No"/>
    <n v="13"/>
    <n v="10"/>
    <s v="Yes"/>
    <s v="No"/>
    <n v="13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4"/>
    <s v="Tanaja"/>
    <s v="Tolliver"/>
    <m/>
    <m/>
    <m/>
    <x v="0"/>
    <m/>
    <x v="0"/>
    <m/>
    <m/>
    <m/>
    <n v="5"/>
    <n v="1018172193"/>
    <s v="TTolliver1025"/>
    <n v="1025"/>
    <s v="F1025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*"/>
    <s v="No*"/>
    <n v="6"/>
    <n v="3"/>
    <s v="Yes"/>
    <s v="No"/>
    <n v="5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8"/>
    <s v="T'naajsha"/>
    <s v="Sims"/>
    <m/>
    <m/>
    <m/>
    <x v="0"/>
    <m/>
    <x v="0"/>
    <m/>
    <n v="2"/>
    <n v="3"/>
    <n v="3"/>
    <n v="1017894004"/>
    <s v="TSims703"/>
    <n v="703"/>
    <s v="F703"/>
    <s v="F703"/>
    <s v="F703"/>
    <m/>
    <m/>
    <m/>
    <m/>
    <m/>
    <m/>
    <m/>
    <x v="0"/>
    <m/>
    <x v="0"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No*"/>
    <s v="No*"/>
    <n v="8"/>
    <n v="5"/>
    <s v="Yes"/>
    <s v="No"/>
    <n v="8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94004"/>
    <s v="F703"/>
    <n v="181"/>
    <n v="192"/>
    <n v="59"/>
    <s v="Above National Norm"/>
    <n v="13"/>
    <n v="11"/>
    <s v="Yes"/>
    <s v="No"/>
    <s v="Did Not Achieve Goal, But Showed Growth"/>
    <s v="Yes"/>
    <n v="170"/>
    <n v="190"/>
    <n v="44"/>
    <s v="Below National Norm"/>
    <n v="16"/>
    <n v="20"/>
    <s v="Yes"/>
    <s v="Yes"/>
    <s v="Exceeded Goal"/>
    <s v="No"/>
    <m/>
    <m/>
    <d v="2017-09-25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"/>
    <s v="KEYTRON"/>
    <s v="BEASLEY"/>
    <m/>
    <m/>
    <m/>
    <x v="0"/>
    <m/>
    <x v="0"/>
    <m/>
    <m/>
    <m/>
    <n v="2"/>
    <n v="1018049106"/>
    <s v="KBEASLEY1113"/>
    <n v="1113"/>
    <s v="Ch1113"/>
    <m/>
    <m/>
    <m/>
    <m/>
    <m/>
    <m/>
    <m/>
    <m/>
    <m/>
    <x v="0"/>
    <m/>
    <x v="0"/>
    <m/>
    <m/>
    <m/>
    <s v="Chimborazo"/>
    <m/>
    <d v="2019-02-14T00:00:00"/>
    <n v="0"/>
    <n v="0"/>
    <n v="0"/>
    <m/>
    <m/>
    <m/>
    <m/>
    <m/>
    <m/>
    <m/>
    <m/>
    <m/>
    <m/>
    <m/>
    <m/>
    <m/>
    <m/>
    <m/>
    <m/>
    <n v="1"/>
    <s v="No*"/>
    <s v="No*"/>
    <n v="11"/>
    <n v="8"/>
    <s v="Yes"/>
    <s v="No"/>
    <n v="11"/>
    <n v="7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4"/>
    <s v="Micah"/>
    <s v="Bunche"/>
    <m/>
    <m/>
    <m/>
    <x v="0"/>
    <m/>
    <x v="0"/>
    <m/>
    <m/>
    <n v="2"/>
    <n v="2"/>
    <n v="1018041673"/>
    <s v="MBunche858"/>
    <n v="858"/>
    <s v="C858"/>
    <s v="C858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*"/>
    <n v="12"/>
    <n v="4"/>
    <s v="Yes"/>
    <s v="No"/>
    <n v="13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7"/>
    <s v="Masia"/>
    <s v="Lawson"/>
    <m/>
    <m/>
    <m/>
    <x v="0"/>
    <m/>
    <x v="0"/>
    <m/>
    <m/>
    <m/>
    <n v="5"/>
    <n v="1017561254"/>
    <s v="MLawson997"/>
    <n v="997"/>
    <s v="G997"/>
    <m/>
    <m/>
    <m/>
    <m/>
    <m/>
    <m/>
    <m/>
    <m/>
    <m/>
    <x v="0"/>
    <m/>
    <x v="0"/>
    <m/>
    <m/>
    <m/>
    <s v="George Mason"/>
    <m/>
    <d v="2019-02-12T00:00:00"/>
    <n v="0"/>
    <n v="0"/>
    <n v="0"/>
    <m/>
    <m/>
    <m/>
    <m/>
    <m/>
    <m/>
    <m/>
    <m/>
    <m/>
    <m/>
    <m/>
    <m/>
    <m/>
    <m/>
    <m/>
    <m/>
    <n v="1"/>
    <s v="Yes*"/>
    <s v="No*"/>
    <n v="6"/>
    <n v="6"/>
    <s v="Yes"/>
    <s v="No"/>
    <n v="4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0"/>
    <s v="Darnesha"/>
    <s v="Shackleford"/>
    <m/>
    <m/>
    <m/>
    <x v="0"/>
    <m/>
    <x v="0"/>
    <m/>
    <n v="5"/>
    <n v="6"/>
    <n v="6"/>
    <n v="1017182783"/>
    <s v="DShackleford720"/>
    <n v="720"/>
    <s v="C720"/>
    <s v="C720"/>
    <s v="C720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No*"/>
    <n v="5"/>
    <n v="7"/>
    <s v="Yes"/>
    <s v="Yes"/>
    <n v="4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2783"/>
    <s v="C720"/>
    <n v="205"/>
    <n v="207"/>
    <n v="37"/>
    <s v="Below National Norm"/>
    <n v="6"/>
    <n v="2"/>
    <s v="Yes"/>
    <s v="No"/>
    <s v="Did Not Achieve Goal, But Showed Growth"/>
    <s v="No"/>
    <n v="203"/>
    <n v="209"/>
    <n v="22"/>
    <s v="Well Below National Norm"/>
    <n v="10"/>
    <n v="6"/>
    <s v="Yes"/>
    <s v="No"/>
    <s v="Did Not Achieve Goal, But Showed Growth"/>
    <s v="No"/>
    <m/>
    <m/>
    <d v="2017-10-09T00:00:00"/>
    <m/>
    <m/>
    <m/>
    <m/>
    <s v="Yes"/>
    <m/>
    <m/>
    <m/>
    <m/>
    <s v="No"/>
    <e v="#N/A"/>
    <m/>
    <m/>
    <m/>
    <m/>
    <m/>
    <n v="411"/>
    <s v="Pass"/>
    <n v="360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20"/>
    <n v="4"/>
    <n v="3"/>
    <n v="4"/>
    <n v="4"/>
    <n v="4"/>
    <n v="4"/>
    <n v="4"/>
    <n v="4"/>
    <n v="4"/>
  </r>
  <r>
    <n v="871"/>
    <s v="Leilani"/>
    <s v="Johnson"/>
    <m/>
    <m/>
    <m/>
    <x v="0"/>
    <m/>
    <x v="0"/>
    <m/>
    <m/>
    <m/>
    <n v="5"/>
    <n v="1017263914"/>
    <s v="LJohnson1069"/>
    <n v="1069"/>
    <s v="G1069"/>
    <m/>
    <m/>
    <m/>
    <m/>
    <m/>
    <m/>
    <m/>
    <m/>
    <m/>
    <x v="0"/>
    <m/>
    <x v="0"/>
    <m/>
    <m/>
    <m/>
    <s v="George Mason"/>
    <m/>
    <d v="2019-01-16T00:00:00"/>
    <n v="0"/>
    <n v="0"/>
    <n v="0"/>
    <m/>
    <m/>
    <m/>
    <m/>
    <m/>
    <m/>
    <m/>
    <m/>
    <m/>
    <m/>
    <m/>
    <m/>
    <m/>
    <m/>
    <m/>
    <m/>
    <n v="1"/>
    <s v="Yes"/>
    <s v="No*"/>
    <n v="6"/>
    <n v="12"/>
    <s v="Yes"/>
    <s v="Yes"/>
    <n v="5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3"/>
    <s v="TyShaun"/>
    <s v="Burroughs"/>
    <m/>
    <m/>
    <m/>
    <x v="0"/>
    <m/>
    <x v="0"/>
    <m/>
    <m/>
    <n v="3"/>
    <n v="3"/>
    <n v="1018043097"/>
    <s v="TBurroughs840"/>
    <n v="840"/>
    <s v="C840"/>
    <s v="C840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No*"/>
    <n v="8"/>
    <n v="10"/>
    <s v="Yes"/>
    <s v="Yes"/>
    <n v="8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0"/>
    <s v="Destiny"/>
    <s v="Thweatt"/>
    <m/>
    <m/>
    <m/>
    <x v="0"/>
    <m/>
    <x v="0"/>
    <m/>
    <m/>
    <n v="2"/>
    <n v="2"/>
    <n v="1018041801"/>
    <s v="DHARRIS907"/>
    <n v="907"/>
    <s v="F907"/>
    <s v="F907"/>
    <m/>
    <m/>
    <m/>
    <m/>
    <m/>
    <m/>
    <m/>
    <m/>
    <x v="0"/>
    <m/>
    <x v="0"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Yes"/>
    <s v="No*"/>
    <n v="9"/>
    <n v="19"/>
    <s v="Yes"/>
    <s v="Yes"/>
    <n v="8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7"/>
    <s v="Harmony"/>
    <s v="Payne"/>
    <m/>
    <m/>
    <m/>
    <x v="0"/>
    <m/>
    <x v="0"/>
    <m/>
    <m/>
    <m/>
    <n v="2"/>
    <n v="1017856191"/>
    <s v="HPayne1056"/>
    <n v="1056"/>
    <s v="F1056"/>
    <m/>
    <m/>
    <m/>
    <m/>
    <m/>
    <m/>
    <m/>
    <m/>
    <m/>
    <x v="0"/>
    <m/>
    <x v="0"/>
    <m/>
    <m/>
    <m/>
    <s v="PPDC @ FCES"/>
    <m/>
    <d v="2018-12-01T00:00:00"/>
    <n v="0"/>
    <n v="0"/>
    <n v="0"/>
    <m/>
    <m/>
    <m/>
    <m/>
    <m/>
    <m/>
    <m/>
    <m/>
    <m/>
    <m/>
    <m/>
    <m/>
    <m/>
    <m/>
    <m/>
    <m/>
    <n v="1"/>
    <s v="No*"/>
    <s v="No*"/>
    <n v="12"/>
    <n v="8"/>
    <s v="Yes"/>
    <s v="No"/>
    <n v="11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1"/>
    <s v="Ny'lasia"/>
    <s v="Dantzler"/>
    <m/>
    <m/>
    <m/>
    <x v="0"/>
    <m/>
    <x v="0"/>
    <m/>
    <m/>
    <m/>
    <n v="4"/>
    <n v="1017537749"/>
    <s v="NDantzler1091"/>
    <n v="1091"/>
    <s v="G1091"/>
    <m/>
    <m/>
    <m/>
    <m/>
    <m/>
    <m/>
    <m/>
    <m/>
    <m/>
    <x v="0"/>
    <m/>
    <x v="0"/>
    <m/>
    <m/>
    <m/>
    <s v="George Mason"/>
    <m/>
    <d v="2019-01-29T00:00:00"/>
    <n v="0"/>
    <n v="0"/>
    <n v="0"/>
    <m/>
    <m/>
    <m/>
    <m/>
    <m/>
    <m/>
    <m/>
    <m/>
    <m/>
    <m/>
    <m/>
    <m/>
    <m/>
    <m/>
    <m/>
    <m/>
    <n v="1"/>
    <s v="Yes*"/>
    <s v="No*"/>
    <n v="7"/>
    <n v="9"/>
    <s v="Yes"/>
    <s v="Yes"/>
    <n v="6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2"/>
    <s v="London"/>
    <s v="Minnicks"/>
    <m/>
    <m/>
    <m/>
    <x v="0"/>
    <m/>
    <x v="0"/>
    <m/>
    <m/>
    <m/>
    <n v="3"/>
    <n v="1017856371"/>
    <s v="LMinnicks1070"/>
    <n v="1070"/>
    <s v="G1070"/>
    <m/>
    <m/>
    <m/>
    <m/>
    <m/>
    <m/>
    <m/>
    <m/>
    <m/>
    <x v="0"/>
    <m/>
    <x v="0"/>
    <m/>
    <m/>
    <m/>
    <s v="George Mason"/>
    <m/>
    <d v="2019-01-16T00:00:00"/>
    <n v="0"/>
    <n v="0"/>
    <n v="0"/>
    <m/>
    <m/>
    <m/>
    <m/>
    <m/>
    <m/>
    <m/>
    <m/>
    <m/>
    <m/>
    <m/>
    <m/>
    <m/>
    <m/>
    <m/>
    <m/>
    <n v="1"/>
    <s v="Yes"/>
    <s v="No*"/>
    <n v="10"/>
    <n v="18"/>
    <s v="Yes"/>
    <s v="Yes"/>
    <n v="8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5"/>
    <s v="Xavier"/>
    <s v="Davis"/>
    <m/>
    <m/>
    <m/>
    <x v="0"/>
    <m/>
    <x v="0"/>
    <m/>
    <m/>
    <m/>
    <n v="3"/>
    <n v="1017887950"/>
    <s v="XDavis739"/>
    <n v="739"/>
    <s v="G739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No*"/>
    <n v="9"/>
    <n v="18"/>
    <s v="Yes"/>
    <s v="Yes"/>
    <n v="9"/>
    <n v="7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"/>
    <s v="Ameriah"/>
    <s v="Bronner"/>
    <m/>
    <m/>
    <m/>
    <x v="0"/>
    <m/>
    <x v="0"/>
    <n v="2"/>
    <m/>
    <m/>
    <n v="3"/>
    <n v="1018041973"/>
    <s v="ABronner443"/>
    <n v="443"/>
    <s v="F443"/>
    <s v="F443"/>
    <s v="F443"/>
    <m/>
    <m/>
    <m/>
    <m/>
    <m/>
    <m/>
    <m/>
    <x v="0"/>
    <m/>
    <x v="0"/>
    <s v="PPDC @ FCES"/>
    <m/>
    <m/>
    <s v="PPDC @ FCES"/>
    <m/>
    <d v="2017-07-10T00:00:00"/>
    <n v="1"/>
    <n v="0"/>
    <n v="8"/>
    <m/>
    <m/>
    <m/>
    <m/>
    <m/>
    <m/>
    <m/>
    <m/>
    <m/>
    <m/>
    <m/>
    <m/>
    <m/>
    <n v="1"/>
    <m/>
    <m/>
    <n v="1"/>
    <s v="No*"/>
    <s v="No*"/>
    <n v="9"/>
    <n v="7"/>
    <s v="Yes"/>
    <s v="No"/>
    <n v="10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2"/>
    <s v="Terray"/>
    <s v="Aultman"/>
    <m/>
    <m/>
    <m/>
    <x v="0"/>
    <m/>
    <x v="0"/>
    <m/>
    <m/>
    <m/>
    <n v="3"/>
    <n v="1017708619"/>
    <s v="TAultman1028"/>
    <n v="1028"/>
    <s v="B1028"/>
    <m/>
    <m/>
    <m/>
    <m/>
    <m/>
    <m/>
    <m/>
    <m/>
    <m/>
    <x v="0"/>
    <m/>
    <x v="0"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Yes"/>
    <s v="No*"/>
    <n v="9"/>
    <n v="23"/>
    <s v="Yes"/>
    <s v="Yes"/>
    <n v="10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4"/>
    <s v="Alcelia"/>
    <s v="Kirven"/>
    <m/>
    <m/>
    <m/>
    <x v="0"/>
    <m/>
    <x v="0"/>
    <m/>
    <m/>
    <m/>
    <n v="3"/>
    <n v="1017716595"/>
    <s v="AKirven950"/>
    <n v="950"/>
    <s v="G950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*"/>
    <n v="9"/>
    <n v="11"/>
    <s v="Yes"/>
    <s v="Yes"/>
    <n v="11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6"/>
    <s v="Kavon"/>
    <s v="Johnson"/>
    <m/>
    <m/>
    <m/>
    <x v="0"/>
    <m/>
    <x v="0"/>
    <m/>
    <m/>
    <m/>
    <n v="4"/>
    <n v="1017717233"/>
    <s v="KJohnson1122"/>
    <n v="1122"/>
    <s v="G1122"/>
    <m/>
    <m/>
    <m/>
    <m/>
    <m/>
    <m/>
    <m/>
    <m/>
    <m/>
    <x v="0"/>
    <m/>
    <x v="0"/>
    <m/>
    <m/>
    <m/>
    <s v="George Mason"/>
    <m/>
    <d v="2019-03-06T00:00:00"/>
    <n v="0"/>
    <n v="0"/>
    <n v="0"/>
    <m/>
    <m/>
    <m/>
    <m/>
    <m/>
    <m/>
    <m/>
    <m/>
    <m/>
    <m/>
    <m/>
    <m/>
    <m/>
    <m/>
    <m/>
    <m/>
    <n v="1"/>
    <s v="No*"/>
    <s v="No*"/>
    <n v="7"/>
    <n v="5"/>
    <s v="Yes"/>
    <s v="No"/>
    <n v="5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7"/>
    <s v="Promisse"/>
    <s v="Robinson"/>
    <m/>
    <m/>
    <m/>
    <x v="0"/>
    <m/>
    <x v="0"/>
    <m/>
    <m/>
    <m/>
    <n v="4"/>
    <n v="1017893118"/>
    <s v="PRobinson1099"/>
    <n v="1099"/>
    <s v="G1099"/>
    <m/>
    <m/>
    <m/>
    <m/>
    <m/>
    <m/>
    <m/>
    <m/>
    <m/>
    <x v="0"/>
    <m/>
    <x v="0"/>
    <m/>
    <m/>
    <m/>
    <s v="George Mason"/>
    <m/>
    <d v="2019-02-05T00:00:00"/>
    <n v="0"/>
    <n v="0"/>
    <n v="0"/>
    <m/>
    <m/>
    <m/>
    <m/>
    <m/>
    <m/>
    <m/>
    <m/>
    <m/>
    <m/>
    <m/>
    <m/>
    <m/>
    <m/>
    <m/>
    <m/>
    <n v="1"/>
    <s v="No*"/>
    <s v="No*"/>
    <n v="7"/>
    <n v="4"/>
    <s v="Yes"/>
    <s v="No"/>
    <n v="6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8"/>
    <s v="Marilyn"/>
    <s v="Walker"/>
    <m/>
    <m/>
    <m/>
    <x v="0"/>
    <m/>
    <x v="0"/>
    <m/>
    <m/>
    <n v="4"/>
    <n v="4"/>
    <n v="1017537802"/>
    <s v="MWalker849"/>
    <n v="849"/>
    <s v="C849"/>
    <s v="G866"/>
    <m/>
    <m/>
    <m/>
    <m/>
    <m/>
    <m/>
    <m/>
    <m/>
    <x v="0"/>
    <m/>
    <x v="0"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No*"/>
    <n v="7"/>
    <n v="11"/>
    <s v="Yes"/>
    <s v="Yes"/>
    <n v="7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2"/>
    <s v="Jakya"/>
    <s v="Braxton"/>
    <m/>
    <m/>
    <m/>
    <x v="0"/>
    <m/>
    <x v="0"/>
    <m/>
    <m/>
    <n v="2"/>
    <n v="2"/>
    <n v="1017598388"/>
    <s v="JBraxton839"/>
    <n v="839"/>
    <s v="C839"/>
    <s v="C839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*"/>
    <n v="10"/>
    <n v="9"/>
    <s v="Yes"/>
    <s v="No"/>
    <n v="10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s v="Aaliyah"/>
    <s v="Bassett"/>
    <m/>
    <n v="1"/>
    <n v="2"/>
    <x v="3"/>
    <n v="3"/>
    <x v="1"/>
    <n v="4"/>
    <n v="4"/>
    <n v="5"/>
    <n v="5"/>
    <n v="1017400487"/>
    <s v="ABassett12"/>
    <n v="12"/>
    <s v="F12"/>
    <s v="F12"/>
    <s v="F12"/>
    <s v="F12"/>
    <n v="1226"/>
    <m/>
    <m/>
    <m/>
    <m/>
    <s v="PPDC @ FCES"/>
    <x v="2"/>
    <s v="PPDC @ FCES"/>
    <x v="2"/>
    <s v="PPDC @ FCES"/>
    <s v="PPDC @ FCES"/>
    <s v="PPDC @ FCES"/>
    <s v="PPDC @ FCES"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n v="1"/>
    <s v="Yes*"/>
    <s v="Yes*"/>
    <n v="6"/>
    <n v="9"/>
    <s v="Yes"/>
    <s v="Yes"/>
    <n v="4"/>
    <n v="4"/>
    <s v="Yes"/>
    <s v="No"/>
    <m/>
    <m/>
    <m/>
    <m/>
    <m/>
    <m/>
    <m/>
    <m/>
    <m/>
    <m/>
    <m/>
    <m/>
    <m/>
    <m/>
    <m/>
    <m/>
    <m/>
    <m/>
    <m/>
    <n v="168"/>
    <m/>
    <s v="Error"/>
    <n v="26"/>
    <s v="Error"/>
    <e v="#VALUE!"/>
    <e v="#VALUE!"/>
    <s v="No"/>
    <m/>
    <m/>
    <n v="178"/>
    <m/>
    <s v="Error"/>
    <n v="42"/>
    <s v="Error"/>
    <e v="#VALUE!"/>
    <e v="#VALUE!"/>
    <s v="No"/>
    <m/>
    <m/>
    <n v="172"/>
    <n v="43"/>
    <n v="192"/>
    <n v="59"/>
    <n v="14"/>
    <n v="20"/>
    <s v="Yes"/>
    <s v="Yes"/>
    <s v="Yes"/>
    <s v="Yes"/>
    <n v="191"/>
    <n v="86"/>
    <m/>
    <m/>
    <n v="13"/>
    <m/>
    <m/>
    <m/>
    <m/>
    <m/>
    <m/>
    <d v="2016-09-13T00:00:00"/>
    <n v="186"/>
    <m/>
    <n v="190"/>
    <n v="28"/>
    <n v="11"/>
    <n v="4"/>
    <s v="Yes"/>
    <s v="No"/>
    <s v="No"/>
    <s v="No"/>
    <n v="193"/>
    <m/>
    <n v="208"/>
    <n v="63"/>
    <n v="13"/>
    <n v="15"/>
    <s v="Yes"/>
    <s v="Yes"/>
    <s v="Yes"/>
    <s v="Yes"/>
    <m/>
    <n v="1017400487"/>
    <s v="F12"/>
    <n v="204"/>
    <n v="206"/>
    <n v="50"/>
    <s v="Above National Norm"/>
    <n v="7"/>
    <n v="2"/>
    <s v="Yes"/>
    <s v="No"/>
    <s v="Did Not Achieve Goal, But Showed Growth"/>
    <s v="Yes"/>
    <n v="211"/>
    <n v="219"/>
    <n v="64"/>
    <s v="Above National Norm"/>
    <n v="11"/>
    <n v="8"/>
    <s v="Yes"/>
    <s v="No"/>
    <s v="Did Not Achieve Goal, But Showed Growth"/>
    <s v="Yes"/>
    <m/>
    <n v="1017400487"/>
    <d v="2017-09-21T00:00:00"/>
    <m/>
    <m/>
    <s v="Yes"/>
    <s v="Yes"/>
    <s v="Yes"/>
    <s v="No"/>
    <n v="0"/>
    <s v="No"/>
    <n v="0"/>
    <s v="No"/>
    <e v="#N/A"/>
    <s v="F12"/>
    <n v="403"/>
    <s v="Pass"/>
    <n v="482"/>
    <s v="Pass"/>
    <n v="409"/>
    <s v="Pass"/>
    <n v="42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2"/>
    <n v="4"/>
    <n v="3"/>
    <n v="2"/>
    <n v="3"/>
    <n v="4"/>
    <n v="3"/>
    <n v="3"/>
    <n v="4"/>
    <n v="4"/>
  </r>
  <r>
    <n v="873"/>
    <s v="Lyntreal"/>
    <s v="Emory"/>
    <m/>
    <m/>
    <m/>
    <x v="0"/>
    <m/>
    <x v="0"/>
    <m/>
    <m/>
    <m/>
    <n v="5"/>
    <n v="1018324071"/>
    <s v="LEmory1105"/>
    <n v="1105"/>
    <s v="CH1105"/>
    <m/>
    <m/>
    <m/>
    <m/>
    <m/>
    <m/>
    <m/>
    <m/>
    <m/>
    <x v="0"/>
    <m/>
    <x v="0"/>
    <m/>
    <m/>
    <m/>
    <s v="Chimborazo"/>
    <m/>
    <d v="2019-02-06T00:00:00"/>
    <n v="0"/>
    <n v="0"/>
    <n v="0"/>
    <m/>
    <m/>
    <m/>
    <m/>
    <m/>
    <m/>
    <m/>
    <m/>
    <m/>
    <m/>
    <m/>
    <m/>
    <m/>
    <m/>
    <m/>
    <m/>
    <n v="1"/>
    <s v="Yes"/>
    <s v="Yes*"/>
    <n v="6"/>
    <n v="14"/>
    <s v="Yes"/>
    <s v="Yes"/>
    <n v="4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"/>
    <s v="Jerrel"/>
    <s v="Wilson"/>
    <n v="1"/>
    <n v="2"/>
    <n v="3"/>
    <x v="1"/>
    <n v="4"/>
    <x v="3"/>
    <n v="5"/>
    <n v="5"/>
    <n v="6"/>
    <n v="6"/>
    <n v="1017237050"/>
    <s v="JWilson45"/>
    <n v="45"/>
    <s v="C45"/>
    <s v="C45"/>
    <s v="C45"/>
    <s v="C45"/>
    <n v="744"/>
    <m/>
    <m/>
    <m/>
    <m/>
    <s v="Central"/>
    <x v="1"/>
    <s v="Central"/>
    <x v="1"/>
    <s v="Central"/>
    <s v="Central"/>
    <s v="Central"/>
    <s v="Central"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n v="1"/>
    <s v="No*"/>
    <s v="Yes*"/>
    <n v="5"/>
    <n v="3"/>
    <s v="Yes"/>
    <s v="No"/>
    <n v="5"/>
    <n v="5"/>
    <s v="Yes"/>
    <s v="No"/>
    <m/>
    <m/>
    <m/>
    <m/>
    <m/>
    <m/>
    <m/>
    <m/>
    <m/>
    <m/>
    <m/>
    <m/>
    <m/>
    <m/>
    <m/>
    <m/>
    <m/>
    <m/>
    <m/>
    <n v="177"/>
    <m/>
    <s v="Error"/>
    <n v="22"/>
    <s v="Error"/>
    <e v="#VALUE!"/>
    <e v="#VALUE!"/>
    <s v="No"/>
    <m/>
    <m/>
    <n v="188"/>
    <m/>
    <s v="Error"/>
    <n v="38"/>
    <s v="Error"/>
    <e v="#VALUE!"/>
    <e v="#VALUE!"/>
    <s v="No"/>
    <m/>
    <m/>
    <m/>
    <m/>
    <n v="182"/>
    <n v="14"/>
    <m/>
    <m/>
    <m/>
    <m/>
    <m/>
    <s v="No"/>
    <n v="192"/>
    <n v="55"/>
    <n v="198"/>
    <n v="35"/>
    <n v="13"/>
    <n v="6"/>
    <s v="Yes"/>
    <s v="No"/>
    <s v="No"/>
    <s v="No"/>
    <m/>
    <d v="2016-09-12T00:00:00"/>
    <n v="172"/>
    <m/>
    <n v="203"/>
    <n v="42"/>
    <n v="12"/>
    <n v="31"/>
    <s v="Yes"/>
    <s v="Yes"/>
    <s v="Yes"/>
    <s v="No"/>
    <n v="193"/>
    <m/>
    <n v="202"/>
    <n v="22"/>
    <n v="12"/>
    <n v="9"/>
    <s v="Yes"/>
    <s v="No"/>
    <s v="No"/>
    <s v="No"/>
    <m/>
    <n v="1017237050"/>
    <s v="C45"/>
    <n v="189"/>
    <n v="205"/>
    <n v="32"/>
    <s v="Well Below National Norm"/>
    <n v="8"/>
    <n v="16"/>
    <s v="Yes"/>
    <s v="Yes"/>
    <s v="Exceeded Goal"/>
    <s v="No"/>
    <n v="195"/>
    <n v="207"/>
    <n v="19"/>
    <s v="Well Below National Norm"/>
    <n v="10"/>
    <n v="12"/>
    <s v="Yes"/>
    <s v="Yes"/>
    <s v="Exceeded Goal"/>
    <s v="No"/>
    <m/>
    <n v="1017237050"/>
    <d v="2017-09-18T00:00:00"/>
    <m/>
    <m/>
    <s v="Yes"/>
    <s v="Yes"/>
    <s v="Yes"/>
    <s v="No"/>
    <n v="0"/>
    <s v="No"/>
    <n v="0"/>
    <s v="No"/>
    <e v="#N/A"/>
    <s v="C45"/>
    <n v="401"/>
    <s v="Pass"/>
    <n v="399"/>
    <s v="Fail"/>
    <n v="381"/>
    <s v="Fail"/>
    <n v="361"/>
    <s v="Fail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"/>
    <s v="Central"/>
    <n v="4"/>
    <n v="1"/>
    <n v="2"/>
    <n v="4"/>
    <n v="4"/>
    <n v="4"/>
    <n v="2"/>
    <n v="4"/>
    <n v="2"/>
    <n v="3"/>
    <n v="4"/>
    <n v="3"/>
    <n v="2"/>
    <n v="2"/>
    <n v="4"/>
    <n v="4"/>
    <n v="4"/>
    <n v="1"/>
    <n v="1"/>
    <n v="1"/>
    <n v="4"/>
    <n v="1"/>
    <n v="4"/>
    <n v="4"/>
    <n v="2"/>
    <n v="4"/>
    <n v="4"/>
    <n v="4"/>
    <m/>
    <m/>
    <m/>
    <m/>
    <m/>
    <s v="C45"/>
    <n v="1"/>
    <n v="1"/>
    <n v="1"/>
    <n v="4"/>
    <n v="1"/>
    <n v="1"/>
    <n v="1"/>
    <n v="2"/>
    <n v="4"/>
    <n v="1"/>
    <n v="1"/>
    <n v="1"/>
    <n v="1"/>
    <n v="1"/>
    <n v="4"/>
    <n v="4"/>
    <n v="1"/>
    <n v="1"/>
    <n v="1"/>
    <n v="1"/>
    <n v="4"/>
    <n v="1"/>
    <n v="1"/>
    <n v="2"/>
    <n v="4"/>
    <n v="1"/>
    <n v="4"/>
    <n v="4"/>
    <n v="4"/>
    <n v="1"/>
    <n v="1"/>
    <n v="1"/>
    <n v="1"/>
    <m/>
    <m/>
    <m/>
    <m/>
    <s v="c45"/>
    <n v="3"/>
    <n v="1"/>
    <n v="1"/>
    <n v="4"/>
    <n v="4"/>
    <n v="2"/>
    <n v="1"/>
    <n v="1"/>
    <n v="1"/>
  </r>
  <r>
    <n v="557"/>
    <s v="Jasmine"/>
    <s v="Baptiste"/>
    <m/>
    <m/>
    <m/>
    <x v="0"/>
    <m/>
    <x v="4"/>
    <n v="3"/>
    <n v="3"/>
    <m/>
    <n v="4"/>
    <n v="1017879180"/>
    <s v="JBaptiste962"/>
    <n v="962"/>
    <s v="Ch962"/>
    <s v="C426"/>
    <s v="C426"/>
    <s v="C426"/>
    <m/>
    <m/>
    <m/>
    <m/>
    <m/>
    <m/>
    <x v="0"/>
    <m/>
    <x v="1"/>
    <s v="Central"/>
    <s v="Central"/>
    <m/>
    <s v="Chimborazo"/>
    <m/>
    <d v="2017-04-18T00:00:00"/>
    <n v="1"/>
    <n v="2"/>
    <n v="80"/>
    <m/>
    <m/>
    <m/>
    <m/>
    <m/>
    <m/>
    <m/>
    <m/>
    <m/>
    <m/>
    <m/>
    <m/>
    <n v="1"/>
    <n v="1"/>
    <n v="1"/>
    <m/>
    <n v="1"/>
    <s v="No*"/>
    <s v="Yes*"/>
    <n v="7"/>
    <n v="3"/>
    <s v="Yes"/>
    <s v="No"/>
    <n v="7"/>
    <n v="7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18T00:00:00"/>
    <n v="158"/>
    <m/>
    <n v="177"/>
    <n v="22"/>
    <m/>
    <m/>
    <s v="Yes"/>
    <m/>
    <m/>
    <m/>
    <n v="166"/>
    <m/>
    <n v="169"/>
    <n v="4"/>
    <n v="16"/>
    <n v="3"/>
    <s v="Yes"/>
    <s v="No"/>
    <s v="No"/>
    <s v="No"/>
    <m/>
    <n v="1017879180"/>
    <s v="C426"/>
    <n v="173"/>
    <n v="184"/>
    <n v="17"/>
    <s v="Well Below National Norm"/>
    <n v="13"/>
    <n v="11"/>
    <s v="Yes"/>
    <s v="No"/>
    <s v="Did Not Achieve Goal, But Showed Growth"/>
    <s v="No"/>
    <n v="188"/>
    <n v="203"/>
    <n v="49"/>
    <s v="Below National Norm"/>
    <n v="13"/>
    <n v="15"/>
    <s v="Yes"/>
    <s v="Yes"/>
    <s v="Exceeded Goal"/>
    <s v="No"/>
    <m/>
    <n v="1017879180"/>
    <d v="2017-09-18T00:00:00"/>
    <m/>
    <m/>
    <m/>
    <s v="Yes"/>
    <s v="Yes"/>
    <m/>
    <m/>
    <s v="No"/>
    <n v="0"/>
    <s v="No"/>
    <e v="#N/A"/>
    <s v="C426"/>
    <m/>
    <m/>
    <m/>
    <m/>
    <n v="318"/>
    <s v="Fail"/>
    <n v="318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8"/>
    <s v="Ollie"/>
    <s v="Bertrand IV"/>
    <m/>
    <m/>
    <m/>
    <x v="0"/>
    <m/>
    <x v="0"/>
    <m/>
    <m/>
    <m/>
    <n v="4"/>
    <n v="1017856057"/>
    <s v="OBertrand979"/>
    <n v="979"/>
    <s v="G979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7"/>
    <n v="5"/>
    <s v="Yes"/>
    <s v="No"/>
    <n v="9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2"/>
    <s v="Za'Niahya"/>
    <s v="Bolling"/>
    <m/>
    <m/>
    <m/>
    <x v="0"/>
    <m/>
    <x v="0"/>
    <m/>
    <m/>
    <m/>
    <n v="2"/>
    <n v="1018042028"/>
    <s v="ZBolling1041"/>
    <n v="1041"/>
    <s v="B1041"/>
    <m/>
    <m/>
    <m/>
    <m/>
    <m/>
    <m/>
    <m/>
    <m/>
    <m/>
    <x v="0"/>
    <m/>
    <x v="0"/>
    <m/>
    <m/>
    <m/>
    <s v="Bellevue"/>
    <m/>
    <d v="2018-11-01T00:00:00"/>
    <n v="0"/>
    <n v="0"/>
    <n v="0"/>
    <m/>
    <m/>
    <m/>
    <m/>
    <m/>
    <m/>
    <m/>
    <m/>
    <m/>
    <m/>
    <m/>
    <m/>
    <m/>
    <m/>
    <m/>
    <m/>
    <n v="1"/>
    <s v="No*"/>
    <s v="Yes*"/>
    <n v="11"/>
    <n v="7"/>
    <s v="Yes"/>
    <s v="No"/>
    <n v="10"/>
    <n v="10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0"/>
    <s v="Jehmiyah"/>
    <s v="Cottrell"/>
    <m/>
    <m/>
    <m/>
    <x v="0"/>
    <m/>
    <x v="0"/>
    <m/>
    <m/>
    <m/>
    <n v="2"/>
    <n v="1017418677"/>
    <s v="JCottrell1008"/>
    <n v="1008"/>
    <s v="G1008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11"/>
    <n v="10"/>
    <s v="Yes"/>
    <s v="No"/>
    <n v="11"/>
    <n v="1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9"/>
    <s v="Zachariah"/>
    <s v="Branch"/>
    <m/>
    <m/>
    <m/>
    <x v="0"/>
    <m/>
    <x v="0"/>
    <m/>
    <n v="2"/>
    <n v="3"/>
    <n v="3"/>
    <n v="1017707214"/>
    <s v="ZBranch655"/>
    <n v="655"/>
    <s v="C655"/>
    <s v="C655"/>
    <s v="C655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"/>
    <s v="Yes*"/>
    <n v="10"/>
    <n v="17"/>
    <s v="Yes"/>
    <s v="Yes"/>
    <n v="11"/>
    <n v="1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214"/>
    <s v="C655"/>
    <n v="151"/>
    <n v="157"/>
    <n v="2"/>
    <s v="Well Below National Norm"/>
    <n v="18"/>
    <n v="6"/>
    <s v="Yes"/>
    <s v="No"/>
    <s v="Did Not Achieve Goal, But Showed Growth"/>
    <s v="No"/>
    <n v="151"/>
    <n v="151"/>
    <n v="1"/>
    <s v="Well Below National Norm"/>
    <n v="18"/>
    <n v="0"/>
    <s v="No"/>
    <s v="No"/>
    <s v="Did Not Achieve Goal"/>
    <s v="No"/>
    <m/>
    <m/>
    <d v="2017-09-18T00:00:00"/>
    <m/>
    <m/>
    <m/>
    <m/>
    <s v="No"/>
    <m/>
    <m/>
    <m/>
    <m/>
    <s v="No"/>
    <e v="#N/A"/>
    <m/>
    <m/>
    <m/>
    <m/>
    <m/>
    <m/>
    <m/>
    <m/>
    <m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5"/>
    <s v="Makayla"/>
    <s v="Scott"/>
    <m/>
    <m/>
    <m/>
    <x v="3"/>
    <n v="3"/>
    <x v="1"/>
    <n v="4"/>
    <m/>
    <n v="5"/>
    <n v="5"/>
    <n v="1017573470"/>
    <s v="MScott84"/>
    <n v="84"/>
    <s v="F84"/>
    <s v="F84"/>
    <s v="F84"/>
    <s v="F84"/>
    <n v="5317"/>
    <m/>
    <m/>
    <m/>
    <m/>
    <m/>
    <x v="2"/>
    <m/>
    <x v="0"/>
    <m/>
    <m/>
    <s v="PPDC @ FCES"/>
    <s v="PPDC @ FCES"/>
    <m/>
    <d v="2015-12-04T00:00:00"/>
    <n v="1"/>
    <n v="1"/>
    <n v="44"/>
    <m/>
    <m/>
    <m/>
    <m/>
    <m/>
    <m/>
    <m/>
    <m/>
    <m/>
    <m/>
    <n v="1"/>
    <m/>
    <m/>
    <m/>
    <m/>
    <n v="1"/>
    <n v="1"/>
    <s v="Yes*"/>
    <s v="Yes*"/>
    <n v="6"/>
    <n v="6"/>
    <s v="Yes"/>
    <s v="No"/>
    <n v="5"/>
    <n v="6"/>
    <s v="Yes"/>
    <s v="Yes"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4"/>
    <m/>
    <m/>
    <m/>
    <m/>
    <m/>
    <m/>
    <m/>
    <m/>
    <m/>
    <m/>
    <m/>
    <m/>
    <m/>
    <m/>
    <m/>
    <m/>
    <m/>
    <m/>
    <m/>
    <m/>
    <m/>
    <n v="1017573470"/>
    <m/>
    <m/>
    <m/>
    <s v="Yes"/>
    <m/>
    <m/>
    <s v="No"/>
    <n v="0"/>
    <m/>
    <m/>
    <m/>
    <m/>
    <s v="F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3"/>
    <s v="Keith"/>
    <s v="King"/>
    <m/>
    <m/>
    <m/>
    <x v="0"/>
    <m/>
    <x v="0"/>
    <m/>
    <m/>
    <m/>
    <n v="4"/>
    <n v="1017646641"/>
    <s v="KKing1014"/>
    <n v="1014"/>
    <s v="F1014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7"/>
    <n v="6"/>
    <s v="Yes"/>
    <s v="No"/>
    <n v="6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7"/>
    <s v="Precise"/>
    <s v="Hope"/>
    <m/>
    <m/>
    <m/>
    <x v="0"/>
    <m/>
    <x v="0"/>
    <m/>
    <m/>
    <n v="3"/>
    <n v="3"/>
    <n v="1017415233"/>
    <s v="PHope881"/>
    <n v="881"/>
    <s v="G881"/>
    <s v="G881"/>
    <m/>
    <m/>
    <m/>
    <m/>
    <m/>
    <m/>
    <m/>
    <m/>
    <x v="0"/>
    <m/>
    <x v="0"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Yes*"/>
    <n v="8"/>
    <n v="10"/>
    <s v="Yes"/>
    <s v="Yes"/>
    <n v="6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5"/>
    <s v="Aa-zahrii"/>
    <s v="Dewitt"/>
    <m/>
    <m/>
    <m/>
    <x v="0"/>
    <n v="2"/>
    <x v="4"/>
    <n v="2"/>
    <n v="2"/>
    <n v="3"/>
    <n v="3"/>
    <n v="1017855942"/>
    <s v="ADewitt214"/>
    <n v="214"/>
    <s v="C214"/>
    <s v="C214"/>
    <s v="C214"/>
    <s v="C214"/>
    <n v="836"/>
    <m/>
    <m/>
    <m/>
    <m/>
    <m/>
    <x v="0"/>
    <s v="Central"/>
    <x v="1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Yes*"/>
    <s v="Yes*"/>
    <n v="8"/>
    <n v="9"/>
    <s v="Yes"/>
    <s v="Yes"/>
    <n v="9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61"/>
    <m/>
    <n v="156"/>
    <n v="2"/>
    <n v="16"/>
    <n v="-5"/>
    <s v="No"/>
    <s v="No"/>
    <s v="No"/>
    <s v="No"/>
    <n v="143"/>
    <m/>
    <n v="174"/>
    <n v="9"/>
    <n v="19"/>
    <n v="31"/>
    <s v="Yes"/>
    <s v="Yes"/>
    <s v="Yes"/>
    <s v="No"/>
    <m/>
    <n v="1017855942"/>
    <s v="C214"/>
    <n v="164"/>
    <n v="165"/>
    <n v="6"/>
    <s v="Well Below National Norm"/>
    <n v="16"/>
    <n v="1"/>
    <s v="Yes"/>
    <s v="No"/>
    <s v="Did Not Achieve Goal, But Showed Growth"/>
    <s v="No"/>
    <n v="167"/>
    <n v="177"/>
    <n v="13"/>
    <s v="Well Below National Norm"/>
    <n v="16"/>
    <n v="10"/>
    <s v="Yes"/>
    <s v="No"/>
    <s v="Did Not Achieve Goal, But Showed Growth"/>
    <s v="No"/>
    <m/>
    <n v="1017855942"/>
    <d v="2017-09-18T00:00:00"/>
    <m/>
    <m/>
    <m/>
    <s v="No"/>
    <s v="Yes"/>
    <m/>
    <m/>
    <s v="No"/>
    <n v="0"/>
    <s v="No"/>
    <e v="#N/A"/>
    <s v="C214"/>
    <m/>
    <m/>
    <m/>
    <m/>
    <m/>
    <m/>
    <m/>
    <m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6"/>
    <s v="Jayveon"/>
    <s v="Whiting"/>
    <m/>
    <m/>
    <m/>
    <x v="0"/>
    <m/>
    <x v="0"/>
    <m/>
    <m/>
    <m/>
    <n v="3"/>
    <n v="1017856278"/>
    <s v="JWhiting956"/>
    <n v="956"/>
    <s v="G956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Yes*"/>
    <n v="9"/>
    <n v="1"/>
    <s v="Yes"/>
    <s v="No"/>
    <n v="11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9"/>
    <s v="ZA'MIA"/>
    <s v="YANCEY"/>
    <m/>
    <m/>
    <m/>
    <x v="0"/>
    <m/>
    <x v="0"/>
    <m/>
    <m/>
    <m/>
    <n v="2"/>
    <n v="1018172819"/>
    <s v="ZYANCEY1012"/>
    <n v="1012"/>
    <s v="Ch1012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10"/>
    <n v="6"/>
    <s v="Yes"/>
    <s v="No"/>
    <n v="11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2"/>
    <s v="CORDELL"/>
    <s v="ROWLETTE"/>
    <m/>
    <m/>
    <m/>
    <x v="0"/>
    <m/>
    <x v="0"/>
    <m/>
    <m/>
    <m/>
    <n v="2"/>
    <n v="1018044842"/>
    <s v="CROWLETTE1059"/>
    <n v="1059"/>
    <s v="Ch1059"/>
    <m/>
    <m/>
    <m/>
    <m/>
    <m/>
    <m/>
    <m/>
    <m/>
    <m/>
    <x v="0"/>
    <m/>
    <x v="0"/>
    <m/>
    <m/>
    <m/>
    <s v="Chimborazo"/>
    <m/>
    <d v="2019-01-02T00:00:00"/>
    <n v="0"/>
    <n v="0"/>
    <n v="0"/>
    <m/>
    <m/>
    <m/>
    <m/>
    <m/>
    <m/>
    <m/>
    <m/>
    <m/>
    <m/>
    <m/>
    <m/>
    <m/>
    <m/>
    <m/>
    <m/>
    <n v="1"/>
    <s v="Yes"/>
    <s v="Yes*"/>
    <n v="14"/>
    <n v="23"/>
    <s v="Yes"/>
    <s v="Yes"/>
    <n v="13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3"/>
    <s v="Iyanna"/>
    <s v="Smith"/>
    <m/>
    <m/>
    <m/>
    <x v="0"/>
    <m/>
    <x v="0"/>
    <m/>
    <m/>
    <n v="4"/>
    <n v="4"/>
    <n v="1017707892"/>
    <s v="ISmith880"/>
    <n v="880"/>
    <s v="F880"/>
    <s v="F880"/>
    <m/>
    <m/>
    <m/>
    <m/>
    <m/>
    <m/>
    <m/>
    <m/>
    <x v="0"/>
    <m/>
    <x v="0"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Yes*"/>
    <n v="7"/>
    <n v="4"/>
    <s v="Yes"/>
    <s v="No"/>
    <n v="4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6"/>
    <s v="Harvey"/>
    <s v="Johnson"/>
    <m/>
    <m/>
    <m/>
    <x v="0"/>
    <n v="3"/>
    <x v="1"/>
    <n v="4"/>
    <n v="4"/>
    <m/>
    <n v="5"/>
    <n v="1017708916"/>
    <s v="HJohnson1053"/>
    <n v="1053"/>
    <s v="G1053"/>
    <s v="C466"/>
    <s v="C466"/>
    <s v="F241"/>
    <n v="6637"/>
    <m/>
    <m/>
    <m/>
    <m/>
    <m/>
    <x v="0"/>
    <s v="PPDC @ FCES"/>
    <x v="0"/>
    <s v="Central"/>
    <m/>
    <m/>
    <s v="George Mason"/>
    <m/>
    <d v="2016-07-15T00:00:00"/>
    <n v="1"/>
    <n v="0"/>
    <n v="8"/>
    <m/>
    <m/>
    <m/>
    <m/>
    <m/>
    <m/>
    <m/>
    <m/>
    <m/>
    <m/>
    <m/>
    <s v="incomplete"/>
    <m/>
    <n v="1"/>
    <m/>
    <m/>
    <n v="1"/>
    <s v="Yes"/>
    <s v="Yes*"/>
    <n v="6"/>
    <n v="11"/>
    <s v="Yes"/>
    <s v="Yes"/>
    <n v="6"/>
    <n v="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e v="#N/A"/>
    <s v="F241"/>
    <m/>
    <m/>
    <m/>
    <m/>
    <n v="362"/>
    <s v="Fail"/>
    <n v="433"/>
    <s v="Pas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6"/>
    <s v="Excelle"/>
    <s v="Massenburg"/>
    <m/>
    <m/>
    <m/>
    <x v="0"/>
    <m/>
    <x v="0"/>
    <m/>
    <n v="3"/>
    <n v="4"/>
    <n v="4"/>
    <n v="1017561549"/>
    <s v="EMassenburg715"/>
    <n v="715"/>
    <s v="C715"/>
    <s v="C715"/>
    <s v="C715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*"/>
    <n v="8"/>
    <n v="10"/>
    <s v="Yes"/>
    <s v="Yes"/>
    <n v="8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1549"/>
    <s v="C715"/>
    <n v="148"/>
    <n v="180"/>
    <n v="11"/>
    <s v="Well Below National Norm"/>
    <n v="17"/>
    <n v="32"/>
    <s v="Yes"/>
    <s v="Yes"/>
    <s v="Exceeded Goal"/>
    <s v="No"/>
    <n v="159"/>
    <n v="182"/>
    <n v="6"/>
    <s v="Well Below National Norm"/>
    <n v="15"/>
    <n v="23"/>
    <s v="Yes"/>
    <s v="Yes"/>
    <s v="Exceeded Goal"/>
    <s v="No"/>
    <m/>
    <m/>
    <d v="2017-09-28T00:00:00"/>
    <m/>
    <m/>
    <m/>
    <m/>
    <s v="Yes"/>
    <m/>
    <m/>
    <m/>
    <m/>
    <s v="No"/>
    <e v="#N/A"/>
    <m/>
    <m/>
    <m/>
    <m/>
    <m/>
    <n v="315"/>
    <s v="Fail"/>
    <n v="315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Ashley"/>
    <s v="Abdi"/>
    <n v="2"/>
    <n v="3"/>
    <n v="4"/>
    <x v="2"/>
    <n v="5"/>
    <x v="2"/>
    <n v="6"/>
    <n v="6"/>
    <n v="7"/>
    <n v="7"/>
    <n v="1017246300"/>
    <s v="AAbdi93"/>
    <n v="93"/>
    <s v="C93"/>
    <s v="C93"/>
    <s v="C93"/>
    <s v="C93"/>
    <n v="1649"/>
    <m/>
    <m/>
    <s v="Central"/>
    <s v="Central"/>
    <s v="Central"/>
    <x v="1"/>
    <s v="Central"/>
    <x v="1"/>
    <s v="Central"/>
    <s v="Central"/>
    <s v="Central"/>
    <s v="Central"/>
    <m/>
    <d v="2013-09-01T00:00:00"/>
    <n v="5"/>
    <n v="5"/>
    <n v="220"/>
    <m/>
    <m/>
    <m/>
    <m/>
    <m/>
    <m/>
    <n v="1"/>
    <n v="1"/>
    <n v="1"/>
    <n v="1"/>
    <n v="1"/>
    <n v="1"/>
    <n v="1"/>
    <n v="1"/>
    <n v="1"/>
    <n v="1"/>
    <n v="1"/>
    <s v="No*"/>
    <s v="Yes*"/>
    <n v="3"/>
    <n v="1"/>
    <s v="Yes"/>
    <s v="No"/>
    <n v="2"/>
    <n v="5"/>
    <s v="Yes"/>
    <s v="Yes"/>
    <m/>
    <n v="185"/>
    <n v="201"/>
    <n v="11"/>
    <n v="16"/>
    <s v="Yes"/>
    <s v="YES"/>
    <s v="yes"/>
    <s v="YES"/>
    <n v="181"/>
    <n v="195"/>
    <n v="11"/>
    <n v="14"/>
    <s v="Yes"/>
    <s v="YES"/>
    <s v="yes"/>
    <s v="YES"/>
    <m/>
    <n v="199"/>
    <n v="207"/>
    <n v="8"/>
    <n v="8"/>
    <n v="71"/>
    <b v="1"/>
    <b v="1"/>
    <b v="0"/>
    <s v="Yes"/>
    <m/>
    <n v="188"/>
    <n v="209"/>
    <n v="11"/>
    <n v="21"/>
    <n v="66"/>
    <b v="1"/>
    <b v="1"/>
    <b v="1"/>
    <s v="Yes"/>
    <m/>
    <m/>
    <n v="199"/>
    <n v="52"/>
    <n v="214"/>
    <n v="71"/>
    <n v="8"/>
    <n v="15"/>
    <s v="Yes"/>
    <s v="Yes"/>
    <s v="Yes"/>
    <s v="Yes"/>
    <n v="199"/>
    <n v="42"/>
    <n v="212"/>
    <n v="46"/>
    <n v="12"/>
    <n v="13"/>
    <s v="Yes"/>
    <s v="Yes"/>
    <s v="Yes"/>
    <s v="No"/>
    <m/>
    <d v="2016-09-12T00:00:00"/>
    <n v="211"/>
    <m/>
    <n v="222"/>
    <n v="76"/>
    <n v="5"/>
    <n v="11"/>
    <s v="Yes"/>
    <s v="Yes"/>
    <s v="Yes"/>
    <s v="Yes"/>
    <n v="212"/>
    <m/>
    <n v="228"/>
    <n v="66"/>
    <n v="10"/>
    <n v="16"/>
    <s v="Yes"/>
    <s v="Yes"/>
    <s v="Yes"/>
    <s v="Yes"/>
    <m/>
    <n v="1017246300"/>
    <s v="C93"/>
    <n v="218"/>
    <n v="218"/>
    <n v="56"/>
    <s v="Above National Norm"/>
    <n v="4"/>
    <n v="0"/>
    <s v="No"/>
    <s v="No"/>
    <s v="Did Not Achieve Goal"/>
    <s v="Yes"/>
    <n v="223"/>
    <n v="227"/>
    <n v="54"/>
    <s v="Above National Norm"/>
    <n v="8"/>
    <n v="4"/>
    <s v="Yes"/>
    <s v="No"/>
    <s v="Did Not Achieve Goal, But Showed Growth"/>
    <s v="Yes"/>
    <m/>
    <n v="1017246300"/>
    <d v="2017-09-18T00:00:00"/>
    <m/>
    <s v="Yes"/>
    <s v="Yes"/>
    <s v="Yes"/>
    <s v="Yes"/>
    <s v="Unknown"/>
    <m/>
    <s v="No"/>
    <n v="0"/>
    <s v="No"/>
    <e v="#N/A"/>
    <s v="C93"/>
    <n v="511"/>
    <s v="Advanced"/>
    <n v="451"/>
    <s v="Pass"/>
    <n v="452"/>
    <s v="Pass"/>
    <n v="442"/>
    <s v="Pass"/>
    <s v="Woodville Elementary School"/>
    <s v="Martin Luther King Middle School"/>
    <s v="Yes"/>
    <m/>
    <n v="141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3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n v="3"/>
    <n v="3"/>
    <n v="4"/>
    <n v="4"/>
    <n v="4"/>
    <n v="4"/>
    <n v="3"/>
    <n v="4"/>
    <n v="4"/>
    <n v="4"/>
    <n v="4"/>
    <n v="4"/>
    <n v="4"/>
    <n v="4"/>
    <n v="4"/>
    <n v="4"/>
    <n v="4"/>
    <n v="2"/>
    <n v="4"/>
    <n v="4"/>
    <n v="4"/>
    <n v="4"/>
    <n v="4"/>
    <n v="4"/>
    <n v="4"/>
    <n v="4"/>
    <n v="4"/>
    <n v="1"/>
    <n v="4"/>
    <n v="4"/>
    <n v="4"/>
    <n v="3"/>
    <n v="4"/>
    <m/>
    <m/>
    <m/>
    <m/>
    <s v="C93"/>
    <s v="Central"/>
    <n v="4"/>
    <n v="4"/>
    <n v="3"/>
    <n v="4"/>
    <n v="4"/>
    <n v="4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4"/>
    <m/>
    <m/>
    <m/>
    <s v="Yes"/>
    <m/>
    <s v="C93"/>
    <n v="3"/>
    <n v="3"/>
    <n v="3"/>
    <n v="2"/>
    <n v="4"/>
    <n v="3"/>
    <n v="3"/>
    <n v="2"/>
    <n v="1"/>
    <n v="4"/>
    <n v="3"/>
    <n v="4"/>
    <n v="4"/>
    <n v="3"/>
    <n v="4"/>
    <n v="4"/>
    <n v="4"/>
    <n v="4"/>
    <n v="4"/>
    <n v="4"/>
    <n v="4"/>
    <n v="4"/>
    <n v="2"/>
    <n v="4"/>
    <n v="4"/>
    <n v="3"/>
    <n v="4"/>
    <n v="4"/>
    <n v="4"/>
    <n v="3"/>
    <n v="4"/>
    <n v="2"/>
    <n v="3"/>
    <m/>
    <m/>
    <m/>
    <m/>
    <s v="c93"/>
    <n v="4"/>
    <n v="3"/>
    <n v="4"/>
    <n v="3"/>
    <n v="4"/>
    <n v="3"/>
    <n v="3"/>
    <n v="4"/>
    <n v="3"/>
  </r>
  <r>
    <n v="81"/>
    <s v="Tionte"/>
    <s v="Gurley"/>
    <n v="3"/>
    <n v="4"/>
    <n v="5"/>
    <x v="4"/>
    <n v="6"/>
    <x v="5"/>
    <n v="7"/>
    <n v="7"/>
    <n v="8"/>
    <n v="8"/>
    <n v="1015033027"/>
    <s v="TGurley68"/>
    <n v="68"/>
    <s v="C68"/>
    <s v="C68"/>
    <s v="C68"/>
    <s v="C68"/>
    <n v="998"/>
    <m/>
    <s v="Central"/>
    <s v="Central"/>
    <s v="Central"/>
    <s v="Central"/>
    <x v="1"/>
    <s v="Central"/>
    <x v="1"/>
    <s v="Central"/>
    <s v="Central"/>
    <s v="Central"/>
    <s v="Central"/>
    <m/>
    <d v="2012-09-01T00:00:00"/>
    <n v="5"/>
    <n v="6"/>
    <n v="256"/>
    <m/>
    <m/>
    <m/>
    <m/>
    <n v="1"/>
    <n v="1"/>
    <n v="1"/>
    <m/>
    <n v="1"/>
    <n v="1"/>
    <n v="1"/>
    <n v="1"/>
    <n v="1"/>
    <n v="1"/>
    <n v="1"/>
    <n v="1"/>
    <n v="1"/>
    <s v="Yes"/>
    <s v="Yes*"/>
    <n v="3"/>
    <n v="12"/>
    <s v="Yes"/>
    <s v="Yes"/>
    <n v="3"/>
    <n v="6"/>
    <s v="Yes"/>
    <s v="Yes"/>
    <m/>
    <n v="180"/>
    <n v="187"/>
    <n v="10"/>
    <n v="7"/>
    <s v="Yes"/>
    <s v="NO"/>
    <s v="no"/>
    <s v="NO"/>
    <n v="180"/>
    <n v="197"/>
    <n v="11"/>
    <n v="17"/>
    <s v="Yes"/>
    <s v="YES"/>
    <s v="yes"/>
    <s v="NO"/>
    <m/>
    <n v="197"/>
    <n v="205"/>
    <n v="7"/>
    <n v="8"/>
    <n v="48"/>
    <b v="1"/>
    <b v="1"/>
    <b v="1"/>
    <s v="No"/>
    <m/>
    <n v="199"/>
    <n v="202"/>
    <n v="9"/>
    <n v="3"/>
    <n v="22"/>
    <b v="1"/>
    <b v="0"/>
    <b v="0"/>
    <s v="No"/>
    <m/>
    <m/>
    <n v="197"/>
    <n v="28"/>
    <n v="211"/>
    <n v="48"/>
    <n v="7"/>
    <n v="14"/>
    <s v="Yes"/>
    <s v="Yes"/>
    <s v="Yes"/>
    <s v="No"/>
    <n v="210"/>
    <n v="46"/>
    <n v="212"/>
    <n v="28"/>
    <n v="10"/>
    <n v="2"/>
    <s v="Yes"/>
    <s v="No"/>
    <s v="No"/>
    <s v="No"/>
    <m/>
    <d v="2016-09-12T00:00:00"/>
    <m/>
    <m/>
    <n v="188"/>
    <n v="3"/>
    <m/>
    <m/>
    <m/>
    <m/>
    <m/>
    <s v="No"/>
    <m/>
    <m/>
    <m/>
    <m/>
    <m/>
    <m/>
    <m/>
    <m/>
    <m/>
    <m/>
    <m/>
    <n v="1015033027"/>
    <s v="C68"/>
    <n v="207"/>
    <n v="207"/>
    <n v="23"/>
    <s v="Well Below National Norm"/>
    <n v="5"/>
    <n v="0"/>
    <s v="No"/>
    <s v="No"/>
    <s v="Did Not Achieve Goal"/>
    <s v="No"/>
    <n v="224"/>
    <n v="224"/>
    <n v="40"/>
    <s v="Below National Norm"/>
    <m/>
    <m/>
    <m/>
    <m/>
    <m/>
    <s v="No"/>
    <m/>
    <n v="1015033027"/>
    <d v="2017-09-18T00:00:00"/>
    <m/>
    <s v="Yes"/>
    <s v="Yes"/>
    <s v="Yes"/>
    <s v="Yes"/>
    <s v="No"/>
    <n v="0"/>
    <s v="No"/>
    <n v="0"/>
    <s v="No"/>
    <e v="#N/A"/>
    <s v="C68"/>
    <n v="417"/>
    <s v="Pass"/>
    <n v="423"/>
    <s v="Pass"/>
    <n v="403"/>
    <s v="Pass"/>
    <n v="405"/>
    <s v="Pass"/>
    <s v="Franklin Military Academy"/>
    <s v="Franklin Military Academy"/>
    <s v="Yes"/>
    <m/>
    <n v="141856"/>
    <n v="1"/>
    <n v="1"/>
    <n v="1"/>
    <n v="4"/>
    <n v="4"/>
    <n v="2"/>
    <n v="4"/>
    <n v="4"/>
    <n v="4"/>
    <n v="4"/>
    <n v="4"/>
    <n v="4"/>
    <n v="1"/>
    <n v="4"/>
    <n v="4"/>
    <n v="4"/>
    <n v="4"/>
    <n v="4"/>
    <n v="3"/>
    <n v="3"/>
    <n v="4"/>
    <n v="4"/>
    <n v="4"/>
    <n v="4"/>
    <n v="4"/>
    <n v="4"/>
    <n v="4"/>
    <n v="4"/>
    <n v="4"/>
    <n v="4"/>
    <n v="4"/>
    <n v="4"/>
    <n v="4"/>
    <n v="1"/>
    <n v="1"/>
    <m/>
    <m/>
    <m/>
    <m/>
    <s v="c68"/>
    <n v="2"/>
    <n v="1"/>
    <n v="2"/>
    <n v="4"/>
    <n v="3"/>
    <n v="2"/>
    <n v="3"/>
    <n v="2"/>
    <n v="2"/>
    <n v="4"/>
    <n v="4"/>
    <n v="3"/>
    <n v="1"/>
    <n v="4"/>
    <n v="3"/>
    <n v="4"/>
    <n v="4"/>
    <n v="2"/>
    <n v="2"/>
    <n v="2"/>
    <n v="4"/>
    <n v="1"/>
    <n v="4"/>
    <n v="4"/>
    <n v="4"/>
    <n v="4"/>
    <n v="4"/>
    <n v="4"/>
    <m/>
    <m/>
    <m/>
    <m/>
    <n v="2"/>
    <n v="1"/>
    <n v="2"/>
    <n v="4"/>
    <n v="4"/>
    <n v="1"/>
    <n v="2"/>
    <n v="3"/>
    <n v="4"/>
    <n v="4"/>
    <n v="2"/>
    <n v="4"/>
    <n v="4"/>
    <n v="4"/>
    <n v="4"/>
    <n v="4"/>
    <n v="4"/>
    <n v="2"/>
    <n v="2"/>
    <n v="2"/>
    <n v="4"/>
    <n v="2"/>
    <n v="3"/>
    <n v="4"/>
    <n v="4"/>
    <n v="4"/>
    <n v="4"/>
    <n v="4"/>
    <n v="4"/>
    <n v="4"/>
    <n v="3"/>
    <n v="4"/>
    <n v="4"/>
    <m/>
    <m/>
    <m/>
    <m/>
    <s v="C68"/>
    <s v="Middle School"/>
    <n v="2"/>
    <n v="2"/>
    <n v="1"/>
    <n v="3"/>
    <n v="2"/>
    <n v="1"/>
    <n v="3"/>
    <n v="3"/>
    <n v="3"/>
    <n v="4"/>
    <n v="4"/>
    <n v="3"/>
    <n v="4"/>
    <n v="4"/>
    <n v="4"/>
    <n v="4"/>
    <n v="4"/>
    <n v="4"/>
    <n v="3"/>
    <n v="2"/>
    <n v="4"/>
    <n v="3"/>
    <n v="4"/>
    <n v="4"/>
    <n v="4"/>
    <n v="4"/>
    <n v="4"/>
    <n v="4"/>
    <n v="3"/>
    <n v="3"/>
    <n v="3"/>
    <s v="Yes"/>
    <m/>
    <s v="C68"/>
    <n v="2"/>
    <n v="2"/>
    <n v="1"/>
    <n v="4"/>
    <n v="4"/>
    <n v="4"/>
    <n v="2"/>
    <n v="2"/>
    <n v="1"/>
    <n v="3"/>
    <n v="4"/>
    <n v="2"/>
    <n v="4"/>
    <n v="4"/>
    <n v="4"/>
    <n v="4"/>
    <n v="4"/>
    <n v="3"/>
    <n v="2"/>
    <n v="1"/>
    <n v="4"/>
    <n v="2"/>
    <n v="3"/>
    <n v="4"/>
    <n v="4"/>
    <n v="4"/>
    <n v="4"/>
    <n v="4"/>
    <n v="4"/>
    <n v="4"/>
    <n v="4"/>
    <n v="3"/>
    <n v="3"/>
    <n v="3"/>
    <n v="3"/>
    <n v="3"/>
    <m/>
    <s v="c68"/>
    <n v="2"/>
    <n v="2"/>
    <n v="2"/>
    <n v="4"/>
    <n v="4"/>
    <n v="3"/>
    <n v="2"/>
    <n v="2"/>
    <n v="2"/>
  </r>
  <r>
    <n v="767"/>
    <s v="Dene'eja"/>
    <s v="Braxton"/>
    <m/>
    <m/>
    <m/>
    <x v="0"/>
    <m/>
    <x v="0"/>
    <m/>
    <m/>
    <n v="4"/>
    <n v="4"/>
    <n v="1017867934"/>
    <s v="DBraxton890"/>
    <n v="890"/>
    <s v="G890"/>
    <s v="G890"/>
    <m/>
    <m/>
    <m/>
    <m/>
    <m/>
    <m/>
    <m/>
    <m/>
    <x v="0"/>
    <m/>
    <x v="0"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*"/>
    <n v="6"/>
    <n v="1"/>
    <s v="Yes"/>
    <s v="No"/>
    <n v="4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6"/>
    <s v="Kha'Mari"/>
    <s v="Blaine"/>
    <m/>
    <m/>
    <m/>
    <x v="0"/>
    <m/>
    <x v="0"/>
    <m/>
    <n v="2"/>
    <n v="3"/>
    <n v="3"/>
    <n v="1017879297"/>
    <s v="KBlaine666"/>
    <n v="666"/>
    <s v="F666"/>
    <s v="F666"/>
    <s v="F666"/>
    <m/>
    <m/>
    <m/>
    <m/>
    <m/>
    <m/>
    <m/>
    <x v="0"/>
    <m/>
    <x v="0"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*"/>
    <n v="8"/>
    <n v="8"/>
    <s v="Yes"/>
    <s v="No"/>
    <n v="6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297"/>
    <s v="F666"/>
    <n v="176"/>
    <n v="191"/>
    <n v="56"/>
    <s v="Above National Norm"/>
    <n v="14"/>
    <n v="15"/>
    <s v="Yes"/>
    <s v="Yes"/>
    <s v="Exceeded Goal"/>
    <s v="Yes"/>
    <n v="171"/>
    <n v="186"/>
    <n v="33"/>
    <s v="Well Below National Norm"/>
    <n v="16"/>
    <n v="15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s v="Marlon"/>
    <s v="Browder"/>
    <s v="k"/>
    <n v="1"/>
    <n v="2"/>
    <x v="3"/>
    <n v="3"/>
    <x v="1"/>
    <n v="4"/>
    <n v="4"/>
    <m/>
    <n v="5"/>
    <n v="1017566447"/>
    <s v="MBrowder138"/>
    <n v="138"/>
    <s v="C138"/>
    <s v="C138"/>
    <s v="C138"/>
    <s v="C138"/>
    <n v="5369"/>
    <m/>
    <m/>
    <m/>
    <m/>
    <m/>
    <x v="1"/>
    <s v="Central"/>
    <x v="1"/>
    <s v="Central"/>
    <s v="Central"/>
    <m/>
    <s v="Central"/>
    <m/>
    <d v="2016-01-20T00:00:00"/>
    <n v="2"/>
    <n v="3"/>
    <n v="124"/>
    <m/>
    <m/>
    <m/>
    <m/>
    <m/>
    <m/>
    <m/>
    <m/>
    <m/>
    <m/>
    <n v="1"/>
    <n v="1"/>
    <n v="1"/>
    <n v="1"/>
    <n v="1"/>
    <m/>
    <n v="1"/>
    <s v="Yes*"/>
    <s v="Yes*"/>
    <n v="6"/>
    <n v="7"/>
    <s v="Yes"/>
    <s v="Yes"/>
    <n v="6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"/>
    <n v="9"/>
    <m/>
    <m/>
    <m/>
    <m/>
    <m/>
    <s v="No"/>
    <m/>
    <m/>
    <n v="173"/>
    <n v="8"/>
    <m/>
    <m/>
    <m/>
    <m/>
    <m/>
    <s v="No"/>
    <m/>
    <d v="2016-09-12T00:00:00"/>
    <n v="168"/>
    <m/>
    <n v="175"/>
    <n v="6"/>
    <n v="14"/>
    <n v="7"/>
    <s v="Yes"/>
    <s v="No"/>
    <s v="No"/>
    <s v="No"/>
    <n v="169"/>
    <m/>
    <n v="189"/>
    <n v="15"/>
    <n v="14"/>
    <n v="20"/>
    <s v="Yes"/>
    <s v="Yes"/>
    <s v="Yes"/>
    <s v="No"/>
    <m/>
    <m/>
    <s v="C138"/>
    <m/>
    <m/>
    <m/>
    <m/>
    <m/>
    <m/>
    <m/>
    <m/>
    <m/>
    <m/>
    <m/>
    <m/>
    <m/>
    <m/>
    <m/>
    <m/>
    <m/>
    <m/>
    <m/>
    <m/>
    <m/>
    <n v="1017566447"/>
    <d v="2017-09-18T00:00:00"/>
    <m/>
    <m/>
    <s v="Yes"/>
    <s v="Yes"/>
    <s v="?"/>
    <s v="Unknown"/>
    <m/>
    <s v="Yes"/>
    <n v="1"/>
    <m/>
    <m/>
    <s v="C138"/>
    <n v="348"/>
    <s v="Fail"/>
    <n v="325"/>
    <s v="Fail"/>
    <m/>
    <m/>
    <m/>
    <m/>
    <s v="Woodville Elementary School"/>
    <s v="Metropolitan Day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38"/>
    <n v="1"/>
    <n v="4"/>
    <n v="1"/>
    <n v="3"/>
    <n v="1"/>
    <n v="4"/>
    <n v="3"/>
    <n v="1"/>
    <n v="4"/>
  </r>
  <r>
    <n v="829"/>
    <s v="Jakarius"/>
    <s v="Ramsey"/>
    <m/>
    <m/>
    <m/>
    <x v="0"/>
    <m/>
    <x v="0"/>
    <m/>
    <m/>
    <m/>
    <n v="4"/>
    <n v="1018708648"/>
    <s v="JRamsey980"/>
    <n v="980"/>
    <s v="G980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*"/>
    <n v="7"/>
    <n v="12"/>
    <s v="Yes"/>
    <s v="Yes"/>
    <n v="6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9"/>
    <s v="Nyla"/>
    <s v="Mcleod"/>
    <m/>
    <m/>
    <m/>
    <x v="0"/>
    <m/>
    <x v="0"/>
    <m/>
    <m/>
    <m/>
    <n v="2"/>
    <n v="1018192475"/>
    <s v="NMcleod949"/>
    <n v="949"/>
    <s v="F949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*"/>
    <n v="10"/>
    <n v="11"/>
    <s v="Yes"/>
    <s v="Yes"/>
    <n v="8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0"/>
    <s v="Laddarion "/>
    <s v="Johnson"/>
    <m/>
    <m/>
    <m/>
    <x v="0"/>
    <m/>
    <x v="4"/>
    <n v="3"/>
    <m/>
    <n v="4"/>
    <n v="4"/>
    <n v="1017729255"/>
    <s v="LJohnson425"/>
    <n v="425"/>
    <s v="F425"/>
    <s v="F425"/>
    <s v="F425"/>
    <s v="F425"/>
    <m/>
    <m/>
    <m/>
    <m/>
    <m/>
    <m/>
    <x v="0"/>
    <m/>
    <x v="2"/>
    <s v="PPDC @ FCES"/>
    <m/>
    <s v="PPDC @ FCES"/>
    <s v="PPDC @ FCES"/>
    <m/>
    <d v="2017-04-19T00:00:00"/>
    <n v="1"/>
    <n v="1"/>
    <n v="44"/>
    <m/>
    <m/>
    <m/>
    <m/>
    <m/>
    <m/>
    <m/>
    <m/>
    <m/>
    <m/>
    <m/>
    <m/>
    <n v="1"/>
    <s v="incomplete"/>
    <m/>
    <n v="1"/>
    <n v="1"/>
    <s v="Yes*"/>
    <s v="Yes*"/>
    <n v="7"/>
    <n v="11"/>
    <s v="Yes"/>
    <s v="Yes"/>
    <n v="8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18T00:00:00"/>
    <n v="167"/>
    <m/>
    <n v="157"/>
    <n v="2"/>
    <n v="15"/>
    <n v="-10"/>
    <s v="No"/>
    <s v="No"/>
    <s v="No"/>
    <s v="No"/>
    <n v="169"/>
    <m/>
    <n v="172"/>
    <n v="7"/>
    <n v="16"/>
    <n v="3"/>
    <s v="Yes"/>
    <s v="No"/>
    <s v="No"/>
    <s v="No"/>
    <m/>
    <m/>
    <s v="F425"/>
    <m/>
    <m/>
    <m/>
    <m/>
    <m/>
    <m/>
    <m/>
    <m/>
    <m/>
    <m/>
    <m/>
    <m/>
    <m/>
    <m/>
    <m/>
    <m/>
    <m/>
    <m/>
    <m/>
    <m/>
    <m/>
    <n v="1017729255"/>
    <m/>
    <m/>
    <m/>
    <m/>
    <s v="Yes"/>
    <m/>
    <m/>
    <m/>
    <s v="Yes"/>
    <n v="4"/>
    <m/>
    <m/>
    <s v="F425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9"/>
    <s v="Unique"/>
    <s v="Hill"/>
    <m/>
    <m/>
    <m/>
    <x v="0"/>
    <m/>
    <x v="0"/>
    <m/>
    <n v="2"/>
    <n v="2"/>
    <n v="2"/>
    <n v="1018036309"/>
    <s v="UHill762"/>
    <n v="762"/>
    <s v="F762"/>
    <s v="F762"/>
    <s v="F762"/>
    <m/>
    <m/>
    <m/>
    <m/>
    <m/>
    <m/>
    <m/>
    <x v="0"/>
    <m/>
    <x v="0"/>
    <m/>
    <s v="PPDC @ FCES"/>
    <s v="PPDC @ FCES"/>
    <s v="PPDC @ FCES"/>
    <m/>
    <d v="2017-11-14T00:00:00"/>
    <n v="1"/>
    <n v="1"/>
    <n v="44"/>
    <m/>
    <m/>
    <m/>
    <m/>
    <m/>
    <m/>
    <m/>
    <m/>
    <m/>
    <m/>
    <m/>
    <m/>
    <m/>
    <m/>
    <n v="1"/>
    <n v="1"/>
    <n v="1"/>
    <s v="Yes*"/>
    <s v="Yes*"/>
    <n v="10"/>
    <n v="10"/>
    <s v="Yes"/>
    <s v="No"/>
    <n v="10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8036309"/>
    <s v="F762"/>
    <n v="161"/>
    <n v="167"/>
    <n v="8"/>
    <s v="Well Below National Norm"/>
    <n v="16"/>
    <n v="6"/>
    <s v="Yes"/>
    <s v="No"/>
    <s v="Did Not Achieve Goal, But Showed Growth"/>
    <s v="No"/>
    <n v="154"/>
    <n v="168"/>
    <n v="4"/>
    <s v="Well Below National Norm"/>
    <n v="18"/>
    <n v="14"/>
    <s v="Yes"/>
    <s v="No"/>
    <s v="Did Not Achieve Goal, But Showed Growth"/>
    <s v="No"/>
    <m/>
    <m/>
    <d v="2017-11-08T00:00:00"/>
    <m/>
    <m/>
    <m/>
    <m/>
    <s v="No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9"/>
    <s v="Ray"/>
    <s v="Woodley Jr."/>
    <m/>
    <m/>
    <m/>
    <x v="0"/>
    <m/>
    <x v="0"/>
    <m/>
    <m/>
    <n v="2"/>
    <n v="2"/>
    <n v="1018041800"/>
    <s v="RWoodley Jr.1051"/>
    <n v="1051"/>
    <s v="F1051"/>
    <s v="C846"/>
    <m/>
    <m/>
    <m/>
    <m/>
    <m/>
    <m/>
    <m/>
    <m/>
    <x v="0"/>
    <m/>
    <x v="0"/>
    <m/>
    <m/>
    <s v="Central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*"/>
    <n v="11"/>
    <n v="6"/>
    <s v="Yes"/>
    <s v="No"/>
    <n v="11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7"/>
    <s v="Tyviona"/>
    <s v="Richardson"/>
    <m/>
    <m/>
    <m/>
    <x v="0"/>
    <m/>
    <x v="0"/>
    <m/>
    <m/>
    <m/>
    <n v="4"/>
    <n v="1017716441"/>
    <s v="TRichardson955"/>
    <n v="955"/>
    <s v="G955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*"/>
    <n v="7"/>
    <n v="8"/>
    <s v="Yes"/>
    <s v="Yes"/>
    <n v="7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8"/>
    <s v="Khloe"/>
    <s v="Edler"/>
    <m/>
    <m/>
    <m/>
    <x v="0"/>
    <m/>
    <x v="0"/>
    <m/>
    <m/>
    <n v="2"/>
    <n v="2"/>
    <n v="1017896772"/>
    <s v="KEdler899"/>
    <n v="899"/>
    <s v="C899"/>
    <s v="C899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Yes*"/>
    <n v="9"/>
    <n v="12"/>
    <s v="Yes"/>
    <s v="Yes"/>
    <n v="7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"/>
    <s v="Jaiden"/>
    <s v="Gibson"/>
    <m/>
    <m/>
    <m/>
    <x v="0"/>
    <m/>
    <x v="0"/>
    <m/>
    <m/>
    <m/>
    <n v="3"/>
    <n v="1018030651"/>
    <s v="JGibson1061"/>
    <n v="1061"/>
    <s v="B1061"/>
    <m/>
    <m/>
    <m/>
    <m/>
    <m/>
    <m/>
    <m/>
    <m/>
    <m/>
    <x v="0"/>
    <m/>
    <x v="0"/>
    <m/>
    <m/>
    <m/>
    <s v="Bellevue"/>
    <m/>
    <d v="2019-01-08T00:00:00"/>
    <n v="0"/>
    <n v="0"/>
    <n v="0"/>
    <m/>
    <m/>
    <m/>
    <m/>
    <m/>
    <m/>
    <m/>
    <m/>
    <m/>
    <m/>
    <m/>
    <m/>
    <m/>
    <m/>
    <m/>
    <m/>
    <n v="1"/>
    <s v="Yes*"/>
    <s v="Yes*"/>
    <n v="9"/>
    <n v="9"/>
    <s v="Yes"/>
    <s v="No"/>
    <n v="9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1"/>
    <s v="Ciara"/>
    <s v="Perlie"/>
    <m/>
    <m/>
    <m/>
    <x v="0"/>
    <m/>
    <x v="0"/>
    <m/>
    <m/>
    <m/>
    <n v="3"/>
    <n v="1017895160"/>
    <s v="CPerlie1060"/>
    <n v="1060"/>
    <s v="B1060"/>
    <m/>
    <m/>
    <m/>
    <m/>
    <m/>
    <m/>
    <m/>
    <m/>
    <m/>
    <x v="0"/>
    <m/>
    <x v="0"/>
    <m/>
    <m/>
    <m/>
    <s v="Bellevue"/>
    <m/>
    <d v="2019-01-08T00:00:00"/>
    <n v="0"/>
    <n v="0"/>
    <n v="0"/>
    <m/>
    <m/>
    <m/>
    <m/>
    <m/>
    <m/>
    <m/>
    <m/>
    <m/>
    <m/>
    <m/>
    <m/>
    <m/>
    <m/>
    <m/>
    <m/>
    <n v="1"/>
    <s v="Yes*"/>
    <s v="Yes*"/>
    <n v="9"/>
    <n v="10"/>
    <s v="Yes"/>
    <s v="Yes"/>
    <n v="9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7"/>
    <s v="Shaniya"/>
    <s v="Pegram"/>
    <m/>
    <m/>
    <m/>
    <x v="0"/>
    <m/>
    <x v="0"/>
    <m/>
    <m/>
    <n v="3"/>
    <n v="3"/>
    <n v="1017879004"/>
    <s v="SPegram872"/>
    <n v="872"/>
    <s v="F872"/>
    <s v="F872"/>
    <m/>
    <m/>
    <m/>
    <m/>
    <m/>
    <m/>
    <m/>
    <m/>
    <x v="0"/>
    <m/>
    <x v="0"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Yes*"/>
    <n v="11"/>
    <n v="9"/>
    <s v="Yes"/>
    <s v="No"/>
    <n v="10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9"/>
    <s v="Kenya"/>
    <s v="Anderson"/>
    <m/>
    <m/>
    <m/>
    <x v="0"/>
    <m/>
    <x v="0"/>
    <n v="2"/>
    <n v="2"/>
    <m/>
    <n v="2"/>
    <n v="1017879492"/>
    <s v="KAnderson483"/>
    <n v="483"/>
    <s v="F483"/>
    <s v="F483"/>
    <s v="F483"/>
    <m/>
    <m/>
    <m/>
    <m/>
    <m/>
    <m/>
    <m/>
    <x v="0"/>
    <m/>
    <x v="0"/>
    <s v="PPDC @ FCES"/>
    <s v="PPDC @ FCES"/>
    <m/>
    <s v="PPDC @ FCES"/>
    <m/>
    <d v="2017-07-10T00:00:00"/>
    <n v="1"/>
    <n v="1"/>
    <n v="44"/>
    <m/>
    <m/>
    <m/>
    <m/>
    <m/>
    <m/>
    <m/>
    <m/>
    <m/>
    <m/>
    <m/>
    <m/>
    <m/>
    <n v="1"/>
    <n v="1"/>
    <m/>
    <n v="1"/>
    <s v="Yes*"/>
    <s v="Yes*"/>
    <n v="10"/>
    <n v="11"/>
    <s v="Yes"/>
    <s v="Yes"/>
    <n v="10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92"/>
    <s v="F483"/>
    <n v="158"/>
    <n v="158"/>
    <n v="2"/>
    <s v="Well Below National Norm"/>
    <m/>
    <m/>
    <m/>
    <m/>
    <m/>
    <s v="No"/>
    <n v="150"/>
    <n v="175"/>
    <n v="10"/>
    <s v="Well Below National Norm"/>
    <n v="19"/>
    <n v="25"/>
    <s v="Yes"/>
    <s v="Yes"/>
    <s v="Exceeded Goal"/>
    <s v="No"/>
    <m/>
    <m/>
    <d v="2017-09-18T00:00:00"/>
    <m/>
    <m/>
    <m/>
    <m/>
    <s v="No"/>
    <m/>
    <m/>
    <m/>
    <m/>
    <s v="Yes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9"/>
    <s v="Katia"/>
    <s v="Goodson"/>
    <m/>
    <m/>
    <m/>
    <x v="0"/>
    <m/>
    <x v="0"/>
    <m/>
    <m/>
    <m/>
    <n v="4"/>
    <n v="1017851516"/>
    <s v="KGoodson1019"/>
    <n v="1019"/>
    <s v="B1019"/>
    <m/>
    <m/>
    <m/>
    <m/>
    <m/>
    <m/>
    <m/>
    <m/>
    <m/>
    <x v="0"/>
    <m/>
    <x v="0"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7"/>
    <n v="12"/>
    <s v="Yes"/>
    <s v="Yes"/>
    <n v="5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6"/>
    <s v="Kendrick"/>
    <s v="Williams"/>
    <m/>
    <m/>
    <m/>
    <x v="0"/>
    <m/>
    <x v="0"/>
    <m/>
    <m/>
    <m/>
    <n v="4"/>
    <n v="1017856056"/>
    <s v="KWilliams952"/>
    <n v="952"/>
    <s v="G952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7"/>
    <n v="15"/>
    <s v="Yes"/>
    <s v="Yes"/>
    <n v="8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5"/>
    <s v="Myshawn"/>
    <s v="Fuller"/>
    <m/>
    <m/>
    <m/>
    <x v="0"/>
    <m/>
    <x v="0"/>
    <m/>
    <m/>
    <m/>
    <n v="4"/>
    <n v="1017588337"/>
    <s v="MFuller1120"/>
    <n v="1120"/>
    <s v="G1120"/>
    <m/>
    <m/>
    <m/>
    <m/>
    <m/>
    <m/>
    <m/>
    <m/>
    <m/>
    <x v="0"/>
    <m/>
    <x v="0"/>
    <m/>
    <m/>
    <m/>
    <s v="George Mason"/>
    <m/>
    <d v="2019-03-04T00:00:00"/>
    <n v="0"/>
    <n v="0"/>
    <n v="0"/>
    <m/>
    <m/>
    <m/>
    <m/>
    <m/>
    <m/>
    <m/>
    <m/>
    <m/>
    <m/>
    <m/>
    <m/>
    <m/>
    <m/>
    <m/>
    <m/>
    <n v="1"/>
    <s v="Yes"/>
    <s v="Yes"/>
    <n v="8"/>
    <n v="41"/>
    <s v="Yes"/>
    <s v="Yes"/>
    <n v="9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5"/>
    <s v="De'ziya"/>
    <s v="Pressey"/>
    <m/>
    <m/>
    <m/>
    <x v="0"/>
    <m/>
    <x v="0"/>
    <m/>
    <m/>
    <m/>
    <n v="5"/>
    <n v="1017561372"/>
    <s v="DPressey752"/>
    <n v="752"/>
    <s v="G752"/>
    <m/>
    <m/>
    <m/>
    <m/>
    <m/>
    <m/>
    <m/>
    <m/>
    <m/>
    <x v="0"/>
    <m/>
    <x v="0"/>
    <m/>
    <m/>
    <m/>
    <s v="George Mason"/>
    <m/>
    <d v="2018-12-01T00:00:00"/>
    <n v="0"/>
    <n v="0"/>
    <n v="0"/>
    <m/>
    <m/>
    <m/>
    <m/>
    <m/>
    <m/>
    <m/>
    <m/>
    <m/>
    <m/>
    <m/>
    <m/>
    <m/>
    <m/>
    <m/>
    <m/>
    <n v="1"/>
    <s v="Yes*"/>
    <s v="Yes"/>
    <n v="6"/>
    <n v="7"/>
    <s v="Yes"/>
    <s v="Yes"/>
    <n v="4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s v="Nadya"/>
    <s v="Dandridge"/>
    <m/>
    <m/>
    <m/>
    <x v="0"/>
    <m/>
    <x v="0"/>
    <m/>
    <n v="4"/>
    <n v="5"/>
    <n v="5"/>
    <n v="1017573462"/>
    <s v="NDandridge707"/>
    <n v="707"/>
    <s v="C707"/>
    <s v="C707"/>
    <s v="C707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"/>
    <n v="6"/>
    <n v="9"/>
    <s v="Yes"/>
    <s v="Yes"/>
    <n v="6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73462"/>
    <s v="C707"/>
    <n v="181"/>
    <n v="197"/>
    <n v="28"/>
    <s v="Well Below National Norm"/>
    <n v="10"/>
    <n v="16"/>
    <s v="Yes"/>
    <s v="Yes"/>
    <s v="Exceeded Goal"/>
    <s v="No"/>
    <n v="187"/>
    <n v="190"/>
    <n v="6"/>
    <s v="Well Below National Norm"/>
    <n v="12"/>
    <n v="3"/>
    <s v="Yes"/>
    <s v="No"/>
    <s v="Did Not Achieve Goal, But Showed Growth"/>
    <s v="No"/>
    <m/>
    <m/>
    <d v="2017-09-25T00:00:00"/>
    <m/>
    <m/>
    <m/>
    <m/>
    <s v="Yes"/>
    <m/>
    <m/>
    <m/>
    <m/>
    <s v="No"/>
    <e v="#N/A"/>
    <m/>
    <m/>
    <m/>
    <m/>
    <m/>
    <n v="338"/>
    <s v="Fail"/>
    <n v="354"/>
    <s v="Fail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07"/>
    <n v="1"/>
    <n v="4"/>
    <n v="1"/>
    <n v="3"/>
    <n v="1"/>
    <n v="1"/>
    <n v="1"/>
    <n v="1"/>
    <n v="4"/>
  </r>
  <r>
    <n v="815"/>
    <s v="Terrence"/>
    <s v="Dingle"/>
    <m/>
    <m/>
    <m/>
    <x v="0"/>
    <m/>
    <x v="0"/>
    <m/>
    <m/>
    <m/>
    <n v="3"/>
    <n v="1017706990"/>
    <s v="TDingle954"/>
    <n v="954"/>
    <s v="G954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0"/>
    <s v="Yes"/>
    <s v="Yes"/>
    <n v="8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8"/>
    <s v="Alex"/>
    <s v="Harris"/>
    <m/>
    <m/>
    <m/>
    <x v="0"/>
    <m/>
    <x v="0"/>
    <m/>
    <m/>
    <m/>
    <n v="3"/>
    <n v="1017997744"/>
    <s v="AHarris987"/>
    <n v="987"/>
    <s v="Ch987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1"/>
    <s v="Yes"/>
    <s v="Yes"/>
    <n v="10"/>
    <n v="1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8"/>
    <s v="Mariyah"/>
    <s v="Cole"/>
    <m/>
    <m/>
    <m/>
    <x v="0"/>
    <m/>
    <x v="0"/>
    <m/>
    <m/>
    <m/>
    <n v="2"/>
    <n v="1018203329"/>
    <s v="MCole1052"/>
    <n v="1052"/>
    <s v="F1052"/>
    <m/>
    <m/>
    <m/>
    <m/>
    <m/>
    <m/>
    <m/>
    <m/>
    <m/>
    <x v="0"/>
    <m/>
    <x v="0"/>
    <m/>
    <m/>
    <m/>
    <s v="PPDC @ FCES"/>
    <m/>
    <d v="2018-12-01T00:00:00"/>
    <n v="0"/>
    <n v="0"/>
    <n v="0"/>
    <m/>
    <m/>
    <m/>
    <m/>
    <m/>
    <m/>
    <m/>
    <m/>
    <m/>
    <m/>
    <m/>
    <m/>
    <m/>
    <m/>
    <m/>
    <m/>
    <n v="1"/>
    <s v="Yes*"/>
    <s v="Yes"/>
    <n v="10"/>
    <n v="13"/>
    <s v="Yes"/>
    <s v="Yes"/>
    <n v="10"/>
    <n v="1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7"/>
    <s v="Dierra"/>
    <s v="Jackson"/>
    <m/>
    <m/>
    <m/>
    <x v="0"/>
    <m/>
    <x v="0"/>
    <m/>
    <m/>
    <m/>
    <n v="2"/>
    <n v="1017561013"/>
    <s v="DJackson961"/>
    <n v="961"/>
    <s v="G961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11"/>
    <n v="15"/>
    <s v="Yes"/>
    <s v="Yes"/>
    <n v="10"/>
    <n v="1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5"/>
    <s v="Chance"/>
    <s v="Brewer"/>
    <m/>
    <m/>
    <m/>
    <x v="0"/>
    <m/>
    <x v="0"/>
    <m/>
    <n v="2"/>
    <n v="3"/>
    <n v="3"/>
    <n v="1017707962"/>
    <s v="CBrewer665"/>
    <n v="665"/>
    <s v="F665"/>
    <s v="F665"/>
    <s v="F665"/>
    <m/>
    <m/>
    <m/>
    <m/>
    <m/>
    <m/>
    <m/>
    <x v="0"/>
    <m/>
    <x v="0"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Yes"/>
    <s v="Yes"/>
    <n v="9"/>
    <n v="15"/>
    <s v="Yes"/>
    <s v="Yes"/>
    <n v="11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962"/>
    <s v="F665"/>
    <n v="168"/>
    <n v="167"/>
    <n v="8"/>
    <s v="Well Below National Norm"/>
    <n v="15"/>
    <n v="-1"/>
    <s v="No"/>
    <s v="No"/>
    <s v="Did Not Achieve Goal"/>
    <s v="No"/>
    <n v="177"/>
    <n v="193"/>
    <n v="53"/>
    <s v="Above National Norm"/>
    <n v="15"/>
    <n v="16"/>
    <s v="Yes"/>
    <s v="Yes"/>
    <s v="Exceeded Goal"/>
    <s v="Yes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4"/>
    <s v="davondre"/>
    <s v="Martin"/>
    <m/>
    <m/>
    <m/>
    <x v="0"/>
    <m/>
    <x v="0"/>
    <m/>
    <m/>
    <n v="2"/>
    <n v="2"/>
    <n v="1017561037"/>
    <s v="dMartin895"/>
    <n v="895"/>
    <s v="C895"/>
    <s v="C895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"/>
    <n v="11"/>
    <n v="4"/>
    <s v="Yes"/>
    <s v="No"/>
    <n v="13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0"/>
    <s v="AVANTE"/>
    <s v="TURNER-KIER"/>
    <m/>
    <m/>
    <m/>
    <x v="0"/>
    <m/>
    <x v="0"/>
    <m/>
    <m/>
    <m/>
    <n v="3"/>
    <n v="1017883351"/>
    <s v="ATURNER-KIER1094"/>
    <n v="1094"/>
    <s v="CH1094"/>
    <m/>
    <m/>
    <m/>
    <m/>
    <m/>
    <m/>
    <m/>
    <m/>
    <m/>
    <x v="0"/>
    <m/>
    <x v="0"/>
    <m/>
    <m/>
    <m/>
    <s v="Chimborazo"/>
    <m/>
    <d v="2019-02-04T00:00:00"/>
    <n v="0"/>
    <n v="0"/>
    <n v="0"/>
    <m/>
    <m/>
    <m/>
    <m/>
    <m/>
    <m/>
    <m/>
    <m/>
    <m/>
    <m/>
    <m/>
    <m/>
    <m/>
    <m/>
    <m/>
    <m/>
    <n v="1"/>
    <s v="Yes*"/>
    <s v="Yes"/>
    <n v="9"/>
    <n v="13"/>
    <s v="Yes"/>
    <s v="Yes"/>
    <n v="8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5"/>
    <s v="Sasha"/>
    <s v="Carter"/>
    <m/>
    <m/>
    <m/>
    <x v="0"/>
    <m/>
    <x v="0"/>
    <m/>
    <m/>
    <m/>
    <n v="3"/>
    <n v="1017560943"/>
    <s v="SCarter1042"/>
    <n v="1042"/>
    <s v="B1042"/>
    <m/>
    <m/>
    <m/>
    <m/>
    <m/>
    <m/>
    <m/>
    <m/>
    <m/>
    <x v="0"/>
    <m/>
    <x v="0"/>
    <m/>
    <m/>
    <m/>
    <s v="Bellevue"/>
    <m/>
    <d v="2018-11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1"/>
    <s v="Yes"/>
    <s v="Yes"/>
    <n v="10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9"/>
    <s v="Jashenna"/>
    <s v="Tunstall"/>
    <m/>
    <m/>
    <m/>
    <x v="0"/>
    <m/>
    <x v="0"/>
    <m/>
    <m/>
    <m/>
    <n v="6"/>
    <n v="1017380819"/>
    <s v="JTunstall1110"/>
    <n v="1110"/>
    <s v="C1110"/>
    <m/>
    <m/>
    <m/>
    <m/>
    <m/>
    <m/>
    <m/>
    <m/>
    <m/>
    <x v="0"/>
    <m/>
    <x v="0"/>
    <m/>
    <m/>
    <m/>
    <s v="Central"/>
    <m/>
    <d v="2019-02-11T00:00:00"/>
    <n v="0"/>
    <n v="0"/>
    <n v="0"/>
    <m/>
    <m/>
    <m/>
    <m/>
    <m/>
    <m/>
    <m/>
    <m/>
    <m/>
    <m/>
    <m/>
    <m/>
    <m/>
    <m/>
    <m/>
    <m/>
    <n v="1"/>
    <s v="No*"/>
    <s v="Yes"/>
    <n v="5"/>
    <n v="1"/>
    <s v="Yes"/>
    <s v="No"/>
    <n v="5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s v="Breion"/>
    <s v="Jones"/>
    <m/>
    <m/>
    <m/>
    <x v="0"/>
    <m/>
    <x v="0"/>
    <m/>
    <m/>
    <n v="4"/>
    <n v="4"/>
    <n v="1017274563"/>
    <s v="BJones898"/>
    <n v="898"/>
    <s v="C898"/>
    <s v="C898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"/>
    <n v="9"/>
    <n v="3"/>
    <s v="Yes"/>
    <s v="No"/>
    <n v="9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7"/>
    <s v="Mykel"/>
    <s v="Graves"/>
    <m/>
    <m/>
    <m/>
    <x v="0"/>
    <m/>
    <x v="0"/>
    <m/>
    <m/>
    <m/>
    <n v="2"/>
    <n v="1017894048"/>
    <s v="MGraves1017"/>
    <n v="1017"/>
    <s v="F1017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"/>
    <n v="10"/>
    <n v="6"/>
    <s v="Yes"/>
    <s v="No"/>
    <n v="11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5"/>
    <s v="Terieq"/>
    <s v="Henderson"/>
    <m/>
    <m/>
    <m/>
    <x v="0"/>
    <m/>
    <x v="0"/>
    <m/>
    <n v="3"/>
    <n v="4"/>
    <n v="4"/>
    <n v="1017716420"/>
    <s v="THenderson727"/>
    <n v="727"/>
    <s v="C727"/>
    <s v="C727"/>
    <s v="C727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"/>
    <n v="7"/>
    <n v="11"/>
    <s v="Yes"/>
    <s v="Yes"/>
    <n v="8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420"/>
    <s v="C727"/>
    <n v="152"/>
    <n v="186"/>
    <n v="20"/>
    <s v="Well Below National Norm"/>
    <n v="17"/>
    <n v="34"/>
    <s v="Yes"/>
    <s v="Yes"/>
    <s v="Exceeded Goal"/>
    <s v="No"/>
    <n v="174"/>
    <n v="196"/>
    <n v="30"/>
    <s v="Well Below National Norm"/>
    <n v="14"/>
    <n v="22"/>
    <s v="Yes"/>
    <s v="Yes"/>
    <s v="Exceeded Goal"/>
    <s v="No"/>
    <m/>
    <m/>
    <d v="2017-10-18T00:00:00"/>
    <m/>
    <m/>
    <m/>
    <m/>
    <s v="Yes"/>
    <m/>
    <m/>
    <m/>
    <m/>
    <s v="No"/>
    <e v="#N/A"/>
    <m/>
    <m/>
    <m/>
    <m/>
    <m/>
    <n v="250"/>
    <s v="Fail"/>
    <n v="250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1"/>
    <s v="Quamarius"/>
    <s v="Jones"/>
    <m/>
    <m/>
    <m/>
    <x v="0"/>
    <m/>
    <x v="0"/>
    <m/>
    <m/>
    <m/>
    <n v="3"/>
    <n v="1017879311"/>
    <s v="QJones990"/>
    <n v="990"/>
    <s v="F990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9"/>
    <n v="14"/>
    <s v="Yes"/>
    <s v="Yes"/>
    <n v="11"/>
    <n v="2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6"/>
    <s v="Dontesia"/>
    <s v="Briley"/>
    <m/>
    <m/>
    <m/>
    <x v="0"/>
    <m/>
    <x v="0"/>
    <m/>
    <m/>
    <m/>
    <n v="3"/>
    <n v="1017706987"/>
    <s v="DBriley996"/>
    <n v="996"/>
    <s v="G996"/>
    <m/>
    <m/>
    <m/>
    <m/>
    <m/>
    <m/>
    <m/>
    <m/>
    <m/>
    <x v="0"/>
    <m/>
    <x v="0"/>
    <m/>
    <m/>
    <m/>
    <s v="George Mason"/>
    <m/>
    <d v="2019-02-12T00:00:00"/>
    <n v="0"/>
    <n v="0"/>
    <n v="0"/>
    <m/>
    <m/>
    <m/>
    <m/>
    <m/>
    <m/>
    <m/>
    <m/>
    <m/>
    <m/>
    <m/>
    <m/>
    <m/>
    <m/>
    <m/>
    <m/>
    <n v="1"/>
    <s v="Yes*"/>
    <s v="Yes"/>
    <n v="10"/>
    <n v="13"/>
    <s v="Yes"/>
    <s v="Yes"/>
    <n v="12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3"/>
    <s v="Brandon"/>
    <s v="Jones"/>
    <m/>
    <m/>
    <m/>
    <x v="0"/>
    <m/>
    <x v="0"/>
    <m/>
    <n v="4"/>
    <n v="5"/>
    <n v="5"/>
    <n v="1017566554"/>
    <s v="BJones901"/>
    <n v="901"/>
    <s v="C901"/>
    <s v="C901"/>
    <s v="C901"/>
    <m/>
    <m/>
    <m/>
    <m/>
    <m/>
    <m/>
    <m/>
    <x v="0"/>
    <m/>
    <x v="0"/>
    <m/>
    <s v="Central"/>
    <s v="Central"/>
    <s v="Central"/>
    <m/>
    <d v="2018-04-01T00:00:00"/>
    <n v="1"/>
    <n v="1"/>
    <n v="44"/>
    <m/>
    <m/>
    <m/>
    <m/>
    <m/>
    <m/>
    <m/>
    <m/>
    <m/>
    <m/>
    <m/>
    <m/>
    <m/>
    <m/>
    <n v="1"/>
    <n v="1"/>
    <n v="1"/>
    <s v="Yes"/>
    <s v="Yes"/>
    <n v="6"/>
    <n v="14"/>
    <s v="Yes"/>
    <s v="Yes"/>
    <n v="4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01"/>
    <m/>
    <m/>
    <m/>
    <m/>
    <m/>
    <m/>
    <m/>
    <m/>
    <m/>
    <m/>
    <m/>
    <m/>
    <m/>
    <m/>
    <m/>
    <m/>
    <m/>
    <m/>
    <m/>
    <m/>
    <m/>
    <m/>
    <d v="2018-04-11T00:00:00"/>
    <m/>
    <m/>
    <m/>
    <m/>
    <s v="Yes"/>
    <m/>
    <m/>
    <m/>
    <m/>
    <m/>
    <m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1"/>
    <s v="Shi'kaii"/>
    <s v="Garland"/>
    <m/>
    <m/>
    <m/>
    <x v="0"/>
    <m/>
    <x v="0"/>
    <m/>
    <m/>
    <m/>
    <n v="3"/>
    <n v="1017829307"/>
    <s v="SGarland1021"/>
    <n v="1021"/>
    <s v="B1021"/>
    <m/>
    <m/>
    <m/>
    <m/>
    <m/>
    <m/>
    <m/>
    <m/>
    <m/>
    <x v="0"/>
    <m/>
    <x v="0"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0"/>
    <s v="Yes"/>
    <s v="Yes"/>
    <n v="10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6"/>
    <s v="Jerome"/>
    <s v="Ruffin"/>
    <m/>
    <m/>
    <m/>
    <x v="0"/>
    <m/>
    <x v="0"/>
    <m/>
    <m/>
    <n v="3"/>
    <n v="3"/>
    <n v="1017879340"/>
    <s v="JRuffin737"/>
    <n v="737"/>
    <s v="G737"/>
    <s v="G737"/>
    <m/>
    <m/>
    <m/>
    <m/>
    <m/>
    <m/>
    <m/>
    <m/>
    <x v="0"/>
    <m/>
    <x v="0"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Yes"/>
    <n v="8"/>
    <n v="4"/>
    <s v="Yes"/>
    <s v="No"/>
    <n v="7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0"/>
    <s v="Caleigh"/>
    <s v="James"/>
    <m/>
    <m/>
    <m/>
    <x v="0"/>
    <m/>
    <x v="4"/>
    <n v="3"/>
    <n v="3"/>
    <m/>
    <n v="4"/>
    <n v="1017856636"/>
    <s v="CJames967"/>
    <n v="967"/>
    <s v="Ch967"/>
    <s v="C369"/>
    <s v="C369"/>
    <s v="C369"/>
    <m/>
    <m/>
    <m/>
    <m/>
    <m/>
    <m/>
    <x v="0"/>
    <m/>
    <x v="1"/>
    <s v="Central"/>
    <s v="Central"/>
    <m/>
    <s v="Chimborazo"/>
    <m/>
    <d v="2017-01-17T00:00:00"/>
    <n v="1"/>
    <n v="2"/>
    <n v="80"/>
    <m/>
    <m/>
    <m/>
    <m/>
    <m/>
    <m/>
    <m/>
    <m/>
    <m/>
    <m/>
    <m/>
    <m/>
    <n v="1"/>
    <n v="1"/>
    <n v="1"/>
    <m/>
    <n v="1"/>
    <s v="No*"/>
    <s v="Yes"/>
    <n v="7"/>
    <n v="5"/>
    <s v="Yes"/>
    <s v="No"/>
    <n v="8"/>
    <n v="2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158"/>
    <m/>
    <s v="RPS X"/>
    <m/>
    <m/>
    <m/>
    <m/>
    <m/>
    <m/>
    <m/>
    <s v="WINTER"/>
    <m/>
    <n v="184"/>
    <n v="28"/>
    <m/>
    <m/>
    <m/>
    <m/>
    <m/>
    <s v="No"/>
    <m/>
    <n v="1017856636"/>
    <s v="C369"/>
    <n v="177"/>
    <n v="187"/>
    <n v="22"/>
    <s v="Well Below National Norm"/>
    <n v="12"/>
    <n v="10"/>
    <s v="Yes"/>
    <s v="No"/>
    <s v="Did Not Achieve Goal, But Showed Growth"/>
    <s v="No"/>
    <n v="176"/>
    <n v="192"/>
    <n v="20"/>
    <s v="Well Below National Norm"/>
    <n v="14"/>
    <n v="16"/>
    <s v="Yes"/>
    <s v="Yes"/>
    <s v="Exceeded Goal"/>
    <s v="No"/>
    <m/>
    <n v="1017856636"/>
    <d v="2017-09-18T00:00:00"/>
    <m/>
    <m/>
    <m/>
    <s v="Yes"/>
    <s v="Yes"/>
    <m/>
    <m/>
    <s v="No"/>
    <n v="0"/>
    <s v="Yes"/>
    <e v="#N/A"/>
    <s v="C369"/>
    <m/>
    <m/>
    <m/>
    <m/>
    <n v="242"/>
    <s v="Fail"/>
    <n v="357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1"/>
    <s v="Nathaniel"/>
    <s v="Clark"/>
    <m/>
    <m/>
    <m/>
    <x v="0"/>
    <m/>
    <x v="0"/>
    <m/>
    <m/>
    <m/>
    <n v="4"/>
    <n v="1017646591"/>
    <s v="NClark1054"/>
    <n v="1054"/>
    <s v="B1054"/>
    <m/>
    <m/>
    <m/>
    <m/>
    <m/>
    <m/>
    <m/>
    <m/>
    <m/>
    <x v="0"/>
    <m/>
    <x v="0"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Yes"/>
    <s v="Yes"/>
    <n v="8"/>
    <n v="25"/>
    <s v="Yes"/>
    <s v="Yes"/>
    <n v="9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5"/>
    <s v="Rodney"/>
    <s v="Smith"/>
    <m/>
    <m/>
    <m/>
    <x v="0"/>
    <m/>
    <x v="0"/>
    <m/>
    <m/>
    <m/>
    <n v="2"/>
    <n v="1017900179"/>
    <s v="RSmith992"/>
    <n v="992"/>
    <s v="Ch992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12"/>
    <n v="21"/>
    <s v="Yes"/>
    <s v="Yes"/>
    <n v="12"/>
    <n v="2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8"/>
    <s v="Jaeden"/>
    <s v="Dehaney"/>
    <m/>
    <m/>
    <m/>
    <x v="0"/>
    <m/>
    <x v="4"/>
    <n v="3"/>
    <n v="3"/>
    <n v="4"/>
    <n v="4"/>
    <n v="1017672924"/>
    <s v="JDehaney391"/>
    <n v="391"/>
    <s v="C391"/>
    <s v="C391"/>
    <s v="C391"/>
    <s v="C391"/>
    <m/>
    <m/>
    <m/>
    <m/>
    <m/>
    <m/>
    <x v="0"/>
    <m/>
    <x v="1"/>
    <s v="Central"/>
    <s v="Central"/>
    <s v="Central"/>
    <s v="Central"/>
    <m/>
    <d v="2017-01-17T00:00:00"/>
    <n v="2"/>
    <n v="2"/>
    <n v="88"/>
    <m/>
    <m/>
    <m/>
    <m/>
    <m/>
    <m/>
    <m/>
    <m/>
    <m/>
    <m/>
    <m/>
    <m/>
    <n v="1"/>
    <n v="1"/>
    <n v="1"/>
    <n v="1"/>
    <n v="1"/>
    <s v="No"/>
    <s v="Yes"/>
    <n v="7"/>
    <n v="1"/>
    <s v="Yes"/>
    <s v="No"/>
    <n v="11"/>
    <n v="2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162"/>
    <m/>
    <n v="163"/>
    <n v="4"/>
    <n v="16"/>
    <n v="1"/>
    <s v="Yes"/>
    <s v="No"/>
    <s v="No"/>
    <s v="No"/>
    <n v="177"/>
    <m/>
    <n v="173"/>
    <n v="8"/>
    <n v="15"/>
    <n v="-4"/>
    <s v="No"/>
    <s v="No"/>
    <s v="No"/>
    <s v="No"/>
    <m/>
    <n v="1017672924"/>
    <s v="C391"/>
    <n v="168"/>
    <n v="179"/>
    <n v="10"/>
    <s v="Well Below National Norm"/>
    <n v="14"/>
    <n v="11"/>
    <s v="Yes"/>
    <s v="No"/>
    <s v="Did Not Achieve Goal, But Showed Growth"/>
    <s v="No"/>
    <n v="188"/>
    <n v="184"/>
    <n v="8"/>
    <s v="Well Below National Norm"/>
    <n v="13"/>
    <n v="-4"/>
    <s v="No"/>
    <s v="No"/>
    <s v="Did Not Achieve Goal"/>
    <s v="No"/>
    <m/>
    <n v="1017672924"/>
    <d v="2017-09-18T00:00:00"/>
    <m/>
    <m/>
    <m/>
    <s v="Yes"/>
    <s v="Yes"/>
    <m/>
    <m/>
    <s v="No"/>
    <n v="0"/>
    <s v="No"/>
    <e v="#N/A"/>
    <s v="C391"/>
    <m/>
    <m/>
    <m/>
    <m/>
    <n v="236"/>
    <s v="Fail"/>
    <n v="400"/>
    <s v="Pass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7"/>
    <s v="Elai-jah"/>
    <s v="Karriem"/>
    <m/>
    <m/>
    <m/>
    <x v="0"/>
    <m/>
    <x v="0"/>
    <m/>
    <m/>
    <m/>
    <n v="2"/>
    <n v="1018041865"/>
    <s v="EKarriem938"/>
    <n v="938"/>
    <s v="C938"/>
    <m/>
    <m/>
    <m/>
    <m/>
    <m/>
    <m/>
    <m/>
    <m/>
    <m/>
    <x v="0"/>
    <m/>
    <x v="0"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No"/>
    <s v="Yes"/>
    <n v="10"/>
    <n v="1"/>
    <s v="Yes"/>
    <s v="No"/>
    <n v="11"/>
    <n v="2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0"/>
    <s v="Sienna"/>
    <s v="Jones-Brown"/>
    <m/>
    <m/>
    <m/>
    <x v="0"/>
    <m/>
    <x v="0"/>
    <m/>
    <m/>
    <m/>
    <n v="5"/>
    <n v="1017531428"/>
    <s v="SJones-Brown1027"/>
    <n v="1027"/>
    <s v="B1027"/>
    <m/>
    <m/>
    <m/>
    <m/>
    <m/>
    <m/>
    <m/>
    <m/>
    <m/>
    <x v="0"/>
    <m/>
    <x v="0"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"/>
    <n v="6"/>
    <n v="5"/>
    <s v="Yes"/>
    <s v="No"/>
    <n v="6"/>
    <n v="2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8"/>
    <s v="Alexander"/>
    <s v="Guerrero"/>
    <m/>
    <m/>
    <m/>
    <x v="0"/>
    <m/>
    <x v="0"/>
    <m/>
    <m/>
    <m/>
    <n v="4"/>
    <n v="1017732606"/>
    <s v="AGuerrero1045"/>
    <n v="1045"/>
    <s v="B1045"/>
    <m/>
    <m/>
    <m/>
    <m/>
    <m/>
    <m/>
    <m/>
    <m/>
    <m/>
    <x v="0"/>
    <m/>
    <x v="0"/>
    <m/>
    <m/>
    <m/>
    <s v="Bellevue"/>
    <m/>
    <d v="2018-11-27T00:00:00"/>
    <n v="0"/>
    <n v="0"/>
    <n v="0"/>
    <m/>
    <m/>
    <m/>
    <m/>
    <m/>
    <m/>
    <m/>
    <m/>
    <m/>
    <m/>
    <m/>
    <m/>
    <m/>
    <m/>
    <m/>
    <m/>
    <n v="1"/>
    <s v="Yes*"/>
    <s v="Yes"/>
    <n v="7"/>
    <n v="11"/>
    <s v="Yes"/>
    <s v="Yes"/>
    <n v="8"/>
    <n v="2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5"/>
    <s v="Jakiyah"/>
    <s v="Scruggs"/>
    <m/>
    <m/>
    <m/>
    <x v="0"/>
    <m/>
    <x v="0"/>
    <m/>
    <m/>
    <m/>
    <n v="3"/>
    <n v="1017730308"/>
    <s v="JScruggs973"/>
    <n v="973"/>
    <s v="Ch973"/>
    <m/>
    <m/>
    <m/>
    <m/>
    <m/>
    <m/>
    <m/>
    <m/>
    <m/>
    <x v="0"/>
    <m/>
    <x v="0"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s v="incomplete"/>
    <s v="Yes"/>
    <s v="Yes*"/>
    <n v="9"/>
    <n v="16"/>
    <s v="Yes"/>
    <s v="Yes"/>
    <n v="9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2"/>
    <s v="Savannah"/>
    <s v="Bell"/>
    <m/>
    <m/>
    <m/>
    <x v="0"/>
    <m/>
    <x v="0"/>
    <m/>
    <m/>
    <n v="3"/>
    <n v="3"/>
    <n v="1017743847"/>
    <s v="SBell861"/>
    <n v="861"/>
    <s v="C861"/>
    <s v="C861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s v="incomplete"/>
    <s v="Yes*"/>
    <s v="Yes*"/>
    <n v="9"/>
    <n v="13"/>
    <s v="Yes"/>
    <s v="Yes"/>
    <n v="8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s v="Zaquaz"/>
    <s v="Rock"/>
    <m/>
    <m/>
    <m/>
    <x v="0"/>
    <m/>
    <x v="0"/>
    <m/>
    <m/>
    <m/>
    <n v="2"/>
    <n v="1018044940"/>
    <s v="ZRock933"/>
    <n v="933"/>
    <s v="F933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s v="incomplete"/>
    <s v="Yes"/>
    <s v="Yes*"/>
    <n v="9"/>
    <n v="15"/>
    <s v="Yes"/>
    <s v="Yes"/>
    <n v="8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8"/>
    <s v="Daevon"/>
    <s v="Harris"/>
    <m/>
    <m/>
    <m/>
    <x v="0"/>
    <m/>
    <x v="0"/>
    <n v="2"/>
    <n v="2"/>
    <n v="3"/>
    <n v="3"/>
    <n v="1017879466"/>
    <s v="DHarris464"/>
    <n v="464"/>
    <s v="C464"/>
    <s v="C464"/>
    <s v="C464"/>
    <m/>
    <m/>
    <m/>
    <m/>
    <m/>
    <m/>
    <m/>
    <x v="0"/>
    <m/>
    <x v="0"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s v="incomplete"/>
    <s v="Yes*"/>
    <s v="Yes"/>
    <n v="8"/>
    <n v="9"/>
    <s v="Yes"/>
    <s v="Yes"/>
    <n v="12"/>
    <n v="2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66"/>
    <s v="C464"/>
    <n v="163"/>
    <n v="166"/>
    <n v="7"/>
    <s v="Well Below National Norm"/>
    <n v="16"/>
    <n v="3"/>
    <s v="Yes"/>
    <s v="No"/>
    <s v="Did Not Achieve Goal, But Showed Growth"/>
    <s v="No"/>
    <n v="180"/>
    <n v="180"/>
    <n v="19"/>
    <s v="Well Below National Norm"/>
    <m/>
    <m/>
    <m/>
    <m/>
    <m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7"/>
    <s v="Markel"/>
    <s v="Scott"/>
    <m/>
    <m/>
    <m/>
    <x v="3"/>
    <n v="3"/>
    <x v="1"/>
    <n v="4"/>
    <m/>
    <n v="5"/>
    <n v="5"/>
    <n v="1017573450"/>
    <s v="MScott83"/>
    <n v="83"/>
    <s v="F83"/>
    <s v="F83"/>
    <s v="F83"/>
    <s v="F83"/>
    <n v="5316"/>
    <m/>
    <m/>
    <m/>
    <m/>
    <m/>
    <x v="2"/>
    <m/>
    <x v="0"/>
    <m/>
    <m/>
    <s v="PPDC @ FCES"/>
    <s v="PPDC @ FCES"/>
    <m/>
    <d v="2015-12-04T00:00:00"/>
    <n v="1"/>
    <n v="1"/>
    <n v="44"/>
    <m/>
    <m/>
    <m/>
    <m/>
    <m/>
    <m/>
    <m/>
    <m/>
    <m/>
    <m/>
    <n v="1"/>
    <m/>
    <m/>
    <m/>
    <m/>
    <n v="1"/>
    <n v="1"/>
    <s v="No*"/>
    <m/>
    <n v="6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3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F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"/>
    <s v="Kaniyah"/>
    <s v="Barkley"/>
    <m/>
    <m/>
    <m/>
    <x v="0"/>
    <m/>
    <x v="0"/>
    <m/>
    <m/>
    <m/>
    <n v="2"/>
    <n v="1018042043"/>
    <s v="KBarkley1088"/>
    <n v="1088"/>
    <s v="G1088"/>
    <m/>
    <m/>
    <m/>
    <m/>
    <m/>
    <m/>
    <m/>
    <m/>
    <m/>
    <x v="0"/>
    <m/>
    <x v="0"/>
    <m/>
    <m/>
    <m/>
    <s v="George Mason"/>
    <m/>
    <d v="2019-01-23T00:00:00"/>
    <n v="0"/>
    <n v="0"/>
    <n v="0"/>
    <m/>
    <m/>
    <m/>
    <m/>
    <m/>
    <m/>
    <m/>
    <m/>
    <m/>
    <m/>
    <m/>
    <m/>
    <m/>
    <m/>
    <m/>
    <m/>
    <n v="1"/>
    <s v="No*"/>
    <m/>
    <n v="12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"/>
    <s v="Demari"/>
    <s v="Waddy"/>
    <m/>
    <m/>
    <m/>
    <x v="0"/>
    <m/>
    <x v="1"/>
    <n v="4"/>
    <n v="4"/>
    <n v="5"/>
    <n v="5"/>
    <n v="1017706906"/>
    <s v="DWaddy396"/>
    <n v="396"/>
    <s v="C396"/>
    <s v="C396"/>
    <s v="C396"/>
    <s v="C396"/>
    <m/>
    <m/>
    <m/>
    <m/>
    <m/>
    <m/>
    <x v="0"/>
    <m/>
    <x v="1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s v="Yes*"/>
    <m/>
    <n v="6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76"/>
    <m/>
    <n v="182"/>
    <n v="14"/>
    <n v="12"/>
    <n v="6"/>
    <s v="Yes"/>
    <s v="No"/>
    <s v="No"/>
    <s v="No"/>
    <n v="183"/>
    <m/>
    <n v="192"/>
    <n v="20"/>
    <n v="13"/>
    <n v="9"/>
    <s v="Yes"/>
    <s v="No"/>
    <s v="No"/>
    <s v="No"/>
    <m/>
    <n v="1017706906"/>
    <s v="C396"/>
    <n v="174"/>
    <n v="206"/>
    <n v="50"/>
    <s v="Above National Norm"/>
    <n v="11"/>
    <n v="32"/>
    <s v="Yes"/>
    <s v="Yes"/>
    <s v="Exceeded Goal"/>
    <s v="Yes"/>
    <n v="203"/>
    <n v="215"/>
    <n v="54"/>
    <s v="Above National Norm"/>
    <n v="12"/>
    <n v="12"/>
    <s v="Yes"/>
    <s v="No"/>
    <s v="Achieved Goal"/>
    <s v="Yes"/>
    <m/>
    <n v="1017706906"/>
    <d v="2017-09-18T00:00:00"/>
    <m/>
    <m/>
    <m/>
    <s v="Yes"/>
    <s v="Yes"/>
    <m/>
    <m/>
    <s v="Yes"/>
    <n v="3"/>
    <s v="Yes"/>
    <e v="#N/A"/>
    <s v="C396"/>
    <n v="316"/>
    <s v="Fail"/>
    <n v="389"/>
    <s v="Fail"/>
    <n v="364"/>
    <s v="Fail"/>
    <n v="431"/>
    <s v="Pass"/>
    <s v="Patrick Henry School"/>
    <s v="Patrick Hen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96"/>
    <n v="3"/>
    <n v="4"/>
    <n v="3"/>
    <n v="4"/>
    <n v="2"/>
    <n v="2"/>
    <n v="3"/>
    <n v="3"/>
    <n v="2"/>
  </r>
  <r>
    <n v="449"/>
    <s v="Mario"/>
    <s v="Washington"/>
    <m/>
    <m/>
    <m/>
    <x v="0"/>
    <n v="4"/>
    <x v="3"/>
    <n v="5"/>
    <n v="3"/>
    <m/>
    <n v="4"/>
    <n v="1017709917"/>
    <s v="MWashington201"/>
    <n v="201"/>
    <s v="F201"/>
    <s v="F201"/>
    <s v="F201"/>
    <s v="F201"/>
    <n v="1434"/>
    <m/>
    <m/>
    <m/>
    <m/>
    <m/>
    <x v="0"/>
    <s v="PPDC @ FCES"/>
    <x v="0"/>
    <m/>
    <s v="PPDC @ FCES"/>
    <m/>
    <s v="PPDC @ FCES"/>
    <m/>
    <d v="2016-07-01T00:00:00"/>
    <n v="0"/>
    <n v="1"/>
    <n v="36"/>
    <m/>
    <m/>
    <m/>
    <m/>
    <m/>
    <m/>
    <m/>
    <m/>
    <m/>
    <m/>
    <m/>
    <s v="incomplete"/>
    <m/>
    <m/>
    <n v="1"/>
    <m/>
    <n v="1"/>
    <s v="Yes*"/>
    <m/>
    <n v="7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9917"/>
    <s v="F201"/>
    <n v="156"/>
    <n v="172"/>
    <n v="4"/>
    <s v="Well Below National Norm"/>
    <n v="15"/>
    <n v="16"/>
    <s v="Yes"/>
    <s v="Yes"/>
    <s v="Exceeded Goal"/>
    <s v="No"/>
    <n v="163"/>
    <n v="178"/>
    <n v="3"/>
    <s v="Well Below National Norm"/>
    <n v="15"/>
    <n v="15"/>
    <s v="Yes"/>
    <s v="No"/>
    <s v="Achieved Goal"/>
    <s v="No"/>
    <m/>
    <m/>
    <d v="2017-09-20T00:00:00"/>
    <m/>
    <m/>
    <m/>
    <m/>
    <s v="Yes"/>
    <m/>
    <m/>
    <m/>
    <m/>
    <s v="No"/>
    <e v="#N/A"/>
    <s v="F201"/>
    <m/>
    <m/>
    <m/>
    <m/>
    <n v="230"/>
    <s v="Fail"/>
    <n v="276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5"/>
    <s v="Miyana"/>
    <s v="Booker"/>
    <m/>
    <m/>
    <m/>
    <x v="0"/>
    <m/>
    <x v="0"/>
    <m/>
    <m/>
    <m/>
    <n v="2"/>
    <n v="1017856090"/>
    <s v="MBooker958"/>
    <n v="958"/>
    <s v="G958"/>
    <m/>
    <m/>
    <m/>
    <m/>
    <m/>
    <m/>
    <m/>
    <m/>
    <m/>
    <x v="0"/>
    <m/>
    <x v="0"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m/>
    <n v="11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0"/>
    <s v="Marcus"/>
    <s v="Gibson"/>
    <m/>
    <m/>
    <m/>
    <x v="0"/>
    <m/>
    <x v="0"/>
    <m/>
    <m/>
    <m/>
    <n v="5"/>
    <n v="1017402035"/>
    <s v="MGibson1062"/>
    <n v="1062"/>
    <s v="B1062"/>
    <m/>
    <m/>
    <m/>
    <m/>
    <m/>
    <m/>
    <m/>
    <m/>
    <m/>
    <x v="0"/>
    <m/>
    <x v="0"/>
    <m/>
    <m/>
    <m/>
    <s v="Bellevue"/>
    <m/>
    <d v="2019-01-08T00:00:00"/>
    <n v="0"/>
    <n v="0"/>
    <n v="0"/>
    <m/>
    <m/>
    <m/>
    <m/>
    <m/>
    <m/>
    <m/>
    <m/>
    <m/>
    <m/>
    <m/>
    <m/>
    <m/>
    <m/>
    <m/>
    <m/>
    <n v="1"/>
    <s v="Yes*"/>
    <m/>
    <n v="6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7"/>
    <s v="Tavel"/>
    <s v="Mosley"/>
    <m/>
    <m/>
    <m/>
    <x v="3"/>
    <n v="3"/>
    <x v="1"/>
    <n v="4"/>
    <m/>
    <m/>
    <n v="5"/>
    <n v="1017400365"/>
    <s v="TMosley1037"/>
    <n v="1037"/>
    <s v="B1037"/>
    <s v="W55"/>
    <s v="W55"/>
    <s v="W55"/>
    <n v="5181"/>
    <m/>
    <m/>
    <m/>
    <m/>
    <m/>
    <x v="3"/>
    <m/>
    <x v="3"/>
    <m/>
    <m/>
    <m/>
    <s v="Bellevue"/>
    <m/>
    <d v="2015-10-28T00:00:00"/>
    <n v="0"/>
    <n v="2"/>
    <n v="72"/>
    <m/>
    <m/>
    <m/>
    <m/>
    <m/>
    <m/>
    <m/>
    <m/>
    <m/>
    <m/>
    <n v="1"/>
    <m/>
    <n v="1"/>
    <m/>
    <m/>
    <m/>
    <n v="1"/>
    <s v="Yes"/>
    <m/>
    <n v="6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21T00:00:00"/>
    <n v="167"/>
    <m/>
    <s v="RPS X"/>
    <m/>
    <m/>
    <m/>
    <m/>
    <m/>
    <m/>
    <m/>
    <n v="163"/>
    <m/>
    <n v="196"/>
    <n v="30"/>
    <n v="15"/>
    <n v="33"/>
    <s v="Yes"/>
    <s v="Yes"/>
    <s v="Yes"/>
    <s v="No"/>
    <m/>
    <m/>
    <s v="W55"/>
    <m/>
    <m/>
    <m/>
    <m/>
    <m/>
    <m/>
    <m/>
    <m/>
    <m/>
    <m/>
    <m/>
    <m/>
    <m/>
    <m/>
    <m/>
    <m/>
    <m/>
    <m/>
    <m/>
    <m/>
    <m/>
    <n v="1017400365"/>
    <m/>
    <m/>
    <m/>
    <s v="Yes"/>
    <m/>
    <m/>
    <s v="No"/>
    <n v="0"/>
    <m/>
    <m/>
    <m/>
    <m/>
    <s v="W55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4"/>
    <s v="Kennedi"/>
    <s v="Smith"/>
    <m/>
    <m/>
    <m/>
    <x v="0"/>
    <m/>
    <x v="0"/>
    <m/>
    <m/>
    <m/>
    <n v="3"/>
    <n v="1017709900"/>
    <s v="KSmith982"/>
    <n v="982"/>
    <s v="C982"/>
    <m/>
    <m/>
    <m/>
    <m/>
    <m/>
    <m/>
    <m/>
    <m/>
    <m/>
    <x v="0"/>
    <m/>
    <x v="0"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Yes"/>
    <m/>
    <n v="9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9"/>
    <s v="Malaysia"/>
    <s v="Browder"/>
    <n v="2"/>
    <n v="3"/>
    <n v="4"/>
    <x v="2"/>
    <n v="5"/>
    <x v="2"/>
    <n v="6"/>
    <n v="6"/>
    <n v="7"/>
    <n v="7"/>
    <n v="1017266597"/>
    <s v="MBrowder139"/>
    <n v="139"/>
    <s v="C139"/>
    <s v="C139"/>
    <s v="C139"/>
    <s v="C139"/>
    <n v="5370"/>
    <m/>
    <m/>
    <m/>
    <m/>
    <m/>
    <x v="1"/>
    <s v="Central"/>
    <x v="1"/>
    <s v="Central"/>
    <s v="Central"/>
    <s v="Central"/>
    <s v="Central"/>
    <m/>
    <d v="2016-01-20T00:00:00"/>
    <n v="3"/>
    <n v="3"/>
    <n v="132"/>
    <m/>
    <m/>
    <m/>
    <m/>
    <m/>
    <m/>
    <m/>
    <m/>
    <m/>
    <m/>
    <n v="1"/>
    <n v="1"/>
    <n v="1"/>
    <n v="1"/>
    <n v="1"/>
    <n v="1"/>
    <n v="1"/>
    <s v="Yes"/>
    <m/>
    <n v="4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3"/>
    <m/>
    <n v="204"/>
    <n v="30"/>
    <n v="9"/>
    <n v="21"/>
    <s v="Yes"/>
    <s v="Yes"/>
    <s v="Yes"/>
    <s v="No"/>
    <n v="187"/>
    <m/>
    <n v="197"/>
    <n v="7"/>
    <n v="10"/>
    <n v="10"/>
    <s v="Yes"/>
    <s v="Yes"/>
    <s v="No"/>
    <s v="No"/>
    <m/>
    <n v="1017266597"/>
    <s v="C139"/>
    <n v="202"/>
    <n v="203"/>
    <n v="19"/>
    <s v="Well Below National Norm"/>
    <n v="6"/>
    <n v="1"/>
    <s v="Yes"/>
    <s v="No"/>
    <s v="Did Not Achieve Goal, But Showed Growth"/>
    <s v="No"/>
    <n v="196"/>
    <n v="196"/>
    <n v="4"/>
    <s v="Well Below National Norm"/>
    <n v="8"/>
    <n v="0"/>
    <s v="No"/>
    <s v="No"/>
    <s v="Did Not Achieve Goal"/>
    <s v="No"/>
    <m/>
    <n v="1017266597"/>
    <d v="2017-09-18T00:00:00"/>
    <m/>
    <m/>
    <s v="Yes"/>
    <s v="Yes"/>
    <s v="Yes"/>
    <s v="Unknown"/>
    <m/>
    <s v="No"/>
    <n v="0"/>
    <s v="No"/>
    <e v="#N/A"/>
    <s v="C139"/>
    <n v="346"/>
    <s v="Fail"/>
    <n v="275"/>
    <s v="Fail"/>
    <n v="370"/>
    <s v="Fail"/>
    <n v="358"/>
    <s v="Fail"/>
    <s v="Chimborazo Elementa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39"/>
    <s v="Central"/>
    <n v="3"/>
    <n v="3"/>
    <n v="3"/>
    <n v="2"/>
    <n v="2"/>
    <n v="1"/>
    <n v="1"/>
    <n v="2"/>
    <n v="1"/>
    <n v="1"/>
    <n v="4"/>
    <n v="1"/>
    <n v="1"/>
    <n v="1"/>
    <n v="4"/>
    <n v="4"/>
    <n v="4"/>
    <n v="1"/>
    <n v="1"/>
    <n v="1"/>
    <n v="4"/>
    <n v="1"/>
    <n v="1"/>
    <n v="1"/>
    <n v="1"/>
    <n v="1"/>
    <n v="1"/>
    <n v="1"/>
    <m/>
    <m/>
    <m/>
    <m/>
    <m/>
    <s v="C139"/>
    <n v="2"/>
    <n v="3"/>
    <n v="2"/>
    <n v="4"/>
    <n v="1"/>
    <n v="1"/>
    <n v="1"/>
    <n v="1"/>
    <n v="1"/>
    <n v="1"/>
    <n v="4"/>
    <n v="1"/>
    <n v="4"/>
    <n v="4"/>
    <n v="4"/>
    <n v="4"/>
    <n v="4"/>
    <n v="1"/>
    <n v="1"/>
    <n v="4"/>
    <n v="4"/>
    <n v="4"/>
    <n v="1"/>
    <n v="4"/>
    <n v="1"/>
    <n v="4"/>
    <n v="1"/>
    <n v="1"/>
    <n v="1"/>
    <n v="1"/>
    <n v="4"/>
    <n v="4"/>
    <n v="1"/>
    <m/>
    <m/>
    <m/>
    <m/>
    <s v="c139"/>
    <n v="4"/>
    <n v="1"/>
    <n v="4"/>
    <n v="4"/>
    <n v="4"/>
    <n v="4"/>
    <n v="1"/>
    <n v="4"/>
    <n v="1"/>
  </r>
  <r>
    <n v="467"/>
    <s v="Indya"/>
    <s v="Gainyard"/>
    <m/>
    <m/>
    <m/>
    <x v="0"/>
    <m/>
    <x v="1"/>
    <n v="4"/>
    <n v="4"/>
    <n v="5"/>
    <n v="5"/>
    <n v="1017400359"/>
    <s v="IGainyard254"/>
    <n v="254"/>
    <s v="C254"/>
    <s v="C254"/>
    <s v="C254"/>
    <s v="C254"/>
    <m/>
    <m/>
    <m/>
    <m/>
    <m/>
    <m/>
    <x v="0"/>
    <m/>
    <x v="1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s v="incomplete"/>
    <s v="No*"/>
    <m/>
    <n v="6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2"/>
    <m/>
    <n v="149"/>
    <n v="1"/>
    <n v="17"/>
    <n v="-3"/>
    <s v="No"/>
    <s v="No"/>
    <s v="No"/>
    <s v="No"/>
    <n v="167"/>
    <m/>
    <n v="171"/>
    <n v="1"/>
    <n v="14"/>
    <n v="4"/>
    <s v="Yes"/>
    <s v="No"/>
    <s v="No"/>
    <s v="No"/>
    <m/>
    <n v="1017400359"/>
    <s v="C254"/>
    <n v="202"/>
    <n v="151"/>
    <n v="1"/>
    <s v="Well Below National Norm"/>
    <n v="7"/>
    <n v="-51"/>
    <s v="No"/>
    <s v="No"/>
    <s v="Did Not Achieve Goal"/>
    <s v="No"/>
    <n v="191"/>
    <n v="173"/>
    <n v="1"/>
    <s v="Well Below National Norm"/>
    <n v="12"/>
    <n v="-18"/>
    <s v="No"/>
    <s v="No"/>
    <s v="Did Not Achieve Goal"/>
    <s v="No"/>
    <m/>
    <n v="1017400359"/>
    <d v="2017-09-18T00:00:00"/>
    <m/>
    <m/>
    <m/>
    <s v="Yes"/>
    <s v="Yes"/>
    <m/>
    <m/>
    <s v="No"/>
    <n v="0"/>
    <s v="No"/>
    <e v="#N/A"/>
    <s v="C254"/>
    <n v="354"/>
    <s v="Fail"/>
    <n v="404"/>
    <s v="Pass"/>
    <n v="306"/>
    <s v="Fail"/>
    <n v="339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4"/>
    <n v="3"/>
    <n v="4"/>
    <n v="3"/>
    <n v="4"/>
    <n v="4"/>
    <n v="2"/>
    <n v="4"/>
    <n v="4"/>
    <n v="4"/>
  </r>
  <r>
    <n v="466"/>
    <s v="Azya"/>
    <s v="Gainyard"/>
    <m/>
    <m/>
    <m/>
    <x v="0"/>
    <m/>
    <x v="3"/>
    <n v="5"/>
    <n v="5"/>
    <n v="6"/>
    <n v="6"/>
    <n v="1015971073"/>
    <s v="AGainyard255"/>
    <n v="255"/>
    <s v="C255"/>
    <s v="C255"/>
    <s v="C255"/>
    <s v="C255"/>
    <m/>
    <m/>
    <m/>
    <m/>
    <m/>
    <m/>
    <x v="0"/>
    <m/>
    <x v="1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s v="incomplete"/>
    <s v="Yes"/>
    <m/>
    <n v="5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2"/>
    <m/>
    <n v="151"/>
    <n v="1"/>
    <n v="12"/>
    <n v="-21"/>
    <s v="No"/>
    <s v="No"/>
    <s v="No"/>
    <s v="No"/>
    <s v="WINTER"/>
    <m/>
    <n v="175"/>
    <n v="1"/>
    <m/>
    <m/>
    <m/>
    <m/>
    <m/>
    <s v="No"/>
    <m/>
    <n v="1015971073"/>
    <s v="C255"/>
    <n v="183"/>
    <n v="201"/>
    <n v="23"/>
    <s v="Well Below National Norm"/>
    <n v="9"/>
    <n v="18"/>
    <s v="Yes"/>
    <s v="Yes"/>
    <s v="Exceeded Goal"/>
    <s v="No"/>
    <n v="189"/>
    <n v="205"/>
    <n v="16"/>
    <s v="Well Below National Norm"/>
    <n v="10"/>
    <n v="16"/>
    <s v="Yes"/>
    <s v="Yes"/>
    <s v="Exceeded Goal"/>
    <s v="No"/>
    <m/>
    <n v="1015971073"/>
    <d v="2017-09-18T00:00:00"/>
    <m/>
    <m/>
    <m/>
    <s v="Yes"/>
    <s v="Yes"/>
    <m/>
    <m/>
    <s v="No"/>
    <n v="0"/>
    <s v="Yes"/>
    <e v="#N/A"/>
    <s v="C255"/>
    <n v="299"/>
    <s v="Fail"/>
    <n v="361"/>
    <s v="Fail"/>
    <n v="326"/>
    <s v="Fail"/>
    <n v="343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5"/>
    <s v="Central"/>
    <n v="4"/>
    <n v="4"/>
    <n v="3"/>
    <n v="3"/>
    <n v="2"/>
    <n v="3"/>
    <n v="4"/>
    <n v="4"/>
    <n v="4"/>
    <n v="4"/>
    <n v="4"/>
    <n v="4"/>
    <n v="4"/>
    <n v="3"/>
    <n v="1"/>
    <n v="3"/>
    <n v="3"/>
    <n v="2"/>
    <n v="3"/>
    <n v="3"/>
    <n v="3"/>
    <n v="4"/>
    <n v="4"/>
    <n v="4"/>
    <n v="4"/>
    <n v="4"/>
    <n v="4"/>
    <n v="3"/>
    <m/>
    <m/>
    <m/>
    <m/>
    <m/>
    <s v="C255"/>
    <n v="3"/>
    <n v="3"/>
    <n v="4"/>
    <n v="4"/>
    <n v="2"/>
    <n v="2"/>
    <n v="4"/>
    <n v="4"/>
    <n v="4"/>
    <n v="4"/>
    <n v="4"/>
    <n v="3"/>
    <n v="4"/>
    <n v="4"/>
    <n v="4"/>
    <n v="4"/>
    <n v="4"/>
    <n v="2"/>
    <n v="2"/>
    <n v="4"/>
    <n v="3"/>
    <n v="4"/>
    <n v="4"/>
    <n v="4"/>
    <n v="4"/>
    <n v="4"/>
    <n v="4"/>
    <n v="4"/>
    <n v="4"/>
    <n v="4"/>
    <n v="3"/>
    <n v="4"/>
    <n v="4"/>
    <m/>
    <m/>
    <m/>
    <m/>
    <s v="c255"/>
    <n v="3"/>
    <n v="3"/>
    <n v="4"/>
    <n v="4"/>
    <n v="4"/>
    <n v="3"/>
    <n v="4"/>
    <n v="4"/>
    <n v="4"/>
  </r>
  <r>
    <n v="649"/>
    <s v="Modesty"/>
    <s v="Fleming"/>
    <m/>
    <m/>
    <m/>
    <x v="0"/>
    <m/>
    <x v="0"/>
    <m/>
    <n v="6"/>
    <m/>
    <n v="7"/>
    <n v="1015971725"/>
    <s v="MFleming641"/>
    <n v="641"/>
    <s v="C641"/>
    <s v="C641"/>
    <s v="C641"/>
    <m/>
    <m/>
    <m/>
    <m/>
    <m/>
    <m/>
    <m/>
    <x v="0"/>
    <m/>
    <x v="0"/>
    <m/>
    <s v="Central"/>
    <m/>
    <s v="Central"/>
    <m/>
    <d v="2017-10-01T00:00:00"/>
    <n v="0"/>
    <n v="1"/>
    <n v="36"/>
    <m/>
    <m/>
    <m/>
    <m/>
    <m/>
    <m/>
    <m/>
    <m/>
    <m/>
    <m/>
    <m/>
    <m/>
    <m/>
    <m/>
    <n v="1"/>
    <m/>
    <n v="1"/>
    <m/>
    <s v="Yes*"/>
    <m/>
    <m/>
    <m/>
    <m/>
    <n v="3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5971725"/>
    <s v="C641"/>
    <n v="198"/>
    <n v="191"/>
    <n v="5"/>
    <s v="Well Below National Norm"/>
    <n v="7"/>
    <n v="-7"/>
    <s v="No"/>
    <s v="No"/>
    <s v="Did Not Achieve Goal"/>
    <s v="No"/>
    <n v="215"/>
    <n v="217"/>
    <n v="31"/>
    <s v="Well Below National Norm"/>
    <n v="8"/>
    <n v="2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372"/>
    <s v="Fail"/>
    <n v="387"/>
    <s v="Fail"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41"/>
    <n v="4"/>
    <n v="4"/>
    <n v="4"/>
    <n v="3"/>
    <n v="3"/>
    <n v="4"/>
    <n v="3"/>
    <n v="3"/>
    <n v="3"/>
  </r>
  <r>
    <n v="738"/>
    <s v="KE'ASIA"/>
    <s v="THOMAS"/>
    <m/>
    <m/>
    <m/>
    <x v="0"/>
    <m/>
    <x v="0"/>
    <m/>
    <m/>
    <n v="2"/>
    <n v="2"/>
    <n v="1018041096"/>
    <s v="KTHOMAS908"/>
    <n v="908"/>
    <s v="F908"/>
    <s v="F908"/>
    <m/>
    <m/>
    <m/>
    <m/>
    <m/>
    <m/>
    <m/>
    <m/>
    <x v="0"/>
    <m/>
    <x v="0"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m/>
    <s v="Yes*"/>
    <m/>
    <m/>
    <m/>
    <m/>
    <n v="11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5"/>
    <s v="Areyanna"/>
    <s v="Dunkley"/>
    <m/>
    <m/>
    <m/>
    <x v="0"/>
    <m/>
    <x v="0"/>
    <m/>
    <n v="5"/>
    <n v="6"/>
    <n v="6"/>
    <s v="AreyannaDunkley"/>
    <s v="ADunkley651"/>
    <n v="651"/>
    <s v="C651"/>
    <s v="C651"/>
    <s v="C651"/>
    <m/>
    <m/>
    <m/>
    <m/>
    <m/>
    <m/>
    <m/>
    <x v="0"/>
    <m/>
    <x v="0"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651"/>
    <n v="208"/>
    <n v="207"/>
    <n v="37"/>
    <s v="Below National Norm"/>
    <n v="6"/>
    <n v="-1"/>
    <s v="No"/>
    <s v="No"/>
    <s v="Did Not Achieve Goal"/>
    <s v="No"/>
    <n v="211"/>
    <n v="219"/>
    <n v="44"/>
    <s v="Below National Norm"/>
    <n v="10"/>
    <n v="8"/>
    <s v="Yes"/>
    <s v="No"/>
    <s v="Did Not Achieve Goal, But Showed Growth"/>
    <s v="No"/>
    <m/>
    <m/>
    <d v="2017-09-18T00:00:00"/>
    <m/>
    <m/>
    <m/>
    <m/>
    <s v="Yes"/>
    <m/>
    <m/>
    <m/>
    <m/>
    <m/>
    <m/>
    <m/>
    <m/>
    <m/>
    <m/>
    <m/>
    <m/>
    <m/>
    <m/>
    <m/>
    <m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51"/>
    <n v="2"/>
    <n v="1"/>
    <n v="3"/>
    <n v="4"/>
    <n v="3"/>
    <n v="1"/>
    <n v="3"/>
    <n v="4"/>
    <n v="2"/>
  </r>
  <r>
    <n v="189"/>
    <s v="Geremiah"/>
    <s v="Atkins-West"/>
    <n v="1"/>
    <n v="2"/>
    <n v="3"/>
    <x v="1"/>
    <n v="4"/>
    <x v="3"/>
    <n v="5"/>
    <n v="5"/>
    <m/>
    <n v="6"/>
    <s v="GeremiahAtkins-West"/>
    <s v="GAtkins-West114"/>
    <n v="114"/>
    <s v="C114"/>
    <s v="C114"/>
    <s v="C114"/>
    <s v="C114"/>
    <n v="3558"/>
    <m/>
    <m/>
    <m/>
    <s v="Central"/>
    <s v="Central"/>
    <x v="1"/>
    <s v="Central"/>
    <x v="1"/>
    <s v="Central"/>
    <s v="Central"/>
    <m/>
    <s v="Central"/>
    <m/>
    <d v="2014-09-01T00:00:00"/>
    <n v="3"/>
    <n v="4"/>
    <n v="168"/>
    <m/>
    <m/>
    <m/>
    <m/>
    <m/>
    <m/>
    <m/>
    <m/>
    <n v="1"/>
    <n v="1"/>
    <n v="1"/>
    <n v="1"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91"/>
    <n v="199"/>
    <n v="12"/>
    <n v="8"/>
    <n v="75"/>
    <b v="1"/>
    <b v="0"/>
    <b v="0"/>
    <s v="Yes"/>
    <m/>
    <m/>
    <n v="208"/>
    <m/>
    <s v="Error"/>
    <n v="88"/>
    <s v="Error"/>
    <e v="#VALUE!"/>
    <e v="#VALUE!"/>
    <s v="Yes"/>
    <m/>
    <m/>
    <n v="200"/>
    <n v="77"/>
    <n v="213"/>
    <n v="83"/>
    <n v="8"/>
    <n v="13"/>
    <s v="Yes"/>
    <s v="Yes"/>
    <s v="Yes"/>
    <s v="Yes"/>
    <n v="199"/>
    <n v="74"/>
    <n v="214"/>
    <n v="78"/>
    <n v="12"/>
    <n v="15"/>
    <s v="Yes"/>
    <s v="Yes"/>
    <s v="Yes"/>
    <s v="Yes"/>
    <m/>
    <d v="2016-09-15T00:00:00"/>
    <n v="223"/>
    <n v="95"/>
    <n v="229"/>
    <n v="94"/>
    <n v="5"/>
    <n v="6"/>
    <s v="Yes"/>
    <s v="Yes"/>
    <s v="Yes"/>
    <s v="Yes"/>
    <n v="216"/>
    <n v="86"/>
    <n v="230"/>
    <n v="86"/>
    <n v="12"/>
    <n v="14"/>
    <s v="Yes"/>
    <s v="Yes"/>
    <s v="Yes"/>
    <s v="Yes"/>
    <m/>
    <s v="x"/>
    <s v="C114"/>
    <n v="217"/>
    <n v="233"/>
    <n v="92"/>
    <s v="Above National Norm"/>
    <n v="5"/>
    <n v="16"/>
    <s v="Yes"/>
    <s v="Yes"/>
    <s v="Exceeded Goal"/>
    <s v="Yes"/>
    <n v="228"/>
    <n v="244"/>
    <n v="92"/>
    <s v="Above National Norm"/>
    <n v="10"/>
    <n v="16"/>
    <s v="Yes"/>
    <s v="Yes"/>
    <s v="Exceeded Goal"/>
    <s v="Yes"/>
    <m/>
    <s v="GeremiahAtkins-West"/>
    <d v="2017-09-18T00:00:00"/>
    <m/>
    <m/>
    <s v="Yes"/>
    <s v="Yes"/>
    <s v="?"/>
    <s v="No"/>
    <n v="0"/>
    <m/>
    <m/>
    <m/>
    <m/>
    <s v="C114"/>
    <m/>
    <m/>
    <m/>
    <m/>
    <m/>
    <m/>
    <m/>
    <m/>
    <s v="Anna Julia Cooper"/>
    <s v="Anna Julia Cooper"/>
    <s v="No"/>
    <m/>
    <n v="141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4"/>
    <s v="Central"/>
    <n v="3"/>
    <n v="1"/>
    <n v="2"/>
    <n v="4"/>
    <n v="3"/>
    <n v="3"/>
    <n v="3"/>
    <n v="3"/>
    <n v="3"/>
    <n v="3"/>
    <n v="3"/>
    <n v="2"/>
    <n v="3"/>
    <n v="4"/>
    <n v="4"/>
    <n v="4"/>
    <n v="4"/>
    <n v="1"/>
    <n v="4"/>
    <n v="1"/>
    <n v="4"/>
    <n v="2"/>
    <n v="4"/>
    <n v="4"/>
    <n v="4"/>
    <n v="4"/>
    <n v="4"/>
    <n v="4"/>
    <m/>
    <m/>
    <m/>
    <m/>
    <m/>
    <s v="C114"/>
    <n v="2"/>
    <n v="2"/>
    <n v="2"/>
    <n v="3"/>
    <n v="2"/>
    <n v="2"/>
    <n v="2"/>
    <n v="2"/>
    <n v="2"/>
    <n v="2"/>
    <n v="2"/>
    <n v="2"/>
    <n v="2"/>
    <n v="3"/>
    <n v="2"/>
    <n v="3"/>
    <n v="3"/>
    <n v="2"/>
    <n v="3"/>
    <n v="1"/>
    <n v="4"/>
    <n v="2"/>
    <n v="2"/>
    <n v="4"/>
    <n v="4"/>
    <n v="4"/>
    <n v="4"/>
    <n v="4"/>
    <n v="4"/>
    <n v="2"/>
    <n v="3"/>
    <n v="1"/>
    <n v="4"/>
    <m/>
    <m/>
    <m/>
    <m/>
    <s v="c114"/>
    <n v="4"/>
    <n v="1"/>
    <n v="4"/>
    <n v="4"/>
    <n v="3"/>
    <n v="3"/>
    <n v="4"/>
    <n v="3"/>
    <n v="3"/>
  </r>
  <r>
    <n v="88"/>
    <s v="Immanuel"/>
    <s v="Young"/>
    <n v="3"/>
    <n v="4"/>
    <n v="5"/>
    <x v="4"/>
    <n v="6"/>
    <x v="5"/>
    <n v="7"/>
    <n v="7"/>
    <n v="8"/>
    <n v="8"/>
    <s v="ImmanuelYoung"/>
    <s v="IYoung32"/>
    <n v="32"/>
    <s v="C32"/>
    <s v="C32"/>
    <s v="C32"/>
    <s v="C32"/>
    <n v="610"/>
    <m/>
    <s v="Central"/>
    <s v="Central"/>
    <s v="Central"/>
    <s v="Central"/>
    <x v="1"/>
    <s v="Central"/>
    <x v="1"/>
    <s v="Central"/>
    <s v="Central"/>
    <s v="Central"/>
    <s v="Central"/>
    <m/>
    <d v="2012-06-01T00:00:00"/>
    <n v="7"/>
    <n v="6"/>
    <n v="272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n v="178"/>
    <n v="187"/>
    <n v="9"/>
    <n v="9"/>
    <s v="Yes"/>
    <s v="YES"/>
    <s v="no"/>
    <s v="NO"/>
    <n v="183"/>
    <n v="199"/>
    <n v="9"/>
    <n v="16"/>
    <s v="Yes"/>
    <s v="YES"/>
    <s v="yes"/>
    <s v="NO"/>
    <m/>
    <n v="199"/>
    <n v="208"/>
    <n v="7"/>
    <n v="9"/>
    <n v="56"/>
    <b v="1"/>
    <b v="1"/>
    <b v="1"/>
    <s v="Yes"/>
    <m/>
    <n v="198"/>
    <n v="222"/>
    <n v="8"/>
    <n v="24"/>
    <n v="72"/>
    <b v="1"/>
    <b v="1"/>
    <b v="1"/>
    <s v="Yes"/>
    <m/>
    <m/>
    <n v="202"/>
    <n v="40"/>
    <n v="198"/>
    <n v="17"/>
    <n v="7"/>
    <n v="-4"/>
    <s v="No"/>
    <s v="No"/>
    <s v="No"/>
    <s v="No"/>
    <n v="210"/>
    <n v="46"/>
    <n v="218"/>
    <n v="42"/>
    <n v="10"/>
    <n v="8"/>
    <s v="Yes"/>
    <s v="No"/>
    <s v="No"/>
    <s v="No"/>
    <m/>
    <d v="2016-09-12T00:00:00"/>
    <n v="211"/>
    <n v="51"/>
    <n v="214"/>
    <n v="45"/>
    <n v="5"/>
    <n v="3"/>
    <s v="Yes"/>
    <s v="No"/>
    <s v="No"/>
    <s v="No"/>
    <n v="219"/>
    <n v="55"/>
    <n v="234"/>
    <n v="70"/>
    <n v="8"/>
    <n v="15"/>
    <s v="Yes"/>
    <s v="Yes"/>
    <s v="Yes"/>
    <s v="Yes"/>
    <m/>
    <s v="x"/>
    <s v="C32"/>
    <n v="213"/>
    <n v="231"/>
    <n v="80"/>
    <s v="Above National Norm"/>
    <n v="4"/>
    <n v="18"/>
    <s v="Yes"/>
    <s v="Yes"/>
    <s v="Exceeded Goal"/>
    <s v="Yes"/>
    <n v="242"/>
    <n v="244"/>
    <n v="81"/>
    <s v="Above National Norm"/>
    <n v="6"/>
    <n v="2"/>
    <s v="Yes"/>
    <s v="No"/>
    <s v="Did Not Achieve Goal, But Showed Growth"/>
    <s v="Yes"/>
    <m/>
    <s v="ImmanuelYoung"/>
    <d v="2017-09-18T00:00:00"/>
    <m/>
    <s v="Yes"/>
    <s v="Yes"/>
    <s v="Yes"/>
    <s v="Yes"/>
    <s v="No"/>
    <n v="0"/>
    <m/>
    <m/>
    <m/>
    <m/>
    <s v="C32"/>
    <m/>
    <m/>
    <m/>
    <m/>
    <m/>
    <m/>
    <m/>
    <m/>
    <s v="Anna Julia Cooper"/>
    <s v="Anna Julia Cooper"/>
    <s v="No"/>
    <m/>
    <n v="141697"/>
    <n v="4"/>
    <n v="4"/>
    <n v="4"/>
    <n v="4"/>
    <n v="4"/>
    <n v="3"/>
    <n v="4"/>
    <n v="4"/>
    <n v="4"/>
    <n v="4"/>
    <n v="4"/>
    <n v="4"/>
    <n v="3"/>
    <n v="4"/>
    <n v="4"/>
    <n v="4"/>
    <n v="4"/>
    <n v="1"/>
    <n v="1"/>
    <n v="2"/>
    <n v="3"/>
    <n v="3"/>
    <n v="3"/>
    <n v="4"/>
    <n v="4"/>
    <n v="4"/>
    <n v="4"/>
    <n v="4"/>
    <n v="4"/>
    <n v="4"/>
    <n v="4"/>
    <n v="4"/>
    <n v="4"/>
    <n v="2"/>
    <n v="1"/>
    <m/>
    <m/>
    <m/>
    <m/>
    <s v="C32"/>
    <n v="3"/>
    <n v="1"/>
    <n v="2"/>
    <n v="4"/>
    <n v="4"/>
    <n v="4"/>
    <n v="4"/>
    <n v="4"/>
    <n v="3"/>
    <n v="4"/>
    <n v="3"/>
    <n v="3"/>
    <n v="3"/>
    <n v="4"/>
    <n v="4"/>
    <n v="4"/>
    <n v="4"/>
    <n v="1"/>
    <n v="1"/>
    <n v="1"/>
    <n v="3"/>
    <n v="4"/>
    <n v="4"/>
    <n v="4"/>
    <n v="4"/>
    <n v="4"/>
    <n v="4"/>
    <n v="4"/>
    <m/>
    <m/>
    <m/>
    <m/>
    <n v="2"/>
    <n v="1"/>
    <n v="2"/>
    <n v="4"/>
    <n v="3"/>
    <n v="3"/>
    <n v="3"/>
    <n v="3"/>
    <n v="3"/>
    <n v="3"/>
    <n v="2"/>
    <n v="3"/>
    <n v="4"/>
    <n v="2"/>
    <n v="4"/>
    <n v="3"/>
    <n v="3"/>
    <n v="1"/>
    <n v="1"/>
    <n v="1"/>
    <n v="2"/>
    <n v="1"/>
    <n v="4"/>
    <n v="4"/>
    <n v="4"/>
    <n v="4"/>
    <n v="4"/>
    <n v="4"/>
    <n v="4"/>
    <n v="2"/>
    <n v="3"/>
    <n v="2"/>
    <n v="3"/>
    <m/>
    <m/>
    <m/>
    <m/>
    <s v="C32"/>
    <s v="Middle School"/>
    <n v="2"/>
    <n v="2"/>
    <n v="2"/>
    <n v="4"/>
    <n v="3"/>
    <n v="4"/>
    <n v="2"/>
    <n v="2"/>
    <n v="3"/>
    <n v="3"/>
    <n v="2"/>
    <n v="2"/>
    <n v="3"/>
    <n v="4"/>
    <n v="4"/>
    <n v="4"/>
    <n v="4"/>
    <n v="1"/>
    <n v="1"/>
    <n v="1"/>
    <n v="2"/>
    <n v="1"/>
    <n v="4"/>
    <n v="4"/>
    <n v="4"/>
    <n v="4"/>
    <n v="4"/>
    <n v="4"/>
    <n v="3"/>
    <n v="3"/>
    <n v="3"/>
    <s v="Yes"/>
    <m/>
    <s v="C32"/>
    <n v="3"/>
    <n v="2"/>
    <n v="3"/>
    <n v="4"/>
    <n v="4"/>
    <n v="4"/>
    <n v="3"/>
    <n v="3"/>
    <n v="3"/>
    <n v="3"/>
    <n v="3"/>
    <n v="3"/>
    <n v="3"/>
    <n v="4"/>
    <n v="4"/>
    <n v="4"/>
    <n v="4"/>
    <n v="1"/>
    <n v="1"/>
    <n v="1"/>
    <n v="3"/>
    <n v="1"/>
    <n v="1"/>
    <n v="4"/>
    <n v="4"/>
    <n v="4"/>
    <n v="4"/>
    <n v="4"/>
    <n v="4"/>
    <n v="3"/>
    <n v="4"/>
    <n v="4"/>
    <n v="4"/>
    <n v="3"/>
    <n v="3"/>
    <n v="3"/>
    <m/>
    <s v="C32"/>
    <n v="3"/>
    <n v="3"/>
    <n v="2"/>
    <n v="3"/>
    <n v="3"/>
    <n v="3"/>
    <n v="3"/>
    <n v="3"/>
    <n v="3"/>
  </r>
  <r>
    <n v="541"/>
    <s v="Kadyn"/>
    <s v="Simmons"/>
    <m/>
    <m/>
    <m/>
    <x v="0"/>
    <m/>
    <x v="4"/>
    <n v="3"/>
    <n v="3"/>
    <n v="4"/>
    <n v="4"/>
    <n v="1017566388"/>
    <s v="KSimmons371"/>
    <n v="371"/>
    <s v="C371"/>
    <s v="C371"/>
    <s v="C371"/>
    <s v="C371"/>
    <m/>
    <m/>
    <m/>
    <m/>
    <m/>
    <m/>
    <x v="0"/>
    <m/>
    <x v="1"/>
    <s v="Central"/>
    <s v="Central"/>
    <s v="Central"/>
    <s v="Central"/>
    <m/>
    <d v="2017-01-17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167"/>
    <m/>
    <n v="166"/>
    <n v="7"/>
    <n v="15"/>
    <n v="-1"/>
    <s v="No"/>
    <s v="No"/>
    <s v="No"/>
    <s v="No"/>
    <n v="166"/>
    <m/>
    <n v="173"/>
    <n v="8"/>
    <n v="16"/>
    <n v="7"/>
    <s v="Yes"/>
    <s v="No"/>
    <s v="No"/>
    <s v="No"/>
    <m/>
    <n v="1017566388"/>
    <s v="C371"/>
    <n v="164"/>
    <n v="164"/>
    <n v="1"/>
    <s v="Well Below National Norm"/>
    <n v="14"/>
    <n v="0"/>
    <s v="No"/>
    <s v="No"/>
    <s v="Did Not Achieve Goal"/>
    <s v="No"/>
    <n v="163"/>
    <n v="184"/>
    <n v="8"/>
    <s v="Well Below National Norm"/>
    <n v="15"/>
    <n v="21"/>
    <s v="Yes"/>
    <s v="Yes"/>
    <s v="Exceeded Goal"/>
    <s v="No"/>
    <m/>
    <n v="1017566388"/>
    <d v="2017-09-18T00:00:00"/>
    <m/>
    <m/>
    <m/>
    <s v="Yes"/>
    <s v="Yes"/>
    <m/>
    <m/>
    <s v="No"/>
    <n v="0"/>
    <s v="No"/>
    <e v="#N/A"/>
    <s v="C371"/>
    <m/>
    <m/>
    <m/>
    <m/>
    <n v="280"/>
    <s v="Fail"/>
    <n v="303"/>
    <s v="Fail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s v="Nu'Kiyah"/>
    <s v="Whitaker"/>
    <s v="k"/>
    <n v="1"/>
    <n v="2"/>
    <x v="3"/>
    <n v="3"/>
    <x v="1"/>
    <n v="4"/>
    <n v="4"/>
    <n v="5"/>
    <n v="5"/>
    <s v="Nu'KiyahWhitaker"/>
    <s v="NWhitaker434"/>
    <n v="434"/>
    <s v="C434"/>
    <s v="C434"/>
    <s v="C434"/>
    <s v="W32"/>
    <n v="4410"/>
    <m/>
    <m/>
    <m/>
    <m/>
    <m/>
    <x v="3"/>
    <m/>
    <x v="3"/>
    <s v="Central"/>
    <s v="Central"/>
    <m/>
    <s v="Central"/>
    <m/>
    <d v="2015-09-15T00:00:00"/>
    <n v="1"/>
    <n v="3"/>
    <n v="116"/>
    <m/>
    <m/>
    <m/>
    <m/>
    <m/>
    <m/>
    <m/>
    <m/>
    <m/>
    <m/>
    <n v="1"/>
    <m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7"/>
    <n v="56"/>
    <n v="181"/>
    <n v="31"/>
    <n v="14"/>
    <n v="4"/>
    <s v="Yes"/>
    <s v="No"/>
    <s v="No"/>
    <s v="No"/>
    <n v="172"/>
    <n v="36"/>
    <n v="178"/>
    <n v="15"/>
    <n v="16"/>
    <n v="6"/>
    <s v="Yes"/>
    <s v="No"/>
    <s v="No"/>
    <s v="No"/>
    <m/>
    <d v="2016-09-21T00:00:00"/>
    <n v="185"/>
    <m/>
    <n v="206"/>
    <n v="69"/>
    <n v="11"/>
    <n v="21"/>
    <s v="Yes"/>
    <s v="Yes"/>
    <s v="Yes"/>
    <s v="Yes"/>
    <n v="177"/>
    <m/>
    <n v="196"/>
    <n v="30"/>
    <n v="14"/>
    <n v="19"/>
    <s v="Yes"/>
    <s v="Yes"/>
    <s v="Yes"/>
    <s v="No"/>
    <m/>
    <s v="x"/>
    <s v="C434"/>
    <n v="210"/>
    <n v="193"/>
    <n v="19"/>
    <s v="Well Below National Norm"/>
    <n v="7"/>
    <n v="-8"/>
    <s v="No"/>
    <s v="No"/>
    <s v="Did Not Achieve Goal"/>
    <s v="No"/>
    <n v="185"/>
    <n v="193"/>
    <n v="9"/>
    <s v="Well Below National Norm"/>
    <n v="12"/>
    <n v="8"/>
    <s v="Yes"/>
    <s v="No"/>
    <s v="Did Not Achieve Goal, But Showed Growth"/>
    <s v="No"/>
    <m/>
    <n v="1017561391"/>
    <d v="2017-09-18T00:00:00"/>
    <m/>
    <m/>
    <s v="Yes"/>
    <s v="Yes"/>
    <s v="Yes"/>
    <s v="No"/>
    <n v="0"/>
    <s v="No"/>
    <n v="0"/>
    <m/>
    <m/>
    <s v="W32"/>
    <m/>
    <m/>
    <n v="410"/>
    <s v="Pass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34"/>
    <n v="1"/>
    <n v="1"/>
    <n v="1"/>
    <n v="3"/>
    <n v="2"/>
    <n v="1"/>
    <n v="2"/>
    <n v="1"/>
    <n v="2"/>
  </r>
  <r>
    <n v="304"/>
    <s v="Ta'Kiya"/>
    <s v="Dickerson"/>
    <n v="1"/>
    <n v="2"/>
    <n v="3"/>
    <x v="1"/>
    <n v="4"/>
    <x v="3"/>
    <n v="5"/>
    <n v="5"/>
    <m/>
    <n v="6"/>
    <s v="Ta'KiyaDickerson"/>
    <s v="TDickerson39"/>
    <n v="39"/>
    <s v="C39"/>
    <s v="C39"/>
    <s v="C39"/>
    <s v="C39"/>
    <n v="671"/>
    <m/>
    <m/>
    <m/>
    <m/>
    <m/>
    <x v="1"/>
    <s v="Central"/>
    <x v="1"/>
    <s v="Central"/>
    <s v="Central"/>
    <m/>
    <s v="Central"/>
    <m/>
    <d v="2015-09-15T00:00:00"/>
    <n v="2"/>
    <n v="3"/>
    <n v="124"/>
    <m/>
    <m/>
    <m/>
    <m/>
    <m/>
    <m/>
    <m/>
    <m/>
    <m/>
    <m/>
    <n v="1"/>
    <n v="1"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0"/>
    <n v="30"/>
    <n v="189"/>
    <n v="26"/>
    <n v="12"/>
    <n v="9"/>
    <s v="Yes"/>
    <s v="No"/>
    <s v="No"/>
    <s v="No"/>
    <n v="192"/>
    <n v="55"/>
    <n v="203"/>
    <n v="49"/>
    <n v="13"/>
    <n v="11"/>
    <s v="Yes"/>
    <s v="No"/>
    <s v="No"/>
    <s v="No"/>
    <m/>
    <d v="2016-09-14T00:00:00"/>
    <n v="198"/>
    <n v="52"/>
    <n v="210"/>
    <n v="61"/>
    <n v="9"/>
    <n v="12"/>
    <s v="Yes"/>
    <s v="Yes"/>
    <s v="Yes"/>
    <s v="Yes"/>
    <n v="209"/>
    <n v="72"/>
    <n v="215"/>
    <n v="54"/>
    <n v="12"/>
    <n v="6"/>
    <s v="Yes"/>
    <s v="No"/>
    <s v="No"/>
    <s v="Yes"/>
    <m/>
    <s v="x"/>
    <s v="C39"/>
    <n v="208"/>
    <n v="223"/>
    <n v="78"/>
    <s v="Above National Norm"/>
    <n v="6"/>
    <n v="15"/>
    <s v="Yes"/>
    <s v="Yes"/>
    <s v="Exceeded Goal"/>
    <s v="Yes"/>
    <n v="214"/>
    <n v="223"/>
    <n v="54"/>
    <s v="Above National Norm"/>
    <n v="10"/>
    <n v="9"/>
    <s v="Yes"/>
    <s v="No"/>
    <s v="Did Not Achieve Goal, But Showed Growth"/>
    <s v="Yes"/>
    <m/>
    <s v="Ta'KiyaDickerson"/>
    <d v="2017-09-18T00:00:00"/>
    <m/>
    <m/>
    <s v="Yes"/>
    <s v="Yes"/>
    <s v="Yes"/>
    <s v="No"/>
    <n v="0"/>
    <m/>
    <m/>
    <m/>
    <m/>
    <s v="C39"/>
    <m/>
    <m/>
    <m/>
    <m/>
    <m/>
    <m/>
    <m/>
    <m/>
    <s v="Anna Julia Cooper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9"/>
    <s v="Central"/>
    <n v="3"/>
    <n v="2"/>
    <n v="3"/>
    <n v="3"/>
    <n v="1"/>
    <n v="2"/>
    <n v="3"/>
    <n v="3"/>
    <n v="3"/>
    <n v="3"/>
    <n v="3"/>
    <n v="3"/>
    <n v="4"/>
    <n v="3"/>
    <n v="4"/>
    <n v="3"/>
    <n v="3"/>
    <n v="2"/>
    <n v="2"/>
    <n v="3"/>
    <n v="2"/>
    <n v="2"/>
    <n v="3"/>
    <n v="3"/>
    <n v="3"/>
    <n v="4"/>
    <n v="4"/>
    <n v="4"/>
    <m/>
    <m/>
    <m/>
    <m/>
    <m/>
    <s v="C39"/>
    <n v="2"/>
    <n v="2"/>
    <n v="2"/>
    <n v="3"/>
    <n v="3"/>
    <n v="2"/>
    <n v="3"/>
    <n v="3"/>
    <n v="3"/>
    <n v="3"/>
    <n v="3"/>
    <n v="3"/>
    <n v="3"/>
    <n v="3"/>
    <n v="3"/>
    <n v="3"/>
    <n v="4"/>
    <n v="2"/>
    <n v="4"/>
    <n v="3"/>
    <n v="4"/>
    <n v="3"/>
    <n v="4"/>
    <n v="4"/>
    <n v="4"/>
    <n v="4"/>
    <n v="4"/>
    <n v="4"/>
    <n v="4"/>
    <n v="4"/>
    <n v="3"/>
    <n v="4"/>
    <n v="4"/>
    <m/>
    <m/>
    <m/>
    <m/>
    <s v="C39"/>
    <n v="2"/>
    <n v="3"/>
    <n v="3"/>
    <n v="3"/>
    <n v="2"/>
    <n v="2"/>
    <n v="3"/>
    <n v="4"/>
    <n v="3"/>
  </r>
  <r>
    <n v="469"/>
    <s v="TaeShaun"/>
    <s v="Gray"/>
    <m/>
    <m/>
    <m/>
    <x v="0"/>
    <m/>
    <x v="4"/>
    <n v="3"/>
    <n v="3"/>
    <n v="4"/>
    <n v="4"/>
    <s v="TaeShaunGray"/>
    <s v="TGray266"/>
    <n v="266"/>
    <s v="C266"/>
    <s v="C266"/>
    <s v="C266"/>
    <s v="C266"/>
    <m/>
    <m/>
    <m/>
    <m/>
    <m/>
    <m/>
    <x v="0"/>
    <m/>
    <x v="1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5"/>
    <m/>
    <n v="188"/>
    <n v="48"/>
    <n v="12"/>
    <n v="3"/>
    <s v="Yes"/>
    <s v="No"/>
    <s v="No"/>
    <s v="No"/>
    <n v="185"/>
    <m/>
    <n v="191"/>
    <n v="47"/>
    <n v="14"/>
    <n v="6"/>
    <s v="Yes"/>
    <s v="No"/>
    <s v="No"/>
    <s v="No"/>
    <m/>
    <n v="1017560807"/>
    <s v="C266"/>
    <n v="182"/>
    <n v="198"/>
    <n v="48"/>
    <s v="Below National Norm"/>
    <n v="11"/>
    <n v="16"/>
    <s v="Yes"/>
    <s v="Yes"/>
    <s v="Exceeded Goal"/>
    <s v="No"/>
    <n v="195"/>
    <n v="212"/>
    <n v="73"/>
    <s v="Above National Norm"/>
    <n v="13"/>
    <n v="17"/>
    <s v="Yes"/>
    <s v="Yes"/>
    <s v="Exceeded Goal"/>
    <s v="Yes"/>
    <m/>
    <n v="1017560807"/>
    <d v="2017-09-18T00:00:00"/>
    <m/>
    <m/>
    <m/>
    <s v="Yes"/>
    <s v="Yes"/>
    <m/>
    <m/>
    <s v="No"/>
    <n v="0"/>
    <s v="No"/>
    <e v="#N/A"/>
    <s v="C266"/>
    <m/>
    <m/>
    <m/>
    <m/>
    <n v="489"/>
    <s v="Pass"/>
    <n v="489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9"/>
    <s v="T'Mora"/>
    <s v="Hickman"/>
    <m/>
    <m/>
    <m/>
    <x v="0"/>
    <m/>
    <x v="0"/>
    <m/>
    <n v="3"/>
    <n v="4"/>
    <n v="4"/>
    <s v="T'MoraHickman"/>
    <s v="THickman687"/>
    <n v="687"/>
    <s v="C687"/>
    <s v="C687"/>
    <s v="C687"/>
    <s v="W334"/>
    <m/>
    <m/>
    <m/>
    <m/>
    <m/>
    <m/>
    <x v="0"/>
    <m/>
    <x v="3"/>
    <m/>
    <s v="Central"/>
    <s v="Central"/>
    <s v="Central"/>
    <m/>
    <d v="2017-10-01T00:00:00"/>
    <n v="1"/>
    <n v="2"/>
    <n v="80"/>
    <m/>
    <m/>
    <m/>
    <m/>
    <m/>
    <m/>
    <m/>
    <m/>
    <m/>
    <m/>
    <m/>
    <m/>
    <n v="1"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05T00:00:00"/>
    <n v="172"/>
    <m/>
    <n v="187"/>
    <n v="46"/>
    <n v="14"/>
    <n v="15"/>
    <s v="Yes"/>
    <s v="Yes"/>
    <s v="Yes"/>
    <s v="No"/>
    <n v="174"/>
    <m/>
    <n v="184"/>
    <n v="27"/>
    <n v="16"/>
    <n v="10"/>
    <s v="Yes"/>
    <s v="No"/>
    <s v="No"/>
    <s v="No"/>
    <m/>
    <n v="1017538124"/>
    <s v="C687"/>
    <n v="188"/>
    <n v="202"/>
    <n v="59"/>
    <s v="Above National Norm"/>
    <n v="10"/>
    <n v="14"/>
    <s v="Yes"/>
    <s v="Yes"/>
    <s v="Exceeded Goal"/>
    <s v="Yes"/>
    <n v="184"/>
    <n v="203"/>
    <n v="49"/>
    <s v="Below National Norm"/>
    <n v="13"/>
    <n v="19"/>
    <s v="Yes"/>
    <s v="Yes"/>
    <s v="Exceeded Goal"/>
    <s v="No"/>
    <m/>
    <n v="1017538124"/>
    <d v="2017-09-18T00:00:00"/>
    <m/>
    <m/>
    <m/>
    <s v="Yes"/>
    <s v="Yes"/>
    <m/>
    <m/>
    <s v="No"/>
    <n v="0"/>
    <s v="No"/>
    <e v="#N/A"/>
    <s v="W334"/>
    <m/>
    <m/>
    <m/>
    <m/>
    <n v="371"/>
    <s v="Fail"/>
    <n v="440"/>
    <s v="Pass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8"/>
    <s v="Vejon"/>
    <s v="Davis-Hamiel"/>
    <m/>
    <m/>
    <m/>
    <x v="0"/>
    <n v="2"/>
    <x v="4"/>
    <n v="3"/>
    <n v="3"/>
    <m/>
    <n v="4"/>
    <s v="VejonDavis-Hamiel"/>
    <s v="VDavis-Hamiel935"/>
    <n v="935"/>
    <s v="C935"/>
    <s v="F232"/>
    <s v="F232"/>
    <s v="F232"/>
    <n v="6484"/>
    <m/>
    <m/>
    <m/>
    <m/>
    <m/>
    <x v="0"/>
    <s v="PPDC @ FCES"/>
    <x v="2"/>
    <s v="PPDC @ FCES"/>
    <s v="PPDC @ FCES"/>
    <m/>
    <s v="Central"/>
    <m/>
    <d v="2016-07-01T00:00:00"/>
    <n v="2"/>
    <n v="2"/>
    <n v="88"/>
    <m/>
    <m/>
    <m/>
    <m/>
    <m/>
    <m/>
    <m/>
    <m/>
    <m/>
    <m/>
    <m/>
    <n v="1"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3"/>
    <m/>
    <n v="209"/>
    <n v="91"/>
    <n v="11"/>
    <n v="16"/>
    <s v="Yes"/>
    <s v="Yes"/>
    <s v="Yes"/>
    <s v="Yes"/>
    <n v="188"/>
    <m/>
    <n v="196"/>
    <n v="61"/>
    <n v="14"/>
    <n v="8"/>
    <s v="Yes"/>
    <s v="No"/>
    <s v="No"/>
    <s v="Yes"/>
    <m/>
    <n v="1017560945"/>
    <s v="F232"/>
    <n v="211"/>
    <n v="213"/>
    <n v="83"/>
    <s v="Above National Norm"/>
    <n v="7"/>
    <n v="2"/>
    <s v="Yes"/>
    <s v="No"/>
    <s v="Did Not Achieve Goal, But Showed Growth"/>
    <s v="Yes"/>
    <n v="201"/>
    <n v="204"/>
    <n v="52"/>
    <s v="Above National Norm"/>
    <n v="12"/>
    <n v="3"/>
    <s v="Yes"/>
    <s v="No"/>
    <s v="Did Not Achieve Goal, But Showed Growth"/>
    <s v="Yes"/>
    <m/>
    <n v="1017560945"/>
    <d v="2017-09-18T00:00:00"/>
    <m/>
    <m/>
    <m/>
    <s v="Yes"/>
    <s v="No"/>
    <m/>
    <m/>
    <s v="Yes"/>
    <n v="1"/>
    <s v="Yes"/>
    <e v="#N/A"/>
    <s v="F232"/>
    <m/>
    <m/>
    <m/>
    <m/>
    <n v="463"/>
    <s v="Pass"/>
    <n v="463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3"/>
    <s v="Tanyia"/>
    <s v="STITH"/>
    <m/>
    <m/>
    <m/>
    <x v="0"/>
    <m/>
    <x v="0"/>
    <m/>
    <m/>
    <m/>
    <n v="4"/>
    <n v="1017729760"/>
    <s v="TSTITH1063"/>
    <n v="1063"/>
    <s v="Ch1063"/>
    <m/>
    <m/>
    <m/>
    <m/>
    <m/>
    <m/>
    <m/>
    <m/>
    <m/>
    <x v="0"/>
    <m/>
    <x v="0"/>
    <m/>
    <m/>
    <m/>
    <s v="Chimborazo"/>
    <m/>
    <d v="2019-01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8"/>
    <s v="Desean"/>
    <s v="Hill"/>
    <m/>
    <m/>
    <m/>
    <x v="0"/>
    <m/>
    <x v="0"/>
    <m/>
    <m/>
    <m/>
    <n v="2"/>
    <n v="1018042292"/>
    <s v="DHill1018"/>
    <n v="1018"/>
    <s v="F1018"/>
    <m/>
    <m/>
    <m/>
    <m/>
    <m/>
    <m/>
    <m/>
    <m/>
    <m/>
    <x v="0"/>
    <m/>
    <x v="0"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"/>
    <s v="Mychael"/>
    <s v="Woods"/>
    <m/>
    <m/>
    <m/>
    <x v="0"/>
    <m/>
    <x v="0"/>
    <m/>
    <m/>
    <m/>
    <n v="4"/>
    <n v="1017617221"/>
    <s v="MWoods1114"/>
    <n v="1114"/>
    <s v="F1114"/>
    <m/>
    <m/>
    <m/>
    <m/>
    <m/>
    <m/>
    <m/>
    <m/>
    <m/>
    <x v="0"/>
    <m/>
    <x v="0"/>
    <m/>
    <m/>
    <m/>
    <s v="PPDC @ FCES"/>
    <m/>
    <d v="2019-02-1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7"/>
    <s v="Joel"/>
    <s v="Gilmore"/>
    <m/>
    <m/>
    <m/>
    <x v="0"/>
    <m/>
    <x v="0"/>
    <m/>
    <n v="4"/>
    <m/>
    <n v="5"/>
    <n v="1018045047"/>
    <s v="JGilmore1043"/>
    <n v="1043"/>
    <s v="B1043"/>
    <s v="C716"/>
    <s v="C716"/>
    <m/>
    <m/>
    <m/>
    <m/>
    <m/>
    <m/>
    <m/>
    <x v="0"/>
    <m/>
    <x v="0"/>
    <m/>
    <s v="Central"/>
    <m/>
    <s v="Bellevue"/>
    <m/>
    <d v="2017-10-01T00:00:00"/>
    <n v="0"/>
    <n v="1"/>
    <n v="36"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8045047"/>
    <s v="C716"/>
    <n v="202"/>
    <n v="210"/>
    <n v="61"/>
    <s v="Above National Norm"/>
    <n v="7"/>
    <n v="8"/>
    <s v="Yes"/>
    <s v="Yes"/>
    <s v="Exceeded Goal"/>
    <s v="Yes"/>
    <n v="194"/>
    <n v="208"/>
    <n v="36"/>
    <s v="Below National Norm"/>
    <n v="12"/>
    <n v="14"/>
    <s v="Yes"/>
    <s v="Yes"/>
    <s v="Exceeded Goal"/>
    <s v="No"/>
    <m/>
    <m/>
    <d v="2017-10-02T00:00:00"/>
    <m/>
    <m/>
    <m/>
    <m/>
    <s v="Yes"/>
    <m/>
    <m/>
    <m/>
    <m/>
    <s v="No"/>
    <e v="#N/A"/>
    <m/>
    <m/>
    <m/>
    <m/>
    <m/>
    <n v="555"/>
    <s v="Advanced"/>
    <n v="455"/>
    <s v="Pass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16"/>
    <n v="1"/>
    <n v="1"/>
    <n v="2"/>
    <n v="3"/>
    <n v="1"/>
    <n v="1"/>
    <n v="4"/>
    <n v="4"/>
    <n v="3"/>
  </r>
  <r>
    <n v="536"/>
    <s v="Steven"/>
    <s v="Johnson"/>
    <m/>
    <m/>
    <m/>
    <x v="0"/>
    <m/>
    <x v="1"/>
    <n v="4"/>
    <m/>
    <m/>
    <n v="5"/>
    <n v="1015230926"/>
    <s v="SJohnson1058"/>
    <n v="1058"/>
    <s v="B1058"/>
    <s v="F399"/>
    <s v="F399"/>
    <s v="F399"/>
    <n v="7135"/>
    <m/>
    <m/>
    <m/>
    <m/>
    <m/>
    <x v="0"/>
    <m/>
    <x v="2"/>
    <m/>
    <m/>
    <m/>
    <s v="Bellevue"/>
    <m/>
    <d v="2017-01-04T00:00:00"/>
    <n v="0"/>
    <n v="1"/>
    <n v="36"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04T00:00:00"/>
    <n v="187"/>
    <m/>
    <n v="191"/>
    <n v="31"/>
    <n v="11"/>
    <n v="4"/>
    <s v="Yes"/>
    <s v="No"/>
    <s v="No"/>
    <s v="No"/>
    <n v="192"/>
    <m/>
    <n v="196"/>
    <n v="30"/>
    <n v="13"/>
    <n v="4"/>
    <s v="Yes"/>
    <s v="No"/>
    <s v="No"/>
    <s v="No"/>
    <m/>
    <m/>
    <s v="F399"/>
    <m/>
    <m/>
    <m/>
    <m/>
    <m/>
    <m/>
    <m/>
    <m/>
    <m/>
    <m/>
    <m/>
    <m/>
    <m/>
    <m/>
    <m/>
    <m/>
    <m/>
    <m/>
    <m/>
    <m/>
    <m/>
    <n v="1015230926"/>
    <m/>
    <m/>
    <m/>
    <m/>
    <s v="Yes"/>
    <m/>
    <m/>
    <m/>
    <s v="No"/>
    <n v="0"/>
    <m/>
    <m/>
    <s v="F399"/>
    <n v="425"/>
    <s v="Pass"/>
    <n v="441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s v="Temani"/>
    <s v="Aultman"/>
    <m/>
    <m/>
    <m/>
    <x v="0"/>
    <m/>
    <x v="0"/>
    <m/>
    <m/>
    <m/>
    <n v="3"/>
    <n v="1017707641"/>
    <s v="TAultman1029"/>
    <n v="1029"/>
    <s v="B1029"/>
    <m/>
    <m/>
    <m/>
    <m/>
    <m/>
    <m/>
    <m/>
    <m/>
    <m/>
    <x v="0"/>
    <m/>
    <x v="0"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3"/>
    <s v="Demetrius"/>
    <s v="Beaver"/>
    <m/>
    <m/>
    <m/>
    <x v="0"/>
    <m/>
    <x v="0"/>
    <m/>
    <m/>
    <m/>
    <n v="3"/>
    <n v="1017896457"/>
    <s v="DBeaver1117"/>
    <n v="1117"/>
    <s v="B1117"/>
    <m/>
    <m/>
    <m/>
    <m/>
    <m/>
    <m/>
    <m/>
    <m/>
    <m/>
    <x v="0"/>
    <m/>
    <x v="0"/>
    <m/>
    <m/>
    <m/>
    <s v="Bellevue"/>
    <m/>
    <d v="2019-02-26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Arkirah"/>
    <s v="Dewitt"/>
    <n v="4"/>
    <n v="5"/>
    <n v="6"/>
    <x v="5"/>
    <n v="7"/>
    <x v="6"/>
    <n v="8"/>
    <n v="8"/>
    <n v="9"/>
    <n v="9"/>
    <n v="1013930732"/>
    <s v="ADewitt54"/>
    <n v="54"/>
    <s v="C54"/>
    <s v="C54"/>
    <s v="C54"/>
    <s v="C54"/>
    <n v="837"/>
    <m/>
    <m/>
    <s v="PPDC @ FCES"/>
    <s v="Central"/>
    <s v="Central"/>
    <x v="1"/>
    <s v="Central"/>
    <x v="1"/>
    <s v="Central"/>
    <s v="Central"/>
    <s v="Central"/>
    <s v="Central"/>
    <m/>
    <d v="2013-09-01T00:00:00"/>
    <n v="4"/>
    <n v="5"/>
    <n v="212"/>
    <m/>
    <m/>
    <m/>
    <m/>
    <m/>
    <m/>
    <n v="1"/>
    <m/>
    <n v="1"/>
    <n v="1"/>
    <n v="1"/>
    <n v="1"/>
    <n v="1"/>
    <n v="1"/>
    <n v="1"/>
    <n v="1"/>
    <n v="1"/>
    <m/>
    <m/>
    <m/>
    <m/>
    <m/>
    <m/>
    <m/>
    <m/>
    <m/>
    <m/>
    <m/>
    <n v="147"/>
    <n v="168"/>
    <n v="10"/>
    <n v="21"/>
    <s v="Yes"/>
    <s v="YES"/>
    <s v="yes"/>
    <s v="NO"/>
    <s v="n/a"/>
    <n v="140"/>
    <s v="n/a"/>
    <s v="n/a"/>
    <m/>
    <m/>
    <m/>
    <s v="NO"/>
    <m/>
    <n v="153"/>
    <n v="147"/>
    <n v="8"/>
    <n v="-6"/>
    <n v="1"/>
    <b v="0"/>
    <b v="0"/>
    <b v="0"/>
    <s v="No"/>
    <m/>
    <n v="140"/>
    <n v="162"/>
    <n v="8"/>
    <n v="22"/>
    <n v="1"/>
    <b v="1"/>
    <b v="1"/>
    <b v="1"/>
    <s v="No"/>
    <m/>
    <m/>
    <m/>
    <m/>
    <n v="193"/>
    <n v="6"/>
    <m/>
    <m/>
    <m/>
    <m/>
    <m/>
    <s v="No"/>
    <n v="177"/>
    <n v="1"/>
    <n v="200"/>
    <n v="6"/>
    <n v="9"/>
    <n v="23"/>
    <s v="Yes"/>
    <s v="Yes"/>
    <s v="Yes"/>
    <s v="No"/>
    <m/>
    <d v="2016-09-12T00:00:00"/>
    <m/>
    <m/>
    <m/>
    <m/>
    <m/>
    <m/>
    <m/>
    <m/>
    <m/>
    <m/>
    <m/>
    <m/>
    <m/>
    <m/>
    <m/>
    <m/>
    <m/>
    <m/>
    <m/>
    <m/>
    <m/>
    <m/>
    <s v="C54"/>
    <m/>
    <m/>
    <m/>
    <m/>
    <m/>
    <m/>
    <m/>
    <m/>
    <m/>
    <m/>
    <m/>
    <m/>
    <m/>
    <m/>
    <m/>
    <m/>
    <m/>
    <m/>
    <m/>
    <m/>
    <m/>
    <n v="1013930732"/>
    <d v="2017-09-18T00:00:00"/>
    <m/>
    <s v="Yes"/>
    <s v="Yes"/>
    <s v="Yes"/>
    <s v="Yes"/>
    <s v="No"/>
    <n v="0"/>
    <s v="No"/>
    <n v="0"/>
    <s v="No"/>
    <e v="#N/A"/>
    <s v="C54"/>
    <m/>
    <m/>
    <m/>
    <m/>
    <m/>
    <m/>
    <m/>
    <m/>
    <s v="Martin Luther King Middle School"/>
    <s v="Martin Luther King Middle School"/>
    <s v="Yes"/>
    <m/>
    <n v="141861"/>
    <n v="3"/>
    <n v="2"/>
    <n v="3"/>
    <n v="3"/>
    <n v="3"/>
    <n v="3"/>
    <n v="3"/>
    <n v="3"/>
    <n v="2"/>
    <n v="3"/>
    <n v="3"/>
    <n v="3"/>
    <n v="3"/>
    <n v="3"/>
    <n v="3"/>
    <n v="3"/>
    <n v="3"/>
    <n v="2"/>
    <n v="2"/>
    <n v="2"/>
    <n v="2"/>
    <n v="2"/>
    <n v="4"/>
    <n v="3"/>
    <n v="3"/>
    <n v="3"/>
    <n v="3"/>
    <n v="3"/>
    <n v="3"/>
    <n v="4"/>
    <n v="3"/>
    <n v="4"/>
    <n v="4"/>
    <n v="1"/>
    <n v="2"/>
    <m/>
    <m/>
    <m/>
    <m/>
    <s v="C54"/>
    <n v="4"/>
    <n v="1"/>
    <n v="4"/>
    <n v="4"/>
    <n v="1"/>
    <n v="4"/>
    <n v="4"/>
    <n v="3"/>
    <n v="3"/>
    <n v="2"/>
    <n v="4"/>
    <n v="3"/>
    <n v="3"/>
    <n v="3"/>
    <n v="3"/>
    <n v="3"/>
    <n v="3"/>
    <n v="3"/>
    <n v="3"/>
    <n v="3"/>
    <n v="3"/>
    <n v="3"/>
    <n v="4"/>
    <n v="3"/>
    <n v="3"/>
    <n v="3"/>
    <n v="3"/>
    <n v="3"/>
    <n v="3"/>
    <n v="3"/>
    <n v="3"/>
    <m/>
    <n v="4"/>
    <n v="1"/>
    <n v="4"/>
    <n v="4"/>
    <n v="4"/>
    <n v="4"/>
    <n v="4"/>
    <n v="4"/>
    <n v="1"/>
    <n v="4"/>
    <n v="4"/>
    <n v="4"/>
    <n v="4"/>
    <n v="4"/>
    <n v="4"/>
    <n v="4"/>
    <n v="1"/>
    <n v="3"/>
    <n v="2"/>
    <n v="4"/>
    <n v="4"/>
    <n v="4"/>
    <n v="4"/>
    <n v="1"/>
    <n v="2"/>
    <n v="4"/>
    <n v="4"/>
    <n v="4"/>
    <n v="1"/>
    <n v="4"/>
    <n v="4"/>
    <n v="4"/>
    <n v="4"/>
    <n v="3"/>
    <n v="3"/>
    <n v="3"/>
    <m/>
    <s v="C54"/>
    <s v="Middle School"/>
    <n v="4"/>
    <n v="1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s v="Yes"/>
    <m/>
    <s v="C54"/>
    <n v="4"/>
    <n v="1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m/>
    <s v="C54"/>
    <n v="4"/>
    <n v="1"/>
    <n v="4"/>
    <n v="4"/>
    <n v="4"/>
    <n v="4"/>
    <n v="4"/>
    <n v="4"/>
    <n v="1"/>
  </r>
  <r>
    <n v="227"/>
    <s v="Amiya"/>
    <s v="Tisdol"/>
    <n v="1"/>
    <n v="2"/>
    <n v="3"/>
    <x v="1"/>
    <n v="4"/>
    <x v="3"/>
    <n v="5"/>
    <n v="5"/>
    <m/>
    <n v="6"/>
    <s v="AmiyaTisdol"/>
    <s v="ATisdol394"/>
    <n v="394"/>
    <s v="C394"/>
    <s v="C394"/>
    <s v="C394"/>
    <s v="F52"/>
    <n v="3762"/>
    <m/>
    <m/>
    <m/>
    <s v="PPDC @ FCES"/>
    <m/>
    <x v="2"/>
    <m/>
    <x v="0"/>
    <m/>
    <s v="Central"/>
    <m/>
    <s v="Central"/>
    <m/>
    <d v="2014-10-01T00:00:00"/>
    <n v="0"/>
    <n v="3"/>
    <n v="108"/>
    <m/>
    <m/>
    <m/>
    <m/>
    <m/>
    <m/>
    <m/>
    <m/>
    <n v="1"/>
    <m/>
    <n v="1"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93"/>
    <n v="192"/>
    <n v="11"/>
    <n v="-1"/>
    <n v="59"/>
    <b v="0"/>
    <b v="0"/>
    <b v="0"/>
    <s v="Yes"/>
    <m/>
    <n v="198"/>
    <n v="207"/>
    <n v="11"/>
    <n v="9"/>
    <n v="86"/>
    <b v="1"/>
    <b v="0"/>
    <b v="0"/>
    <s v="Yes"/>
    <m/>
    <m/>
    <m/>
    <m/>
    <n v="172"/>
    <n v="4"/>
    <m/>
    <m/>
    <m/>
    <m/>
    <m/>
    <s v="No"/>
    <m/>
    <m/>
    <n v="209"/>
    <n v="66"/>
    <m/>
    <m/>
    <m/>
    <m/>
    <m/>
    <s v="Yes"/>
    <m/>
    <m/>
    <m/>
    <m/>
    <m/>
    <m/>
    <m/>
    <m/>
    <m/>
    <m/>
    <m/>
    <m/>
    <m/>
    <m/>
    <m/>
    <m/>
    <m/>
    <m/>
    <m/>
    <m/>
    <m/>
    <m/>
    <m/>
    <s v="x"/>
    <s v="C394"/>
    <n v="204"/>
    <n v="231"/>
    <n v="90"/>
    <s v="Above National Norm"/>
    <n v="6"/>
    <n v="27"/>
    <s v="Yes"/>
    <s v="Yes"/>
    <s v="Exceeded Goal"/>
    <s v="Yes"/>
    <n v="217"/>
    <n v="232"/>
    <n v="74"/>
    <s v="Above National Norm"/>
    <n v="10"/>
    <n v="15"/>
    <s v="Yes"/>
    <s v="Yes"/>
    <s v="Exceeded Goal"/>
    <s v="Yes"/>
    <m/>
    <s v="AmiyaTisdol"/>
    <d v="2017-09-18T00:00:00"/>
    <m/>
    <s v="Yes"/>
    <s v="Yes"/>
    <m/>
    <s v="?"/>
    <s v="Unknown"/>
    <m/>
    <m/>
    <m/>
    <m/>
    <m/>
    <s v="F52"/>
    <m/>
    <m/>
    <m/>
    <m/>
    <m/>
    <m/>
    <m/>
    <m/>
    <m/>
    <s v="Anna Julia Cooper"/>
    <s v="No"/>
    <m/>
    <n v="142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94"/>
    <n v="2"/>
    <n v="2"/>
    <n v="2"/>
    <n v="3"/>
    <n v="2"/>
    <n v="2"/>
    <n v="3"/>
    <n v="4"/>
    <n v="3"/>
  </r>
  <r>
    <n v="838"/>
    <s v="Davonte"/>
    <s v="Hines"/>
    <m/>
    <m/>
    <m/>
    <x v="0"/>
    <m/>
    <x v="0"/>
    <m/>
    <m/>
    <m/>
    <n v="6"/>
    <s v="DavonteHines"/>
    <s v="DHines941"/>
    <n v="941"/>
    <s v="C941"/>
    <m/>
    <m/>
    <m/>
    <m/>
    <m/>
    <m/>
    <m/>
    <m/>
    <m/>
    <x v="0"/>
    <m/>
    <x v="0"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1"/>
    <s v="Isaiah"/>
    <s v="Dixon"/>
    <n v="2"/>
    <n v="3"/>
    <n v="4"/>
    <x v="2"/>
    <n v="5"/>
    <x v="2"/>
    <n v="6"/>
    <n v="6"/>
    <n v="7"/>
    <n v="7"/>
    <n v="1015121164"/>
    <s v="IDixon263"/>
    <n v="263"/>
    <s v="C263"/>
    <s v="C263"/>
    <s v="C263"/>
    <s v="C263"/>
    <n v="4071"/>
    <m/>
    <m/>
    <m/>
    <m/>
    <m/>
    <x v="3"/>
    <m/>
    <x v="1"/>
    <s v="Central"/>
    <s v="Central"/>
    <s v="Central"/>
    <s v="Central"/>
    <m/>
    <d v="2015-09-15T00:00:00"/>
    <n v="2"/>
    <n v="3"/>
    <n v="124"/>
    <m/>
    <m/>
    <m/>
    <m/>
    <m/>
    <m/>
    <m/>
    <m/>
    <m/>
    <m/>
    <n v="1"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12T00:00:00"/>
    <n v="198"/>
    <m/>
    <n v="210"/>
    <n v="45"/>
    <n v="7"/>
    <n v="12"/>
    <s v="Yes"/>
    <s v="Yes"/>
    <s v="Yes"/>
    <s v="No"/>
    <n v="201"/>
    <m/>
    <n v="216"/>
    <n v="37"/>
    <n v="10"/>
    <n v="15"/>
    <s v="Yes"/>
    <s v="Yes"/>
    <s v="Yes"/>
    <s v="No"/>
    <m/>
    <n v="1015121164"/>
    <s v="C263"/>
    <n v="215"/>
    <n v="218"/>
    <n v="56"/>
    <s v="Above National Norm"/>
    <n v="4"/>
    <n v="3"/>
    <s v="Yes"/>
    <s v="No"/>
    <s v="Did Not Achieve Goal, But Showed Growth"/>
    <s v="Yes"/>
    <n v="223"/>
    <n v="222"/>
    <n v="42"/>
    <s v="Below National Norm"/>
    <n v="8"/>
    <n v="-1"/>
    <s v="No"/>
    <s v="No"/>
    <s v="Did Not Achieve Goal"/>
    <s v="No"/>
    <m/>
    <n v="1015121164"/>
    <d v="2017-09-18T00:00:00"/>
    <m/>
    <m/>
    <s v="Yes"/>
    <s v="Yes"/>
    <s v="Yes"/>
    <s v="No"/>
    <n v="0"/>
    <s v="No"/>
    <n v="0"/>
    <m/>
    <m/>
    <s v="C263"/>
    <m/>
    <m/>
    <n v="321"/>
    <s v="Fail"/>
    <m/>
    <m/>
    <m/>
    <m/>
    <s v="Patrick Hen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63"/>
    <s v="Central"/>
    <n v="3"/>
    <n v="1"/>
    <n v="3"/>
    <n v="4"/>
    <n v="4"/>
    <n v="4"/>
    <n v="3"/>
    <n v="3"/>
    <n v="3"/>
    <n v="4"/>
    <n v="4"/>
    <n v="3"/>
    <n v="2"/>
    <n v="4"/>
    <n v="4"/>
    <n v="4"/>
    <n v="4"/>
    <n v="2"/>
    <n v="4"/>
    <n v="2"/>
    <n v="1"/>
    <n v="4"/>
    <n v="4"/>
    <n v="3"/>
    <n v="3"/>
    <n v="1"/>
    <n v="1"/>
    <n v="4"/>
    <m/>
    <m/>
    <m/>
    <m/>
    <m/>
    <s v="C263"/>
    <n v="2"/>
    <n v="3"/>
    <n v="1"/>
    <n v="3"/>
    <n v="1"/>
    <n v="3"/>
    <n v="1"/>
    <n v="4"/>
    <n v="2"/>
    <n v="4"/>
    <n v="2"/>
    <n v="1"/>
    <n v="1"/>
    <n v="3"/>
    <n v="3"/>
    <n v="2"/>
    <n v="4"/>
    <n v="4"/>
    <n v="3"/>
    <n v="1"/>
    <n v="4"/>
    <n v="4"/>
    <n v="1"/>
    <n v="2"/>
    <n v="3"/>
    <n v="1"/>
    <n v="3"/>
    <n v="2"/>
    <n v="4"/>
    <n v="2"/>
    <n v="3"/>
    <n v="1"/>
    <n v="2"/>
    <m/>
    <m/>
    <m/>
    <m/>
    <s v="c263"/>
    <n v="2"/>
    <n v="2"/>
    <n v="2"/>
    <n v="4"/>
    <n v="1"/>
    <n v="3"/>
    <n v="3"/>
    <n v="2"/>
    <n v="1"/>
  </r>
  <r>
    <n v="330"/>
    <s v="Israel"/>
    <s v="Dixon"/>
    <n v="1"/>
    <n v="2"/>
    <n v="3"/>
    <x v="1"/>
    <n v="4"/>
    <x v="3"/>
    <n v="5"/>
    <n v="5"/>
    <n v="6"/>
    <n v="6"/>
    <n v="1017396651"/>
    <s v="IDixon265"/>
    <n v="265"/>
    <s v="C265"/>
    <s v="C265"/>
    <s v="C265"/>
    <s v="C265"/>
    <n v="4070"/>
    <m/>
    <m/>
    <m/>
    <m/>
    <m/>
    <x v="3"/>
    <m/>
    <x v="1"/>
    <s v="Central"/>
    <s v="Central"/>
    <s v="Central"/>
    <s v="Central"/>
    <m/>
    <d v="2015-09-15T00:00:00"/>
    <n v="2"/>
    <n v="3"/>
    <n v="124"/>
    <m/>
    <m/>
    <m/>
    <m/>
    <m/>
    <m/>
    <m/>
    <m/>
    <m/>
    <m/>
    <n v="1"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12T00:00:00"/>
    <n v="184"/>
    <m/>
    <n v="200"/>
    <n v="35"/>
    <n v="10"/>
    <n v="16"/>
    <s v="Yes"/>
    <s v="Yes"/>
    <s v="Yes"/>
    <s v="No"/>
    <n v="209"/>
    <m/>
    <n v="216"/>
    <n v="57"/>
    <n v="11"/>
    <n v="7"/>
    <s v="Yes"/>
    <s v="No"/>
    <s v="No"/>
    <s v="Yes"/>
    <m/>
    <n v="1017396651"/>
    <s v="C265"/>
    <n v="210"/>
    <n v="212"/>
    <n v="51"/>
    <s v="Above National Norm"/>
    <n v="6"/>
    <n v="2"/>
    <s v="Yes"/>
    <s v="No"/>
    <s v="Did Not Achieve Goal, But Showed Growth"/>
    <s v="Yes"/>
    <n v="213"/>
    <n v="214"/>
    <n v="32"/>
    <s v="Well Below National Norm"/>
    <n v="10"/>
    <n v="1"/>
    <s v="Yes"/>
    <s v="No"/>
    <s v="Did Not Achieve Goal, But Showed Growth"/>
    <s v="No"/>
    <m/>
    <n v="1017396651"/>
    <d v="2017-09-18T00:00:00"/>
    <m/>
    <m/>
    <s v="Yes"/>
    <s v="Yes"/>
    <s v="Yes"/>
    <s v="No"/>
    <n v="0"/>
    <s v="Yes"/>
    <n v="2"/>
    <s v="Yes"/>
    <e v="#N/A"/>
    <s v="C265"/>
    <n v="393"/>
    <s v="Fail"/>
    <n v="474"/>
    <s v="Pass"/>
    <n v="373"/>
    <s v="Fail"/>
    <n v="445"/>
    <s v="Pass"/>
    <s v="Patrick Henry School"/>
    <s v="Patrick Hen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65"/>
    <s v="Central"/>
    <n v="1"/>
    <n v="3"/>
    <n v="1"/>
    <n v="3"/>
    <n v="4"/>
    <n v="1"/>
    <n v="4"/>
    <n v="4"/>
    <n v="4"/>
    <n v="4"/>
    <n v="4"/>
    <n v="1"/>
    <n v="4"/>
    <n v="4"/>
    <n v="4"/>
    <n v="4"/>
    <n v="4"/>
    <n v="4"/>
    <n v="4"/>
    <n v="4"/>
    <n v="1"/>
    <n v="4"/>
    <n v="4"/>
    <n v="4"/>
    <n v="4"/>
    <n v="4"/>
    <n v="4"/>
    <n v="4"/>
    <m/>
    <m/>
    <m/>
    <m/>
    <m/>
    <s v="C265"/>
    <n v="2"/>
    <n v="4"/>
    <n v="1"/>
    <n v="3"/>
    <n v="4"/>
    <n v="1"/>
    <n v="3"/>
    <n v="3"/>
    <n v="3"/>
    <n v="3"/>
    <n v="3"/>
    <n v="2"/>
    <n v="2"/>
    <n v="1"/>
    <n v="2"/>
    <n v="1"/>
    <n v="4"/>
    <n v="4"/>
    <n v="3"/>
    <n v="2"/>
    <n v="3"/>
    <n v="4"/>
    <n v="1"/>
    <n v="4"/>
    <n v="4"/>
    <n v="1"/>
    <n v="4"/>
    <n v="4"/>
    <n v="4"/>
    <n v="1"/>
    <n v="1"/>
    <n v="3"/>
    <n v="1"/>
    <m/>
    <m/>
    <m/>
    <m/>
    <s v="C265"/>
    <n v="2"/>
    <n v="4"/>
    <n v="2"/>
    <n v="4"/>
    <n v="2"/>
    <n v="2"/>
    <n v="4"/>
    <n v="3"/>
    <n v="3"/>
  </r>
  <r>
    <n v="429"/>
    <s v="JaKaya"/>
    <s v="Lawrence"/>
    <m/>
    <m/>
    <m/>
    <x v="0"/>
    <n v="2"/>
    <x v="4"/>
    <n v="3"/>
    <n v="3"/>
    <n v="4"/>
    <n v="4"/>
    <s v="JaKayaLawrence"/>
    <s v="JLawrence234"/>
    <n v="234"/>
    <s v="C234"/>
    <s v="C234"/>
    <s v="C234"/>
    <s v="C234"/>
    <n v="6518"/>
    <m/>
    <m/>
    <m/>
    <m/>
    <m/>
    <x v="0"/>
    <s v="Central"/>
    <x v="1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49"/>
    <m/>
    <n v="199"/>
    <n v="75"/>
    <n v="18"/>
    <n v="50"/>
    <s v="Yes"/>
    <s v="Yes"/>
    <s v="Yes"/>
    <s v="Yes"/>
    <n v="148"/>
    <m/>
    <n v="202"/>
    <n v="77"/>
    <n v="19"/>
    <n v="54"/>
    <s v="Yes"/>
    <s v="Yes"/>
    <s v="Yes"/>
    <s v="Yes"/>
    <m/>
    <m/>
    <s v="C234"/>
    <m/>
    <m/>
    <m/>
    <m/>
    <m/>
    <m/>
    <m/>
    <m/>
    <m/>
    <m/>
    <m/>
    <m/>
    <m/>
    <m/>
    <m/>
    <m/>
    <m/>
    <m/>
    <m/>
    <m/>
    <m/>
    <s v="JaKayaLawrence"/>
    <d v="2017-09-20T00:00:00"/>
    <m/>
    <m/>
    <m/>
    <s v="Yes"/>
    <s v="Yes"/>
    <m/>
    <m/>
    <m/>
    <m/>
    <m/>
    <m/>
    <s v="C234"/>
    <m/>
    <m/>
    <m/>
    <m/>
    <m/>
    <m/>
    <m/>
    <m/>
    <s v="Henrico County School"/>
    <s v="Other Elementary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4"/>
    <s v="Jamiyah"/>
    <s v="Prentiss"/>
    <m/>
    <m/>
    <m/>
    <x v="0"/>
    <m/>
    <x v="0"/>
    <m/>
    <m/>
    <m/>
    <n v="6"/>
    <n v="1014863653"/>
    <s v="JPrentiss1098"/>
    <n v="1098"/>
    <s v="C1098"/>
    <m/>
    <m/>
    <m/>
    <m/>
    <m/>
    <m/>
    <m/>
    <m/>
    <m/>
    <x v="0"/>
    <m/>
    <x v="0"/>
    <m/>
    <m/>
    <m/>
    <s v="Central"/>
    <m/>
    <d v="2019-02-0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4"/>
    <s v="Kiniyah"/>
    <s v="Jefferson"/>
    <m/>
    <m/>
    <m/>
    <x v="0"/>
    <m/>
    <x v="1"/>
    <n v="4"/>
    <n v="4"/>
    <n v="5"/>
    <n v="5"/>
    <n v="1017400729"/>
    <s v="KJefferson341"/>
    <n v="341"/>
    <s v="C341"/>
    <s v="C341"/>
    <s v="C341"/>
    <s v="C341"/>
    <m/>
    <m/>
    <m/>
    <m/>
    <m/>
    <m/>
    <x v="0"/>
    <m/>
    <x v="1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203"/>
    <m/>
    <n v="212"/>
    <n v="81"/>
    <n v="8"/>
    <n v="9"/>
    <s v="Yes"/>
    <s v="Yes"/>
    <s v="Yes"/>
    <s v="Yes"/>
    <n v="194"/>
    <m/>
    <n v="206"/>
    <n v="57"/>
    <n v="13"/>
    <n v="12"/>
    <s v="Yes"/>
    <s v="No"/>
    <s v="No"/>
    <s v="Yes"/>
    <m/>
    <n v="1017400729"/>
    <s v="C341"/>
    <n v="210"/>
    <n v="212"/>
    <n v="66"/>
    <s v="Above National Norm"/>
    <n v="6"/>
    <n v="2"/>
    <s v="Yes"/>
    <s v="No"/>
    <s v="Did Not Achieve Goal, But Showed Growth"/>
    <s v="Yes"/>
    <n v="209"/>
    <n v="220"/>
    <n v="67"/>
    <s v="Above National Norm"/>
    <n v="11"/>
    <n v="11"/>
    <s v="Yes"/>
    <s v="No"/>
    <s v="Achieved Goal"/>
    <s v="Yes"/>
    <m/>
    <n v="1017400729"/>
    <d v="2017-09-18T00:00:00"/>
    <m/>
    <m/>
    <m/>
    <s v="Yes"/>
    <s v="Yes"/>
    <m/>
    <m/>
    <s v="No"/>
    <n v="0"/>
    <s v="Yes"/>
    <e v="#N/A"/>
    <s v="C341"/>
    <n v="441"/>
    <s v="Pass"/>
    <n v="452"/>
    <s v="Pass"/>
    <n v="457"/>
    <s v="Pass"/>
    <n v="455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41"/>
    <n v="2"/>
    <n v="2"/>
    <n v="3"/>
    <n v="4"/>
    <n v="3"/>
    <n v="3"/>
    <n v="4"/>
    <n v="4"/>
    <n v="4"/>
  </r>
  <r>
    <n v="723"/>
    <s v="Meionie"/>
    <s v="Brown"/>
    <m/>
    <m/>
    <m/>
    <x v="0"/>
    <m/>
    <x v="0"/>
    <m/>
    <m/>
    <n v="2"/>
    <n v="2"/>
    <s v="MeionieBrown"/>
    <s v="MBrown903"/>
    <n v="903"/>
    <s v="C903"/>
    <s v="C903"/>
    <m/>
    <m/>
    <m/>
    <m/>
    <m/>
    <m/>
    <m/>
    <m/>
    <x v="0"/>
    <m/>
    <x v="0"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"/>
    <s v="Nevaeh"/>
    <s v="Prentiss"/>
    <m/>
    <m/>
    <m/>
    <x v="0"/>
    <m/>
    <x v="0"/>
    <m/>
    <m/>
    <m/>
    <n v="2"/>
    <n v="1018042004"/>
    <s v="NPrentiss1097"/>
    <n v="1097"/>
    <s v="C1097"/>
    <m/>
    <m/>
    <m/>
    <m/>
    <m/>
    <m/>
    <m/>
    <m/>
    <m/>
    <x v="0"/>
    <m/>
    <x v="0"/>
    <m/>
    <m/>
    <m/>
    <s v="Central"/>
    <m/>
    <d v="2019-02-0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4"/>
    <s v="Pearlyana"/>
    <s v="White"/>
    <m/>
    <m/>
    <m/>
    <x v="0"/>
    <m/>
    <x v="4"/>
    <n v="3"/>
    <m/>
    <m/>
    <n v="4"/>
    <s v="PearlyanaWhite"/>
    <s v="PWhite614"/>
    <n v="614"/>
    <s v="C614"/>
    <s v="W300"/>
    <s v="W300"/>
    <s v="W300"/>
    <m/>
    <m/>
    <m/>
    <m/>
    <m/>
    <m/>
    <x v="0"/>
    <m/>
    <x v="3"/>
    <m/>
    <m/>
    <m/>
    <s v="Central"/>
    <m/>
    <d v="2016-09-12T00:00:00"/>
    <n v="0"/>
    <n v="0"/>
    <n v="0"/>
    <m/>
    <m/>
    <m/>
    <m/>
    <m/>
    <m/>
    <m/>
    <m/>
    <m/>
    <m/>
    <m/>
    <m/>
    <s v="incomplete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201"/>
    <m/>
    <n v="203"/>
    <n v="83"/>
    <n v="10"/>
    <n v="2"/>
    <s v="Yes"/>
    <s v="No"/>
    <s v="No"/>
    <s v="Yes"/>
    <n v="189"/>
    <m/>
    <n v="199"/>
    <n v="69"/>
    <n v="14"/>
    <n v="10"/>
    <s v="Yes"/>
    <s v="No"/>
    <s v="No"/>
    <s v="Yes"/>
    <m/>
    <m/>
    <s v="W300"/>
    <m/>
    <m/>
    <m/>
    <m/>
    <m/>
    <m/>
    <m/>
    <m/>
    <m/>
    <m/>
    <m/>
    <m/>
    <m/>
    <m/>
    <m/>
    <m/>
    <m/>
    <m/>
    <m/>
    <m/>
    <m/>
    <n v="1017739034"/>
    <m/>
    <m/>
    <m/>
    <m/>
    <m/>
    <m/>
    <m/>
    <m/>
    <m/>
    <m/>
    <m/>
    <m/>
    <s v="W300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"/>
    <s v="Rhythm"/>
    <s v="Reynolds"/>
    <m/>
    <n v="1"/>
    <n v="2"/>
    <x v="3"/>
    <n v="3"/>
    <x v="1"/>
    <n v="4"/>
    <n v="4"/>
    <m/>
    <n v="5"/>
    <n v="1017707654"/>
    <s v="RReynolds78"/>
    <n v="78"/>
    <s v="C78"/>
    <s v="C78"/>
    <s v="C78"/>
    <s v="C78"/>
    <n v="1478"/>
    <m/>
    <m/>
    <m/>
    <m/>
    <s v="Central"/>
    <x v="0"/>
    <m/>
    <x v="1"/>
    <s v="Central"/>
    <s v="Central"/>
    <m/>
    <s v="Central"/>
    <m/>
    <d v="2015-06-01T00:00:00"/>
    <n v="2"/>
    <n v="2"/>
    <n v="88"/>
    <m/>
    <m/>
    <m/>
    <m/>
    <m/>
    <m/>
    <m/>
    <m/>
    <m/>
    <n v="1"/>
    <m/>
    <m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72"/>
    <m/>
    <s v="Error"/>
    <n v="35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7-02-06T00:00:00"/>
    <n v="196"/>
    <m/>
    <n v="206"/>
    <n v="69"/>
    <n v="9"/>
    <n v="10"/>
    <s v="Yes"/>
    <s v="Yes"/>
    <s v="Yes"/>
    <s v="Yes"/>
    <n v="198"/>
    <m/>
    <n v="208"/>
    <n v="63"/>
    <n v="12"/>
    <n v="10"/>
    <s v="Yes"/>
    <s v="No"/>
    <s v="No"/>
    <s v="Yes"/>
    <m/>
    <n v="1017707654"/>
    <s v="C78"/>
    <n v="207"/>
    <n v="204"/>
    <n v="45"/>
    <s v="Below National Norm"/>
    <n v="7"/>
    <n v="-3"/>
    <s v="No"/>
    <s v="No"/>
    <s v="Did Not Achieve Goal"/>
    <s v="No"/>
    <n v="213"/>
    <n v="210"/>
    <n v="41"/>
    <s v="Below National Norm"/>
    <n v="11"/>
    <n v="-3"/>
    <s v="No"/>
    <s v="No"/>
    <s v="Did Not Achieve Goal"/>
    <s v="No"/>
    <m/>
    <n v="1017707654"/>
    <d v="2017-09-18T00:00:00"/>
    <m/>
    <m/>
    <m/>
    <s v="Yes"/>
    <s v="Yes"/>
    <m/>
    <m/>
    <s v="No"/>
    <n v="0"/>
    <s v="No"/>
    <e v="#N/A"/>
    <s v="C78"/>
    <n v="436"/>
    <s v="Pass"/>
    <n v="430"/>
    <s v="Pass"/>
    <n v="410"/>
    <s v="Pass"/>
    <n v="420"/>
    <s v="Pass"/>
    <s v="Patrick Henry School"/>
    <s v="Patrick Hen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8"/>
    <n v="3"/>
    <n v="4"/>
    <n v="3"/>
    <n v="4"/>
    <n v="3"/>
    <n v="3"/>
    <n v="3"/>
    <n v="4"/>
    <n v="2"/>
  </r>
  <r>
    <n v="94"/>
    <s v="Ti'Yae"/>
    <s v="Francis"/>
    <n v="3"/>
    <n v="4"/>
    <n v="5"/>
    <x v="4"/>
    <n v="6"/>
    <x v="5"/>
    <n v="7"/>
    <n v="7"/>
    <n v="8"/>
    <n v="8"/>
    <s v="Ti'YaeFrancis"/>
    <s v="TFrancis67"/>
    <n v="67"/>
    <s v="C67"/>
    <s v="C67"/>
    <s v="C67"/>
    <s v="C67"/>
    <n v="982"/>
    <m/>
    <s v="Central"/>
    <s v="Central"/>
    <s v="Central"/>
    <s v="Central"/>
    <x v="1"/>
    <m/>
    <x v="1"/>
    <s v="Central"/>
    <s v="Central"/>
    <m/>
    <s v="Central"/>
    <m/>
    <d v="2012-06-01T00:00:00"/>
    <n v="5"/>
    <n v="6"/>
    <n v="256"/>
    <m/>
    <m/>
    <m/>
    <n v="1"/>
    <n v="1"/>
    <n v="1"/>
    <n v="1"/>
    <n v="1"/>
    <n v="1"/>
    <n v="1"/>
    <n v="1"/>
    <m/>
    <n v="1"/>
    <n v="1"/>
    <n v="1"/>
    <m/>
    <n v="1"/>
    <m/>
    <m/>
    <m/>
    <m/>
    <m/>
    <m/>
    <m/>
    <m/>
    <m/>
    <m/>
    <m/>
    <n v="182"/>
    <n v="187"/>
    <n v="9"/>
    <n v="5"/>
    <s v="Yes"/>
    <s v="NO"/>
    <s v="no"/>
    <s v="NO"/>
    <n v="184"/>
    <n v="190"/>
    <n v="9"/>
    <n v="6"/>
    <s v="Yes"/>
    <s v="NO"/>
    <s v="No"/>
    <s v="NO"/>
    <m/>
    <n v="192"/>
    <n v="209"/>
    <n v="7"/>
    <n v="17"/>
    <n v="58"/>
    <b v="1"/>
    <b v="1"/>
    <b v="1"/>
    <s v="Yes"/>
    <m/>
    <n v="193"/>
    <n v="206"/>
    <n v="8"/>
    <n v="13"/>
    <n v="31"/>
    <b v="1"/>
    <b v="1"/>
    <b v="1"/>
    <s v="No"/>
    <m/>
    <m/>
    <n v="199"/>
    <n v="33"/>
    <n v="212"/>
    <n v="51"/>
    <n v="7"/>
    <n v="13"/>
    <s v="Yes"/>
    <s v="Yes"/>
    <s v="Yes"/>
    <s v="Yes"/>
    <m/>
    <m/>
    <n v="209"/>
    <n v="22"/>
    <m/>
    <m/>
    <m/>
    <m/>
    <m/>
    <s v="No"/>
    <m/>
    <d v="2016-09-20T00:00:00"/>
    <n v="215"/>
    <n v="62"/>
    <n v="208"/>
    <n v="30"/>
    <n v="5"/>
    <n v="-7"/>
    <s v="No"/>
    <s v="No"/>
    <s v="No"/>
    <s v="No"/>
    <n v="209"/>
    <n v="30"/>
    <n v="217"/>
    <n v="31"/>
    <n v="8"/>
    <n v="8"/>
    <s v="Yes"/>
    <s v="Yes"/>
    <s v="No"/>
    <s v="No"/>
    <m/>
    <s v="x"/>
    <s v="C67"/>
    <n v="218"/>
    <n v="217"/>
    <n v="47"/>
    <s v="Below National Norm"/>
    <n v="3"/>
    <n v="-1"/>
    <s v="No"/>
    <s v="No"/>
    <s v="Did Not Achieve Goal"/>
    <s v="No"/>
    <n v="218"/>
    <n v="228"/>
    <n v="49"/>
    <s v="Below National Norm"/>
    <n v="6"/>
    <n v="10"/>
    <s v="Yes"/>
    <s v="Yes"/>
    <s v="Exceeded Goal"/>
    <s v="No"/>
    <m/>
    <s v="Ti'YaeFrancis"/>
    <d v="2017-09-18T00:00:00"/>
    <m/>
    <s v="Yes"/>
    <s v="Yes"/>
    <s v="Yes"/>
    <s v="Yes"/>
    <s v="No"/>
    <n v="0"/>
    <m/>
    <m/>
    <m/>
    <m/>
    <s v="C67"/>
    <m/>
    <m/>
    <m/>
    <m/>
    <m/>
    <m/>
    <m/>
    <m/>
    <s v="Anna Julia Cooper"/>
    <s v="Anna Julia Cooper"/>
    <s v="No"/>
    <m/>
    <n v="141237"/>
    <n v="4"/>
    <n v="4"/>
    <n v="4"/>
    <n v="4"/>
    <n v="3"/>
    <n v="4"/>
    <n v="4"/>
    <n v="4"/>
    <n v="4"/>
    <n v="4"/>
    <n v="4"/>
    <n v="4"/>
    <n v="4"/>
    <n v="3"/>
    <n v="4"/>
    <n v="4"/>
    <n v="4"/>
    <n v="2"/>
    <n v="2"/>
    <n v="2"/>
    <n v="4"/>
    <n v="4"/>
    <n v="4"/>
    <n v="4"/>
    <n v="4"/>
    <n v="4"/>
    <n v="4"/>
    <n v="4"/>
    <n v="4"/>
    <n v="4"/>
    <n v="4"/>
    <n v="4"/>
    <n v="4"/>
    <n v="2"/>
    <n v="1"/>
    <m/>
    <m/>
    <m/>
    <m/>
    <s v="C67"/>
    <n v="3"/>
    <n v="3"/>
    <n v="3"/>
    <n v="4"/>
    <n v="3"/>
    <n v="4"/>
    <n v="4"/>
    <n v="4"/>
    <n v="4"/>
    <n v="3"/>
    <n v="4"/>
    <n v="3"/>
    <n v="3"/>
    <n v="2"/>
    <n v="3"/>
    <n v="4"/>
    <n v="4"/>
    <n v="1"/>
    <n v="3"/>
    <n v="2"/>
    <n v="4"/>
    <n v="3"/>
    <n v="3"/>
    <n v="3"/>
    <n v="3"/>
    <n v="4"/>
    <n v="4"/>
    <n v="1"/>
    <m/>
    <m/>
    <m/>
    <m/>
    <n v="2"/>
    <n v="3"/>
    <n v="2"/>
    <n v="3"/>
    <n v="1"/>
    <n v="2"/>
    <n v="2"/>
    <n v="4"/>
    <n v="3"/>
    <n v="3"/>
    <n v="2"/>
    <n v="2"/>
    <n v="4"/>
    <n v="4"/>
    <n v="2"/>
    <n v="4"/>
    <n v="4"/>
    <n v="1"/>
    <n v="1"/>
    <n v="1"/>
    <n v="4"/>
    <n v="1"/>
    <n v="1"/>
    <n v="1"/>
    <n v="1"/>
    <n v="1"/>
    <n v="4"/>
    <n v="3"/>
    <n v="4"/>
    <n v="1"/>
    <n v="4"/>
    <n v="4"/>
    <n v="4"/>
    <m/>
    <m/>
    <m/>
    <m/>
    <s v="C67"/>
    <s v="Middle School"/>
    <n v="4"/>
    <n v="2"/>
    <n v="4"/>
    <n v="4"/>
    <n v="4"/>
    <n v="4"/>
    <n v="4"/>
    <n v="4"/>
    <n v="1"/>
    <n v="4"/>
    <n v="4"/>
    <n v="4"/>
    <n v="4"/>
    <n v="4"/>
    <n v="4"/>
    <n v="4"/>
    <n v="4"/>
    <n v="1"/>
    <n v="4"/>
    <n v="1"/>
    <n v="4"/>
    <n v="4"/>
    <n v="3"/>
    <n v="4"/>
    <n v="1"/>
    <n v="4"/>
    <n v="4"/>
    <n v="4"/>
    <n v="3"/>
    <n v="3"/>
    <n v="3"/>
    <s v="Yes"/>
    <m/>
    <s v="C67"/>
    <n v="4"/>
    <n v="4"/>
    <n v="3"/>
    <n v="4"/>
    <n v="4"/>
    <n v="4"/>
    <n v="3"/>
    <n v="4"/>
    <n v="3"/>
    <n v="4"/>
    <n v="4"/>
    <n v="4"/>
    <n v="4"/>
    <n v="4"/>
    <n v="4"/>
    <n v="4"/>
    <n v="4"/>
    <n v="1"/>
    <n v="3"/>
    <n v="1"/>
    <n v="4"/>
    <n v="1"/>
    <n v="2"/>
    <n v="4"/>
    <n v="4"/>
    <n v="2"/>
    <n v="4"/>
    <n v="3"/>
    <n v="4"/>
    <n v="3"/>
    <n v="4"/>
    <n v="3"/>
    <n v="4"/>
    <n v="3"/>
    <n v="3"/>
    <n v="3"/>
    <m/>
    <s v="C67"/>
    <n v="4"/>
    <n v="4"/>
    <n v="3"/>
    <n v="4"/>
    <n v="4"/>
    <n v="4"/>
    <n v="4"/>
    <n v="4"/>
    <n v="3"/>
  </r>
  <r>
    <n v="6"/>
    <s v="Tashaya"/>
    <s v="Johnson"/>
    <n v="7"/>
    <n v="8"/>
    <n v="9"/>
    <x v="6"/>
    <n v="10"/>
    <x v="7"/>
    <n v="11"/>
    <n v="11"/>
    <m/>
    <n v="12"/>
    <n v="1017416145"/>
    <s v="TJohnson18x"/>
    <n v="18"/>
    <s v="C18"/>
    <s v="C18"/>
    <s v="C18"/>
    <s v="C18"/>
    <n v="458"/>
    <m/>
    <m/>
    <s v="PPDC @ FCES"/>
    <s v="Central"/>
    <s v="Central"/>
    <x v="1"/>
    <s v="Central"/>
    <x v="1"/>
    <s v="Central"/>
    <s v="Central"/>
    <m/>
    <s v="Central"/>
    <m/>
    <d v="2013-09-01T00:00:00"/>
    <n v="4"/>
    <n v="5"/>
    <n v="212"/>
    <m/>
    <m/>
    <m/>
    <m/>
    <m/>
    <m/>
    <n v="1"/>
    <n v="1"/>
    <n v="1"/>
    <n v="1"/>
    <n v="1"/>
    <n v="1"/>
    <n v="1"/>
    <n v="1"/>
    <n v="1"/>
    <m/>
    <n v="1"/>
    <m/>
    <m/>
    <m/>
    <m/>
    <m/>
    <m/>
    <m/>
    <m/>
    <m/>
    <m/>
    <m/>
    <n v="186"/>
    <n v="197"/>
    <n v="6"/>
    <n v="11"/>
    <s v="Yes"/>
    <s v="YES"/>
    <s v="yes"/>
    <s v="NO"/>
    <n v="191"/>
    <n v="196"/>
    <n v="8"/>
    <n v="5"/>
    <s v="Yes"/>
    <s v="NO"/>
    <s v="No"/>
    <s v="NO"/>
    <m/>
    <n v="208"/>
    <n v="204"/>
    <n v="4"/>
    <n v="-4"/>
    <n v="15"/>
    <b v="0"/>
    <b v="0"/>
    <b v="0"/>
    <s v="No"/>
    <m/>
    <n v="201"/>
    <n v="203"/>
    <n v="4"/>
    <n v="2"/>
    <n v="7"/>
    <b v="1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8"/>
    <m/>
    <m/>
    <m/>
    <m/>
    <m/>
    <m/>
    <m/>
    <m/>
    <m/>
    <m/>
    <m/>
    <m/>
    <m/>
    <m/>
    <m/>
    <m/>
    <m/>
    <m/>
    <m/>
    <m/>
    <m/>
    <n v="1017416145"/>
    <d v="2017-09-18T00:00:00"/>
    <m/>
    <s v="Yes"/>
    <s v="Yes"/>
    <s v="Yes"/>
    <s v="?"/>
    <s v="Unknown"/>
    <m/>
    <s v="Yes"/>
    <n v="1"/>
    <m/>
    <m/>
    <s v="C18"/>
    <m/>
    <m/>
    <n v="361"/>
    <s v="Fail"/>
    <m/>
    <m/>
    <m/>
    <m/>
    <s v="Armstrong High School"/>
    <s v="Armstrong High School"/>
    <s v="Yes"/>
    <m/>
    <n v="141831"/>
    <n v="2"/>
    <n v="2"/>
    <n v="2"/>
    <n v="3"/>
    <n v="2"/>
    <n v="2"/>
    <n v="3"/>
    <n v="3"/>
    <n v="3"/>
    <n v="3"/>
    <n v="4"/>
    <n v="4"/>
    <n v="4"/>
    <n v="4"/>
    <n v="3"/>
    <n v="3"/>
    <n v="3"/>
    <n v="2"/>
    <n v="1"/>
    <n v="1"/>
    <n v="1"/>
    <n v="4"/>
    <n v="2"/>
    <n v="4"/>
    <n v="4"/>
    <n v="4"/>
    <n v="4"/>
    <n v="4"/>
    <n v="4"/>
    <n v="4"/>
    <n v="4"/>
    <n v="4"/>
    <n v="4"/>
    <n v="1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6"/>
    <s v="Te'Ziah"/>
    <s v="Stevens"/>
    <m/>
    <m/>
    <m/>
    <x v="0"/>
    <m/>
    <x v="1"/>
    <n v="4"/>
    <n v="4"/>
    <n v="5"/>
    <n v="6"/>
    <s v="Te'ZiahStevens"/>
    <s v="TStevens370"/>
    <n v="370"/>
    <s v="C370"/>
    <s v="C370"/>
    <s v="C370"/>
    <s v="C370"/>
    <m/>
    <m/>
    <m/>
    <m/>
    <m/>
    <m/>
    <x v="0"/>
    <m/>
    <x v="1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m/>
    <m/>
    <m/>
    <m/>
    <m/>
    <m/>
    <m/>
    <m/>
    <m/>
    <m/>
    <m/>
    <m/>
    <n v="170"/>
    <n v="1"/>
    <m/>
    <m/>
    <m/>
    <m/>
    <m/>
    <m/>
    <m/>
    <m/>
    <s v="C370"/>
    <m/>
    <m/>
    <m/>
    <m/>
    <m/>
    <m/>
    <m/>
    <m/>
    <m/>
    <m/>
    <m/>
    <m/>
    <m/>
    <m/>
    <m/>
    <m/>
    <m/>
    <m/>
    <m/>
    <m/>
    <m/>
    <s v="Te'ZiahStevens"/>
    <d v="2017-09-18T00:00:00"/>
    <m/>
    <m/>
    <m/>
    <s v="Yes"/>
    <s v="Yes"/>
    <m/>
    <m/>
    <m/>
    <m/>
    <m/>
    <m/>
    <s v="C370"/>
    <m/>
    <m/>
    <m/>
    <m/>
    <m/>
    <m/>
    <m/>
    <m/>
    <s v="Home School"/>
    <s v="Home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70"/>
    <n v="3"/>
    <n v="4"/>
    <n v="2"/>
    <n v="4"/>
    <n v="3"/>
    <n v="4"/>
    <n v="3"/>
    <n v="4"/>
    <n v="4"/>
  </r>
  <r>
    <n v="876"/>
    <s v="DEVARTREY"/>
    <s v="JACKSON"/>
    <m/>
    <m/>
    <m/>
    <x v="0"/>
    <m/>
    <x v="0"/>
    <m/>
    <m/>
    <m/>
    <n v="4"/>
    <n v="1017732806"/>
    <s v="DJACKSON1096"/>
    <n v="1096"/>
    <s v="CH1096"/>
    <m/>
    <m/>
    <m/>
    <m/>
    <m/>
    <m/>
    <m/>
    <m/>
    <m/>
    <x v="0"/>
    <m/>
    <x v="0"/>
    <m/>
    <m/>
    <m/>
    <s v="Chimborazo"/>
    <m/>
    <d v="2019-02-0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"/>
    <s v="JARRELL"/>
    <s v="HARRIS-THORNTON"/>
    <m/>
    <m/>
    <m/>
    <x v="0"/>
    <m/>
    <x v="0"/>
    <m/>
    <m/>
    <m/>
    <n v="3"/>
    <s v="MISSING"/>
    <s v="JHARRIS-THORNTON1092"/>
    <n v="1092"/>
    <s v="CH1092"/>
    <m/>
    <m/>
    <m/>
    <m/>
    <m/>
    <m/>
    <m/>
    <m/>
    <m/>
    <x v="0"/>
    <m/>
    <x v="0"/>
    <m/>
    <m/>
    <m/>
    <s v="Chimborazo"/>
    <m/>
    <d v="2019-02-04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"/>
    <s v="JAKIYA"/>
    <s v="HARRIS-THORNTON"/>
    <m/>
    <m/>
    <m/>
    <x v="0"/>
    <m/>
    <x v="0"/>
    <m/>
    <m/>
    <m/>
    <n v="4"/>
    <s v="MISSING"/>
    <s v="JHARRIS-THORNTON1093"/>
    <n v="1093"/>
    <s v="CH1093"/>
    <m/>
    <m/>
    <m/>
    <m/>
    <m/>
    <m/>
    <m/>
    <m/>
    <m/>
    <x v="0"/>
    <m/>
    <x v="0"/>
    <m/>
    <m/>
    <m/>
    <s v="Chimborazo"/>
    <m/>
    <d v="2019-02-04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8"/>
    <s v="J'Ahnee"/>
    <s v="Grays"/>
    <m/>
    <m/>
    <m/>
    <x v="0"/>
    <m/>
    <x v="0"/>
    <m/>
    <m/>
    <m/>
    <n v="2"/>
    <n v="1017900175"/>
    <s v="JGrays1124"/>
    <n v="1124"/>
    <s v="G1124"/>
    <m/>
    <m/>
    <m/>
    <m/>
    <m/>
    <m/>
    <m/>
    <m/>
    <m/>
    <x v="0"/>
    <m/>
    <x v="0"/>
    <m/>
    <m/>
    <m/>
    <s v="George Mason"/>
    <m/>
    <d v="2019-03-07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4"/>
    <s v="Tanaya"/>
    <s v="Tunstall"/>
    <m/>
    <m/>
    <m/>
    <x v="0"/>
    <m/>
    <x v="0"/>
    <m/>
    <m/>
    <m/>
    <n v="4"/>
    <n v="1017883300"/>
    <s v="CPerlieCPerlie1060"/>
    <n v="1067"/>
    <s v="F1067"/>
    <m/>
    <m/>
    <m/>
    <m/>
    <m/>
    <m/>
    <m/>
    <m/>
    <m/>
    <x v="0"/>
    <m/>
    <x v="0"/>
    <m/>
    <m/>
    <m/>
    <s v="PPDC @ FCES"/>
    <m/>
    <d v="2019-01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"/>
    <s v="G'aisha"/>
    <s v="Flippen"/>
    <m/>
    <m/>
    <m/>
    <x v="0"/>
    <m/>
    <x v="0"/>
    <m/>
    <m/>
    <m/>
    <n v="4"/>
    <s v="MISSING"/>
    <s v="GFlippen1112"/>
    <n v="1112"/>
    <s v="F1112"/>
    <m/>
    <m/>
    <m/>
    <m/>
    <m/>
    <m/>
    <m/>
    <m/>
    <m/>
    <x v="0"/>
    <m/>
    <x v="0"/>
    <m/>
    <m/>
    <m/>
    <s v="PPDC @ FCES"/>
    <m/>
    <d v="2019-02-14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8"/>
    <s v="Keyanna"/>
    <s v="Anderson"/>
    <m/>
    <m/>
    <m/>
    <x v="0"/>
    <m/>
    <x v="0"/>
    <n v="2"/>
    <n v="2"/>
    <n v="3"/>
    <n v="3"/>
    <n v="1017879490"/>
    <s v="KAnderson484"/>
    <n v="484"/>
    <s v="F484"/>
    <s v="F484"/>
    <s v="F484"/>
    <m/>
    <m/>
    <m/>
    <m/>
    <m/>
    <m/>
    <m/>
    <x v="0"/>
    <m/>
    <x v="0"/>
    <s v="PPDC @ FCES"/>
    <s v="PPDC @ FCES"/>
    <s v="PPDC @ FCES"/>
    <s v="PPDC @ FCES"/>
    <m/>
    <d v="2017-07-10T00:00:00"/>
    <n v="2"/>
    <n v="1"/>
    <n v="52"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90"/>
    <s v="F484"/>
    <n v="153"/>
    <n v="166"/>
    <n v="7"/>
    <s v="Well Below National Norm"/>
    <n v="17"/>
    <n v="13"/>
    <s v="Yes"/>
    <s v="No"/>
    <s v="Did Not Achieve Goal, But Showed Growth"/>
    <s v="No"/>
    <n v="155"/>
    <n v="167"/>
    <n v="3"/>
    <s v="Well Below National Norm"/>
    <n v="18"/>
    <n v="12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4"/>
    <s v="Kayvion"/>
    <s v="Johnson"/>
    <m/>
    <m/>
    <m/>
    <x v="0"/>
    <m/>
    <x v="0"/>
    <m/>
    <n v="4"/>
    <m/>
    <n v="5"/>
    <n v="1017381730"/>
    <s v="KJohnson660"/>
    <n v="660"/>
    <s v="F660"/>
    <s v="F660"/>
    <s v="F660"/>
    <m/>
    <m/>
    <m/>
    <m/>
    <m/>
    <m/>
    <m/>
    <x v="0"/>
    <m/>
    <x v="0"/>
    <m/>
    <s v="PPDC @ FCES"/>
    <m/>
    <s v="PPDC @ FCES"/>
    <m/>
    <d v="2017-10-01T00:00:00"/>
    <n v="0"/>
    <n v="1"/>
    <n v="36"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381730"/>
    <s v="F660"/>
    <n v="177"/>
    <n v="171"/>
    <n v="1"/>
    <s v="Well Below National Norm"/>
    <n v="11"/>
    <n v="-6"/>
    <s v="No"/>
    <s v="No"/>
    <s v="Did Not Achieve Goal"/>
    <s v="No"/>
    <n v="193"/>
    <n v="196"/>
    <n v="12"/>
    <s v="Well Below National Norm"/>
    <n v="12"/>
    <n v="3"/>
    <s v="Yes"/>
    <s v="No"/>
    <s v="Did Not Achieve Goal, But Showed Growth"/>
    <s v="No"/>
    <m/>
    <m/>
    <d v="2017-09-18T00:00:00"/>
    <m/>
    <m/>
    <m/>
    <m/>
    <s v="Yes"/>
    <m/>
    <m/>
    <m/>
    <m/>
    <s v="Yes"/>
    <e v="#N/A"/>
    <m/>
    <m/>
    <m/>
    <m/>
    <m/>
    <n v="294"/>
    <s v="Fail"/>
    <n v="314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60"/>
    <n v="2"/>
    <n v="2"/>
    <n v="2"/>
    <n v="4"/>
    <n v="3"/>
    <n v="4"/>
    <n v="4"/>
    <n v="4"/>
    <n v="2"/>
  </r>
  <r>
    <n v="868"/>
    <s v="McKayla"/>
    <s v="Jones"/>
    <m/>
    <m/>
    <m/>
    <x v="0"/>
    <m/>
    <x v="0"/>
    <m/>
    <m/>
    <m/>
    <n v="2"/>
    <n v="1017856216"/>
    <s v="MJones1080"/>
    <n v="1080"/>
    <s v="F1080"/>
    <m/>
    <m/>
    <m/>
    <m/>
    <m/>
    <m/>
    <m/>
    <m/>
    <m/>
    <x v="0"/>
    <m/>
    <x v="0"/>
    <m/>
    <m/>
    <m/>
    <s v="PPDC @ FCES"/>
    <m/>
    <d v="2019-01-18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9"/>
    <s v="Tatyana"/>
    <s v="Anderson"/>
    <m/>
    <m/>
    <m/>
    <x v="0"/>
    <m/>
    <x v="4"/>
    <n v="3"/>
    <n v="3"/>
    <m/>
    <n v="4"/>
    <n v="1017716457"/>
    <s v="TAnderson268"/>
    <n v="268"/>
    <s v="F268"/>
    <s v="F268"/>
    <s v="F268"/>
    <s v="F268"/>
    <m/>
    <m/>
    <m/>
    <m/>
    <m/>
    <m/>
    <x v="0"/>
    <m/>
    <x v="2"/>
    <m/>
    <s v="PPDC @ FCES"/>
    <m/>
    <s v="PPDC @ FCES"/>
    <m/>
    <d v="2016-09-12T00:00:00"/>
    <n v="0"/>
    <n v="2"/>
    <n v="72"/>
    <m/>
    <m/>
    <m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6"/>
    <m/>
    <s v="RPS X"/>
    <m/>
    <m/>
    <m/>
    <m/>
    <m/>
    <m/>
    <m/>
    <n v="165"/>
    <m/>
    <n v="170"/>
    <n v="5"/>
    <n v="17"/>
    <n v="5"/>
    <s v="Yes"/>
    <s v="No"/>
    <s v="No"/>
    <s v="No"/>
    <m/>
    <n v="1017716457"/>
    <s v="F268"/>
    <n v="155"/>
    <n v="159"/>
    <n v="1"/>
    <s v="Well Below National Norm"/>
    <n v="16"/>
    <n v="4"/>
    <s v="Yes"/>
    <s v="No"/>
    <s v="Did Not Achieve Goal, But Showed Growth"/>
    <s v="No"/>
    <n v="166"/>
    <n v="177"/>
    <n v="3"/>
    <s v="Well Below National Norm"/>
    <n v="15"/>
    <n v="11"/>
    <s v="Yes"/>
    <s v="No"/>
    <s v="Did Not Achieve Goal, But Showed Growth"/>
    <s v="No"/>
    <m/>
    <n v="1017716457"/>
    <d v="2017-09-18T00:00:00"/>
    <m/>
    <m/>
    <m/>
    <s v="Yes"/>
    <s v="Yes"/>
    <m/>
    <m/>
    <s v="No"/>
    <n v="0"/>
    <s v="No"/>
    <e v="#N/A"/>
    <s v="F268"/>
    <m/>
    <m/>
    <m/>
    <m/>
    <n v="437"/>
    <s v="Pass"/>
    <n v="437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7"/>
    <s v="T'Quan"/>
    <s v="Williams"/>
    <m/>
    <m/>
    <m/>
    <x v="0"/>
    <m/>
    <x v="2"/>
    <n v="6"/>
    <n v="6"/>
    <n v="7"/>
    <n v="7"/>
    <s v="T'QuanWilliams"/>
    <s v="TWilliams2"/>
    <n v="2"/>
    <s v="C2"/>
    <s v="C617"/>
    <s v="C617"/>
    <s v="W291"/>
    <n v="277"/>
    <m/>
    <m/>
    <m/>
    <m/>
    <s v="Central"/>
    <x v="0"/>
    <m/>
    <x v="3"/>
    <s v="Central"/>
    <s v="Central"/>
    <s v="Central"/>
    <s v="Central"/>
    <m/>
    <d v="2016-09-12T00:00:00"/>
    <n v="3"/>
    <n v="1"/>
    <n v="60"/>
    <m/>
    <m/>
    <m/>
    <m/>
    <m/>
    <m/>
    <m/>
    <m/>
    <m/>
    <n v="1"/>
    <m/>
    <m/>
    <s v="incomplete"/>
    <n v="1"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n v="165"/>
    <m/>
    <s v="Error"/>
    <n v="1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617"/>
    <n v="187"/>
    <n v="191"/>
    <n v="5"/>
    <s v="Well Below National Norm"/>
    <n v="8"/>
    <n v="4"/>
    <s v="Yes"/>
    <s v="No"/>
    <s v="Did Not Achieve Goal, But Showed Growth"/>
    <s v="No"/>
    <n v="180"/>
    <n v="181"/>
    <n v="1"/>
    <s v="Well Below National Norm"/>
    <n v="8"/>
    <n v="1"/>
    <s v="Yes"/>
    <s v="No"/>
    <s v="Did Not Achieve Goal, But Showed Growth"/>
    <s v="No"/>
    <m/>
    <n v="1017248772"/>
    <d v="2017-09-18T00:00:00"/>
    <m/>
    <m/>
    <m/>
    <s v="Yes"/>
    <s v="Yes"/>
    <m/>
    <m/>
    <s v="No"/>
    <n v="0"/>
    <m/>
    <m/>
    <s v="W291"/>
    <m/>
    <m/>
    <n v="303"/>
    <s v="Fail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1"/>
    <s v="Woodville"/>
    <n v="3"/>
    <n v="4"/>
    <n v="1"/>
    <n v="4"/>
    <n v="1"/>
    <n v="1"/>
    <n v="2"/>
    <n v="4"/>
    <n v="4"/>
    <n v="4"/>
    <n v="4"/>
    <n v="1"/>
    <n v="4"/>
    <n v="4"/>
    <n v="2"/>
    <n v="1"/>
    <n v="1"/>
    <n v="2"/>
    <n v="3"/>
    <n v="1"/>
    <n v="1"/>
    <n v="3"/>
    <n v="2"/>
    <n v="3"/>
    <n v="1"/>
    <n v="2"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17"/>
    <n v="3"/>
    <n v="3"/>
    <n v="1"/>
    <n v="4"/>
    <n v="3"/>
    <n v="3"/>
    <n v="2"/>
    <n v="1"/>
    <n v="1"/>
  </r>
  <r>
    <n v="607"/>
    <s v="Tyshawn"/>
    <s v="Louis"/>
    <m/>
    <m/>
    <m/>
    <x v="0"/>
    <m/>
    <x v="0"/>
    <n v="6"/>
    <n v="6"/>
    <n v="7"/>
    <n v="7"/>
    <s v="TyshawnLouis"/>
    <s v="TLouis493"/>
    <n v="493"/>
    <s v="C493"/>
    <s v="C493"/>
    <s v="C493"/>
    <m/>
    <m/>
    <m/>
    <m/>
    <m/>
    <m/>
    <m/>
    <x v="0"/>
    <m/>
    <x v="0"/>
    <s v="Central"/>
    <s v="Central"/>
    <m/>
    <s v="Central"/>
    <m/>
    <d v="2017-07-10T00:00:00"/>
    <n v="1"/>
    <n v="1"/>
    <n v="44"/>
    <m/>
    <m/>
    <m/>
    <m/>
    <m/>
    <m/>
    <m/>
    <m/>
    <m/>
    <m/>
    <m/>
    <m/>
    <m/>
    <n v="1"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493"/>
    <m/>
    <n v="206"/>
    <n v="25"/>
    <s v="Well Below National Norm"/>
    <m/>
    <m/>
    <m/>
    <m/>
    <m/>
    <s v="No"/>
    <m/>
    <n v="219"/>
    <n v="35"/>
    <s v="Below National Norm"/>
    <m/>
    <m/>
    <m/>
    <m/>
    <m/>
    <s v="No"/>
    <m/>
    <m/>
    <d v="2017-09-18T00:00:00"/>
    <m/>
    <m/>
    <m/>
    <m/>
    <s v="?"/>
    <m/>
    <m/>
    <m/>
    <m/>
    <m/>
    <m/>
    <m/>
    <m/>
    <m/>
    <m/>
    <m/>
    <m/>
    <m/>
    <m/>
    <m/>
    <m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3"/>
    <n v="3"/>
    <n v="3"/>
    <n v="3"/>
    <n v="4"/>
    <n v="3"/>
    <n v="3"/>
    <n v="3"/>
    <n v="3"/>
    <n v="1"/>
  </r>
  <r>
    <n v="90"/>
    <s v="Cheyenne"/>
    <s v="Davis"/>
    <n v="3"/>
    <n v="4"/>
    <n v="5"/>
    <x v="4"/>
    <n v="6"/>
    <x v="5"/>
    <n v="7"/>
    <n v="7"/>
    <n v="8"/>
    <n v="8"/>
    <s v="CheyenneDavis"/>
    <s v="CDavis66x"/>
    <n v="66"/>
    <s v="C66"/>
    <s v="C66"/>
    <s v="C66"/>
    <s v="C66"/>
    <n v="969"/>
    <m/>
    <s v="Central"/>
    <s v="Central"/>
    <s v="Central"/>
    <s v="Central"/>
    <x v="1"/>
    <m/>
    <x v="1"/>
    <s v="Central"/>
    <s v="Central"/>
    <m/>
    <s v="Central"/>
    <m/>
    <d v="2012-06-01T00:00:00"/>
    <n v="5"/>
    <n v="6"/>
    <n v="256"/>
    <m/>
    <m/>
    <m/>
    <n v="1"/>
    <n v="1"/>
    <n v="1"/>
    <n v="1"/>
    <n v="1"/>
    <n v="1"/>
    <n v="1"/>
    <n v="1"/>
    <m/>
    <n v="1"/>
    <n v="1"/>
    <n v="1"/>
    <m/>
    <s v="incomplete"/>
    <m/>
    <m/>
    <m/>
    <m/>
    <m/>
    <m/>
    <m/>
    <m/>
    <m/>
    <m/>
    <m/>
    <n v="196"/>
    <n v="204"/>
    <n v="8"/>
    <n v="8"/>
    <s v="Yes"/>
    <s v="YES"/>
    <s v="no"/>
    <s v="YES"/>
    <n v="179"/>
    <n v="192"/>
    <n v="11"/>
    <n v="13"/>
    <s v="Yes"/>
    <s v="YES"/>
    <s v="yes"/>
    <s v="NO"/>
    <m/>
    <n v="210"/>
    <n v="216"/>
    <n v="6"/>
    <n v="6"/>
    <n v="75"/>
    <b v="1"/>
    <b v="1"/>
    <b v="0"/>
    <s v="Yes"/>
    <m/>
    <n v="202"/>
    <n v="215"/>
    <n v="9"/>
    <n v="13"/>
    <n v="54"/>
    <b v="1"/>
    <b v="1"/>
    <b v="1"/>
    <s v="Yes"/>
    <m/>
    <m/>
    <n v="210"/>
    <n v="61"/>
    <n v="219"/>
    <n v="69"/>
    <n v="6"/>
    <n v="9"/>
    <s v="Yes"/>
    <s v="Yes"/>
    <s v="Yes"/>
    <s v="Yes"/>
    <n v="200"/>
    <n v="22"/>
    <n v="202"/>
    <n v="12"/>
    <n v="10"/>
    <n v="2"/>
    <s v="Yes"/>
    <s v="No"/>
    <s v="No"/>
    <s v="No"/>
    <m/>
    <d v="2017-03-29T00:00:00"/>
    <n v="218"/>
    <n v="69"/>
    <n v="225"/>
    <n v="74"/>
    <n v="4"/>
    <n v="7"/>
    <s v="Yes"/>
    <s v="Yes"/>
    <s v="Yes"/>
    <s v="Yes"/>
    <n v="212"/>
    <n v="37"/>
    <n v="214"/>
    <n v="25"/>
    <n v="8"/>
    <n v="2"/>
    <s v="Yes"/>
    <s v="No"/>
    <s v="No"/>
    <s v="No"/>
    <m/>
    <s v="x"/>
    <s v="C66"/>
    <n v="223"/>
    <n v="228"/>
    <n v="74"/>
    <s v="Above National Norm"/>
    <n v="3"/>
    <n v="5"/>
    <s v="Yes"/>
    <s v="Yes"/>
    <s v="Exceeded Goal"/>
    <s v="Yes"/>
    <n v="221"/>
    <n v="228"/>
    <n v="49"/>
    <s v="Below National Norm"/>
    <n v="6"/>
    <n v="7"/>
    <s v="Yes"/>
    <s v="Yes"/>
    <s v="Exceeded Goal"/>
    <s v="No"/>
    <m/>
    <s v="CheyenneDavis"/>
    <d v="2017-09-19T00:00:00"/>
    <m/>
    <s v="Yes"/>
    <s v="Yes"/>
    <s v="Yes"/>
    <s v="Yes"/>
    <s v="No"/>
    <n v="0"/>
    <m/>
    <m/>
    <m/>
    <m/>
    <s v="C66"/>
    <m/>
    <m/>
    <m/>
    <m/>
    <m/>
    <m/>
    <m/>
    <m/>
    <s v="Anna Julia Cooper"/>
    <s v="Anna Julia Cooper"/>
    <s v="No"/>
    <m/>
    <n v="141934"/>
    <n v="4"/>
    <n v="4"/>
    <n v="3"/>
    <n v="4"/>
    <n v="3"/>
    <n v="3"/>
    <n v="4"/>
    <n v="3"/>
    <n v="4"/>
    <n v="3"/>
    <n v="3"/>
    <n v="4"/>
    <n v="4"/>
    <n v="2"/>
    <n v="4"/>
    <n v="4"/>
    <n v="4"/>
    <n v="4"/>
    <n v="4"/>
    <n v="4"/>
    <n v="4"/>
    <n v="3"/>
    <n v="4"/>
    <n v="2"/>
    <n v="2"/>
    <n v="2"/>
    <n v="1"/>
    <n v="1"/>
    <n v="1"/>
    <n v="3"/>
    <n v="4"/>
    <n v="4"/>
    <n v="4"/>
    <n v="1"/>
    <n v="1"/>
    <m/>
    <m/>
    <m/>
    <m/>
    <s v="C66"/>
    <n v="3"/>
    <n v="3"/>
    <n v="3"/>
    <n v="4"/>
    <n v="3"/>
    <n v="2"/>
    <n v="2"/>
    <n v="3"/>
    <n v="4"/>
    <n v="2"/>
    <n v="3"/>
    <n v="3"/>
    <n v="3"/>
    <n v="3"/>
    <n v="2"/>
    <n v="2"/>
    <n v="3"/>
    <n v="3"/>
    <n v="3"/>
    <n v="3"/>
    <n v="4"/>
    <n v="2"/>
    <n v="1"/>
    <n v="1"/>
    <n v="1"/>
    <n v="1"/>
    <n v="1"/>
    <n v="1"/>
    <m/>
    <m/>
    <m/>
    <m/>
    <n v="3"/>
    <n v="4"/>
    <n v="3"/>
    <n v="4"/>
    <n v="3"/>
    <n v="3"/>
    <n v="3"/>
    <n v="3"/>
    <n v="3"/>
    <n v="3"/>
    <n v="4"/>
    <n v="2"/>
    <n v="4"/>
    <n v="2"/>
    <n v="4"/>
    <n v="4"/>
    <n v="3"/>
    <n v="4"/>
    <n v="4"/>
    <n v="3"/>
    <n v="4"/>
    <n v="1"/>
    <n v="4"/>
    <n v="1"/>
    <n v="1"/>
    <n v="1"/>
    <n v="1"/>
    <n v="1"/>
    <n v="1"/>
    <n v="2"/>
    <n v="3"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6"/>
    <n v="3"/>
    <n v="4"/>
    <n v="3"/>
    <n v="3"/>
    <n v="1"/>
    <n v="2"/>
    <n v="1"/>
    <n v="2"/>
    <n v="2"/>
  </r>
  <r>
    <n v="463"/>
    <s v="Nicholas"/>
    <s v="Bruce"/>
    <m/>
    <m/>
    <m/>
    <x v="0"/>
    <m/>
    <x v="2"/>
    <n v="6"/>
    <n v="6"/>
    <n v="7"/>
    <n v="7"/>
    <s v="NicolasBruce"/>
    <s v="NBruce286"/>
    <n v="286"/>
    <s v="C286"/>
    <s v="C286"/>
    <s v="C286"/>
    <s v="C286"/>
    <m/>
    <m/>
    <m/>
    <m/>
    <m/>
    <m/>
    <x v="0"/>
    <m/>
    <x v="1"/>
    <s v="Central"/>
    <s v="Central"/>
    <s v="Central"/>
    <s v="Central"/>
    <m/>
    <d v="2016-09-12T00:00:00"/>
    <n v="2"/>
    <n v="1"/>
    <n v="52"/>
    <m/>
    <m/>
    <m/>
    <m/>
    <m/>
    <m/>
    <m/>
    <m/>
    <m/>
    <m/>
    <m/>
    <m/>
    <s v="incomplete"/>
    <n v="1"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286"/>
    <n v="205"/>
    <n v="207"/>
    <n v="27"/>
    <s v="Well Below National Norm"/>
    <n v="6"/>
    <n v="2"/>
    <s v="Yes"/>
    <s v="No"/>
    <s v="Did Not Achieve Goal, But Showed Growth"/>
    <s v="No"/>
    <n v="208"/>
    <n v="226"/>
    <n v="52"/>
    <s v="Above National Norm"/>
    <n v="8"/>
    <n v="18"/>
    <s v="Yes"/>
    <s v="Yes"/>
    <s v="Exceeded Goal"/>
    <s v="Yes"/>
    <m/>
    <s v="NicolasBruce"/>
    <d v="2017-09-18T00:00:00"/>
    <m/>
    <m/>
    <m/>
    <s v="Yes"/>
    <s v="Yes"/>
    <m/>
    <m/>
    <m/>
    <m/>
    <m/>
    <m/>
    <s v="C286"/>
    <m/>
    <m/>
    <m/>
    <m/>
    <m/>
    <m/>
    <m/>
    <m/>
    <s v="Anna Julia Cooper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86"/>
    <s v="Central"/>
    <n v="2"/>
    <n v="3"/>
    <n v="2"/>
    <n v="3"/>
    <n v="1"/>
    <n v="2"/>
    <n v="3"/>
    <n v="2"/>
    <n v="1"/>
    <n v="1"/>
    <n v="1"/>
    <n v="2"/>
    <n v="2"/>
    <n v="2"/>
    <n v="4"/>
    <n v="4"/>
    <n v="4"/>
    <n v="2"/>
    <n v="1"/>
    <n v="1"/>
    <n v="3"/>
    <n v="4"/>
    <n v="4"/>
    <n v="1"/>
    <n v="1"/>
    <n v="2"/>
    <n v="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86"/>
    <n v="2"/>
    <n v="3"/>
    <n v="3"/>
    <n v="3"/>
    <n v="2"/>
    <n v="2"/>
    <n v="2"/>
    <n v="2"/>
    <n v="2"/>
  </r>
  <r>
    <n v="506"/>
    <s v="Tanique"/>
    <s v="Williams"/>
    <m/>
    <m/>
    <m/>
    <x v="0"/>
    <m/>
    <x v="2"/>
    <n v="6"/>
    <n v="6"/>
    <n v="7"/>
    <n v="7"/>
    <s v="TaniqueWilliams"/>
    <s v="TWilliams496"/>
    <n v="496"/>
    <s v="C496"/>
    <s v="C496"/>
    <s v="C496"/>
    <s v="W292"/>
    <m/>
    <m/>
    <m/>
    <m/>
    <m/>
    <m/>
    <x v="0"/>
    <m/>
    <x v="3"/>
    <s v="Central"/>
    <s v="Central"/>
    <s v="Central"/>
    <m/>
    <m/>
    <d v="2016-09-12T00:00:00"/>
    <n v="2"/>
    <n v="1"/>
    <n v="52"/>
    <m/>
    <m/>
    <m/>
    <m/>
    <m/>
    <m/>
    <m/>
    <m/>
    <m/>
    <m/>
    <m/>
    <m/>
    <s v="incomplete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6"/>
    <m/>
    <m/>
    <m/>
    <m/>
    <m/>
    <m/>
    <m/>
    <m/>
    <m/>
    <m/>
    <m/>
    <m/>
    <m/>
    <m/>
    <m/>
    <m/>
    <m/>
    <m/>
    <m/>
    <m/>
    <m/>
    <n v="1017381822"/>
    <d v="2017-09-18T00:00:00"/>
    <m/>
    <m/>
    <m/>
    <s v="Yes"/>
    <s v="Yes"/>
    <m/>
    <m/>
    <m/>
    <m/>
    <m/>
    <m/>
    <s v="W292"/>
    <m/>
    <m/>
    <m/>
    <m/>
    <m/>
    <m/>
    <m/>
    <m/>
    <s v="Woodville Elementary School"/>
    <s v="All Saints Catholic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2"/>
    <s v="Woodville"/>
    <n v="1"/>
    <n v="2"/>
    <n v="3"/>
    <n v="2"/>
    <n v="2"/>
    <n v="3"/>
    <n v="4"/>
    <n v="4"/>
    <n v="4"/>
    <n v="3"/>
    <n v="4"/>
    <n v="4"/>
    <n v="4"/>
    <n v="4"/>
    <n v="4"/>
    <n v="4"/>
    <n v="4"/>
    <n v="2"/>
    <n v="2"/>
    <n v="2"/>
    <n v="2"/>
    <n v="2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6"/>
    <n v="2"/>
    <n v="2"/>
    <n v="2"/>
    <n v="4"/>
    <n v="2"/>
    <n v="2"/>
    <n v="4"/>
    <n v="4"/>
    <n v="3"/>
  </r>
  <r>
    <n v="729"/>
    <s v="Ka'Miyah"/>
    <s v="Grooms"/>
    <m/>
    <m/>
    <m/>
    <x v="0"/>
    <m/>
    <x v="0"/>
    <m/>
    <m/>
    <n v="2"/>
    <n v="2"/>
    <n v="1018041274"/>
    <s v="KGrooms859"/>
    <n v="859"/>
    <s v="F859"/>
    <s v="F859"/>
    <m/>
    <m/>
    <m/>
    <m/>
    <m/>
    <m/>
    <m/>
    <m/>
    <x v="0"/>
    <m/>
    <x v="0"/>
    <m/>
    <m/>
    <s v="PPDC @ FCES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2"/>
    <s v="DEMONT"/>
    <s v="THOMAS"/>
    <m/>
    <m/>
    <m/>
    <x v="0"/>
    <m/>
    <x v="0"/>
    <m/>
    <m/>
    <m/>
    <n v="5"/>
    <n v="1017707866"/>
    <s v="DTHOMAS1000"/>
    <n v="1000"/>
    <s v="Ch1000"/>
    <m/>
    <m/>
    <m/>
    <m/>
    <m/>
    <m/>
    <m/>
    <m/>
    <m/>
    <x v="0"/>
    <m/>
    <x v="0"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s v="La'Moni"/>
    <s v="Macon"/>
    <m/>
    <m/>
    <m/>
    <x v="2"/>
    <n v="5"/>
    <x v="2"/>
    <n v="6"/>
    <n v="6"/>
    <m/>
    <n v="7"/>
    <n v="1015971781"/>
    <s v="LMacon691"/>
    <n v="691"/>
    <s v="C691"/>
    <s v="C691"/>
    <s v="C691"/>
    <s v="F72"/>
    <n v="4716"/>
    <m/>
    <m/>
    <m/>
    <m/>
    <m/>
    <x v="2"/>
    <s v="PPDC @ FCES"/>
    <x v="2"/>
    <s v="Central"/>
    <s v="Central"/>
    <m/>
    <m/>
    <m/>
    <d v="2015-09-15T00:00:00"/>
    <n v="2"/>
    <n v="3"/>
    <n v="124"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"/>
    <n v="39"/>
    <n v="212"/>
    <n v="66"/>
    <n v="8"/>
    <n v="18"/>
    <s v="Yes"/>
    <s v="Yes"/>
    <s v="Yes"/>
    <s v="Yes"/>
    <n v="196"/>
    <n v="33"/>
    <n v="218"/>
    <n v="62"/>
    <n v="12"/>
    <n v="22"/>
    <s v="Yes"/>
    <s v="Yes"/>
    <s v="Yes"/>
    <s v="Yes"/>
    <m/>
    <d v="2016-09-12T00:00:00"/>
    <n v="203"/>
    <m/>
    <n v="211"/>
    <n v="48"/>
    <n v="6"/>
    <n v="8"/>
    <s v="Yes"/>
    <s v="Yes"/>
    <s v="Yes"/>
    <s v="No"/>
    <m/>
    <m/>
    <m/>
    <m/>
    <m/>
    <m/>
    <m/>
    <m/>
    <m/>
    <m/>
    <m/>
    <n v="1015971781"/>
    <s v="C691"/>
    <n v="211"/>
    <n v="212"/>
    <n v="40"/>
    <s v="Below National Norm"/>
    <n v="5"/>
    <n v="1"/>
    <s v="Yes"/>
    <s v="No"/>
    <s v="Did Not Achieve Goal, But Showed Growth"/>
    <s v="No"/>
    <n v="222"/>
    <n v="232"/>
    <n v="66"/>
    <s v="Above National Norm"/>
    <n v="8"/>
    <n v="10"/>
    <s v="Yes"/>
    <s v="Yes"/>
    <s v="Exceeded Goal"/>
    <s v="Yes"/>
    <m/>
    <n v="1015971781"/>
    <d v="2017-09-20T00:00:00"/>
    <m/>
    <m/>
    <s v="Yes"/>
    <s v="Yes"/>
    <s v="Yes"/>
    <s v="Unknown"/>
    <m/>
    <s v="No"/>
    <n v="0"/>
    <s v="No"/>
    <e v="#N/A"/>
    <s v="F72"/>
    <n v="483"/>
    <s v="Pass"/>
    <n v="533"/>
    <s v="Advanced"/>
    <n v="403"/>
    <s v="Pass"/>
    <n v="448"/>
    <s v="Pass"/>
    <s v="Fairfield Court Elementary School"/>
    <s v="Franklin Military Academy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2"/>
    <n v="2"/>
    <n v="2"/>
    <n v="4"/>
    <n v="4"/>
    <n v="4"/>
    <n v="3"/>
    <n v="4"/>
    <n v="4"/>
    <n v="4"/>
    <n v="4"/>
    <n v="4"/>
    <n v="3"/>
    <n v="4"/>
    <n v="4"/>
    <n v="4"/>
    <n v="4"/>
    <n v="4"/>
    <n v="2"/>
    <n v="3"/>
    <n v="4"/>
    <n v="3"/>
    <n v="4"/>
    <n v="4"/>
    <n v="4"/>
    <n v="4"/>
    <n v="3"/>
    <n v="4"/>
    <n v="4"/>
    <m/>
    <m/>
    <m/>
    <m/>
    <n v="3"/>
    <n v="3"/>
    <n v="3"/>
    <n v="4"/>
    <n v="3"/>
    <n v="1"/>
    <n v="4"/>
    <n v="4"/>
    <n v="4"/>
    <n v="3"/>
    <n v="4"/>
    <n v="3"/>
    <n v="4"/>
    <n v="3"/>
    <n v="4"/>
    <n v="4"/>
    <n v="4"/>
    <n v="3"/>
    <n v="2"/>
    <n v="3"/>
    <n v="3"/>
    <n v="4"/>
    <n v="2"/>
    <n v="4"/>
    <n v="3"/>
    <n v="4"/>
    <n v="3"/>
    <n v="4"/>
    <n v="3"/>
    <n v="3"/>
    <n v="3"/>
    <n v="3"/>
    <n v="4"/>
    <m/>
    <m/>
    <m/>
    <m/>
    <s v="F72"/>
    <s v="Fairfield"/>
    <n v="3"/>
    <n v="4"/>
    <n v="3"/>
    <n v="4"/>
    <n v="3"/>
    <n v="3"/>
    <n v="4"/>
    <n v="4"/>
    <n v="4"/>
    <n v="3"/>
    <n v="3"/>
    <n v="2"/>
    <n v="3"/>
    <n v="3"/>
    <n v="4"/>
    <n v="4"/>
    <n v="4"/>
    <n v="3"/>
    <n v="3"/>
    <n v="3"/>
    <n v="4"/>
    <n v="2"/>
    <n v="4"/>
    <n v="4"/>
    <n v="4"/>
    <n v="4"/>
    <n v="4"/>
    <n v="2"/>
    <m/>
    <m/>
    <m/>
    <s v="Yes"/>
    <m/>
    <s v="F72"/>
    <n v="3"/>
    <n v="4"/>
    <n v="3"/>
    <n v="4"/>
    <n v="4"/>
    <n v="3"/>
    <n v="4"/>
    <n v="4"/>
    <n v="3"/>
    <n v="3"/>
    <n v="4"/>
    <n v="3"/>
    <n v="4"/>
    <n v="4"/>
    <n v="4"/>
    <n v="4"/>
    <n v="4"/>
    <n v="2"/>
    <n v="2"/>
    <n v="2"/>
    <n v="4"/>
    <n v="3"/>
    <n v="3"/>
    <n v="4"/>
    <n v="3"/>
    <n v="3"/>
    <n v="4"/>
    <n v="4"/>
    <n v="3"/>
    <n v="4"/>
    <n v="3"/>
    <n v="3"/>
    <n v="2"/>
    <m/>
    <m/>
    <m/>
    <m/>
    <s v="C691"/>
    <n v="2"/>
    <n v="3"/>
    <n v="1"/>
    <n v="4"/>
    <n v="4"/>
    <n v="3"/>
    <n v="4"/>
    <n v="4"/>
    <n v="4"/>
  </r>
  <r>
    <n v="840"/>
    <s v="My'Khi"/>
    <s v="Davis"/>
    <m/>
    <m/>
    <m/>
    <x v="0"/>
    <m/>
    <x v="0"/>
    <m/>
    <m/>
    <m/>
    <n v="2"/>
    <n v="1018042608"/>
    <s v="MDavis1030"/>
    <m/>
    <s v="B1030"/>
    <m/>
    <m/>
    <m/>
    <m/>
    <m/>
    <m/>
    <m/>
    <m/>
    <m/>
    <x v="0"/>
    <m/>
    <x v="0"/>
    <m/>
    <m/>
    <m/>
    <m/>
    <m/>
    <d v="2018-11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3"/>
    <s v="SHYIAH"/>
    <s v="DAVENPORT"/>
    <m/>
    <m/>
    <m/>
    <x v="0"/>
    <m/>
    <x v="0"/>
    <m/>
    <m/>
    <m/>
    <n v="2"/>
    <n v="1017879472"/>
    <s v="SDAVENPORT970"/>
    <n v="970"/>
    <s v="Ch970"/>
    <m/>
    <m/>
    <m/>
    <m/>
    <m/>
    <m/>
    <m/>
    <m/>
    <m/>
    <x v="0"/>
    <m/>
    <x v="0"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4"/>
    <s v="Taryonna"/>
    <s v="Richardson"/>
    <m/>
    <m/>
    <m/>
    <x v="0"/>
    <m/>
    <x v="0"/>
    <m/>
    <n v="2"/>
    <n v="3"/>
    <n v="3"/>
    <n v="1017895919"/>
    <s v="TRichardson696"/>
    <m/>
    <s v="F696"/>
    <s v="F696"/>
    <s v="F696"/>
    <m/>
    <m/>
    <m/>
    <m/>
    <m/>
    <m/>
    <m/>
    <x v="0"/>
    <m/>
    <x v="0"/>
    <m/>
    <s v="PPDC @ FCES"/>
    <s v="PPDC @ FCES"/>
    <m/>
    <m/>
    <d v="2017-10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95919"/>
    <s v="F696"/>
    <n v="165"/>
    <n v="179"/>
    <n v="26"/>
    <s v="Well Below National Norm"/>
    <n v="15"/>
    <n v="14"/>
    <s v="Yes"/>
    <s v="No"/>
    <s v="Did Not Achieve Goal, But Showed Growth"/>
    <s v="No"/>
    <n v="162"/>
    <n v="182"/>
    <n v="23"/>
    <s v="Well Below National Norm"/>
    <n v="17"/>
    <n v="20"/>
    <s v="Yes"/>
    <s v="Yes"/>
    <s v="Exceeded Goal"/>
    <s v="No"/>
    <m/>
    <m/>
    <d v="2017-09-20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1"/>
    <s v="Traenese"/>
    <s v="Tolliver"/>
    <m/>
    <m/>
    <m/>
    <x v="0"/>
    <m/>
    <x v="0"/>
    <m/>
    <m/>
    <m/>
    <n v="4"/>
    <n v="1018172194"/>
    <s v="TTolliver1010"/>
    <m/>
    <s v="F1010"/>
    <m/>
    <m/>
    <m/>
    <m/>
    <m/>
    <m/>
    <m/>
    <m/>
    <m/>
    <x v="0"/>
    <m/>
    <x v="0"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0"/>
    <s v="zimar"/>
    <s v="Ward"/>
    <m/>
    <m/>
    <m/>
    <x v="0"/>
    <m/>
    <x v="0"/>
    <m/>
    <m/>
    <m/>
    <n v="3"/>
    <n v="1017879334"/>
    <s v="zWard939"/>
    <n v="939"/>
    <s v="F939"/>
    <m/>
    <m/>
    <m/>
    <m/>
    <m/>
    <m/>
    <m/>
    <m/>
    <m/>
    <x v="0"/>
    <m/>
    <x v="0"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2"/>
    <s v="Zanyla"/>
    <s v="Washington"/>
    <m/>
    <m/>
    <m/>
    <x v="0"/>
    <m/>
    <x v="0"/>
    <n v="2"/>
    <n v="2"/>
    <n v="3"/>
    <n v="3"/>
    <n v="1017879007"/>
    <s v="ZWashington1006"/>
    <m/>
    <s v="F1006"/>
    <s v="C500"/>
    <s v="C500"/>
    <m/>
    <m/>
    <m/>
    <m/>
    <m/>
    <m/>
    <m/>
    <x v="0"/>
    <m/>
    <x v="0"/>
    <s v="Central"/>
    <s v="Central"/>
    <s v="Central"/>
    <m/>
    <m/>
    <d v="2017-07-10T00:00:00"/>
    <n v="2"/>
    <n v="1"/>
    <n v="52"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00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?"/>
    <m/>
    <m/>
    <m/>
    <m/>
    <m/>
    <m/>
    <m/>
    <m/>
    <m/>
    <m/>
    <m/>
    <m/>
    <m/>
    <m/>
    <m/>
    <m/>
    <s v="All Saints Catholic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Dominic"/>
    <s v="Hayes"/>
    <n v="8"/>
    <n v="9"/>
    <n v="10"/>
    <x v="7"/>
    <n v="11"/>
    <x v="8"/>
    <n v="12"/>
    <m/>
    <m/>
    <m/>
    <m/>
    <m/>
    <n v="102"/>
    <m/>
    <s v="C102"/>
    <s v="C102"/>
    <s v="C102"/>
    <n v="1526"/>
    <m/>
    <s v="Central"/>
    <s v="Central"/>
    <s v="Central"/>
    <s v="Central"/>
    <x v="0"/>
    <m/>
    <x v="0"/>
    <m/>
    <m/>
    <m/>
    <m/>
    <m/>
    <d v="2011-09-01T00:00:00"/>
    <n v="3"/>
    <n v="4"/>
    <n v="168"/>
    <m/>
    <m/>
    <n v="1"/>
    <m/>
    <n v="1"/>
    <n v="1"/>
    <n v="1"/>
    <n v="1"/>
    <n v="1"/>
    <n v="1"/>
    <m/>
    <m/>
    <m/>
    <m/>
    <m/>
    <m/>
    <m/>
    <m/>
    <m/>
    <m/>
    <m/>
    <m/>
    <m/>
    <m/>
    <m/>
    <m/>
    <m/>
    <m/>
    <n v="214"/>
    <n v="206"/>
    <n v="4"/>
    <n v="-8"/>
    <s v="No"/>
    <s v="NO"/>
    <s v="no"/>
    <s v="NO"/>
    <n v="205"/>
    <n v="221"/>
    <n v="4"/>
    <n v="16"/>
    <s v="Yes"/>
    <s v="YES"/>
    <s v="yes"/>
    <s v="NO"/>
    <m/>
    <n v="219"/>
    <m/>
    <m/>
    <e v="#VALUE!"/>
    <m/>
    <e v="#VALUE!"/>
    <e v="#VALUE!"/>
    <e v="#VALUE!"/>
    <m/>
    <m/>
    <n v="22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2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102"/>
    <m/>
    <m/>
    <m/>
    <m/>
    <m/>
    <m/>
    <m/>
    <m/>
    <m/>
    <m/>
    <m/>
    <m/>
    <n v="1418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Keonne"/>
    <s v="Lomax"/>
    <n v="9"/>
    <n v="10"/>
    <n v="11"/>
    <x v="8"/>
    <n v="12"/>
    <x v="9"/>
    <n v="13"/>
    <m/>
    <m/>
    <m/>
    <n v="1012431693"/>
    <m/>
    <m/>
    <m/>
    <s v="C103"/>
    <s v="C103"/>
    <s v="C103"/>
    <n v="1854"/>
    <m/>
    <s v="Central"/>
    <s v="Central"/>
    <s v="Central"/>
    <s v="Central"/>
    <x v="1"/>
    <m/>
    <x v="1"/>
    <m/>
    <m/>
    <m/>
    <m/>
    <m/>
    <d v="2010-09-01T00:00:00"/>
    <n v="5"/>
    <n v="7"/>
    <n v="292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m/>
    <n v="210"/>
    <n v="210"/>
    <n v="2"/>
    <n v="0"/>
    <s v="No"/>
    <s v="NO"/>
    <s v="no"/>
    <s v="NO"/>
    <n v="210"/>
    <n v="217"/>
    <n v="2"/>
    <n v="7"/>
    <s v="Yes"/>
    <s v="YES"/>
    <s v="yes"/>
    <s v="NO"/>
    <m/>
    <n v="214"/>
    <n v="213"/>
    <n v="2"/>
    <n v="-1"/>
    <n v="32"/>
    <b v="0"/>
    <b v="0"/>
    <b v="0"/>
    <s v="No"/>
    <m/>
    <n v="232"/>
    <n v="223"/>
    <n v="2"/>
    <n v="-9"/>
    <m/>
    <b v="0"/>
    <b v="0"/>
    <b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3"/>
    <m/>
    <m/>
    <m/>
    <m/>
    <m/>
    <m/>
    <m/>
    <m/>
    <m/>
    <m/>
    <m/>
    <m/>
    <m/>
    <m/>
    <m/>
    <m/>
    <m/>
    <m/>
    <m/>
    <m/>
    <m/>
    <n v="1012431693"/>
    <m/>
    <m/>
    <s v="Yes"/>
    <s v="Yes"/>
    <s v="Yes"/>
    <m/>
    <s v="Unknown"/>
    <m/>
    <s v="No"/>
    <n v="0"/>
    <m/>
    <m/>
    <s v="C103"/>
    <m/>
    <m/>
    <m/>
    <m/>
    <m/>
    <m/>
    <m/>
    <m/>
    <s v="Armstrong High School"/>
    <m/>
    <m/>
    <m/>
    <n v="141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Chris"/>
    <s v="McArthur"/>
    <n v="8"/>
    <n v="9"/>
    <n v="10"/>
    <x v="7"/>
    <n v="11"/>
    <x v="8"/>
    <n v="12"/>
    <m/>
    <m/>
    <m/>
    <m/>
    <m/>
    <m/>
    <m/>
    <m/>
    <m/>
    <s v=""/>
    <m/>
    <m/>
    <s v="Central"/>
    <s v="Central"/>
    <m/>
    <m/>
    <x v="0"/>
    <m/>
    <x v="0"/>
    <m/>
    <m/>
    <m/>
    <m/>
    <m/>
    <d v="2010-09-01T00:00:00"/>
    <n v="3"/>
    <n v="4"/>
    <n v="168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173"/>
    <n v="185"/>
    <n v="5"/>
    <n v="12"/>
    <s v="Yes"/>
    <s v="YES"/>
    <s v="yes"/>
    <s v="NO"/>
    <n v="186"/>
    <s v="n/a"/>
    <s v="n/a"/>
    <s v="n/a"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mcarth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Tyzea"/>
    <s v="Dunn"/>
    <n v="8"/>
    <n v="9"/>
    <n v="10"/>
    <x v="7"/>
    <n v="11"/>
    <x v="8"/>
    <n v="12"/>
    <m/>
    <m/>
    <m/>
    <m/>
    <m/>
    <m/>
    <m/>
    <m/>
    <m/>
    <s v=""/>
    <m/>
    <m/>
    <s v="Central"/>
    <s v="Central"/>
    <m/>
    <m/>
    <x v="0"/>
    <m/>
    <x v="0"/>
    <m/>
    <m/>
    <m/>
    <m/>
    <m/>
    <d v="2010-09-01T00:00:00"/>
    <n v="4"/>
    <n v="4"/>
    <n v="176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n v="188"/>
    <n v="161"/>
    <n v="4"/>
    <n v="-27"/>
    <s v="No"/>
    <s v="NO"/>
    <s v="no"/>
    <s v="NO"/>
    <n v="192"/>
    <n v="201"/>
    <n v="4"/>
    <n v="9"/>
    <s v="Yes"/>
    <s v="YES"/>
    <s v="yes"/>
    <s v="NO"/>
    <m/>
    <n v="201"/>
    <m/>
    <m/>
    <e v="#VALUE!"/>
    <m/>
    <e v="#VALUE!"/>
    <e v="#VALUE!"/>
    <e v="#VALUE!"/>
    <m/>
    <m/>
    <n v="21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tdun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George"/>
    <s v="Bennett"/>
    <n v="7"/>
    <n v="8"/>
    <n v="9"/>
    <x v="6"/>
    <n v="10"/>
    <x v="7"/>
    <n v="11"/>
    <m/>
    <m/>
    <m/>
    <m/>
    <m/>
    <m/>
    <m/>
    <m/>
    <m/>
    <s v=""/>
    <m/>
    <m/>
    <s v="Central"/>
    <s v="Central"/>
    <m/>
    <m/>
    <x v="0"/>
    <m/>
    <x v="0"/>
    <m/>
    <m/>
    <m/>
    <m/>
    <m/>
    <d v="2010-09-01T00:00:00"/>
    <n v="3"/>
    <n v="4"/>
    <n v="168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196"/>
    <n v="199"/>
    <n v="4"/>
    <n v="3"/>
    <s v="Yes"/>
    <s v="NO"/>
    <s v="no"/>
    <s v="NO"/>
    <n v="221"/>
    <n v="216"/>
    <n v="5"/>
    <n v="-5"/>
    <s v="No"/>
    <s v="NO"/>
    <s v="No"/>
    <s v="NO"/>
    <m/>
    <n v="193"/>
    <m/>
    <m/>
    <e v="#VALUE!"/>
    <m/>
    <e v="#VALUE!"/>
    <e v="#VALUE!"/>
    <e v="#VALUE!"/>
    <m/>
    <m/>
    <n v="209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gbenne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Warren"/>
    <s v="Hubbard"/>
    <n v="7"/>
    <n v="8"/>
    <n v="9"/>
    <x v="6"/>
    <n v="10"/>
    <x v="7"/>
    <n v="11"/>
    <n v="11"/>
    <m/>
    <m/>
    <n v="1013655030"/>
    <m/>
    <m/>
    <m/>
    <s v="C99"/>
    <s v="C99"/>
    <s v="C99"/>
    <n v="1794"/>
    <m/>
    <s v="Central"/>
    <s v="Central"/>
    <s v="Central"/>
    <s v="Central"/>
    <x v="1"/>
    <s v="Central"/>
    <x v="1"/>
    <s v="Central"/>
    <m/>
    <m/>
    <m/>
    <m/>
    <d v="2010-09-01T00:00:00"/>
    <n v="7"/>
    <n v="7"/>
    <n v="308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73"/>
    <n v="186"/>
    <n v="5"/>
    <n v="13"/>
    <s v="Yes"/>
    <s v="YES"/>
    <s v="yes"/>
    <s v="NO"/>
    <n v="206"/>
    <n v="203"/>
    <n v="4"/>
    <n v="-3"/>
    <s v="No"/>
    <s v="NO"/>
    <s v="No"/>
    <s v="NO"/>
    <m/>
    <n v="178"/>
    <n v="210"/>
    <n v="6"/>
    <n v="32"/>
    <n v="26"/>
    <b v="1"/>
    <b v="1"/>
    <b v="1"/>
    <s v="No"/>
    <m/>
    <n v="219"/>
    <n v="219"/>
    <n v="4"/>
    <n v="0"/>
    <n v="27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9"/>
    <m/>
    <m/>
    <m/>
    <m/>
    <m/>
    <m/>
    <m/>
    <m/>
    <m/>
    <m/>
    <m/>
    <m/>
    <m/>
    <m/>
    <m/>
    <m/>
    <m/>
    <m/>
    <m/>
    <m/>
    <m/>
    <n v="1013655030"/>
    <m/>
    <m/>
    <s v="Yes"/>
    <s v="Yes"/>
    <s v="Yes"/>
    <m/>
    <s v="No"/>
    <n v="0"/>
    <s v="No"/>
    <n v="0"/>
    <s v="No"/>
    <e v="#N/A"/>
    <s v="C99"/>
    <m/>
    <m/>
    <n v="352"/>
    <s v="Fail"/>
    <n v="420"/>
    <s v="Pass"/>
    <n v="396"/>
    <s v="Fail"/>
    <s v="Franklin Military Academy"/>
    <m/>
    <m/>
    <m/>
    <n v="141719"/>
    <n v="4"/>
    <n v="2"/>
    <n v="4"/>
    <n v="4"/>
    <n v="4"/>
    <n v="4"/>
    <n v="4"/>
    <n v="4"/>
    <n v="4"/>
    <n v="4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2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incere"/>
    <s v="Baker"/>
    <n v="7"/>
    <n v="8"/>
    <n v="9"/>
    <x v="6"/>
    <n v="10"/>
    <x v="7"/>
    <n v="11"/>
    <m/>
    <m/>
    <m/>
    <m/>
    <m/>
    <m/>
    <m/>
    <m/>
    <m/>
    <s v=""/>
    <m/>
    <m/>
    <m/>
    <m/>
    <m/>
    <m/>
    <x v="0"/>
    <m/>
    <x v="0"/>
    <m/>
    <m/>
    <m/>
    <m/>
    <m/>
    <d v="2011-06-01T00:00:00"/>
    <n v="4"/>
    <n v="0"/>
    <n v="32"/>
    <m/>
    <n v="1"/>
    <m/>
    <n v="1"/>
    <m/>
    <n v="1"/>
    <m/>
    <n v="1"/>
    <m/>
    <m/>
    <m/>
    <m/>
    <m/>
    <m/>
    <m/>
    <m/>
    <m/>
    <m/>
    <m/>
    <m/>
    <m/>
    <m/>
    <m/>
    <m/>
    <m/>
    <m/>
    <m/>
    <m/>
    <n v="227"/>
    <m/>
    <m/>
    <m/>
    <m/>
    <m/>
    <m/>
    <m/>
    <n v="226"/>
    <m/>
    <m/>
    <m/>
    <m/>
    <m/>
    <m/>
    <m/>
    <m/>
    <n v="227"/>
    <m/>
    <m/>
    <e v="#VALUE!"/>
    <m/>
    <e v="#VALUE!"/>
    <e v="#VALUE!"/>
    <e v="#VALUE!"/>
    <m/>
    <m/>
    <n v="228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sba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Tiona"/>
    <s v="Dickerson"/>
    <n v="7"/>
    <n v="8"/>
    <n v="9"/>
    <x v="6"/>
    <n v="10"/>
    <x v="7"/>
    <n v="11"/>
    <m/>
    <m/>
    <m/>
    <n v="1013981358"/>
    <m/>
    <m/>
    <m/>
    <s v="C115"/>
    <s v="C115"/>
    <s v="C115"/>
    <n v="3680"/>
    <m/>
    <s v="Central"/>
    <s v="Central"/>
    <s v="Central"/>
    <m/>
    <x v="1"/>
    <s v="Central"/>
    <x v="1"/>
    <s v="Central"/>
    <m/>
    <m/>
    <m/>
    <m/>
    <d v="2011-09-01T00:00:00"/>
    <n v="4"/>
    <n v="6"/>
    <n v="248"/>
    <m/>
    <m/>
    <n v="1"/>
    <n v="1"/>
    <n v="1"/>
    <n v="1"/>
    <n v="1"/>
    <m/>
    <n v="1"/>
    <m/>
    <n v="1"/>
    <n v="1"/>
    <n v="1"/>
    <n v="1"/>
    <m/>
    <m/>
    <m/>
    <m/>
    <m/>
    <m/>
    <m/>
    <m/>
    <m/>
    <m/>
    <m/>
    <m/>
    <m/>
    <m/>
    <n v="210"/>
    <n v="204"/>
    <n v="4"/>
    <n v="-6"/>
    <s v="No"/>
    <s v="NO"/>
    <s v="no"/>
    <s v="NO"/>
    <n v="210"/>
    <n v="228"/>
    <n v="4"/>
    <n v="18"/>
    <s v="Yes"/>
    <s v="YES"/>
    <s v="yes"/>
    <s v="NO"/>
    <m/>
    <n v="207"/>
    <n v="220"/>
    <n v="4"/>
    <n v="13"/>
    <n v="50"/>
    <b v="1"/>
    <b v="1"/>
    <b v="1"/>
    <s v="Yes"/>
    <m/>
    <n v="221"/>
    <n v="245"/>
    <n v="4"/>
    <n v="24"/>
    <n v="77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5"/>
    <m/>
    <m/>
    <m/>
    <m/>
    <m/>
    <m/>
    <m/>
    <m/>
    <m/>
    <m/>
    <m/>
    <m/>
    <m/>
    <m/>
    <m/>
    <m/>
    <m/>
    <m/>
    <m/>
    <m/>
    <m/>
    <n v="1013981358"/>
    <m/>
    <m/>
    <s v="Yes"/>
    <s v="Yes"/>
    <s v="Yes"/>
    <m/>
    <s v="Unknown"/>
    <m/>
    <s v="No"/>
    <n v="0"/>
    <m/>
    <m/>
    <s v="C115"/>
    <m/>
    <m/>
    <n v="427"/>
    <s v="Pass"/>
    <m/>
    <m/>
    <m/>
    <m/>
    <s v="Thomas Jefferson High School"/>
    <m/>
    <m/>
    <m/>
    <n v="141264"/>
    <n v="4"/>
    <n v="1"/>
    <n v="1"/>
    <n v="4"/>
    <n v="1"/>
    <n v="4"/>
    <n v="4"/>
    <n v="2"/>
    <n v="1"/>
    <n v="4"/>
    <n v="4"/>
    <n v="4"/>
    <n v="4"/>
    <n v="4"/>
    <n v="4"/>
    <n v="4"/>
    <n v="4"/>
    <n v="4"/>
    <n v="2"/>
    <n v="2"/>
    <n v="4"/>
    <n v="3"/>
    <n v="3"/>
    <n v="4"/>
    <n v="4"/>
    <n v="4"/>
    <n v="4"/>
    <n v="4"/>
    <n v="4"/>
    <n v="4"/>
    <n v="4"/>
    <n v="4"/>
    <n v="4"/>
    <n v="1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Jamel"/>
    <s v="Epps"/>
    <n v="7"/>
    <n v="8"/>
    <n v="9"/>
    <x v="6"/>
    <n v="10"/>
    <x v="7"/>
    <n v="11"/>
    <m/>
    <m/>
    <m/>
    <n v="1013655141"/>
    <m/>
    <m/>
    <m/>
    <s v="C11"/>
    <s v="C11"/>
    <s v="C11"/>
    <n v="384"/>
    <m/>
    <s v="Central"/>
    <s v="Central"/>
    <s v="Central"/>
    <s v="Central"/>
    <x v="1"/>
    <s v="Central"/>
    <x v="1"/>
    <s v="Central"/>
    <m/>
    <m/>
    <m/>
    <m/>
    <d v="2012-09-01T00:00:00"/>
    <n v="5"/>
    <n v="5"/>
    <n v="220"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98"/>
    <n v="198"/>
    <n v="4"/>
    <n v="0"/>
    <s v="No"/>
    <s v="NO"/>
    <s v="no"/>
    <s v="NO"/>
    <n v="197"/>
    <n v="212"/>
    <n v="4"/>
    <n v="15"/>
    <s v="Yes"/>
    <s v="YES"/>
    <s v="yes"/>
    <s v="NO"/>
    <m/>
    <n v="204"/>
    <m/>
    <n v="4"/>
    <e v="#VALUE!"/>
    <m/>
    <e v="#VALUE!"/>
    <e v="#VALUE!"/>
    <e v="#VALUE!"/>
    <m/>
    <m/>
    <n v="218"/>
    <n v="223"/>
    <n v="4"/>
    <n v="5"/>
    <n v="34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"/>
    <m/>
    <m/>
    <m/>
    <m/>
    <m/>
    <m/>
    <m/>
    <m/>
    <m/>
    <m/>
    <m/>
    <m/>
    <m/>
    <m/>
    <m/>
    <m/>
    <m/>
    <m/>
    <m/>
    <m/>
    <m/>
    <n v="1013655141"/>
    <m/>
    <m/>
    <s v="Yes"/>
    <s v="Yes"/>
    <s v="Yes"/>
    <m/>
    <s v="Unknown"/>
    <m/>
    <s v="No"/>
    <n v="0"/>
    <m/>
    <m/>
    <s v="C11"/>
    <m/>
    <m/>
    <n v="370"/>
    <s v="Fail"/>
    <m/>
    <m/>
    <m/>
    <m/>
    <s v="Thomas Jefferson High School"/>
    <m/>
    <m/>
    <m/>
    <n v="141702"/>
    <n v="3"/>
    <n v="4"/>
    <n v="3"/>
    <n v="4"/>
    <n v="3"/>
    <n v="1"/>
    <n v="4"/>
    <n v="4"/>
    <n v="4"/>
    <n v="3"/>
    <n v="3"/>
    <n v="3"/>
    <n v="4"/>
    <n v="3"/>
    <n v="4"/>
    <n v="3"/>
    <n v="3"/>
    <n v="1"/>
    <n v="1"/>
    <n v="1"/>
    <n v="4"/>
    <n v="2"/>
    <n v="2"/>
    <n v="4"/>
    <n v="4"/>
    <n v="4"/>
    <n v="2"/>
    <n v="2"/>
    <n v="2"/>
    <n v="3"/>
    <n v="2"/>
    <n v="4"/>
    <n v="4"/>
    <n v="2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Travis"/>
    <s v="Cambric"/>
    <n v="7"/>
    <n v="8"/>
    <n v="9"/>
    <x v="6"/>
    <n v="10"/>
    <x v="7"/>
    <n v="11"/>
    <m/>
    <m/>
    <m/>
    <m/>
    <m/>
    <m/>
    <m/>
    <m/>
    <m/>
    <s v=""/>
    <m/>
    <m/>
    <s v="Central"/>
    <s v="Central"/>
    <m/>
    <m/>
    <x v="0"/>
    <m/>
    <x v="0"/>
    <m/>
    <m/>
    <m/>
    <m/>
    <m/>
    <d v="2012-09-01T00:00:00"/>
    <n v="1"/>
    <n v="2"/>
    <n v="80"/>
    <m/>
    <m/>
    <m/>
    <m/>
    <n v="1"/>
    <n v="1"/>
    <n v="1"/>
    <m/>
    <m/>
    <m/>
    <m/>
    <m/>
    <m/>
    <m/>
    <m/>
    <m/>
    <m/>
    <m/>
    <m/>
    <m/>
    <m/>
    <m/>
    <m/>
    <m/>
    <m/>
    <m/>
    <m/>
    <m/>
    <n v="219"/>
    <n v="214"/>
    <n v="3"/>
    <n v="-5"/>
    <s v="No"/>
    <s v="NO"/>
    <s v="no"/>
    <s v="NO"/>
    <n v="219"/>
    <n v="215"/>
    <n v="4"/>
    <n v="-4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tcam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Essence"/>
    <s v="Kidd"/>
    <n v="7"/>
    <n v="8"/>
    <n v="9"/>
    <x v="6"/>
    <n v="10"/>
    <x v="7"/>
    <n v="11"/>
    <m/>
    <m/>
    <m/>
    <m/>
    <m/>
    <m/>
    <m/>
    <m/>
    <m/>
    <s v=""/>
    <m/>
    <m/>
    <s v="Central"/>
    <s v="Central"/>
    <m/>
    <m/>
    <x v="0"/>
    <m/>
    <x v="0"/>
    <m/>
    <m/>
    <m/>
    <m/>
    <m/>
    <d v="2012-09-01T00:00:00"/>
    <n v="3"/>
    <n v="2"/>
    <n v="96"/>
    <m/>
    <n v="1"/>
    <m/>
    <m/>
    <n v="1"/>
    <n v="1"/>
    <n v="1"/>
    <n v="1"/>
    <s v=" (special circ.)"/>
    <m/>
    <m/>
    <m/>
    <m/>
    <m/>
    <m/>
    <m/>
    <m/>
    <m/>
    <m/>
    <m/>
    <m/>
    <m/>
    <m/>
    <m/>
    <m/>
    <m/>
    <m/>
    <m/>
    <n v="213"/>
    <n v="227"/>
    <n v="4"/>
    <n v="14"/>
    <s v="Yes"/>
    <s v="YES"/>
    <s v="yes"/>
    <s v="YES"/>
    <n v="213"/>
    <n v="225"/>
    <n v="4"/>
    <n v="12"/>
    <s v="Yes"/>
    <s v="YES"/>
    <s v="yes"/>
    <s v="NO"/>
    <m/>
    <n v="226"/>
    <m/>
    <m/>
    <e v="#VALUE!"/>
    <m/>
    <e v="#VALUE!"/>
    <e v="#VALUE!"/>
    <e v="#VALUE!"/>
    <m/>
    <m/>
    <n v="228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ekid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hilip"/>
    <s v="Robinson"/>
    <n v="8"/>
    <n v="9"/>
    <n v="10"/>
    <x v="7"/>
    <n v="11"/>
    <x v="8"/>
    <n v="12"/>
    <m/>
    <m/>
    <m/>
    <m/>
    <m/>
    <m/>
    <m/>
    <m/>
    <m/>
    <s v=""/>
    <m/>
    <m/>
    <s v="Central"/>
    <s v="Central"/>
    <m/>
    <m/>
    <x v="0"/>
    <m/>
    <x v="0"/>
    <m/>
    <m/>
    <m/>
    <m/>
    <m/>
    <d v="2011-09-01T00:00:00"/>
    <n v="2"/>
    <n v="3"/>
    <n v="124"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n v="211"/>
    <n v="214"/>
    <n v="4"/>
    <n v="3"/>
    <s v="Yes"/>
    <s v="NO"/>
    <s v="no"/>
    <s v="NO"/>
    <n v="203"/>
    <n v="218"/>
    <n v="4"/>
    <n v="15"/>
    <s v="Yes"/>
    <s v="YES"/>
    <s v="yes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probin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Destiny"/>
    <s v="Berry"/>
    <n v="6"/>
    <n v="7"/>
    <n v="8"/>
    <x v="9"/>
    <n v="9"/>
    <x v="10"/>
    <n v="10"/>
    <m/>
    <m/>
    <m/>
    <m/>
    <m/>
    <m/>
    <m/>
    <m/>
    <m/>
    <s v=""/>
    <m/>
    <m/>
    <s v="Central"/>
    <s v="Central"/>
    <m/>
    <m/>
    <x v="0"/>
    <m/>
    <x v="0"/>
    <m/>
    <m/>
    <m/>
    <m/>
    <m/>
    <d v="2011-06-01T00:00:00"/>
    <n v="3"/>
    <n v="3"/>
    <n v="132"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212"/>
    <n v="209"/>
    <n v="4"/>
    <n v="-3"/>
    <s v="No"/>
    <s v="NO"/>
    <s v="no"/>
    <s v="NO"/>
    <n v="224"/>
    <n v="229"/>
    <n v="6"/>
    <n v="5"/>
    <s v="Yes"/>
    <s v="NO"/>
    <s v="No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dber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Briona"/>
    <s v="Hicks"/>
    <n v="6"/>
    <n v="7"/>
    <n v="8"/>
    <x v="9"/>
    <n v="9"/>
    <x v="10"/>
    <n v="10"/>
    <m/>
    <m/>
    <m/>
    <n v="1013839390"/>
    <m/>
    <m/>
    <m/>
    <s v="C36"/>
    <s v="C36"/>
    <s v="C36"/>
    <n v="656"/>
    <m/>
    <s v="Central"/>
    <s v="Central"/>
    <s v="Central"/>
    <s v="Central"/>
    <x v="1"/>
    <s v="Central"/>
    <x v="1"/>
    <s v="Central"/>
    <m/>
    <m/>
    <m/>
    <m/>
    <d v="2012-09-01T00:00:00"/>
    <n v="5"/>
    <n v="5"/>
    <n v="220"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84"/>
    <n v="197"/>
    <n v="4"/>
    <n v="13"/>
    <s v="Yes"/>
    <s v="YES"/>
    <s v="yes"/>
    <s v="NO"/>
    <n v="196"/>
    <n v="183"/>
    <n v="5"/>
    <n v="-13"/>
    <s v="No"/>
    <s v="NO"/>
    <s v="No"/>
    <s v="NO"/>
    <m/>
    <n v="184"/>
    <n v="200"/>
    <n v="5"/>
    <n v="16"/>
    <n v="11"/>
    <b v="1"/>
    <b v="1"/>
    <b v="1"/>
    <s v="No"/>
    <m/>
    <n v="188"/>
    <n v="198"/>
    <n v="4"/>
    <n v="10"/>
    <n v="4"/>
    <b v="1"/>
    <b v="1"/>
    <b v="1"/>
    <s v="No"/>
    <m/>
    <m/>
    <n v="193"/>
    <n v="6"/>
    <n v="167"/>
    <n v="1"/>
    <n v="6"/>
    <n v="-26"/>
    <s v="No"/>
    <s v="No"/>
    <s v="No"/>
    <s v="No"/>
    <m/>
    <m/>
    <n v="169"/>
    <n v="1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36"/>
    <m/>
    <m/>
    <m/>
    <m/>
    <m/>
    <m/>
    <m/>
    <m/>
    <m/>
    <m/>
    <m/>
    <m/>
    <m/>
    <m/>
    <m/>
    <m/>
    <m/>
    <m/>
    <m/>
    <m/>
    <m/>
    <n v="1013839390"/>
    <m/>
    <m/>
    <s v="Yes"/>
    <s v="Yes"/>
    <s v="Yes"/>
    <m/>
    <s v="No"/>
    <n v="0"/>
    <s v="No"/>
    <n v="0"/>
    <m/>
    <m/>
    <s v="C36"/>
    <m/>
    <m/>
    <m/>
    <m/>
    <m/>
    <m/>
    <m/>
    <m/>
    <s v="Armstrong High School"/>
    <m/>
    <m/>
    <m/>
    <n v="141201"/>
    <n v="4"/>
    <n v="2"/>
    <n v="3"/>
    <n v="4"/>
    <n v="4"/>
    <n v="4"/>
    <n v="3"/>
    <n v="3"/>
    <n v="3"/>
    <n v="3"/>
    <n v="3"/>
    <n v="3"/>
    <n v="3"/>
    <n v="3"/>
    <n v="3"/>
    <n v="1"/>
    <n v="3"/>
    <n v="3"/>
    <n v="1"/>
    <n v="1"/>
    <n v="2"/>
    <n v="2"/>
    <n v="3"/>
    <n v="3"/>
    <n v="2"/>
    <n v="2"/>
    <n v="2"/>
    <n v="1"/>
    <n v="2"/>
    <n v="2"/>
    <n v="4"/>
    <n v="4"/>
    <n v="4"/>
    <n v="1"/>
    <n v="4"/>
    <n v="3"/>
    <n v="3"/>
    <n v="3"/>
    <m/>
    <s v="C36"/>
    <n v="3"/>
    <n v="2"/>
    <n v="4"/>
    <n v="3"/>
    <n v="3"/>
    <n v="3"/>
    <n v="4"/>
    <n v="3"/>
    <n v="2"/>
    <n v="2"/>
    <n v="1"/>
    <n v="3"/>
    <n v="3"/>
    <n v="3"/>
    <n v="3"/>
    <n v="3"/>
    <n v="3"/>
    <n v="1"/>
    <n v="1"/>
    <n v="1"/>
    <n v="1"/>
    <n v="1"/>
    <n v="1"/>
    <n v="1"/>
    <n v="1"/>
    <n v="1"/>
    <n v="1"/>
    <n v="1"/>
    <n v="3"/>
    <n v="3"/>
    <n v="3"/>
    <m/>
    <n v="2"/>
    <n v="3"/>
    <n v="2"/>
    <n v="3"/>
    <n v="3"/>
    <n v="3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Tiasia"/>
    <s v="Dickerson"/>
    <n v="6"/>
    <n v="7"/>
    <n v="8"/>
    <x v="9"/>
    <n v="9"/>
    <x v="10"/>
    <n v="10"/>
    <m/>
    <m/>
    <m/>
    <n v="1014139131"/>
    <m/>
    <m/>
    <m/>
    <s v="C38"/>
    <s v="C38"/>
    <s v="C38"/>
    <n v="669"/>
    <m/>
    <s v="Central"/>
    <s v="Central"/>
    <s v="Central"/>
    <s v="Central"/>
    <x v="1"/>
    <s v="Central"/>
    <x v="1"/>
    <s v="Central"/>
    <m/>
    <m/>
    <m/>
    <m/>
    <d v="2011-09-01T00:00:00"/>
    <n v="5"/>
    <n v="6"/>
    <n v="256"/>
    <m/>
    <m/>
    <n v="1"/>
    <n v="1"/>
    <n v="1"/>
    <n v="1"/>
    <n v="1"/>
    <m/>
    <n v="1"/>
    <n v="1"/>
    <n v="1"/>
    <n v="1"/>
    <n v="1"/>
    <n v="1"/>
    <m/>
    <m/>
    <m/>
    <m/>
    <m/>
    <m/>
    <m/>
    <m/>
    <m/>
    <m/>
    <m/>
    <m/>
    <m/>
    <m/>
    <n v="201"/>
    <n v="200"/>
    <n v="4"/>
    <n v="-1"/>
    <s v="No"/>
    <s v="NO"/>
    <s v="no"/>
    <s v="NO"/>
    <n v="200"/>
    <n v="222"/>
    <n v="5"/>
    <n v="22"/>
    <s v="Yes"/>
    <s v="YES"/>
    <s v="yes"/>
    <s v="NO"/>
    <m/>
    <n v="208"/>
    <n v="211"/>
    <n v="4"/>
    <n v="3"/>
    <n v="32"/>
    <b v="1"/>
    <b v="0"/>
    <b v="0"/>
    <s v="No"/>
    <m/>
    <n v="190"/>
    <n v="222"/>
    <n v="4"/>
    <n v="32"/>
    <n v="36"/>
    <b v="1"/>
    <b v="1"/>
    <b v="1"/>
    <s v="No"/>
    <m/>
    <m/>
    <n v="206"/>
    <n v="24"/>
    <n v="202"/>
    <n v="13"/>
    <n v="4"/>
    <n v="-4"/>
    <s v="No"/>
    <s v="No"/>
    <s v="No"/>
    <s v="No"/>
    <m/>
    <m/>
    <n v="216"/>
    <n v="22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38"/>
    <m/>
    <m/>
    <m/>
    <m/>
    <m/>
    <m/>
    <m/>
    <m/>
    <m/>
    <m/>
    <m/>
    <m/>
    <m/>
    <m/>
    <m/>
    <m/>
    <m/>
    <m/>
    <m/>
    <m/>
    <m/>
    <n v="1014139131"/>
    <m/>
    <m/>
    <s v="Yes"/>
    <s v="Yes"/>
    <s v="Yes"/>
    <m/>
    <s v="No"/>
    <n v="0"/>
    <s v="No"/>
    <n v="0"/>
    <m/>
    <m/>
    <s v="C38"/>
    <m/>
    <m/>
    <n v="414"/>
    <s v="Pass"/>
    <m/>
    <m/>
    <m/>
    <m/>
    <s v="Thomas Jefferson High School"/>
    <m/>
    <m/>
    <m/>
    <n v="141364"/>
    <n v="3"/>
    <n v="2"/>
    <n v="3"/>
    <n v="4"/>
    <n v="2"/>
    <n v="2"/>
    <n v="4"/>
    <n v="4"/>
    <n v="2"/>
    <n v="3"/>
    <n v="2"/>
    <n v="3"/>
    <n v="3"/>
    <n v="3"/>
    <n v="4"/>
    <n v="3"/>
    <n v="3"/>
    <n v="4"/>
    <n v="3"/>
    <n v="1"/>
    <n v="4"/>
    <n v="3"/>
    <n v="3"/>
    <n v="2"/>
    <n v="3"/>
    <n v="1"/>
    <n v="3"/>
    <n v="4"/>
    <n v="2"/>
    <n v="3"/>
    <n v="3"/>
    <n v="2"/>
    <n v="3"/>
    <n v="1"/>
    <n v="4"/>
    <n v="3"/>
    <n v="3"/>
    <n v="3"/>
    <m/>
    <s v="C38"/>
    <n v="3"/>
    <n v="3"/>
    <n v="3"/>
    <n v="4"/>
    <n v="2"/>
    <n v="3"/>
    <n v="3"/>
    <n v="3"/>
    <n v="1"/>
    <n v="2"/>
    <n v="3"/>
    <n v="2"/>
    <n v="3"/>
    <n v="3"/>
    <n v="3"/>
    <n v="2"/>
    <n v="3"/>
    <n v="4"/>
    <n v="3"/>
    <n v="1"/>
    <n v="3"/>
    <n v="3"/>
    <n v="3"/>
    <n v="4"/>
    <n v="1"/>
    <n v="4"/>
    <n v="3"/>
    <n v="3"/>
    <n v="3"/>
    <n v="3"/>
    <n v="3"/>
    <m/>
    <n v="3"/>
    <n v="2"/>
    <n v="3"/>
    <n v="4"/>
    <n v="3"/>
    <n v="4"/>
    <n v="2"/>
    <n v="4"/>
    <n v="2"/>
    <n v="4"/>
    <n v="2"/>
    <n v="3"/>
    <n v="4"/>
    <n v="4"/>
    <n v="4"/>
    <n v="3"/>
    <n v="3"/>
    <n v="4"/>
    <n v="2"/>
    <n v="1"/>
    <n v="3"/>
    <n v="3"/>
    <n v="3"/>
    <n v="4"/>
    <n v="4"/>
    <n v="2"/>
    <n v="4"/>
    <n v="4"/>
    <n v="3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Abdullahi"/>
    <s v="Maday"/>
    <n v="5"/>
    <n v="6"/>
    <n v="7"/>
    <x v="10"/>
    <n v="8"/>
    <x v="11"/>
    <n v="9"/>
    <m/>
    <m/>
    <m/>
    <m/>
    <m/>
    <n v="105"/>
    <m/>
    <s v="C105"/>
    <s v="C105"/>
    <s v="C105"/>
    <n v="3433"/>
    <m/>
    <s v="Central"/>
    <s v="Central"/>
    <s v="Central"/>
    <m/>
    <x v="0"/>
    <m/>
    <x v="0"/>
    <m/>
    <m/>
    <m/>
    <m/>
    <m/>
    <d v="2012-09-01T00:00:00"/>
    <n v="2"/>
    <n v="3"/>
    <n v="124"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n v="161"/>
    <s v="               n/a"/>
    <s v="                        n/a"/>
    <s v="n/a"/>
    <m/>
    <m/>
    <m/>
    <m/>
    <n v="185"/>
    <n v="195"/>
    <n v="7"/>
    <n v="10"/>
    <s v="Yes"/>
    <s v="YES"/>
    <s v="yes"/>
    <s v="NO"/>
    <m/>
    <n v="180"/>
    <m/>
    <m/>
    <e v="#VALUE!"/>
    <m/>
    <e v="#VALUE!"/>
    <e v="#VALUE!"/>
    <e v="#VALUE!"/>
    <m/>
    <m/>
    <n v="208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5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105"/>
    <m/>
    <m/>
    <m/>
    <m/>
    <m/>
    <m/>
    <m/>
    <m/>
    <m/>
    <m/>
    <m/>
    <m/>
    <n v="141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haziah"/>
    <s v="Ingram"/>
    <n v="6"/>
    <n v="7"/>
    <n v="8"/>
    <x v="9"/>
    <n v="9"/>
    <x v="10"/>
    <n v="10"/>
    <m/>
    <m/>
    <m/>
    <n v="1013839073"/>
    <m/>
    <m/>
    <m/>
    <s v="C17"/>
    <s v="C17"/>
    <s v="C17"/>
    <n v="443"/>
    <m/>
    <m/>
    <m/>
    <s v="Central"/>
    <s v="Central"/>
    <x v="1"/>
    <s v="Central"/>
    <x v="1"/>
    <m/>
    <m/>
    <m/>
    <m/>
    <m/>
    <d v="2014-06-01T00:00:00"/>
    <n v="3"/>
    <n v="3"/>
    <n v="132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"/>
    <n v="215"/>
    <n v="3"/>
    <n v="-1"/>
    <n v="42"/>
    <b v="0"/>
    <b v="0"/>
    <b v="0"/>
    <s v="No"/>
    <m/>
    <n v="224"/>
    <n v="203"/>
    <n v="5"/>
    <n v="-21"/>
    <n v="7"/>
    <b v="0"/>
    <b v="0"/>
    <b v="0"/>
    <s v="No"/>
    <m/>
    <m/>
    <n v="198"/>
    <n v="1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7"/>
    <m/>
    <m/>
    <m/>
    <m/>
    <m/>
    <m/>
    <m/>
    <m/>
    <m/>
    <m/>
    <m/>
    <m/>
    <m/>
    <m/>
    <m/>
    <m/>
    <m/>
    <m/>
    <m/>
    <m/>
    <m/>
    <n v="1013839073"/>
    <m/>
    <m/>
    <m/>
    <s v="Yes"/>
    <s v="Yes"/>
    <m/>
    <s v="Yes"/>
    <n v="7"/>
    <s v="Yes"/>
    <n v="1"/>
    <m/>
    <m/>
    <s v="C17"/>
    <m/>
    <m/>
    <n v="354"/>
    <s v="Fail"/>
    <m/>
    <m/>
    <m/>
    <m/>
    <s v="Franklin Military Academy"/>
    <m/>
    <m/>
    <m/>
    <n v="141823"/>
    <n v="3"/>
    <n v="3"/>
    <n v="3"/>
    <n v="2"/>
    <n v="2"/>
    <n v="2"/>
    <n v="2"/>
    <n v="4"/>
    <n v="3"/>
    <n v="3"/>
    <n v="2"/>
    <n v="3"/>
    <n v="4"/>
    <n v="4"/>
    <n v="4"/>
    <n v="4"/>
    <n v="4"/>
    <n v="2"/>
    <n v="2"/>
    <n v="2"/>
    <n v="3"/>
    <n v="1"/>
    <n v="1"/>
    <n v="2"/>
    <n v="4"/>
    <n v="1"/>
    <n v="4"/>
    <n v="4"/>
    <n v="4"/>
    <n v="1"/>
    <n v="4"/>
    <n v="4"/>
    <n v="4"/>
    <n v="1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Chrishanda"/>
    <s v="Bell"/>
    <n v="6"/>
    <n v="7"/>
    <n v="8"/>
    <x v="9"/>
    <n v="9"/>
    <x v="10"/>
    <n v="10"/>
    <m/>
    <m/>
    <m/>
    <m/>
    <m/>
    <m/>
    <m/>
    <m/>
    <m/>
    <s v=""/>
    <m/>
    <m/>
    <s v="Central"/>
    <s v="Central"/>
    <m/>
    <m/>
    <x v="0"/>
    <m/>
    <x v="0"/>
    <m/>
    <m/>
    <m/>
    <m/>
    <m/>
    <d v="2010-09-01T00:00:00"/>
    <n v="2"/>
    <n v="4"/>
    <n v="160"/>
    <n v="1"/>
    <n v="1"/>
    <n v="1"/>
    <m/>
    <n v="1"/>
    <n v="1"/>
    <n v="1"/>
    <m/>
    <m/>
    <m/>
    <m/>
    <m/>
    <m/>
    <m/>
    <m/>
    <m/>
    <m/>
    <m/>
    <m/>
    <m/>
    <m/>
    <m/>
    <m/>
    <m/>
    <m/>
    <m/>
    <m/>
    <m/>
    <n v="205"/>
    <n v="213"/>
    <n v="4"/>
    <n v="8"/>
    <s v="Yes"/>
    <s v="YES"/>
    <s v="yes"/>
    <s v="NO"/>
    <n v="229"/>
    <n v="217"/>
    <n v="6"/>
    <n v="-12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be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Amber"/>
    <s v="Jordan"/>
    <n v="6"/>
    <n v="7"/>
    <n v="8"/>
    <x v="9"/>
    <n v="9"/>
    <x v="10"/>
    <n v="10"/>
    <m/>
    <m/>
    <m/>
    <m/>
    <m/>
    <n v="90"/>
    <m/>
    <s v="C90"/>
    <s v="C90"/>
    <s v="C90"/>
    <n v="1614"/>
    <m/>
    <s v="Central"/>
    <s v="Central"/>
    <s v="Central"/>
    <s v="Central"/>
    <x v="1"/>
    <m/>
    <x v="0"/>
    <m/>
    <m/>
    <m/>
    <m/>
    <m/>
    <d v="2010-09-01T00:00:00"/>
    <n v="4"/>
    <n v="6"/>
    <n v="248"/>
    <n v="1"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n v="210"/>
    <n v="219"/>
    <n v="4"/>
    <n v="9"/>
    <s v="Yes"/>
    <s v="YES"/>
    <s v="yes"/>
    <s v="YES"/>
    <n v="214"/>
    <n v="221"/>
    <n v="6"/>
    <n v="7"/>
    <s v="Yes"/>
    <s v="YES"/>
    <s v="yes"/>
    <s v="NO"/>
    <m/>
    <n v="206"/>
    <m/>
    <n v="4"/>
    <e v="#VALUE!"/>
    <m/>
    <e v="#VALUE!"/>
    <e v="#VALUE!"/>
    <e v="#VALUE!"/>
    <m/>
    <m/>
    <n v="215"/>
    <n v="221"/>
    <n v="5"/>
    <n v="6"/>
    <n v="33"/>
    <b v="1"/>
    <b v="1"/>
    <b v="1"/>
    <s v="No"/>
    <m/>
    <m/>
    <n v="228"/>
    <n v="75"/>
    <m/>
    <m/>
    <n v="2"/>
    <m/>
    <m/>
    <m/>
    <m/>
    <m/>
    <m/>
    <m/>
    <n v="211"/>
    <n v="15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90"/>
    <m/>
    <m/>
    <m/>
    <m/>
    <m/>
    <m/>
    <m/>
    <m/>
    <m/>
    <m/>
    <m/>
    <m/>
    <m/>
    <m/>
    <m/>
    <m/>
    <m/>
    <m/>
    <m/>
    <m/>
    <m/>
    <m/>
    <m/>
    <m/>
    <s v="Yes"/>
    <m/>
    <m/>
    <m/>
    <s v="Yes"/>
    <n v="1"/>
    <m/>
    <m/>
    <m/>
    <m/>
    <s v="C90"/>
    <m/>
    <m/>
    <m/>
    <m/>
    <m/>
    <m/>
    <m/>
    <m/>
    <m/>
    <m/>
    <m/>
    <m/>
    <n v="141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0"/>
    <n v="2"/>
    <n v="2"/>
    <n v="2"/>
    <n v="3"/>
    <n v="3"/>
    <n v="1"/>
    <n v="1"/>
    <n v="1"/>
    <n v="1"/>
    <n v="1"/>
    <n v="4"/>
    <n v="2"/>
    <n v="1"/>
    <n v="1"/>
    <n v="1"/>
    <n v="1"/>
    <n v="3"/>
    <n v="3"/>
    <n v="3"/>
    <n v="1"/>
    <n v="4"/>
    <n v="4"/>
    <n v="1"/>
    <n v="4"/>
    <n v="1"/>
    <n v="3"/>
    <n v="2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Jahlique"/>
    <s v="Carlyle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87"/>
    <n v="210"/>
    <n v="6"/>
    <n v="23"/>
    <s v="Yes"/>
    <s v="YES"/>
    <s v="yes"/>
    <s v="NO"/>
    <n v="216"/>
    <n v="210"/>
    <n v="8"/>
    <n v="-6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carly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Khania"/>
    <s v="Robinson"/>
    <n v="5"/>
    <n v="6"/>
    <n v="7"/>
    <x v="10"/>
    <n v="8"/>
    <x v="11"/>
    <n v="9"/>
    <m/>
    <m/>
    <m/>
    <n v="1013839234"/>
    <m/>
    <m/>
    <m/>
    <s v="C97"/>
    <s v="C97"/>
    <s v="C97"/>
    <n v="1688"/>
    <m/>
    <s v="Central"/>
    <s v="Central"/>
    <s v="Central"/>
    <s v="Central"/>
    <x v="1"/>
    <m/>
    <x v="0"/>
    <m/>
    <m/>
    <m/>
    <m/>
    <m/>
    <d v="2011-06-01T00:00:00"/>
    <n v="5"/>
    <n v="5"/>
    <n v="220"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n v="202"/>
    <n v="206"/>
    <n v="5"/>
    <n v="4"/>
    <s v="Yes"/>
    <s v="NO"/>
    <s v="no"/>
    <s v="NO"/>
    <n v="209"/>
    <n v="216"/>
    <n v="7"/>
    <n v="7"/>
    <s v="Yes"/>
    <s v="YES"/>
    <s v="No"/>
    <s v="NO"/>
    <m/>
    <n v="205"/>
    <n v="212"/>
    <n v="4"/>
    <n v="7"/>
    <n v="40"/>
    <b v="1"/>
    <b v="1"/>
    <b v="1"/>
    <s v="No"/>
    <m/>
    <n v="213"/>
    <n v="223"/>
    <n v="6"/>
    <n v="10"/>
    <n v="44"/>
    <b v="1"/>
    <b v="1"/>
    <b v="1"/>
    <s v="No"/>
    <m/>
    <m/>
    <n v="223"/>
    <n v="71"/>
    <n v="213"/>
    <n v="37"/>
    <n v="3"/>
    <n v="-1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7"/>
    <m/>
    <m/>
    <m/>
    <m/>
    <m/>
    <m/>
    <m/>
    <m/>
    <m/>
    <m/>
    <m/>
    <m/>
    <m/>
    <m/>
    <m/>
    <m/>
    <m/>
    <m/>
    <m/>
    <m/>
    <m/>
    <n v="1013839234"/>
    <m/>
    <m/>
    <s v="Yes"/>
    <s v="Yes"/>
    <m/>
    <m/>
    <s v="Yes"/>
    <n v="2"/>
    <m/>
    <m/>
    <m/>
    <m/>
    <s v="C97"/>
    <m/>
    <m/>
    <m/>
    <m/>
    <m/>
    <m/>
    <m/>
    <m/>
    <m/>
    <m/>
    <m/>
    <m/>
    <n v="141913"/>
    <n v="4"/>
    <n v="2"/>
    <n v="1"/>
    <n v="4"/>
    <n v="4"/>
    <n v="4"/>
    <n v="1"/>
    <n v="4"/>
    <n v="1"/>
    <n v="1"/>
    <n v="4"/>
    <n v="4"/>
    <n v="4"/>
    <n v="4"/>
    <n v="3"/>
    <n v="4"/>
    <n v="3"/>
    <n v="1"/>
    <n v="1"/>
    <n v="1"/>
    <n v="2"/>
    <n v="1"/>
    <n v="1"/>
    <n v="2"/>
    <n v="2"/>
    <n v="1"/>
    <n v="2"/>
    <n v="2"/>
    <n v="1"/>
    <n v="4"/>
    <n v="2"/>
    <n v="2"/>
    <n v="2"/>
    <n v="1"/>
    <n v="3"/>
    <n v="3"/>
    <n v="3"/>
    <n v="3"/>
    <m/>
    <s v="C97"/>
    <n v="4"/>
    <n v="4"/>
    <n v="4"/>
    <n v="2"/>
    <n v="1"/>
    <n v="1"/>
    <n v="1"/>
    <n v="2"/>
    <n v="1"/>
    <n v="4"/>
    <n v="4"/>
    <n v="4"/>
    <n v="2"/>
    <n v="4"/>
    <n v="4"/>
    <n v="4"/>
    <n v="4"/>
    <n v="1"/>
    <n v="1"/>
    <n v="1"/>
    <n v="3"/>
    <n v="1"/>
    <n v="2"/>
    <n v="2"/>
    <n v="1"/>
    <n v="3"/>
    <n v="4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Khalil"/>
    <s v="Robinson"/>
    <n v="6"/>
    <n v="7"/>
    <n v="8"/>
    <x v="9"/>
    <n v="9"/>
    <x v="10"/>
    <n v="10"/>
    <m/>
    <m/>
    <m/>
    <n v="1013839126"/>
    <m/>
    <m/>
    <m/>
    <s v="C98"/>
    <s v="C98"/>
    <s v="C98"/>
    <n v="1689"/>
    <m/>
    <s v="Central"/>
    <s v="Central"/>
    <s v="Central"/>
    <s v="Central"/>
    <x v="1"/>
    <m/>
    <x v="0"/>
    <m/>
    <m/>
    <m/>
    <m/>
    <m/>
    <d v="2011-06-01T00:00:00"/>
    <n v="5"/>
    <n v="5"/>
    <n v="220"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n v="189"/>
    <n v="198"/>
    <n v="4"/>
    <n v="9"/>
    <s v="Yes"/>
    <s v="YES"/>
    <s v="yes"/>
    <s v="NO"/>
    <n v="203"/>
    <n v="205"/>
    <n v="6"/>
    <n v="2"/>
    <s v="Yes"/>
    <s v="NO"/>
    <s v="No"/>
    <s v="NO"/>
    <m/>
    <n v="202"/>
    <n v="189"/>
    <n v="4"/>
    <n v="-13"/>
    <n v="3"/>
    <b v="0"/>
    <b v="0"/>
    <b v="0"/>
    <s v="No"/>
    <m/>
    <n v="199"/>
    <n v="205"/>
    <n v="5"/>
    <n v="6"/>
    <n v="9"/>
    <b v="1"/>
    <b v="1"/>
    <b v="1"/>
    <s v="No"/>
    <m/>
    <m/>
    <n v="208"/>
    <n v="28"/>
    <n v="209"/>
    <n v="24"/>
    <n v="4"/>
    <n v="1"/>
    <s v="Yes"/>
    <s v="No"/>
    <s v="No"/>
    <s v="No"/>
    <m/>
    <m/>
    <n v="212"/>
    <n v="16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98"/>
    <m/>
    <m/>
    <m/>
    <m/>
    <m/>
    <m/>
    <m/>
    <m/>
    <m/>
    <m/>
    <m/>
    <m/>
    <m/>
    <m/>
    <m/>
    <m/>
    <m/>
    <m/>
    <m/>
    <m/>
    <m/>
    <n v="1013839126"/>
    <m/>
    <m/>
    <s v="Yes"/>
    <s v="Yes"/>
    <m/>
    <m/>
    <s v="No"/>
    <n v="0"/>
    <m/>
    <m/>
    <m/>
    <m/>
    <s v="C98"/>
    <m/>
    <m/>
    <m/>
    <m/>
    <m/>
    <m/>
    <m/>
    <m/>
    <m/>
    <m/>
    <m/>
    <m/>
    <n v="141176"/>
    <n v="3"/>
    <n v="3"/>
    <n v="4"/>
    <n v="4"/>
    <n v="3"/>
    <n v="4"/>
    <n v="4"/>
    <n v="3"/>
    <n v="4"/>
    <n v="4"/>
    <n v="4"/>
    <n v="3"/>
    <n v="3"/>
    <n v="4"/>
    <n v="3"/>
    <n v="4"/>
    <n v="4"/>
    <n v="2"/>
    <n v="3"/>
    <n v="2"/>
    <n v="3"/>
    <n v="2"/>
    <n v="3"/>
    <n v="3"/>
    <n v="4"/>
    <n v="3"/>
    <n v="3"/>
    <n v="3"/>
    <n v="3"/>
    <n v="4"/>
    <n v="4"/>
    <n v="4"/>
    <n v="4"/>
    <n v="2"/>
    <n v="4"/>
    <n v="3"/>
    <n v="3"/>
    <n v="3"/>
    <m/>
    <s v="C98"/>
    <n v="4"/>
    <n v="2"/>
    <n v="4"/>
    <n v="4"/>
    <n v="3"/>
    <n v="4"/>
    <n v="4"/>
    <n v="3"/>
    <n v="3"/>
    <n v="3"/>
    <n v="3"/>
    <n v="4"/>
    <n v="2"/>
    <n v="4"/>
    <n v="4"/>
    <n v="4"/>
    <n v="4"/>
    <n v="3"/>
    <n v="3"/>
    <n v="2"/>
    <n v="3"/>
    <n v="2"/>
    <n v="4"/>
    <n v="3"/>
    <n v="2"/>
    <n v="3"/>
    <n v="3"/>
    <n v="3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Caliyah"/>
    <s v="Bennett"/>
    <n v="6"/>
    <n v="7"/>
    <n v="8"/>
    <x v="9"/>
    <n v="9"/>
    <x v="10"/>
    <n v="10"/>
    <m/>
    <m/>
    <m/>
    <m/>
    <m/>
    <n v="7"/>
    <m/>
    <s v="C7"/>
    <s v="C7"/>
    <s v="C7"/>
    <n v="329"/>
    <m/>
    <s v="Central"/>
    <s v="Central"/>
    <s v="Central"/>
    <s v="Central"/>
    <x v="1"/>
    <m/>
    <x v="0"/>
    <m/>
    <m/>
    <m/>
    <m/>
    <m/>
    <d v="2010-09-01T00:00:00"/>
    <n v="3"/>
    <n v="5"/>
    <n v="204"/>
    <n v="1"/>
    <n v="1"/>
    <m/>
    <n v="1"/>
    <n v="1"/>
    <n v="1"/>
    <n v="1"/>
    <m/>
    <n v="1"/>
    <m/>
    <n v="1"/>
    <m/>
    <m/>
    <m/>
    <m/>
    <m/>
    <m/>
    <m/>
    <m/>
    <m/>
    <m/>
    <m/>
    <m/>
    <m/>
    <m/>
    <m/>
    <m/>
    <m/>
    <n v="216"/>
    <n v="225"/>
    <n v="4"/>
    <n v="9"/>
    <s v="Yes"/>
    <s v="YES"/>
    <s v="yes"/>
    <s v="YES"/>
    <n v="232"/>
    <n v="237"/>
    <n v="6"/>
    <n v="5"/>
    <s v="Yes"/>
    <s v="NO"/>
    <s v="No"/>
    <s v="YES"/>
    <m/>
    <n v="228"/>
    <n v="241"/>
    <m/>
    <n v="13"/>
    <m/>
    <b v="1"/>
    <e v="#VALUE!"/>
    <e v="#VALUE!"/>
    <m/>
    <m/>
    <n v="230"/>
    <n v="243"/>
    <n v="5"/>
    <n v="13"/>
    <n v="79"/>
    <b v="1"/>
    <b v="1"/>
    <b v="1"/>
    <s v="Yes"/>
    <m/>
    <m/>
    <m/>
    <m/>
    <m/>
    <m/>
    <m/>
    <m/>
    <m/>
    <m/>
    <m/>
    <m/>
    <m/>
    <m/>
    <n v="216"/>
    <n v="24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7"/>
    <m/>
    <m/>
    <m/>
    <m/>
    <m/>
    <m/>
    <m/>
    <m/>
    <m/>
    <m/>
    <m/>
    <m/>
    <m/>
    <m/>
    <m/>
    <m/>
    <m/>
    <m/>
    <m/>
    <m/>
    <m/>
    <m/>
    <m/>
    <s v="Yes"/>
    <s v="Yes"/>
    <m/>
    <m/>
    <m/>
    <s v="No"/>
    <n v="0"/>
    <m/>
    <m/>
    <m/>
    <m/>
    <s v="C7"/>
    <m/>
    <m/>
    <m/>
    <m/>
    <m/>
    <m/>
    <m/>
    <m/>
    <m/>
    <m/>
    <m/>
    <m/>
    <n v="1417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"/>
    <n v="3"/>
    <n v="3"/>
    <n v="2"/>
    <n v="4"/>
    <n v="4"/>
    <n v="3"/>
    <n v="3"/>
    <n v="3"/>
    <n v="3"/>
    <n v="3"/>
    <n v="4"/>
    <n v="3"/>
    <n v="3"/>
    <n v="2"/>
    <n v="3"/>
    <n v="3"/>
    <n v="3"/>
    <n v="4"/>
    <n v="4"/>
    <n v="4"/>
    <n v="4"/>
    <n v="4"/>
    <n v="3"/>
    <n v="3"/>
    <n v="2"/>
    <n v="3"/>
    <n v="2"/>
    <n v="3"/>
    <n v="2"/>
    <n v="3"/>
    <n v="3"/>
    <m/>
    <n v="1"/>
    <n v="3"/>
    <n v="3"/>
    <n v="4"/>
    <n v="3"/>
    <n v="3"/>
    <n v="2"/>
    <n v="3"/>
    <n v="1"/>
    <n v="3"/>
    <n v="1"/>
    <n v="2"/>
    <n v="4"/>
    <n v="3"/>
    <n v="1"/>
    <n v="3"/>
    <n v="2"/>
    <n v="4"/>
    <n v="3"/>
    <n v="2"/>
    <n v="4"/>
    <n v="3"/>
    <n v="3"/>
    <n v="4"/>
    <n v="3"/>
    <n v="2"/>
    <n v="4"/>
    <n v="3"/>
    <n v="3"/>
    <n v="2"/>
    <n v="3"/>
    <n v="2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Gianna"/>
    <s v="Lonzer"/>
    <n v="5"/>
    <n v="6"/>
    <n v="7"/>
    <x v="10"/>
    <n v="8"/>
    <x v="11"/>
    <n v="9"/>
    <m/>
    <m/>
    <m/>
    <n v="1013697138"/>
    <m/>
    <m/>
    <m/>
    <s v="C21"/>
    <s v="C21"/>
    <s v="C21"/>
    <n v="504"/>
    <m/>
    <m/>
    <m/>
    <s v="Central"/>
    <s v="Central"/>
    <x v="1"/>
    <m/>
    <x v="0"/>
    <m/>
    <m/>
    <m/>
    <m/>
    <m/>
    <d v="2014-06-01T00:00:00"/>
    <n v="2"/>
    <n v="2"/>
    <n v="88"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n v="213"/>
    <m/>
    <m/>
    <m/>
    <m/>
    <m/>
    <m/>
    <m/>
    <n v="224"/>
    <m/>
    <m/>
    <m/>
    <m/>
    <m/>
    <m/>
    <m/>
    <n v="216"/>
    <n v="220"/>
    <n v="4"/>
    <n v="4"/>
    <n v="61"/>
    <b v="1"/>
    <b v="1"/>
    <b v="0"/>
    <s v="Yes"/>
    <m/>
    <n v="221"/>
    <n v="227"/>
    <n v="6"/>
    <n v="6"/>
    <n v="54"/>
    <b v="1"/>
    <b v="1"/>
    <b v="0"/>
    <s v="Yes"/>
    <m/>
    <m/>
    <n v="219"/>
    <n v="62"/>
    <n v="224"/>
    <n v="65"/>
    <n v="3"/>
    <n v="5"/>
    <s v="Yes"/>
    <s v="Yes"/>
    <s v="Yes"/>
    <s v="Yes"/>
    <m/>
    <m/>
    <n v="229"/>
    <n v="51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21"/>
    <m/>
    <m/>
    <m/>
    <m/>
    <m/>
    <m/>
    <m/>
    <m/>
    <m/>
    <m/>
    <m/>
    <m/>
    <m/>
    <m/>
    <m/>
    <m/>
    <m/>
    <m/>
    <m/>
    <m/>
    <m/>
    <n v="1013697138"/>
    <m/>
    <m/>
    <m/>
    <s v="Yes"/>
    <m/>
    <m/>
    <s v="No"/>
    <n v="0"/>
    <m/>
    <m/>
    <m/>
    <m/>
    <s v="C21"/>
    <m/>
    <m/>
    <m/>
    <m/>
    <m/>
    <m/>
    <m/>
    <m/>
    <m/>
    <m/>
    <m/>
    <m/>
    <n v="141577"/>
    <n v="3"/>
    <n v="4"/>
    <n v="3"/>
    <n v="3"/>
    <n v="3"/>
    <n v="2"/>
    <n v="3"/>
    <n v="3"/>
    <n v="1"/>
    <n v="3"/>
    <n v="4"/>
    <n v="4"/>
    <n v="3"/>
    <n v="1"/>
    <n v="4"/>
    <n v="4"/>
    <n v="4"/>
    <n v="2"/>
    <n v="3"/>
    <n v="1"/>
    <n v="3"/>
    <n v="3"/>
    <n v="4"/>
    <n v="4"/>
    <n v="3"/>
    <n v="2"/>
    <n v="4"/>
    <n v="4"/>
    <n v="4"/>
    <n v="4"/>
    <n v="4"/>
    <n v="4"/>
    <n v="3"/>
    <n v="1"/>
    <n v="3"/>
    <n v="3"/>
    <n v="3"/>
    <n v="3"/>
    <m/>
    <s v="C21"/>
    <n v="3"/>
    <n v="2"/>
    <n v="3"/>
    <n v="4"/>
    <n v="1"/>
    <n v="2"/>
    <n v="2"/>
    <n v="1"/>
    <n v="1"/>
    <n v="2"/>
    <n v="3"/>
    <n v="4"/>
    <n v="3"/>
    <n v="4"/>
    <n v="1"/>
    <n v="4"/>
    <n v="4"/>
    <n v="2"/>
    <n v="4"/>
    <n v="1"/>
    <n v="4"/>
    <n v="4"/>
    <n v="4"/>
    <n v="4"/>
    <n v="1"/>
    <n v="4"/>
    <n v="4"/>
    <n v="4"/>
    <n v="3"/>
    <n v="3"/>
    <n v="3"/>
    <m/>
    <n v="4"/>
    <n v="4"/>
    <n v="4"/>
    <n v="4"/>
    <n v="4"/>
    <n v="4"/>
    <n v="3"/>
    <n v="3"/>
    <n v="2"/>
    <n v="3"/>
    <n v="2"/>
    <n v="4"/>
    <n v="3"/>
    <n v="4"/>
    <n v="4"/>
    <n v="4"/>
    <n v="4"/>
    <n v="3"/>
    <n v="3"/>
    <n v="3"/>
    <n v="4"/>
    <n v="3"/>
    <n v="3"/>
    <n v="4"/>
    <n v="4"/>
    <n v="4"/>
    <n v="4"/>
    <n v="4"/>
    <n v="4"/>
    <n v="3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India"/>
    <s v="Pendleton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1-09-01T00:00:00"/>
    <n v="0"/>
    <n v="3"/>
    <n v="108"/>
    <m/>
    <m/>
    <n v="1"/>
    <m/>
    <n v="1"/>
    <m/>
    <n v="1"/>
    <m/>
    <m/>
    <m/>
    <m/>
    <m/>
    <m/>
    <m/>
    <m/>
    <m/>
    <m/>
    <m/>
    <m/>
    <m/>
    <m/>
    <m/>
    <m/>
    <m/>
    <m/>
    <m/>
    <m/>
    <m/>
    <n v="193"/>
    <n v="204"/>
    <n v="6"/>
    <n v="11"/>
    <s v="Yes"/>
    <s v="YES"/>
    <s v="yes"/>
    <s v="NO"/>
    <n v="199"/>
    <n v="206"/>
    <n v="8"/>
    <n v="7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ipendle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Roshae"/>
    <s v="Logan"/>
    <n v="5"/>
    <n v="6"/>
    <n v="7"/>
    <x v="10"/>
    <n v="8"/>
    <x v="11"/>
    <n v="9"/>
    <m/>
    <m/>
    <m/>
    <m/>
    <m/>
    <m/>
    <m/>
    <m/>
    <m/>
    <s v=""/>
    <m/>
    <m/>
    <s v="Central"/>
    <s v="Central"/>
    <m/>
    <m/>
    <x v="0"/>
    <m/>
    <x v="0"/>
    <m/>
    <m/>
    <m/>
    <m/>
    <m/>
    <d v="2011-09-01T00:00:00"/>
    <n v="3"/>
    <n v="3"/>
    <n v="132"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n v="202"/>
    <n v="205"/>
    <n v="5"/>
    <n v="3"/>
    <s v="Yes"/>
    <s v="NO"/>
    <s v="no"/>
    <s v="NO"/>
    <n v="212"/>
    <n v="223"/>
    <n v="7"/>
    <n v="11"/>
    <s v="Yes"/>
    <s v="YES"/>
    <s v="yes"/>
    <s v="YES"/>
    <m/>
    <n v="212"/>
    <m/>
    <m/>
    <e v="#VALUE!"/>
    <m/>
    <e v="#VALUE!"/>
    <e v="#VALUE!"/>
    <e v="#VALUE!"/>
    <m/>
    <m/>
    <n v="223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rlog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Danasia"/>
    <s v="Turner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203"/>
    <n v="212"/>
    <n v="5"/>
    <n v="9"/>
    <s v="Yes"/>
    <s v="YES"/>
    <s v="yes"/>
    <s v="YES"/>
    <n v="221"/>
    <n v="239"/>
    <n v="8"/>
    <n v="18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dturn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Essence"/>
    <s v="Robinson"/>
    <n v="5"/>
    <n v="6"/>
    <n v="7"/>
    <x v="10"/>
    <n v="8"/>
    <x v="11"/>
    <n v="9"/>
    <m/>
    <m/>
    <m/>
    <m/>
    <m/>
    <m/>
    <m/>
    <m/>
    <m/>
    <s v=""/>
    <m/>
    <m/>
    <s v="Central"/>
    <s v="Central"/>
    <s v="Central"/>
    <m/>
    <x v="0"/>
    <m/>
    <x v="0"/>
    <m/>
    <m/>
    <m/>
    <m/>
    <m/>
    <d v="2011-09-01T00:00:00"/>
    <n v="1"/>
    <n v="4"/>
    <n v="152"/>
    <m/>
    <m/>
    <n v="1"/>
    <m/>
    <n v="1"/>
    <n v="1"/>
    <n v="1"/>
    <m/>
    <n v="1"/>
    <m/>
    <m/>
    <m/>
    <m/>
    <m/>
    <m/>
    <m/>
    <m/>
    <m/>
    <m/>
    <m/>
    <m/>
    <m/>
    <m/>
    <m/>
    <m/>
    <m/>
    <m/>
    <m/>
    <n v="192"/>
    <n v="197"/>
    <n v="5"/>
    <n v="5"/>
    <s v="Yes"/>
    <s v="YES"/>
    <s v="no"/>
    <s v="NO"/>
    <n v="200"/>
    <n v="194"/>
    <n v="7"/>
    <n v="-6"/>
    <s v="No"/>
    <s v="NO"/>
    <s v="No"/>
    <s v="NO"/>
    <m/>
    <m/>
    <n v="207"/>
    <m/>
    <s v="Error"/>
    <n v="27"/>
    <s v="Error"/>
    <e v="#VALUE!"/>
    <e v="#VALUE!"/>
    <s v="No"/>
    <m/>
    <n v="204"/>
    <n v="206"/>
    <n v="6"/>
    <n v="2"/>
    <n v="12"/>
    <b v="1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672"/>
    <n v="4"/>
    <n v="4"/>
    <n v="3"/>
    <n v="3"/>
    <n v="3"/>
    <n v="3"/>
    <n v="2"/>
    <n v="3"/>
    <n v="2"/>
    <n v="3"/>
    <n v="3"/>
    <n v="3"/>
    <n v="2"/>
    <n v="3"/>
    <n v="2"/>
    <n v="3"/>
    <n v="3"/>
    <n v="2"/>
    <n v="2"/>
    <n v="1"/>
    <n v="2"/>
    <n v="3"/>
    <n v="3"/>
    <n v="4"/>
    <n v="3"/>
    <n v="2"/>
    <n v="2"/>
    <n v="1"/>
    <n v="2"/>
    <n v="3"/>
    <n v="2"/>
    <n v="2"/>
    <n v="2"/>
    <n v="1"/>
    <n v="3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Mytaiza"/>
    <s v="Coles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57"/>
    <n v="190"/>
    <n v="8"/>
    <n v="33"/>
    <s v="Yes"/>
    <s v="YES"/>
    <s v="yes"/>
    <s v="NO"/>
    <n v="193"/>
    <n v="199"/>
    <n v="8"/>
    <n v="6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mcoles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Keimya"/>
    <s v="Thomas"/>
    <n v="5"/>
    <n v="6"/>
    <n v="7"/>
    <x v="10"/>
    <n v="8"/>
    <x v="11"/>
    <n v="9"/>
    <m/>
    <m/>
    <m/>
    <n v="1013785244"/>
    <m/>
    <m/>
    <m/>
    <s v="C24"/>
    <s v="C24"/>
    <s v="C24"/>
    <n v="520"/>
    <m/>
    <s v="Central"/>
    <s v="Central"/>
    <s v="Central"/>
    <s v="Central"/>
    <x v="1"/>
    <s v="Central"/>
    <x v="0"/>
    <m/>
    <m/>
    <m/>
    <m/>
    <m/>
    <d v="2011-06-01T00:00:00"/>
    <n v="6"/>
    <n v="4"/>
    <n v="192"/>
    <m/>
    <n v="1"/>
    <n v="1"/>
    <n v="1"/>
    <n v="1"/>
    <n v="1"/>
    <n v="1"/>
    <n v="1"/>
    <s v="incomplete"/>
    <n v="1"/>
    <n v="1"/>
    <n v="1"/>
    <m/>
    <m/>
    <m/>
    <m/>
    <m/>
    <m/>
    <m/>
    <m/>
    <m/>
    <m/>
    <m/>
    <m/>
    <m/>
    <m/>
    <m/>
    <m/>
    <n v="199"/>
    <n v="206"/>
    <n v="5"/>
    <n v="7"/>
    <s v="Yes"/>
    <s v="YES"/>
    <s v="yes"/>
    <s v="NO"/>
    <n v="223"/>
    <n v="233"/>
    <n v="7"/>
    <n v="10"/>
    <s v="Yes"/>
    <s v="YES"/>
    <s v="yes"/>
    <s v="YES"/>
    <m/>
    <n v="217"/>
    <m/>
    <n v="4"/>
    <e v="#VALUE!"/>
    <m/>
    <e v="#VALUE!"/>
    <e v="#VALUE!"/>
    <e v="#VALUE!"/>
    <m/>
    <m/>
    <n v="235"/>
    <m/>
    <n v="6"/>
    <e v="#VALUE!"/>
    <m/>
    <e v="#VALUE!"/>
    <e v="#VALUE!"/>
    <e v="#VALUE!"/>
    <m/>
    <m/>
    <m/>
    <n v="215"/>
    <n v="51"/>
    <n v="216"/>
    <n v="44"/>
    <n v="4"/>
    <n v="1"/>
    <s v="Yes"/>
    <s v="No"/>
    <s v="No"/>
    <s v="No"/>
    <m/>
    <m/>
    <n v="229"/>
    <n v="51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24"/>
    <m/>
    <m/>
    <m/>
    <m/>
    <m/>
    <m/>
    <m/>
    <m/>
    <m/>
    <m/>
    <m/>
    <m/>
    <m/>
    <m/>
    <m/>
    <m/>
    <m/>
    <m/>
    <m/>
    <m/>
    <m/>
    <n v="1013785244"/>
    <m/>
    <m/>
    <s v="Yes"/>
    <s v="Yes"/>
    <m/>
    <m/>
    <s v="No"/>
    <n v="0"/>
    <m/>
    <m/>
    <m/>
    <m/>
    <s v="C24"/>
    <m/>
    <m/>
    <m/>
    <m/>
    <m/>
    <m/>
    <m/>
    <m/>
    <m/>
    <m/>
    <m/>
    <m/>
    <n v="141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4"/>
    <n v="3"/>
    <n v="3"/>
    <n v="3"/>
    <n v="3"/>
    <n v="3"/>
    <n v="2"/>
    <n v="2"/>
    <n v="3"/>
    <n v="3"/>
    <n v="3"/>
    <n v="2"/>
    <n v="1"/>
    <n v="2"/>
    <n v="3"/>
    <n v="3"/>
    <n v="3"/>
    <n v="3"/>
    <n v="1"/>
    <n v="1"/>
    <n v="1"/>
    <n v="4"/>
    <n v="2"/>
    <n v="4"/>
    <n v="4"/>
    <n v="4"/>
    <n v="4"/>
    <n v="4"/>
    <n v="4"/>
    <n v="3"/>
    <n v="3"/>
    <n v="2"/>
    <m/>
    <n v="3"/>
    <n v="4"/>
    <n v="3"/>
    <n v="3"/>
    <n v="2"/>
    <n v="2"/>
    <n v="3"/>
    <n v="3"/>
    <n v="3"/>
    <n v="3"/>
    <n v="2"/>
    <n v="2"/>
    <n v="2"/>
    <n v="3"/>
    <n v="3"/>
    <n v="3"/>
    <n v="4"/>
    <n v="2"/>
    <n v="2"/>
    <n v="2"/>
    <n v="3"/>
    <n v="3"/>
    <n v="1"/>
    <n v="4"/>
    <n v="4"/>
    <n v="4"/>
    <n v="4"/>
    <n v="4"/>
    <n v="4"/>
    <n v="2"/>
    <n v="1"/>
    <n v="1"/>
    <n v="1"/>
    <n v="2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Tyheem"/>
    <s v="Crump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78"/>
    <n v="207"/>
    <n v="7"/>
    <n v="29"/>
    <s v="Yes"/>
    <s v="YES"/>
    <s v="yes"/>
    <s v="NO"/>
    <n v="213"/>
    <n v="229"/>
    <n v="8"/>
    <n v="16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tcrum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Da'Sia"/>
    <s v="Hill"/>
    <n v="5"/>
    <n v="6"/>
    <n v="7"/>
    <x v="10"/>
    <n v="8"/>
    <x v="11"/>
    <n v="9"/>
    <m/>
    <m/>
    <m/>
    <m/>
    <m/>
    <m/>
    <m/>
    <m/>
    <m/>
    <s v=""/>
    <m/>
    <m/>
    <m/>
    <s v="Central"/>
    <s v="Central"/>
    <m/>
    <x v="0"/>
    <m/>
    <x v="0"/>
    <m/>
    <m/>
    <m/>
    <m/>
    <m/>
    <d v="2013-06-01T00:00:00"/>
    <n v="1"/>
    <n v="1"/>
    <n v="44"/>
    <m/>
    <m/>
    <m/>
    <m/>
    <m/>
    <n v="1"/>
    <n v="1"/>
    <m/>
    <s v="incomplete"/>
    <m/>
    <m/>
    <m/>
    <m/>
    <m/>
    <m/>
    <m/>
    <m/>
    <m/>
    <m/>
    <m/>
    <m/>
    <m/>
    <m/>
    <m/>
    <m/>
    <m/>
    <m/>
    <m/>
    <n v="215"/>
    <n v="204"/>
    <n v="4"/>
    <n v="-11"/>
    <s v="No"/>
    <s v="NO"/>
    <s v="no"/>
    <s v="NO"/>
    <n v="206"/>
    <n v="214"/>
    <n v="7"/>
    <n v="8"/>
    <s v="Yes"/>
    <s v="YES"/>
    <s v="yes"/>
    <s v="NO"/>
    <m/>
    <m/>
    <m/>
    <m/>
    <e v="#VALUE!"/>
    <m/>
    <e v="#VALUE!"/>
    <e v="#VALUE!"/>
    <e v="#VALUE!"/>
    <m/>
    <m/>
    <n v="224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La-ke"/>
    <s v="Anderson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87"/>
    <n v="204"/>
    <n v="6"/>
    <n v="17"/>
    <s v="Yes"/>
    <s v="YES"/>
    <s v="yes"/>
    <s v="NO"/>
    <n v="207"/>
    <n v="224"/>
    <n v="8"/>
    <n v="17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lander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Aniyah"/>
    <s v="Anderson"/>
    <n v="5"/>
    <n v="6"/>
    <n v="7"/>
    <x v="10"/>
    <n v="8"/>
    <x v="11"/>
    <n v="9"/>
    <n v="9"/>
    <m/>
    <m/>
    <n v="1014863478"/>
    <m/>
    <m/>
    <m/>
    <s v="C64"/>
    <s v="C64"/>
    <s v="C64"/>
    <n v="943"/>
    <m/>
    <s v="Central"/>
    <s v="Central"/>
    <s v="Central"/>
    <s v="Central"/>
    <x v="1"/>
    <s v="Central"/>
    <x v="1"/>
    <m/>
    <s v="Central"/>
    <m/>
    <m/>
    <m/>
    <d v="2011-06-01T00:00:00"/>
    <n v="6"/>
    <n v="6"/>
    <n v="264"/>
    <m/>
    <n v="1"/>
    <n v="1"/>
    <n v="1"/>
    <n v="1"/>
    <n v="1"/>
    <n v="1"/>
    <n v="1"/>
    <n v="1"/>
    <n v="1"/>
    <n v="1"/>
    <n v="1"/>
    <n v="1"/>
    <m/>
    <s v="incomplete"/>
    <m/>
    <m/>
    <m/>
    <m/>
    <m/>
    <m/>
    <m/>
    <m/>
    <m/>
    <m/>
    <m/>
    <m/>
    <m/>
    <n v="206"/>
    <n v="194"/>
    <n v="5"/>
    <n v="-12"/>
    <s v="No"/>
    <s v="NO"/>
    <s v="no"/>
    <s v="NO"/>
    <n v="210"/>
    <n v="220"/>
    <n v="7"/>
    <n v="10"/>
    <s v="Yes"/>
    <s v="YES"/>
    <s v="yes"/>
    <s v="NO"/>
    <m/>
    <n v="201"/>
    <n v="214"/>
    <n v="4"/>
    <n v="13"/>
    <n v="45"/>
    <b v="1"/>
    <b v="1"/>
    <b v="1"/>
    <s v="No"/>
    <m/>
    <n v="216"/>
    <n v="223"/>
    <n v="6"/>
    <n v="7"/>
    <n v="44"/>
    <b v="1"/>
    <b v="1"/>
    <b v="1"/>
    <s v="No"/>
    <m/>
    <m/>
    <n v="215"/>
    <n v="51"/>
    <n v="215"/>
    <n v="42"/>
    <n v="4"/>
    <n v="0"/>
    <s v="No"/>
    <s v="No"/>
    <s v="No"/>
    <s v="No"/>
    <m/>
    <m/>
    <n v="225"/>
    <n v="42"/>
    <m/>
    <m/>
    <m/>
    <m/>
    <m/>
    <s v="No"/>
    <m/>
    <d v="2016-09-12T00:00:00"/>
    <n v="214"/>
    <m/>
    <s v="RPS X"/>
    <m/>
    <m/>
    <m/>
    <m/>
    <m/>
    <m/>
    <m/>
    <m/>
    <m/>
    <m/>
    <m/>
    <m/>
    <m/>
    <m/>
    <m/>
    <m/>
    <m/>
    <m/>
    <m/>
    <s v="C64"/>
    <m/>
    <m/>
    <m/>
    <m/>
    <m/>
    <m/>
    <m/>
    <m/>
    <m/>
    <m/>
    <m/>
    <m/>
    <m/>
    <m/>
    <m/>
    <m/>
    <m/>
    <m/>
    <m/>
    <m/>
    <m/>
    <n v="1014863478"/>
    <d v="2017-09-18T00:00:00"/>
    <m/>
    <s v="Yes"/>
    <s v="Yes"/>
    <s v="Yes"/>
    <s v="Yes"/>
    <s v="No"/>
    <n v="0"/>
    <s v="Yes"/>
    <n v="2"/>
    <s v="No"/>
    <e v="#N/A"/>
    <s v="C64"/>
    <n v="362"/>
    <s v="Fail"/>
    <n v="385"/>
    <s v="Fail"/>
    <m/>
    <m/>
    <n v="422"/>
    <s v="Pass"/>
    <s v="Franklin Military Academy"/>
    <s v="Franklin Military Academy"/>
    <s v="Yes"/>
    <m/>
    <n v="141519"/>
    <n v="3"/>
    <n v="3"/>
    <n v="3"/>
    <n v="4"/>
    <n v="1"/>
    <n v="2"/>
    <n v="3"/>
    <n v="3"/>
    <n v="2"/>
    <n v="3"/>
    <n v="3"/>
    <n v="2"/>
    <n v="3"/>
    <n v="3"/>
    <n v="2"/>
    <n v="3"/>
    <n v="3"/>
    <n v="3"/>
    <n v="2"/>
    <n v="3"/>
    <n v="4"/>
    <n v="4"/>
    <n v="4"/>
    <n v="4"/>
    <n v="4"/>
    <n v="4"/>
    <n v="4"/>
    <n v="4"/>
    <n v="4"/>
    <n v="4"/>
    <n v="3"/>
    <n v="3"/>
    <n v="3"/>
    <n v="1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Ty'Ren"/>
    <s v="Dipasalegne"/>
    <n v="5"/>
    <n v="6"/>
    <n v="7"/>
    <x v="10"/>
    <n v="8"/>
    <x v="11"/>
    <n v="9"/>
    <m/>
    <m/>
    <m/>
    <m/>
    <m/>
    <n v="110"/>
    <m/>
    <s v="C110"/>
    <s v="C110"/>
    <s v="C110"/>
    <n v="3490"/>
    <m/>
    <s v="Central"/>
    <s v="Central"/>
    <s v="Central"/>
    <m/>
    <x v="1"/>
    <m/>
    <x v="0"/>
    <m/>
    <m/>
    <m/>
    <m/>
    <m/>
    <d v="2011-06-01T00:00:00"/>
    <n v="4"/>
    <n v="5"/>
    <n v="212"/>
    <m/>
    <n v="1"/>
    <n v="1"/>
    <n v="1"/>
    <n v="1"/>
    <n v="1"/>
    <n v="1"/>
    <n v="1"/>
    <n v="1"/>
    <m/>
    <n v="1"/>
    <m/>
    <m/>
    <m/>
    <m/>
    <m/>
    <m/>
    <m/>
    <m/>
    <m/>
    <m/>
    <m/>
    <m/>
    <m/>
    <m/>
    <m/>
    <m/>
    <m/>
    <n v="178"/>
    <n v="176"/>
    <n v="6"/>
    <n v="-2"/>
    <s v="No"/>
    <s v="NO"/>
    <s v="no"/>
    <s v="NO"/>
    <n v="181"/>
    <n v="194"/>
    <n v="7"/>
    <n v="13"/>
    <s v="Yes"/>
    <s v="YES"/>
    <s v="yes"/>
    <s v="NO"/>
    <m/>
    <n v="194"/>
    <n v="201"/>
    <n v="5"/>
    <n v="7"/>
    <n v="16"/>
    <b v="1"/>
    <b v="1"/>
    <b v="1"/>
    <s v="No"/>
    <m/>
    <n v="197"/>
    <n v="197"/>
    <n v="6"/>
    <n v="0"/>
    <n v="4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0"/>
    <m/>
    <m/>
    <m/>
    <m/>
    <m/>
    <m/>
    <m/>
    <m/>
    <m/>
    <m/>
    <m/>
    <m/>
    <m/>
    <m/>
    <m/>
    <m/>
    <m/>
    <m/>
    <m/>
    <m/>
    <m/>
    <m/>
    <m/>
    <m/>
    <s v="Yes"/>
    <s v="Yes"/>
    <m/>
    <m/>
    <s v="Yes"/>
    <n v="2"/>
    <m/>
    <m/>
    <m/>
    <m/>
    <s v="C110"/>
    <m/>
    <m/>
    <m/>
    <m/>
    <m/>
    <m/>
    <m/>
    <m/>
    <m/>
    <m/>
    <m/>
    <m/>
    <n v="141651"/>
    <n v="3"/>
    <n v="1"/>
    <n v="2"/>
    <n v="3"/>
    <n v="2"/>
    <n v="3"/>
    <n v="3"/>
    <n v="3"/>
    <n v="2"/>
    <n v="3"/>
    <n v="4"/>
    <n v="4"/>
    <n v="2"/>
    <n v="3"/>
    <n v="3"/>
    <n v="3"/>
    <n v="3"/>
    <n v="2"/>
    <n v="3"/>
    <n v="2"/>
    <n v="2"/>
    <n v="2"/>
    <n v="3"/>
    <n v="2"/>
    <n v="2"/>
    <n v="2"/>
    <n v="2"/>
    <n v="2"/>
    <n v="2"/>
    <n v="3"/>
    <n v="4"/>
    <n v="4"/>
    <n v="4"/>
    <n v="2"/>
    <n v="3"/>
    <n v="2"/>
    <n v="3"/>
    <n v="1"/>
    <m/>
    <s v="c110"/>
    <n v="1"/>
    <n v="2"/>
    <n v="4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2"/>
    <n v="2"/>
    <m/>
    <n v="4"/>
    <n v="3"/>
    <n v="4"/>
    <n v="4"/>
    <n v="4"/>
    <n v="4"/>
    <n v="4"/>
    <n v="4"/>
    <n v="1"/>
    <n v="4"/>
    <n v="1"/>
    <n v="2"/>
    <n v="1"/>
    <n v="4"/>
    <n v="4"/>
    <n v="4"/>
    <n v="4"/>
    <n v="2"/>
    <n v="2"/>
    <n v="2"/>
    <n v="3"/>
    <n v="2"/>
    <n v="1"/>
    <n v="2"/>
    <n v="2"/>
    <n v="2"/>
    <n v="2"/>
    <n v="2"/>
    <n v="2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DaiQuana"/>
    <s v="Washington"/>
    <n v="5"/>
    <n v="6"/>
    <n v="7"/>
    <x v="10"/>
    <n v="8"/>
    <x v="11"/>
    <n v="9"/>
    <m/>
    <m/>
    <m/>
    <m/>
    <m/>
    <m/>
    <m/>
    <m/>
    <m/>
    <s v=""/>
    <m/>
    <m/>
    <s v="PPDC @ FCES"/>
    <s v="PPDC @ FCES"/>
    <s v="Central"/>
    <m/>
    <x v="0"/>
    <m/>
    <x v="0"/>
    <m/>
    <m/>
    <m/>
    <m/>
    <m/>
    <d v="2012-09-01T00:00:00"/>
    <n v="1"/>
    <n v="2"/>
    <n v="80"/>
    <m/>
    <m/>
    <m/>
    <m/>
    <n v="1"/>
    <m/>
    <n v="1"/>
    <n v="1"/>
    <s v="incomplete"/>
    <m/>
    <m/>
    <m/>
    <m/>
    <m/>
    <m/>
    <m/>
    <m/>
    <m/>
    <m/>
    <m/>
    <m/>
    <m/>
    <m/>
    <m/>
    <m/>
    <m/>
    <m/>
    <m/>
    <n v="202"/>
    <n v="219"/>
    <n v="5"/>
    <n v="17"/>
    <s v="Yes"/>
    <s v="YES"/>
    <s v="yes"/>
    <s v="YES"/>
    <n v="220"/>
    <n v="215"/>
    <n v="8"/>
    <n v="-5"/>
    <s v="No"/>
    <s v="NO"/>
    <s v="No"/>
    <s v="NO"/>
    <m/>
    <n v="212"/>
    <m/>
    <m/>
    <e v="#VALUE!"/>
    <m/>
    <e v="#VALUE!"/>
    <e v="#VALUE!"/>
    <e v="#VALUE!"/>
    <m/>
    <m/>
    <n v="219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Khairi"/>
    <s v="Coleman"/>
    <n v="4"/>
    <n v="5"/>
    <n v="6"/>
    <x v="5"/>
    <n v="7"/>
    <x v="6"/>
    <n v="8"/>
    <m/>
    <m/>
    <m/>
    <m/>
    <m/>
    <n v="8"/>
    <m/>
    <s v="C8"/>
    <s v="C8"/>
    <s v="C8"/>
    <n v="339"/>
    <m/>
    <s v="Central"/>
    <s v="Central"/>
    <s v="Central"/>
    <s v="Central"/>
    <x v="0"/>
    <s v="Central"/>
    <x v="0"/>
    <s v="Central"/>
    <m/>
    <m/>
    <m/>
    <m/>
    <d v="2012-09-01T00:00:00"/>
    <n v="4"/>
    <n v="3"/>
    <n v="140"/>
    <m/>
    <m/>
    <m/>
    <m/>
    <n v="1"/>
    <n v="1"/>
    <n v="1"/>
    <n v="1"/>
    <n v="1"/>
    <n v="1"/>
    <m/>
    <n v="1"/>
    <m/>
    <s v="incomplete"/>
    <m/>
    <m/>
    <m/>
    <m/>
    <m/>
    <m/>
    <m/>
    <m/>
    <m/>
    <m/>
    <m/>
    <m/>
    <m/>
    <m/>
    <n v="179"/>
    <n v="209"/>
    <n v="7"/>
    <n v="30"/>
    <s v="Yes"/>
    <s v="YES"/>
    <s v="yes"/>
    <s v="YES"/>
    <n v="190"/>
    <n v="181"/>
    <n v="7"/>
    <n v="-9"/>
    <s v="No"/>
    <s v="NO"/>
    <s v="No"/>
    <s v="NO"/>
    <m/>
    <n v="186"/>
    <n v="197"/>
    <n v="6"/>
    <n v="11"/>
    <n v="16"/>
    <b v="1"/>
    <b v="1"/>
    <b v="1"/>
    <s v="No"/>
    <m/>
    <n v="188"/>
    <n v="204"/>
    <n v="8"/>
    <n v="16"/>
    <n v="14"/>
    <b v="1"/>
    <b v="1"/>
    <b v="1"/>
    <s v="No"/>
    <m/>
    <m/>
    <n v="199"/>
    <n v="21"/>
    <m/>
    <m/>
    <n v="6"/>
    <m/>
    <m/>
    <m/>
    <m/>
    <m/>
    <n v="204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8"/>
    <m/>
    <m/>
    <m/>
    <m/>
    <m/>
    <m/>
    <m/>
    <m/>
    <m/>
    <m/>
    <m/>
    <m/>
    <n v="141954"/>
    <n v="4"/>
    <n v="4"/>
    <n v="2"/>
    <n v="4"/>
    <n v="3"/>
    <n v="4"/>
    <n v="4"/>
    <n v="4"/>
    <n v="4"/>
    <n v="3"/>
    <n v="3"/>
    <n v="1"/>
    <n v="3"/>
    <n v="2"/>
    <n v="3"/>
    <n v="4"/>
    <n v="4"/>
    <n v="1"/>
    <n v="1"/>
    <n v="2"/>
    <n v="4"/>
    <n v="2"/>
    <n v="4"/>
    <n v="4"/>
    <n v="3"/>
    <n v="3"/>
    <n v="4"/>
    <n v="4"/>
    <n v="1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Zarteasia"/>
    <s v="Gregory"/>
    <n v="5"/>
    <n v="6"/>
    <n v="7"/>
    <x v="10"/>
    <n v="8"/>
    <x v="11"/>
    <n v="9"/>
    <m/>
    <m/>
    <m/>
    <m/>
    <m/>
    <m/>
    <m/>
    <m/>
    <m/>
    <s v=""/>
    <m/>
    <m/>
    <s v="Central"/>
    <s v="Central"/>
    <s v="Central"/>
    <m/>
    <x v="0"/>
    <m/>
    <x v="0"/>
    <m/>
    <m/>
    <m/>
    <m/>
    <m/>
    <d v="2012-09-01T00:00:00"/>
    <n v="0"/>
    <n v="3"/>
    <n v="108"/>
    <m/>
    <m/>
    <m/>
    <m/>
    <n v="1"/>
    <m/>
    <n v="1"/>
    <m/>
    <n v="1"/>
    <m/>
    <m/>
    <m/>
    <m/>
    <m/>
    <m/>
    <m/>
    <m/>
    <m/>
    <m/>
    <m/>
    <m/>
    <m/>
    <m/>
    <m/>
    <m/>
    <m/>
    <m/>
    <m/>
    <n v="209"/>
    <n v="191"/>
    <n v="5"/>
    <n v="-18"/>
    <s v="No"/>
    <s v="NO"/>
    <s v="no"/>
    <s v="NO"/>
    <n v="217"/>
    <n v="227"/>
    <n v="7"/>
    <n v="10"/>
    <s v="Yes"/>
    <s v="YES"/>
    <s v="yes"/>
    <s v="YES"/>
    <m/>
    <n v="204"/>
    <n v="208"/>
    <n v="4"/>
    <n v="4"/>
    <n v="30"/>
    <b v="1"/>
    <b v="1"/>
    <b v="0"/>
    <s v="No"/>
    <m/>
    <n v="225"/>
    <n v="225"/>
    <n v="6"/>
    <n v="0"/>
    <n v="49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445"/>
    <n v="4"/>
    <n v="1"/>
    <n v="3"/>
    <n v="3"/>
    <n v="1"/>
    <n v="1"/>
    <n v="2"/>
    <n v="3"/>
    <n v="1"/>
    <n v="2"/>
    <n v="1"/>
    <n v="1"/>
    <n v="1"/>
    <n v="4"/>
    <n v="4"/>
    <n v="1"/>
    <n v="3"/>
    <n v="1"/>
    <n v="1"/>
    <n v="1"/>
    <n v="1"/>
    <n v="1"/>
    <n v="1"/>
    <n v="4"/>
    <n v="4"/>
    <n v="3"/>
    <n v="4"/>
    <n v="4"/>
    <n v="4"/>
    <n v="1"/>
    <n v="1"/>
    <n v="1"/>
    <n v="1"/>
    <n v="1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Kalaia"/>
    <s v="Crumble"/>
    <n v="5"/>
    <n v="6"/>
    <n v="7"/>
    <x v="10"/>
    <n v="8"/>
    <x v="11"/>
    <n v="9"/>
    <m/>
    <n v="10"/>
    <m/>
    <s v="KalaiaCrumble"/>
    <m/>
    <m/>
    <m/>
    <s v="C10"/>
    <s v="C10"/>
    <s v="C10"/>
    <n v="370"/>
    <m/>
    <s v="Central"/>
    <s v="Central"/>
    <m/>
    <s v="Central"/>
    <x v="0"/>
    <s v="Central"/>
    <x v="0"/>
    <s v="Central"/>
    <m/>
    <s v="Central"/>
    <m/>
    <m/>
    <d v="2012-06-01T00:00:00"/>
    <n v="7"/>
    <n v="2"/>
    <n v="128"/>
    <m/>
    <m/>
    <m/>
    <n v="1"/>
    <n v="1"/>
    <n v="1"/>
    <n v="1"/>
    <n v="1"/>
    <m/>
    <n v="1"/>
    <m/>
    <n v="1"/>
    <m/>
    <n v="1"/>
    <m/>
    <n v="1"/>
    <m/>
    <m/>
    <m/>
    <m/>
    <m/>
    <m/>
    <m/>
    <m/>
    <m/>
    <m/>
    <m/>
    <m/>
    <n v="200"/>
    <n v="207"/>
    <n v="5"/>
    <n v="7"/>
    <s v="Yes"/>
    <s v="YES"/>
    <s v="yes"/>
    <s v="NO"/>
    <n v="206"/>
    <n v="209"/>
    <n v="7"/>
    <n v="3"/>
    <s v="Yes"/>
    <s v="NO"/>
    <s v="No"/>
    <s v="NO"/>
    <m/>
    <n v="206"/>
    <n v="196"/>
    <m/>
    <n v="-10"/>
    <n v="9"/>
    <b v="0"/>
    <e v="#VALUE!"/>
    <e v="#VALUE!"/>
    <s v="No"/>
    <m/>
    <n v="210"/>
    <n v="199"/>
    <m/>
    <n v="-11"/>
    <n v="6"/>
    <b v="0"/>
    <e v="#VALUE!"/>
    <e v="#VALUE!"/>
    <s v="No"/>
    <m/>
    <m/>
    <n v="216"/>
    <n v="5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"/>
    <m/>
    <m/>
    <m/>
    <m/>
    <m/>
    <m/>
    <m/>
    <m/>
    <m/>
    <m/>
    <m/>
    <m/>
    <m/>
    <m/>
    <m/>
    <m/>
    <m/>
    <m/>
    <m/>
    <m/>
    <m/>
    <s v="KalaiaCrumble"/>
    <m/>
    <m/>
    <s v="Yes"/>
    <m/>
    <m/>
    <m/>
    <m/>
    <m/>
    <m/>
    <m/>
    <m/>
    <m/>
    <s v="C10"/>
    <m/>
    <m/>
    <m/>
    <m/>
    <m/>
    <m/>
    <m/>
    <m/>
    <m/>
    <m/>
    <m/>
    <m/>
    <s v="kcrumb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Nathan"/>
    <s v="Adams"/>
    <n v="5"/>
    <n v="6"/>
    <n v="7"/>
    <x v="10"/>
    <n v="8"/>
    <x v="11"/>
    <n v="9"/>
    <m/>
    <m/>
    <m/>
    <m/>
    <m/>
    <m/>
    <m/>
    <m/>
    <m/>
    <s v=""/>
    <m/>
    <m/>
    <m/>
    <m/>
    <s v="Central"/>
    <m/>
    <x v="0"/>
    <m/>
    <x v="0"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82"/>
    <m/>
    <m/>
    <m/>
    <m/>
    <m/>
    <m/>
    <m/>
    <n v="187"/>
    <m/>
    <m/>
    <m/>
    <m/>
    <m/>
    <m/>
    <m/>
    <n v="179"/>
    <m/>
    <m/>
    <e v="#VALUE!"/>
    <m/>
    <e v="#VALUE!"/>
    <e v="#VALUE!"/>
    <e v="#VALUE!"/>
    <m/>
    <m/>
    <n v="19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Brianna"/>
    <s v="Taylor"/>
    <n v="5"/>
    <n v="6"/>
    <n v="7"/>
    <x v="10"/>
    <n v="8"/>
    <x v="11"/>
    <n v="9"/>
    <m/>
    <m/>
    <m/>
    <m/>
    <m/>
    <m/>
    <m/>
    <m/>
    <m/>
    <m/>
    <m/>
    <m/>
    <s v="Central"/>
    <s v="Central"/>
    <m/>
    <s v="PPDC @ FCES"/>
    <x v="0"/>
    <m/>
    <x v="0"/>
    <m/>
    <m/>
    <m/>
    <m/>
    <m/>
    <d v="2011-06-01T00:00:00"/>
    <n v="4"/>
    <n v="3"/>
    <n v="140"/>
    <m/>
    <n v="1"/>
    <n v="1"/>
    <n v="1"/>
    <n v="1"/>
    <n v="1"/>
    <n v="1"/>
    <m/>
    <m/>
    <n v="1"/>
    <m/>
    <m/>
    <m/>
    <m/>
    <m/>
    <m/>
    <m/>
    <m/>
    <m/>
    <m/>
    <m/>
    <m/>
    <m/>
    <m/>
    <m/>
    <m/>
    <m/>
    <m/>
    <n v="204"/>
    <n v="205"/>
    <n v="5"/>
    <n v="1"/>
    <s v="Yes"/>
    <s v="NO"/>
    <s v="no"/>
    <s v="NO"/>
    <n v="210"/>
    <n v="205"/>
    <n v="7"/>
    <n v="-5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s v="btayl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Jayda"/>
    <s v="Epps"/>
    <n v="5"/>
    <n v="6"/>
    <n v="7"/>
    <x v="10"/>
    <n v="8"/>
    <x v="11"/>
    <n v="9"/>
    <m/>
    <m/>
    <m/>
    <n v="1014139302"/>
    <m/>
    <m/>
    <m/>
    <s v="C106"/>
    <s v="C106"/>
    <s v="C106"/>
    <n v="3434"/>
    <m/>
    <m/>
    <s v="Central"/>
    <s v="Central"/>
    <m/>
    <x v="1"/>
    <m/>
    <x v="0"/>
    <m/>
    <m/>
    <m/>
    <m/>
    <m/>
    <d v="2013-09-01T00:00:00"/>
    <n v="1"/>
    <n v="3"/>
    <n v="116"/>
    <m/>
    <m/>
    <m/>
    <m/>
    <m/>
    <m/>
    <n v="1"/>
    <n v="1"/>
    <n v="1"/>
    <m/>
    <n v="1"/>
    <m/>
    <m/>
    <m/>
    <m/>
    <m/>
    <m/>
    <m/>
    <m/>
    <m/>
    <m/>
    <m/>
    <m/>
    <m/>
    <m/>
    <m/>
    <m/>
    <m/>
    <n v="214"/>
    <n v="210"/>
    <n v="4"/>
    <n v="-4"/>
    <s v="No"/>
    <s v="NO"/>
    <s v="no"/>
    <s v="NO"/>
    <n v="221"/>
    <n v="225"/>
    <n v="7"/>
    <n v="4"/>
    <s v="Yes"/>
    <s v="NO"/>
    <s v="No"/>
    <s v="YES"/>
    <m/>
    <n v="217"/>
    <n v="207"/>
    <n v="4"/>
    <n v="-10"/>
    <n v="27"/>
    <b v="0"/>
    <b v="0"/>
    <b v="0"/>
    <s v="No"/>
    <m/>
    <n v="228"/>
    <n v="227"/>
    <n v="6"/>
    <n v="-1"/>
    <n v="54"/>
    <b v="0"/>
    <b v="0"/>
    <b v="0"/>
    <s v="Yes"/>
    <m/>
    <m/>
    <m/>
    <m/>
    <n v="209"/>
    <n v="27"/>
    <m/>
    <m/>
    <m/>
    <m/>
    <m/>
    <s v="No"/>
    <m/>
    <m/>
    <n v="236"/>
    <n v="66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106"/>
    <m/>
    <m/>
    <m/>
    <m/>
    <m/>
    <m/>
    <m/>
    <m/>
    <m/>
    <m/>
    <m/>
    <m/>
    <m/>
    <m/>
    <m/>
    <m/>
    <m/>
    <m/>
    <m/>
    <m/>
    <m/>
    <n v="1014139302"/>
    <m/>
    <m/>
    <s v="Yes"/>
    <s v="Yes"/>
    <m/>
    <m/>
    <s v="No"/>
    <n v="0"/>
    <m/>
    <m/>
    <m/>
    <m/>
    <s v="C106"/>
    <m/>
    <m/>
    <m/>
    <m/>
    <m/>
    <m/>
    <m/>
    <m/>
    <m/>
    <m/>
    <m/>
    <m/>
    <n v="141155"/>
    <n v="3"/>
    <n v="3"/>
    <n v="3"/>
    <n v="3"/>
    <n v="3"/>
    <n v="2"/>
    <n v="2"/>
    <n v="2"/>
    <n v="2"/>
    <n v="2"/>
    <n v="2"/>
    <n v="3"/>
    <n v="2"/>
    <n v="2"/>
    <n v="4"/>
    <n v="3"/>
    <n v="3"/>
    <n v="1"/>
    <n v="2"/>
    <n v="1"/>
    <n v="4"/>
    <n v="2"/>
    <n v="2"/>
    <n v="4"/>
    <n v="4"/>
    <n v="3"/>
    <n v="4"/>
    <n v="4"/>
    <n v="4"/>
    <n v="1"/>
    <n v="2"/>
    <n v="3"/>
    <n v="2"/>
    <n v="1"/>
    <n v="3"/>
    <n v="2"/>
    <n v="3"/>
    <n v="2"/>
    <m/>
    <s v="C106"/>
    <n v="3"/>
    <n v="3"/>
    <n v="3"/>
    <n v="3"/>
    <n v="3"/>
    <n v="2"/>
    <n v="2"/>
    <n v="2"/>
    <n v="2"/>
    <n v="2"/>
    <n v="3"/>
    <n v="3"/>
    <n v="2"/>
    <n v="3"/>
    <n v="4"/>
    <n v="4"/>
    <n v="3"/>
    <n v="3"/>
    <n v="2"/>
    <n v="2"/>
    <n v="4"/>
    <n v="3"/>
    <n v="3"/>
    <n v="4"/>
    <n v="3"/>
    <n v="4"/>
    <n v="4"/>
    <n v="4"/>
    <n v="3"/>
    <n v="3"/>
    <n v="3"/>
    <m/>
    <n v="3"/>
    <n v="3"/>
    <n v="2"/>
    <n v="3"/>
    <n v="3"/>
    <n v="3"/>
    <n v="2"/>
    <n v="3"/>
    <n v="3"/>
    <n v="3"/>
    <n v="2"/>
    <n v="2"/>
    <n v="3"/>
    <n v="3"/>
    <n v="4"/>
    <n v="4"/>
    <n v="4"/>
    <n v="1"/>
    <n v="2"/>
    <n v="2"/>
    <n v="4"/>
    <n v="3"/>
    <n v="3"/>
    <n v="4"/>
    <n v="4"/>
    <n v="4"/>
    <n v="4"/>
    <n v="4"/>
    <n v="4"/>
    <n v="3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Jesse"/>
    <s v="Bullock"/>
    <n v="4"/>
    <n v="5"/>
    <n v="6"/>
    <x v="5"/>
    <n v="7"/>
    <x v="6"/>
    <n v="8"/>
    <m/>
    <m/>
    <m/>
    <m/>
    <m/>
    <m/>
    <m/>
    <m/>
    <m/>
    <s v=""/>
    <m/>
    <m/>
    <m/>
    <s v="PPDC @ FCES"/>
    <m/>
    <m/>
    <x v="0"/>
    <m/>
    <x v="0"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64"/>
    <n v="167"/>
    <n v="9"/>
    <n v="3"/>
    <s v="Yes"/>
    <s v="NO"/>
    <s v="no"/>
    <s v="NO"/>
    <n v="187"/>
    <n v="184"/>
    <n v="8"/>
    <n v="-3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bulloc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Nadia"/>
    <s v="Harris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1"/>
    <n v="2"/>
    <n v="80"/>
    <m/>
    <m/>
    <m/>
    <m/>
    <n v="1"/>
    <m/>
    <n v="1"/>
    <n v="1"/>
    <m/>
    <m/>
    <m/>
    <m/>
    <m/>
    <m/>
    <m/>
    <m/>
    <m/>
    <m/>
    <m/>
    <m/>
    <m/>
    <m/>
    <m/>
    <m/>
    <m/>
    <m/>
    <m/>
    <m/>
    <n v="184"/>
    <n v="183"/>
    <n v="6"/>
    <n v="-1"/>
    <s v="No"/>
    <s v="NO"/>
    <s v="no"/>
    <s v="NO"/>
    <n v="190"/>
    <n v="201"/>
    <n v="8"/>
    <n v="11"/>
    <s v="Yes"/>
    <s v="YES"/>
    <s v="yes"/>
    <s v="NO"/>
    <m/>
    <n v="190"/>
    <m/>
    <m/>
    <e v="#VALUE!"/>
    <m/>
    <e v="#VALUE!"/>
    <e v="#VALUE!"/>
    <e v="#VALUE!"/>
    <m/>
    <m/>
    <n v="184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nharri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Lemont'A"/>
    <s v="Whitaker"/>
    <n v="4"/>
    <n v="5"/>
    <n v="6"/>
    <x v="5"/>
    <n v="7"/>
    <x v="6"/>
    <n v="8"/>
    <n v="8"/>
    <m/>
    <m/>
    <s v="Lemont'AWhitaker"/>
    <m/>
    <m/>
    <m/>
    <s v="C96"/>
    <s v="C96"/>
    <s v="C96"/>
    <n v="1675"/>
    <m/>
    <s v="Central"/>
    <s v="Central"/>
    <s v="Central"/>
    <s v="Central"/>
    <x v="1"/>
    <s v="Central"/>
    <x v="1"/>
    <s v="Central"/>
    <s v="Central"/>
    <m/>
    <m/>
    <m/>
    <d v="2012-09-01T00:00:00"/>
    <n v="5"/>
    <n v="6"/>
    <n v="256"/>
    <m/>
    <m/>
    <m/>
    <m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n v="178"/>
    <n v="195"/>
    <n v="7"/>
    <n v="17"/>
    <s v="Yes"/>
    <s v="YES"/>
    <s v="yes"/>
    <s v="NO"/>
    <n v="181"/>
    <n v="194"/>
    <n v="7"/>
    <n v="13"/>
    <s v="Yes"/>
    <s v="YES"/>
    <s v="yes"/>
    <s v="NO"/>
    <m/>
    <n v="205"/>
    <m/>
    <n v="5"/>
    <e v="#VALUE!"/>
    <m/>
    <e v="#VALUE!"/>
    <e v="#VALUE!"/>
    <e v="#VALUE!"/>
    <m/>
    <m/>
    <n v="210"/>
    <n v="206"/>
    <n v="8"/>
    <n v="-4"/>
    <n v="17"/>
    <b v="0"/>
    <b v="0"/>
    <b v="0"/>
    <s v="No"/>
    <m/>
    <m/>
    <n v="203"/>
    <n v="30"/>
    <n v="182"/>
    <n v="1"/>
    <n v="6"/>
    <n v="-21"/>
    <s v="No"/>
    <s v="No"/>
    <s v="No"/>
    <s v="No"/>
    <n v="199"/>
    <n v="11"/>
    <n v="204"/>
    <n v="10"/>
    <n v="8"/>
    <n v="5"/>
    <s v="Yes"/>
    <s v="No"/>
    <s v="No"/>
    <s v="No"/>
    <m/>
    <d v="2016-09-12T00:00:00"/>
    <n v="200"/>
    <n v="18"/>
    <n v="208"/>
    <n v="25"/>
    <n v="6"/>
    <n v="8"/>
    <s v="Yes"/>
    <s v="Yes"/>
    <s v="Yes"/>
    <s v="No"/>
    <n v="203"/>
    <n v="12"/>
    <n v="209"/>
    <n v="13"/>
    <n v="7"/>
    <n v="6"/>
    <s v="Yes"/>
    <s v="No"/>
    <s v="No"/>
    <s v="No"/>
    <m/>
    <s v="x"/>
    <s v="C96"/>
    <n v="204"/>
    <n v="208"/>
    <n v="22"/>
    <s v="Well Below National Norm"/>
    <n v="5"/>
    <n v="4"/>
    <s v="Yes"/>
    <s v="No"/>
    <s v="Did Not Achieve Goal, But Showed Growth"/>
    <s v="No"/>
    <n v="212"/>
    <n v="220"/>
    <n v="28"/>
    <s v="Well Below National Norm"/>
    <n v="5"/>
    <n v="8"/>
    <s v="Yes"/>
    <s v="Yes"/>
    <s v="Exceeded Goal"/>
    <s v="No"/>
    <m/>
    <s v="Lemont'AWhitaker"/>
    <d v="2017-09-18T00:00:00"/>
    <m/>
    <s v="Yes"/>
    <s v="Yes"/>
    <s v="Yes"/>
    <s v="?"/>
    <s v="Yes"/>
    <n v="22"/>
    <m/>
    <m/>
    <m/>
    <m/>
    <s v="C96"/>
    <m/>
    <m/>
    <m/>
    <m/>
    <m/>
    <m/>
    <m/>
    <m/>
    <s v="Anna Julia Cooper"/>
    <s v="Anna Julia Cooper"/>
    <s v="No"/>
    <m/>
    <n v="141138"/>
    <n v="4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6"/>
    <s v="Middle School"/>
    <n v="4"/>
    <n v="3"/>
    <n v="2"/>
    <n v="4"/>
    <n v="2"/>
    <n v="3"/>
    <n v="3"/>
    <n v="3"/>
    <n v="3"/>
    <n v="3"/>
    <n v="3"/>
    <n v="3"/>
    <n v="2"/>
    <n v="4"/>
    <n v="4"/>
    <n v="4"/>
    <n v="4"/>
    <n v="1"/>
    <n v="1"/>
    <n v="1"/>
    <n v="1"/>
    <n v="1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Hasanatou"/>
    <s v="Sakho"/>
    <n v="4"/>
    <n v="5"/>
    <n v="6"/>
    <x v="5"/>
    <n v="7"/>
    <x v="6"/>
    <n v="8"/>
    <m/>
    <m/>
    <m/>
    <m/>
    <m/>
    <n v="101"/>
    <m/>
    <s v="C101"/>
    <s v="C101"/>
    <s v="C101"/>
    <n v="1853"/>
    <m/>
    <s v="PPDC @ FCES"/>
    <s v="PPDC @ FCES"/>
    <s v="PPDC @ FCES"/>
    <s v="Central"/>
    <x v="0"/>
    <m/>
    <x v="0"/>
    <m/>
    <m/>
    <m/>
    <m/>
    <m/>
    <d v="2012-10-01T00:00:00"/>
    <n v="1"/>
    <n v="3"/>
    <n v="116"/>
    <m/>
    <m/>
    <m/>
    <m/>
    <n v="1"/>
    <m/>
    <n v="1"/>
    <m/>
    <n v="1"/>
    <n v="1"/>
    <m/>
    <m/>
    <m/>
    <m/>
    <m/>
    <m/>
    <m/>
    <m/>
    <m/>
    <m/>
    <m/>
    <m/>
    <m/>
    <m/>
    <m/>
    <m/>
    <m/>
    <m/>
    <n v="205"/>
    <n v="208"/>
    <n v="7"/>
    <n v="3"/>
    <s v="Yes"/>
    <s v="NO"/>
    <s v="no"/>
    <s v="YES"/>
    <n v="209"/>
    <n v="209"/>
    <n v="9"/>
    <n v="0"/>
    <s v="No"/>
    <s v="NO"/>
    <s v="No"/>
    <s v="NO"/>
    <m/>
    <n v="206"/>
    <n v="210"/>
    <n v="5"/>
    <n v="4"/>
    <n v="45"/>
    <b v="1"/>
    <b v="0"/>
    <b v="0"/>
    <s v="No"/>
    <m/>
    <n v="222"/>
    <n v="228"/>
    <n v="8"/>
    <n v="6"/>
    <n v="66"/>
    <b v="1"/>
    <b v="0"/>
    <b v="0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1"/>
    <m/>
    <m/>
    <m/>
    <m/>
    <m/>
    <m/>
    <m/>
    <m/>
    <m/>
    <m/>
    <m/>
    <m/>
    <m/>
    <m/>
    <m/>
    <m/>
    <m/>
    <m/>
    <m/>
    <m/>
    <m/>
    <m/>
    <m/>
    <s v="Yes"/>
    <s v="Yes"/>
    <s v="Yes"/>
    <m/>
    <m/>
    <m/>
    <m/>
    <m/>
    <m/>
    <m/>
    <m/>
    <s v="C101"/>
    <m/>
    <m/>
    <m/>
    <m/>
    <m/>
    <m/>
    <m/>
    <m/>
    <m/>
    <m/>
    <m/>
    <m/>
    <n v="142954"/>
    <n v="3"/>
    <n v="2"/>
    <n v="4"/>
    <n v="2"/>
    <n v="1"/>
    <n v="2"/>
    <n v="3"/>
    <n v="3"/>
    <n v="3"/>
    <n v="3"/>
    <n v="3"/>
    <n v="4"/>
    <n v="4"/>
    <n v="4"/>
    <n v="4"/>
    <n v="4"/>
    <n v="4"/>
    <n v="2"/>
    <n v="2"/>
    <n v="3"/>
    <n v="4"/>
    <n v="3"/>
    <n v="4"/>
    <n v="4"/>
    <n v="4"/>
    <n v="4"/>
    <n v="4"/>
    <n v="4"/>
    <n v="3"/>
    <n v="4"/>
    <n v="4"/>
    <n v="3"/>
    <n v="3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Charles"/>
    <s v="France"/>
    <n v="4"/>
    <n v="5"/>
    <n v="6"/>
    <x v="5"/>
    <n v="7"/>
    <x v="6"/>
    <n v="8"/>
    <m/>
    <m/>
    <m/>
    <m/>
    <m/>
    <m/>
    <m/>
    <m/>
    <m/>
    <s v=""/>
    <m/>
    <m/>
    <s v="Central"/>
    <s v="Central"/>
    <m/>
    <m/>
    <x v="0"/>
    <m/>
    <x v="0"/>
    <m/>
    <m/>
    <m/>
    <m/>
    <m/>
    <d v="2011-09-01T00:00:00"/>
    <n v="1"/>
    <n v="3"/>
    <n v="116"/>
    <m/>
    <m/>
    <n v="1"/>
    <m/>
    <n v="1"/>
    <n v="1"/>
    <n v="1"/>
    <m/>
    <m/>
    <m/>
    <m/>
    <m/>
    <m/>
    <m/>
    <m/>
    <m/>
    <m/>
    <m/>
    <m/>
    <m/>
    <m/>
    <m/>
    <m/>
    <m/>
    <m/>
    <m/>
    <m/>
    <m/>
    <n v="182"/>
    <n v="200"/>
    <n v="7"/>
    <n v="18"/>
    <s v="Yes"/>
    <s v="YES"/>
    <s v="yes"/>
    <s v="NO"/>
    <n v="201"/>
    <n v="222"/>
    <n v="8"/>
    <n v="21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fra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Paris"/>
    <s v="Jasper"/>
    <n v="4"/>
    <n v="5"/>
    <n v="6"/>
    <x v="5"/>
    <n v="7"/>
    <x v="6"/>
    <n v="8"/>
    <n v="8"/>
    <n v="9"/>
    <m/>
    <s v="ParisJasper"/>
    <m/>
    <m/>
    <m/>
    <s v="C112"/>
    <s v="C112"/>
    <s v="C112"/>
    <n v="3474"/>
    <m/>
    <s v="Central"/>
    <s v="Central"/>
    <s v="Central"/>
    <m/>
    <x v="1"/>
    <m/>
    <x v="1"/>
    <s v="Central"/>
    <s v="Central"/>
    <s v="Central"/>
    <m/>
    <m/>
    <d v="2012-06-01T00:00:00"/>
    <n v="5"/>
    <n v="6"/>
    <n v="256"/>
    <m/>
    <m/>
    <m/>
    <n v="1"/>
    <n v="1"/>
    <n v="1"/>
    <n v="1"/>
    <n v="1"/>
    <n v="1"/>
    <m/>
    <n v="1"/>
    <m/>
    <n v="1"/>
    <n v="1"/>
    <n v="1"/>
    <n v="1"/>
    <m/>
    <m/>
    <m/>
    <m/>
    <m/>
    <m/>
    <m/>
    <m/>
    <m/>
    <m/>
    <m/>
    <m/>
    <n v="206"/>
    <n v="206"/>
    <n v="6"/>
    <n v="0"/>
    <s v="No"/>
    <s v="NO"/>
    <s v="no"/>
    <s v="YES"/>
    <n v="206"/>
    <n v="209"/>
    <n v="8"/>
    <n v="3"/>
    <s v="Yes"/>
    <s v="NO"/>
    <s v="No"/>
    <s v="NO"/>
    <m/>
    <n v="210"/>
    <n v="210"/>
    <n v="5"/>
    <n v="0"/>
    <n v="45"/>
    <b v="0"/>
    <b v="0"/>
    <b v="0"/>
    <s v="No"/>
    <m/>
    <n v="210"/>
    <n v="238"/>
    <n v="8"/>
    <n v="28"/>
    <n v="85"/>
    <b v="1"/>
    <b v="1"/>
    <b v="1"/>
    <s v="Yes"/>
    <m/>
    <m/>
    <n v="216"/>
    <n v="63"/>
    <m/>
    <m/>
    <n v="4"/>
    <m/>
    <m/>
    <m/>
    <m/>
    <m/>
    <n v="225"/>
    <n v="68"/>
    <m/>
    <m/>
    <n v="8"/>
    <m/>
    <m/>
    <m/>
    <m/>
    <m/>
    <m/>
    <d v="2016-09-13T00:00:00"/>
    <n v="223"/>
    <n v="72"/>
    <n v="221"/>
    <n v="57"/>
    <n v="3"/>
    <n v="-2"/>
    <s v="No"/>
    <s v="No"/>
    <s v="No"/>
    <s v="Yes"/>
    <n v="231"/>
    <n v="70"/>
    <n v="236"/>
    <n v="66"/>
    <n v="6"/>
    <n v="5"/>
    <s v="Yes"/>
    <s v="No"/>
    <s v="No"/>
    <s v="Yes"/>
    <m/>
    <s v="x"/>
    <s v="C112"/>
    <n v="218"/>
    <n v="233"/>
    <n v="79"/>
    <s v="Above National Norm"/>
    <n v="3"/>
    <n v="15"/>
    <s v="Yes"/>
    <s v="Yes"/>
    <s v="Exceeded Goal"/>
    <s v="Yes"/>
    <n v="241"/>
    <n v="242"/>
    <n v="72"/>
    <s v="Above National Norm"/>
    <n v="4"/>
    <n v="1"/>
    <s v="Yes"/>
    <s v="No"/>
    <s v="Did Not Achieve Goal, But Showed Growth"/>
    <s v="Yes"/>
    <m/>
    <s v="ParisJasper"/>
    <d v="2017-09-19T00:00:00"/>
    <m/>
    <s v="Yes"/>
    <s v="Yes"/>
    <s v="Yes"/>
    <s v="?"/>
    <s v="No"/>
    <n v="0"/>
    <m/>
    <m/>
    <m/>
    <m/>
    <s v="C112"/>
    <m/>
    <m/>
    <m/>
    <m/>
    <m/>
    <m/>
    <m/>
    <m/>
    <s v="Anna Julia Cooper"/>
    <s v="Anna Julia Cooper"/>
    <s v="No"/>
    <m/>
    <n v="141211"/>
    <n v="3"/>
    <n v="3"/>
    <n v="3"/>
    <n v="4"/>
    <n v="3"/>
    <n v="3"/>
    <n v="4"/>
    <n v="4"/>
    <n v="4"/>
    <n v="3"/>
    <n v="4"/>
    <n v="4"/>
    <n v="4"/>
    <n v="3"/>
    <n v="4"/>
    <n v="4"/>
    <n v="3"/>
    <n v="4"/>
    <n v="4"/>
    <n v="4"/>
    <n v="4"/>
    <n v="3"/>
    <n v="3"/>
    <n v="4"/>
    <n v="4"/>
    <n v="4"/>
    <n v="4"/>
    <n v="4"/>
    <n v="4"/>
    <n v="4"/>
    <n v="4"/>
    <n v="4"/>
    <n v="4"/>
    <n v="1"/>
    <n v="2"/>
    <m/>
    <m/>
    <m/>
    <m/>
    <s v="C112"/>
    <n v="2"/>
    <n v="1"/>
    <n v="2"/>
    <n v="3"/>
    <n v="2"/>
    <n v="1"/>
    <n v="3"/>
    <n v="3"/>
    <n v="3"/>
    <n v="3"/>
    <n v="4"/>
    <n v="3"/>
    <n v="4"/>
    <n v="3"/>
    <n v="4"/>
    <n v="4"/>
    <n v="4"/>
    <n v="4"/>
    <n v="4"/>
    <n v="4"/>
    <n v="4"/>
    <n v="3"/>
    <n v="4"/>
    <n v="4"/>
    <n v="4"/>
    <n v="4"/>
    <n v="4"/>
    <n v="4"/>
    <n v="3"/>
    <n v="3"/>
    <n v="3"/>
    <m/>
    <n v="2"/>
    <n v="1"/>
    <n v="2"/>
    <n v="3"/>
    <n v="3"/>
    <n v="2"/>
    <n v="3"/>
    <n v="3"/>
    <n v="3"/>
    <n v="2"/>
    <n v="3"/>
    <n v="3"/>
    <n v="3"/>
    <n v="2"/>
    <n v="3"/>
    <n v="2"/>
    <n v="3"/>
    <n v="3"/>
    <n v="4"/>
    <n v="4"/>
    <n v="4"/>
    <n v="4"/>
    <n v="2"/>
    <n v="4"/>
    <n v="4"/>
    <n v="4"/>
    <n v="4"/>
    <n v="4"/>
    <n v="4"/>
    <n v="3"/>
    <n v="2"/>
    <n v="2"/>
    <n v="1"/>
    <n v="3"/>
    <n v="3"/>
    <n v="3"/>
    <m/>
    <s v="C112"/>
    <s v="Middle School"/>
    <n v="1"/>
    <n v="2"/>
    <n v="2"/>
    <n v="3"/>
    <n v="2"/>
    <n v="2"/>
    <n v="3"/>
    <n v="2"/>
    <n v="2"/>
    <n v="3"/>
    <n v="3"/>
    <n v="2"/>
    <n v="2"/>
    <n v="2"/>
    <n v="2"/>
    <n v="2"/>
    <n v="3"/>
    <n v="3"/>
    <n v="3"/>
    <n v="2"/>
    <n v="4"/>
    <n v="4"/>
    <n v="4"/>
    <n v="4"/>
    <n v="3"/>
    <n v="4"/>
    <n v="4"/>
    <n v="4"/>
    <n v="3"/>
    <n v="3"/>
    <n v="3"/>
    <s v="Yes"/>
    <m/>
    <s v="C112"/>
    <n v="3"/>
    <n v="3"/>
    <n v="1"/>
    <n v="3"/>
    <n v="3"/>
    <n v="1"/>
    <n v="3"/>
    <n v="3"/>
    <n v="2"/>
    <n v="2"/>
    <n v="3"/>
    <n v="3"/>
    <n v="2"/>
    <n v="3"/>
    <n v="4"/>
    <n v="3"/>
    <n v="2"/>
    <n v="4"/>
    <n v="4"/>
    <n v="3"/>
    <n v="4"/>
    <n v="4"/>
    <n v="2"/>
    <n v="4"/>
    <n v="4"/>
    <n v="3"/>
    <n v="4"/>
    <n v="4"/>
    <n v="3"/>
    <n v="2"/>
    <n v="4"/>
    <n v="2"/>
    <n v="2"/>
    <n v="3"/>
    <n v="3"/>
    <n v="3"/>
    <m/>
    <s v="C112"/>
    <n v="2"/>
    <n v="2"/>
    <n v="2"/>
    <n v="3"/>
    <n v="1"/>
    <n v="2"/>
    <n v="3"/>
    <n v="3"/>
    <n v="2"/>
  </r>
  <r>
    <n v="60"/>
    <s v="Jamel"/>
    <s v="White"/>
    <n v="4"/>
    <n v="5"/>
    <n v="6"/>
    <x v="5"/>
    <n v="7"/>
    <x v="6"/>
    <n v="8"/>
    <m/>
    <m/>
    <m/>
    <m/>
    <m/>
    <m/>
    <m/>
    <m/>
    <m/>
    <s v=""/>
    <m/>
    <m/>
    <s v="Central"/>
    <s v="Central"/>
    <s v="Central"/>
    <m/>
    <x v="0"/>
    <m/>
    <x v="0"/>
    <m/>
    <m/>
    <m/>
    <m/>
    <m/>
    <d v="2012-06-01T00:00:00"/>
    <n v="3"/>
    <n v="3"/>
    <n v="132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n v="189"/>
    <n v="185"/>
    <n v="7"/>
    <n v="-4"/>
    <s v="No"/>
    <s v="NO"/>
    <s v="no"/>
    <s v="NO"/>
    <n v="199"/>
    <n v="203"/>
    <n v="8"/>
    <n v="4"/>
    <s v="Yes"/>
    <s v="NO"/>
    <s v="No"/>
    <s v="NO"/>
    <m/>
    <n v="202"/>
    <n v="203"/>
    <n v="5"/>
    <n v="1"/>
    <n v="27"/>
    <b v="1"/>
    <b v="0"/>
    <b v="0"/>
    <s v="No"/>
    <m/>
    <n v="206"/>
    <n v="227"/>
    <n v="8"/>
    <n v="21"/>
    <n v="64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290"/>
    <n v="3"/>
    <n v="3"/>
    <n v="3"/>
    <n v="4"/>
    <n v="3"/>
    <n v="3"/>
    <n v="4"/>
    <n v="4"/>
    <n v="2"/>
    <n v="4"/>
    <n v="3"/>
    <n v="3"/>
    <n v="4"/>
    <n v="3"/>
    <n v="4"/>
    <n v="4"/>
    <n v="4"/>
    <n v="3"/>
    <n v="3"/>
    <n v="3"/>
    <n v="3"/>
    <n v="3"/>
    <n v="2"/>
    <n v="4"/>
    <n v="4"/>
    <n v="4"/>
    <n v="4"/>
    <n v="4"/>
    <n v="4"/>
    <n v="3"/>
    <n v="3"/>
    <n v="3"/>
    <n v="3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Sanaa"/>
    <s v="Hayes"/>
    <n v="4"/>
    <n v="5"/>
    <n v="6"/>
    <x v="5"/>
    <n v="7"/>
    <x v="6"/>
    <n v="8"/>
    <m/>
    <n v="9"/>
    <m/>
    <n v="1014979620"/>
    <m/>
    <m/>
    <m/>
    <s v="C82"/>
    <s v="C82"/>
    <s v="C82"/>
    <n v="1523"/>
    <m/>
    <s v="Central"/>
    <s v="Central"/>
    <s v="Central"/>
    <s v="Central"/>
    <x v="1"/>
    <s v="Central"/>
    <x v="1"/>
    <s v="Central"/>
    <m/>
    <s v="Central"/>
    <m/>
    <m/>
    <d v="2011-09-01T00:00:00"/>
    <n v="7"/>
    <n v="6"/>
    <n v="272"/>
    <m/>
    <m/>
    <n v="1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n v="213"/>
    <n v="219"/>
    <n v="5"/>
    <n v="6"/>
    <s v="Yes"/>
    <s v="YES"/>
    <s v="yes"/>
    <s v="YES"/>
    <n v="210"/>
    <n v="224"/>
    <n v="8"/>
    <n v="14"/>
    <s v="Yes"/>
    <s v="YES"/>
    <s v="yes"/>
    <s v="YES"/>
    <m/>
    <n v="223"/>
    <n v="219"/>
    <n v="4"/>
    <n v="-4"/>
    <n v="69"/>
    <b v="0"/>
    <b v="0"/>
    <b v="0"/>
    <s v="Yes"/>
    <m/>
    <n v="236"/>
    <n v="238"/>
    <n v="8"/>
    <n v="2"/>
    <n v="85"/>
    <b v="1"/>
    <b v="0"/>
    <b v="0"/>
    <s v="Yes"/>
    <m/>
    <m/>
    <n v="223"/>
    <n v="79"/>
    <n v="221"/>
    <n v="64"/>
    <n v="3"/>
    <n v="-2"/>
    <s v="No"/>
    <s v="No"/>
    <s v="No"/>
    <s v="Yes"/>
    <n v="224"/>
    <n v="66"/>
    <n v="237"/>
    <n v="76"/>
    <n v="8"/>
    <n v="13"/>
    <s v="Yes"/>
    <s v="Yes"/>
    <s v="Yes"/>
    <s v="Yes"/>
    <m/>
    <d v="2016-09-12T00:00:00"/>
    <n v="224"/>
    <m/>
    <n v="232"/>
    <n v="82"/>
    <n v="3"/>
    <n v="8"/>
    <s v="Yes"/>
    <s v="Yes"/>
    <s v="Yes"/>
    <s v="Yes"/>
    <m/>
    <m/>
    <m/>
    <m/>
    <m/>
    <m/>
    <m/>
    <m/>
    <m/>
    <m/>
    <m/>
    <m/>
    <s v="C82"/>
    <m/>
    <m/>
    <m/>
    <m/>
    <m/>
    <m/>
    <m/>
    <m/>
    <m/>
    <m/>
    <m/>
    <m/>
    <m/>
    <m/>
    <m/>
    <m/>
    <m/>
    <m/>
    <m/>
    <m/>
    <m/>
    <n v="1014979620"/>
    <m/>
    <m/>
    <s v="Yes"/>
    <s v="Yes"/>
    <s v="Yes"/>
    <m/>
    <s v="No"/>
    <n v="0"/>
    <s v="No"/>
    <n v="0"/>
    <m/>
    <m/>
    <s v="C82"/>
    <n v="472"/>
    <s v="Pass"/>
    <n v="496"/>
    <s v="Pass"/>
    <m/>
    <m/>
    <m/>
    <m/>
    <s v="Lucille Brown Middle School"/>
    <m/>
    <m/>
    <m/>
    <n v="1418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2"/>
    <n v="3"/>
    <n v="3"/>
    <n v="3"/>
    <n v="4"/>
    <n v="4"/>
    <n v="3"/>
    <n v="3"/>
    <n v="3"/>
    <n v="3"/>
    <n v="3"/>
    <n v="3"/>
    <n v="2"/>
    <n v="3"/>
    <n v="3"/>
    <n v="4"/>
    <n v="4"/>
    <n v="4"/>
    <n v="4"/>
    <n v="3"/>
    <n v="3"/>
    <n v="4"/>
    <n v="3"/>
    <n v="4"/>
    <n v="4"/>
    <n v="3"/>
    <n v="4"/>
    <n v="4"/>
    <n v="4"/>
    <n v="3"/>
    <n v="3"/>
    <n v="3"/>
    <m/>
    <n v="3"/>
    <n v="3"/>
    <n v="3"/>
    <n v="3"/>
    <n v="3"/>
    <n v="3"/>
    <n v="3"/>
    <n v="2"/>
    <n v="2"/>
    <n v="2"/>
    <n v="3"/>
    <n v="3"/>
    <n v="3"/>
    <n v="4"/>
    <n v="4"/>
    <n v="4"/>
    <n v="4"/>
    <n v="2"/>
    <n v="3"/>
    <n v="2"/>
    <n v="4"/>
    <n v="3"/>
    <n v="3"/>
    <n v="3"/>
    <n v="3"/>
    <n v="3"/>
    <n v="4"/>
    <n v="3"/>
    <n v="3"/>
    <n v="4"/>
    <n v="2"/>
    <n v="3"/>
    <n v="3"/>
    <n v="3"/>
    <n v="3"/>
    <n v="3"/>
    <m/>
    <s v="C82"/>
    <s v="Middle School"/>
    <n v="3"/>
    <n v="2"/>
    <n v="3"/>
    <n v="4"/>
    <n v="3"/>
    <n v="3"/>
    <n v="3"/>
    <n v="3"/>
    <n v="3"/>
    <n v="2"/>
    <n v="3"/>
    <n v="3"/>
    <n v="3"/>
    <n v="3"/>
    <n v="3"/>
    <n v="3"/>
    <n v="3"/>
    <n v="2"/>
    <n v="2"/>
    <n v="2"/>
    <n v="4"/>
    <n v="3"/>
    <n v="3"/>
    <n v="2"/>
    <n v="2"/>
    <n v="4"/>
    <n v="2"/>
    <n v="3"/>
    <n v="3"/>
    <n v="3"/>
    <n v="3"/>
    <s v="Yes"/>
    <m/>
    <s v="C8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3"/>
    <n v="4"/>
    <n v="3"/>
    <n v="3"/>
    <n v="3"/>
    <n v="3"/>
    <n v="3"/>
    <n v="3"/>
    <n v="3"/>
    <n v="3"/>
    <n v="3"/>
    <n v="2"/>
    <n v="2"/>
    <n v="2"/>
    <n v="3"/>
    <n v="3"/>
    <n v="3"/>
    <m/>
    <m/>
    <m/>
    <m/>
    <m/>
    <m/>
    <m/>
    <m/>
    <m/>
    <m/>
    <m/>
  </r>
  <r>
    <n v="62"/>
    <s v="Jameshia"/>
    <s v="Harris"/>
    <n v="4"/>
    <n v="5"/>
    <n v="6"/>
    <x v="5"/>
    <n v="7"/>
    <x v="6"/>
    <n v="8"/>
    <m/>
    <m/>
    <m/>
    <m/>
    <m/>
    <m/>
    <m/>
    <m/>
    <m/>
    <s v=""/>
    <m/>
    <m/>
    <s v="PPDC @ FCES"/>
    <s v="PPDC @ FCES"/>
    <s v="PPDC @ FCES"/>
    <m/>
    <x v="0"/>
    <m/>
    <x v="0"/>
    <m/>
    <m/>
    <m/>
    <m/>
    <m/>
    <d v="2012-10-01T00:00:00"/>
    <n v="0"/>
    <n v="3"/>
    <n v="108"/>
    <m/>
    <m/>
    <m/>
    <m/>
    <n v="1"/>
    <m/>
    <n v="1"/>
    <m/>
    <n v="1"/>
    <m/>
    <m/>
    <m/>
    <m/>
    <m/>
    <m/>
    <m/>
    <m/>
    <m/>
    <m/>
    <m/>
    <m/>
    <m/>
    <m/>
    <m/>
    <m/>
    <m/>
    <m/>
    <m/>
    <n v="179"/>
    <n v="199"/>
    <n v="8"/>
    <n v="20"/>
    <s v="Yes"/>
    <s v="YES"/>
    <s v="yes"/>
    <s v="NO"/>
    <n v="200"/>
    <n v="199"/>
    <n v="9"/>
    <n v="-1"/>
    <s v="No"/>
    <s v="NO"/>
    <s v="No"/>
    <s v="NO"/>
    <m/>
    <n v="203"/>
    <n v="207"/>
    <n v="5"/>
    <n v="4"/>
    <n v="37"/>
    <b v="1"/>
    <b v="0"/>
    <b v="0"/>
    <s v="No"/>
    <m/>
    <n v="206"/>
    <n v="220"/>
    <n v="8"/>
    <n v="14"/>
    <n v="47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466"/>
    <n v="3"/>
    <n v="4"/>
    <n v="3"/>
    <n v="4"/>
    <n v="3"/>
    <n v="3"/>
    <n v="4"/>
    <n v="4"/>
    <n v="4"/>
    <n v="4"/>
    <n v="4"/>
    <n v="3"/>
    <n v="4"/>
    <n v="4"/>
    <n v="4"/>
    <n v="4"/>
    <n v="3"/>
    <n v="2"/>
    <n v="3"/>
    <n v="1"/>
    <n v="4"/>
    <n v="4"/>
    <n v="4"/>
    <n v="4"/>
    <n v="4"/>
    <n v="3"/>
    <n v="3"/>
    <n v="4"/>
    <n v="3"/>
    <n v="3"/>
    <n v="4"/>
    <n v="3"/>
    <n v="3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Tyne"/>
    <s v="Kidd"/>
    <n v="4"/>
    <n v="5"/>
    <n v="6"/>
    <x v="5"/>
    <n v="7"/>
    <x v="6"/>
    <n v="8"/>
    <m/>
    <m/>
    <m/>
    <m/>
    <m/>
    <m/>
    <m/>
    <m/>
    <m/>
    <s v=""/>
    <m/>
    <m/>
    <m/>
    <s v="Central"/>
    <s v="Central"/>
    <m/>
    <x v="0"/>
    <m/>
    <x v="0"/>
    <m/>
    <m/>
    <m/>
    <m/>
    <m/>
    <d v="2013-06-01T00:00:00"/>
    <n v="2"/>
    <n v="1"/>
    <n v="52"/>
    <m/>
    <m/>
    <m/>
    <m/>
    <m/>
    <n v="1"/>
    <n v="1"/>
    <n v="1"/>
    <s v="incomplete"/>
    <m/>
    <m/>
    <m/>
    <m/>
    <m/>
    <m/>
    <m/>
    <m/>
    <m/>
    <m/>
    <m/>
    <m/>
    <m/>
    <m/>
    <m/>
    <m/>
    <m/>
    <m/>
    <m/>
    <m/>
    <n v="224"/>
    <s v="n/a"/>
    <s v="n/a"/>
    <m/>
    <m/>
    <m/>
    <s v="YES"/>
    <m/>
    <n v="234"/>
    <s v="n/a"/>
    <s v="n/a"/>
    <m/>
    <m/>
    <m/>
    <s v="YES"/>
    <m/>
    <n v="198"/>
    <m/>
    <m/>
    <e v="#VALUE!"/>
    <m/>
    <e v="#VALUE!"/>
    <e v="#VALUE!"/>
    <e v="#VALUE!"/>
    <m/>
    <m/>
    <n v="240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Lincoln"/>
    <s v="Waters"/>
    <n v="4"/>
    <n v="5"/>
    <n v="6"/>
    <x v="5"/>
    <n v="7"/>
    <x v="6"/>
    <n v="8"/>
    <n v="8"/>
    <n v="9"/>
    <m/>
    <n v="1017422182"/>
    <m/>
    <m/>
    <m/>
    <s v="C20"/>
    <s v="C20"/>
    <s v="C20"/>
    <n v="490"/>
    <m/>
    <s v="Central"/>
    <s v="Central"/>
    <s v="Central"/>
    <m/>
    <x v="1"/>
    <s v="Central"/>
    <x v="1"/>
    <s v="Central"/>
    <s v="Central"/>
    <s v="Central"/>
    <m/>
    <m/>
    <d v="2012-09-01T00:00:00"/>
    <n v="5"/>
    <n v="6"/>
    <n v="256"/>
    <m/>
    <m/>
    <m/>
    <m/>
    <n v="1"/>
    <n v="1"/>
    <n v="1"/>
    <n v="1"/>
    <n v="1"/>
    <m/>
    <n v="1"/>
    <n v="1"/>
    <n v="1"/>
    <n v="1"/>
    <n v="1"/>
    <n v="1"/>
    <m/>
    <m/>
    <m/>
    <m/>
    <m/>
    <m/>
    <m/>
    <m/>
    <m/>
    <m/>
    <m/>
    <m/>
    <n v="186"/>
    <n v="203"/>
    <n v="7"/>
    <n v="17"/>
    <s v="Yes"/>
    <s v="YES"/>
    <s v="yes"/>
    <s v="NO"/>
    <n v="200"/>
    <n v="215"/>
    <n v="8"/>
    <n v="15"/>
    <s v="Yes"/>
    <s v="YES"/>
    <s v="yes"/>
    <s v="YES"/>
    <m/>
    <n v="195"/>
    <n v="215"/>
    <n v="6"/>
    <n v="20"/>
    <n v="59"/>
    <b v="1"/>
    <b v="1"/>
    <b v="1"/>
    <s v="Yes"/>
    <m/>
    <n v="215"/>
    <n v="224"/>
    <n v="8"/>
    <n v="9"/>
    <n v="56"/>
    <b v="1"/>
    <b v="1"/>
    <b v="1"/>
    <s v="Yes"/>
    <m/>
    <m/>
    <m/>
    <m/>
    <m/>
    <m/>
    <m/>
    <m/>
    <m/>
    <m/>
    <m/>
    <m/>
    <m/>
    <m/>
    <n v="222"/>
    <n v="42"/>
    <m/>
    <m/>
    <m/>
    <m/>
    <m/>
    <s v="No"/>
    <m/>
    <d v="2016-09-13T00:00:00"/>
    <m/>
    <m/>
    <m/>
    <m/>
    <m/>
    <m/>
    <m/>
    <m/>
    <m/>
    <m/>
    <n v="219"/>
    <m/>
    <n v="220"/>
    <n v="31"/>
    <n v="6"/>
    <n v="1"/>
    <s v="Yes"/>
    <s v="No"/>
    <s v="No"/>
    <s v="No"/>
    <m/>
    <n v="1017422182"/>
    <s v="C20"/>
    <n v="216"/>
    <n v="214"/>
    <n v="35"/>
    <s v="Below National Norm"/>
    <n v="3"/>
    <n v="-2"/>
    <s v="No"/>
    <s v="No"/>
    <s v="Did Not Achieve Goal"/>
    <s v="No"/>
    <n v="221"/>
    <n v="240"/>
    <n v="68"/>
    <s v="Above National Norm"/>
    <n v="5"/>
    <n v="19"/>
    <s v="Yes"/>
    <s v="Yes"/>
    <s v="Exceeded Goal"/>
    <s v="Yes"/>
    <m/>
    <n v="1017422182"/>
    <d v="2017-09-18T00:00:00"/>
    <m/>
    <s v="Yes"/>
    <s v="Yes"/>
    <s v="Yes"/>
    <s v="Yes"/>
    <s v="No"/>
    <n v="0"/>
    <s v="No"/>
    <n v="0"/>
    <s v="No"/>
    <e v="#N/A"/>
    <s v="C20"/>
    <n v="413"/>
    <s v="Pass"/>
    <n v="402"/>
    <s v="Pass"/>
    <n v="410"/>
    <s v="Pass"/>
    <n v="429"/>
    <s v="Pass"/>
    <s v="Franklin Military Academy"/>
    <s v="Franklin Military Academy"/>
    <s v="Yes"/>
    <m/>
    <n v="141564"/>
    <n v="1"/>
    <n v="1"/>
    <n v="1"/>
    <n v="3"/>
    <n v="4"/>
    <n v="4"/>
    <n v="3"/>
    <n v="3"/>
    <n v="1"/>
    <n v="4"/>
    <n v="2"/>
    <n v="1"/>
    <n v="4"/>
    <n v="4"/>
    <n v="3"/>
    <n v="3"/>
    <n v="4"/>
    <n v="4"/>
    <n v="3"/>
    <n v="2"/>
    <n v="4"/>
    <n v="1"/>
    <n v="1"/>
    <n v="4"/>
    <n v="3"/>
    <n v="2"/>
    <n v="4"/>
    <n v="4"/>
    <n v="1"/>
    <n v="3"/>
    <n v="4"/>
    <n v="3"/>
    <n v="3"/>
    <n v="2"/>
    <n v="2"/>
    <m/>
    <m/>
    <m/>
    <m/>
    <s v="C20"/>
    <n v="2"/>
    <n v="1"/>
    <n v="2"/>
    <n v="4"/>
    <n v="3"/>
    <n v="2"/>
    <n v="3"/>
    <n v="4"/>
    <n v="4"/>
    <n v="4"/>
    <n v="4"/>
    <n v="3"/>
    <n v="4"/>
    <n v="4"/>
    <n v="4"/>
    <n v="4"/>
    <n v="4"/>
    <n v="2"/>
    <n v="3"/>
    <n v="2"/>
    <n v="4"/>
    <n v="2"/>
    <n v="3"/>
    <n v="4"/>
    <n v="3"/>
    <n v="4"/>
    <n v="4"/>
    <n v="4"/>
    <n v="3"/>
    <n v="3"/>
    <n v="2"/>
    <m/>
    <n v="2"/>
    <n v="1"/>
    <n v="3"/>
    <n v="4"/>
    <n v="2"/>
    <n v="3"/>
    <n v="1"/>
    <n v="1"/>
    <n v="1"/>
    <n v="4"/>
    <n v="3"/>
    <n v="1"/>
    <n v="4"/>
    <n v="4"/>
    <n v="1"/>
    <n v="4"/>
    <n v="1"/>
    <n v="1"/>
    <n v="1"/>
    <n v="1"/>
    <n v="4"/>
    <n v="1"/>
    <n v="1"/>
    <n v="2"/>
    <n v="1"/>
    <n v="1"/>
    <n v="4"/>
    <n v="1"/>
    <n v="1"/>
    <n v="1"/>
    <n v="3"/>
    <n v="4"/>
    <n v="2"/>
    <n v="3"/>
    <n v="3"/>
    <n v="3"/>
    <m/>
    <s v="C20"/>
    <s v="Middle School"/>
    <n v="2"/>
    <n v="1"/>
    <n v="1"/>
    <n v="2"/>
    <n v="3"/>
    <n v="1"/>
    <n v="1"/>
    <n v="3"/>
    <n v="1"/>
    <n v="3"/>
    <n v="1"/>
    <n v="1"/>
    <n v="1"/>
    <n v="4"/>
    <n v="4"/>
    <n v="4"/>
    <n v="4"/>
    <n v="1"/>
    <n v="1"/>
    <n v="1"/>
    <n v="4"/>
    <n v="1"/>
    <n v="1"/>
    <n v="1"/>
    <n v="1"/>
    <n v="4"/>
    <n v="3"/>
    <n v="1"/>
    <n v="3"/>
    <n v="3"/>
    <n v="3"/>
    <s v="Yes"/>
    <m/>
    <s v="C20"/>
    <n v="3"/>
    <n v="3"/>
    <n v="1"/>
    <n v="3"/>
    <n v="3"/>
    <n v="4"/>
    <n v="3"/>
    <n v="4"/>
    <n v="3"/>
    <n v="4"/>
    <n v="2"/>
    <n v="2"/>
    <n v="4"/>
    <n v="3"/>
    <n v="3"/>
    <n v="3"/>
    <n v="4"/>
    <n v="2"/>
    <n v="3"/>
    <n v="2"/>
    <n v="4"/>
    <n v="1"/>
    <n v="2"/>
    <n v="3"/>
    <n v="2"/>
    <n v="1"/>
    <n v="4"/>
    <n v="3"/>
    <n v="2"/>
    <n v="2"/>
    <n v="3"/>
    <n v="1"/>
    <n v="2"/>
    <n v="3"/>
    <n v="3"/>
    <n v="1"/>
    <m/>
    <s v="C20"/>
    <n v="3"/>
    <n v="3"/>
    <n v="1"/>
    <n v="3"/>
    <n v="4"/>
    <n v="3"/>
    <n v="2"/>
    <n v="3"/>
    <n v="2"/>
  </r>
  <r>
    <n v="65"/>
    <s v="Ashari"/>
    <s v="Pendleton"/>
    <n v="4"/>
    <n v="5"/>
    <n v="6"/>
    <x v="5"/>
    <n v="7"/>
    <x v="6"/>
    <n v="8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1-09-01T00:00:00"/>
    <n v="2"/>
    <n v="3"/>
    <n v="124"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n v="188"/>
    <n v="198"/>
    <n v="8"/>
    <n v="10"/>
    <s v="Yes"/>
    <s v="YES"/>
    <s v="yes"/>
    <s v="NO"/>
    <n v="183"/>
    <n v="203"/>
    <n v="8"/>
    <n v="20"/>
    <s v="Yes"/>
    <s v="YES"/>
    <s v="yes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apendle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Shamari"/>
    <s v="Pendleton"/>
    <n v="4"/>
    <n v="5"/>
    <n v="6"/>
    <x v="5"/>
    <n v="7"/>
    <x v="6"/>
    <n v="8"/>
    <m/>
    <m/>
    <m/>
    <m/>
    <m/>
    <m/>
    <m/>
    <m/>
    <m/>
    <s v=""/>
    <m/>
    <m/>
    <m/>
    <s v="PPDC @ FCES"/>
    <m/>
    <m/>
    <x v="0"/>
    <m/>
    <x v="0"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73"/>
    <n v="181"/>
    <n v="9"/>
    <n v="8"/>
    <s v="Yes"/>
    <s v="NO"/>
    <s v="no"/>
    <s v="NO"/>
    <n v="184"/>
    <n v="194"/>
    <n v="8"/>
    <n v="10"/>
    <s v="Yes"/>
    <s v="YES"/>
    <s v="yes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spendle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Iyana"/>
    <s v="Terry"/>
    <n v="4"/>
    <n v="5"/>
    <n v="6"/>
    <x v="5"/>
    <n v="7"/>
    <x v="6"/>
    <n v="8"/>
    <m/>
    <m/>
    <m/>
    <m/>
    <m/>
    <m/>
    <m/>
    <m/>
    <m/>
    <s v=""/>
    <m/>
    <m/>
    <m/>
    <s v="PPDC @ FCES"/>
    <m/>
    <m/>
    <x v="0"/>
    <m/>
    <x v="0"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06"/>
    <s v="n/a"/>
    <s v="n/a"/>
    <m/>
    <m/>
    <m/>
    <s v="YES"/>
    <m/>
    <n v="221"/>
    <s v="n/a"/>
    <s v="n/a"/>
    <m/>
    <m/>
    <m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s v="iter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Kayla"/>
    <s v="Bea"/>
    <n v="4"/>
    <n v="5"/>
    <n v="6"/>
    <x v="5"/>
    <n v="7"/>
    <x v="6"/>
    <n v="8"/>
    <m/>
    <m/>
    <m/>
    <m/>
    <m/>
    <m/>
    <m/>
    <m/>
    <m/>
    <s v=""/>
    <m/>
    <m/>
    <m/>
    <m/>
    <m/>
    <m/>
    <x v="0"/>
    <m/>
    <x v="0"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213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kbea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Kamryn"/>
    <s v="Bea"/>
    <n v="4"/>
    <n v="5"/>
    <n v="6"/>
    <x v="5"/>
    <n v="7"/>
    <x v="6"/>
    <n v="8"/>
    <m/>
    <m/>
    <m/>
    <m/>
    <m/>
    <m/>
    <m/>
    <m/>
    <m/>
    <s v=""/>
    <m/>
    <m/>
    <m/>
    <m/>
    <m/>
    <m/>
    <x v="0"/>
    <m/>
    <x v="0"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215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knbea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Duran"/>
    <s v="Hickman"/>
    <n v="4"/>
    <n v="5"/>
    <n v="6"/>
    <x v="5"/>
    <n v="7"/>
    <x v="6"/>
    <n v="8"/>
    <m/>
    <m/>
    <m/>
    <n v="1014979681"/>
    <m/>
    <m/>
    <m/>
    <s v="C13"/>
    <s v="C13"/>
    <s v="C13"/>
    <n v="414"/>
    <m/>
    <s v="Central"/>
    <s v="Central"/>
    <s v="Central"/>
    <s v="Central"/>
    <x v="1"/>
    <m/>
    <x v="0"/>
    <m/>
    <m/>
    <m/>
    <m/>
    <m/>
    <d v="2012-09-01T00:00:00"/>
    <n v="3"/>
    <n v="4"/>
    <n v="168"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n v="199"/>
    <n v="211"/>
    <n v="6"/>
    <n v="12"/>
    <s v="Yes"/>
    <s v="YES"/>
    <s v="yes"/>
    <s v="YES"/>
    <n v="201"/>
    <n v="205"/>
    <n v="8"/>
    <n v="4"/>
    <s v="Yes"/>
    <s v="NO"/>
    <s v="No"/>
    <s v="NO"/>
    <m/>
    <n v="209"/>
    <n v="219"/>
    <n v="5"/>
    <n v="10"/>
    <n v="69"/>
    <b v="1"/>
    <b v="1"/>
    <b v="1"/>
    <s v="Yes"/>
    <m/>
    <n v="216"/>
    <n v="219"/>
    <n v="8"/>
    <n v="3"/>
    <n v="44"/>
    <b v="1"/>
    <b v="0"/>
    <b v="0"/>
    <s v="No"/>
    <m/>
    <m/>
    <n v="217"/>
    <n v="66"/>
    <n v="213"/>
    <n v="43"/>
    <n v="4"/>
    <n v="-4"/>
    <s v="No"/>
    <s v="No"/>
    <s v="No"/>
    <s v="No"/>
    <n v="225"/>
    <n v="68"/>
    <n v="225"/>
    <n v="49"/>
    <n v="8"/>
    <n v="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C13"/>
    <m/>
    <m/>
    <m/>
    <m/>
    <m/>
    <m/>
    <m/>
    <m/>
    <m/>
    <m/>
    <m/>
    <m/>
    <m/>
    <m/>
    <m/>
    <m/>
    <m/>
    <m/>
    <m/>
    <m/>
    <m/>
    <n v="1014979681"/>
    <m/>
    <m/>
    <s v="Yes"/>
    <s v="Yes"/>
    <m/>
    <m/>
    <s v="Yes"/>
    <n v="3"/>
    <m/>
    <m/>
    <m/>
    <m/>
    <s v="C13"/>
    <m/>
    <m/>
    <m/>
    <m/>
    <m/>
    <m/>
    <m/>
    <m/>
    <m/>
    <m/>
    <m/>
    <m/>
    <n v="141642"/>
    <n v="4"/>
    <n v="1"/>
    <n v="1"/>
    <n v="4"/>
    <n v="4"/>
    <n v="1"/>
    <n v="1"/>
    <n v="2"/>
    <n v="1"/>
    <n v="4"/>
    <n v="3"/>
    <n v="4"/>
    <n v="1"/>
    <n v="4"/>
    <n v="4"/>
    <n v="4"/>
    <n v="4"/>
    <n v="2"/>
    <n v="4"/>
    <n v="2"/>
    <n v="4"/>
    <n v="4"/>
    <n v="1"/>
    <n v="1"/>
    <n v="1"/>
    <n v="1"/>
    <n v="2"/>
    <n v="1"/>
    <n v="2"/>
    <n v="1"/>
    <n v="2"/>
    <n v="2"/>
    <n v="2"/>
    <n v="2"/>
    <n v="2"/>
    <m/>
    <m/>
    <m/>
    <m/>
    <s v="c13"/>
    <n v="4"/>
    <n v="4"/>
    <n v="3"/>
    <n v="3"/>
    <n v="3"/>
    <n v="2"/>
    <n v="1"/>
    <n v="2"/>
    <n v="1"/>
    <n v="2"/>
    <n v="2"/>
    <n v="2"/>
    <n v="3"/>
    <n v="3"/>
    <n v="4"/>
    <n v="3"/>
    <n v="4"/>
    <n v="1"/>
    <n v="2"/>
    <n v="1"/>
    <n v="4"/>
    <n v="2"/>
    <n v="1"/>
    <n v="1"/>
    <n v="1"/>
    <n v="1"/>
    <n v="1"/>
    <n v="1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Jesmine"/>
    <s v="Glenn"/>
    <n v="4"/>
    <n v="5"/>
    <n v="6"/>
    <x v="5"/>
    <n v="7"/>
    <x v="6"/>
    <n v="8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207"/>
    <n v="211"/>
    <n v="6"/>
    <n v="4"/>
    <s v="Yes"/>
    <s v="NO"/>
    <s v="no"/>
    <s v="YES"/>
    <n v="200"/>
    <n v="208"/>
    <n v="9"/>
    <n v="8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glen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Da'Quan"/>
    <s v="Christian"/>
    <n v="4"/>
    <n v="5"/>
    <n v="6"/>
    <x v="5"/>
    <n v="7"/>
    <x v="6"/>
    <n v="8"/>
    <m/>
    <m/>
    <m/>
    <n v="1014862009"/>
    <m/>
    <m/>
    <m/>
    <s v="C6"/>
    <s v="C6"/>
    <s v="C6"/>
    <n v="313"/>
    <m/>
    <s v="Central"/>
    <s v="Central"/>
    <s v="Central"/>
    <s v="Central"/>
    <x v="1"/>
    <s v="Central"/>
    <x v="0"/>
    <m/>
    <m/>
    <m/>
    <m/>
    <m/>
    <d v="2012-09-01T00:00:00"/>
    <n v="4"/>
    <n v="4"/>
    <n v="176"/>
    <m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n v="180"/>
    <n v="192"/>
    <n v="7"/>
    <n v="12"/>
    <s v="Yes"/>
    <s v="YES"/>
    <s v="yes"/>
    <s v="NO"/>
    <n v="191"/>
    <n v="196"/>
    <n v="7"/>
    <n v="5"/>
    <s v="Yes"/>
    <s v="NO"/>
    <s v="No"/>
    <s v="NO"/>
    <m/>
    <n v="192"/>
    <n v="200"/>
    <n v="6"/>
    <n v="8"/>
    <n v="21"/>
    <b v="1"/>
    <b v="1"/>
    <b v="1"/>
    <s v="No"/>
    <m/>
    <n v="208"/>
    <n v="220"/>
    <n v="8"/>
    <n v="12"/>
    <n v="47"/>
    <b v="1"/>
    <b v="1"/>
    <b v="1"/>
    <s v="No"/>
    <m/>
    <m/>
    <n v="207"/>
    <n v="39"/>
    <m/>
    <m/>
    <n v="5"/>
    <m/>
    <m/>
    <m/>
    <m/>
    <m/>
    <n v="216"/>
    <n v="46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C6"/>
    <m/>
    <m/>
    <m/>
    <m/>
    <m/>
    <m/>
    <m/>
    <m/>
    <m/>
    <m/>
    <m/>
    <m/>
    <m/>
    <m/>
    <m/>
    <m/>
    <m/>
    <m/>
    <m/>
    <m/>
    <m/>
    <n v="1014862009"/>
    <m/>
    <m/>
    <s v="Yes"/>
    <s v="Yes"/>
    <m/>
    <m/>
    <s v="No"/>
    <n v="0"/>
    <m/>
    <m/>
    <m/>
    <m/>
    <s v="C6"/>
    <m/>
    <m/>
    <m/>
    <m/>
    <m/>
    <m/>
    <m/>
    <m/>
    <m/>
    <m/>
    <m/>
    <m/>
    <n v="141466"/>
    <n v="2"/>
    <n v="1"/>
    <n v="2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2"/>
    <m/>
    <m/>
    <m/>
    <m/>
    <s v="C6"/>
    <n v="2"/>
    <n v="1"/>
    <n v="3"/>
    <n v="4"/>
    <n v="3"/>
    <n v="3"/>
    <n v="4"/>
    <n v="4"/>
    <n v="4"/>
    <n v="4"/>
    <n v="3"/>
    <n v="3"/>
    <n v="2"/>
    <n v="4"/>
    <n v="4"/>
    <n v="4"/>
    <n v="4"/>
    <n v="3"/>
    <n v="2"/>
    <n v="3"/>
    <n v="4"/>
    <n v="2"/>
    <n v="2"/>
    <n v="4"/>
    <n v="3"/>
    <n v="4"/>
    <n v="3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uado"/>
    <s v="Maday"/>
    <n v="4"/>
    <n v="5"/>
    <n v="6"/>
    <x v="5"/>
    <n v="7"/>
    <x v="6"/>
    <n v="8"/>
    <n v="8"/>
    <n v="9"/>
    <m/>
    <n v="1015972136"/>
    <m/>
    <m/>
    <m/>
    <s v="C92"/>
    <s v="C92"/>
    <s v="C92"/>
    <n v="1644"/>
    <m/>
    <s v="Central"/>
    <s v="Central"/>
    <s v="Central"/>
    <s v="Central"/>
    <x v="1"/>
    <s v="Central"/>
    <x v="1"/>
    <s v="Central"/>
    <s v="Central"/>
    <s v="Central"/>
    <m/>
    <m/>
    <d v="2012-09-01T00:00:00"/>
    <n v="6"/>
    <n v="6"/>
    <n v="264"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n v="188"/>
    <n v="194"/>
    <n v="7"/>
    <n v="6"/>
    <s v="Yes"/>
    <s v="NO"/>
    <s v="no"/>
    <s v="NO"/>
    <n v="199"/>
    <n v="228"/>
    <n v="8"/>
    <n v="29"/>
    <s v="Yes"/>
    <s v="YES"/>
    <s v="yes"/>
    <s v="YES"/>
    <m/>
    <n v="198"/>
    <n v="204"/>
    <n v="6"/>
    <n v="6"/>
    <n v="30"/>
    <b v="1"/>
    <b v="1"/>
    <b v="0"/>
    <s v="No"/>
    <m/>
    <n v="216"/>
    <n v="228"/>
    <n v="8"/>
    <n v="12"/>
    <n v="66"/>
    <b v="1"/>
    <b v="1"/>
    <b v="1"/>
    <s v="Yes"/>
    <m/>
    <m/>
    <n v="189"/>
    <n v="7"/>
    <n v="193"/>
    <n v="6"/>
    <n v="8"/>
    <n v="4"/>
    <s v="Yes"/>
    <s v="No"/>
    <s v="No"/>
    <s v="No"/>
    <n v="217"/>
    <n v="48"/>
    <n v="222"/>
    <n v="42"/>
    <n v="8"/>
    <n v="5"/>
    <s v="Yes"/>
    <s v="No"/>
    <s v="No"/>
    <s v="No"/>
    <m/>
    <d v="2016-09-12T00:00:00"/>
    <m/>
    <m/>
    <m/>
    <m/>
    <m/>
    <m/>
    <m/>
    <m/>
    <m/>
    <m/>
    <m/>
    <m/>
    <m/>
    <m/>
    <m/>
    <m/>
    <m/>
    <m/>
    <m/>
    <m/>
    <m/>
    <n v="1015972136"/>
    <s v="C92"/>
    <n v="203"/>
    <n v="220"/>
    <n v="50"/>
    <s v="Above National Norm"/>
    <n v="5"/>
    <n v="17"/>
    <s v="Yes"/>
    <s v="Yes"/>
    <s v="Exceeded Goal"/>
    <s v="Yes"/>
    <n v="224"/>
    <n v="234"/>
    <n v="56"/>
    <s v="Above National Norm"/>
    <n v="5"/>
    <n v="10"/>
    <s v="Yes"/>
    <s v="Yes"/>
    <s v="Exceeded Goal"/>
    <s v="Yes"/>
    <m/>
    <n v="1015972136"/>
    <d v="2017-09-20T00:00:00"/>
    <m/>
    <s v="Yes"/>
    <s v="Yes"/>
    <s v="Yes"/>
    <s v="Yes"/>
    <s v="No"/>
    <n v="0"/>
    <s v="No"/>
    <n v="0"/>
    <s v="No"/>
    <e v="#N/A"/>
    <s v="C92"/>
    <n v="400"/>
    <s v="Pass"/>
    <n v="393"/>
    <s v="Fail"/>
    <n v="427"/>
    <s v="Pass"/>
    <n v="432"/>
    <s v="Pass"/>
    <s v="Franklin Military Academy"/>
    <s v="Franklin Military Academy"/>
    <s v="Yes"/>
    <m/>
    <n v="141851"/>
    <n v="3"/>
    <n v="1"/>
    <n v="4"/>
    <n v="4"/>
    <n v="1"/>
    <n v="2"/>
    <n v="4"/>
    <n v="4"/>
    <n v="4"/>
    <n v="4"/>
    <n v="4"/>
    <n v="4"/>
    <n v="4"/>
    <n v="4"/>
    <n v="1"/>
    <n v="1"/>
    <n v="4"/>
    <n v="3"/>
    <n v="1"/>
    <n v="2"/>
    <n v="4"/>
    <n v="4"/>
    <n v="4"/>
    <n v="4"/>
    <n v="4"/>
    <n v="4"/>
    <n v="4"/>
    <n v="4"/>
    <n v="4"/>
    <n v="4"/>
    <n v="2"/>
    <n v="4"/>
    <n v="4"/>
    <n v="1"/>
    <n v="2"/>
    <m/>
    <m/>
    <m/>
    <m/>
    <s v="C92"/>
    <n v="3"/>
    <n v="4"/>
    <n v="2"/>
    <n v="4"/>
    <n v="1"/>
    <n v="3"/>
    <n v="3"/>
    <n v="3"/>
    <n v="2"/>
    <n v="1"/>
    <n v="1"/>
    <n v="1"/>
    <n v="1"/>
    <n v="1"/>
    <n v="1"/>
    <n v="2"/>
    <n v="4"/>
    <n v="1"/>
    <n v="2"/>
    <n v="1"/>
    <n v="4"/>
    <n v="4"/>
    <n v="4"/>
    <n v="4"/>
    <n v="4"/>
    <n v="4"/>
    <n v="4"/>
    <n v="4"/>
    <n v="3"/>
    <n v="3"/>
    <n v="3"/>
    <m/>
    <n v="3"/>
    <n v="4"/>
    <n v="2"/>
    <n v="4"/>
    <n v="4"/>
    <n v="4"/>
    <n v="3"/>
    <n v="3"/>
    <n v="2"/>
    <n v="4"/>
    <n v="1"/>
    <n v="4"/>
    <n v="1"/>
    <n v="1"/>
    <n v="4"/>
    <n v="4"/>
    <n v="4"/>
    <n v="1"/>
    <n v="1"/>
    <n v="1"/>
    <n v="4"/>
    <n v="4"/>
    <n v="1"/>
    <n v="4"/>
    <n v="4"/>
    <n v="4"/>
    <n v="4"/>
    <n v="4"/>
    <n v="4"/>
    <n v="2"/>
    <n v="2"/>
    <n v="3"/>
    <n v="3"/>
    <n v="3"/>
    <n v="3"/>
    <n v="3"/>
    <m/>
    <s v="C92"/>
    <s v="Middle School"/>
    <n v="3"/>
    <n v="2"/>
    <n v="2"/>
    <n v="4"/>
    <n v="4"/>
    <n v="3"/>
    <n v="2"/>
    <n v="2"/>
    <n v="2"/>
    <n v="2"/>
    <n v="2"/>
    <n v="2"/>
    <n v="2"/>
    <n v="2"/>
    <n v="2"/>
    <n v="2"/>
    <n v="2"/>
    <n v="3"/>
    <n v="3"/>
    <n v="3"/>
    <n v="3"/>
    <n v="3"/>
    <n v="1"/>
    <n v="4"/>
    <n v="4"/>
    <n v="4"/>
    <n v="4"/>
    <n v="4"/>
    <n v="3"/>
    <n v="3"/>
    <n v="3"/>
    <s v="Yes"/>
    <m/>
    <s v="C92"/>
    <n v="3"/>
    <n v="3"/>
    <n v="2"/>
    <n v="4"/>
    <n v="2"/>
    <n v="3"/>
    <n v="1"/>
    <n v="2"/>
    <n v="1"/>
    <n v="2"/>
    <n v="2"/>
    <n v="2"/>
    <n v="3"/>
    <n v="2"/>
    <n v="2"/>
    <n v="2"/>
    <n v="2"/>
    <n v="4"/>
    <n v="1"/>
    <n v="1"/>
    <n v="4"/>
    <n v="3"/>
    <n v="1"/>
    <n v="1"/>
    <n v="2"/>
    <n v="1"/>
    <n v="4"/>
    <n v="3"/>
    <n v="4"/>
    <n v="2"/>
    <n v="2"/>
    <n v="2"/>
    <n v="3"/>
    <n v="3"/>
    <n v="3"/>
    <n v="3"/>
    <m/>
    <s v="c92"/>
    <n v="3"/>
    <n v="2"/>
    <n v="2"/>
    <n v="3"/>
    <n v="3"/>
    <n v="3"/>
    <n v="1"/>
    <n v="1"/>
    <n v="1"/>
  </r>
  <r>
    <n v="74"/>
    <s v="Jurni"/>
    <s v="Pettiford"/>
    <n v="4"/>
    <n v="5"/>
    <n v="6"/>
    <x v="5"/>
    <n v="7"/>
    <x v="6"/>
    <n v="8"/>
    <n v="8"/>
    <n v="9"/>
    <m/>
    <s v="JurniPettiford"/>
    <m/>
    <m/>
    <m/>
    <s v="C19"/>
    <s v="C19"/>
    <s v="C19"/>
    <n v="478"/>
    <m/>
    <s v="Central"/>
    <s v="Central"/>
    <s v="Central"/>
    <m/>
    <x v="1"/>
    <m/>
    <x v="1"/>
    <s v="Central"/>
    <s v="Central"/>
    <s v="Central"/>
    <m/>
    <m/>
    <d v="2012-09-01T00:00:00"/>
    <n v="5"/>
    <n v="6"/>
    <n v="256"/>
    <m/>
    <m/>
    <m/>
    <m/>
    <n v="1"/>
    <n v="1"/>
    <n v="1"/>
    <n v="1"/>
    <n v="1"/>
    <n v="1"/>
    <n v="1"/>
    <m/>
    <n v="1"/>
    <n v="1"/>
    <n v="1"/>
    <n v="1"/>
    <m/>
    <m/>
    <m/>
    <m/>
    <m/>
    <m/>
    <m/>
    <m/>
    <m/>
    <m/>
    <m/>
    <m/>
    <n v="204"/>
    <n v="218"/>
    <n v="6"/>
    <n v="14"/>
    <s v="Yes"/>
    <s v="YES"/>
    <s v="yes"/>
    <s v="YES"/>
    <n v="216"/>
    <n v="223"/>
    <n v="8"/>
    <n v="7"/>
    <s v="Yes"/>
    <s v="NO"/>
    <s v="No"/>
    <s v="YES"/>
    <m/>
    <n v="211"/>
    <n v="224"/>
    <n v="5"/>
    <n v="13"/>
    <n v="80"/>
    <b v="1"/>
    <b v="1"/>
    <b v="1"/>
    <s v="Yes"/>
    <m/>
    <n v="226"/>
    <n v="243"/>
    <n v="8"/>
    <n v="17"/>
    <n v="91"/>
    <b v="1"/>
    <b v="1"/>
    <b v="1"/>
    <s v="Yes"/>
    <m/>
    <m/>
    <n v="227"/>
    <n v="86"/>
    <m/>
    <m/>
    <n v="3"/>
    <m/>
    <m/>
    <m/>
    <m/>
    <m/>
    <n v="229"/>
    <n v="77"/>
    <m/>
    <m/>
    <n v="8"/>
    <m/>
    <m/>
    <m/>
    <m/>
    <m/>
    <m/>
    <d v="2016-09-12T00:00:00"/>
    <n v="228"/>
    <n v="82"/>
    <n v="233"/>
    <n v="84"/>
    <n v="2"/>
    <n v="5"/>
    <s v="Yes"/>
    <s v="Yes"/>
    <s v="Yes"/>
    <s v="Yes"/>
    <n v="231"/>
    <n v="70"/>
    <n v="245"/>
    <n v="82"/>
    <n v="6"/>
    <n v="14"/>
    <s v="Yes"/>
    <s v="Yes"/>
    <s v="Yes"/>
    <s v="Yes"/>
    <m/>
    <s v="x"/>
    <s v="C19"/>
    <n v="226"/>
    <n v="232"/>
    <n v="78"/>
    <s v="Above National Norm"/>
    <n v="2"/>
    <n v="6"/>
    <s v="Yes"/>
    <s v="Yes"/>
    <s v="Exceeded Goal"/>
    <s v="Yes"/>
    <n v="246"/>
    <n v="254"/>
    <n v="89"/>
    <s v="Above National Norm"/>
    <n v="4"/>
    <n v="8"/>
    <s v="Yes"/>
    <s v="Yes"/>
    <s v="Exceeded Goal"/>
    <s v="Yes"/>
    <m/>
    <s v="JurniPettiford"/>
    <d v="2017-09-18T00:00:00"/>
    <m/>
    <s v="Yes"/>
    <s v="Yes"/>
    <s v="Yes"/>
    <s v="?"/>
    <s v="No"/>
    <n v="0"/>
    <m/>
    <m/>
    <m/>
    <m/>
    <s v="C19"/>
    <m/>
    <m/>
    <m/>
    <m/>
    <m/>
    <m/>
    <m/>
    <m/>
    <s v="Anna Julia Cooper"/>
    <s v="Anna Julia Cooper"/>
    <s v="No"/>
    <m/>
    <n v="141660"/>
    <n v="3"/>
    <n v="3"/>
    <n v="3"/>
    <n v="4"/>
    <n v="4"/>
    <n v="4"/>
    <n v="4"/>
    <n v="4"/>
    <n v="4"/>
    <n v="4"/>
    <n v="4"/>
    <n v="3"/>
    <n v="4"/>
    <n v="4"/>
    <n v="4"/>
    <n v="4"/>
    <n v="4"/>
    <n v="2"/>
    <n v="3"/>
    <n v="4"/>
    <n v="4"/>
    <n v="3"/>
    <n v="4"/>
    <n v="4"/>
    <n v="4"/>
    <n v="4"/>
    <n v="4"/>
    <n v="4"/>
    <n v="4"/>
    <n v="4"/>
    <n v="4"/>
    <n v="4"/>
    <n v="4"/>
    <n v="1"/>
    <n v="2"/>
    <m/>
    <m/>
    <m/>
    <m/>
    <s v="C19"/>
    <n v="2"/>
    <n v="2"/>
    <n v="2"/>
    <n v="3"/>
    <n v="3"/>
    <n v="3"/>
    <n v="2"/>
    <n v="3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3"/>
    <n v="3"/>
    <n v="3"/>
    <m/>
    <n v="2"/>
    <n v="2"/>
    <n v="2"/>
    <n v="3"/>
    <n v="4"/>
    <n v="4"/>
    <n v="1"/>
    <n v="3"/>
    <n v="2"/>
    <n v="2"/>
    <n v="3"/>
    <n v="2"/>
    <n v="3"/>
    <n v="4"/>
    <n v="4"/>
    <n v="4"/>
    <n v="4"/>
    <n v="2"/>
    <n v="3"/>
    <n v="2"/>
    <n v="4"/>
    <n v="4"/>
    <n v="4"/>
    <n v="4"/>
    <n v="4"/>
    <n v="4"/>
    <n v="4"/>
    <n v="4"/>
    <n v="4"/>
    <n v="4"/>
    <n v="1"/>
    <n v="4"/>
    <n v="4"/>
    <n v="3"/>
    <n v="3"/>
    <n v="3"/>
    <m/>
    <s v="C19"/>
    <s v="Middle School"/>
    <n v="4"/>
    <n v="3"/>
    <n v="3"/>
    <n v="4"/>
    <n v="4"/>
    <n v="4"/>
    <n v="3"/>
    <n v="3"/>
    <n v="3"/>
    <n v="3"/>
    <n v="3"/>
    <n v="3"/>
    <n v="3"/>
    <n v="3"/>
    <n v="3"/>
    <n v="3"/>
    <n v="3"/>
    <n v="3"/>
    <n v="3"/>
    <n v="2"/>
    <n v="4"/>
    <n v="3"/>
    <n v="4"/>
    <n v="4"/>
    <n v="4"/>
    <n v="4"/>
    <n v="4"/>
    <n v="4"/>
    <n v="3"/>
    <n v="3"/>
    <n v="3"/>
    <s v="Yes"/>
    <m/>
    <s v="C19"/>
    <n v="2"/>
    <n v="2"/>
    <n v="2"/>
    <n v="4"/>
    <n v="4"/>
    <n v="4"/>
    <n v="2"/>
    <n v="3"/>
    <n v="3"/>
    <n v="3"/>
    <n v="3"/>
    <n v="3"/>
    <n v="3"/>
    <n v="3"/>
    <n v="3"/>
    <n v="3"/>
    <n v="4"/>
    <n v="4"/>
    <n v="4"/>
    <n v="4"/>
    <n v="4"/>
    <n v="4"/>
    <n v="3"/>
    <n v="4"/>
    <n v="4"/>
    <n v="4"/>
    <n v="4"/>
    <n v="4"/>
    <n v="4"/>
    <n v="4"/>
    <n v="4"/>
    <n v="3"/>
    <n v="4"/>
    <n v="3"/>
    <n v="3"/>
    <n v="3"/>
    <m/>
    <s v="C19"/>
    <n v="2"/>
    <n v="3"/>
    <n v="2"/>
    <n v="4"/>
    <n v="4"/>
    <n v="4"/>
    <n v="2"/>
    <n v="2"/>
    <n v="2"/>
  </r>
  <r>
    <n v="75"/>
    <s v="Akhasha"/>
    <s v="Mills"/>
    <n v="4"/>
    <n v="5"/>
    <n v="6"/>
    <x v="5"/>
    <n v="7"/>
    <x v="6"/>
    <n v="8"/>
    <m/>
    <m/>
    <m/>
    <m/>
    <m/>
    <m/>
    <m/>
    <m/>
    <m/>
    <s v=""/>
    <m/>
    <m/>
    <s v="Central"/>
    <s v="Central"/>
    <m/>
    <m/>
    <x v="0"/>
    <m/>
    <x v="0"/>
    <m/>
    <m/>
    <m/>
    <m/>
    <m/>
    <d v="2011-06-01T00:00:00"/>
    <n v="3"/>
    <n v="3"/>
    <n v="132"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183"/>
    <n v="191"/>
    <n v="7"/>
    <n v="8"/>
    <s v="Yes"/>
    <s v="YES"/>
    <s v="yes"/>
    <s v="NO"/>
    <n v="199"/>
    <n v="197"/>
    <n v="8"/>
    <n v="-2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amill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Maya"/>
    <s v="Sharp"/>
    <n v="4"/>
    <n v="5"/>
    <n v="6"/>
    <x v="5"/>
    <n v="7"/>
    <x v="6"/>
    <n v="8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1-09-01T00:00:00"/>
    <n v="2"/>
    <n v="3"/>
    <n v="124"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n v="191"/>
    <n v="209"/>
    <s v="n/a"/>
    <s v="n/a"/>
    <m/>
    <m/>
    <m/>
    <s v="YES"/>
    <m/>
    <n v="219"/>
    <s v="n/a"/>
    <s v="n/a"/>
    <m/>
    <m/>
    <m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mshar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Arionna"/>
    <s v="Ward"/>
    <n v="4"/>
    <n v="5"/>
    <n v="6"/>
    <x v="5"/>
    <n v="7"/>
    <x v="6"/>
    <n v="8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79"/>
    <n v="191"/>
    <n v="8"/>
    <n v="12"/>
    <s v="Yes"/>
    <s v="YES"/>
    <s v="yes"/>
    <s v="NO"/>
    <n v="189"/>
    <n v="198"/>
    <n v="8"/>
    <n v="9"/>
    <s v="Yes"/>
    <s v="YES"/>
    <s v="yes"/>
    <s v="NO"/>
    <m/>
    <m/>
    <m/>
    <m/>
    <e v="#VALUE!"/>
    <m/>
    <e v="#VALUE!"/>
    <e v="#VALUE!"/>
    <e v="#VALUE!"/>
    <m/>
    <m/>
    <n v="190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awar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Jama"/>
    <s v="Ibrahim"/>
    <n v="4"/>
    <n v="5"/>
    <n v="6"/>
    <x v="5"/>
    <n v="7"/>
    <x v="6"/>
    <n v="8"/>
    <n v="8"/>
    <n v="9"/>
    <m/>
    <s v="JamaIbrahim"/>
    <m/>
    <m/>
    <m/>
    <s v="C15"/>
    <s v="C15"/>
    <s v="C15"/>
    <n v="432"/>
    <m/>
    <s v="Central"/>
    <s v="Central"/>
    <s v="Central"/>
    <s v="Central"/>
    <x v="1"/>
    <s v="Central"/>
    <x v="1"/>
    <s v="Central"/>
    <s v="Central"/>
    <s v="Central"/>
    <m/>
    <m/>
    <d v="2011-06-01T00:00:00"/>
    <n v="8"/>
    <n v="7"/>
    <n v="316"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n v="186"/>
    <n v="207"/>
    <n v="7"/>
    <n v="21"/>
    <s v="Yes"/>
    <s v="YES"/>
    <s v="yes"/>
    <s v="YES"/>
    <n v="194"/>
    <n v="203"/>
    <n v="7"/>
    <n v="9"/>
    <s v="Yes"/>
    <s v="YES"/>
    <s v="yes"/>
    <s v="NO"/>
    <m/>
    <n v="200"/>
    <n v="212"/>
    <m/>
    <n v="12"/>
    <n v="51"/>
    <b v="1"/>
    <e v="#VALUE!"/>
    <e v="#VALUE!"/>
    <s v="Yes"/>
    <m/>
    <n v="209"/>
    <n v="226"/>
    <m/>
    <n v="17"/>
    <n v="61"/>
    <b v="1"/>
    <e v="#VALUE!"/>
    <e v="#VALUE!"/>
    <s v="Yes"/>
    <m/>
    <m/>
    <n v="213"/>
    <n v="55"/>
    <n v="213"/>
    <n v="43"/>
    <n v="4"/>
    <n v="0"/>
    <s v="No"/>
    <s v="No"/>
    <s v="No"/>
    <s v="No"/>
    <n v="212"/>
    <n v="36"/>
    <n v="224"/>
    <n v="47"/>
    <n v="8"/>
    <n v="12"/>
    <s v="Yes"/>
    <s v="Yes"/>
    <s v="Yes"/>
    <s v="No"/>
    <m/>
    <d v="2016-09-12T00:00:00"/>
    <n v="215"/>
    <n v="52"/>
    <n v="227"/>
    <n v="72"/>
    <n v="4"/>
    <n v="12"/>
    <s v="Yes"/>
    <s v="Yes"/>
    <s v="Yes"/>
    <s v="Yes"/>
    <n v="223"/>
    <n v="52"/>
    <n v="239"/>
    <n v="72"/>
    <n v="6"/>
    <n v="16"/>
    <s v="Yes"/>
    <s v="Yes"/>
    <s v="Yes"/>
    <s v="Yes"/>
    <m/>
    <s v="x"/>
    <s v="C15"/>
    <n v="228"/>
    <n v="219"/>
    <n v="47"/>
    <s v="Below National Norm"/>
    <n v="2"/>
    <n v="-9"/>
    <s v="No"/>
    <s v="No"/>
    <s v="Did Not Achieve Goal"/>
    <s v="No"/>
    <n v="228"/>
    <n v="232"/>
    <n v="52"/>
    <s v="Above National Norm"/>
    <n v="5"/>
    <n v="4"/>
    <s v="Yes"/>
    <s v="No"/>
    <s v="Did Not Achieve Goal, But Showed Growth"/>
    <s v="Yes"/>
    <m/>
    <s v="JamaIbrahim"/>
    <d v="2017-09-18T00:00:00"/>
    <m/>
    <s v="Yes"/>
    <s v="Yes"/>
    <s v="Yes"/>
    <s v="Yes"/>
    <s v="Unknown"/>
    <m/>
    <m/>
    <m/>
    <m/>
    <m/>
    <s v="C15"/>
    <m/>
    <m/>
    <m/>
    <m/>
    <m/>
    <m/>
    <m/>
    <m/>
    <s v="Anna Julia Cooper"/>
    <s v="Anna Julia Cooper"/>
    <s v="No"/>
    <m/>
    <n v="141239"/>
    <n v="3"/>
    <n v="3"/>
    <n v="4"/>
    <n v="3"/>
    <n v="4"/>
    <n v="3"/>
    <n v="4"/>
    <n v="3"/>
    <n v="3"/>
    <n v="4"/>
    <n v="3"/>
    <n v="4"/>
    <n v="3"/>
    <n v="4"/>
    <n v="3"/>
    <n v="4"/>
    <n v="3"/>
    <n v="2"/>
    <n v="2"/>
    <n v="2"/>
    <n v="4"/>
    <n v="2"/>
    <n v="2"/>
    <n v="4"/>
    <n v="4"/>
    <n v="4"/>
    <n v="4"/>
    <n v="4"/>
    <n v="4"/>
    <n v="3"/>
    <n v="4"/>
    <n v="4"/>
    <n v="4"/>
    <n v="2"/>
    <n v="2"/>
    <m/>
    <m/>
    <m/>
    <m/>
    <s v="C15"/>
    <n v="4"/>
    <n v="3"/>
    <n v="3"/>
    <n v="4"/>
    <n v="2"/>
    <n v="4"/>
    <n v="4"/>
    <n v="3"/>
    <n v="4"/>
    <n v="3"/>
    <n v="4"/>
    <n v="3"/>
    <n v="2"/>
    <n v="4"/>
    <n v="4"/>
    <n v="4"/>
    <n v="4"/>
    <n v="2"/>
    <n v="3"/>
    <n v="3"/>
    <n v="4"/>
    <n v="2"/>
    <n v="4"/>
    <n v="4"/>
    <n v="3"/>
    <n v="3"/>
    <n v="3"/>
    <n v="4"/>
    <n v="3"/>
    <n v="3"/>
    <n v="3"/>
    <m/>
    <n v="4"/>
    <n v="4"/>
    <n v="3"/>
    <n v="4"/>
    <n v="3"/>
    <n v="4"/>
    <n v="4"/>
    <n v="3"/>
    <n v="3"/>
    <n v="2"/>
    <n v="2"/>
    <n v="2"/>
    <n v="2"/>
    <n v="3"/>
    <n v="3"/>
    <n v="4"/>
    <n v="4"/>
    <n v="1"/>
    <n v="2"/>
    <n v="1"/>
    <n v="4"/>
    <n v="2"/>
    <n v="2"/>
    <n v="4"/>
    <n v="4"/>
    <n v="3"/>
    <n v="4"/>
    <n v="4"/>
    <n v="4"/>
    <n v="3"/>
    <n v="3"/>
    <n v="3"/>
    <n v="4"/>
    <n v="3"/>
    <n v="3"/>
    <n v="3"/>
    <m/>
    <s v="C15"/>
    <s v="Middle School"/>
    <n v="4"/>
    <n v="3"/>
    <n v="3"/>
    <n v="4"/>
    <n v="3"/>
    <n v="4"/>
    <n v="3"/>
    <n v="3"/>
    <n v="3"/>
    <n v="2"/>
    <n v="3"/>
    <n v="2"/>
    <n v="2"/>
    <n v="3"/>
    <n v="4"/>
    <n v="3"/>
    <n v="4"/>
    <n v="2"/>
    <n v="3"/>
    <n v="2"/>
    <n v="4"/>
    <n v="3"/>
    <n v="4"/>
    <n v="4"/>
    <n v="3"/>
    <n v="4"/>
    <n v="4"/>
    <n v="4"/>
    <n v="3"/>
    <n v="3"/>
    <n v="3"/>
    <s v="Yes"/>
    <m/>
    <s v="C15"/>
    <n v="4"/>
    <n v="4"/>
    <n v="3"/>
    <n v="4"/>
    <n v="3"/>
    <n v="4"/>
    <n v="2"/>
    <n v="2"/>
    <n v="2"/>
    <n v="2"/>
    <n v="2"/>
    <n v="2"/>
    <n v="2"/>
    <n v="3"/>
    <n v="2"/>
    <n v="2"/>
    <n v="4"/>
    <n v="1"/>
    <n v="3"/>
    <n v="1"/>
    <n v="4"/>
    <n v="3"/>
    <n v="2"/>
    <n v="4"/>
    <n v="4"/>
    <n v="2"/>
    <n v="4"/>
    <n v="4"/>
    <n v="4"/>
    <n v="3"/>
    <n v="3"/>
    <n v="3"/>
    <n v="3"/>
    <n v="3"/>
    <n v="3"/>
    <n v="3"/>
    <m/>
    <m/>
    <m/>
    <m/>
    <m/>
    <m/>
    <m/>
    <m/>
    <m/>
    <m/>
    <m/>
  </r>
  <r>
    <n v="79"/>
    <s v="Catrice"/>
    <s v="Williams"/>
    <n v="3"/>
    <n v="4"/>
    <n v="5"/>
    <x v="4"/>
    <n v="6"/>
    <x v="5"/>
    <n v="7"/>
    <m/>
    <m/>
    <m/>
    <n v="1015033037"/>
    <m/>
    <m/>
    <m/>
    <s v="C5"/>
    <s v="C5"/>
    <s v="C5"/>
    <n v="296"/>
    <m/>
    <s v="Central"/>
    <s v="Central"/>
    <s v="Central"/>
    <s v="Central"/>
    <x v="1"/>
    <m/>
    <x v="1"/>
    <m/>
    <m/>
    <m/>
    <m/>
    <m/>
    <d v="2012-06-01T00:00:00"/>
    <n v="4"/>
    <n v="4"/>
    <n v="176"/>
    <m/>
    <m/>
    <m/>
    <n v="1"/>
    <n v="1"/>
    <n v="1"/>
    <n v="1"/>
    <n v="1"/>
    <n v="1"/>
    <n v="1"/>
    <n v="1"/>
    <m/>
    <s v="incomplete"/>
    <m/>
    <m/>
    <m/>
    <m/>
    <m/>
    <m/>
    <m/>
    <m/>
    <m/>
    <m/>
    <m/>
    <m/>
    <m/>
    <m/>
    <m/>
    <n v="177"/>
    <n v="178"/>
    <n v="9"/>
    <n v="1"/>
    <s v="Yes"/>
    <s v="NO"/>
    <s v="no"/>
    <s v="NO"/>
    <n v="171"/>
    <n v="194"/>
    <n v="10"/>
    <n v="23"/>
    <s v="Yes"/>
    <s v="YES"/>
    <s v="yes"/>
    <s v="NO"/>
    <m/>
    <n v="189"/>
    <n v="174"/>
    <n v="8"/>
    <n v="-15"/>
    <n v="2"/>
    <b v="0"/>
    <b v="0"/>
    <b v="0"/>
    <s v="No"/>
    <m/>
    <n v="205"/>
    <n v="212"/>
    <n v="9"/>
    <n v="7"/>
    <n v="46"/>
    <b v="1"/>
    <b v="0"/>
    <b v="0"/>
    <s v="No"/>
    <m/>
    <m/>
    <n v="194"/>
    <n v="22"/>
    <n v="196"/>
    <n v="14"/>
    <n v="8"/>
    <n v="2"/>
    <s v="Yes"/>
    <s v="No"/>
    <s v="No"/>
    <s v="No"/>
    <n v="211"/>
    <n v="49"/>
    <n v="215"/>
    <n v="35"/>
    <n v="10"/>
    <n v="4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5"/>
    <m/>
    <m/>
    <m/>
    <m/>
    <m/>
    <m/>
    <m/>
    <m/>
    <m/>
    <m/>
    <m/>
    <m/>
    <m/>
    <m/>
    <m/>
    <m/>
    <m/>
    <m/>
    <m/>
    <m/>
    <m/>
    <n v="1015033037"/>
    <m/>
    <s v="Yes"/>
    <s v="Yes"/>
    <s v="Yes"/>
    <s v="Yes"/>
    <m/>
    <s v="No"/>
    <n v="0"/>
    <s v="No"/>
    <n v="0"/>
    <m/>
    <m/>
    <s v="C5"/>
    <n v="368"/>
    <s v="Fail"/>
    <n v="388"/>
    <s v="Fail"/>
    <m/>
    <m/>
    <m/>
    <m/>
    <s v="Martin Luther King Middle School"/>
    <m/>
    <m/>
    <m/>
    <n v="141111"/>
    <n v="4"/>
    <n v="4"/>
    <n v="4"/>
    <n v="4"/>
    <n v="3"/>
    <n v="3"/>
    <n v="4"/>
    <n v="4"/>
    <n v="4"/>
    <n v="4"/>
    <n v="3"/>
    <n v="3"/>
    <n v="3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m/>
    <m/>
    <m/>
    <m/>
    <s v="C5"/>
    <n v="3"/>
    <n v="3"/>
    <n v="3"/>
    <n v="4"/>
    <n v="3"/>
    <n v="2"/>
    <n v="3"/>
    <n v="3"/>
    <n v="1"/>
    <n v="2"/>
    <n v="2"/>
    <n v="1"/>
    <n v="2"/>
    <n v="4"/>
    <n v="4"/>
    <n v="4"/>
    <n v="4"/>
    <n v="4"/>
    <n v="4"/>
    <n v="4"/>
    <n v="3"/>
    <n v="4"/>
    <n v="4"/>
    <n v="4"/>
    <n v="4"/>
    <n v="4"/>
    <n v="4"/>
    <n v="1"/>
    <m/>
    <m/>
    <m/>
    <m/>
    <n v="3"/>
    <n v="4"/>
    <n v="3"/>
    <n v="3"/>
    <n v="3"/>
    <n v="1"/>
    <n v="4"/>
    <n v="4"/>
    <n v="3"/>
    <n v="4"/>
    <n v="2"/>
    <n v="3"/>
    <n v="3"/>
    <n v="3"/>
    <n v="4"/>
    <n v="4"/>
    <n v="3"/>
    <n v="4"/>
    <n v="4"/>
    <n v="4"/>
    <n v="3"/>
    <n v="3"/>
    <n v="4"/>
    <n v="4"/>
    <n v="4"/>
    <n v="3"/>
    <n v="2"/>
    <n v="4"/>
    <n v="4"/>
    <n v="3"/>
    <n v="4"/>
    <n v="4"/>
    <n v="4"/>
    <m/>
    <m/>
    <m/>
    <m/>
    <s v="C5"/>
    <s v="Middle School"/>
    <n v="4"/>
    <n v="3"/>
    <n v="3"/>
    <n v="4"/>
    <n v="3"/>
    <n v="3"/>
    <n v="3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3"/>
    <n v="3"/>
    <n v="3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Dai'Jah"/>
    <s v="Richardson"/>
    <n v="3"/>
    <n v="4"/>
    <n v="5"/>
    <x v="4"/>
    <n v="6"/>
    <x v="5"/>
    <n v="7"/>
    <m/>
    <m/>
    <m/>
    <s v="Dai'JahRichardson"/>
    <m/>
    <m/>
    <m/>
    <s v="C26"/>
    <s v="C26"/>
    <s v="C26"/>
    <n v="536"/>
    <m/>
    <s v="Central"/>
    <s v="PPDC @ FCES"/>
    <s v="Central"/>
    <s v="Central"/>
    <x v="1"/>
    <s v="Central"/>
    <x v="1"/>
    <m/>
    <m/>
    <m/>
    <m/>
    <m/>
    <d v="2012-09-01T00:00:00"/>
    <n v="3"/>
    <n v="5"/>
    <n v="204"/>
    <m/>
    <m/>
    <m/>
    <m/>
    <n v="1"/>
    <m/>
    <n v="1"/>
    <n v="1"/>
    <n v="1"/>
    <n v="1"/>
    <n v="1"/>
    <n v="1"/>
    <n v="1"/>
    <m/>
    <m/>
    <m/>
    <m/>
    <m/>
    <m/>
    <m/>
    <m/>
    <m/>
    <m/>
    <m/>
    <m/>
    <m/>
    <m/>
    <m/>
    <n v="188"/>
    <n v="188"/>
    <n v="10"/>
    <n v="0"/>
    <s v="No"/>
    <s v="NO"/>
    <s v="no"/>
    <s v="NO"/>
    <n v="195"/>
    <n v="200"/>
    <n v="11"/>
    <n v="5"/>
    <s v="Yes"/>
    <s v="NO"/>
    <s v="No"/>
    <s v="NO"/>
    <m/>
    <n v="191"/>
    <n v="196"/>
    <n v="7"/>
    <n v="5"/>
    <n v="25"/>
    <b v="1"/>
    <b v="0"/>
    <b v="0"/>
    <s v="No"/>
    <m/>
    <n v="200"/>
    <n v="215"/>
    <n v="9"/>
    <n v="15"/>
    <n v="54"/>
    <b v="1"/>
    <b v="1"/>
    <b v="1"/>
    <s v="Yes"/>
    <m/>
    <m/>
    <n v="193"/>
    <n v="20"/>
    <n v="202"/>
    <n v="25"/>
    <n v="8"/>
    <n v="9"/>
    <s v="Yes"/>
    <s v="Yes"/>
    <s v="Yes"/>
    <s v="No"/>
    <n v="212"/>
    <n v="52"/>
    <n v="213"/>
    <n v="30"/>
    <n v="10"/>
    <n v="1"/>
    <s v="Yes"/>
    <s v="No"/>
    <s v="No"/>
    <s v="No"/>
    <m/>
    <d v="2016-09-12T00:00:00"/>
    <n v="202"/>
    <n v="29"/>
    <n v="216"/>
    <n v="51"/>
    <n v="7"/>
    <n v="14"/>
    <s v="Yes"/>
    <s v="Yes"/>
    <s v="Yes"/>
    <s v="Yes"/>
    <n v="217"/>
    <n v="50"/>
    <n v="224"/>
    <n v="47"/>
    <n v="8"/>
    <n v="7"/>
    <s v="Yes"/>
    <s v="No"/>
    <s v="No"/>
    <s v="No"/>
    <m/>
    <m/>
    <s v="C26"/>
    <m/>
    <m/>
    <m/>
    <m/>
    <m/>
    <m/>
    <m/>
    <m/>
    <m/>
    <m/>
    <m/>
    <m/>
    <m/>
    <m/>
    <m/>
    <m/>
    <m/>
    <m/>
    <m/>
    <m/>
    <m/>
    <s v="Dai'JahRichardson"/>
    <m/>
    <m/>
    <s v="Yes"/>
    <s v="Yes"/>
    <s v="Yes"/>
    <m/>
    <s v="No"/>
    <n v="0"/>
    <m/>
    <m/>
    <m/>
    <m/>
    <s v="C26"/>
    <m/>
    <m/>
    <m/>
    <m/>
    <m/>
    <m/>
    <m/>
    <m/>
    <s v="Anna Julia Cooper"/>
    <m/>
    <m/>
    <m/>
    <n v="141342"/>
    <n v="4"/>
    <n v="4"/>
    <n v="4"/>
    <n v="4"/>
    <n v="4"/>
    <n v="3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3"/>
    <n v="4"/>
    <n v="4"/>
    <n v="1"/>
    <n v="1"/>
    <m/>
    <m/>
    <m/>
    <m/>
    <s v="C26"/>
    <n v="4"/>
    <n v="4"/>
    <n v="3"/>
    <n v="4"/>
    <n v="4"/>
    <n v="1"/>
    <n v="4"/>
    <n v="4"/>
    <n v="4"/>
    <n v="4"/>
    <n v="4"/>
    <n v="4"/>
    <n v="4"/>
    <n v="1"/>
    <n v="4"/>
    <n v="4"/>
    <n v="4"/>
    <n v="2"/>
    <n v="4"/>
    <n v="1"/>
    <n v="4"/>
    <n v="4"/>
    <n v="4"/>
    <n v="4"/>
    <n v="4"/>
    <n v="4"/>
    <n v="4"/>
    <n v="4"/>
    <m/>
    <m/>
    <m/>
    <m/>
    <n v="4"/>
    <n v="3"/>
    <n v="3"/>
    <n v="4"/>
    <n v="4"/>
    <n v="2"/>
    <n v="4"/>
    <n v="4"/>
    <n v="2"/>
    <n v="4"/>
    <n v="4"/>
    <n v="3"/>
    <n v="3"/>
    <n v="3"/>
    <n v="4"/>
    <n v="4"/>
    <n v="4"/>
    <n v="2"/>
    <n v="4"/>
    <n v="2"/>
    <n v="4"/>
    <n v="4"/>
    <n v="4"/>
    <n v="4"/>
    <n v="4"/>
    <n v="4"/>
    <n v="4"/>
    <n v="4"/>
    <n v="4"/>
    <n v="4"/>
    <n v="3"/>
    <n v="1"/>
    <n v="3"/>
    <m/>
    <m/>
    <m/>
    <m/>
    <s v="C26"/>
    <s v="Middle School"/>
    <n v="3"/>
    <n v="1"/>
    <n v="1"/>
    <n v="4"/>
    <n v="3"/>
    <n v="3"/>
    <n v="3"/>
    <n v="4"/>
    <n v="3"/>
    <n v="4"/>
    <n v="4"/>
    <n v="4"/>
    <n v="4"/>
    <n v="1"/>
    <n v="4"/>
    <n v="3"/>
    <n v="4"/>
    <n v="1"/>
    <n v="2"/>
    <n v="1"/>
    <n v="2"/>
    <n v="4"/>
    <n v="4"/>
    <n v="4"/>
    <n v="4"/>
    <n v="4"/>
    <n v="4"/>
    <n v="4"/>
    <n v="3"/>
    <n v="3"/>
    <n v="3"/>
    <s v="Yes"/>
    <m/>
    <s v="C26"/>
    <n v="3"/>
    <n v="2"/>
    <n v="3"/>
    <n v="3"/>
    <n v="3"/>
    <n v="2"/>
    <n v="3"/>
    <n v="2"/>
    <n v="2"/>
    <n v="3"/>
    <n v="4"/>
    <n v="3"/>
    <n v="4"/>
    <n v="4"/>
    <n v="4"/>
    <n v="4"/>
    <n v="3"/>
    <n v="3"/>
    <n v="4"/>
    <n v="1"/>
    <n v="3"/>
    <n v="4"/>
    <n v="1"/>
    <n v="4"/>
    <n v="4"/>
    <n v="4"/>
    <n v="4"/>
    <n v="4"/>
    <n v="4"/>
    <n v="4"/>
    <n v="1"/>
    <n v="1"/>
    <n v="1"/>
    <n v="2"/>
    <n v="2"/>
    <n v="2"/>
    <m/>
    <m/>
    <m/>
    <m/>
    <m/>
    <m/>
    <m/>
    <m/>
    <m/>
    <m/>
    <m/>
  </r>
  <r>
    <n v="82"/>
    <s v="Damon"/>
    <s v="Atkins"/>
    <n v="3"/>
    <n v="4"/>
    <n v="5"/>
    <x v="4"/>
    <n v="6"/>
    <x v="5"/>
    <n v="7"/>
    <m/>
    <m/>
    <m/>
    <n v="1015421709"/>
    <m/>
    <m/>
    <m/>
    <s v="C1"/>
    <s v="C1"/>
    <s v="C1"/>
    <n v="265"/>
    <m/>
    <s v="Central"/>
    <s v="Central"/>
    <s v="Central"/>
    <s v="Central"/>
    <x v="1"/>
    <s v="Central"/>
    <x v="0"/>
    <m/>
    <m/>
    <m/>
    <m/>
    <m/>
    <d v="2012-06-01T00:00:00"/>
    <n v="4"/>
    <n v="4"/>
    <n v="176"/>
    <m/>
    <m/>
    <m/>
    <n v="1"/>
    <n v="1"/>
    <n v="1"/>
    <n v="1"/>
    <m/>
    <n v="1"/>
    <n v="1"/>
    <n v="1"/>
    <n v="1"/>
    <m/>
    <m/>
    <m/>
    <m/>
    <m/>
    <m/>
    <m/>
    <m/>
    <m/>
    <m/>
    <m/>
    <m/>
    <m/>
    <m/>
    <m/>
    <m/>
    <n v="189"/>
    <n v="169"/>
    <n v="8"/>
    <n v="-20"/>
    <s v="No"/>
    <s v="NO"/>
    <s v="no"/>
    <s v="NO"/>
    <n v="176"/>
    <n v="172"/>
    <n v="11"/>
    <n v="-4"/>
    <s v="No"/>
    <s v="NO"/>
    <s v="No"/>
    <s v="NO"/>
    <m/>
    <n v="195"/>
    <n v="195"/>
    <n v="7"/>
    <n v="0"/>
    <n v="23"/>
    <b v="0"/>
    <b v="0"/>
    <b v="0"/>
    <s v="No"/>
    <m/>
    <n v="189"/>
    <n v="203"/>
    <n v="8"/>
    <n v="14"/>
    <n v="24"/>
    <b v="1"/>
    <b v="1"/>
    <b v="1"/>
    <s v="No"/>
    <m/>
    <m/>
    <n v="184"/>
    <n v="8"/>
    <n v="197"/>
    <n v="16"/>
    <n v="9"/>
    <n v="13"/>
    <s v="Yes"/>
    <s v="Yes"/>
    <s v="Yes"/>
    <s v="No"/>
    <m/>
    <m/>
    <n v="205"/>
    <n v="16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1"/>
    <m/>
    <m/>
    <m/>
    <m/>
    <m/>
    <m/>
    <m/>
    <m/>
    <m/>
    <m/>
    <m/>
    <m/>
    <m/>
    <m/>
    <m/>
    <m/>
    <m/>
    <m/>
    <m/>
    <m/>
    <m/>
    <n v="1015421709"/>
    <m/>
    <s v="Yes"/>
    <s v="Yes"/>
    <s v="Yes"/>
    <m/>
    <m/>
    <s v="Yes"/>
    <n v="2"/>
    <m/>
    <m/>
    <m/>
    <m/>
    <s v="C1"/>
    <m/>
    <m/>
    <m/>
    <m/>
    <m/>
    <m/>
    <m/>
    <m/>
    <m/>
    <m/>
    <m/>
    <m/>
    <n v="141741"/>
    <n v="3"/>
    <n v="3"/>
    <n v="4"/>
    <n v="3"/>
    <n v="4"/>
    <n v="2"/>
    <n v="3"/>
    <n v="3"/>
    <n v="4"/>
    <n v="2"/>
    <n v="3"/>
    <n v="3"/>
    <n v="2"/>
    <n v="3"/>
    <n v="3"/>
    <n v="3"/>
    <n v="3"/>
    <n v="2"/>
    <n v="4"/>
    <n v="2"/>
    <n v="4"/>
    <n v="4"/>
    <n v="3"/>
    <n v="3"/>
    <n v="2"/>
    <n v="3"/>
    <n v="2"/>
    <n v="3"/>
    <n v="4"/>
    <n v="3"/>
    <n v="2"/>
    <n v="3"/>
    <n v="2"/>
    <n v="2"/>
    <n v="1"/>
    <m/>
    <m/>
    <m/>
    <m/>
    <s v="C1"/>
    <n v="3"/>
    <n v="4"/>
    <n v="1"/>
    <n v="3"/>
    <n v="3"/>
    <n v="2"/>
    <n v="1"/>
    <n v="1"/>
    <n v="3"/>
    <n v="4"/>
    <n v="1"/>
    <n v="3"/>
    <n v="2"/>
    <n v="1"/>
    <n v="3"/>
    <n v="4"/>
    <n v="3"/>
    <n v="3"/>
    <n v="2"/>
    <n v="3"/>
    <n v="3"/>
    <n v="2"/>
    <n v="1"/>
    <n v="1"/>
    <n v="1"/>
    <n v="1"/>
    <n v="1"/>
    <n v="1"/>
    <m/>
    <m/>
    <m/>
    <m/>
    <n v="2"/>
    <n v="4"/>
    <n v="4"/>
    <n v="4"/>
    <n v="3"/>
    <n v="3"/>
    <n v="3"/>
    <n v="3"/>
    <n v="3"/>
    <n v="3"/>
    <n v="2"/>
    <n v="3"/>
    <n v="3"/>
    <n v="3"/>
    <n v="3"/>
    <n v="3"/>
    <n v="3"/>
    <n v="2"/>
    <n v="4"/>
    <n v="3"/>
    <n v="4"/>
    <n v="4"/>
    <n v="3"/>
    <n v="4"/>
    <n v="4"/>
    <n v="4"/>
    <n v="4"/>
    <n v="4"/>
    <n v="4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Tejana"/>
    <s v="Lam"/>
    <n v="3"/>
    <n v="4"/>
    <n v="5"/>
    <x v="4"/>
    <n v="6"/>
    <x v="5"/>
    <n v="7"/>
    <m/>
    <m/>
    <m/>
    <m/>
    <m/>
    <m/>
    <m/>
    <m/>
    <m/>
    <s v=""/>
    <m/>
    <m/>
    <s v="PPDC @ FCES"/>
    <s v="PPDC @ FCES"/>
    <s v="PPDC @ FCES"/>
    <m/>
    <x v="0"/>
    <m/>
    <x v="0"/>
    <m/>
    <m/>
    <m/>
    <m/>
    <m/>
    <d v="2012-09-01T00:00:00"/>
    <n v="1"/>
    <n v="3"/>
    <n v="116"/>
    <m/>
    <m/>
    <m/>
    <m/>
    <n v="1"/>
    <m/>
    <n v="1"/>
    <n v="1"/>
    <n v="1"/>
    <m/>
    <m/>
    <m/>
    <m/>
    <m/>
    <m/>
    <m/>
    <m/>
    <m/>
    <m/>
    <m/>
    <m/>
    <m/>
    <m/>
    <m/>
    <m/>
    <m/>
    <m/>
    <m/>
    <n v="178"/>
    <n v="197"/>
    <n v="10"/>
    <n v="19"/>
    <s v="Yes"/>
    <s v="YES"/>
    <s v="yes"/>
    <s v="NO"/>
    <n v="194"/>
    <n v="197"/>
    <n v="11"/>
    <n v="3"/>
    <s v="Yes"/>
    <s v="NO"/>
    <s v="No"/>
    <s v="NO"/>
    <m/>
    <n v="191"/>
    <m/>
    <m/>
    <e v="#VALUE!"/>
    <m/>
    <e v="#VALUE!"/>
    <e v="#VALUE!"/>
    <e v="#VALUE!"/>
    <m/>
    <m/>
    <n v="203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742"/>
    <n v="2"/>
    <n v="3"/>
    <n v="1"/>
    <n v="2"/>
    <n v="2"/>
    <n v="2"/>
    <n v="4"/>
    <n v="4"/>
    <n v="4"/>
    <n v="3"/>
    <n v="3"/>
    <n v="2"/>
    <n v="2"/>
    <n v="2"/>
    <n v="2"/>
    <n v="2"/>
    <n v="4"/>
    <n v="3"/>
    <n v="3"/>
    <n v="2"/>
    <n v="4"/>
    <n v="4"/>
    <n v="1"/>
    <n v="4"/>
    <n v="4"/>
    <n v="3"/>
    <n v="4"/>
    <n v="4"/>
    <n v="3"/>
    <n v="2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Genevieve"/>
    <s v="Hazzard"/>
    <n v="2"/>
    <n v="3"/>
    <n v="4"/>
    <x v="2"/>
    <n v="5"/>
    <x v="2"/>
    <n v="6"/>
    <m/>
    <m/>
    <m/>
    <n v="1013965131"/>
    <m/>
    <m/>
    <m/>
    <s v="F50"/>
    <s v="F50"/>
    <s v="F50"/>
    <n v="3701"/>
    <m/>
    <m/>
    <s v="PPDC @ FCES"/>
    <s v="PPDC @ FCES"/>
    <m/>
    <x v="2"/>
    <m/>
    <x v="0"/>
    <m/>
    <m/>
    <m/>
    <m/>
    <m/>
    <d v="2013-10-01T00:00:00"/>
    <n v="0"/>
    <n v="2"/>
    <n v="72"/>
    <m/>
    <m/>
    <m/>
    <m/>
    <m/>
    <m/>
    <n v="1"/>
    <m/>
    <n v="1"/>
    <m/>
    <s v="incomplete"/>
    <m/>
    <m/>
    <m/>
    <m/>
    <m/>
    <m/>
    <m/>
    <m/>
    <m/>
    <m/>
    <m/>
    <m/>
    <m/>
    <m/>
    <m/>
    <m/>
    <m/>
    <n v="163"/>
    <n v="167"/>
    <n v="15"/>
    <n v="4"/>
    <s v="Yes"/>
    <s v="NO"/>
    <s v="no"/>
    <s v="NO"/>
    <n v="166"/>
    <n v="183"/>
    <n v="15"/>
    <n v="17"/>
    <s v="Yes"/>
    <s v="YES"/>
    <s v="yes"/>
    <s v="NO"/>
    <m/>
    <n v="186"/>
    <n v="215"/>
    <n v="10"/>
    <n v="29"/>
    <n v="86"/>
    <b v="1"/>
    <b v="1"/>
    <b v="1"/>
    <s v="Yes"/>
    <m/>
    <n v="174"/>
    <n v="189"/>
    <n v="12"/>
    <n v="15"/>
    <n v="15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0"/>
    <m/>
    <m/>
    <m/>
    <m/>
    <m/>
    <m/>
    <m/>
    <m/>
    <m/>
    <m/>
    <m/>
    <m/>
    <m/>
    <m/>
    <m/>
    <m/>
    <m/>
    <m/>
    <m/>
    <m/>
    <m/>
    <n v="1013965131"/>
    <m/>
    <s v="Yes"/>
    <s v="Yes"/>
    <s v="Yes"/>
    <m/>
    <m/>
    <s v="No"/>
    <n v="0"/>
    <m/>
    <m/>
    <m/>
    <m/>
    <s v="F50"/>
    <m/>
    <m/>
    <m/>
    <m/>
    <m/>
    <m/>
    <m/>
    <m/>
    <m/>
    <m/>
    <m/>
    <m/>
    <n v="142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Nasir"/>
    <s v="Woodley"/>
    <n v="3"/>
    <n v="4"/>
    <n v="5"/>
    <x v="4"/>
    <n v="6"/>
    <x v="5"/>
    <n v="7"/>
    <m/>
    <m/>
    <m/>
    <n v="1015972113"/>
    <m/>
    <m/>
    <m/>
    <s v="C69"/>
    <s v="C69"/>
    <s v="C69"/>
    <n v="1012"/>
    <m/>
    <s v="Central"/>
    <s v="Central"/>
    <s v="Central"/>
    <s v="Central"/>
    <x v="1"/>
    <m/>
    <x v="0"/>
    <m/>
    <m/>
    <m/>
    <m/>
    <m/>
    <d v="2012-09-01T00:00:00"/>
    <n v="3"/>
    <n v="3"/>
    <n v="132"/>
    <m/>
    <m/>
    <m/>
    <m/>
    <n v="1"/>
    <n v="1"/>
    <n v="1"/>
    <n v="1"/>
    <n v="1"/>
    <n v="1"/>
    <s v="incomplete"/>
    <m/>
    <m/>
    <m/>
    <m/>
    <m/>
    <m/>
    <m/>
    <m/>
    <m/>
    <m/>
    <m/>
    <m/>
    <m/>
    <m/>
    <m/>
    <m/>
    <m/>
    <n v="178"/>
    <n v="171"/>
    <n v="9"/>
    <n v="-7"/>
    <s v="No"/>
    <s v="NO"/>
    <s v="no"/>
    <s v="NO"/>
    <n v="172"/>
    <n v="182"/>
    <n v="10"/>
    <n v="10"/>
    <s v="Yes"/>
    <s v="YES"/>
    <s v="No"/>
    <s v="NO"/>
    <m/>
    <n v="175"/>
    <n v="189"/>
    <n v="9"/>
    <n v="14"/>
    <n v="13"/>
    <b v="1"/>
    <b v="1"/>
    <b v="1"/>
    <s v="No"/>
    <m/>
    <n v="184"/>
    <n v="205"/>
    <n v="8"/>
    <n v="21"/>
    <n v="29"/>
    <b v="1"/>
    <b v="1"/>
    <b v="1"/>
    <s v="No"/>
    <m/>
    <m/>
    <n v="188"/>
    <n v="12"/>
    <m/>
    <m/>
    <n v="9"/>
    <m/>
    <m/>
    <m/>
    <m/>
    <m/>
    <n v="190"/>
    <n v="7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C69"/>
    <m/>
    <m/>
    <m/>
    <m/>
    <m/>
    <m/>
    <m/>
    <m/>
    <m/>
    <m/>
    <m/>
    <m/>
    <m/>
    <m/>
    <m/>
    <m/>
    <m/>
    <m/>
    <m/>
    <m/>
    <m/>
    <n v="1015972113"/>
    <m/>
    <m/>
    <s v="Yes"/>
    <s v="Yes"/>
    <m/>
    <m/>
    <s v="No"/>
    <n v="0"/>
    <m/>
    <m/>
    <m/>
    <m/>
    <s v="C69"/>
    <m/>
    <m/>
    <m/>
    <m/>
    <m/>
    <m/>
    <m/>
    <m/>
    <m/>
    <m/>
    <m/>
    <m/>
    <n v="141480"/>
    <n v="2"/>
    <n v="4"/>
    <n v="1"/>
    <n v="3"/>
    <n v="1"/>
    <n v="1"/>
    <n v="3"/>
    <n v="3"/>
    <n v="2"/>
    <n v="3"/>
    <n v="4"/>
    <n v="1"/>
    <n v="2"/>
    <n v="4"/>
    <n v="4"/>
    <n v="4"/>
    <n v="4"/>
    <n v="1"/>
    <n v="1"/>
    <n v="1"/>
    <n v="1"/>
    <n v="1"/>
    <n v="1"/>
    <n v="1"/>
    <n v="1"/>
    <n v="2"/>
    <n v="2"/>
    <n v="2"/>
    <n v="2"/>
    <n v="3"/>
    <n v="4"/>
    <n v="4"/>
    <n v="4"/>
    <n v="2"/>
    <n v="1"/>
    <m/>
    <m/>
    <m/>
    <m/>
    <s v="C69"/>
    <n v="2"/>
    <n v="1"/>
    <n v="2"/>
    <n v="3"/>
    <n v="1"/>
    <n v="3"/>
    <n v="3"/>
    <n v="3"/>
    <n v="2"/>
    <n v="2"/>
    <n v="3"/>
    <n v="2"/>
    <n v="3"/>
    <n v="3"/>
    <n v="4"/>
    <n v="4"/>
    <n v="4"/>
    <n v="1"/>
    <n v="1"/>
    <n v="1"/>
    <n v="4"/>
    <n v="1"/>
    <n v="4"/>
    <n v="1"/>
    <n v="1"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Rauhjai"/>
    <s v="Forbes"/>
    <n v="2"/>
    <n v="3"/>
    <n v="4"/>
    <x v="2"/>
    <n v="5"/>
    <x v="2"/>
    <n v="6"/>
    <m/>
    <m/>
    <m/>
    <m/>
    <m/>
    <m/>
    <m/>
    <m/>
    <m/>
    <s v=""/>
    <m/>
    <m/>
    <m/>
    <s v="Central"/>
    <m/>
    <m/>
    <x v="0"/>
    <m/>
    <x v="0"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75"/>
    <n v="188"/>
    <n v="12"/>
    <n v="13"/>
    <s v="Yes"/>
    <s v="YES"/>
    <s v="yes"/>
    <s v="NO"/>
    <n v="175"/>
    <n v="183"/>
    <n v="12"/>
    <n v="8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rforb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Jam'e"/>
    <s v="Frazier"/>
    <n v="3"/>
    <n v="4"/>
    <n v="5"/>
    <x v="4"/>
    <n v="6"/>
    <x v="5"/>
    <n v="7"/>
    <n v="7"/>
    <n v="8"/>
    <m/>
    <n v="1016316718"/>
    <m/>
    <m/>
    <m/>
    <s v="C62"/>
    <s v="C62"/>
    <s v="C62"/>
    <n v="924"/>
    <m/>
    <s v="Central"/>
    <s v="Central"/>
    <s v="Central"/>
    <s v="Central"/>
    <x v="1"/>
    <s v="Central"/>
    <x v="0"/>
    <s v="Central"/>
    <s v="Central"/>
    <s v="Central"/>
    <m/>
    <m/>
    <d v="2012-06-01T00:00:00"/>
    <n v="7"/>
    <n v="5"/>
    <n v="236"/>
    <m/>
    <m/>
    <m/>
    <n v="1"/>
    <n v="1"/>
    <n v="1"/>
    <n v="1"/>
    <n v="1"/>
    <n v="1"/>
    <n v="1"/>
    <n v="1"/>
    <n v="1"/>
    <m/>
    <n v="1"/>
    <n v="1"/>
    <n v="1"/>
    <m/>
    <m/>
    <m/>
    <m/>
    <m/>
    <m/>
    <m/>
    <m/>
    <m/>
    <m/>
    <m/>
    <m/>
    <n v="185"/>
    <n v="186"/>
    <n v="9"/>
    <n v="1"/>
    <s v="Yes"/>
    <s v="NO"/>
    <s v="no"/>
    <s v="NO"/>
    <n v="194"/>
    <n v="195"/>
    <n v="9"/>
    <n v="1"/>
    <s v="Yes"/>
    <s v="NO"/>
    <s v="No"/>
    <s v="NO"/>
    <m/>
    <n v="196"/>
    <n v="201"/>
    <n v="7"/>
    <n v="5"/>
    <n v="37"/>
    <b v="1"/>
    <b v="0"/>
    <b v="0"/>
    <s v="No"/>
    <m/>
    <n v="203"/>
    <n v="201"/>
    <n v="9"/>
    <n v="-2"/>
    <n v="20"/>
    <b v="0"/>
    <b v="0"/>
    <b v="0"/>
    <s v="No"/>
    <m/>
    <m/>
    <n v="190"/>
    <n v="15"/>
    <m/>
    <m/>
    <n v="8"/>
    <m/>
    <m/>
    <m/>
    <m/>
    <m/>
    <n v="202"/>
    <n v="2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n v="1016316718"/>
    <s v="C62"/>
    <n v="207"/>
    <n v="207"/>
    <n v="23"/>
    <s v="Well Below National Norm"/>
    <n v="5"/>
    <n v="0"/>
    <s v="No"/>
    <s v="No"/>
    <s v="Did Not Achieve Goal"/>
    <s v="No"/>
    <n v="219"/>
    <n v="222"/>
    <n v="35"/>
    <s v="Below National Norm"/>
    <n v="6"/>
    <n v="3"/>
    <s v="Yes"/>
    <s v="No"/>
    <s v="Did Not Achieve Goal, But Showed Growth"/>
    <s v="No"/>
    <m/>
    <n v="1016316718"/>
    <d v="2017-09-18T00:00:00"/>
    <m/>
    <s v="Yes"/>
    <s v="Yes"/>
    <m/>
    <s v="Yes"/>
    <s v="No"/>
    <n v="0"/>
    <m/>
    <m/>
    <m/>
    <m/>
    <s v="C62"/>
    <m/>
    <m/>
    <m/>
    <m/>
    <m/>
    <m/>
    <m/>
    <m/>
    <m/>
    <s v="Martin Luther King Middle School"/>
    <s v="Yes"/>
    <m/>
    <n v="141866"/>
    <n v="4"/>
    <n v="4"/>
    <n v="3"/>
    <n v="4"/>
    <n v="4"/>
    <n v="3"/>
    <n v="4"/>
    <n v="4"/>
    <n v="1"/>
    <n v="4"/>
    <n v="4"/>
    <n v="4"/>
    <n v="4"/>
    <n v="4"/>
    <n v="4"/>
    <n v="4"/>
    <n v="4"/>
    <n v="2"/>
    <n v="4"/>
    <n v="3"/>
    <n v="3"/>
    <n v="4"/>
    <n v="4"/>
    <n v="4"/>
    <n v="4"/>
    <n v="4"/>
    <n v="4"/>
    <n v="4"/>
    <n v="4"/>
    <n v="4"/>
    <n v="2"/>
    <n v="4"/>
    <n v="4"/>
    <n v="1"/>
    <n v="1"/>
    <m/>
    <m/>
    <m/>
    <m/>
    <s v="c62"/>
    <n v="3"/>
    <n v="3"/>
    <n v="4"/>
    <n v="4"/>
    <n v="4"/>
    <n v="2"/>
    <n v="4"/>
    <n v="4"/>
    <n v="4"/>
    <n v="4"/>
    <n v="4"/>
    <n v="4"/>
    <n v="4"/>
    <n v="4"/>
    <n v="1"/>
    <n v="4"/>
    <n v="4"/>
    <n v="2"/>
    <n v="4"/>
    <n v="2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2"/>
    <n v="3"/>
    <n v="2"/>
    <n v="2"/>
    <n v="3"/>
    <n v="3"/>
    <n v="3"/>
    <n v="3"/>
    <n v="3"/>
    <n v="3"/>
  </r>
  <r>
    <n v="89"/>
    <s v="Janiya"/>
    <s v="Bullock"/>
    <n v="3"/>
    <n v="4"/>
    <n v="5"/>
    <x v="4"/>
    <n v="6"/>
    <x v="5"/>
    <n v="7"/>
    <m/>
    <m/>
    <m/>
    <n v="1016191447"/>
    <m/>
    <m/>
    <m/>
    <s v="C65"/>
    <s v="C65"/>
    <s v="C65"/>
    <n v="955"/>
    <m/>
    <s v="Central"/>
    <s v="Central"/>
    <s v="Central"/>
    <s v="Central"/>
    <x v="1"/>
    <s v="Central"/>
    <x v="1"/>
    <m/>
    <m/>
    <m/>
    <m/>
    <m/>
    <d v="2012-06-01T00:00:00"/>
    <n v="5"/>
    <n v="4"/>
    <n v="184"/>
    <m/>
    <m/>
    <m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m/>
    <m/>
    <n v="202"/>
    <n v="204"/>
    <n v="7"/>
    <n v="2"/>
    <s v="Yes"/>
    <s v="NO"/>
    <s v="no"/>
    <s v="YES"/>
    <n v="197"/>
    <n v="206"/>
    <n v="9"/>
    <n v="9"/>
    <s v="Yes"/>
    <s v="YES"/>
    <s v="No"/>
    <s v="YES"/>
    <m/>
    <n v="205"/>
    <n v="212"/>
    <n v="7"/>
    <n v="7"/>
    <n v="66"/>
    <b v="1"/>
    <b v="1"/>
    <b v="0"/>
    <s v="Yes"/>
    <m/>
    <n v="210"/>
    <n v="227"/>
    <n v="9"/>
    <n v="17"/>
    <n v="82"/>
    <b v="1"/>
    <b v="1"/>
    <b v="1"/>
    <s v="Yes"/>
    <m/>
    <m/>
    <n v="207"/>
    <n v="53"/>
    <n v="218"/>
    <n v="66"/>
    <n v="6"/>
    <n v="11"/>
    <s v="Yes"/>
    <s v="Yes"/>
    <s v="Yes"/>
    <s v="Yes"/>
    <n v="214"/>
    <n v="57"/>
    <n v="213"/>
    <n v="30"/>
    <n v="10"/>
    <n v="-1"/>
    <s v="No"/>
    <s v="No"/>
    <s v="No"/>
    <s v="No"/>
    <m/>
    <d v="2016-09-15T00:00:00"/>
    <m/>
    <m/>
    <n v="219"/>
    <n v="59"/>
    <m/>
    <m/>
    <m/>
    <m/>
    <m/>
    <s v="Yes"/>
    <m/>
    <m/>
    <m/>
    <m/>
    <m/>
    <m/>
    <m/>
    <m/>
    <m/>
    <m/>
    <m/>
    <m/>
    <s v="C65"/>
    <m/>
    <m/>
    <m/>
    <m/>
    <m/>
    <m/>
    <m/>
    <m/>
    <m/>
    <m/>
    <m/>
    <m/>
    <m/>
    <m/>
    <m/>
    <m/>
    <m/>
    <m/>
    <m/>
    <m/>
    <m/>
    <n v="1016191447"/>
    <m/>
    <m/>
    <s v="Yes"/>
    <s v="Yes"/>
    <s v="Yes"/>
    <m/>
    <s v="No"/>
    <n v="0"/>
    <s v="No"/>
    <n v="0"/>
    <m/>
    <m/>
    <s v="C65"/>
    <n v="410"/>
    <s v="Pass"/>
    <n v="408"/>
    <s v="Pass"/>
    <m/>
    <m/>
    <m/>
    <m/>
    <s v="Franklin Military Academy"/>
    <m/>
    <m/>
    <m/>
    <n v="141886"/>
    <n v="3"/>
    <n v="3"/>
    <n v="1"/>
    <n v="3"/>
    <n v="4"/>
    <n v="3"/>
    <n v="4"/>
    <n v="4"/>
    <n v="4"/>
    <n v="4"/>
    <n v="4"/>
    <n v="4"/>
    <n v="3"/>
    <n v="4"/>
    <n v="4"/>
    <n v="4"/>
    <n v="4"/>
    <n v="1"/>
    <n v="3"/>
    <n v="3"/>
    <n v="4"/>
    <n v="4"/>
    <n v="3"/>
    <n v="4"/>
    <n v="4"/>
    <n v="4"/>
    <n v="4"/>
    <n v="4"/>
    <n v="4"/>
    <n v="4"/>
    <n v="4"/>
    <n v="4"/>
    <n v="4"/>
    <n v="1"/>
    <n v="1"/>
    <m/>
    <m/>
    <m/>
    <m/>
    <s v="C65"/>
    <n v="3"/>
    <n v="4"/>
    <n v="3"/>
    <n v="4"/>
    <n v="3"/>
    <n v="3"/>
    <n v="4"/>
    <n v="4"/>
    <n v="4"/>
    <n v="3"/>
    <n v="3"/>
    <n v="3"/>
    <n v="3"/>
    <n v="3"/>
    <n v="4"/>
    <n v="3"/>
    <n v="3"/>
    <n v="2"/>
    <n v="3"/>
    <n v="2"/>
    <n v="4"/>
    <n v="3"/>
    <n v="3"/>
    <n v="4"/>
    <n v="3"/>
    <n v="4"/>
    <n v="4"/>
    <n v="3"/>
    <m/>
    <m/>
    <m/>
    <m/>
    <n v="3"/>
    <n v="3"/>
    <n v="2"/>
    <n v="4"/>
    <n v="4"/>
    <n v="2"/>
    <n v="3"/>
    <n v="3"/>
    <n v="3"/>
    <n v="3"/>
    <n v="4"/>
    <n v="3"/>
    <n v="2"/>
    <n v="3"/>
    <n v="3"/>
    <n v="3"/>
    <n v="3"/>
    <n v="3"/>
    <n v="3"/>
    <n v="3"/>
    <n v="4"/>
    <n v="3"/>
    <n v="4"/>
    <n v="4"/>
    <n v="4"/>
    <n v="4"/>
    <n v="4"/>
    <n v="4"/>
    <n v="4"/>
    <n v="4"/>
    <n v="4"/>
    <n v="4"/>
    <n v="4"/>
    <m/>
    <m/>
    <m/>
    <m/>
    <s v="C65"/>
    <s v="Middle School"/>
    <n v="3"/>
    <n v="1"/>
    <n v="1"/>
    <n v="4"/>
    <n v="4"/>
    <n v="3"/>
    <n v="3"/>
    <n v="3"/>
    <n v="3"/>
    <n v="1"/>
    <n v="3"/>
    <n v="3"/>
    <n v="2"/>
    <n v="3"/>
    <n v="4"/>
    <n v="4"/>
    <n v="4"/>
    <n v="3"/>
    <n v="3"/>
    <n v="2"/>
    <n v="4"/>
    <n v="3"/>
    <n v="3"/>
    <n v="4"/>
    <n v="3"/>
    <n v="4"/>
    <n v="4"/>
    <n v="4"/>
    <n v="3"/>
    <n v="3"/>
    <n v="2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Keshawn"/>
    <s v="Powell"/>
    <n v="3"/>
    <n v="4"/>
    <n v="5"/>
    <x v="4"/>
    <n v="6"/>
    <x v="5"/>
    <n v="7"/>
    <m/>
    <m/>
    <m/>
    <m/>
    <m/>
    <m/>
    <m/>
    <m/>
    <m/>
    <s v=""/>
    <m/>
    <m/>
    <s v="PPDC @ FCES"/>
    <s v="PPDC @ FCES"/>
    <s v="PPDC @ FCES"/>
    <m/>
    <x v="0"/>
    <m/>
    <x v="0"/>
    <m/>
    <m/>
    <m/>
    <m/>
    <m/>
    <d v="2012-10-01T00:00:00"/>
    <n v="0"/>
    <n v="2"/>
    <n v="72"/>
    <m/>
    <m/>
    <m/>
    <m/>
    <n v="1"/>
    <m/>
    <n v="1"/>
    <m/>
    <s v="incomplete"/>
    <m/>
    <m/>
    <m/>
    <m/>
    <m/>
    <m/>
    <m/>
    <m/>
    <m/>
    <m/>
    <m/>
    <m/>
    <m/>
    <m/>
    <m/>
    <m/>
    <m/>
    <m/>
    <m/>
    <n v="192"/>
    <n v="201"/>
    <n v="9"/>
    <n v="9"/>
    <s v="Yes"/>
    <s v="YES"/>
    <s v="no"/>
    <s v="YES"/>
    <n v="199"/>
    <n v="200"/>
    <n v="11"/>
    <n v="1"/>
    <s v="Yes"/>
    <s v="NO"/>
    <s v="No"/>
    <s v="NO"/>
    <m/>
    <n v="200"/>
    <m/>
    <n v="7"/>
    <e v="#VALUE!"/>
    <m/>
    <e v="#VALUE!"/>
    <e v="#VALUE!"/>
    <e v="#VALUE!"/>
    <m/>
    <m/>
    <n v="194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Jaaliyah"/>
    <s v="Gash"/>
    <n v="3"/>
    <n v="4"/>
    <n v="5"/>
    <x v="4"/>
    <n v="6"/>
    <x v="5"/>
    <n v="7"/>
    <m/>
    <m/>
    <m/>
    <n v="1016032268"/>
    <m/>
    <m/>
    <m/>
    <s v="C75"/>
    <s v="C75"/>
    <s v="C75"/>
    <n v="1075"/>
    <m/>
    <s v="PPDC @ FCES"/>
    <s v="PPDC @ FCES"/>
    <s v="Central"/>
    <s v="Central"/>
    <x v="1"/>
    <m/>
    <x v="0"/>
    <m/>
    <m/>
    <m/>
    <m/>
    <m/>
    <d v="2012-06-01T00:00:00"/>
    <n v="2"/>
    <n v="3"/>
    <n v="124"/>
    <m/>
    <m/>
    <m/>
    <m/>
    <n v="1"/>
    <m/>
    <n v="1"/>
    <n v="1"/>
    <n v="1"/>
    <n v="1"/>
    <s v="incomplete"/>
    <m/>
    <m/>
    <m/>
    <m/>
    <m/>
    <m/>
    <m/>
    <m/>
    <m/>
    <m/>
    <m/>
    <m/>
    <m/>
    <m/>
    <m/>
    <m/>
    <m/>
    <n v="192"/>
    <n v="201"/>
    <n v="9"/>
    <n v="9"/>
    <s v="Yes"/>
    <s v="YES"/>
    <s v="no"/>
    <s v="YES"/>
    <n v="188"/>
    <n v="195"/>
    <n v="11"/>
    <n v="7"/>
    <s v="Yes"/>
    <s v="NO"/>
    <s v="No"/>
    <s v="NO"/>
    <m/>
    <n v="202"/>
    <n v="213"/>
    <n v="7"/>
    <n v="11"/>
    <n v="68"/>
    <b v="1"/>
    <b v="1"/>
    <b v="1"/>
    <s v="Yes"/>
    <m/>
    <n v="206"/>
    <n v="212"/>
    <n v="9"/>
    <n v="6"/>
    <n v="46"/>
    <b v="1"/>
    <b v="0"/>
    <b v="0"/>
    <s v="No"/>
    <m/>
    <m/>
    <n v="200"/>
    <n v="35"/>
    <m/>
    <m/>
    <n v="7"/>
    <m/>
    <m/>
    <m/>
    <m/>
    <m/>
    <n v="203"/>
    <n v="28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C75"/>
    <m/>
    <m/>
    <m/>
    <m/>
    <m/>
    <m/>
    <m/>
    <m/>
    <m/>
    <m/>
    <m/>
    <m/>
    <m/>
    <m/>
    <m/>
    <m/>
    <m/>
    <m/>
    <m/>
    <m/>
    <m/>
    <n v="1016032268"/>
    <m/>
    <m/>
    <s v="Yes"/>
    <s v="Yes"/>
    <m/>
    <m/>
    <s v="No"/>
    <n v="0"/>
    <m/>
    <m/>
    <m/>
    <m/>
    <s v="C75"/>
    <m/>
    <m/>
    <m/>
    <m/>
    <m/>
    <m/>
    <m/>
    <m/>
    <m/>
    <m/>
    <m/>
    <m/>
    <n v="141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5"/>
    <n v="3"/>
    <n v="3"/>
    <n v="3"/>
    <n v="4"/>
    <n v="3"/>
    <n v="3"/>
    <n v="4"/>
    <n v="4"/>
    <n v="2"/>
    <n v="3"/>
    <n v="4"/>
    <n v="4"/>
    <n v="4"/>
    <n v="3"/>
    <n v="4"/>
    <n v="4"/>
    <n v="4"/>
    <n v="3"/>
    <n v="4"/>
    <n v="3"/>
    <n v="4"/>
    <n v="4"/>
    <n v="3"/>
    <n v="4"/>
    <n v="3"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Mariama"/>
    <s v="Sakho"/>
    <n v="3"/>
    <n v="4"/>
    <n v="5"/>
    <x v="4"/>
    <n v="6"/>
    <x v="5"/>
    <n v="7"/>
    <m/>
    <m/>
    <m/>
    <n v="1015972110"/>
    <m/>
    <m/>
    <m/>
    <s v="F18"/>
    <s v="F18"/>
    <s v="F18"/>
    <n v="1317"/>
    <m/>
    <s v="PPDC @ FCES"/>
    <s v="PPDC @ FCES"/>
    <s v="PPDC @ FCES"/>
    <m/>
    <x v="2"/>
    <m/>
    <x v="0"/>
    <m/>
    <m/>
    <m/>
    <m/>
    <m/>
    <d v="2012-10-01T00:00:00"/>
    <n v="0"/>
    <n v="3"/>
    <n v="108"/>
    <m/>
    <m/>
    <m/>
    <m/>
    <n v="1"/>
    <m/>
    <n v="1"/>
    <m/>
    <n v="1"/>
    <m/>
    <s v="incomplete"/>
    <m/>
    <m/>
    <m/>
    <m/>
    <m/>
    <m/>
    <m/>
    <m/>
    <m/>
    <m/>
    <m/>
    <m/>
    <m/>
    <m/>
    <m/>
    <m/>
    <m/>
    <n v="162"/>
    <n v="193"/>
    <n v="12"/>
    <n v="31"/>
    <s v="Yes"/>
    <s v="YES"/>
    <s v="yes"/>
    <s v="NO"/>
    <n v="188"/>
    <n v="193"/>
    <n v="11"/>
    <n v="5"/>
    <s v="Yes"/>
    <s v="NO"/>
    <s v="No"/>
    <s v="NO"/>
    <m/>
    <n v="197"/>
    <n v="190"/>
    <n v="7"/>
    <n v="-7"/>
    <n v="14"/>
    <b v="0"/>
    <b v="0"/>
    <b v="0"/>
    <s v="No"/>
    <m/>
    <n v="193"/>
    <n v="212"/>
    <n v="8"/>
    <n v="19"/>
    <n v="46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8"/>
    <m/>
    <m/>
    <m/>
    <m/>
    <m/>
    <m/>
    <m/>
    <m/>
    <m/>
    <m/>
    <m/>
    <m/>
    <m/>
    <m/>
    <m/>
    <m/>
    <m/>
    <m/>
    <m/>
    <m/>
    <m/>
    <n v="1015972110"/>
    <m/>
    <s v="Yes"/>
    <s v="Yes"/>
    <s v="Yes"/>
    <m/>
    <m/>
    <s v="No"/>
    <n v="0"/>
    <m/>
    <m/>
    <m/>
    <m/>
    <s v="F18"/>
    <m/>
    <m/>
    <m/>
    <m/>
    <m/>
    <m/>
    <m/>
    <m/>
    <m/>
    <m/>
    <m/>
    <m/>
    <n v="142817"/>
    <n v="1"/>
    <n v="2"/>
    <n v="2"/>
    <n v="4"/>
    <n v="2"/>
    <n v="1"/>
    <n v="4"/>
    <n v="3"/>
    <n v="4"/>
    <n v="3"/>
    <n v="4"/>
    <n v="4"/>
    <n v="4"/>
    <n v="4"/>
    <n v="4"/>
    <n v="4"/>
    <n v="4"/>
    <n v="1"/>
    <n v="4"/>
    <n v="2"/>
    <n v="3"/>
    <n v="4"/>
    <n v="3"/>
    <n v="4"/>
    <n v="4"/>
    <n v="4"/>
    <n v="4"/>
    <n v="4"/>
    <n v="4"/>
    <n v="4"/>
    <n v="2"/>
    <n v="4"/>
    <n v="4"/>
    <n v="1"/>
    <n v="1"/>
    <m/>
    <m/>
    <m/>
    <m/>
    <s v="F18"/>
    <n v="2"/>
    <n v="4"/>
    <n v="3"/>
    <n v="4"/>
    <n v="3"/>
    <n v="2"/>
    <n v="4"/>
    <n v="4"/>
    <n v="4"/>
    <n v="3"/>
    <n v="4"/>
    <n v="4"/>
    <n v="4"/>
    <n v="4"/>
    <n v="4"/>
    <n v="4"/>
    <n v="4"/>
    <n v="2"/>
    <n v="4"/>
    <n v="2"/>
    <n v="4"/>
    <n v="3"/>
    <n v="4"/>
    <n v="4"/>
    <n v="4"/>
    <n v="3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NyAsia"/>
    <s v="Cartwright"/>
    <n v="3"/>
    <n v="4"/>
    <n v="5"/>
    <x v="4"/>
    <n v="6"/>
    <x v="5"/>
    <n v="7"/>
    <m/>
    <m/>
    <m/>
    <m/>
    <m/>
    <m/>
    <m/>
    <m/>
    <m/>
    <s v=""/>
    <m/>
    <m/>
    <m/>
    <s v="PPDC @ FCES"/>
    <m/>
    <m/>
    <x v="0"/>
    <m/>
    <x v="0"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84"/>
    <s v="n/a"/>
    <s v="n/a"/>
    <s v="n/a"/>
    <m/>
    <m/>
    <m/>
    <m/>
    <n v="189"/>
    <s v="n/a"/>
    <s v="n/a"/>
    <s v="n/a"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s v="nyacartwrigh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Zalae"/>
    <s v="Deane"/>
    <n v="3"/>
    <n v="4"/>
    <n v="5"/>
    <x v="4"/>
    <n v="6"/>
    <x v="5"/>
    <n v="7"/>
    <m/>
    <m/>
    <m/>
    <m/>
    <m/>
    <n v="15"/>
    <m/>
    <s v="F15"/>
    <s v="F15"/>
    <s v="F15"/>
    <n v="1267"/>
    <m/>
    <m/>
    <s v="PPDC @ FCES"/>
    <s v="PPDC @ FCES"/>
    <s v="PPDC @ FCES"/>
    <x v="0"/>
    <m/>
    <x v="0"/>
    <m/>
    <m/>
    <m/>
    <m/>
    <m/>
    <d v="2013-10-01T00:00:00"/>
    <n v="2"/>
    <n v="2"/>
    <n v="88"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n v="178"/>
    <n v="195"/>
    <n v="10"/>
    <n v="17"/>
    <s v="Yes"/>
    <s v="YES"/>
    <s v="yes"/>
    <s v="NO"/>
    <n v="204"/>
    <n v="204"/>
    <n v="11"/>
    <n v="0"/>
    <s v="No"/>
    <s v="NO"/>
    <s v="No"/>
    <s v="YES"/>
    <m/>
    <n v="201"/>
    <n v="191"/>
    <n v="7"/>
    <n v="-10"/>
    <n v="16"/>
    <b v="0"/>
    <b v="0"/>
    <b v="0"/>
    <s v="No"/>
    <m/>
    <n v="209"/>
    <n v="216"/>
    <n v="9"/>
    <n v="7"/>
    <n v="57"/>
    <b v="1"/>
    <b v="0"/>
    <b v="0"/>
    <s v="Yes"/>
    <m/>
    <m/>
    <n v="207"/>
    <n v="53"/>
    <m/>
    <m/>
    <n v="6"/>
    <m/>
    <m/>
    <m/>
    <m/>
    <m/>
    <n v="212"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5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15"/>
    <m/>
    <m/>
    <m/>
    <m/>
    <m/>
    <m/>
    <m/>
    <m/>
    <m/>
    <m/>
    <m/>
    <m/>
    <n v="142934"/>
    <n v="2"/>
    <n v="2"/>
    <n v="2"/>
    <n v="4"/>
    <n v="3"/>
    <n v="2"/>
    <n v="3"/>
    <n v="3"/>
    <n v="3"/>
    <n v="3"/>
    <n v="4"/>
    <n v="4"/>
    <n v="4"/>
    <n v="3"/>
    <n v="4"/>
    <n v="3"/>
    <n v="4"/>
    <n v="3"/>
    <n v="3"/>
    <n v="3"/>
    <n v="4"/>
    <n v="4"/>
    <n v="1"/>
    <n v="2"/>
    <n v="4"/>
    <n v="2"/>
    <n v="4"/>
    <n v="4"/>
    <n v="3"/>
    <n v="1"/>
    <n v="2"/>
    <n v="2"/>
    <n v="2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Alexandria"/>
    <s v="Taylor"/>
    <n v="3"/>
    <n v="4"/>
    <n v="5"/>
    <x v="4"/>
    <n v="6"/>
    <x v="5"/>
    <n v="7"/>
    <m/>
    <m/>
    <m/>
    <s v="AlexandriaTaylor"/>
    <m/>
    <m/>
    <m/>
    <s v="C91"/>
    <s v="C91"/>
    <s v="C91"/>
    <n v="1634"/>
    <m/>
    <s v="Central"/>
    <s v="Central"/>
    <s v="Central"/>
    <s v="Central"/>
    <x v="1"/>
    <s v="Central"/>
    <x v="1"/>
    <s v="Central"/>
    <m/>
    <m/>
    <m/>
    <m/>
    <d v="2012-06-01T00:00:00"/>
    <n v="6"/>
    <n v="5"/>
    <n v="228"/>
    <m/>
    <m/>
    <m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86"/>
    <n v="194"/>
    <n v="9"/>
    <n v="8"/>
    <s v="Yes"/>
    <s v="NO"/>
    <s v="no"/>
    <s v="NO"/>
    <n v="195"/>
    <n v="200"/>
    <n v="10"/>
    <n v="5"/>
    <s v="Yes"/>
    <s v="NO"/>
    <s v="No"/>
    <s v="NO"/>
    <m/>
    <n v="199"/>
    <n v="209"/>
    <n v="7"/>
    <n v="10"/>
    <n v="58"/>
    <b v="1"/>
    <b v="1"/>
    <b v="1"/>
    <s v="Yes"/>
    <m/>
    <n v="208"/>
    <n v="213"/>
    <n v="9"/>
    <n v="5"/>
    <n v="49"/>
    <b v="1"/>
    <b v="0"/>
    <b v="0"/>
    <s v="No"/>
    <m/>
    <m/>
    <m/>
    <m/>
    <n v="209"/>
    <n v="42"/>
    <m/>
    <m/>
    <m/>
    <m/>
    <m/>
    <s v="No"/>
    <n v="212"/>
    <n v="52"/>
    <n v="219"/>
    <n v="44"/>
    <n v="10"/>
    <n v="7"/>
    <s v="Yes"/>
    <s v="No"/>
    <s v="No"/>
    <s v="No"/>
    <m/>
    <d v="2016-09-12T00:00:00"/>
    <m/>
    <m/>
    <m/>
    <m/>
    <m/>
    <m/>
    <m/>
    <m/>
    <m/>
    <m/>
    <m/>
    <m/>
    <m/>
    <m/>
    <m/>
    <m/>
    <m/>
    <m/>
    <m/>
    <m/>
    <m/>
    <m/>
    <s v="C91"/>
    <m/>
    <m/>
    <m/>
    <m/>
    <m/>
    <m/>
    <m/>
    <m/>
    <m/>
    <m/>
    <m/>
    <m/>
    <m/>
    <m/>
    <m/>
    <m/>
    <m/>
    <m/>
    <m/>
    <m/>
    <m/>
    <s v="AlexandriaTaylor"/>
    <m/>
    <m/>
    <s v="Yes"/>
    <s v="Yes"/>
    <s v="Yes"/>
    <m/>
    <s v="No"/>
    <n v="0"/>
    <m/>
    <m/>
    <m/>
    <m/>
    <s v="C91"/>
    <m/>
    <m/>
    <m/>
    <m/>
    <m/>
    <m/>
    <m/>
    <m/>
    <s v="Good Shepherd Episcopal School"/>
    <m/>
    <m/>
    <m/>
    <n v="141146"/>
    <n v="3"/>
    <n v="2"/>
    <n v="2"/>
    <n v="2"/>
    <n v="2"/>
    <n v="2"/>
    <n v="4"/>
    <n v="3"/>
    <n v="4"/>
    <n v="4"/>
    <n v="4"/>
    <n v="3"/>
    <n v="2"/>
    <n v="3"/>
    <n v="3"/>
    <n v="2"/>
    <n v="4"/>
    <n v="2"/>
    <n v="2"/>
    <n v="2"/>
    <n v="4"/>
    <n v="4"/>
    <n v="3"/>
    <n v="4"/>
    <n v="4"/>
    <n v="4"/>
    <n v="4"/>
    <n v="4"/>
    <n v="4"/>
    <n v="4"/>
    <n v="4"/>
    <n v="4"/>
    <n v="3"/>
    <n v="1"/>
    <n v="1"/>
    <m/>
    <m/>
    <m/>
    <m/>
    <s v="C91"/>
    <n v="3"/>
    <n v="1"/>
    <n v="3"/>
    <n v="3"/>
    <n v="3"/>
    <n v="3"/>
    <n v="3"/>
    <n v="3"/>
    <n v="3"/>
    <n v="4"/>
    <n v="3"/>
    <n v="3"/>
    <n v="4"/>
    <n v="4"/>
    <n v="4"/>
    <n v="4"/>
    <n v="4"/>
    <n v="3"/>
    <n v="3"/>
    <n v="2"/>
    <n v="1"/>
    <n v="4"/>
    <n v="4"/>
    <n v="4"/>
    <n v="3"/>
    <n v="4"/>
    <n v="4"/>
    <n v="4"/>
    <m/>
    <m/>
    <m/>
    <m/>
    <n v="3"/>
    <n v="1"/>
    <n v="3"/>
    <n v="3"/>
    <n v="3"/>
    <n v="3"/>
    <n v="3"/>
    <n v="3"/>
    <n v="2"/>
    <n v="2"/>
    <n v="3"/>
    <n v="2"/>
    <n v="3"/>
    <n v="2"/>
    <n v="2"/>
    <n v="2"/>
    <n v="2"/>
    <n v="2"/>
    <n v="2"/>
    <n v="1"/>
    <n v="4"/>
    <n v="4"/>
    <n v="3"/>
    <n v="4"/>
    <n v="4"/>
    <n v="4"/>
    <n v="4"/>
    <n v="4"/>
    <n v="4"/>
    <n v="4"/>
    <n v="1"/>
    <n v="4"/>
    <n v="3"/>
    <m/>
    <m/>
    <m/>
    <m/>
    <s v="C91"/>
    <s v="Middle School"/>
    <n v="3"/>
    <n v="2"/>
    <n v="3"/>
    <n v="4"/>
    <n v="4"/>
    <n v="2"/>
    <n v="3"/>
    <n v="3"/>
    <n v="3"/>
    <n v="2"/>
    <n v="2"/>
    <n v="2"/>
    <n v="3"/>
    <n v="3"/>
    <n v="3"/>
    <n v="3"/>
    <n v="3"/>
    <n v="2"/>
    <n v="2"/>
    <n v="2"/>
    <n v="3"/>
    <n v="4"/>
    <n v="4"/>
    <n v="4"/>
    <n v="4"/>
    <n v="4"/>
    <n v="4"/>
    <n v="4"/>
    <n v="2"/>
    <n v="3"/>
    <n v="2"/>
    <s v="Yes"/>
    <m/>
    <s v="C91"/>
    <n v="3"/>
    <n v="3"/>
    <n v="3"/>
    <n v="3"/>
    <n v="2"/>
    <n v="2"/>
    <n v="3"/>
    <n v="2"/>
    <n v="2"/>
    <n v="2"/>
    <n v="2"/>
    <n v="2"/>
    <n v="2"/>
    <n v="2"/>
    <n v="2"/>
    <n v="2"/>
    <n v="2"/>
    <n v="2"/>
    <n v="2"/>
    <n v="1"/>
    <n v="1"/>
    <n v="3"/>
    <n v="1"/>
    <n v="4"/>
    <n v="4"/>
    <n v="1"/>
    <n v="3"/>
    <n v="4"/>
    <n v="4"/>
    <n v="2"/>
    <n v="1"/>
    <n v="1"/>
    <n v="2"/>
    <n v="2"/>
    <n v="3"/>
    <n v="3"/>
    <m/>
    <m/>
    <m/>
    <m/>
    <m/>
    <m/>
    <m/>
    <m/>
    <m/>
    <m/>
    <m/>
  </r>
  <r>
    <n v="97"/>
    <s v="Markayla"/>
    <s v="Coles"/>
    <n v="6"/>
    <n v="7"/>
    <n v="8"/>
    <x v="9"/>
    <n v="9"/>
    <x v="10"/>
    <n v="10"/>
    <m/>
    <m/>
    <m/>
    <m/>
    <m/>
    <n v="9"/>
    <m/>
    <s v="C9"/>
    <s v="C9"/>
    <s v="C9"/>
    <n v="353"/>
    <m/>
    <s v="Central"/>
    <s v="Central"/>
    <s v="Central"/>
    <s v="Central"/>
    <x v="1"/>
    <s v="Central"/>
    <x v="0"/>
    <m/>
    <m/>
    <m/>
    <m/>
    <m/>
    <d v="2011-09-01T00:00:00"/>
    <n v="3"/>
    <n v="5"/>
    <n v="204"/>
    <m/>
    <m/>
    <n v="1"/>
    <m/>
    <n v="1"/>
    <n v="1"/>
    <n v="1"/>
    <m/>
    <n v="1"/>
    <n v="1"/>
    <n v="1"/>
    <n v="1"/>
    <m/>
    <m/>
    <m/>
    <m/>
    <m/>
    <m/>
    <m/>
    <m/>
    <m/>
    <m/>
    <m/>
    <m/>
    <m/>
    <m/>
    <m/>
    <m/>
    <n v="211"/>
    <n v="205"/>
    <n v="4"/>
    <n v="-6"/>
    <s v="No"/>
    <s v="NO"/>
    <s v="no"/>
    <s v="NO"/>
    <n v="217"/>
    <n v="227"/>
    <n v="6"/>
    <n v="10"/>
    <s v="Yes"/>
    <s v="YES"/>
    <s v="yes"/>
    <s v="YES"/>
    <m/>
    <n v="210"/>
    <n v="215"/>
    <n v="4"/>
    <n v="5"/>
    <n v="42"/>
    <b v="1"/>
    <b v="1"/>
    <b v="1"/>
    <s v="No"/>
    <m/>
    <n v="217"/>
    <n v="222"/>
    <n v="5"/>
    <n v="5"/>
    <n v="35"/>
    <b v="1"/>
    <b v="1"/>
    <b v="0"/>
    <s v="No"/>
    <m/>
    <m/>
    <n v="211"/>
    <n v="35"/>
    <m/>
    <m/>
    <n v="4"/>
    <m/>
    <m/>
    <m/>
    <m/>
    <m/>
    <m/>
    <m/>
    <n v="239"/>
    <n v="66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9"/>
    <m/>
    <m/>
    <m/>
    <m/>
    <m/>
    <m/>
    <m/>
    <m/>
    <m/>
    <m/>
    <m/>
    <m/>
    <m/>
    <m/>
    <m/>
    <m/>
    <m/>
    <m/>
    <m/>
    <m/>
    <m/>
    <m/>
    <m/>
    <m/>
    <s v="Yes"/>
    <s v="Yes"/>
    <m/>
    <m/>
    <s v="Unknown"/>
    <m/>
    <m/>
    <m/>
    <m/>
    <m/>
    <s v="C9"/>
    <m/>
    <m/>
    <m/>
    <m/>
    <m/>
    <m/>
    <m/>
    <m/>
    <m/>
    <m/>
    <m/>
    <m/>
    <n v="141355"/>
    <n v="4"/>
    <n v="4"/>
    <n v="3"/>
    <n v="4"/>
    <n v="3"/>
    <n v="4"/>
    <n v="3"/>
    <n v="4"/>
    <n v="3"/>
    <n v="4"/>
    <n v="3"/>
    <n v="4"/>
    <n v="2"/>
    <n v="3"/>
    <n v="3"/>
    <n v="3"/>
    <n v="4"/>
    <n v="2"/>
    <n v="3"/>
    <n v="2"/>
    <n v="4"/>
    <n v="4"/>
    <n v="3"/>
    <n v="4"/>
    <n v="4"/>
    <n v="4"/>
    <n v="4"/>
    <n v="4"/>
    <n v="4"/>
    <n v="4"/>
    <n v="4"/>
    <n v="4"/>
    <n v="3"/>
    <n v="1"/>
    <n v="4"/>
    <n v="3"/>
    <n v="3"/>
    <n v="3"/>
    <m/>
    <s v="C9"/>
    <n v="3"/>
    <n v="4"/>
    <n v="4"/>
    <n v="4"/>
    <n v="3"/>
    <n v="4"/>
    <n v="3"/>
    <n v="3"/>
    <n v="1"/>
    <n v="2"/>
    <n v="3"/>
    <n v="2"/>
    <n v="2"/>
    <n v="4"/>
    <n v="4"/>
    <n v="4"/>
    <n v="4"/>
    <n v="3"/>
    <n v="4"/>
    <n v="1"/>
    <n v="4"/>
    <n v="2"/>
    <n v="4"/>
    <n v="4"/>
    <n v="4"/>
    <n v="4"/>
    <n v="4"/>
    <n v="4"/>
    <n v="3"/>
    <n v="3"/>
    <n v="2"/>
    <m/>
    <n v="3"/>
    <n v="4"/>
    <n v="4"/>
    <n v="3"/>
    <n v="4"/>
    <n v="3"/>
    <n v="2"/>
    <n v="3"/>
    <n v="1"/>
    <n v="3"/>
    <n v="2"/>
    <n v="2"/>
    <n v="1"/>
    <n v="3"/>
    <n v="4"/>
    <n v="3"/>
    <n v="3"/>
    <n v="3"/>
    <n v="2"/>
    <n v="1"/>
    <n v="4"/>
    <n v="2"/>
    <n v="2"/>
    <n v="4"/>
    <n v="4"/>
    <n v="4"/>
    <n v="4"/>
    <n v="4"/>
    <n v="4"/>
    <n v="4"/>
    <n v="3"/>
    <n v="2"/>
    <n v="3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Joshua"/>
    <s v="Bullock"/>
    <n v="3"/>
    <n v="4"/>
    <n v="5"/>
    <x v="4"/>
    <n v="6"/>
    <x v="5"/>
    <n v="7"/>
    <m/>
    <m/>
    <m/>
    <m/>
    <m/>
    <m/>
    <m/>
    <m/>
    <m/>
    <s v=""/>
    <m/>
    <m/>
    <m/>
    <s v="PPDC @ FCES"/>
    <m/>
    <m/>
    <x v="0"/>
    <m/>
    <x v="0"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62"/>
    <n v="172"/>
    <n v="12"/>
    <n v="10"/>
    <s v="Yes"/>
    <s v="NO"/>
    <s v="no"/>
    <s v="NO"/>
    <n v="182"/>
    <n v="186"/>
    <n v="11"/>
    <n v="4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bullock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Darriona"/>
    <s v="Thomas"/>
    <n v="3"/>
    <n v="4"/>
    <n v="5"/>
    <x v="4"/>
    <n v="6"/>
    <x v="5"/>
    <n v="7"/>
    <m/>
    <m/>
    <m/>
    <m/>
    <m/>
    <m/>
    <m/>
    <m/>
    <m/>
    <s v=""/>
    <m/>
    <m/>
    <s v="PPDC @ FCES"/>
    <s v="PPDC @ FCES"/>
    <s v="PPDC @ FCES"/>
    <m/>
    <x v="0"/>
    <m/>
    <x v="0"/>
    <m/>
    <m/>
    <m/>
    <m/>
    <m/>
    <d v="2012-10-01T00:00:00"/>
    <n v="0"/>
    <n v="2"/>
    <n v="72"/>
    <m/>
    <m/>
    <m/>
    <m/>
    <n v="1"/>
    <m/>
    <n v="1"/>
    <m/>
    <s v="incomplete"/>
    <m/>
    <m/>
    <m/>
    <m/>
    <m/>
    <m/>
    <m/>
    <m/>
    <m/>
    <m/>
    <m/>
    <m/>
    <m/>
    <m/>
    <m/>
    <m/>
    <m/>
    <m/>
    <m/>
    <n v="186"/>
    <n v="199"/>
    <n v="10"/>
    <n v="13"/>
    <s v="Yes"/>
    <s v="YES"/>
    <s v="yes"/>
    <s v="YES"/>
    <n v="197"/>
    <s v="n/a"/>
    <s v="n/a"/>
    <s v="n/a"/>
    <m/>
    <m/>
    <m/>
    <m/>
    <m/>
    <n v="195"/>
    <m/>
    <n v="7"/>
    <e v="#VALUE!"/>
    <m/>
    <e v="#VALUE!"/>
    <e v="#VALUE!"/>
    <e v="#VALUE!"/>
    <m/>
    <m/>
    <n v="206"/>
    <m/>
    <n v="9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Jacorey "/>
    <s v="Marshall"/>
    <n v="3"/>
    <n v="4"/>
    <n v="5"/>
    <x v="4"/>
    <n v="6"/>
    <x v="5"/>
    <n v="7"/>
    <m/>
    <m/>
    <m/>
    <m/>
    <m/>
    <m/>
    <m/>
    <m/>
    <m/>
    <s v=""/>
    <m/>
    <m/>
    <s v="PPDC @ FCES"/>
    <s v="PPDC @ FCES"/>
    <s v="PPDC @ FCES"/>
    <m/>
    <x v="0"/>
    <m/>
    <x v="0"/>
    <m/>
    <m/>
    <m/>
    <m/>
    <m/>
    <d v="2013-10-01T00:00:00"/>
    <n v="1"/>
    <n v="3"/>
    <n v="116"/>
    <m/>
    <m/>
    <n v="1"/>
    <m/>
    <n v="1"/>
    <m/>
    <n v="1"/>
    <n v="1"/>
    <s v="incomplete"/>
    <m/>
    <m/>
    <m/>
    <m/>
    <m/>
    <m/>
    <m/>
    <m/>
    <m/>
    <m/>
    <m/>
    <m/>
    <m/>
    <m/>
    <m/>
    <m/>
    <m/>
    <m/>
    <m/>
    <n v="155"/>
    <n v="163"/>
    <n v="13"/>
    <n v="8"/>
    <s v="Yes"/>
    <s v="NO"/>
    <s v="no"/>
    <s v="NO"/>
    <n v="177"/>
    <n v="176"/>
    <n v="11"/>
    <n v="-1"/>
    <s v="No"/>
    <s v="NO"/>
    <s v="No"/>
    <s v="NO"/>
    <m/>
    <n v="174"/>
    <m/>
    <n v="9"/>
    <e v="#VALUE!"/>
    <m/>
    <e v="#VALUE!"/>
    <e v="#VALUE!"/>
    <e v="#VALUE!"/>
    <m/>
    <m/>
    <n v="191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Jaquell"/>
    <s v="Stringer"/>
    <n v="3"/>
    <n v="4"/>
    <n v="5"/>
    <x v="4"/>
    <n v="6"/>
    <x v="5"/>
    <n v="7"/>
    <m/>
    <m/>
    <m/>
    <m/>
    <m/>
    <m/>
    <m/>
    <m/>
    <m/>
    <s v=""/>
    <m/>
    <m/>
    <s v="PPDC @ FCES"/>
    <s v="PPDC @ FCES"/>
    <s v="PPDC @ FCES"/>
    <m/>
    <x v="0"/>
    <m/>
    <x v="0"/>
    <m/>
    <m/>
    <m/>
    <m/>
    <m/>
    <d v="2012-10-01T00:00:00"/>
    <n v="0"/>
    <n v="3"/>
    <n v="108"/>
    <m/>
    <m/>
    <m/>
    <m/>
    <n v="1"/>
    <m/>
    <n v="1"/>
    <m/>
    <n v="1"/>
    <m/>
    <m/>
    <m/>
    <m/>
    <m/>
    <m/>
    <m/>
    <m/>
    <m/>
    <m/>
    <m/>
    <m/>
    <m/>
    <m/>
    <m/>
    <m/>
    <m/>
    <m/>
    <m/>
    <n v="175"/>
    <n v="172"/>
    <n v="11"/>
    <n v="-3"/>
    <s v="No"/>
    <s v="NO"/>
    <s v="no"/>
    <s v="NO"/>
    <n v="199"/>
    <n v="200"/>
    <n v="11"/>
    <n v="1"/>
    <s v="Yes"/>
    <s v="NO"/>
    <s v="No"/>
    <s v="NO"/>
    <m/>
    <m/>
    <n v="212"/>
    <m/>
    <s v="Error"/>
    <n v="66"/>
    <s v="Error"/>
    <e v="#VALUE!"/>
    <e v="#VALUE!"/>
    <s v="Yes"/>
    <m/>
    <n v="213"/>
    <n v="224"/>
    <n v="9"/>
    <n v="11"/>
    <n v="76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856"/>
    <n v="3"/>
    <n v="4"/>
    <n v="3"/>
    <n v="4"/>
    <n v="3"/>
    <n v="4"/>
    <n v="4"/>
    <n v="4"/>
    <n v="4"/>
    <n v="4"/>
    <n v="4"/>
    <n v="4"/>
    <n v="3"/>
    <n v="4"/>
    <n v="4"/>
    <n v="4"/>
    <n v="4"/>
    <n v="2"/>
    <n v="2"/>
    <n v="4"/>
    <n v="4"/>
    <n v="3"/>
    <n v="3"/>
    <n v="4"/>
    <n v="4"/>
    <n v="4"/>
    <n v="4"/>
    <n v="4"/>
    <n v="4"/>
    <n v="4"/>
    <n v="4"/>
    <n v="4"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Jarla"/>
    <s v="Crenshaw"/>
    <n v="3"/>
    <n v="4"/>
    <n v="5"/>
    <x v="4"/>
    <n v="6"/>
    <x v="5"/>
    <n v="7"/>
    <n v="7"/>
    <m/>
    <m/>
    <n v="1014862253"/>
    <m/>
    <m/>
    <m/>
    <s v="C25"/>
    <s v="C25"/>
    <s v="C25"/>
    <n v="522"/>
    <m/>
    <m/>
    <s v="Central"/>
    <s v="Central"/>
    <s v="Central"/>
    <x v="1"/>
    <s v="Central"/>
    <x v="1"/>
    <s v="Central"/>
    <s v="Central"/>
    <m/>
    <m/>
    <m/>
    <d v="2013-06-01T00:00:00"/>
    <n v="5"/>
    <n v="4"/>
    <n v="184"/>
    <m/>
    <m/>
    <m/>
    <m/>
    <m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n v="192"/>
    <n v="189"/>
    <n v="9"/>
    <n v="-3"/>
    <s v="No"/>
    <s v="NO"/>
    <s v="no"/>
    <s v="NO"/>
    <n v="184"/>
    <n v="191"/>
    <n v="11"/>
    <n v="7"/>
    <s v="Yes"/>
    <s v="NO"/>
    <s v="No"/>
    <s v="NO"/>
    <m/>
    <n v="184"/>
    <n v="183"/>
    <n v="8"/>
    <n v="-1"/>
    <n v="6"/>
    <b v="0"/>
    <b v="0"/>
    <b v="0"/>
    <s v="No"/>
    <m/>
    <n v="199"/>
    <n v="201"/>
    <n v="9"/>
    <n v="2"/>
    <n v="20"/>
    <b v="1"/>
    <b v="0"/>
    <b v="0"/>
    <s v="No"/>
    <m/>
    <m/>
    <n v="192"/>
    <n v="18"/>
    <n v="195"/>
    <n v="13"/>
    <n v="8"/>
    <n v="3"/>
    <s v="Yes"/>
    <s v="No"/>
    <s v="No"/>
    <s v="No"/>
    <n v="211"/>
    <n v="49"/>
    <n v="219"/>
    <n v="44"/>
    <n v="10"/>
    <n v="8"/>
    <s v="Yes"/>
    <s v="No"/>
    <s v="No"/>
    <s v="No"/>
    <m/>
    <d v="2016-09-14T00:00:00"/>
    <m/>
    <m/>
    <m/>
    <m/>
    <m/>
    <m/>
    <m/>
    <m/>
    <m/>
    <m/>
    <m/>
    <m/>
    <m/>
    <m/>
    <m/>
    <m/>
    <m/>
    <m/>
    <m/>
    <m/>
    <m/>
    <m/>
    <s v="C25"/>
    <m/>
    <m/>
    <m/>
    <m/>
    <m/>
    <m/>
    <m/>
    <m/>
    <m/>
    <m/>
    <m/>
    <m/>
    <m/>
    <m/>
    <m/>
    <m/>
    <m/>
    <m/>
    <m/>
    <m/>
    <m/>
    <s v="MalaysiaCrenshaw"/>
    <d v="2017-09-18T00:00:00"/>
    <m/>
    <s v="Yes"/>
    <s v="Yes"/>
    <s v="Yes"/>
    <s v="Yes"/>
    <s v="Yes"/>
    <n v="4"/>
    <m/>
    <m/>
    <s v="No"/>
    <e v="#N/A"/>
    <s v="C25"/>
    <m/>
    <m/>
    <m/>
    <m/>
    <n v="376"/>
    <s v="Fail"/>
    <n v="399"/>
    <s v="Fail"/>
    <s v="Other Middle School"/>
    <s v="Martin Luther King Middle School"/>
    <s v="Yes"/>
    <m/>
    <n v="141558"/>
    <n v="3"/>
    <n v="4"/>
    <n v="4"/>
    <n v="4"/>
    <n v="4"/>
    <n v="3"/>
    <n v="4"/>
    <n v="4"/>
    <n v="2"/>
    <n v="4"/>
    <n v="4"/>
    <n v="4"/>
    <n v="4"/>
    <n v="4"/>
    <n v="4"/>
    <n v="4"/>
    <n v="4"/>
    <n v="2"/>
    <n v="2"/>
    <n v="4"/>
    <n v="4"/>
    <n v="4"/>
    <n v="3"/>
    <n v="4"/>
    <n v="4"/>
    <n v="4"/>
    <n v="4"/>
    <n v="4"/>
    <n v="4"/>
    <n v="4"/>
    <n v="4"/>
    <n v="4"/>
    <n v="3"/>
    <n v="1"/>
    <n v="1"/>
    <m/>
    <m/>
    <m/>
    <m/>
    <s v="C25"/>
    <n v="3"/>
    <n v="4"/>
    <n v="4"/>
    <n v="3"/>
    <n v="4"/>
    <n v="2"/>
    <n v="4"/>
    <n v="4"/>
    <n v="4"/>
    <n v="3"/>
    <n v="4"/>
    <n v="4"/>
    <n v="4"/>
    <n v="4"/>
    <n v="4"/>
    <n v="4"/>
    <n v="4"/>
    <n v="2"/>
    <n v="4"/>
    <n v="3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"/>
    <s v="Middle School"/>
    <n v="3"/>
    <n v="2"/>
    <n v="2"/>
    <n v="4"/>
    <n v="4"/>
    <n v="4"/>
    <n v="4"/>
    <n v="3"/>
    <n v="4"/>
    <n v="4"/>
    <n v="3"/>
    <n v="4"/>
    <n v="3"/>
    <n v="4"/>
    <n v="4"/>
    <n v="4"/>
    <n v="4"/>
    <n v="1"/>
    <n v="1"/>
    <n v="1"/>
    <n v="4"/>
    <n v="4"/>
    <n v="4"/>
    <n v="4"/>
    <n v="4"/>
    <n v="4"/>
    <n v="4"/>
    <n v="4"/>
    <n v="3"/>
    <n v="3"/>
    <n v="3"/>
    <s v="Yes"/>
    <m/>
    <s v="C25"/>
    <n v="3"/>
    <n v="3"/>
    <n v="3"/>
    <n v="4"/>
    <n v="4"/>
    <n v="3"/>
    <n v="4"/>
    <n v="4"/>
    <n v="4"/>
    <n v="4"/>
    <n v="3"/>
    <n v="4"/>
    <n v="4"/>
    <n v="4"/>
    <n v="4"/>
    <n v="4"/>
    <n v="4"/>
    <n v="2"/>
    <n v="3"/>
    <n v="3"/>
    <n v="4"/>
    <n v="4"/>
    <n v="4"/>
    <n v="4"/>
    <n v="4"/>
    <n v="4"/>
    <n v="4"/>
    <n v="4"/>
    <n v="4"/>
    <n v="4"/>
    <n v="4"/>
    <n v="4"/>
    <n v="4"/>
    <n v="3"/>
    <n v="3"/>
    <n v="3"/>
    <m/>
    <s v="c25"/>
    <n v="2"/>
    <n v="3"/>
    <n v="3"/>
    <n v="4"/>
    <n v="4"/>
    <n v="3"/>
    <n v="4"/>
    <n v="3"/>
    <n v="3"/>
  </r>
  <r>
    <n v="103"/>
    <s v="Jayana"/>
    <s v="Holmes "/>
    <n v="2"/>
    <n v="3"/>
    <n v="4"/>
    <x v="2"/>
    <n v="5"/>
    <x v="2"/>
    <n v="6"/>
    <m/>
    <m/>
    <m/>
    <m/>
    <m/>
    <m/>
    <m/>
    <m/>
    <m/>
    <s v=""/>
    <m/>
    <m/>
    <m/>
    <s v="PPDC @ FCES"/>
    <m/>
    <m/>
    <x v="0"/>
    <m/>
    <x v="0"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67"/>
    <n v="172"/>
    <n v="15"/>
    <n v="5"/>
    <s v="Yes"/>
    <s v="NO"/>
    <s v="no"/>
    <s v="NO"/>
    <n v="174"/>
    <n v="194"/>
    <n v="14"/>
    <n v="20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holm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NaQuan"/>
    <s v="Hubbard"/>
    <n v="2"/>
    <n v="3"/>
    <n v="4"/>
    <x v="2"/>
    <n v="5"/>
    <x v="2"/>
    <n v="6"/>
    <n v="6"/>
    <m/>
    <m/>
    <n v="1017246353"/>
    <m/>
    <m/>
    <m/>
    <s v="C86"/>
    <s v="C86"/>
    <s v="C86"/>
    <n v="1584"/>
    <m/>
    <m/>
    <s v="Central"/>
    <s v="Central"/>
    <s v="Central"/>
    <x v="1"/>
    <s v="Central"/>
    <x v="1"/>
    <s v="Central"/>
    <s v="Central"/>
    <m/>
    <m/>
    <m/>
    <d v="2013-06-01T00:00:00"/>
    <n v="5"/>
    <n v="4"/>
    <n v="184"/>
    <m/>
    <m/>
    <m/>
    <m/>
    <m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n v="169"/>
    <n v="180"/>
    <n v="13"/>
    <n v="11"/>
    <s v="Yes"/>
    <s v="NO"/>
    <s v="no"/>
    <s v="NO"/>
    <n v="163"/>
    <n v="184"/>
    <n v="13"/>
    <n v="21"/>
    <s v="Yes"/>
    <s v="YES"/>
    <s v="yes"/>
    <s v="NO"/>
    <m/>
    <n v="181"/>
    <n v="180"/>
    <n v="10"/>
    <n v="-1"/>
    <n v="11"/>
    <b v="0"/>
    <b v="0"/>
    <b v="0"/>
    <s v="No"/>
    <m/>
    <n v="188"/>
    <n v="188"/>
    <n v="11"/>
    <n v="0"/>
    <n v="13"/>
    <b v="0"/>
    <b v="0"/>
    <b v="0"/>
    <s v="No"/>
    <m/>
    <m/>
    <n v="183"/>
    <n v="17"/>
    <n v="211"/>
    <n v="63"/>
    <n v="10"/>
    <n v="28"/>
    <s v="Yes"/>
    <s v="Yes"/>
    <s v="Yes"/>
    <s v="Yes"/>
    <n v="195"/>
    <n v="31"/>
    <n v="203"/>
    <n v="24"/>
    <n v="12"/>
    <n v="8"/>
    <s v="Yes"/>
    <s v="No"/>
    <s v="No"/>
    <s v="No"/>
    <m/>
    <d v="2016-09-12T00:00:00"/>
    <n v="192"/>
    <m/>
    <n v="201"/>
    <n v="23"/>
    <n v="8"/>
    <n v="9"/>
    <s v="Yes"/>
    <s v="Yes"/>
    <s v="Yes"/>
    <s v="No"/>
    <m/>
    <m/>
    <m/>
    <m/>
    <m/>
    <m/>
    <m/>
    <m/>
    <m/>
    <m/>
    <m/>
    <m/>
    <s v="C86"/>
    <m/>
    <m/>
    <m/>
    <m/>
    <m/>
    <m/>
    <m/>
    <m/>
    <m/>
    <m/>
    <m/>
    <m/>
    <m/>
    <m/>
    <m/>
    <m/>
    <m/>
    <m/>
    <m/>
    <m/>
    <m/>
    <n v="1017246353"/>
    <d v="2017-09-18T00:00:00"/>
    <m/>
    <s v="Yes"/>
    <s v="Yes"/>
    <s v="Yes"/>
    <s v="Yes"/>
    <s v="Yes"/>
    <n v="2"/>
    <s v="Yes"/>
    <n v="11"/>
    <s v="Yes"/>
    <e v="#N/A"/>
    <s v="C86"/>
    <n v="360"/>
    <s v="Fail"/>
    <n v="339"/>
    <s v="Fail"/>
    <n v="350"/>
    <s v="Fail"/>
    <n v="354"/>
    <s v="Fail"/>
    <s v="Woodville Elementary School"/>
    <s v="Martin Luther King Middle School"/>
    <s v="Yes"/>
    <m/>
    <n v="141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6"/>
    <n v="3"/>
    <n v="1"/>
    <n v="4"/>
    <n v="1"/>
    <n v="3"/>
    <n v="1"/>
    <n v="1"/>
    <n v="1"/>
    <n v="1"/>
    <n v="1"/>
    <n v="4"/>
    <n v="3"/>
    <n v="3"/>
    <n v="4"/>
    <n v="4"/>
    <n v="4"/>
    <n v="4"/>
    <n v="1"/>
    <n v="1"/>
    <n v="4"/>
    <n v="4"/>
    <n v="3"/>
    <n v="4"/>
    <n v="4"/>
    <n v="4"/>
    <n v="4"/>
    <n v="4"/>
    <n v="4"/>
    <m/>
    <m/>
    <m/>
    <m/>
    <n v="3"/>
    <n v="2"/>
    <n v="3"/>
    <n v="2"/>
    <n v="2"/>
    <n v="4"/>
    <n v="3"/>
    <n v="3"/>
    <n v="3"/>
    <n v="4"/>
    <n v="4"/>
    <n v="4"/>
    <n v="4"/>
    <n v="4"/>
    <n v="4"/>
    <n v="4"/>
    <n v="4"/>
    <n v="2"/>
    <n v="2"/>
    <n v="2"/>
    <n v="4"/>
    <n v="2"/>
    <n v="4"/>
    <n v="4"/>
    <n v="4"/>
    <n v="4"/>
    <n v="4"/>
    <n v="4"/>
    <n v="4"/>
    <n v="4"/>
    <n v="4"/>
    <n v="4"/>
    <n v="4"/>
    <m/>
    <m/>
    <m/>
    <m/>
    <s v="C86"/>
    <s v="Central"/>
    <n v="2"/>
    <n v="1"/>
    <n v="3"/>
    <n v="3"/>
    <n v="2"/>
    <n v="3"/>
    <n v="2"/>
    <n v="3"/>
    <n v="2"/>
    <n v="4"/>
    <n v="3"/>
    <n v="2"/>
    <n v="4"/>
    <n v="4"/>
    <n v="4"/>
    <n v="4"/>
    <n v="4"/>
    <n v="1"/>
    <n v="1"/>
    <n v="1"/>
    <n v="3"/>
    <n v="2"/>
    <n v="3"/>
    <n v="3"/>
    <n v="3"/>
    <n v="3"/>
    <n v="3"/>
    <n v="3"/>
    <m/>
    <m/>
    <m/>
    <s v="Yes"/>
    <m/>
    <s v="C86"/>
    <n v="3"/>
    <n v="2"/>
    <n v="3"/>
    <n v="2"/>
    <n v="2"/>
    <n v="4"/>
    <n v="2"/>
    <n v="2"/>
    <n v="2"/>
    <n v="3"/>
    <n v="3"/>
    <n v="3"/>
    <n v="2"/>
    <n v="3"/>
    <n v="4"/>
    <n v="3"/>
    <n v="3"/>
    <n v="2"/>
    <n v="2"/>
    <n v="2"/>
    <n v="4"/>
    <n v="3"/>
    <n v="3"/>
    <n v="3"/>
    <n v="3"/>
    <n v="2"/>
    <n v="3"/>
    <n v="3"/>
    <n v="4"/>
    <n v="3"/>
    <n v="3"/>
    <n v="4"/>
    <n v="3"/>
    <m/>
    <m/>
    <m/>
    <m/>
    <m/>
    <m/>
    <m/>
    <m/>
    <m/>
    <m/>
    <m/>
    <m/>
    <m/>
    <m/>
  </r>
  <r>
    <n v="105"/>
    <s v="Gregory"/>
    <s v="Valentine"/>
    <n v="2"/>
    <n v="3"/>
    <n v="4"/>
    <x v="2"/>
    <n v="5"/>
    <x v="2"/>
    <n v="6"/>
    <m/>
    <m/>
    <m/>
    <m/>
    <m/>
    <n v="25"/>
    <m/>
    <s v="F25"/>
    <s v="F25"/>
    <s v="F25"/>
    <n v="1393"/>
    <m/>
    <m/>
    <s v="PPDC @ FCES"/>
    <s v="PPDC @ FCES"/>
    <s v="PPDC @ FCES"/>
    <x v="0"/>
    <m/>
    <x v="0"/>
    <m/>
    <m/>
    <m/>
    <m/>
    <m/>
    <d v="2013-10-01T00:00:00"/>
    <n v="1"/>
    <n v="2"/>
    <n v="80"/>
    <m/>
    <m/>
    <m/>
    <m/>
    <m/>
    <m/>
    <n v="1"/>
    <m/>
    <n v="1"/>
    <n v="1"/>
    <m/>
    <m/>
    <m/>
    <m/>
    <m/>
    <m/>
    <m/>
    <m/>
    <m/>
    <m/>
    <m/>
    <m/>
    <m/>
    <m/>
    <m/>
    <m/>
    <m/>
    <m/>
    <n v="176"/>
    <n v="185"/>
    <n v="14"/>
    <n v="9"/>
    <s v="Yes"/>
    <s v="NO"/>
    <s v="no"/>
    <s v="NO"/>
    <s v="n/a"/>
    <n v="207"/>
    <s v="n/a"/>
    <s v="n/a"/>
    <m/>
    <m/>
    <m/>
    <s v="YES"/>
    <m/>
    <n v="177"/>
    <n v="201"/>
    <n v="11"/>
    <n v="24"/>
    <n v="56"/>
    <b v="1"/>
    <b v="1"/>
    <b v="1"/>
    <s v="Yes"/>
    <m/>
    <n v="197"/>
    <n v="206"/>
    <n v="11"/>
    <n v="9"/>
    <n v="57"/>
    <b v="1"/>
    <b v="0"/>
    <b v="0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5"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F25"/>
    <m/>
    <m/>
    <m/>
    <m/>
    <m/>
    <m/>
    <m/>
    <m/>
    <m/>
    <m/>
    <m/>
    <m/>
    <n v="1427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Honesty"/>
    <s v="Daily"/>
    <n v="2"/>
    <n v="3"/>
    <n v="4"/>
    <x v="2"/>
    <n v="5"/>
    <x v="2"/>
    <n v="6"/>
    <m/>
    <m/>
    <m/>
    <m/>
    <m/>
    <m/>
    <m/>
    <m/>
    <m/>
    <s v=""/>
    <m/>
    <m/>
    <m/>
    <s v="Central"/>
    <s v="Central"/>
    <m/>
    <x v="0"/>
    <m/>
    <x v="0"/>
    <m/>
    <m/>
    <m/>
    <m/>
    <m/>
    <d v="2013-06-01T00:00:00"/>
    <n v="1"/>
    <n v="1"/>
    <n v="44"/>
    <m/>
    <m/>
    <m/>
    <m/>
    <m/>
    <n v="1"/>
    <n v="1"/>
    <m/>
    <s v="incomplete"/>
    <m/>
    <m/>
    <m/>
    <m/>
    <m/>
    <m/>
    <m/>
    <m/>
    <m/>
    <m/>
    <m/>
    <m/>
    <m/>
    <m/>
    <m/>
    <m/>
    <m/>
    <m/>
    <m/>
    <n v="184"/>
    <n v="193"/>
    <n v="11"/>
    <n v="9"/>
    <s v="Yes"/>
    <s v="NO"/>
    <s v="no"/>
    <s v="YES"/>
    <n v="182"/>
    <n v="190"/>
    <n v="11"/>
    <n v="8"/>
    <s v="Yes"/>
    <s v="NO"/>
    <s v="No"/>
    <s v="YES"/>
    <m/>
    <n v="206"/>
    <m/>
    <n v="8"/>
    <e v="#VALUE!"/>
    <m/>
    <e v="#VALUE!"/>
    <e v="#VALUE!"/>
    <e v="#VALUE!"/>
    <m/>
    <m/>
    <n v="191"/>
    <m/>
    <n v="11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Davon"/>
    <s v="Rush"/>
    <n v="2"/>
    <n v="3"/>
    <n v="4"/>
    <x v="2"/>
    <n v="5"/>
    <x v="2"/>
    <n v="6"/>
    <m/>
    <m/>
    <m/>
    <m/>
    <m/>
    <n v="41"/>
    <m/>
    <s v="F41"/>
    <s v="F41"/>
    <s v="F41"/>
    <n v="1765"/>
    <m/>
    <m/>
    <s v="PPDC @ FCES"/>
    <s v="PPDC @ FCES"/>
    <s v="PPDC @ FCES"/>
    <x v="0"/>
    <m/>
    <x v="0"/>
    <m/>
    <m/>
    <m/>
    <m/>
    <m/>
    <d v="2013-10-01T00:00:00"/>
    <n v="0"/>
    <n v="2"/>
    <n v="72"/>
    <m/>
    <m/>
    <m/>
    <m/>
    <m/>
    <m/>
    <n v="1"/>
    <m/>
    <n v="1"/>
    <m/>
    <m/>
    <m/>
    <m/>
    <m/>
    <m/>
    <m/>
    <m/>
    <m/>
    <m/>
    <m/>
    <m/>
    <m/>
    <m/>
    <m/>
    <m/>
    <m/>
    <m/>
    <m/>
    <n v="166"/>
    <n v="189"/>
    <n v="15"/>
    <n v="23"/>
    <s v="Yes"/>
    <s v="YES"/>
    <s v="yes"/>
    <s v="YES"/>
    <n v="171"/>
    <n v="196"/>
    <n v="14"/>
    <n v="25"/>
    <s v="Yes"/>
    <s v="YES"/>
    <s v="yes"/>
    <s v="YES"/>
    <m/>
    <n v="184"/>
    <n v="184"/>
    <n v="10"/>
    <n v="0"/>
    <n v="17"/>
    <b v="0"/>
    <b v="0"/>
    <b v="0"/>
    <s v="No"/>
    <m/>
    <n v="186"/>
    <n v="200"/>
    <n v="11"/>
    <n v="14"/>
    <n v="40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1"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F41"/>
    <m/>
    <m/>
    <m/>
    <m/>
    <m/>
    <m/>
    <m/>
    <m/>
    <m/>
    <m/>
    <m/>
    <m/>
    <n v="142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Dennis"/>
    <s v="Giles"/>
    <n v="2"/>
    <n v="3"/>
    <n v="4"/>
    <x v="2"/>
    <n v="5"/>
    <x v="2"/>
    <n v="6"/>
    <m/>
    <m/>
    <m/>
    <s v="DennisGiles"/>
    <m/>
    <m/>
    <m/>
    <s v="F36"/>
    <s v="F36"/>
    <s v="F36"/>
    <n v="1704"/>
    <m/>
    <m/>
    <s v="PPDC @ FCES"/>
    <s v="PPDC @ FCES"/>
    <s v="PPDC @ FCES"/>
    <x v="2"/>
    <m/>
    <x v="0"/>
    <m/>
    <m/>
    <m/>
    <m/>
    <m/>
    <d v="2013-10-01T00:00:00"/>
    <n v="2"/>
    <n v="3"/>
    <n v="124"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n v="186"/>
    <n v="210"/>
    <n v="12"/>
    <n v="24"/>
    <s v="Yes"/>
    <s v="YES"/>
    <s v="yes"/>
    <s v="YES"/>
    <n v="197"/>
    <n v="206"/>
    <n v="11"/>
    <n v="9"/>
    <s v="Yes"/>
    <s v="NO"/>
    <s v="No"/>
    <s v="YES"/>
    <m/>
    <n v="197"/>
    <n v="210"/>
    <n v="9"/>
    <n v="13"/>
    <n v="77"/>
    <b v="1"/>
    <b v="1"/>
    <b v="1"/>
    <s v="Yes"/>
    <m/>
    <n v="196"/>
    <n v="212"/>
    <n v="11"/>
    <n v="16"/>
    <n v="73"/>
    <b v="1"/>
    <b v="1"/>
    <b v="1"/>
    <s v="Yes"/>
    <m/>
    <m/>
    <n v="217"/>
    <n v="89"/>
    <m/>
    <m/>
    <n v="5"/>
    <m/>
    <m/>
    <m/>
    <m/>
    <m/>
    <n v="208"/>
    <n v="67"/>
    <n v="226"/>
    <n v="80"/>
    <n v="11"/>
    <n v="18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s v="F36"/>
    <m/>
    <m/>
    <m/>
    <m/>
    <m/>
    <m/>
    <m/>
    <m/>
    <m/>
    <m/>
    <m/>
    <m/>
    <m/>
    <m/>
    <m/>
    <m/>
    <m/>
    <m/>
    <m/>
    <m/>
    <m/>
    <s v="DennisGiles"/>
    <m/>
    <m/>
    <s v="Yes"/>
    <m/>
    <m/>
    <m/>
    <s v="Yes"/>
    <n v="2"/>
    <m/>
    <m/>
    <m/>
    <m/>
    <s v="F36"/>
    <m/>
    <m/>
    <m/>
    <m/>
    <m/>
    <m/>
    <m/>
    <m/>
    <m/>
    <m/>
    <m/>
    <m/>
    <n v="142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6"/>
    <n v="4"/>
    <n v="4"/>
    <n v="4"/>
    <n v="4"/>
    <n v="3"/>
    <n v="4"/>
    <n v="4"/>
    <n v="4"/>
    <n v="4"/>
    <n v="4"/>
    <n v="2"/>
    <n v="3"/>
    <n v="3"/>
    <n v="4"/>
    <n v="4"/>
    <n v="4"/>
    <n v="4"/>
    <n v="1"/>
    <n v="2"/>
    <n v="2"/>
    <n v="4"/>
    <n v="4"/>
    <n v="4"/>
    <n v="4"/>
    <n v="4"/>
    <n v="4"/>
    <n v="4"/>
    <n v="4"/>
    <m/>
    <m/>
    <m/>
    <m/>
    <n v="3"/>
    <n v="3"/>
    <n v="3"/>
    <n v="3"/>
    <n v="3"/>
    <n v="1"/>
    <n v="1"/>
    <n v="3"/>
    <n v="3"/>
    <n v="4"/>
    <n v="2"/>
    <n v="3"/>
    <n v="1"/>
    <n v="3"/>
    <n v="4"/>
    <n v="4"/>
    <n v="4"/>
    <n v="1"/>
    <n v="1"/>
    <n v="1"/>
    <n v="4"/>
    <n v="1"/>
    <n v="1"/>
    <n v="4"/>
    <n v="4"/>
    <n v="4"/>
    <n v="4"/>
    <n v="4"/>
    <n v="4"/>
    <n v="3"/>
    <n v="2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Ayanna"/>
    <s v="Young"/>
    <n v="2"/>
    <n v="3"/>
    <n v="4"/>
    <x v="2"/>
    <n v="5"/>
    <x v="2"/>
    <n v="6"/>
    <n v="6"/>
    <n v="7"/>
    <m/>
    <s v="AyannaYoung"/>
    <m/>
    <m/>
    <m/>
    <s v="C33"/>
    <s v="C33"/>
    <s v="C33"/>
    <n v="612"/>
    <m/>
    <m/>
    <s v="Central"/>
    <s v="Central"/>
    <s v="Central"/>
    <x v="1"/>
    <s v="Central"/>
    <x v="1"/>
    <s v="Central"/>
    <s v="Central"/>
    <m/>
    <m/>
    <m/>
    <d v="2013-06-01T00:00:00"/>
    <n v="5"/>
    <n v="5"/>
    <n v="220"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n v="166"/>
    <n v="176"/>
    <n v="13"/>
    <n v="10"/>
    <s v="Yes"/>
    <s v="NO"/>
    <s v="no"/>
    <s v="NO"/>
    <n v="167"/>
    <n v="170"/>
    <n v="13"/>
    <n v="3"/>
    <s v="Yes"/>
    <s v="NO"/>
    <s v="No"/>
    <s v="NO"/>
    <m/>
    <n v="183"/>
    <n v="179"/>
    <n v="10"/>
    <n v="-4"/>
    <n v="10"/>
    <b v="0"/>
    <b v="0"/>
    <b v="0"/>
    <s v="No"/>
    <m/>
    <n v="184"/>
    <n v="198"/>
    <n v="11"/>
    <n v="14"/>
    <n v="35"/>
    <b v="1"/>
    <b v="1"/>
    <b v="1"/>
    <s v="No"/>
    <m/>
    <m/>
    <n v="199"/>
    <n v="52"/>
    <n v="187"/>
    <n v="10"/>
    <n v="8"/>
    <n v="-12"/>
    <s v="No"/>
    <s v="No"/>
    <s v="No"/>
    <s v="No"/>
    <n v="185"/>
    <n v="11"/>
    <m/>
    <m/>
    <n v="12"/>
    <m/>
    <m/>
    <m/>
    <m/>
    <m/>
    <m/>
    <d v="2016-09-12T00:00:00"/>
    <n v="183"/>
    <n v="7"/>
    <n v="194"/>
    <n v="11"/>
    <n v="10"/>
    <n v="11"/>
    <s v="Yes"/>
    <s v="Yes"/>
    <s v="Yes"/>
    <s v="No"/>
    <n v="198"/>
    <n v="19"/>
    <n v="210"/>
    <n v="24"/>
    <n v="11"/>
    <n v="12"/>
    <s v="Yes"/>
    <s v="Yes"/>
    <s v="Yes"/>
    <s v="No"/>
    <m/>
    <s v="x"/>
    <s v="C33"/>
    <n v="200"/>
    <n v="200"/>
    <n v="14"/>
    <s v="Well Below National Norm"/>
    <n v="6"/>
    <n v="0"/>
    <s v="No"/>
    <s v="No"/>
    <s v="Did Not Achieve Goal"/>
    <s v="No"/>
    <n v="205"/>
    <n v="210"/>
    <n v="18"/>
    <s v="Well Below National Norm"/>
    <n v="8"/>
    <n v="5"/>
    <s v="Yes"/>
    <s v="No"/>
    <s v="Did Not Achieve Goal, But Showed Growth"/>
    <s v="No"/>
    <m/>
    <s v="AyannaYoung"/>
    <d v="2017-09-18T00:00:00"/>
    <m/>
    <s v="Yes"/>
    <s v="Yes"/>
    <s v="Yes"/>
    <s v="Yes"/>
    <s v="No"/>
    <n v="0"/>
    <m/>
    <m/>
    <m/>
    <m/>
    <s v="C33"/>
    <m/>
    <m/>
    <m/>
    <m/>
    <m/>
    <m/>
    <m/>
    <m/>
    <s v="Anna Julia Cooper"/>
    <s v="Anna Julia Cooper"/>
    <s v="No"/>
    <m/>
    <n v="1416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3"/>
    <n v="3"/>
    <n v="3"/>
    <n v="4"/>
    <n v="3"/>
    <n v="4"/>
    <n v="1"/>
    <n v="3"/>
    <n v="3"/>
    <n v="3"/>
    <n v="4"/>
    <n v="4"/>
    <n v="3"/>
    <n v="2"/>
    <n v="3"/>
    <n v="4"/>
    <n v="2"/>
    <n v="4"/>
    <n v="2"/>
    <n v="3"/>
    <n v="4"/>
    <n v="1"/>
    <n v="4"/>
    <n v="4"/>
    <n v="4"/>
    <n v="4"/>
    <n v="4"/>
    <n v="4"/>
    <n v="4"/>
    <m/>
    <m/>
    <m/>
    <m/>
    <n v="4"/>
    <n v="2"/>
    <n v="1"/>
    <n v="4"/>
    <n v="3"/>
    <n v="2"/>
    <n v="3"/>
    <n v="3"/>
    <n v="4"/>
    <n v="4"/>
    <n v="3"/>
    <n v="4"/>
    <n v="2"/>
    <n v="1"/>
    <n v="2"/>
    <n v="4"/>
    <n v="3"/>
    <n v="2"/>
    <n v="2"/>
    <n v="4"/>
    <n v="1"/>
    <n v="4"/>
    <n v="3"/>
    <n v="4"/>
    <n v="4"/>
    <n v="2"/>
    <n v="2"/>
    <n v="3"/>
    <n v="2"/>
    <n v="3"/>
    <n v="1"/>
    <n v="2"/>
    <n v="3"/>
    <m/>
    <m/>
    <m/>
    <m/>
    <s v="C33"/>
    <s v="Central"/>
    <n v="2"/>
    <n v="1"/>
    <n v="1"/>
    <n v="3"/>
    <n v="4"/>
    <n v="2"/>
    <n v="4"/>
    <n v="4"/>
    <n v="4"/>
    <n v="4"/>
    <n v="3"/>
    <n v="4"/>
    <n v="1"/>
    <n v="3"/>
    <n v="4"/>
    <n v="4"/>
    <n v="4"/>
    <n v="3"/>
    <n v="4"/>
    <n v="3"/>
    <n v="2"/>
    <n v="4"/>
    <n v="4"/>
    <n v="4"/>
    <n v="4"/>
    <n v="3"/>
    <n v="4"/>
    <n v="4"/>
    <m/>
    <m/>
    <m/>
    <s v="Yes"/>
    <m/>
    <s v="C33"/>
    <n v="2"/>
    <n v="2"/>
    <n v="2"/>
    <n v="4"/>
    <n v="3"/>
    <n v="2"/>
    <n v="4"/>
    <n v="3"/>
    <n v="3"/>
    <n v="4"/>
    <n v="2"/>
    <n v="3"/>
    <n v="2"/>
    <n v="4"/>
    <n v="4"/>
    <n v="4"/>
    <n v="4"/>
    <n v="3"/>
    <n v="3"/>
    <n v="3"/>
    <n v="3"/>
    <n v="4"/>
    <n v="3"/>
    <n v="2"/>
    <n v="4"/>
    <n v="4"/>
    <n v="3"/>
    <n v="4"/>
    <n v="4"/>
    <n v="2"/>
    <n v="3"/>
    <n v="3"/>
    <n v="2"/>
    <m/>
    <m/>
    <m/>
    <m/>
    <s v="c33"/>
    <n v="2"/>
    <n v="1"/>
    <n v="1"/>
    <n v="4"/>
    <n v="3"/>
    <n v="3"/>
    <n v="4"/>
    <n v="3"/>
    <n v="3"/>
  </r>
  <r>
    <n v="111"/>
    <s v="Lloydajaiah"/>
    <s v="Newman"/>
    <n v="2"/>
    <n v="3"/>
    <n v="4"/>
    <x v="2"/>
    <n v="5"/>
    <x v="2"/>
    <n v="6"/>
    <m/>
    <m/>
    <m/>
    <n v="1017400905"/>
    <m/>
    <m/>
    <m/>
    <s v="F149"/>
    <s v="F149"/>
    <s v="F149"/>
    <n v="5452"/>
    <m/>
    <m/>
    <s v="PPDC @ FCES"/>
    <s v="PPDC @ FCES"/>
    <s v="PPDC @ FCES"/>
    <x v="2"/>
    <s v="PPDC @ FCES"/>
    <x v="2"/>
    <m/>
    <m/>
    <m/>
    <m/>
    <m/>
    <d v="2013-09-01T00:00:00"/>
    <n v="2"/>
    <n v="3"/>
    <n v="124"/>
    <m/>
    <m/>
    <m/>
    <m/>
    <m/>
    <m/>
    <n v="1"/>
    <m/>
    <n v="1"/>
    <n v="1"/>
    <n v="1"/>
    <n v="1"/>
    <s v="incomplete"/>
    <m/>
    <m/>
    <m/>
    <m/>
    <m/>
    <m/>
    <m/>
    <m/>
    <m/>
    <m/>
    <m/>
    <m/>
    <m/>
    <m/>
    <m/>
    <n v="156"/>
    <n v="173"/>
    <n v="16"/>
    <n v="17"/>
    <s v="Yes"/>
    <s v="YES"/>
    <s v="yes"/>
    <s v="NO"/>
    <n v="155"/>
    <n v="187"/>
    <n v="16"/>
    <n v="32"/>
    <s v="Yes"/>
    <s v="YES"/>
    <s v="yes"/>
    <s v="NO"/>
    <m/>
    <m/>
    <n v="174"/>
    <m/>
    <s v="Error"/>
    <n v="5"/>
    <s v="Error"/>
    <e v="#VALUE!"/>
    <e v="#VALUE!"/>
    <s v="No"/>
    <m/>
    <m/>
    <n v="179"/>
    <m/>
    <s v="Error"/>
    <n v="4"/>
    <s v="Error"/>
    <e v="#VALUE!"/>
    <e v="#VALUE!"/>
    <s v="No"/>
    <m/>
    <m/>
    <n v="156"/>
    <n v="1"/>
    <n v="173"/>
    <n v="1"/>
    <n v="14"/>
    <n v="17"/>
    <s v="Yes"/>
    <s v="Yes"/>
    <s v="Yes"/>
    <s v="No"/>
    <n v="183"/>
    <n v="8"/>
    <n v="184"/>
    <n v="2"/>
    <n v="12"/>
    <n v="1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F149"/>
    <m/>
    <m/>
    <m/>
    <m/>
    <m/>
    <m/>
    <m/>
    <m/>
    <m/>
    <m/>
    <m/>
    <m/>
    <m/>
    <m/>
    <m/>
    <m/>
    <m/>
    <m/>
    <m/>
    <m/>
    <m/>
    <n v="1017400905"/>
    <m/>
    <m/>
    <s v="Yes"/>
    <s v="Yes"/>
    <s v="Yes"/>
    <m/>
    <s v="No"/>
    <n v="0"/>
    <s v="No"/>
    <n v="0"/>
    <m/>
    <m/>
    <s v="F149"/>
    <n v="386"/>
    <s v="Fail"/>
    <n v="374"/>
    <s v="Fail"/>
    <m/>
    <m/>
    <m/>
    <m/>
    <s v="Fairfield Court Elementary School"/>
    <m/>
    <m/>
    <m/>
    <n v="1526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5"/>
    <n v="2"/>
    <n v="4"/>
    <n v="4"/>
    <n v="3"/>
    <n v="3"/>
    <n v="1"/>
    <n v="4"/>
    <n v="4"/>
    <n v="4"/>
    <n v="4"/>
    <n v="4"/>
    <n v="4"/>
    <n v="4"/>
    <n v="4"/>
    <n v="4"/>
    <n v="4"/>
    <n v="4"/>
    <n v="4"/>
    <n v="4"/>
    <n v="4"/>
    <n v="2"/>
    <n v="4"/>
    <n v="4"/>
    <n v="4"/>
    <n v="4"/>
    <n v="4"/>
    <n v="4"/>
    <n v="4"/>
    <m/>
    <m/>
    <m/>
    <m/>
    <n v="2"/>
    <n v="2"/>
    <n v="1"/>
    <n v="3"/>
    <n v="1"/>
    <n v="1"/>
    <n v="3"/>
    <n v="3"/>
    <n v="4"/>
    <n v="3"/>
    <n v="3"/>
    <n v="4"/>
    <n v="4"/>
    <n v="3"/>
    <n v="3"/>
    <n v="3"/>
    <n v="3"/>
    <n v="2"/>
    <n v="2"/>
    <n v="3"/>
    <n v="4"/>
    <n v="3"/>
    <n v="3"/>
    <n v="4"/>
    <n v="4"/>
    <n v="4"/>
    <n v="3"/>
    <n v="3"/>
    <n v="4"/>
    <n v="3"/>
    <n v="4"/>
    <n v="3"/>
    <n v="4"/>
    <m/>
    <m/>
    <m/>
    <m/>
    <s v="F149"/>
    <s v="Fairfield"/>
    <n v="2"/>
    <n v="2"/>
    <n v="1"/>
    <n v="1"/>
    <n v="4"/>
    <n v="2"/>
    <n v="1"/>
    <n v="3"/>
    <n v="4"/>
    <n v="3"/>
    <n v="3"/>
    <n v="4"/>
    <n v="3"/>
    <n v="3"/>
    <n v="3"/>
    <n v="3"/>
    <n v="3"/>
    <n v="2"/>
    <n v="3"/>
    <n v="3"/>
    <n v="2"/>
    <n v="3"/>
    <n v="3"/>
    <n v="3"/>
    <n v="3"/>
    <n v="3"/>
    <n v="3"/>
    <n v="3"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Nehemiah"/>
    <s v="Adams"/>
    <n v="2"/>
    <n v="3"/>
    <n v="4"/>
    <x v="2"/>
    <n v="5"/>
    <x v="2"/>
    <n v="6"/>
    <m/>
    <m/>
    <m/>
    <m/>
    <m/>
    <m/>
    <m/>
    <m/>
    <m/>
    <s v=""/>
    <m/>
    <m/>
    <m/>
    <m/>
    <s v="Central"/>
    <m/>
    <x v="0"/>
    <m/>
    <x v="0"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49"/>
    <m/>
    <m/>
    <m/>
    <m/>
    <m/>
    <m/>
    <m/>
    <n v="165"/>
    <m/>
    <m/>
    <m/>
    <m/>
    <m/>
    <m/>
    <m/>
    <n v="199"/>
    <m/>
    <m/>
    <e v="#VALUE!"/>
    <m/>
    <e v="#VALUE!"/>
    <e v="#VALUE!"/>
    <e v="#VALUE!"/>
    <m/>
    <m/>
    <n v="17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7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Kimari"/>
    <s v="Smith-Baker"/>
    <n v="2"/>
    <n v="3"/>
    <n v="4"/>
    <x v="2"/>
    <n v="5"/>
    <x v="2"/>
    <n v="6"/>
    <n v="6"/>
    <m/>
    <m/>
    <n v="1017400580"/>
    <m/>
    <m/>
    <m/>
    <s v="C79"/>
    <s v="C79"/>
    <s v="C79"/>
    <n v="1480"/>
    <m/>
    <m/>
    <m/>
    <m/>
    <s v="Central"/>
    <x v="0"/>
    <m/>
    <x v="1"/>
    <s v="Central"/>
    <m/>
    <m/>
    <m/>
    <m/>
    <d v="2013-06-01T00:00:00"/>
    <n v="4"/>
    <n v="1"/>
    <n v="68"/>
    <m/>
    <m/>
    <m/>
    <m/>
    <m/>
    <n v="1"/>
    <m/>
    <n v="1"/>
    <m/>
    <n v="1"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"/>
    <m/>
    <s v="Error"/>
    <n v="41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7-03-06T00:00:00"/>
    <n v="212"/>
    <m/>
    <n v="208"/>
    <n v="40"/>
    <n v="5"/>
    <n v="-4"/>
    <s v="No"/>
    <s v="No"/>
    <s v="No"/>
    <s v="No"/>
    <n v="205"/>
    <m/>
    <n v="219"/>
    <n v="44"/>
    <n v="10"/>
    <n v="14"/>
    <s v="Yes"/>
    <s v="Yes"/>
    <s v="Yes"/>
    <s v="No"/>
    <m/>
    <m/>
    <s v="C79"/>
    <m/>
    <m/>
    <m/>
    <m/>
    <m/>
    <m/>
    <m/>
    <m/>
    <m/>
    <m/>
    <m/>
    <m/>
    <m/>
    <m/>
    <m/>
    <m/>
    <m/>
    <m/>
    <m/>
    <m/>
    <m/>
    <n v="1017400580"/>
    <m/>
    <m/>
    <m/>
    <m/>
    <s v="Yes"/>
    <m/>
    <m/>
    <m/>
    <s v="No"/>
    <n v="0"/>
    <m/>
    <m/>
    <s v="C79"/>
    <n v="424"/>
    <s v="Pass"/>
    <n v="374"/>
    <s v="Fail"/>
    <m/>
    <m/>
    <m/>
    <m/>
    <s v="Patrick Henry School"/>
    <m/>
    <m/>
    <m/>
    <s v="kba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Rakim"/>
    <s v="Taylor"/>
    <n v="2"/>
    <n v="3"/>
    <n v="4"/>
    <x v="2"/>
    <n v="5"/>
    <x v="2"/>
    <n v="6"/>
    <m/>
    <m/>
    <m/>
    <m/>
    <m/>
    <m/>
    <m/>
    <m/>
    <m/>
    <s v=""/>
    <m/>
    <m/>
    <m/>
    <s v="Central"/>
    <s v="Central"/>
    <m/>
    <x v="0"/>
    <m/>
    <x v="0"/>
    <m/>
    <m/>
    <m/>
    <m/>
    <m/>
    <d v="2013-09-01T00:00:00"/>
    <n v="1"/>
    <n v="1"/>
    <n v="44"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n v="177"/>
    <n v="182"/>
    <n v="12"/>
    <n v="5"/>
    <s v="Yes"/>
    <s v="NO"/>
    <s v="no"/>
    <s v="NO"/>
    <n v="174"/>
    <n v="177"/>
    <n v="12"/>
    <n v="3"/>
    <s v="Yes"/>
    <s v="NO"/>
    <s v="No"/>
    <s v="NO"/>
    <m/>
    <n v="196"/>
    <m/>
    <m/>
    <e v="#VALUE!"/>
    <m/>
    <e v="#VALUE!"/>
    <e v="#VALUE!"/>
    <e v="#VALUE!"/>
    <m/>
    <m/>
    <n v="186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Nysia"/>
    <s v="Harris"/>
    <n v="2"/>
    <n v="3"/>
    <n v="4"/>
    <x v="2"/>
    <n v="5"/>
    <x v="2"/>
    <n v="6"/>
    <m/>
    <m/>
    <m/>
    <m/>
    <m/>
    <n v="37"/>
    <m/>
    <s v="F37"/>
    <s v="F37"/>
    <s v="F37"/>
    <n v="1717"/>
    <m/>
    <m/>
    <s v="PPDC @ FCES"/>
    <m/>
    <s v="PPDC @ FCES"/>
    <x v="0"/>
    <m/>
    <x v="0"/>
    <m/>
    <m/>
    <m/>
    <m/>
    <m/>
    <d v="2013-09-01T00:00:00"/>
    <n v="1"/>
    <n v="1"/>
    <n v="44"/>
    <m/>
    <m/>
    <m/>
    <m/>
    <m/>
    <m/>
    <n v="1"/>
    <m/>
    <m/>
    <n v="1"/>
    <m/>
    <m/>
    <m/>
    <m/>
    <m/>
    <m/>
    <m/>
    <m/>
    <m/>
    <m/>
    <m/>
    <m/>
    <m/>
    <m/>
    <m/>
    <m/>
    <m/>
    <m/>
    <n v="180"/>
    <n v="191"/>
    <n v="13"/>
    <n v="11"/>
    <s v="Yes"/>
    <s v="NO"/>
    <s v="no"/>
    <s v="YES"/>
    <s v="n/a"/>
    <n v="185"/>
    <s v="n/a"/>
    <s v="n/a"/>
    <m/>
    <m/>
    <m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198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7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37"/>
    <m/>
    <m/>
    <m/>
    <m/>
    <m/>
    <m/>
    <m/>
    <m/>
    <m/>
    <m/>
    <m/>
    <m/>
    <s v="nharri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Jalisa"/>
    <s v="Hence"/>
    <n v="2"/>
    <n v="3"/>
    <n v="4"/>
    <x v="2"/>
    <n v="5"/>
    <x v="2"/>
    <n v="6"/>
    <m/>
    <m/>
    <m/>
    <n v="1017182981"/>
    <m/>
    <m/>
    <m/>
    <s v="C81"/>
    <s v="C81"/>
    <s v="C81"/>
    <n v="1508"/>
    <m/>
    <m/>
    <s v="Central"/>
    <s v="Central"/>
    <s v="Central"/>
    <x v="1"/>
    <s v="Central"/>
    <x v="1"/>
    <m/>
    <m/>
    <m/>
    <m/>
    <m/>
    <d v="2013-06-01T00:00:00"/>
    <n v="4"/>
    <n v="4"/>
    <n v="176"/>
    <m/>
    <m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n v="142"/>
    <n v="160"/>
    <n v="16"/>
    <n v="18"/>
    <s v="Yes"/>
    <s v="YES"/>
    <s v="yes"/>
    <s v="NO"/>
    <n v="143"/>
    <n v="152"/>
    <n v="15"/>
    <n v="9"/>
    <s v="Yes"/>
    <s v="NO"/>
    <s v="No"/>
    <s v="NO"/>
    <m/>
    <n v="167"/>
    <n v="173"/>
    <n v="12"/>
    <n v="6"/>
    <n v="4"/>
    <b v="1"/>
    <b v="0"/>
    <b v="0"/>
    <s v="No"/>
    <m/>
    <n v="163"/>
    <n v="172"/>
    <n v="12"/>
    <n v="9"/>
    <n v="1"/>
    <b v="1"/>
    <b v="0"/>
    <b v="0"/>
    <s v="No"/>
    <m/>
    <m/>
    <n v="184"/>
    <n v="18"/>
    <n v="175"/>
    <n v="2"/>
    <n v="10"/>
    <n v="-9"/>
    <s v="No"/>
    <s v="No"/>
    <s v="No"/>
    <s v="No"/>
    <n v="180"/>
    <n v="6"/>
    <n v="180"/>
    <n v="1"/>
    <n v="12"/>
    <n v="0"/>
    <s v="No"/>
    <s v="No"/>
    <s v="No"/>
    <s v="No"/>
    <m/>
    <d v="2016-09-12T00:00:00"/>
    <n v="184"/>
    <m/>
    <n v="197"/>
    <n v="16"/>
    <n v="9"/>
    <n v="13"/>
    <s v="Yes"/>
    <s v="Yes"/>
    <s v="Yes"/>
    <s v="No"/>
    <m/>
    <m/>
    <m/>
    <m/>
    <m/>
    <m/>
    <m/>
    <m/>
    <m/>
    <m/>
    <m/>
    <m/>
    <s v="C81"/>
    <m/>
    <m/>
    <m/>
    <m/>
    <m/>
    <m/>
    <m/>
    <m/>
    <m/>
    <m/>
    <m/>
    <m/>
    <m/>
    <m/>
    <m/>
    <m/>
    <m/>
    <m/>
    <m/>
    <m/>
    <m/>
    <n v="1017182981"/>
    <m/>
    <m/>
    <s v="Yes"/>
    <s v="Yes"/>
    <s v="Yes"/>
    <m/>
    <s v="No"/>
    <n v="0"/>
    <s v="No"/>
    <n v="0"/>
    <m/>
    <m/>
    <s v="C81"/>
    <n v="405"/>
    <s v="Pass"/>
    <n v="309"/>
    <s v="Fail"/>
    <m/>
    <m/>
    <m/>
    <m/>
    <s v="Chimborazo Elementary School"/>
    <m/>
    <m/>
    <m/>
    <n v="14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1"/>
    <n v="4"/>
    <n v="3"/>
    <n v="4"/>
    <n v="4"/>
    <n v="4"/>
    <n v="4"/>
    <n v="1"/>
    <n v="4"/>
    <n v="4"/>
    <n v="4"/>
    <n v="4"/>
    <n v="2"/>
    <n v="1"/>
    <n v="4"/>
    <n v="4"/>
    <n v="3"/>
    <n v="4"/>
    <n v="4"/>
    <n v="1"/>
    <n v="1"/>
    <n v="4"/>
    <n v="1"/>
    <n v="4"/>
    <n v="4"/>
    <n v="1"/>
    <n v="1"/>
    <n v="1"/>
    <n v="3"/>
    <m/>
    <m/>
    <m/>
    <m/>
    <n v="1"/>
    <n v="1"/>
    <n v="1"/>
    <n v="4"/>
    <n v="3"/>
    <n v="1"/>
    <n v="1"/>
    <n v="2"/>
    <n v="1"/>
    <n v="1"/>
    <n v="1"/>
    <n v="2"/>
    <n v="4"/>
    <n v="3"/>
    <n v="4"/>
    <n v="4"/>
    <n v="4"/>
    <n v="2"/>
    <n v="4"/>
    <n v="4"/>
    <n v="4"/>
    <n v="3"/>
    <n v="2"/>
    <n v="4"/>
    <n v="4"/>
    <n v="4"/>
    <n v="4"/>
    <n v="4"/>
    <n v="3"/>
    <n v="4"/>
    <n v="3"/>
    <n v="4"/>
    <n v="4"/>
    <m/>
    <m/>
    <m/>
    <m/>
    <s v="C81"/>
    <s v="Central"/>
    <n v="1"/>
    <n v="1"/>
    <n v="1"/>
    <n v="3"/>
    <n v="3"/>
    <n v="1"/>
    <n v="1"/>
    <n v="3"/>
    <n v="4"/>
    <n v="2"/>
    <n v="3"/>
    <n v="1"/>
    <n v="4"/>
    <n v="4"/>
    <n v="4"/>
    <n v="4"/>
    <n v="4"/>
    <n v="4"/>
    <n v="4"/>
    <n v="3"/>
    <n v="4"/>
    <n v="3"/>
    <n v="4"/>
    <n v="3"/>
    <n v="4"/>
    <n v="4"/>
    <n v="4"/>
    <n v="4"/>
    <m/>
    <m/>
    <m/>
    <s v="Yes"/>
    <m/>
    <s v="C81"/>
    <n v="2"/>
    <n v="2"/>
    <n v="2"/>
    <n v="2"/>
    <n v="3"/>
    <n v="2"/>
    <n v="1"/>
    <n v="2"/>
    <n v="2"/>
    <n v="2"/>
    <n v="2"/>
    <n v="2"/>
    <n v="3"/>
    <n v="2"/>
    <n v="3"/>
    <n v="3"/>
    <n v="3"/>
    <n v="2"/>
    <n v="3"/>
    <n v="1"/>
    <n v="4"/>
    <n v="4"/>
    <n v="2"/>
    <n v="1"/>
    <n v="3"/>
    <n v="1"/>
    <n v="2"/>
    <n v="4"/>
    <n v="4"/>
    <n v="2"/>
    <n v="3"/>
    <n v="1"/>
    <n v="1"/>
    <m/>
    <m/>
    <m/>
    <m/>
    <m/>
    <m/>
    <m/>
    <m/>
    <m/>
    <m/>
    <m/>
    <m/>
    <m/>
    <m/>
  </r>
  <r>
    <n v="119"/>
    <s v="Ta'Juan"/>
    <s v="Pleasant"/>
    <n v="2"/>
    <n v="3"/>
    <n v="4"/>
    <x v="2"/>
    <n v="5"/>
    <x v="2"/>
    <n v="6"/>
    <m/>
    <m/>
    <m/>
    <m/>
    <m/>
    <n v="95"/>
    <m/>
    <s v="C95"/>
    <s v="C95"/>
    <s v="C95"/>
    <n v="1657"/>
    <m/>
    <m/>
    <s v="Central"/>
    <s v="Central"/>
    <m/>
    <x v="0"/>
    <m/>
    <x v="0"/>
    <m/>
    <m/>
    <m/>
    <m/>
    <m/>
    <d v="2013-06-01T00:00:00"/>
    <n v="2"/>
    <n v="2"/>
    <n v="88"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n v="169"/>
    <n v="190"/>
    <n v="10"/>
    <n v="21"/>
    <s v="Yes"/>
    <s v="YES"/>
    <s v="yes"/>
    <s v="YES"/>
    <n v="176"/>
    <n v="186"/>
    <n v="12"/>
    <n v="10"/>
    <s v="Yes"/>
    <s v="NO"/>
    <s v="No"/>
    <s v="NO"/>
    <m/>
    <n v="187"/>
    <n v="194"/>
    <n v="10"/>
    <n v="7"/>
    <n v="38"/>
    <b v="1"/>
    <b v="0"/>
    <b v="0"/>
    <s v="No"/>
    <m/>
    <n v="191"/>
    <n v="208"/>
    <n v="11"/>
    <n v="17"/>
    <n v="63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5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95"/>
    <m/>
    <m/>
    <m/>
    <m/>
    <m/>
    <m/>
    <m/>
    <m/>
    <m/>
    <m/>
    <m/>
    <m/>
    <n v="141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Ragene"/>
    <s v="Robertson"/>
    <n v="3"/>
    <n v="4"/>
    <n v="5"/>
    <x v="4"/>
    <n v="6"/>
    <x v="5"/>
    <n v="7"/>
    <m/>
    <m/>
    <m/>
    <n v="1013898726"/>
    <m/>
    <m/>
    <m/>
    <s v="F81"/>
    <s v="F81"/>
    <s v="F81"/>
    <n v="5285"/>
    <m/>
    <s v="PPDC @ FCES"/>
    <s v="PPDC @ FCES"/>
    <m/>
    <m/>
    <x v="2"/>
    <m/>
    <x v="0"/>
    <m/>
    <m/>
    <m/>
    <m/>
    <m/>
    <d v="2012-09-01T00:00:00"/>
    <n v="0"/>
    <n v="3"/>
    <n v="108"/>
    <m/>
    <m/>
    <m/>
    <m/>
    <n v="1"/>
    <m/>
    <n v="1"/>
    <m/>
    <m/>
    <m/>
    <n v="1"/>
    <m/>
    <m/>
    <m/>
    <m/>
    <m/>
    <m/>
    <m/>
    <m/>
    <m/>
    <m/>
    <m/>
    <m/>
    <m/>
    <m/>
    <m/>
    <m/>
    <m/>
    <n v="182"/>
    <s v="n/a"/>
    <s v="n/a"/>
    <s v="n/a"/>
    <m/>
    <m/>
    <m/>
    <m/>
    <n v="181"/>
    <n v="184"/>
    <n v="11"/>
    <n v="3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1"/>
    <m/>
    <m/>
    <m/>
    <m/>
    <m/>
    <m/>
    <m/>
    <m/>
    <m/>
    <m/>
    <m/>
    <m/>
    <m/>
    <m/>
    <m/>
    <m/>
    <m/>
    <m/>
    <m/>
    <m/>
    <m/>
    <n v="1013898726"/>
    <m/>
    <s v="Yes"/>
    <s v="Yes"/>
    <s v="Yes"/>
    <m/>
    <m/>
    <s v="No"/>
    <n v="0"/>
    <m/>
    <m/>
    <m/>
    <m/>
    <s v="F81"/>
    <m/>
    <m/>
    <m/>
    <m/>
    <m/>
    <m/>
    <m/>
    <m/>
    <m/>
    <m/>
    <m/>
    <m/>
    <s v="rrobert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Jakiyah"/>
    <s v="Irby"/>
    <n v="2"/>
    <n v="3"/>
    <n v="4"/>
    <x v="2"/>
    <n v="5"/>
    <x v="2"/>
    <n v="6"/>
    <m/>
    <m/>
    <m/>
    <s v="JakiyahIrby"/>
    <m/>
    <m/>
    <m/>
    <s v="C80"/>
    <s v="C80"/>
    <s v="C80"/>
    <n v="1494"/>
    <m/>
    <m/>
    <s v="Central"/>
    <s v="Central"/>
    <s v="Central"/>
    <x v="1"/>
    <s v="Central"/>
    <x v="1"/>
    <m/>
    <m/>
    <m/>
    <m/>
    <m/>
    <d v="2013-09-01T00:00:00"/>
    <n v="3"/>
    <n v="4"/>
    <n v="168"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n v="191"/>
    <n v="196"/>
    <n v="10"/>
    <n v="5"/>
    <s v="Yes"/>
    <s v="NO"/>
    <s v="no"/>
    <s v="YES"/>
    <n v="177"/>
    <n v="190"/>
    <n v="12"/>
    <n v="13"/>
    <s v="Yes"/>
    <s v="YES"/>
    <s v="yes"/>
    <s v="NO"/>
    <m/>
    <n v="202"/>
    <n v="208"/>
    <n v="8"/>
    <n v="6"/>
    <n v="73"/>
    <b v="1"/>
    <b v="0"/>
    <b v="0"/>
    <s v="Yes"/>
    <m/>
    <n v="190"/>
    <n v="196"/>
    <n v="11"/>
    <n v="6"/>
    <n v="30"/>
    <b v="1"/>
    <b v="0"/>
    <b v="0"/>
    <s v="No"/>
    <m/>
    <m/>
    <n v="204"/>
    <n v="65"/>
    <n v="211"/>
    <n v="63"/>
    <n v="7"/>
    <n v="7"/>
    <s v="Yes"/>
    <s v="Yes"/>
    <s v="No"/>
    <s v="Yes"/>
    <n v="195"/>
    <n v="31"/>
    <n v="192"/>
    <n v="8"/>
    <n v="12"/>
    <n v="-3"/>
    <s v="No"/>
    <s v="No"/>
    <s v="No"/>
    <s v="No"/>
    <m/>
    <d v="2016-09-14T00:00:00"/>
    <m/>
    <m/>
    <m/>
    <m/>
    <m/>
    <m/>
    <m/>
    <m/>
    <m/>
    <m/>
    <m/>
    <m/>
    <m/>
    <m/>
    <m/>
    <m/>
    <m/>
    <m/>
    <m/>
    <m/>
    <m/>
    <m/>
    <s v="C80"/>
    <m/>
    <m/>
    <m/>
    <m/>
    <m/>
    <m/>
    <m/>
    <m/>
    <m/>
    <m/>
    <m/>
    <m/>
    <m/>
    <m/>
    <m/>
    <m/>
    <m/>
    <m/>
    <m/>
    <m/>
    <m/>
    <s v="JakiyahIrby"/>
    <m/>
    <m/>
    <s v="Yes"/>
    <s v="Yes"/>
    <m/>
    <m/>
    <s v="Unknown"/>
    <m/>
    <m/>
    <m/>
    <m/>
    <m/>
    <s v="C80"/>
    <m/>
    <m/>
    <m/>
    <m/>
    <m/>
    <m/>
    <m/>
    <m/>
    <s v="Highland Springs Elementary School"/>
    <m/>
    <m/>
    <m/>
    <n v="141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0"/>
    <n v="4"/>
    <n v="3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s v="C80"/>
    <s v="Central"/>
    <n v="3"/>
    <n v="1"/>
    <n v="2"/>
    <n v="3"/>
    <n v="3"/>
    <n v="2"/>
    <n v="1"/>
    <n v="3"/>
    <n v="1"/>
    <n v="3"/>
    <n v="3"/>
    <n v="2"/>
    <n v="3"/>
    <n v="3"/>
    <n v="3"/>
    <n v="3"/>
    <n v="3"/>
    <n v="2"/>
    <n v="3"/>
    <n v="1"/>
    <n v="4"/>
    <n v="4"/>
    <n v="4"/>
    <n v="4"/>
    <n v="1"/>
    <n v="4"/>
    <n v="4"/>
    <n v="4"/>
    <m/>
    <m/>
    <m/>
    <s v="Yes"/>
    <m/>
    <s v="C80"/>
    <n v="2"/>
    <n v="1"/>
    <n v="2"/>
    <n v="3"/>
    <n v="2"/>
    <n v="2"/>
    <n v="1"/>
    <n v="1"/>
    <n v="4"/>
    <n v="1"/>
    <n v="1"/>
    <n v="1"/>
    <n v="2"/>
    <n v="2"/>
    <n v="2"/>
    <n v="2"/>
    <n v="2"/>
    <n v="1"/>
    <n v="2"/>
    <n v="1"/>
    <n v="4"/>
    <n v="2"/>
    <n v="1"/>
    <n v="4"/>
    <n v="4"/>
    <n v="1"/>
    <n v="4"/>
    <n v="4"/>
    <n v="4"/>
    <n v="1"/>
    <n v="2"/>
    <n v="2"/>
    <n v="2"/>
    <m/>
    <m/>
    <m/>
    <m/>
    <m/>
    <m/>
    <m/>
    <m/>
    <m/>
    <m/>
    <m/>
    <m/>
    <m/>
    <m/>
  </r>
  <r>
    <n v="124"/>
    <s v="Qua'nasia"/>
    <s v="Hubbard"/>
    <n v="2"/>
    <n v="3"/>
    <n v="4"/>
    <x v="2"/>
    <n v="5"/>
    <x v="2"/>
    <n v="6"/>
    <n v="6"/>
    <m/>
    <m/>
    <n v="1017247653"/>
    <m/>
    <m/>
    <m/>
    <s v="C85"/>
    <s v="C85"/>
    <s v="C85"/>
    <n v="1583"/>
    <m/>
    <m/>
    <s v="Central"/>
    <s v="Central"/>
    <s v="Central"/>
    <x v="1"/>
    <s v="Central"/>
    <x v="1"/>
    <m/>
    <s v="Central"/>
    <m/>
    <m/>
    <m/>
    <d v="2013-06-01T00:00:00"/>
    <n v="4"/>
    <n v="4"/>
    <n v="176"/>
    <m/>
    <m/>
    <m/>
    <m/>
    <m/>
    <n v="1"/>
    <n v="1"/>
    <n v="1"/>
    <n v="1"/>
    <n v="1"/>
    <n v="1"/>
    <n v="1"/>
    <n v="1"/>
    <m/>
    <s v="incomplete"/>
    <m/>
    <m/>
    <m/>
    <m/>
    <m/>
    <m/>
    <m/>
    <m/>
    <m/>
    <m/>
    <m/>
    <m/>
    <m/>
    <n v="158"/>
    <n v="150"/>
    <n v="14"/>
    <n v="-8"/>
    <s v="No"/>
    <s v="NO"/>
    <s v="no"/>
    <s v="NO"/>
    <n v="151"/>
    <n v="170"/>
    <n v="14"/>
    <n v="19"/>
    <s v="Yes"/>
    <s v="YES"/>
    <s v="yes"/>
    <s v="NO"/>
    <m/>
    <n v="170"/>
    <n v="182"/>
    <n v="11"/>
    <n v="12"/>
    <n v="14"/>
    <b v="1"/>
    <b v="1"/>
    <b v="1"/>
    <s v="No"/>
    <m/>
    <n v="166"/>
    <n v="178"/>
    <n v="12"/>
    <n v="12"/>
    <n v="3"/>
    <b v="1"/>
    <b v="1"/>
    <b v="0"/>
    <s v="No"/>
    <m/>
    <m/>
    <n v="183"/>
    <n v="4"/>
    <n v="169"/>
    <n v="1"/>
    <n v="12"/>
    <n v="-14"/>
    <s v="No"/>
    <s v="No"/>
    <s v="No"/>
    <s v="No"/>
    <n v="170"/>
    <n v="1"/>
    <n v="178"/>
    <n v="1"/>
    <n v="12"/>
    <n v="8"/>
    <s v="Yes"/>
    <s v="No"/>
    <s v="No"/>
    <s v="No"/>
    <m/>
    <d v="2016-09-12T00:00:00"/>
    <n v="193"/>
    <m/>
    <n v="169"/>
    <n v="1"/>
    <n v="8"/>
    <n v="-24"/>
    <s v="No"/>
    <s v="No"/>
    <s v="No"/>
    <s v="No"/>
    <m/>
    <m/>
    <m/>
    <m/>
    <m/>
    <m/>
    <m/>
    <m/>
    <m/>
    <m/>
    <m/>
    <m/>
    <s v="C85"/>
    <m/>
    <m/>
    <m/>
    <m/>
    <m/>
    <m/>
    <m/>
    <m/>
    <m/>
    <m/>
    <m/>
    <m/>
    <m/>
    <m/>
    <m/>
    <m/>
    <m/>
    <m/>
    <m/>
    <m/>
    <m/>
    <n v="1017247653"/>
    <d v="2017-09-18T00:00:00"/>
    <m/>
    <s v="Yes"/>
    <s v="Yes"/>
    <s v="Yes"/>
    <s v="Yes"/>
    <s v="Yes"/>
    <n v="1"/>
    <s v="Yes"/>
    <n v="1"/>
    <s v="No"/>
    <e v="#N/A"/>
    <s v="C85"/>
    <n v="290"/>
    <s v="Fail"/>
    <n v="252"/>
    <s v="Fail"/>
    <n v="210"/>
    <s v="Fail"/>
    <n v="330"/>
    <s v="Fail"/>
    <s v="Woodville Elementary School"/>
    <s v="Martin Luther King Middle School"/>
    <s v="Yes"/>
    <m/>
    <n v="141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5"/>
    <n v="4"/>
    <n v="3"/>
    <n v="3"/>
    <n v="2"/>
    <n v="4"/>
    <n v="3"/>
    <n v="3"/>
    <n v="1"/>
    <n v="3"/>
    <n v="4"/>
    <n v="3"/>
    <n v="1"/>
    <n v="4"/>
    <n v="1"/>
    <n v="3"/>
    <n v="2"/>
    <n v="4"/>
    <n v="2"/>
    <n v="3"/>
    <n v="4"/>
    <n v="4"/>
    <n v="2"/>
    <n v="1"/>
    <n v="2"/>
    <n v="3"/>
    <n v="4"/>
    <n v="2"/>
    <n v="1"/>
    <m/>
    <m/>
    <m/>
    <m/>
    <n v="2"/>
    <n v="4"/>
    <n v="3"/>
    <n v="4"/>
    <n v="1"/>
    <n v="3"/>
    <n v="2"/>
    <n v="4"/>
    <n v="1"/>
    <n v="4"/>
    <n v="4"/>
    <n v="3"/>
    <n v="4"/>
    <n v="1"/>
    <n v="2"/>
    <n v="3"/>
    <n v="4"/>
    <n v="1"/>
    <n v="2"/>
    <n v="3"/>
    <n v="2"/>
    <n v="4"/>
    <n v="3"/>
    <n v="1"/>
    <n v="2"/>
    <n v="3"/>
    <n v="4"/>
    <n v="1"/>
    <n v="4"/>
    <n v="2"/>
    <n v="1"/>
    <n v="2"/>
    <n v="4"/>
    <m/>
    <m/>
    <m/>
    <m/>
    <s v="C85"/>
    <s v="Central"/>
    <n v="3"/>
    <n v="1"/>
    <n v="3"/>
    <n v="4"/>
    <n v="4"/>
    <n v="3"/>
    <n v="1"/>
    <n v="3"/>
    <n v="1"/>
    <n v="3"/>
    <n v="4"/>
    <n v="1"/>
    <n v="4"/>
    <n v="4"/>
    <n v="4"/>
    <n v="4"/>
    <n v="4"/>
    <n v="1"/>
    <n v="1"/>
    <n v="1"/>
    <n v="4"/>
    <n v="1"/>
    <n v="1"/>
    <n v="2"/>
    <n v="3"/>
    <n v="4"/>
    <n v="3"/>
    <n v="4"/>
    <m/>
    <m/>
    <m/>
    <s v="Yes"/>
    <m/>
    <s v="C85"/>
    <n v="3"/>
    <n v="2"/>
    <n v="2"/>
    <n v="2"/>
    <n v="3"/>
    <n v="2"/>
    <n v="1"/>
    <n v="2"/>
    <n v="1"/>
    <n v="2"/>
    <n v="2"/>
    <n v="2"/>
    <n v="2"/>
    <n v="1"/>
    <n v="2"/>
    <n v="2"/>
    <n v="2"/>
    <n v="1"/>
    <n v="2"/>
    <n v="3"/>
    <n v="4"/>
    <n v="4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</r>
  <r>
    <n v="125"/>
    <s v="Bernice"/>
    <s v="Hicks"/>
    <n v="2"/>
    <n v="3"/>
    <n v="4"/>
    <x v="2"/>
    <n v="5"/>
    <x v="2"/>
    <n v="6"/>
    <m/>
    <m/>
    <m/>
    <n v="1015183803"/>
    <m/>
    <m/>
    <m/>
    <s v="C37"/>
    <s v="C37"/>
    <s v="C37"/>
    <n v="658"/>
    <m/>
    <m/>
    <s v="Central"/>
    <s v="Central"/>
    <s v="Central"/>
    <x v="1"/>
    <s v="Central"/>
    <x v="1"/>
    <s v="Central"/>
    <m/>
    <m/>
    <m/>
    <m/>
    <d v="2013-06-01T00:00:00"/>
    <n v="5"/>
    <n v="4"/>
    <n v="184"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n v="153"/>
    <n v="163"/>
    <n v="15"/>
    <n v="10"/>
    <s v="Yes"/>
    <s v="NO"/>
    <s v="no"/>
    <s v="NO"/>
    <n v="157"/>
    <n v="158"/>
    <n v="15"/>
    <n v="1"/>
    <s v="Yes"/>
    <s v="NO"/>
    <s v="No"/>
    <s v="NO"/>
    <m/>
    <n v="168"/>
    <n v="176"/>
    <n v="11"/>
    <n v="8"/>
    <n v="7"/>
    <b v="1"/>
    <b v="0"/>
    <b v="0"/>
    <s v="No"/>
    <m/>
    <n v="160"/>
    <n v="181"/>
    <n v="12"/>
    <n v="21"/>
    <n v="5"/>
    <b v="1"/>
    <b v="1"/>
    <b v="1"/>
    <s v="No"/>
    <m/>
    <m/>
    <n v="171"/>
    <n v="4"/>
    <n v="168"/>
    <n v="1"/>
    <n v="12"/>
    <n v="-3"/>
    <s v="No"/>
    <s v="No"/>
    <s v="No"/>
    <s v="No"/>
    <n v="167"/>
    <n v="1"/>
    <n v="173"/>
    <n v="1"/>
    <n v="12"/>
    <n v="6"/>
    <s v="Yes"/>
    <s v="No"/>
    <s v="No"/>
    <s v="No"/>
    <m/>
    <d v="2016-09-12T00:00:00"/>
    <n v="197"/>
    <m/>
    <n v="211"/>
    <n v="48"/>
    <n v="7"/>
    <n v="14"/>
    <s v="Yes"/>
    <s v="Yes"/>
    <s v="Yes"/>
    <s v="No"/>
    <n v="202"/>
    <m/>
    <n v="196"/>
    <n v="6"/>
    <n v="10"/>
    <n v="-6"/>
    <s v="No"/>
    <s v="No"/>
    <s v="No"/>
    <s v="No"/>
    <m/>
    <m/>
    <s v="C37"/>
    <m/>
    <m/>
    <m/>
    <m/>
    <m/>
    <m/>
    <m/>
    <m/>
    <m/>
    <m/>
    <m/>
    <m/>
    <m/>
    <m/>
    <m/>
    <m/>
    <m/>
    <m/>
    <m/>
    <m/>
    <m/>
    <n v="1015183803"/>
    <m/>
    <m/>
    <s v="Yes"/>
    <s v="Yes"/>
    <s v="Yes"/>
    <m/>
    <s v="No"/>
    <n v="0"/>
    <s v="No"/>
    <n v="0"/>
    <m/>
    <m/>
    <s v="C37"/>
    <n v="317"/>
    <s v="Fail"/>
    <n v="318"/>
    <s v="Fail"/>
    <m/>
    <m/>
    <m/>
    <m/>
    <s v="George Mason Elementary School"/>
    <m/>
    <m/>
    <m/>
    <n v="141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7"/>
    <n v="3"/>
    <n v="1"/>
    <n v="1"/>
    <n v="3"/>
    <n v="1"/>
    <n v="1"/>
    <n v="1"/>
    <n v="1"/>
    <n v="4"/>
    <n v="1"/>
    <n v="4"/>
    <n v="3"/>
    <n v="1"/>
    <n v="2"/>
    <n v="3"/>
    <n v="4"/>
    <n v="1"/>
    <n v="1"/>
    <n v="2"/>
    <n v="1"/>
    <n v="4"/>
    <n v="1"/>
    <n v="4"/>
    <n v="4"/>
    <n v="4"/>
    <n v="4"/>
    <n v="1"/>
    <n v="1"/>
    <m/>
    <m/>
    <m/>
    <m/>
    <n v="3"/>
    <n v="1"/>
    <n v="3"/>
    <n v="4"/>
    <n v="3"/>
    <n v="3"/>
    <n v="3"/>
    <n v="3"/>
    <n v="1"/>
    <n v="3"/>
    <n v="4"/>
    <n v="3"/>
    <n v="1"/>
    <n v="2"/>
    <n v="4"/>
    <n v="4"/>
    <n v="4"/>
    <n v="4"/>
    <n v="3"/>
    <n v="3"/>
    <n v="2"/>
    <n v="1"/>
    <n v="4"/>
    <n v="1"/>
    <n v="1"/>
    <n v="1"/>
    <n v="1"/>
    <n v="1"/>
    <n v="1"/>
    <n v="2"/>
    <n v="1"/>
    <n v="2"/>
    <n v="4"/>
    <m/>
    <m/>
    <m/>
    <m/>
    <s v="C37"/>
    <s v="Central"/>
    <n v="1"/>
    <n v="1"/>
    <n v="1"/>
    <n v="3"/>
    <n v="3"/>
    <n v="1"/>
    <n v="1"/>
    <n v="1"/>
    <n v="1"/>
    <n v="3"/>
    <n v="3"/>
    <n v="3"/>
    <n v="1"/>
    <n v="1"/>
    <n v="3"/>
    <n v="3"/>
    <n v="3"/>
    <n v="2"/>
    <n v="4"/>
    <n v="1"/>
    <n v="4"/>
    <n v="4"/>
    <n v="4"/>
    <n v="4"/>
    <n v="4"/>
    <n v="4"/>
    <n v="4"/>
    <n v="4"/>
    <m/>
    <m/>
    <m/>
    <s v="Yes"/>
    <m/>
    <s v="C37"/>
    <n v="3"/>
    <n v="1"/>
    <n v="3"/>
    <n v="3"/>
    <n v="3"/>
    <n v="3"/>
    <n v="1"/>
    <n v="1"/>
    <n v="1"/>
    <n v="2"/>
    <n v="1"/>
    <n v="1"/>
    <n v="1"/>
    <n v="1"/>
    <n v="1"/>
    <n v="1"/>
    <n v="1"/>
    <n v="1"/>
    <n v="1"/>
    <n v="1"/>
    <n v="4"/>
    <n v="1"/>
    <n v="1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</r>
  <r>
    <n v="126"/>
    <s v="Ijon"/>
    <s v="Robinson"/>
    <n v="1"/>
    <n v="2"/>
    <n v="3"/>
    <x v="1"/>
    <n v="4"/>
    <x v="3"/>
    <n v="5"/>
    <n v="5"/>
    <m/>
    <m/>
    <n v="1017415261"/>
    <m/>
    <m/>
    <m/>
    <s v="C77"/>
    <s v="C77"/>
    <s v="C77"/>
    <n v="1091"/>
    <m/>
    <m/>
    <m/>
    <s v="Central"/>
    <s v="Central"/>
    <x v="1"/>
    <s v="Central"/>
    <x v="1"/>
    <s v="Central"/>
    <s v="Central"/>
    <m/>
    <m/>
    <m/>
    <d v="2014-06-01T00:00:00"/>
    <n v="4"/>
    <n v="4"/>
    <n v="176"/>
    <m/>
    <m/>
    <m/>
    <m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n v="180"/>
    <m/>
    <m/>
    <m/>
    <m/>
    <m/>
    <m/>
    <m/>
    <n v="182"/>
    <m/>
    <m/>
    <m/>
    <m/>
    <m/>
    <m/>
    <m/>
    <n v="185"/>
    <n v="195"/>
    <n v="12"/>
    <n v="10"/>
    <n v="66"/>
    <b v="1"/>
    <b v="0"/>
    <b v="0"/>
    <s v="Yes"/>
    <m/>
    <n v="186"/>
    <n v="201"/>
    <n v="12"/>
    <n v="15"/>
    <n v="74"/>
    <b v="1"/>
    <b v="1"/>
    <b v="1"/>
    <s v="Yes"/>
    <m/>
    <m/>
    <n v="200"/>
    <n v="77"/>
    <n v="203"/>
    <n v="61"/>
    <n v="8"/>
    <n v="3"/>
    <s v="Yes"/>
    <s v="No"/>
    <s v="No"/>
    <s v="Yes"/>
    <n v="196"/>
    <n v="67"/>
    <n v="207"/>
    <n v="60"/>
    <n v="13"/>
    <n v="11"/>
    <s v="Yes"/>
    <s v="No"/>
    <s v="No"/>
    <s v="Yes"/>
    <m/>
    <d v="2016-09-12T00:00:00"/>
    <m/>
    <m/>
    <m/>
    <m/>
    <m/>
    <m/>
    <m/>
    <m/>
    <m/>
    <m/>
    <n v="211"/>
    <m/>
    <n v="220"/>
    <n v="67"/>
    <n v="11"/>
    <n v="9"/>
    <s v="Yes"/>
    <s v="No"/>
    <s v="No"/>
    <s v="Yes"/>
    <m/>
    <n v="1017415261"/>
    <s v="C77"/>
    <n v="222"/>
    <n v="222"/>
    <n v="76"/>
    <s v="Above National Norm"/>
    <m/>
    <m/>
    <m/>
    <m/>
    <m/>
    <s v="Yes"/>
    <n v="220"/>
    <n v="220"/>
    <n v="47"/>
    <s v="Below National Norm"/>
    <m/>
    <m/>
    <m/>
    <m/>
    <m/>
    <s v="No"/>
    <m/>
    <s v="IjonRobinson"/>
    <d v="2017-11-21T00:00:00"/>
    <m/>
    <m/>
    <s v="Yes"/>
    <s v="Yes"/>
    <s v="?"/>
    <s v="No"/>
    <n v="0"/>
    <m/>
    <m/>
    <m/>
    <m/>
    <s v="C77"/>
    <m/>
    <m/>
    <m/>
    <m/>
    <m/>
    <m/>
    <m/>
    <m/>
    <s v="All Saints Catholic School"/>
    <s v="Fairfield Court Elementary School"/>
    <s v="Yes"/>
    <m/>
    <n v="141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7"/>
    <s v="Central"/>
    <n v="3"/>
    <n v="3"/>
    <n v="3"/>
    <n v="4"/>
    <n v="3"/>
    <n v="3"/>
    <n v="4"/>
    <n v="3"/>
    <n v="3"/>
    <n v="4"/>
    <n v="3"/>
    <n v="4"/>
    <n v="4"/>
    <n v="4"/>
    <n v="4"/>
    <n v="4"/>
    <n v="4"/>
    <n v="2"/>
    <n v="4"/>
    <n v="3"/>
    <n v="4"/>
    <n v="4"/>
    <n v="4"/>
    <n v="4"/>
    <n v="4"/>
    <n v="4"/>
    <n v="4"/>
    <n v="4"/>
    <m/>
    <m/>
    <m/>
    <m/>
    <m/>
    <s v="C77"/>
    <n v="3"/>
    <n v="3"/>
    <n v="1"/>
    <n v="4"/>
    <n v="3"/>
    <n v="2"/>
    <n v="3"/>
    <n v="2"/>
    <n v="3"/>
    <n v="3"/>
    <n v="1"/>
    <n v="1"/>
    <n v="1"/>
    <n v="4"/>
    <n v="4"/>
    <n v="4"/>
    <n v="1"/>
    <n v="2"/>
    <n v="3"/>
    <n v="1"/>
    <n v="4"/>
    <n v="4"/>
    <n v="3"/>
    <n v="4"/>
    <n v="4"/>
    <n v="4"/>
    <n v="4"/>
    <n v="4"/>
    <n v="4"/>
    <n v="3"/>
    <n v="4"/>
    <n v="2"/>
    <n v="3"/>
    <m/>
    <m/>
    <m/>
    <m/>
    <m/>
    <m/>
    <m/>
    <m/>
    <m/>
    <m/>
    <m/>
    <m/>
    <m/>
    <m/>
  </r>
  <r>
    <n v="127"/>
    <s v="Mohamed"/>
    <s v="Mahadi"/>
    <n v="6"/>
    <n v="7"/>
    <n v="8"/>
    <x v="9"/>
    <n v="9"/>
    <x v="10"/>
    <n v="10"/>
    <m/>
    <m/>
    <m/>
    <m/>
    <m/>
    <n v="14"/>
    <m/>
    <s v="C14"/>
    <s v="C14"/>
    <s v="C14"/>
    <n v="431"/>
    <m/>
    <s v="Central"/>
    <s v="Central"/>
    <s v="Central"/>
    <s v="Central"/>
    <x v="1"/>
    <m/>
    <x v="0"/>
    <m/>
    <m/>
    <m/>
    <m/>
    <m/>
    <d v="2011-09-01T00:00:00"/>
    <n v="4"/>
    <n v="4"/>
    <n v="176"/>
    <m/>
    <m/>
    <n v="1"/>
    <n v="1"/>
    <n v="1"/>
    <n v="1"/>
    <n v="1"/>
    <n v="1"/>
    <n v="1"/>
    <n v="1"/>
    <s v="incomplete"/>
    <m/>
    <m/>
    <m/>
    <m/>
    <m/>
    <m/>
    <m/>
    <m/>
    <m/>
    <m/>
    <m/>
    <m/>
    <m/>
    <m/>
    <m/>
    <m/>
    <m/>
    <n v="195"/>
    <n v="199"/>
    <n v="4"/>
    <n v="4"/>
    <s v="Yes"/>
    <s v="YES"/>
    <s v="no"/>
    <s v="NO"/>
    <n v="192"/>
    <n v="210"/>
    <n v="5"/>
    <n v="18"/>
    <s v="Yes"/>
    <s v="YES"/>
    <s v="yes"/>
    <s v="NO"/>
    <m/>
    <n v="197"/>
    <n v="195"/>
    <n v="4"/>
    <n v="-2"/>
    <n v="6"/>
    <b v="0"/>
    <b v="0"/>
    <b v="0"/>
    <s v="No"/>
    <m/>
    <n v="209"/>
    <n v="213"/>
    <n v="5"/>
    <n v="4"/>
    <n v="19"/>
    <b v="1"/>
    <b v="0"/>
    <b v="0"/>
    <s v="No"/>
    <m/>
    <m/>
    <n v="195"/>
    <n v="8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4"/>
    <m/>
    <m/>
    <m/>
    <m/>
    <m/>
    <m/>
    <m/>
    <m/>
    <m/>
    <m/>
    <m/>
    <m/>
    <m/>
    <m/>
    <m/>
    <m/>
    <m/>
    <m/>
    <m/>
    <m/>
    <m/>
    <m/>
    <m/>
    <m/>
    <s v="Yes"/>
    <m/>
    <m/>
    <m/>
    <s v="Unknown"/>
    <m/>
    <m/>
    <m/>
    <m/>
    <m/>
    <s v="C14"/>
    <m/>
    <m/>
    <m/>
    <m/>
    <m/>
    <m/>
    <m/>
    <m/>
    <m/>
    <m/>
    <m/>
    <m/>
    <n v="141367"/>
    <n v="3"/>
    <n v="3"/>
    <n v="3"/>
    <n v="4"/>
    <n v="4"/>
    <n v="4"/>
    <n v="4"/>
    <n v="4"/>
    <n v="4"/>
    <n v="1"/>
    <n v="4"/>
    <n v="4"/>
    <n v="4"/>
    <n v="4"/>
    <n v="4"/>
    <n v="4"/>
    <n v="4"/>
    <n v="2"/>
    <n v="2"/>
    <n v="2"/>
    <n v="4"/>
    <n v="4"/>
    <n v="3"/>
    <n v="4"/>
    <n v="4"/>
    <n v="3"/>
    <n v="4"/>
    <n v="3"/>
    <n v="4"/>
    <n v="4"/>
    <n v="4"/>
    <n v="4"/>
    <n v="4"/>
    <n v="2"/>
    <n v="4"/>
    <n v="3"/>
    <n v="3"/>
    <n v="3"/>
    <m/>
    <s v="C14"/>
    <n v="3"/>
    <n v="2"/>
    <n v="3"/>
    <n v="3"/>
    <n v="3"/>
    <n v="3"/>
    <n v="3"/>
    <n v="3"/>
    <n v="2"/>
    <n v="3"/>
    <n v="3"/>
    <n v="3"/>
    <n v="3"/>
    <n v="3"/>
    <n v="3"/>
    <n v="3"/>
    <n v="3"/>
    <n v="2"/>
    <n v="2"/>
    <n v="1"/>
    <n v="4"/>
    <n v="3"/>
    <n v="4"/>
    <n v="4"/>
    <n v="1"/>
    <n v="4"/>
    <n v="4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Iyanna"/>
    <s v="Finnell"/>
    <n v="1"/>
    <n v="2"/>
    <n v="3"/>
    <x v="1"/>
    <n v="4"/>
    <x v="3"/>
    <n v="5"/>
    <m/>
    <m/>
    <m/>
    <n v="1017183549"/>
    <m/>
    <m/>
    <m/>
    <s v="C41"/>
    <s v="C41"/>
    <s v="C41"/>
    <n v="699"/>
    <m/>
    <m/>
    <m/>
    <s v="Central"/>
    <s v="Central"/>
    <x v="1"/>
    <m/>
    <x v="0"/>
    <m/>
    <m/>
    <m/>
    <m/>
    <m/>
    <d v="2014-06-01T00:00:00"/>
    <n v="2"/>
    <n v="1"/>
    <n v="52"/>
    <m/>
    <m/>
    <m/>
    <m/>
    <m/>
    <m/>
    <m/>
    <n v="1"/>
    <n v="1"/>
    <n v="1"/>
    <s v="incomplete"/>
    <m/>
    <m/>
    <m/>
    <m/>
    <m/>
    <m/>
    <m/>
    <m/>
    <m/>
    <m/>
    <m/>
    <m/>
    <m/>
    <m/>
    <m/>
    <m/>
    <m/>
    <m/>
    <n v="177"/>
    <m/>
    <m/>
    <m/>
    <m/>
    <m/>
    <m/>
    <m/>
    <n v="174"/>
    <m/>
    <m/>
    <m/>
    <m/>
    <m/>
    <m/>
    <m/>
    <n v="189"/>
    <n v="189"/>
    <n v="12"/>
    <n v="0"/>
    <n v="51"/>
    <b v="0"/>
    <b v="0"/>
    <b v="0"/>
    <s v="Yes"/>
    <m/>
    <n v="181"/>
    <n v="196"/>
    <n v="13"/>
    <n v="15"/>
    <n v="61"/>
    <b v="1"/>
    <b v="1"/>
    <b v="1"/>
    <s v="Yes"/>
    <m/>
    <m/>
    <n v="187"/>
    <n v="47"/>
    <m/>
    <m/>
    <n v="11"/>
    <m/>
    <m/>
    <m/>
    <m/>
    <m/>
    <n v="183"/>
    <n v="29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C41"/>
    <m/>
    <m/>
    <m/>
    <m/>
    <m/>
    <m/>
    <m/>
    <m/>
    <m/>
    <m/>
    <m/>
    <m/>
    <m/>
    <m/>
    <m/>
    <m/>
    <m/>
    <m/>
    <m/>
    <m/>
    <m/>
    <n v="1017183549"/>
    <m/>
    <m/>
    <m/>
    <s v="Yes"/>
    <m/>
    <m/>
    <s v="No"/>
    <n v="0"/>
    <m/>
    <m/>
    <m/>
    <m/>
    <s v="C41"/>
    <m/>
    <m/>
    <m/>
    <m/>
    <m/>
    <m/>
    <m/>
    <m/>
    <m/>
    <m/>
    <m/>
    <m/>
    <n v="141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henia"/>
    <s v="Carter"/>
    <n v="1"/>
    <n v="2"/>
    <n v="3"/>
    <x v="1"/>
    <n v="4"/>
    <x v="3"/>
    <n v="5"/>
    <m/>
    <m/>
    <m/>
    <m/>
    <m/>
    <m/>
    <m/>
    <m/>
    <m/>
    <s v=""/>
    <m/>
    <m/>
    <m/>
    <m/>
    <s v="Central"/>
    <m/>
    <x v="0"/>
    <m/>
    <x v="0"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73"/>
    <m/>
    <m/>
    <m/>
    <m/>
    <m/>
    <m/>
    <m/>
    <n v="168"/>
    <m/>
    <m/>
    <m/>
    <m/>
    <m/>
    <m/>
    <m/>
    <n v="176"/>
    <m/>
    <m/>
    <e v="#VALUE!"/>
    <m/>
    <e v="#VALUE!"/>
    <e v="#VALUE!"/>
    <e v="#VALUE!"/>
    <m/>
    <m/>
    <n v="185"/>
    <m/>
    <n v="12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Leon"/>
    <s v="Henderson, III"/>
    <n v="1"/>
    <n v="2"/>
    <n v="3"/>
    <x v="1"/>
    <n v="4"/>
    <x v="3"/>
    <n v="5"/>
    <m/>
    <m/>
    <m/>
    <m/>
    <m/>
    <m/>
    <m/>
    <m/>
    <m/>
    <s v=""/>
    <m/>
    <m/>
    <m/>
    <m/>
    <m/>
    <m/>
    <x v="0"/>
    <m/>
    <x v="0"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2"/>
    <m/>
    <m/>
    <e v="#VALUE!"/>
    <m/>
    <e v="#VALUE!"/>
    <e v="#VALUE!"/>
    <e v="#VALUE!"/>
    <m/>
    <m/>
    <n v="176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lhender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Gilberto"/>
    <s v="Cardona, Jr."/>
    <n v="1"/>
    <n v="2"/>
    <n v="3"/>
    <x v="1"/>
    <n v="4"/>
    <x v="3"/>
    <n v="5"/>
    <m/>
    <m/>
    <m/>
    <m/>
    <m/>
    <m/>
    <m/>
    <m/>
    <m/>
    <s v=""/>
    <m/>
    <m/>
    <m/>
    <m/>
    <s v="Central"/>
    <m/>
    <x v="0"/>
    <m/>
    <x v="0"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79"/>
    <m/>
    <m/>
    <m/>
    <m/>
    <m/>
    <m/>
    <m/>
    <n v="171"/>
    <m/>
    <m/>
    <m/>
    <m/>
    <m/>
    <m/>
    <m/>
    <n v="180"/>
    <m/>
    <m/>
    <e v="#VALUE!"/>
    <m/>
    <e v="#VALUE!"/>
    <e v="#VALUE!"/>
    <e v="#VALUE!"/>
    <m/>
    <m/>
    <n v="181"/>
    <m/>
    <n v="13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3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Kalasia"/>
    <s v="Noble"/>
    <n v="1"/>
    <n v="2"/>
    <n v="3"/>
    <x v="1"/>
    <n v="4"/>
    <x v="3"/>
    <n v="5"/>
    <m/>
    <m/>
    <m/>
    <m/>
    <m/>
    <m/>
    <m/>
    <m/>
    <m/>
    <s v=""/>
    <m/>
    <m/>
    <m/>
    <m/>
    <m/>
    <m/>
    <x v="0"/>
    <m/>
    <x v="0"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"/>
    <m/>
    <m/>
    <e v="#VALUE!"/>
    <m/>
    <e v="#VALUE!"/>
    <e v="#VALUE!"/>
    <e v="#VALUE!"/>
    <m/>
    <m/>
    <n v="16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knob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Antrell"/>
    <s v="Barriero"/>
    <n v="1"/>
    <n v="2"/>
    <n v="3"/>
    <x v="1"/>
    <n v="4"/>
    <x v="3"/>
    <n v="5"/>
    <m/>
    <m/>
    <m/>
    <n v="1017572025"/>
    <m/>
    <m/>
    <m/>
    <s v="W296"/>
    <s v="W296"/>
    <s v="W296"/>
    <n v="1061"/>
    <m/>
    <m/>
    <m/>
    <s v="Central"/>
    <s v="Central"/>
    <x v="0"/>
    <m/>
    <x v="3"/>
    <m/>
    <m/>
    <m/>
    <m/>
    <m/>
    <d v="2014-06-01T00:00:00"/>
    <n v="2"/>
    <n v="2"/>
    <n v="88"/>
    <m/>
    <m/>
    <m/>
    <m/>
    <m/>
    <m/>
    <m/>
    <n v="1"/>
    <n v="1"/>
    <n v="1"/>
    <m/>
    <m/>
    <n v="1"/>
    <m/>
    <m/>
    <m/>
    <m/>
    <m/>
    <m/>
    <m/>
    <m/>
    <m/>
    <m/>
    <m/>
    <m/>
    <m/>
    <m/>
    <m/>
    <m/>
    <n v="187"/>
    <m/>
    <m/>
    <m/>
    <m/>
    <m/>
    <m/>
    <m/>
    <n v="177"/>
    <m/>
    <m/>
    <m/>
    <m/>
    <m/>
    <m/>
    <m/>
    <n v="184"/>
    <n v="199"/>
    <n v="13"/>
    <n v="15"/>
    <n v="75"/>
    <b v="1"/>
    <b v="1"/>
    <b v="1"/>
    <s v="Yes"/>
    <m/>
    <n v="191"/>
    <n v="199"/>
    <n v="12"/>
    <n v="8"/>
    <n v="69"/>
    <b v="1"/>
    <b v="0"/>
    <b v="0"/>
    <s v="Yes"/>
    <m/>
    <m/>
    <n v="197"/>
    <n v="71"/>
    <m/>
    <m/>
    <n v="9"/>
    <m/>
    <m/>
    <m/>
    <m/>
    <m/>
    <n v="193"/>
    <n v="58"/>
    <m/>
    <m/>
    <m/>
    <m/>
    <m/>
    <m/>
    <m/>
    <m/>
    <m/>
    <d v="2016-09-21T00:00:00"/>
    <n v="209"/>
    <m/>
    <n v="217"/>
    <n v="77"/>
    <n v="6"/>
    <n v="8"/>
    <s v="Yes"/>
    <s v="Yes"/>
    <s v="Yes"/>
    <s v="Yes"/>
    <n v="207"/>
    <m/>
    <n v="217"/>
    <n v="59"/>
    <n v="11"/>
    <n v="10"/>
    <s v="Yes"/>
    <s v="No"/>
    <s v="No"/>
    <s v="Yes"/>
    <m/>
    <m/>
    <s v="W296"/>
    <m/>
    <m/>
    <m/>
    <m/>
    <m/>
    <m/>
    <m/>
    <m/>
    <m/>
    <m/>
    <m/>
    <m/>
    <m/>
    <m/>
    <m/>
    <m/>
    <m/>
    <m/>
    <m/>
    <m/>
    <m/>
    <n v="1017572025"/>
    <m/>
    <m/>
    <m/>
    <s v="Yes"/>
    <m/>
    <m/>
    <m/>
    <m/>
    <m/>
    <m/>
    <m/>
    <m/>
    <s v="W296"/>
    <m/>
    <m/>
    <m/>
    <m/>
    <m/>
    <m/>
    <m/>
    <m/>
    <s v="Woodville Elementary School"/>
    <m/>
    <m/>
    <m/>
    <n v="141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6"/>
    <s v="Woodville"/>
    <n v="2"/>
    <n v="2"/>
    <n v="2"/>
    <n v="3"/>
    <n v="2"/>
    <n v="2"/>
    <n v="4"/>
    <n v="4"/>
    <n v="3"/>
    <n v="3"/>
    <n v="4"/>
    <n v="3"/>
    <n v="3"/>
    <n v="3"/>
    <n v="4"/>
    <n v="4"/>
    <n v="4"/>
    <n v="1"/>
    <n v="2"/>
    <n v="2"/>
    <n v="4"/>
    <n v="2"/>
    <n v="4"/>
    <n v="4"/>
    <n v="4"/>
    <n v="4"/>
    <n v="4"/>
    <n v="4"/>
    <m/>
    <m/>
    <m/>
    <m/>
    <m/>
    <s v="W296"/>
    <n v="2"/>
    <n v="2"/>
    <n v="2"/>
    <n v="1"/>
    <n v="1"/>
    <n v="1"/>
    <n v="1"/>
    <n v="1"/>
    <n v="1"/>
    <n v="1"/>
    <n v="2"/>
    <n v="2"/>
    <n v="2"/>
    <n v="4"/>
    <n v="4"/>
    <n v="4"/>
    <n v="3"/>
    <n v="4"/>
    <n v="3"/>
    <n v="2"/>
    <n v="4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</r>
  <r>
    <n v="142"/>
    <s v="Christionna"/>
    <s v="France"/>
    <n v="3"/>
    <n v="4"/>
    <n v="5"/>
    <x v="4"/>
    <n v="6"/>
    <x v="5"/>
    <n v="7"/>
    <m/>
    <m/>
    <m/>
    <m/>
    <m/>
    <m/>
    <m/>
    <m/>
    <m/>
    <s v=""/>
    <m/>
    <m/>
    <s v="Central"/>
    <s v="Central"/>
    <m/>
    <m/>
    <x v="0"/>
    <m/>
    <x v="0"/>
    <m/>
    <m/>
    <m/>
    <m/>
    <m/>
    <d v="2012-09-01T00:00:00"/>
    <n v="1"/>
    <n v="2"/>
    <n v="80"/>
    <m/>
    <m/>
    <m/>
    <m/>
    <n v="1"/>
    <n v="1"/>
    <n v="1"/>
    <m/>
    <m/>
    <m/>
    <m/>
    <m/>
    <m/>
    <m/>
    <m/>
    <m/>
    <m/>
    <m/>
    <m/>
    <m/>
    <m/>
    <m/>
    <m/>
    <m/>
    <m/>
    <m/>
    <m/>
    <m/>
    <n v="202"/>
    <n v="209"/>
    <n v="7"/>
    <n v="7"/>
    <s v="Yes"/>
    <s v="YES"/>
    <s v="no"/>
    <s v="YES"/>
    <n v="198"/>
    <n v="207"/>
    <n v="9"/>
    <n v="9"/>
    <s v="Yes"/>
    <s v="YES"/>
    <s v="No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france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Tanaya"/>
    <s v="Jones"/>
    <n v="5"/>
    <n v="6"/>
    <n v="7"/>
    <x v="10"/>
    <n v="8"/>
    <x v="11"/>
    <n v="9"/>
    <m/>
    <m/>
    <m/>
    <m/>
    <m/>
    <m/>
    <m/>
    <m/>
    <m/>
    <s v=""/>
    <m/>
    <m/>
    <s v="Central"/>
    <s v="Central"/>
    <s v="Central"/>
    <m/>
    <x v="0"/>
    <m/>
    <x v="0"/>
    <m/>
    <m/>
    <m/>
    <m/>
    <m/>
    <d v="2012-09-01T00:00:00"/>
    <n v="1"/>
    <n v="3"/>
    <n v="116"/>
    <m/>
    <m/>
    <m/>
    <m/>
    <n v="1"/>
    <n v="1"/>
    <n v="1"/>
    <m/>
    <n v="1"/>
    <m/>
    <m/>
    <m/>
    <m/>
    <m/>
    <m/>
    <m/>
    <m/>
    <m/>
    <m/>
    <m/>
    <m/>
    <m/>
    <m/>
    <m/>
    <m/>
    <m/>
    <m/>
    <m/>
    <n v="210"/>
    <n v="210"/>
    <n v="5"/>
    <n v="0"/>
    <s v="No"/>
    <s v="NO"/>
    <s v="no"/>
    <s v="NO"/>
    <n v="219"/>
    <n v="230"/>
    <n v="7"/>
    <n v="11"/>
    <s v="Yes"/>
    <s v="YES"/>
    <s v="yes"/>
    <s v="YES"/>
    <m/>
    <n v="215"/>
    <n v="216"/>
    <n v="4"/>
    <n v="1"/>
    <n v="51"/>
    <b v="1"/>
    <b v="0"/>
    <b v="0"/>
    <s v="Yes"/>
    <m/>
    <n v="227"/>
    <n v="235"/>
    <n v="6"/>
    <n v="8"/>
    <n v="72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ecorey"/>
    <s v="Anderson"/>
    <n v="3"/>
    <n v="4"/>
    <n v="5"/>
    <x v="4"/>
    <n v="6"/>
    <x v="5"/>
    <n v="7"/>
    <n v="7"/>
    <m/>
    <m/>
    <n v="1016191310"/>
    <m/>
    <m/>
    <m/>
    <s v="C63"/>
    <s v="C63"/>
    <s v="C63"/>
    <n v="937"/>
    <m/>
    <s v="Central"/>
    <s v="Central"/>
    <s v="Central"/>
    <s v="Central"/>
    <x v="1"/>
    <s v="Central"/>
    <x v="1"/>
    <s v="Central"/>
    <s v="Central"/>
    <m/>
    <m/>
    <m/>
    <d v="2012-06-01T00:00:00"/>
    <n v="6"/>
    <n v="5"/>
    <n v="228"/>
    <m/>
    <m/>
    <m/>
    <n v="1"/>
    <n v="1"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n v="176"/>
    <n v="188"/>
    <n v="9"/>
    <n v="12"/>
    <s v="Yes"/>
    <s v="YES"/>
    <s v="yes"/>
    <s v="NO"/>
    <n v="174"/>
    <n v="185"/>
    <n v="10"/>
    <n v="11"/>
    <s v="Yes"/>
    <s v="YES"/>
    <s v="yes"/>
    <s v="NO"/>
    <m/>
    <n v="182"/>
    <n v="192"/>
    <n v="8"/>
    <n v="10"/>
    <n v="17"/>
    <b v="1"/>
    <b v="1"/>
    <b v="1"/>
    <s v="No"/>
    <m/>
    <n v="188"/>
    <n v="202"/>
    <n v="8"/>
    <n v="14"/>
    <n v="22"/>
    <b v="1"/>
    <b v="1"/>
    <b v="1"/>
    <s v="No"/>
    <m/>
    <m/>
    <n v="198"/>
    <n v="31"/>
    <n v="191"/>
    <n v="8"/>
    <n v="7"/>
    <n v="-7"/>
    <s v="No"/>
    <s v="No"/>
    <s v="No"/>
    <s v="No"/>
    <n v="199"/>
    <n v="20"/>
    <n v="202"/>
    <n v="12"/>
    <n v="10"/>
    <n v="3"/>
    <s v="Yes"/>
    <s v="No"/>
    <s v="No"/>
    <s v="No"/>
    <m/>
    <d v="2016-09-12T00:00:00"/>
    <n v="198"/>
    <m/>
    <s v="RPS X"/>
    <m/>
    <m/>
    <m/>
    <m/>
    <m/>
    <m/>
    <m/>
    <m/>
    <m/>
    <m/>
    <m/>
    <m/>
    <m/>
    <m/>
    <m/>
    <m/>
    <m/>
    <m/>
    <m/>
    <s v="C63"/>
    <m/>
    <m/>
    <m/>
    <m/>
    <m/>
    <m/>
    <m/>
    <m/>
    <m/>
    <m/>
    <m/>
    <m/>
    <m/>
    <m/>
    <m/>
    <m/>
    <m/>
    <m/>
    <m/>
    <m/>
    <m/>
    <n v="1016191310"/>
    <d v="2017-09-18T00:00:00"/>
    <m/>
    <s v="Yes"/>
    <s v="Yes"/>
    <s v="Yes"/>
    <s v="Yes"/>
    <s v="No"/>
    <n v="0"/>
    <s v="No"/>
    <n v="0"/>
    <s v="No"/>
    <e v="#N/A"/>
    <s v="C63"/>
    <n v="342"/>
    <s v="Fail"/>
    <n v="375"/>
    <s v="Fail"/>
    <n v="378"/>
    <s v="Fail"/>
    <n v="313"/>
    <s v="Fail"/>
    <s v="Martin Luther King Middle School"/>
    <s v="Martin Luther King Middle School"/>
    <s v="Yes"/>
    <m/>
    <n v="141439"/>
    <n v="4"/>
    <n v="1"/>
    <n v="4"/>
    <n v="4"/>
    <n v="4"/>
    <n v="4"/>
    <n v="4"/>
    <n v="4"/>
    <n v="1"/>
    <n v="4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1"/>
    <n v="1"/>
    <m/>
    <m/>
    <m/>
    <m/>
    <s v="c63"/>
    <n v="2"/>
    <n v="2"/>
    <n v="1"/>
    <n v="4"/>
    <n v="4"/>
    <n v="4"/>
    <n v="4"/>
    <n v="4"/>
    <n v="4"/>
    <n v="4"/>
    <n v="4"/>
    <n v="3"/>
    <n v="4"/>
    <n v="4"/>
    <n v="4"/>
    <n v="4"/>
    <n v="4"/>
    <n v="2"/>
    <n v="2"/>
    <n v="3"/>
    <n v="4"/>
    <n v="4"/>
    <n v="4"/>
    <n v="4"/>
    <n v="4"/>
    <n v="4"/>
    <n v="4"/>
    <n v="4"/>
    <m/>
    <m/>
    <m/>
    <m/>
    <n v="3"/>
    <n v="3"/>
    <n v="3"/>
    <n v="4"/>
    <n v="3"/>
    <n v="4"/>
    <n v="4"/>
    <n v="4"/>
    <n v="4"/>
    <n v="3"/>
    <n v="3"/>
    <n v="4"/>
    <n v="3"/>
    <n v="3"/>
    <n v="3"/>
    <n v="4"/>
    <n v="4"/>
    <n v="3"/>
    <n v="2"/>
    <n v="2"/>
    <n v="3"/>
    <n v="4"/>
    <n v="4"/>
    <n v="4"/>
    <n v="4"/>
    <n v="4"/>
    <n v="4"/>
    <n v="4"/>
    <n v="4"/>
    <n v="4"/>
    <n v="3"/>
    <n v="4"/>
    <n v="4"/>
    <m/>
    <m/>
    <m/>
    <m/>
    <s v="C63"/>
    <s v="Middle School"/>
    <n v="3"/>
    <n v="2"/>
    <n v="3"/>
    <n v="4"/>
    <n v="4"/>
    <n v="4"/>
    <n v="4"/>
    <n v="4"/>
    <n v="3"/>
    <n v="3"/>
    <n v="4"/>
    <n v="4"/>
    <n v="3"/>
    <n v="4"/>
    <n v="4"/>
    <n v="4"/>
    <n v="4"/>
    <n v="2"/>
    <n v="3"/>
    <n v="3"/>
    <n v="3"/>
    <n v="4"/>
    <n v="4"/>
    <n v="4"/>
    <n v="4"/>
    <n v="4"/>
    <n v="4"/>
    <n v="4"/>
    <n v="3"/>
    <n v="3"/>
    <n v="3"/>
    <s v="Yes"/>
    <m/>
    <s v="C63"/>
    <n v="3"/>
    <n v="4"/>
    <n v="3"/>
    <n v="4"/>
    <n v="4"/>
    <n v="3"/>
    <n v="3"/>
    <n v="3"/>
    <n v="4"/>
    <n v="4"/>
    <n v="4"/>
    <n v="4"/>
    <n v="4"/>
    <n v="4"/>
    <n v="4"/>
    <n v="4"/>
    <n v="4"/>
    <n v="2"/>
    <n v="2"/>
    <n v="2"/>
    <n v="4"/>
    <n v="4"/>
    <n v="3"/>
    <n v="4"/>
    <n v="4"/>
    <n v="4"/>
    <n v="4"/>
    <n v="4"/>
    <n v="4"/>
    <n v="3"/>
    <n v="4"/>
    <n v="4"/>
    <n v="4"/>
    <n v="3"/>
    <n v="3"/>
    <n v="3"/>
    <m/>
    <m/>
    <m/>
    <m/>
    <m/>
    <m/>
    <m/>
    <m/>
    <m/>
    <m/>
    <m/>
  </r>
  <r>
    <n v="148"/>
    <s v="Amaya"/>
    <s v="Crawford"/>
    <n v="3"/>
    <n v="4"/>
    <n v="5"/>
    <x v="4"/>
    <n v="6"/>
    <x v="5"/>
    <n v="7"/>
    <m/>
    <m/>
    <m/>
    <m/>
    <m/>
    <n v="49"/>
    <m/>
    <s v="F49"/>
    <s v="F49"/>
    <s v="F49"/>
    <n v="3689"/>
    <m/>
    <s v="PPDC @ FCES"/>
    <m/>
    <s v="PPDC @ FCES"/>
    <m/>
    <x v="0"/>
    <m/>
    <x v="0"/>
    <m/>
    <m/>
    <m/>
    <m/>
    <m/>
    <d v="2012-10-01T00:00:00"/>
    <n v="0"/>
    <n v="2"/>
    <n v="72"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6"/>
    <m/>
    <m/>
    <e v="#VALUE!"/>
    <m/>
    <e v="#VALUE!"/>
    <e v="#VALUE!"/>
    <e v="#VALUE!"/>
    <m/>
    <m/>
    <n v="166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9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49"/>
    <m/>
    <m/>
    <m/>
    <m/>
    <m/>
    <m/>
    <m/>
    <m/>
    <m/>
    <m/>
    <m/>
    <m/>
    <n v="142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Janiya/Janaya"/>
    <s v="Davidson"/>
    <n v="3"/>
    <n v="4"/>
    <n v="5"/>
    <x v="4"/>
    <n v="6"/>
    <x v="5"/>
    <n v="7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Antonio"/>
    <s v="Walker"/>
    <n v="3"/>
    <n v="4"/>
    <n v="5"/>
    <x v="4"/>
    <n v="6"/>
    <x v="5"/>
    <n v="7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Takira"/>
    <s v="Barnhart"/>
    <n v="4"/>
    <n v="5"/>
    <n v="6"/>
    <x v="5"/>
    <n v="7"/>
    <x v="6"/>
    <n v="8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Tanaesia"/>
    <s v="Lambert"/>
    <n v="4"/>
    <n v="5"/>
    <n v="6"/>
    <x v="5"/>
    <n v="7"/>
    <x v="6"/>
    <n v="8"/>
    <m/>
    <m/>
    <m/>
    <m/>
    <m/>
    <m/>
    <m/>
    <m/>
    <m/>
    <s v=""/>
    <m/>
    <m/>
    <s v="PPDC @ FCES"/>
    <m/>
    <s v="PPDC @ FCES"/>
    <m/>
    <x v="0"/>
    <m/>
    <x v="0"/>
    <m/>
    <m/>
    <m/>
    <m/>
    <m/>
    <d v="2012-10-01T00:00:00"/>
    <n v="0"/>
    <n v="1"/>
    <n v="36"/>
    <m/>
    <m/>
    <m/>
    <m/>
    <n v="1"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9"/>
    <m/>
    <n v="6"/>
    <e v="#VALUE!"/>
    <m/>
    <e v="#VALUE!"/>
    <e v="#VALUE!"/>
    <e v="#VALUE!"/>
    <m/>
    <m/>
    <n v="205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Antonique"/>
    <s v="Neal"/>
    <n v="4"/>
    <n v="5"/>
    <n v="6"/>
    <x v="5"/>
    <n v="7"/>
    <x v="6"/>
    <n v="8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TriCentrale"/>
    <s v="Reed"/>
    <n v="4"/>
    <n v="5"/>
    <n v="6"/>
    <x v="5"/>
    <n v="7"/>
    <x v="6"/>
    <n v="8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Montesia"/>
    <s v="Walton"/>
    <n v="4"/>
    <n v="5"/>
    <n v="6"/>
    <x v="5"/>
    <n v="7"/>
    <x v="6"/>
    <n v="8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Shermesha"/>
    <s v="Green"/>
    <n v="4"/>
    <n v="5"/>
    <n v="6"/>
    <x v="5"/>
    <n v="7"/>
    <x v="6"/>
    <n v="8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Jaytwon"/>
    <s v="Ampy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Joi"/>
    <s v="Banks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Naila"/>
    <s v="Christian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Myaysa"/>
    <s v="Cooper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Alexus"/>
    <s v="Drumgold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Bre-Shon"/>
    <s v="Dunson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Christian"/>
    <s v="Hatch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Zhy'Arin"/>
    <s v="McHellon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uleyman"/>
    <s v="Sakho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Josiah"/>
    <s v="Sharp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Dejanira"/>
    <s v="Williams"/>
    <n v="6"/>
    <n v="7"/>
    <n v="8"/>
    <x v="9"/>
    <n v="9"/>
    <x v="10"/>
    <n v="10"/>
    <m/>
    <m/>
    <m/>
    <m/>
    <m/>
    <m/>
    <m/>
    <m/>
    <m/>
    <s v=""/>
    <m/>
    <m/>
    <s v="PPDC @ FCES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Theron"/>
    <s v="Finney"/>
    <n v="6"/>
    <n v="7"/>
    <n v="8"/>
    <x v="9"/>
    <n v="9"/>
    <x v="10"/>
    <n v="10"/>
    <m/>
    <m/>
    <m/>
    <m/>
    <m/>
    <m/>
    <m/>
    <m/>
    <m/>
    <s v=""/>
    <m/>
    <m/>
    <s v="Central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Alyah"/>
    <s v="Williams"/>
    <n v="6"/>
    <n v="7"/>
    <n v="8"/>
    <x v="9"/>
    <n v="9"/>
    <x v="10"/>
    <n v="10"/>
    <m/>
    <m/>
    <m/>
    <m/>
    <m/>
    <m/>
    <m/>
    <m/>
    <m/>
    <s v=""/>
    <m/>
    <m/>
    <s v="Central"/>
    <s v="Central"/>
    <m/>
    <m/>
    <x v="0"/>
    <m/>
    <x v="0"/>
    <m/>
    <m/>
    <m/>
    <m/>
    <m/>
    <d v="2011-09-01T00:00:00"/>
    <n v="0"/>
    <n v="3"/>
    <n v="108"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Dylan"/>
    <s v="Kendrick"/>
    <n v="3"/>
    <n v="4"/>
    <n v="5"/>
    <x v="4"/>
    <n v="6"/>
    <x v="5"/>
    <n v="7"/>
    <m/>
    <m/>
    <m/>
    <m/>
    <m/>
    <m/>
    <m/>
    <m/>
    <m/>
    <s v=""/>
    <m/>
    <m/>
    <s v="Central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Taliyah"/>
    <s v="Ford"/>
    <n v="5"/>
    <n v="6"/>
    <n v="7"/>
    <x v="10"/>
    <n v="8"/>
    <x v="11"/>
    <n v="9"/>
    <m/>
    <m/>
    <m/>
    <m/>
    <m/>
    <m/>
    <m/>
    <m/>
    <m/>
    <s v=""/>
    <m/>
    <m/>
    <s v="Central"/>
    <m/>
    <m/>
    <m/>
    <x v="0"/>
    <m/>
    <x v="0"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De-Andre"/>
    <s v="Louis-Jean"/>
    <n v="6"/>
    <n v="7"/>
    <n v="8"/>
    <x v="9"/>
    <n v="9"/>
    <x v="10"/>
    <n v="10"/>
    <m/>
    <m/>
    <m/>
    <m/>
    <m/>
    <m/>
    <m/>
    <m/>
    <m/>
    <s v=""/>
    <m/>
    <m/>
    <s v="Central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Tylicia"/>
    <s v="Jones"/>
    <n v="7"/>
    <n v="8"/>
    <n v="9"/>
    <x v="6"/>
    <n v="10"/>
    <x v="7"/>
    <n v="11"/>
    <m/>
    <m/>
    <m/>
    <m/>
    <m/>
    <m/>
    <m/>
    <m/>
    <m/>
    <s v=""/>
    <m/>
    <m/>
    <s v="Central"/>
    <m/>
    <m/>
    <m/>
    <x v="0"/>
    <m/>
    <x v="0"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Taylor"/>
    <s v="McQuinn"/>
    <n v="8"/>
    <n v="9"/>
    <n v="10"/>
    <x v="7"/>
    <n v="11"/>
    <x v="8"/>
    <n v="12"/>
    <m/>
    <m/>
    <m/>
    <m/>
    <m/>
    <m/>
    <m/>
    <m/>
    <m/>
    <s v=""/>
    <m/>
    <m/>
    <s v="Central"/>
    <m/>
    <m/>
    <m/>
    <x v="0"/>
    <m/>
    <x v="0"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Jada"/>
    <s v="Robinson"/>
    <n v="11"/>
    <n v="12"/>
    <n v="13"/>
    <x v="11"/>
    <n v="14"/>
    <x v="12"/>
    <n v="15"/>
    <m/>
    <m/>
    <m/>
    <m/>
    <m/>
    <m/>
    <m/>
    <m/>
    <m/>
    <s v=""/>
    <m/>
    <m/>
    <s v="Central"/>
    <m/>
    <m/>
    <m/>
    <x v="0"/>
    <m/>
    <x v="0"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Corey"/>
    <s v="Sanders"/>
    <n v="1"/>
    <n v="2"/>
    <n v="3"/>
    <x v="1"/>
    <n v="4"/>
    <x v="3"/>
    <n v="5"/>
    <m/>
    <m/>
    <m/>
    <m/>
    <m/>
    <m/>
    <m/>
    <m/>
    <m/>
    <s v=""/>
    <m/>
    <m/>
    <m/>
    <m/>
    <s v="Central"/>
    <m/>
    <x v="0"/>
    <m/>
    <x v="0"/>
    <m/>
    <m/>
    <m/>
    <m/>
    <m/>
    <d v="2014-09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3"/>
    <m/>
    <m/>
    <e v="#VALUE!"/>
    <m/>
    <e v="#VALUE!"/>
    <e v="#VALUE!"/>
    <e v="#VALUE!"/>
    <m/>
    <m/>
    <n v="174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Coriuna"/>
    <s v="Sanders"/>
    <n v="1"/>
    <n v="2"/>
    <n v="3"/>
    <x v="1"/>
    <n v="4"/>
    <x v="3"/>
    <n v="5"/>
    <m/>
    <m/>
    <m/>
    <m/>
    <m/>
    <m/>
    <m/>
    <m/>
    <m/>
    <s v=""/>
    <m/>
    <m/>
    <m/>
    <m/>
    <s v="Central"/>
    <m/>
    <x v="0"/>
    <m/>
    <x v="0"/>
    <m/>
    <m/>
    <m/>
    <m/>
    <m/>
    <d v="2014-09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3"/>
    <m/>
    <m/>
    <e v="#VALUE!"/>
    <m/>
    <e v="#VALUE!"/>
    <e v="#VALUE!"/>
    <e v="#VALUE!"/>
    <m/>
    <m/>
    <n v="17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8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Jarmel"/>
    <s v="Gash"/>
    <n v="1"/>
    <n v="2"/>
    <n v="3"/>
    <x v="1"/>
    <n v="4"/>
    <x v="3"/>
    <n v="5"/>
    <m/>
    <m/>
    <m/>
    <m/>
    <m/>
    <n v="74"/>
    <m/>
    <s v="C74"/>
    <s v="C74"/>
    <s v="C74"/>
    <n v="1074"/>
    <m/>
    <m/>
    <m/>
    <s v="Central"/>
    <s v="Central"/>
    <x v="1"/>
    <m/>
    <x v="0"/>
    <m/>
    <m/>
    <m/>
    <m/>
    <m/>
    <d v="2014-09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0"/>
    <n v="195"/>
    <n v="13"/>
    <n v="15"/>
    <n v="66"/>
    <b v="1"/>
    <b v="1"/>
    <b v="1"/>
    <s v="Yes"/>
    <m/>
    <n v="181"/>
    <n v="194"/>
    <n v="13"/>
    <n v="13"/>
    <n v="56"/>
    <b v="1"/>
    <b v="1"/>
    <b v="0"/>
    <s v="Yes"/>
    <m/>
    <m/>
    <n v="192"/>
    <n v="59"/>
    <m/>
    <m/>
    <n v="10"/>
    <m/>
    <m/>
    <m/>
    <m/>
    <m/>
    <n v="194"/>
    <n v="61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C74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C74"/>
    <m/>
    <m/>
    <m/>
    <m/>
    <m/>
    <m/>
    <m/>
    <m/>
    <m/>
    <m/>
    <m/>
    <m/>
    <n v="14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Jaelyn"/>
    <s v="Jasper"/>
    <n v="1"/>
    <n v="2"/>
    <n v="3"/>
    <x v="1"/>
    <n v="4"/>
    <x v="3"/>
    <n v="5"/>
    <m/>
    <m/>
    <m/>
    <n v="1017204706"/>
    <m/>
    <m/>
    <m/>
    <s v="C113"/>
    <s v="C113"/>
    <s v="C113"/>
    <n v="3476"/>
    <m/>
    <m/>
    <m/>
    <s v="Central"/>
    <m/>
    <x v="1"/>
    <m/>
    <x v="0"/>
    <m/>
    <m/>
    <m/>
    <m/>
    <m/>
    <d v="2014-09-01T00:00:00"/>
    <n v="0"/>
    <n v="2"/>
    <n v="72"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3"/>
    <n v="172"/>
    <n v="19"/>
    <n v="39"/>
    <n v="14"/>
    <b v="1"/>
    <b v="1"/>
    <b v="1"/>
    <s v="No"/>
    <m/>
    <n v="145"/>
    <n v="171"/>
    <n v="17"/>
    <n v="26"/>
    <n v="6"/>
    <b v="1"/>
    <b v="1"/>
    <b v="1"/>
    <s v="No"/>
    <m/>
    <m/>
    <m/>
    <m/>
    <n v="213"/>
    <n v="83"/>
    <m/>
    <m/>
    <m/>
    <m/>
    <m/>
    <s v="Yes"/>
    <n v="168"/>
    <n v="4"/>
    <n v="194"/>
    <n v="25"/>
    <n v="14"/>
    <n v="26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C113"/>
    <m/>
    <m/>
    <m/>
    <m/>
    <m/>
    <m/>
    <m/>
    <m/>
    <m/>
    <m/>
    <m/>
    <m/>
    <m/>
    <m/>
    <m/>
    <m/>
    <m/>
    <m/>
    <m/>
    <m/>
    <m/>
    <n v="1017204706"/>
    <m/>
    <m/>
    <m/>
    <s v="Yes"/>
    <m/>
    <m/>
    <s v="No"/>
    <n v="0"/>
    <m/>
    <m/>
    <m/>
    <m/>
    <s v="C113"/>
    <m/>
    <m/>
    <m/>
    <m/>
    <m/>
    <m/>
    <m/>
    <m/>
    <m/>
    <m/>
    <m/>
    <m/>
    <n v="141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7"/>
    <s v="Markisha"/>
    <s v="Edler"/>
    <n v="2"/>
    <n v="3"/>
    <n v="4"/>
    <x v="2"/>
    <n v="5"/>
    <x v="2"/>
    <n v="6"/>
    <m/>
    <m/>
    <m/>
    <n v="1017291420"/>
    <m/>
    <m/>
    <m/>
    <s v="C55"/>
    <s v="C55"/>
    <s v="C55"/>
    <n v="848"/>
    <m/>
    <m/>
    <m/>
    <s v="Central"/>
    <s v="Central"/>
    <x v="1"/>
    <s v="Central"/>
    <x v="1"/>
    <m/>
    <m/>
    <m/>
    <m/>
    <m/>
    <d v="2014-09-01T00:00:00"/>
    <n v="2"/>
    <n v="3"/>
    <n v="124"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"/>
    <n v="207"/>
    <n v="10"/>
    <n v="21"/>
    <n v="71"/>
    <b v="1"/>
    <b v="1"/>
    <b v="1"/>
    <s v="Yes"/>
    <m/>
    <n v="186"/>
    <n v="202"/>
    <n v="11"/>
    <n v="16"/>
    <n v="46"/>
    <b v="1"/>
    <b v="1"/>
    <b v="1"/>
    <s v="No"/>
    <m/>
    <m/>
    <n v="189"/>
    <n v="28"/>
    <n v="171"/>
    <n v="1"/>
    <n v="9"/>
    <n v="-18"/>
    <s v="No"/>
    <s v="No"/>
    <s v="No"/>
    <s v="No"/>
    <n v="199"/>
    <n v="42"/>
    <n v="208"/>
    <n v="36"/>
    <n v="12"/>
    <n v="9"/>
    <s v="Yes"/>
    <s v="No"/>
    <s v="No"/>
    <s v="No"/>
    <m/>
    <d v="2017-03-06T00:00:00"/>
    <n v="194"/>
    <m/>
    <n v="197"/>
    <n v="16"/>
    <n v="8"/>
    <n v="3"/>
    <s v="Yes"/>
    <s v="No"/>
    <s v="No"/>
    <s v="No"/>
    <n v="201"/>
    <m/>
    <n v="214"/>
    <n v="32"/>
    <n v="10"/>
    <n v="13"/>
    <s v="Yes"/>
    <s v="Yes"/>
    <s v="Yes"/>
    <s v="No"/>
    <m/>
    <m/>
    <s v="C55"/>
    <m/>
    <m/>
    <m/>
    <m/>
    <m/>
    <m/>
    <m/>
    <m/>
    <m/>
    <m/>
    <m/>
    <m/>
    <m/>
    <m/>
    <m/>
    <m/>
    <m/>
    <m/>
    <m/>
    <m/>
    <m/>
    <n v="1017291420"/>
    <m/>
    <m/>
    <m/>
    <s v="Yes"/>
    <s v="Yes"/>
    <m/>
    <s v="No"/>
    <n v="0"/>
    <s v="No"/>
    <n v="0"/>
    <m/>
    <m/>
    <s v="C55"/>
    <n v="387"/>
    <s v="Fail"/>
    <n v="410"/>
    <s v="Pass"/>
    <m/>
    <m/>
    <m/>
    <m/>
    <s v="George Mason Elementary School"/>
    <m/>
    <m/>
    <m/>
    <n v="141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5"/>
    <n v="2"/>
    <n v="2"/>
    <n v="3"/>
    <n v="4"/>
    <n v="1"/>
    <n v="3"/>
    <n v="3"/>
    <n v="4"/>
    <n v="2"/>
    <n v="4"/>
    <n v="3"/>
    <n v="1"/>
    <n v="1"/>
    <n v="2"/>
    <n v="1"/>
    <n v="4"/>
    <n v="4"/>
    <n v="4"/>
    <n v="4"/>
    <n v="4"/>
    <n v="4"/>
    <n v="4"/>
    <n v="4"/>
    <n v="4"/>
    <n v="4"/>
    <n v="4"/>
    <n v="4"/>
    <n v="4"/>
    <m/>
    <m/>
    <m/>
    <m/>
    <n v="3"/>
    <n v="1"/>
    <n v="1"/>
    <n v="1"/>
    <n v="4"/>
    <n v="1"/>
    <n v="4"/>
    <n v="4"/>
    <n v="4"/>
    <n v="3"/>
    <n v="1"/>
    <n v="1"/>
    <n v="4"/>
    <n v="1"/>
    <n v="4"/>
    <n v="4"/>
    <n v="4"/>
    <n v="1"/>
    <n v="1"/>
    <n v="2"/>
    <n v="2"/>
    <n v="2"/>
    <n v="1"/>
    <n v="1"/>
    <n v="1"/>
    <n v="2"/>
    <n v="3"/>
    <n v="1"/>
    <n v="4"/>
    <n v="1"/>
    <n v="2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8"/>
    <s v="Demario"/>
    <s v="Lonzer"/>
    <n v="4"/>
    <n v="5"/>
    <n v="6"/>
    <x v="5"/>
    <n v="7"/>
    <x v="6"/>
    <n v="8"/>
    <m/>
    <m/>
    <m/>
    <n v="1015971021"/>
    <m/>
    <m/>
    <m/>
    <s v="C22"/>
    <s v="C22"/>
    <s v="C22"/>
    <n v="506"/>
    <m/>
    <m/>
    <m/>
    <s v="Central"/>
    <s v="Central"/>
    <x v="1"/>
    <m/>
    <x v="0"/>
    <m/>
    <m/>
    <m/>
    <m/>
    <m/>
    <d v="2014-09-01T00:00:00"/>
    <n v="1"/>
    <n v="2"/>
    <n v="80"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1"/>
    <n v="178"/>
    <n v="7"/>
    <n v="7"/>
    <n v="1"/>
    <b v="1"/>
    <b v="1"/>
    <b v="0"/>
    <s v="No"/>
    <m/>
    <n v="166"/>
    <n v="215"/>
    <n v="8"/>
    <n v="49"/>
    <n v="35"/>
    <b v="1"/>
    <b v="1"/>
    <b v="1"/>
    <s v="No"/>
    <m/>
    <m/>
    <n v="205"/>
    <n v="34"/>
    <n v="164"/>
    <n v="1"/>
    <n v="6"/>
    <n v="-41"/>
    <s v="No"/>
    <s v="No"/>
    <s v="No"/>
    <s v="No"/>
    <n v="210"/>
    <n v="31"/>
    <n v="200"/>
    <n v="6"/>
    <n v="8"/>
    <n v="-1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C22"/>
    <m/>
    <m/>
    <m/>
    <m/>
    <m/>
    <m/>
    <m/>
    <m/>
    <m/>
    <m/>
    <m/>
    <m/>
    <m/>
    <m/>
    <m/>
    <m/>
    <m/>
    <m/>
    <m/>
    <m/>
    <m/>
    <n v="1015971021"/>
    <m/>
    <m/>
    <m/>
    <s v="Yes"/>
    <m/>
    <m/>
    <s v="No"/>
    <n v="0"/>
    <m/>
    <m/>
    <m/>
    <m/>
    <s v="C22"/>
    <m/>
    <m/>
    <m/>
    <m/>
    <m/>
    <m/>
    <m/>
    <m/>
    <m/>
    <m/>
    <m/>
    <m/>
    <n v="141429"/>
    <n v="3"/>
    <n v="1"/>
    <n v="2"/>
    <n v="3"/>
    <n v="4"/>
    <n v="4"/>
    <n v="3"/>
    <n v="3"/>
    <n v="2"/>
    <n v="4"/>
    <n v="3"/>
    <n v="2"/>
    <n v="4"/>
    <n v="4"/>
    <n v="3"/>
    <n v="3"/>
    <n v="4"/>
    <n v="4"/>
    <n v="3"/>
    <n v="4"/>
    <n v="4"/>
    <n v="3"/>
    <n v="3"/>
    <n v="3"/>
    <n v="2"/>
    <n v="2"/>
    <n v="3"/>
    <n v="3"/>
    <n v="2"/>
    <n v="3"/>
    <n v="3"/>
    <n v="3"/>
    <n v="3"/>
    <n v="2"/>
    <n v="2"/>
    <m/>
    <m/>
    <m/>
    <m/>
    <s v="C22"/>
    <n v="3"/>
    <n v="3"/>
    <n v="2"/>
    <n v="3"/>
    <n v="2"/>
    <n v="3"/>
    <n v="3"/>
    <n v="4"/>
    <n v="4"/>
    <n v="3"/>
    <n v="3"/>
    <n v="4"/>
    <n v="4"/>
    <n v="3"/>
    <n v="3"/>
    <n v="3"/>
    <n v="4"/>
    <n v="3"/>
    <n v="3"/>
    <n v="4"/>
    <n v="3"/>
    <n v="3"/>
    <n v="3"/>
    <n v="3"/>
    <n v="2"/>
    <n v="3"/>
    <n v="4"/>
    <n v="3"/>
    <n v="2"/>
    <n v="3"/>
    <n v="3"/>
    <m/>
    <n v="1"/>
    <n v="4"/>
    <n v="2"/>
    <n v="3"/>
    <n v="3"/>
    <n v="3"/>
    <n v="3"/>
    <n v="1"/>
    <n v="1"/>
    <n v="2"/>
    <n v="2"/>
    <n v="1"/>
    <n v="2"/>
    <n v="3"/>
    <n v="3"/>
    <n v="3"/>
    <n v="4"/>
    <n v="1"/>
    <n v="2"/>
    <n v="2"/>
    <n v="1"/>
    <n v="2"/>
    <n v="3"/>
    <n v="1"/>
    <n v="3"/>
    <n v="3"/>
    <n v="3"/>
    <n v="2"/>
    <n v="2"/>
    <n v="3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0"/>
    <s v="Da'Niyah"/>
    <s v="Clarke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7"/>
    <m/>
    <n v="16"/>
    <e v="#VALUE!"/>
    <m/>
    <e v="#VALUE!"/>
    <e v="#VALUE!"/>
    <e v="#VALUE!"/>
    <m/>
    <m/>
    <n v="176"/>
    <m/>
    <n v="13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1"/>
    <s v="Jamel"/>
    <s v="Dandridge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1"/>
    <m/>
    <n v="16"/>
    <e v="#VALUE!"/>
    <m/>
    <e v="#VALUE!"/>
    <e v="#VALUE!"/>
    <e v="#VALUE!"/>
    <m/>
    <m/>
    <n v="174"/>
    <m/>
    <n v="14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2"/>
    <s v="Sa'Monnie"/>
    <s v="Deal"/>
    <n v="1"/>
    <n v="2"/>
    <n v="3"/>
    <x v="1"/>
    <n v="4"/>
    <x v="3"/>
    <n v="5"/>
    <m/>
    <m/>
    <m/>
    <n v="1017538187"/>
    <m/>
    <m/>
    <m/>
    <s v="F59"/>
    <s v="F59"/>
    <s v="F59"/>
    <n v="4513"/>
    <m/>
    <m/>
    <m/>
    <s v="PPDC @ FCES"/>
    <m/>
    <x v="2"/>
    <m/>
    <x v="0"/>
    <m/>
    <m/>
    <m/>
    <m/>
    <m/>
    <d v="2014-10-01T00:00:00"/>
    <n v="0"/>
    <n v="1"/>
    <n v="36"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n v="197"/>
    <n v="12"/>
    <n v="6"/>
    <n v="71"/>
    <b v="1"/>
    <b v="0"/>
    <b v="0"/>
    <s v="Yes"/>
    <m/>
    <n v="183"/>
    <n v="200"/>
    <n v="13"/>
    <n v="17"/>
    <n v="72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9"/>
    <m/>
    <m/>
    <m/>
    <m/>
    <m/>
    <m/>
    <m/>
    <m/>
    <m/>
    <m/>
    <m/>
    <m/>
    <m/>
    <m/>
    <m/>
    <m/>
    <m/>
    <m/>
    <m/>
    <m/>
    <m/>
    <n v="1017538187"/>
    <m/>
    <m/>
    <s v="Yes"/>
    <s v="Yes"/>
    <m/>
    <m/>
    <s v="No"/>
    <n v="0"/>
    <m/>
    <m/>
    <m/>
    <m/>
    <s v="F59"/>
    <m/>
    <m/>
    <m/>
    <m/>
    <m/>
    <m/>
    <m/>
    <m/>
    <m/>
    <m/>
    <m/>
    <m/>
    <n v="1428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"/>
    <s v="Arvelle"/>
    <s v="Hill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4"/>
    <s v="Quanae'"/>
    <s v="Holman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1"/>
    <n v="182"/>
    <n v="13"/>
    <n v="1"/>
    <n v="33"/>
    <b v="1"/>
    <b v="0"/>
    <b v="0"/>
    <s v="No"/>
    <m/>
    <n v="170"/>
    <n v="188"/>
    <n v="14"/>
    <n v="18"/>
    <n v="38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5"/>
    <s v="Danielle"/>
    <s v="McKinney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"/>
    <n v="183"/>
    <n v="13"/>
    <n v="-1"/>
    <n v="35"/>
    <b v="0"/>
    <b v="0"/>
    <b v="0"/>
    <s v="No"/>
    <m/>
    <n v="184"/>
    <n v="180"/>
    <n v="12"/>
    <n v="-4"/>
    <n v="19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6"/>
    <s v="Treona"/>
    <s v="Jackson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3"/>
    <m/>
    <n v="15"/>
    <e v="#VALUE!"/>
    <m/>
    <e v="#VALUE!"/>
    <e v="#VALUE!"/>
    <e v="#VALUE!"/>
    <m/>
    <m/>
    <n v="178"/>
    <m/>
    <n v="13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7"/>
    <s v="Clarissa"/>
    <s v="Tyler"/>
    <n v="1"/>
    <n v="2"/>
    <n v="3"/>
    <x v="1"/>
    <n v="4"/>
    <x v="3"/>
    <n v="5"/>
    <m/>
    <m/>
    <m/>
    <n v="1017410339"/>
    <m/>
    <m/>
    <m/>
    <s v="F42"/>
    <s v="F42"/>
    <s v="F42"/>
    <n v="1766"/>
    <m/>
    <m/>
    <m/>
    <s v="PPDC @ FCES"/>
    <s v="PPDC @ FCES"/>
    <x v="2"/>
    <m/>
    <x v="0"/>
    <m/>
    <m/>
    <m/>
    <m/>
    <m/>
    <d v="2014-10-01T00:00:00"/>
    <n v="0"/>
    <n v="2"/>
    <n v="72"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9"/>
    <n v="168"/>
    <n v="15"/>
    <n v="-1"/>
    <n v="9"/>
    <b v="0"/>
    <b v="0"/>
    <b v="0"/>
    <s v="No"/>
    <m/>
    <n v="182"/>
    <n v="190"/>
    <n v="13"/>
    <n v="8"/>
    <n v="44"/>
    <b v="1"/>
    <b v="0"/>
    <b v="0"/>
    <s v="No"/>
    <m/>
    <m/>
    <m/>
    <m/>
    <n v="176"/>
    <n v="7"/>
    <m/>
    <m/>
    <m/>
    <m/>
    <m/>
    <s v="No"/>
    <m/>
    <m/>
    <n v="199"/>
    <n v="37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F42"/>
    <m/>
    <m/>
    <m/>
    <m/>
    <m/>
    <m/>
    <m/>
    <m/>
    <m/>
    <m/>
    <m/>
    <m/>
    <m/>
    <m/>
    <m/>
    <m/>
    <m/>
    <m/>
    <m/>
    <m/>
    <m/>
    <n v="1017410339"/>
    <m/>
    <m/>
    <s v="Yes"/>
    <s v="Yes"/>
    <m/>
    <m/>
    <s v="No"/>
    <n v="0"/>
    <m/>
    <m/>
    <m/>
    <m/>
    <s v="F42"/>
    <m/>
    <m/>
    <m/>
    <m/>
    <m/>
    <m/>
    <m/>
    <m/>
    <m/>
    <m/>
    <m/>
    <m/>
    <n v="142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8"/>
    <s v="Josiah"/>
    <s v="Johnson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"/>
    <m/>
    <n v="13"/>
    <e v="#VALUE!"/>
    <m/>
    <e v="#VALUE!"/>
    <e v="#VALUE!"/>
    <e v="#VALUE!"/>
    <m/>
    <m/>
    <n v="175"/>
    <m/>
    <n v="14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0"/>
    <s v="Unique"/>
    <s v="Boyd"/>
    <n v="2"/>
    <n v="3"/>
    <n v="4"/>
    <x v="2"/>
    <n v="5"/>
    <x v="2"/>
    <n v="6"/>
    <m/>
    <m/>
    <m/>
    <m/>
    <m/>
    <n v="22"/>
    <m/>
    <s v="F22"/>
    <s v="F22"/>
    <s v="F22"/>
    <n v="1372"/>
    <m/>
    <m/>
    <m/>
    <s v="PPDC @ FCES"/>
    <s v="PPDC @ FCES"/>
    <x v="0"/>
    <m/>
    <x v="0"/>
    <m/>
    <m/>
    <m/>
    <m/>
    <m/>
    <d v="2014-10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6"/>
    <n v="182"/>
    <n v="14"/>
    <n v="36"/>
    <n v="14"/>
    <b v="1"/>
    <b v="1"/>
    <b v="1"/>
    <s v="No"/>
    <m/>
    <n v="170"/>
    <n v="176"/>
    <n v="12"/>
    <n v="6"/>
    <n v="2"/>
    <b v="1"/>
    <b v="0"/>
    <b v="0"/>
    <s v="No"/>
    <m/>
    <m/>
    <n v="185"/>
    <n v="20"/>
    <m/>
    <m/>
    <n v="10"/>
    <m/>
    <m/>
    <m/>
    <m/>
    <m/>
    <n v="184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2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22"/>
    <m/>
    <m/>
    <m/>
    <m/>
    <m/>
    <m/>
    <m/>
    <m/>
    <m/>
    <m/>
    <m/>
    <m/>
    <n v="142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s v="Jada"/>
    <s v="Jackson"/>
    <n v="2"/>
    <n v="3"/>
    <n v="4"/>
    <x v="2"/>
    <n v="5"/>
    <x v="2"/>
    <n v="6"/>
    <m/>
    <m/>
    <m/>
    <n v="1017410431"/>
    <m/>
    <m/>
    <m/>
    <s v="F32"/>
    <s v="F32"/>
    <s v="F32"/>
    <n v="1557"/>
    <m/>
    <m/>
    <m/>
    <s v="PPDC @ FCES"/>
    <s v="PPDC @ FCES"/>
    <x v="2"/>
    <s v="PPDC @ FCES"/>
    <x v="2"/>
    <m/>
    <m/>
    <m/>
    <m/>
    <m/>
    <d v="2014-10-01T00:00:00"/>
    <n v="2"/>
    <n v="3"/>
    <n v="124"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5"/>
    <n v="175"/>
    <n v="11"/>
    <n v="0"/>
    <n v="6"/>
    <b v="0"/>
    <b v="0"/>
    <b v="0"/>
    <s v="No"/>
    <m/>
    <n v="173"/>
    <n v="180"/>
    <n v="12"/>
    <n v="7"/>
    <n v="4"/>
    <b v="1"/>
    <b v="0"/>
    <b v="0"/>
    <s v="No"/>
    <m/>
    <m/>
    <n v="187"/>
    <n v="24"/>
    <n v="194"/>
    <n v="21"/>
    <n v="9"/>
    <n v="7"/>
    <s v="Yes"/>
    <s v="No"/>
    <s v="No"/>
    <s v="No"/>
    <n v="188"/>
    <n v="16"/>
    <n v="195"/>
    <n v="11"/>
    <n v="12"/>
    <n v="7"/>
    <s v="Yes"/>
    <s v="No"/>
    <s v="No"/>
    <s v="No"/>
    <m/>
    <d v="2016-09-12T00:00:00"/>
    <n v="189"/>
    <m/>
    <n v="208"/>
    <n v="40"/>
    <n v="8"/>
    <n v="19"/>
    <s v="Yes"/>
    <s v="Yes"/>
    <s v="Yes"/>
    <s v="No"/>
    <m/>
    <m/>
    <m/>
    <m/>
    <m/>
    <m/>
    <m/>
    <m/>
    <m/>
    <m/>
    <m/>
    <m/>
    <s v="F32"/>
    <m/>
    <m/>
    <m/>
    <m/>
    <m/>
    <m/>
    <m/>
    <m/>
    <m/>
    <m/>
    <m/>
    <m/>
    <m/>
    <m/>
    <m/>
    <m/>
    <m/>
    <m/>
    <m/>
    <m/>
    <m/>
    <n v="1017410431"/>
    <m/>
    <m/>
    <s v="Yes"/>
    <s v="Yes"/>
    <s v="Yes"/>
    <m/>
    <s v="No"/>
    <n v="0"/>
    <s v="Yes"/>
    <n v="1"/>
    <m/>
    <m/>
    <s v="F32"/>
    <n v="461"/>
    <s v="Pass"/>
    <n v="461"/>
    <s v="Pass"/>
    <m/>
    <m/>
    <m/>
    <m/>
    <s v="Fairfield Court Elementary School"/>
    <m/>
    <m/>
    <m/>
    <n v="142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2"/>
    <n v="3"/>
    <n v="4"/>
    <n v="3"/>
    <n v="3"/>
    <n v="3"/>
    <n v="4"/>
    <n v="3"/>
    <n v="3"/>
    <n v="3"/>
    <n v="3"/>
    <n v="3"/>
    <n v="3"/>
    <n v="3"/>
    <n v="3"/>
    <n v="3"/>
    <n v="4"/>
    <n v="3"/>
    <n v="4"/>
    <n v="4"/>
    <n v="4"/>
    <n v="4"/>
    <n v="4"/>
    <n v="4"/>
    <n v="4"/>
    <n v="4"/>
    <n v="4"/>
    <n v="4"/>
    <n v="4"/>
    <m/>
    <m/>
    <m/>
    <m/>
    <n v="3"/>
    <n v="3"/>
    <n v="4"/>
    <n v="3"/>
    <n v="4"/>
    <n v="3"/>
    <n v="3"/>
    <n v="3"/>
    <n v="3"/>
    <n v="3"/>
    <n v="4"/>
    <n v="3"/>
    <n v="4"/>
    <n v="3"/>
    <n v="3"/>
    <n v="3"/>
    <n v="4"/>
    <n v="2"/>
    <n v="3"/>
    <n v="2"/>
    <n v="3"/>
    <n v="2"/>
    <n v="1"/>
    <n v="3"/>
    <n v="4"/>
    <n v="4"/>
    <n v="4"/>
    <n v="4"/>
    <n v="4"/>
    <n v="4"/>
    <n v="4"/>
    <n v="4"/>
    <n v="4"/>
    <m/>
    <m/>
    <m/>
    <m/>
    <s v="F32"/>
    <s v="Fairfield"/>
    <n v="3"/>
    <n v="2"/>
    <n v="3"/>
    <n v="3"/>
    <n v="3"/>
    <n v="3"/>
    <n v="3"/>
    <n v="3"/>
    <n v="2"/>
    <n v="3"/>
    <n v="3"/>
    <n v="3"/>
    <n v="3"/>
    <n v="3"/>
    <n v="3"/>
    <n v="3"/>
    <n v="3"/>
    <n v="4"/>
    <n v="4"/>
    <n v="4"/>
    <n v="4"/>
    <n v="4"/>
    <n v="3"/>
    <n v="4"/>
    <n v="3"/>
    <n v="4"/>
    <n v="3"/>
    <n v="4"/>
    <m/>
    <m/>
    <m/>
    <s v="Yes"/>
    <m/>
    <s v="F32"/>
    <n v="3"/>
    <n v="4"/>
    <n v="3"/>
    <n v="3"/>
    <n v="3"/>
    <n v="3"/>
    <n v="4"/>
    <n v="4"/>
    <n v="4"/>
    <n v="4"/>
    <n v="4"/>
    <n v="4"/>
    <n v="4"/>
    <n v="4"/>
    <n v="4"/>
    <n v="4"/>
    <n v="4"/>
    <n v="2"/>
    <n v="4"/>
    <n v="2"/>
    <n v="4"/>
    <n v="2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</r>
  <r>
    <n v="202"/>
    <s v="Jordan"/>
    <s v="Jackson"/>
    <n v="2"/>
    <n v="3"/>
    <n v="4"/>
    <x v="2"/>
    <n v="5"/>
    <x v="2"/>
    <n v="6"/>
    <m/>
    <m/>
    <m/>
    <n v="1017400864"/>
    <m/>
    <m/>
    <m/>
    <s v="F31"/>
    <s v="F31"/>
    <s v="F31"/>
    <n v="1556"/>
    <m/>
    <m/>
    <m/>
    <s v="PPDC @ FCES"/>
    <s v="PPDC @ FCES"/>
    <x v="2"/>
    <s v="PPDC @ FCES"/>
    <x v="2"/>
    <m/>
    <m/>
    <m/>
    <m/>
    <m/>
    <d v="2014-10-01T00:00:00"/>
    <n v="2"/>
    <n v="3"/>
    <n v="124"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7"/>
    <n v="176"/>
    <n v="12"/>
    <n v="9"/>
    <n v="7"/>
    <b v="1"/>
    <b v="0"/>
    <b v="0"/>
    <s v="No"/>
    <m/>
    <n v="172"/>
    <n v="183"/>
    <n v="12"/>
    <n v="11"/>
    <n v="7"/>
    <b v="1"/>
    <b v="0"/>
    <b v="0"/>
    <s v="No"/>
    <m/>
    <m/>
    <n v="175"/>
    <n v="7"/>
    <m/>
    <m/>
    <n v="11"/>
    <m/>
    <m/>
    <m/>
    <m/>
    <m/>
    <n v="189"/>
    <n v="17"/>
    <n v="197"/>
    <n v="14"/>
    <n v="12"/>
    <n v="8"/>
    <s v="Yes"/>
    <s v="No"/>
    <s v="No"/>
    <s v="No"/>
    <m/>
    <d v="2016-09-12T00:00:00"/>
    <n v="198"/>
    <m/>
    <n v="223"/>
    <n v="78"/>
    <n v="7"/>
    <n v="25"/>
    <s v="Yes"/>
    <s v="Yes"/>
    <s v="Yes"/>
    <s v="Yes"/>
    <m/>
    <m/>
    <m/>
    <m/>
    <m/>
    <m/>
    <m/>
    <m/>
    <m/>
    <m/>
    <m/>
    <m/>
    <s v="F31"/>
    <m/>
    <m/>
    <m/>
    <m/>
    <m/>
    <m/>
    <m/>
    <m/>
    <m/>
    <m/>
    <m/>
    <m/>
    <m/>
    <m/>
    <m/>
    <m/>
    <m/>
    <m/>
    <m/>
    <m/>
    <m/>
    <n v="1017400864"/>
    <m/>
    <m/>
    <s v="Yes"/>
    <s v="Yes"/>
    <s v="Yes"/>
    <m/>
    <s v="No"/>
    <n v="0"/>
    <s v="No"/>
    <n v="0"/>
    <m/>
    <m/>
    <s v="F31"/>
    <n v="407"/>
    <s v="Pass"/>
    <n v="482"/>
    <s v="Pass"/>
    <m/>
    <m/>
    <m/>
    <m/>
    <s v="Fairfield Court Elementary School"/>
    <m/>
    <m/>
    <m/>
    <n v="142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1"/>
    <n v="3"/>
    <n v="1"/>
    <n v="4"/>
    <n v="4"/>
    <n v="3"/>
    <n v="3"/>
    <n v="4"/>
    <n v="4"/>
    <n v="4"/>
    <n v="3"/>
    <n v="4"/>
    <n v="3"/>
    <n v="3"/>
    <n v="4"/>
    <n v="4"/>
    <n v="4"/>
    <n v="4"/>
    <n v="1"/>
    <n v="4"/>
    <n v="1"/>
    <n v="3"/>
    <n v="1"/>
    <n v="4"/>
    <n v="4"/>
    <n v="4"/>
    <n v="1"/>
    <n v="2"/>
    <n v="4"/>
    <m/>
    <m/>
    <m/>
    <m/>
    <n v="3"/>
    <n v="1"/>
    <n v="1"/>
    <n v="1"/>
    <n v="3"/>
    <n v="1"/>
    <n v="4"/>
    <n v="4"/>
    <n v="4"/>
    <n v="4"/>
    <n v="4"/>
    <n v="1"/>
    <n v="4"/>
    <n v="4"/>
    <n v="4"/>
    <n v="4"/>
    <n v="4"/>
    <n v="1"/>
    <n v="1"/>
    <n v="1"/>
    <n v="4"/>
    <n v="1"/>
    <n v="4"/>
    <n v="4"/>
    <n v="4"/>
    <n v="4"/>
    <n v="4"/>
    <n v="1"/>
    <n v="4"/>
    <n v="4"/>
    <n v="4"/>
    <n v="4"/>
    <n v="4"/>
    <m/>
    <m/>
    <m/>
    <m/>
    <s v="F31"/>
    <s v="Fairfield"/>
    <n v="3"/>
    <n v="1"/>
    <n v="2"/>
    <n v="4"/>
    <n v="1"/>
    <n v="1"/>
    <n v="3"/>
    <n v="3"/>
    <n v="1"/>
    <n v="1"/>
    <n v="4"/>
    <n v="1"/>
    <n v="2"/>
    <n v="4"/>
    <n v="4"/>
    <n v="4"/>
    <n v="4"/>
    <n v="1"/>
    <n v="1"/>
    <n v="1"/>
    <n v="4"/>
    <n v="4"/>
    <n v="2"/>
    <n v="1"/>
    <n v="1"/>
    <n v="4"/>
    <n v="1"/>
    <n v="4"/>
    <m/>
    <m/>
    <m/>
    <s v="Yes"/>
    <m/>
    <s v="F31"/>
    <n v="2"/>
    <n v="1"/>
    <n v="2"/>
    <n v="1"/>
    <n v="2"/>
    <n v="2"/>
    <n v="3"/>
    <n v="2"/>
    <n v="2"/>
    <n v="2"/>
    <n v="3"/>
    <n v="2"/>
    <n v="3"/>
    <n v="3"/>
    <n v="4"/>
    <n v="4"/>
    <n v="4"/>
    <n v="1"/>
    <n v="1"/>
    <n v="1"/>
    <n v="4"/>
    <n v="4"/>
    <n v="3"/>
    <n v="2"/>
    <n v="2"/>
    <n v="2"/>
    <n v="2"/>
    <n v="1"/>
    <n v="4"/>
    <n v="3"/>
    <n v="2"/>
    <n v="3"/>
    <n v="2"/>
    <m/>
    <m/>
    <m/>
    <m/>
    <m/>
    <m/>
    <m/>
    <m/>
    <m/>
    <m/>
    <m/>
    <m/>
    <m/>
    <m/>
  </r>
  <r>
    <n v="203"/>
    <s v="Dayvon"/>
    <s v="Joseph"/>
    <n v="2"/>
    <n v="3"/>
    <n v="4"/>
    <x v="2"/>
    <n v="5"/>
    <x v="2"/>
    <n v="6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7"/>
    <m/>
    <m/>
    <e v="#VALUE!"/>
    <m/>
    <e v="#VALUE!"/>
    <e v="#VALUE!"/>
    <e v="#VALUE!"/>
    <m/>
    <m/>
    <n v="185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"/>
    <s v="KiAra"/>
    <s v="Lynch"/>
    <n v="2"/>
    <n v="3"/>
    <n v="4"/>
    <x v="2"/>
    <n v="5"/>
    <x v="2"/>
    <n v="6"/>
    <m/>
    <m/>
    <m/>
    <n v="1017744921"/>
    <m/>
    <m/>
    <m/>
    <s v="F39"/>
    <s v="F39"/>
    <s v="F39"/>
    <n v="1733"/>
    <m/>
    <m/>
    <m/>
    <s v="PPDC @ FCES"/>
    <s v="PPDC @ FCES"/>
    <x v="2"/>
    <m/>
    <x v="0"/>
    <m/>
    <m/>
    <m/>
    <m/>
    <m/>
    <d v="2014-10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"/>
    <n v="210"/>
    <n v="8"/>
    <n v="6"/>
    <n v="77"/>
    <b v="1"/>
    <b v="0"/>
    <b v="0"/>
    <s v="Yes"/>
    <m/>
    <n v="197"/>
    <n v="215"/>
    <n v="11"/>
    <n v="18"/>
    <n v="80"/>
    <b v="1"/>
    <b v="1"/>
    <b v="1"/>
    <s v="Yes"/>
    <m/>
    <m/>
    <n v="200"/>
    <n v="55"/>
    <m/>
    <m/>
    <n v="8"/>
    <m/>
    <m/>
    <m/>
    <m/>
    <m/>
    <n v="213"/>
    <n v="79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s v="F39"/>
    <m/>
    <m/>
    <m/>
    <m/>
    <m/>
    <m/>
    <m/>
    <m/>
    <m/>
    <m/>
    <m/>
    <m/>
    <m/>
    <m/>
    <m/>
    <m/>
    <m/>
    <m/>
    <m/>
    <m/>
    <m/>
    <n v="1017744921"/>
    <m/>
    <m/>
    <s v="Yes"/>
    <s v="Yes"/>
    <m/>
    <m/>
    <s v="No"/>
    <n v="0"/>
    <m/>
    <m/>
    <m/>
    <m/>
    <s v="F39"/>
    <m/>
    <m/>
    <m/>
    <m/>
    <m/>
    <m/>
    <m/>
    <m/>
    <m/>
    <m/>
    <m/>
    <m/>
    <n v="142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9"/>
    <n v="3"/>
    <n v="4"/>
    <n v="3"/>
    <n v="4"/>
    <n v="4"/>
    <n v="3"/>
    <n v="4"/>
    <n v="4"/>
    <n v="4"/>
    <n v="4"/>
    <n v="2"/>
    <n v="3"/>
    <n v="4"/>
    <n v="3"/>
    <n v="3"/>
    <n v="4"/>
    <n v="3"/>
    <n v="4"/>
    <n v="4"/>
    <n v="3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"/>
    <s v="Jeylan"/>
    <s v="Moody"/>
    <n v="2"/>
    <n v="3"/>
    <n v="4"/>
    <x v="2"/>
    <n v="5"/>
    <x v="2"/>
    <n v="6"/>
    <m/>
    <m/>
    <m/>
    <n v="1017183102"/>
    <m/>
    <m/>
    <m/>
    <s v="F9"/>
    <s v="F9"/>
    <s v="F9"/>
    <n v="1193"/>
    <m/>
    <m/>
    <m/>
    <s v="PPDC @ FCES"/>
    <s v="PPDC @ FCES"/>
    <x v="2"/>
    <s v="PPDC @ FCES"/>
    <x v="0"/>
    <m/>
    <m/>
    <m/>
    <m/>
    <m/>
    <d v="2014-10-01T00:00:00"/>
    <n v="2"/>
    <n v="2"/>
    <n v="88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"/>
    <n v="192"/>
    <n v="10"/>
    <n v="14"/>
    <n v="33"/>
    <b v="1"/>
    <b v="1"/>
    <b v="1"/>
    <s v="No"/>
    <m/>
    <n v="171"/>
    <n v="175"/>
    <n v="12"/>
    <n v="4"/>
    <n v="2"/>
    <b v="1"/>
    <b v="0"/>
    <b v="0"/>
    <s v="No"/>
    <m/>
    <m/>
    <n v="184"/>
    <n v="18"/>
    <n v="194"/>
    <n v="21"/>
    <n v="10"/>
    <n v="10"/>
    <s v="Yes"/>
    <s v="Yes"/>
    <s v="No"/>
    <s v="No"/>
    <n v="181"/>
    <n v="6"/>
    <n v="188"/>
    <n v="4"/>
    <n v="12"/>
    <n v="7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F9"/>
    <m/>
    <m/>
    <m/>
    <m/>
    <m/>
    <m/>
    <m/>
    <m/>
    <m/>
    <m/>
    <m/>
    <m/>
    <m/>
    <m/>
    <m/>
    <m/>
    <m/>
    <m/>
    <m/>
    <m/>
    <m/>
    <n v="1017183102"/>
    <m/>
    <m/>
    <s v="Yes"/>
    <s v="Yes"/>
    <m/>
    <m/>
    <s v="No"/>
    <n v="0"/>
    <m/>
    <m/>
    <m/>
    <m/>
    <s v="F9"/>
    <m/>
    <m/>
    <m/>
    <m/>
    <m/>
    <m/>
    <m/>
    <m/>
    <m/>
    <m/>
    <m/>
    <m/>
    <n v="142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9"/>
    <n v="3"/>
    <n v="4"/>
    <n v="2"/>
    <n v="4"/>
    <n v="4"/>
    <n v="2"/>
    <n v="4"/>
    <n v="4"/>
    <n v="4"/>
    <n v="4"/>
    <n v="4"/>
    <n v="4"/>
    <n v="4"/>
    <n v="4"/>
    <n v="1"/>
    <n v="4"/>
    <n v="3"/>
    <n v="4"/>
    <n v="3"/>
    <n v="4"/>
    <n v="4"/>
    <n v="4"/>
    <n v="3"/>
    <n v="4"/>
    <n v="3"/>
    <n v="2"/>
    <n v="2"/>
    <n v="3"/>
    <m/>
    <m/>
    <m/>
    <m/>
    <n v="3"/>
    <n v="2"/>
    <n v="2"/>
    <n v="3"/>
    <n v="4"/>
    <n v="2"/>
    <n v="4"/>
    <n v="4"/>
    <n v="4"/>
    <n v="4"/>
    <n v="4"/>
    <n v="1"/>
    <n v="3"/>
    <n v="4"/>
    <n v="3"/>
    <n v="4"/>
    <n v="4"/>
    <n v="3"/>
    <n v="4"/>
    <n v="3"/>
    <n v="2"/>
    <n v="4"/>
    <n v="3"/>
    <n v="2"/>
    <n v="2"/>
    <n v="3"/>
    <n v="1"/>
    <n v="2"/>
    <n v="3"/>
    <n v="3"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7"/>
    <s v="Tony"/>
    <s v="Medley"/>
    <n v="2"/>
    <n v="3"/>
    <n v="4"/>
    <x v="2"/>
    <n v="5"/>
    <x v="2"/>
    <n v="6"/>
    <m/>
    <m/>
    <m/>
    <m/>
    <m/>
    <m/>
    <m/>
    <m/>
    <m/>
    <s v=""/>
    <m/>
    <m/>
    <m/>
    <s v="PPDC @ FCES"/>
    <s v="PPDC @ FCES"/>
    <m/>
    <x v="0"/>
    <m/>
    <x v="0"/>
    <m/>
    <m/>
    <m/>
    <m/>
    <m/>
    <d v="2013-10-01T00:00:00"/>
    <n v="0"/>
    <n v="1"/>
    <n v="36"/>
    <m/>
    <m/>
    <m/>
    <m/>
    <m/>
    <m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"/>
    <n v="200"/>
    <n v="10"/>
    <n v="22"/>
    <n v="54"/>
    <b v="1"/>
    <b v="1"/>
    <b v="1"/>
    <s v="Yes"/>
    <m/>
    <n v="179"/>
    <n v="193"/>
    <n v="11"/>
    <n v="14"/>
    <n v="23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8"/>
    <s v="Zakayla"/>
    <s v="Winston"/>
    <n v="2"/>
    <n v="3"/>
    <n v="4"/>
    <x v="2"/>
    <n v="5"/>
    <x v="2"/>
    <n v="6"/>
    <m/>
    <m/>
    <m/>
    <n v="1017205324"/>
    <m/>
    <m/>
    <m/>
    <s v="C506"/>
    <s v="C506"/>
    <s v="F53"/>
    <n v="3777"/>
    <m/>
    <m/>
    <m/>
    <s v="PPDC @ FCES"/>
    <m/>
    <x v="2"/>
    <m/>
    <x v="2"/>
    <m/>
    <m/>
    <m/>
    <m/>
    <m/>
    <d v="2014-10-01T00:00:00"/>
    <n v="0"/>
    <n v="3"/>
    <n v="108"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1"/>
    <n v="205"/>
    <n v="10"/>
    <n v="24"/>
    <n v="66"/>
    <b v="1"/>
    <b v="1"/>
    <b v="1"/>
    <s v="Yes"/>
    <m/>
    <n v="182"/>
    <n v="199"/>
    <n v="11"/>
    <n v="17"/>
    <n v="37"/>
    <b v="1"/>
    <b v="1"/>
    <b v="1"/>
    <s v="No"/>
    <m/>
    <m/>
    <m/>
    <m/>
    <n v="205"/>
    <n v="48"/>
    <m/>
    <m/>
    <m/>
    <m/>
    <m/>
    <s v="No"/>
    <m/>
    <m/>
    <n v="197"/>
    <n v="14"/>
    <m/>
    <m/>
    <m/>
    <m/>
    <m/>
    <s v="No"/>
    <m/>
    <d v="2016-09-12T00:00:00"/>
    <n v="203"/>
    <m/>
    <n v="213"/>
    <n v="53"/>
    <n v="6"/>
    <n v="10"/>
    <s v="Yes"/>
    <s v="Yes"/>
    <s v="Yes"/>
    <s v="Yes"/>
    <m/>
    <m/>
    <m/>
    <m/>
    <m/>
    <m/>
    <m/>
    <m/>
    <m/>
    <m/>
    <m/>
    <m/>
    <s v="C506"/>
    <m/>
    <m/>
    <m/>
    <m/>
    <m/>
    <m/>
    <m/>
    <m/>
    <m/>
    <m/>
    <m/>
    <m/>
    <m/>
    <m/>
    <m/>
    <m/>
    <m/>
    <m/>
    <m/>
    <m/>
    <m/>
    <n v="1017205324"/>
    <m/>
    <m/>
    <s v="Yes"/>
    <s v="Yes"/>
    <s v="Yes"/>
    <m/>
    <s v="No"/>
    <n v="0"/>
    <s v="No"/>
    <n v="0"/>
    <m/>
    <m/>
    <s v="F53"/>
    <n v="453"/>
    <s v="Pass"/>
    <n v="463"/>
    <s v="Pass"/>
    <m/>
    <m/>
    <m/>
    <m/>
    <s v="Fairfield Court Elementary School"/>
    <m/>
    <m/>
    <m/>
    <n v="14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3"/>
    <s v="Fairfield"/>
    <n v="3"/>
    <n v="3"/>
    <n v="3"/>
    <n v="4"/>
    <n v="3"/>
    <n v="3"/>
    <n v="3"/>
    <n v="4"/>
    <n v="3"/>
    <n v="3"/>
    <n v="3"/>
    <n v="3"/>
    <n v="3"/>
    <n v="3"/>
    <n v="4"/>
    <n v="4"/>
    <n v="4"/>
    <n v="2"/>
    <n v="3"/>
    <n v="3"/>
    <n v="4"/>
    <n v="2"/>
    <n v="2"/>
    <n v="1"/>
    <n v="1"/>
    <n v="1"/>
    <n v="1"/>
    <n v="2"/>
    <m/>
    <m/>
    <m/>
    <m/>
    <m/>
    <s v="F53"/>
    <n v="3"/>
    <n v="4"/>
    <n v="3"/>
    <n v="4"/>
    <n v="4"/>
    <n v="3"/>
    <n v="4"/>
    <n v="4"/>
    <n v="4"/>
    <n v="4"/>
    <n v="4"/>
    <n v="3"/>
    <n v="4"/>
    <n v="4"/>
    <n v="4"/>
    <n v="4"/>
    <n v="4"/>
    <n v="2"/>
    <n v="3"/>
    <n v="3"/>
    <n v="4"/>
    <n v="3"/>
    <n v="3"/>
    <n v="3"/>
    <n v="3"/>
    <n v="3"/>
    <n v="2"/>
    <n v="2"/>
    <n v="3"/>
    <n v="4"/>
    <n v="4"/>
    <n v="4"/>
    <n v="4"/>
    <m/>
    <m/>
    <m/>
    <m/>
    <m/>
    <m/>
    <m/>
    <m/>
    <m/>
    <m/>
    <m/>
    <m/>
    <m/>
    <m/>
  </r>
  <r>
    <n v="209"/>
    <s v="Tyree"/>
    <s v="Hicks"/>
    <n v="3"/>
    <n v="4"/>
    <n v="5"/>
    <x v="4"/>
    <n v="6"/>
    <x v="5"/>
    <n v="7"/>
    <m/>
    <m/>
    <m/>
    <n v="1015044287"/>
    <m/>
    <m/>
    <m/>
    <s v="F21"/>
    <s v="F21"/>
    <s v="F21"/>
    <n v="1366"/>
    <m/>
    <m/>
    <m/>
    <s v="PPDC @ FCES"/>
    <s v="PPDC @ FCES"/>
    <x v="2"/>
    <m/>
    <x v="0"/>
    <m/>
    <m/>
    <m/>
    <m/>
    <m/>
    <d v="2014-10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"/>
    <n v="198"/>
    <n v="8"/>
    <n v="15"/>
    <n v="30"/>
    <b v="1"/>
    <b v="1"/>
    <b v="1"/>
    <s v="No"/>
    <m/>
    <n v="185"/>
    <n v="219"/>
    <n v="8"/>
    <n v="34"/>
    <n v="64"/>
    <b v="1"/>
    <b v="1"/>
    <b v="1"/>
    <s v="Yes"/>
    <m/>
    <m/>
    <n v="186"/>
    <n v="10"/>
    <m/>
    <m/>
    <n v="9"/>
    <m/>
    <m/>
    <m/>
    <m/>
    <m/>
    <n v="192"/>
    <n v="9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21"/>
    <m/>
    <m/>
    <m/>
    <m/>
    <m/>
    <m/>
    <m/>
    <m/>
    <m/>
    <m/>
    <m/>
    <m/>
    <m/>
    <m/>
    <m/>
    <m/>
    <m/>
    <m/>
    <m/>
    <m/>
    <m/>
    <n v="1015044287"/>
    <m/>
    <m/>
    <s v="Yes"/>
    <s v="Yes"/>
    <m/>
    <m/>
    <s v="Yes"/>
    <n v="1"/>
    <m/>
    <m/>
    <m/>
    <m/>
    <s v="F21"/>
    <m/>
    <m/>
    <m/>
    <m/>
    <m/>
    <m/>
    <m/>
    <m/>
    <m/>
    <m/>
    <m/>
    <m/>
    <n v="142679"/>
    <n v="2"/>
    <n v="1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1"/>
    <m/>
    <m/>
    <m/>
    <m/>
    <s v="f21"/>
    <n v="4"/>
    <n v="1"/>
    <n v="4"/>
    <n v="4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0"/>
    <s v="Jeremiah"/>
    <s v="Jenning"/>
    <n v="3"/>
    <n v="4"/>
    <n v="5"/>
    <x v="4"/>
    <n v="6"/>
    <x v="5"/>
    <n v="7"/>
    <m/>
    <m/>
    <m/>
    <m/>
    <m/>
    <n v="23"/>
    <m/>
    <s v="F23"/>
    <s v="F23"/>
    <s v="F23"/>
    <n v="1375"/>
    <m/>
    <m/>
    <m/>
    <s v="PPDC @ FCES"/>
    <s v="PPDC @ FCES"/>
    <x v="0"/>
    <m/>
    <x v="0"/>
    <m/>
    <m/>
    <m/>
    <m/>
    <m/>
    <d v="2014-10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"/>
    <n v="183"/>
    <n v="7"/>
    <n v="-18"/>
    <n v="6"/>
    <b v="0"/>
    <b v="0"/>
    <b v="0"/>
    <s v="No"/>
    <m/>
    <n v="192"/>
    <n v="200"/>
    <n v="8"/>
    <n v="8"/>
    <n v="18"/>
    <b v="1"/>
    <b v="1"/>
    <b v="0"/>
    <s v="No"/>
    <m/>
    <m/>
    <n v="194"/>
    <n v="22"/>
    <m/>
    <m/>
    <n v="8"/>
    <m/>
    <m/>
    <m/>
    <m/>
    <m/>
    <n v="203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3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23"/>
    <m/>
    <m/>
    <m/>
    <m/>
    <m/>
    <m/>
    <m/>
    <m/>
    <m/>
    <m/>
    <m/>
    <m/>
    <n v="142752"/>
    <n v="3"/>
    <n v="4"/>
    <n v="4"/>
    <n v="3"/>
    <n v="4"/>
    <n v="3"/>
    <n v="4"/>
    <n v="4"/>
    <n v="4"/>
    <n v="4"/>
    <n v="4"/>
    <n v="4"/>
    <n v="4"/>
    <n v="4"/>
    <n v="4"/>
    <n v="4"/>
    <n v="4"/>
    <n v="2"/>
    <n v="4"/>
    <n v="4"/>
    <n v="3"/>
    <n v="4"/>
    <n v="4"/>
    <n v="4"/>
    <n v="4"/>
    <n v="4"/>
    <n v="1"/>
    <n v="3"/>
    <n v="4"/>
    <n v="4"/>
    <n v="4"/>
    <n v="4"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"/>
    <s v="Malik"/>
    <s v="Robinson-Corbin"/>
    <n v="3"/>
    <n v="4"/>
    <n v="5"/>
    <x v="4"/>
    <n v="6"/>
    <x v="5"/>
    <n v="7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"/>
    <m/>
    <m/>
    <e v="#VALUE!"/>
    <m/>
    <e v="#VALUE!"/>
    <e v="#VALUE!"/>
    <e v="#VALUE!"/>
    <m/>
    <m/>
    <n v="19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3"/>
    <s v="Mahagony"/>
    <s v="Fisher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"/>
    <m/>
    <n v="4"/>
    <e v="#VALUE!"/>
    <m/>
    <e v="#VALUE!"/>
    <e v="#VALUE!"/>
    <e v="#VALUE!"/>
    <m/>
    <m/>
    <n v="198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4"/>
    <s v="Isaiah"/>
    <s v="Harris"/>
    <n v="4"/>
    <n v="5"/>
    <n v="6"/>
    <x v="5"/>
    <n v="7"/>
    <x v="6"/>
    <n v="8"/>
    <m/>
    <m/>
    <m/>
    <s v="IsaiahHarris"/>
    <m/>
    <m/>
    <m/>
    <s v="C42"/>
    <s v="C42"/>
    <s v="C42"/>
    <n v="700"/>
    <m/>
    <m/>
    <m/>
    <s v="PPDC @ FCES"/>
    <s v="Central"/>
    <x v="1"/>
    <m/>
    <x v="0"/>
    <m/>
    <m/>
    <m/>
    <m/>
    <m/>
    <d v="2014-10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"/>
    <n v="187"/>
    <n v="7"/>
    <n v="19"/>
    <n v="5"/>
    <b v="1"/>
    <b v="1"/>
    <b v="1"/>
    <s v="No"/>
    <m/>
    <n v="214"/>
    <n v="211"/>
    <n v="8"/>
    <n v="-3"/>
    <n v="26"/>
    <b v="0"/>
    <b v="0"/>
    <b v="0"/>
    <s v="No"/>
    <m/>
    <m/>
    <n v="190"/>
    <n v="8"/>
    <m/>
    <m/>
    <n v="8"/>
    <m/>
    <m/>
    <m/>
    <m/>
    <m/>
    <n v="197"/>
    <n v="9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C42"/>
    <m/>
    <m/>
    <m/>
    <m/>
    <m/>
    <m/>
    <m/>
    <m/>
    <m/>
    <m/>
    <m/>
    <m/>
    <m/>
    <m/>
    <m/>
    <m/>
    <m/>
    <m/>
    <m/>
    <m/>
    <m/>
    <s v="IsaiahHarris"/>
    <m/>
    <m/>
    <s v="Yes"/>
    <m/>
    <m/>
    <m/>
    <s v="No"/>
    <n v="0"/>
    <m/>
    <m/>
    <m/>
    <m/>
    <s v="C42"/>
    <m/>
    <m/>
    <m/>
    <m/>
    <m/>
    <m/>
    <m/>
    <m/>
    <m/>
    <m/>
    <m/>
    <m/>
    <n v="142697"/>
    <n v="4"/>
    <n v="4"/>
    <n v="4"/>
    <n v="4"/>
    <n v="3"/>
    <n v="3"/>
    <n v="4"/>
    <n v="4"/>
    <n v="4"/>
    <n v="4"/>
    <n v="2"/>
    <n v="1"/>
    <n v="4"/>
    <n v="4"/>
    <n v="4"/>
    <n v="4"/>
    <n v="4"/>
    <n v="2"/>
    <n v="2"/>
    <n v="4"/>
    <n v="2"/>
    <n v="1"/>
    <n v="4"/>
    <n v="4"/>
    <n v="4"/>
    <n v="4"/>
    <n v="4"/>
    <n v="4"/>
    <n v="3"/>
    <n v="4"/>
    <n v="4"/>
    <n v="4"/>
    <n v="4"/>
    <n v="2"/>
    <n v="2"/>
    <m/>
    <m/>
    <m/>
    <m/>
    <s v="C42"/>
    <n v="4"/>
    <n v="3"/>
    <n v="1"/>
    <n v="4"/>
    <n v="3"/>
    <n v="2"/>
    <n v="4"/>
    <n v="4"/>
    <n v="4"/>
    <n v="4"/>
    <n v="4"/>
    <n v="4"/>
    <n v="4"/>
    <n v="4"/>
    <n v="4"/>
    <n v="4"/>
    <n v="4"/>
    <n v="3"/>
    <n v="1"/>
    <n v="4"/>
    <n v="3"/>
    <n v="4"/>
    <n v="4"/>
    <n v="4"/>
    <n v="4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"/>
    <s v="Camille"/>
    <s v="Henderson 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"/>
    <m/>
    <n v="5"/>
    <e v="#VALUE!"/>
    <m/>
    <e v="#VALUE!"/>
    <e v="#VALUE!"/>
    <e v="#VALUE!"/>
    <m/>
    <m/>
    <n v="199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"/>
    <s v="Tyreeonna"/>
    <s v="Hicks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"/>
    <n v="196"/>
    <n v="5"/>
    <n v="-9"/>
    <n v="14"/>
    <b v="0"/>
    <b v="0"/>
    <b v="0"/>
    <s v="No"/>
    <m/>
    <n v="215"/>
    <n v="214"/>
    <n v="8"/>
    <n v="-1"/>
    <n v="32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80"/>
    <n v="2"/>
    <n v="2"/>
    <n v="2"/>
    <n v="3"/>
    <n v="3"/>
    <n v="3"/>
    <n v="4"/>
    <n v="4"/>
    <n v="3"/>
    <n v="3"/>
    <n v="4"/>
    <n v="3"/>
    <n v="4"/>
    <n v="3"/>
    <n v="4"/>
    <n v="4"/>
    <n v="4"/>
    <n v="1"/>
    <n v="1"/>
    <n v="1"/>
    <n v="3"/>
    <n v="1"/>
    <n v="4"/>
    <n v="3"/>
    <n v="3"/>
    <n v="2"/>
    <n v="3"/>
    <n v="4"/>
    <n v="4"/>
    <n v="4"/>
    <n v="4"/>
    <n v="2"/>
    <n v="2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"/>
    <s v="Kayla"/>
    <s v="Jackson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4"/>
    <n v="203"/>
    <n v="5"/>
    <n v="-11"/>
    <n v="28"/>
    <b v="0"/>
    <b v="0"/>
    <b v="0"/>
    <s v="No"/>
    <m/>
    <n v="209"/>
    <n v="222"/>
    <n v="8"/>
    <n v="13"/>
    <n v="52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239"/>
    <n v="4"/>
    <n v="3"/>
    <n v="3"/>
    <n v="4"/>
    <n v="4"/>
    <n v="4"/>
    <n v="4"/>
    <n v="4"/>
    <n v="4"/>
    <n v="4"/>
    <n v="4"/>
    <n v="4"/>
    <n v="4"/>
    <n v="4"/>
    <n v="4"/>
    <n v="4"/>
    <n v="4"/>
    <n v="3"/>
    <n v="2"/>
    <n v="4"/>
    <n v="4"/>
    <n v="4"/>
    <n v="4"/>
    <n v="4"/>
    <n v="4"/>
    <n v="4"/>
    <n v="4"/>
    <n v="4"/>
    <n v="4"/>
    <n v="2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"/>
    <s v="Aliyah"/>
    <s v="Leak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"/>
    <n v="218"/>
    <n v="5"/>
    <n v="10"/>
    <n v="66"/>
    <b v="1"/>
    <b v="1"/>
    <b v="1"/>
    <s v="Yes"/>
    <m/>
    <n v="207"/>
    <n v="220"/>
    <n v="8"/>
    <n v="13"/>
    <n v="47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86"/>
    <n v="4"/>
    <n v="4"/>
    <n v="4"/>
    <n v="4"/>
    <n v="4"/>
    <n v="3"/>
    <n v="4"/>
    <n v="4"/>
    <n v="3"/>
    <n v="4"/>
    <n v="3"/>
    <n v="4"/>
    <n v="4"/>
    <n v="4"/>
    <n v="4"/>
    <n v="4"/>
    <n v="4"/>
    <n v="2"/>
    <n v="3"/>
    <n v="1"/>
    <n v="4"/>
    <n v="4"/>
    <n v="2"/>
    <n v="4"/>
    <n v="4"/>
    <n v="2"/>
    <n v="4"/>
    <n v="4"/>
    <n v="4"/>
    <n v="4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"/>
    <s v="DeVontae"/>
    <s v="Scott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8"/>
    <n v="203"/>
    <n v="6"/>
    <n v="5"/>
    <n v="28"/>
    <b v="1"/>
    <b v="0"/>
    <b v="0"/>
    <s v="No"/>
    <m/>
    <n v="207"/>
    <n v="212"/>
    <n v="8"/>
    <n v="5"/>
    <n v="28"/>
    <b v="1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20"/>
    <n v="4"/>
    <n v="3"/>
    <n v="4"/>
    <n v="4"/>
    <n v="4"/>
    <n v="4"/>
    <n v="4"/>
    <n v="4"/>
    <n v="3"/>
    <n v="4"/>
    <n v="4"/>
    <n v="3"/>
    <n v="4"/>
    <n v="4"/>
    <n v="4"/>
    <n v="4"/>
    <n v="4"/>
    <n v="3"/>
    <n v="2"/>
    <n v="4"/>
    <n v="4"/>
    <n v="4"/>
    <n v="4"/>
    <n v="4"/>
    <n v="4"/>
    <n v="4"/>
    <n v="4"/>
    <n v="4"/>
    <n v="4"/>
    <n v="4"/>
    <n v="3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0"/>
    <s v="James"/>
    <s v="Valentine"/>
    <n v="4"/>
    <n v="5"/>
    <n v="6"/>
    <x v="5"/>
    <n v="7"/>
    <x v="6"/>
    <n v="8"/>
    <m/>
    <m/>
    <m/>
    <m/>
    <m/>
    <n v="87"/>
    <m/>
    <s v="C87"/>
    <s v="C87"/>
    <s v="C87"/>
    <n v="1392"/>
    <m/>
    <m/>
    <m/>
    <s v="PPDC @ FCES"/>
    <s v="Central"/>
    <x v="0"/>
    <m/>
    <x v="0"/>
    <m/>
    <m/>
    <m/>
    <m/>
    <m/>
    <d v="2014-10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8"/>
    <n v="203"/>
    <n v="6"/>
    <n v="5"/>
    <n v="27"/>
    <b v="1"/>
    <b v="0"/>
    <b v="0"/>
    <s v="No"/>
    <m/>
    <n v="211"/>
    <n v="223"/>
    <n v="8"/>
    <n v="12"/>
    <n v="54"/>
    <b v="1"/>
    <b v="1"/>
    <b v="1"/>
    <s v="Yes"/>
    <m/>
    <m/>
    <n v="202"/>
    <n v="27"/>
    <m/>
    <m/>
    <n v="6"/>
    <m/>
    <m/>
    <m/>
    <m/>
    <m/>
    <n v="207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7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87"/>
    <m/>
    <m/>
    <m/>
    <m/>
    <m/>
    <m/>
    <m/>
    <m/>
    <m/>
    <m/>
    <m/>
    <m/>
    <n v="142866"/>
    <n v="2"/>
    <n v="1"/>
    <n v="3"/>
    <n v="4"/>
    <n v="3"/>
    <n v="3"/>
    <n v="4"/>
    <n v="4"/>
    <n v="4"/>
    <n v="4"/>
    <n v="4"/>
    <n v="3"/>
    <n v="4"/>
    <n v="4"/>
    <n v="4"/>
    <n v="4"/>
    <n v="4"/>
    <n v="2"/>
    <n v="3"/>
    <n v="3"/>
    <n v="4"/>
    <n v="4"/>
    <n v="4"/>
    <n v="4"/>
    <n v="4"/>
    <n v="4"/>
    <n v="4"/>
    <n v="4"/>
    <n v="4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"/>
    <s v="Miasia"/>
    <s v="Young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9"/>
    <m/>
    <n v="5"/>
    <e v="#VALUE!"/>
    <m/>
    <e v="#VALUE!"/>
    <e v="#VALUE!"/>
    <e v="#VALUE!"/>
    <m/>
    <m/>
    <n v="208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"/>
    <s v="DreAsia"/>
    <s v="Mattox"/>
    <n v="1"/>
    <n v="2"/>
    <n v="3"/>
    <x v="1"/>
    <n v="4"/>
    <x v="3"/>
    <n v="5"/>
    <n v="5"/>
    <n v="6"/>
    <m/>
    <n v="1017400374"/>
    <m/>
    <m/>
    <m/>
    <s v="C912"/>
    <s v="F10"/>
    <s v="F10"/>
    <n v="1211"/>
    <m/>
    <m/>
    <m/>
    <s v="PPDC @ FCES"/>
    <s v="PPDC @ FCES"/>
    <x v="0"/>
    <m/>
    <x v="0"/>
    <m/>
    <s v="PPDC @ FCES"/>
    <m/>
    <m/>
    <m/>
    <d v="2014-09-01T00:00:00"/>
    <n v="1"/>
    <n v="2"/>
    <n v="80"/>
    <m/>
    <m/>
    <m/>
    <m/>
    <m/>
    <m/>
    <m/>
    <m/>
    <n v="1"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"/>
    <m/>
    <s v="Error"/>
    <n v="43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00374"/>
    <s v="F10"/>
    <n v="205"/>
    <n v="211"/>
    <n v="48"/>
    <s v="Below National Norm"/>
    <n v="6"/>
    <n v="6"/>
    <s v="Yes"/>
    <s v="No"/>
    <s v="Achieved Goal"/>
    <s v="No"/>
    <n v="202"/>
    <n v="213"/>
    <n v="30"/>
    <s v="Well Below National Norm"/>
    <n v="10"/>
    <n v="11"/>
    <s v="Yes"/>
    <s v="Yes"/>
    <s v="Exceeded Goal"/>
    <s v="No"/>
    <m/>
    <m/>
    <d v="2017-09-18T00:00:00"/>
    <m/>
    <s v="Yes"/>
    <m/>
    <m/>
    <s v="Yes"/>
    <m/>
    <m/>
    <m/>
    <m/>
    <s v="Yes"/>
    <e v="#N/A"/>
    <s v="F10"/>
    <m/>
    <m/>
    <m/>
    <m/>
    <n v="495"/>
    <s v="Pass"/>
    <n v="440"/>
    <s v="Pass"/>
    <m/>
    <s v="Fairfield Court Elementary School"/>
    <s v="Yes"/>
    <m/>
    <n v="142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0"/>
    <n v="3"/>
    <n v="3"/>
    <n v="3"/>
    <n v="4"/>
    <n v="4"/>
    <n v="4"/>
    <n v="3"/>
    <n v="4"/>
    <n v="4"/>
  </r>
  <r>
    <n v="223"/>
    <s v="Japharri"/>
    <s v="Deane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9"/>
    <m/>
    <m/>
    <e v="#VALUE!"/>
    <m/>
    <e v="#VALUE!"/>
    <e v="#VALUE!"/>
    <e v="#VALUE!"/>
    <m/>
    <m/>
    <n v="215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51"/>
    <n v="3"/>
    <n v="2"/>
    <n v="2"/>
    <n v="4"/>
    <n v="3"/>
    <n v="4"/>
    <n v="3"/>
    <n v="4"/>
    <n v="4"/>
    <n v="3"/>
    <n v="4"/>
    <n v="4"/>
    <n v="3"/>
    <n v="4"/>
    <n v="4"/>
    <n v="4"/>
    <n v="4"/>
    <n v="3"/>
    <n v="4"/>
    <n v="3"/>
    <n v="3"/>
    <n v="4"/>
    <n v="3"/>
    <n v="4"/>
    <n v="4"/>
    <n v="4"/>
    <n v="4"/>
    <n v="3"/>
    <n v="4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"/>
    <s v="Shytina"/>
    <s v="Huey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"/>
    <n v="207"/>
    <n v="5"/>
    <n v="3"/>
    <n v="37"/>
    <b v="1"/>
    <b v="0"/>
    <b v="0"/>
    <s v="No"/>
    <m/>
    <n v="197"/>
    <n v="212"/>
    <n v="8"/>
    <n v="15"/>
    <n v="28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29"/>
    <n v="3"/>
    <n v="3"/>
    <n v="3"/>
    <n v="3"/>
    <n v="3"/>
    <n v="2"/>
    <n v="3"/>
    <n v="3"/>
    <n v="3"/>
    <n v="4"/>
    <n v="4"/>
    <n v="3"/>
    <n v="3"/>
    <n v="4"/>
    <n v="4"/>
    <n v="4"/>
    <n v="4"/>
    <n v="2"/>
    <n v="2"/>
    <n v="2"/>
    <n v="4"/>
    <n v="4"/>
    <n v="3"/>
    <n v="3"/>
    <n v="3"/>
    <n v="2"/>
    <n v="1"/>
    <n v="2"/>
    <n v="2"/>
    <n v="3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"/>
    <s v="Ka'Maya"/>
    <s v="Frederick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17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6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"/>
    <s v="LeRome"/>
    <s v="Lewis"/>
    <n v="6"/>
    <n v="7"/>
    <n v="8"/>
    <x v="9"/>
    <n v="9"/>
    <x v="10"/>
    <n v="10"/>
    <m/>
    <m/>
    <m/>
    <m/>
    <m/>
    <m/>
    <m/>
    <m/>
    <m/>
    <s v=""/>
    <m/>
    <m/>
    <s v="Central"/>
    <s v="Central"/>
    <m/>
    <m/>
    <x v="0"/>
    <m/>
    <x v="0"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alaw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"/>
    <s v="Keisha"/>
    <s v="Campbell"/>
    <n v="4"/>
    <n v="5"/>
    <n v="6"/>
    <x v="5"/>
    <n v="7"/>
    <x v="6"/>
    <n v="8"/>
    <m/>
    <m/>
    <m/>
    <m/>
    <m/>
    <m/>
    <m/>
    <m/>
    <m/>
    <s v=""/>
    <m/>
    <m/>
    <s v="Central"/>
    <s v="Central"/>
    <m/>
    <m/>
    <x v="0"/>
    <m/>
    <x v="0"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n v="214"/>
    <m/>
    <m/>
    <m/>
    <m/>
    <m/>
    <m/>
    <m/>
    <n v="204"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"/>
    <s v="Aniyah-Marie"/>
    <s v="Lawson"/>
    <n v="2"/>
    <n v="3"/>
    <n v="4"/>
    <x v="2"/>
    <n v="5"/>
    <x v="2"/>
    <n v="6"/>
    <m/>
    <m/>
    <m/>
    <m/>
    <m/>
    <m/>
    <m/>
    <m/>
    <m/>
    <s v=""/>
    <m/>
    <m/>
    <s v="Central"/>
    <s v="Central"/>
    <m/>
    <m/>
    <x v="0"/>
    <m/>
    <x v="0"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n v="164"/>
    <m/>
    <m/>
    <m/>
    <m/>
    <m/>
    <m/>
    <m/>
    <n v="178"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s v="Chantell"/>
    <s v="White"/>
    <n v="10"/>
    <n v="11"/>
    <n v="12"/>
    <x v="12"/>
    <n v="13"/>
    <x v="13"/>
    <n v="14"/>
    <m/>
    <m/>
    <m/>
    <m/>
    <m/>
    <m/>
    <m/>
    <m/>
    <m/>
    <s v=""/>
    <m/>
    <m/>
    <s v="Central"/>
    <m/>
    <m/>
    <m/>
    <x v="0"/>
    <m/>
    <x v="0"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"/>
    <s v="Malikah"/>
    <s v="Kelson"/>
    <n v="6"/>
    <n v="7"/>
    <n v="8"/>
    <x v="9"/>
    <n v="9"/>
    <x v="10"/>
    <n v="10"/>
    <m/>
    <m/>
    <m/>
    <m/>
    <m/>
    <m/>
    <m/>
    <m/>
    <m/>
    <s v=""/>
    <m/>
    <m/>
    <s v="Central"/>
    <s v="Central"/>
    <m/>
    <m/>
    <x v="0"/>
    <m/>
    <x v="0"/>
    <m/>
    <m/>
    <m/>
    <m/>
    <m/>
    <d v="2011-09-01T00:00:00"/>
    <n v="0"/>
    <n v="2"/>
    <n v="72"/>
    <m/>
    <m/>
    <n v="1"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"/>
    <s v="David"/>
    <s v="Bullock"/>
    <n v="5"/>
    <n v="6"/>
    <n v="7"/>
    <x v="10"/>
    <n v="8"/>
    <x v="11"/>
    <n v="9"/>
    <m/>
    <m/>
    <m/>
    <m/>
    <m/>
    <m/>
    <m/>
    <m/>
    <m/>
    <s v=""/>
    <m/>
    <m/>
    <s v="PPDC @ FCES"/>
    <s v="PPDC @ FCES"/>
    <m/>
    <m/>
    <x v="0"/>
    <m/>
    <x v="0"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"/>
    <s v="LeVon"/>
    <s v="Johnson"/>
    <n v="6"/>
    <n v="7"/>
    <n v="8"/>
    <x v="9"/>
    <n v="9"/>
    <x v="10"/>
    <n v="10"/>
    <m/>
    <m/>
    <m/>
    <m/>
    <m/>
    <m/>
    <m/>
    <m/>
    <m/>
    <s v=""/>
    <m/>
    <m/>
    <s v="Central"/>
    <m/>
    <m/>
    <m/>
    <x v="0"/>
    <m/>
    <x v="0"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5"/>
    <s v="Damian"/>
    <s v="Brown"/>
    <n v="5"/>
    <n v="6"/>
    <n v="7"/>
    <x v="10"/>
    <n v="8"/>
    <x v="11"/>
    <n v="9"/>
    <m/>
    <m/>
    <m/>
    <m/>
    <m/>
    <m/>
    <m/>
    <m/>
    <m/>
    <s v=""/>
    <m/>
    <m/>
    <s v="Central"/>
    <m/>
    <m/>
    <m/>
    <x v="0"/>
    <m/>
    <x v="0"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n v="210"/>
    <m/>
    <m/>
    <m/>
    <m/>
    <m/>
    <m/>
    <m/>
    <n v="232"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"/>
    <s v="Rahmel"/>
    <s v="Futrell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4-1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"/>
    <m/>
    <s v="Error"/>
    <n v="16"/>
    <s v="Error"/>
    <e v="#VALUE!"/>
    <e v="#VALUE!"/>
    <s v="No"/>
    <m/>
    <m/>
    <n v="208"/>
    <m/>
    <s v="Error"/>
    <n v="20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110"/>
    <n v="2"/>
    <n v="2"/>
    <n v="3"/>
    <n v="3"/>
    <n v="2"/>
    <n v="2"/>
    <n v="4"/>
    <n v="4"/>
    <n v="4"/>
    <n v="3"/>
    <n v="3"/>
    <n v="3"/>
    <n v="2"/>
    <n v="2"/>
    <n v="4"/>
    <n v="3"/>
    <n v="4"/>
    <n v="3"/>
    <n v="3"/>
    <n v="2"/>
    <n v="3"/>
    <n v="3"/>
    <n v="3"/>
    <n v="4"/>
    <n v="4"/>
    <n v="4"/>
    <n v="4"/>
    <n v="4"/>
    <n v="3"/>
    <n v="2"/>
    <n v="4"/>
    <n v="3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"/>
    <s v="Ny'Asia"/>
    <s v="Futrell"/>
    <n v="3"/>
    <n v="4"/>
    <n v="5"/>
    <x v="4"/>
    <n v="6"/>
    <x v="5"/>
    <n v="7"/>
    <m/>
    <m/>
    <m/>
    <m/>
    <m/>
    <m/>
    <m/>
    <m/>
    <m/>
    <s v=""/>
    <m/>
    <m/>
    <m/>
    <m/>
    <s v="PPDC @ FCES"/>
    <m/>
    <x v="0"/>
    <m/>
    <x v="0"/>
    <m/>
    <m/>
    <m/>
    <m/>
    <m/>
    <d v="2014-1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662"/>
    <n v="3"/>
    <n v="3"/>
    <n v="3"/>
    <n v="3"/>
    <n v="3"/>
    <n v="1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"/>
    <s v="Moneja"/>
    <s v="Miller"/>
    <n v="4"/>
    <n v="5"/>
    <n v="6"/>
    <x v="5"/>
    <n v="7"/>
    <x v="6"/>
    <n v="8"/>
    <m/>
    <m/>
    <m/>
    <m/>
    <m/>
    <n v="100"/>
    <m/>
    <s v="C100"/>
    <s v="C100"/>
    <s v="C100"/>
    <n v="1852"/>
    <m/>
    <m/>
    <m/>
    <s v="PPDC @ FCES"/>
    <s v="Central"/>
    <x v="0"/>
    <m/>
    <x v="0"/>
    <m/>
    <m/>
    <m/>
    <m/>
    <m/>
    <d v="2014-12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4"/>
    <n v="32"/>
    <m/>
    <m/>
    <n v="6"/>
    <m/>
    <m/>
    <m/>
    <m/>
    <m/>
    <n v="215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0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100"/>
    <m/>
    <m/>
    <m/>
    <m/>
    <m/>
    <m/>
    <m/>
    <m/>
    <m/>
    <m/>
    <m/>
    <m/>
    <n v="142900"/>
    <n v="2"/>
    <n v="2"/>
    <n v="2"/>
    <n v="1"/>
    <n v="3"/>
    <n v="1"/>
    <n v="3"/>
    <n v="3"/>
    <n v="3"/>
    <n v="3"/>
    <n v="4"/>
    <n v="3"/>
    <n v="3"/>
    <n v="4"/>
    <n v="3"/>
    <n v="3"/>
    <n v="3"/>
    <n v="1"/>
    <n v="1"/>
    <n v="2"/>
    <n v="4"/>
    <n v="3"/>
    <n v="4"/>
    <n v="4"/>
    <n v="2"/>
    <n v="2"/>
    <n v="3"/>
    <n v="4"/>
    <n v="2"/>
    <n v="4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9"/>
    <s v="Shamiya"/>
    <s v="Miller"/>
    <n v="3"/>
    <n v="4"/>
    <n v="5"/>
    <x v="4"/>
    <n v="6"/>
    <x v="5"/>
    <n v="7"/>
    <m/>
    <m/>
    <m/>
    <n v="1016316709"/>
    <m/>
    <m/>
    <m/>
    <s v="F17"/>
    <s v="F17"/>
    <s v="F17"/>
    <n v="1301"/>
    <m/>
    <m/>
    <m/>
    <s v="PPDC @ FCES"/>
    <s v="PPDC @ FCES"/>
    <x v="2"/>
    <m/>
    <x v="0"/>
    <m/>
    <m/>
    <m/>
    <m/>
    <m/>
    <d v="2014-12-01T00:00:00"/>
    <n v="1"/>
    <n v="2"/>
    <n v="80"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2"/>
    <m/>
    <s v="Error"/>
    <n v="40"/>
    <s v="Error"/>
    <e v="#VALUE!"/>
    <e v="#VALUE!"/>
    <s v="No"/>
    <m/>
    <m/>
    <n v="202"/>
    <m/>
    <s v="Error"/>
    <n v="22"/>
    <s v="Error"/>
    <e v="#VALUE!"/>
    <e v="#VALUE!"/>
    <s v="No"/>
    <m/>
    <m/>
    <n v="199"/>
    <n v="33"/>
    <n v="196"/>
    <n v="14"/>
    <n v="7"/>
    <n v="-3"/>
    <s v="No"/>
    <s v="No"/>
    <s v="No"/>
    <s v="No"/>
    <n v="197"/>
    <n v="1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17"/>
    <m/>
    <m/>
    <m/>
    <m/>
    <m/>
    <m/>
    <m/>
    <m/>
    <m/>
    <m/>
    <m/>
    <m/>
    <m/>
    <m/>
    <m/>
    <m/>
    <m/>
    <m/>
    <m/>
    <m/>
    <m/>
    <n v="1016316709"/>
    <m/>
    <m/>
    <s v="Yes"/>
    <s v="Yes"/>
    <m/>
    <m/>
    <s v="Yes"/>
    <n v="1"/>
    <m/>
    <m/>
    <m/>
    <m/>
    <s v="F17"/>
    <m/>
    <m/>
    <m/>
    <m/>
    <m/>
    <m/>
    <m/>
    <m/>
    <m/>
    <m/>
    <m/>
    <m/>
    <n v="142809"/>
    <n v="3"/>
    <n v="3"/>
    <n v="3"/>
    <n v="4"/>
    <n v="3"/>
    <n v="3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3"/>
    <n v="4"/>
    <n v="4"/>
    <n v="4"/>
    <n v="4"/>
    <n v="4"/>
    <n v="4"/>
    <n v="4"/>
    <n v="4"/>
    <n v="1"/>
    <n v="1"/>
    <m/>
    <m/>
    <m/>
    <m/>
    <s v="f17"/>
    <n v="3"/>
    <n v="2"/>
    <n v="3"/>
    <n v="4"/>
    <n v="4"/>
    <n v="3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3"/>
    <n v="4"/>
    <n v="4"/>
    <m/>
    <m/>
    <m/>
    <m/>
    <n v="3"/>
    <n v="2"/>
    <n v="3"/>
    <n v="4"/>
    <n v="4"/>
    <n v="4"/>
    <n v="4"/>
    <n v="4"/>
    <n v="4"/>
    <n v="4"/>
    <n v="4"/>
    <n v="4"/>
    <n v="4"/>
    <n v="4"/>
    <n v="4"/>
    <n v="4"/>
    <n v="4"/>
    <n v="2"/>
    <n v="2"/>
    <n v="4"/>
    <n v="4"/>
    <n v="4"/>
    <n v="3"/>
    <n v="4"/>
    <n v="4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0"/>
    <s v="Arionna"/>
    <s v="Safford"/>
    <n v="1"/>
    <n v="2"/>
    <n v="3"/>
    <x v="1"/>
    <n v="4"/>
    <x v="3"/>
    <n v="5"/>
    <m/>
    <m/>
    <m/>
    <m/>
    <m/>
    <m/>
    <m/>
    <m/>
    <m/>
    <s v=""/>
    <m/>
    <m/>
    <m/>
    <m/>
    <s v="PPDC @ FCES"/>
    <m/>
    <x v="0"/>
    <m/>
    <x v="0"/>
    <m/>
    <m/>
    <m/>
    <m/>
    <m/>
    <d v="2015-0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526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1"/>
    <s v="Keishawn"/>
    <s v="Harris"/>
    <n v="4"/>
    <n v="5"/>
    <n v="6"/>
    <x v="5"/>
    <n v="7"/>
    <x v="6"/>
    <n v="8"/>
    <m/>
    <m/>
    <m/>
    <m/>
    <m/>
    <m/>
    <m/>
    <m/>
    <m/>
    <s v=""/>
    <m/>
    <m/>
    <m/>
    <m/>
    <s v="PPDC @ FCES"/>
    <m/>
    <x v="0"/>
    <m/>
    <x v="0"/>
    <m/>
    <m/>
    <m/>
    <m/>
    <m/>
    <d v="2015-0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52177"/>
    <n v="2"/>
    <n v="2"/>
    <n v="3"/>
    <n v="3"/>
    <n v="4"/>
    <n v="3"/>
    <n v="3"/>
    <n v="4"/>
    <n v="4"/>
    <n v="3"/>
    <n v="3"/>
    <n v="4"/>
    <n v="3"/>
    <n v="3"/>
    <n v="4"/>
    <n v="4"/>
    <n v="4"/>
    <n v="3"/>
    <n v="3"/>
    <n v="4"/>
    <n v="4"/>
    <n v="4"/>
    <n v="3"/>
    <n v="3"/>
    <n v="4"/>
    <n v="4"/>
    <n v="4"/>
    <n v="4"/>
    <n v="4"/>
    <n v="3"/>
    <n v="3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"/>
    <s v="Justice"/>
    <s v="Green"/>
    <n v="2"/>
    <n v="3"/>
    <n v="4"/>
    <x v="2"/>
    <n v="5"/>
    <x v="2"/>
    <n v="6"/>
    <m/>
    <m/>
    <m/>
    <n v="1017221082"/>
    <m/>
    <m/>
    <m/>
    <s v="C147"/>
    <s v="C147"/>
    <s v="C147"/>
    <n v="5440"/>
    <m/>
    <m/>
    <m/>
    <s v="Central"/>
    <s v="Central"/>
    <x v="1"/>
    <m/>
    <x v="0"/>
    <m/>
    <m/>
    <m/>
    <m/>
    <m/>
    <d v="2015-04-01T00:00:00"/>
    <n v="0"/>
    <n v="2"/>
    <n v="72"/>
    <m/>
    <m/>
    <m/>
    <m/>
    <m/>
    <m/>
    <m/>
    <m/>
    <n v="1"/>
    <s v="incomplete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"/>
    <m/>
    <s v="Error"/>
    <n v="66"/>
    <s v="Error"/>
    <e v="#VALUE!"/>
    <e v="#VALUE!"/>
    <s v="Yes"/>
    <m/>
    <m/>
    <n v="200"/>
    <m/>
    <s v="Error"/>
    <n v="40"/>
    <s v="Error"/>
    <e v="#VALUE!"/>
    <e v="#VALUE!"/>
    <s v="No"/>
    <m/>
    <m/>
    <n v="195"/>
    <n v="42"/>
    <n v="206"/>
    <n v="50"/>
    <n v="8"/>
    <n v="11"/>
    <s v="Yes"/>
    <s v="Yes"/>
    <s v="Yes"/>
    <s v="Yes"/>
    <n v="195"/>
    <n v="31"/>
    <n v="206"/>
    <n v="31"/>
    <n v="12"/>
    <n v="11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147"/>
    <m/>
    <m/>
    <m/>
    <m/>
    <m/>
    <m/>
    <m/>
    <m/>
    <m/>
    <m/>
    <m/>
    <m/>
    <m/>
    <m/>
    <m/>
    <m/>
    <m/>
    <m/>
    <m/>
    <m/>
    <m/>
    <n v="1017221082"/>
    <m/>
    <m/>
    <m/>
    <s v="Yes"/>
    <m/>
    <m/>
    <s v="No"/>
    <n v="0"/>
    <m/>
    <m/>
    <m/>
    <m/>
    <s v="C147"/>
    <m/>
    <m/>
    <m/>
    <m/>
    <m/>
    <m/>
    <m/>
    <m/>
    <m/>
    <m/>
    <m/>
    <m/>
    <n v="15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4"/>
    <n v="3"/>
    <n v="2"/>
    <n v="2"/>
    <n v="3"/>
    <n v="3"/>
    <n v="1"/>
    <n v="3"/>
    <n v="3"/>
    <n v="2"/>
    <n v="2"/>
    <n v="3"/>
    <n v="3"/>
    <n v="2"/>
    <n v="3"/>
    <n v="3"/>
    <n v="3"/>
    <n v="3"/>
    <n v="2"/>
    <n v="2"/>
    <n v="2"/>
    <n v="2"/>
    <n v="2"/>
    <n v="3"/>
    <n v="3"/>
    <n v="3"/>
    <n v="2"/>
    <n v="2"/>
    <n v="2"/>
    <m/>
    <m/>
    <m/>
    <m/>
    <n v="3"/>
    <n v="3"/>
    <n v="2"/>
    <n v="3"/>
    <n v="2"/>
    <n v="1"/>
    <n v="4"/>
    <n v="3"/>
    <n v="1"/>
    <n v="2"/>
    <n v="4"/>
    <n v="3"/>
    <n v="1"/>
    <n v="3"/>
    <n v="4"/>
    <n v="4"/>
    <n v="4"/>
    <n v="3"/>
    <n v="3"/>
    <n v="4"/>
    <n v="4"/>
    <n v="4"/>
    <n v="4"/>
    <n v="4"/>
    <n v="3"/>
    <n v="3"/>
    <n v="4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"/>
    <s v="Ky'Ajah"/>
    <s v="Mills"/>
    <n v="1"/>
    <n v="2"/>
    <n v="3"/>
    <x v="1"/>
    <n v="4"/>
    <x v="3"/>
    <n v="5"/>
    <m/>
    <m/>
    <m/>
    <n v="1017417225"/>
    <m/>
    <m/>
    <m/>
    <s v="F14"/>
    <s v="F14"/>
    <s v="F14"/>
    <n v="1258"/>
    <m/>
    <m/>
    <m/>
    <s v="PPDC @ FCES"/>
    <s v="PPDC @ FCES"/>
    <x v="2"/>
    <m/>
    <x v="0"/>
    <m/>
    <m/>
    <m/>
    <m/>
    <m/>
    <d v="2015-04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"/>
    <m/>
    <s v="Error"/>
    <n v="66"/>
    <s v="Error"/>
    <e v="#VALUE!"/>
    <e v="#VALUE!"/>
    <s v="Yes"/>
    <m/>
    <m/>
    <n v="189"/>
    <m/>
    <s v="Error"/>
    <n v="41"/>
    <s v="Error"/>
    <e v="#VALUE!"/>
    <e v="#VALUE!"/>
    <s v="No"/>
    <m/>
    <m/>
    <n v="193"/>
    <n v="62"/>
    <m/>
    <m/>
    <n v="10"/>
    <m/>
    <m/>
    <m/>
    <m/>
    <m/>
    <n v="190"/>
    <n v="49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F14"/>
    <m/>
    <m/>
    <m/>
    <m/>
    <m/>
    <m/>
    <m/>
    <m/>
    <m/>
    <m/>
    <m/>
    <m/>
    <m/>
    <m/>
    <m/>
    <m/>
    <m/>
    <m/>
    <m/>
    <m/>
    <m/>
    <n v="1017417225"/>
    <m/>
    <m/>
    <m/>
    <s v="Yes"/>
    <m/>
    <m/>
    <s v="Yes"/>
    <n v="2"/>
    <m/>
    <m/>
    <m/>
    <m/>
    <s v="F14"/>
    <m/>
    <m/>
    <m/>
    <m/>
    <m/>
    <m/>
    <m/>
    <m/>
    <m/>
    <m/>
    <m/>
    <m/>
    <n v="152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4"/>
    <s v="Aniyah"/>
    <s v="Edwards"/>
    <n v="1"/>
    <n v="2"/>
    <n v="3"/>
    <x v="1"/>
    <n v="4"/>
    <x v="3"/>
    <n v="5"/>
    <n v="5"/>
    <m/>
    <m/>
    <n v="1017537722"/>
    <m/>
    <m/>
    <m/>
    <s v="F335"/>
    <s v="F335"/>
    <s v="F335"/>
    <m/>
    <m/>
    <m/>
    <m/>
    <s v="PPDC @ FCES"/>
    <m/>
    <x v="0"/>
    <m/>
    <x v="2"/>
    <m/>
    <s v="PPDC @ FCES"/>
    <m/>
    <m/>
    <m/>
    <d v="2015-04-01T00:00:00"/>
    <n v="0"/>
    <n v="3"/>
    <n v="108"/>
    <m/>
    <m/>
    <m/>
    <m/>
    <m/>
    <m/>
    <m/>
    <m/>
    <n v="1"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6"/>
    <m/>
    <s v="Error"/>
    <n v="20"/>
    <s v="Error"/>
    <e v="#VALUE!"/>
    <e v="#VALUE!"/>
    <s v="No"/>
    <m/>
    <m/>
    <n v="185"/>
    <m/>
    <s v="Error"/>
    <n v="30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d v="2016-10-05T00:00:00"/>
    <n v="190"/>
    <m/>
    <n v="187"/>
    <n v="10"/>
    <n v="9"/>
    <n v="-3"/>
    <s v="No"/>
    <s v="No"/>
    <s v="No"/>
    <s v="No"/>
    <n v="192"/>
    <m/>
    <n v="200"/>
    <n v="18"/>
    <n v="12"/>
    <n v="8"/>
    <s v="Yes"/>
    <s v="No"/>
    <s v="No"/>
    <s v="No"/>
    <m/>
    <n v="1017537722"/>
    <s v="F335"/>
    <n v="193"/>
    <n v="200"/>
    <n v="21"/>
    <s v="Well Below National Norm"/>
    <n v="8"/>
    <n v="7"/>
    <s v="Yes"/>
    <s v="No"/>
    <s v="Did Not Achieve Goal, But Showed Growth"/>
    <s v="No"/>
    <n v="195"/>
    <n v="210"/>
    <n v="24"/>
    <s v="Well Below National Norm"/>
    <n v="10"/>
    <n v="15"/>
    <s v="Yes"/>
    <s v="Yes"/>
    <s v="Exceeded Goal"/>
    <s v="No"/>
    <m/>
    <n v="1017537722"/>
    <d v="2017-10-09T00:00:00"/>
    <m/>
    <m/>
    <m/>
    <s v="Yes"/>
    <s v="Yes"/>
    <m/>
    <m/>
    <s v="No"/>
    <n v="0"/>
    <s v="No"/>
    <e v="#N/A"/>
    <s v="F335"/>
    <n v="438"/>
    <s v="Pass"/>
    <n v="461"/>
    <s v="Pass"/>
    <n v="354"/>
    <s v="Fail"/>
    <n v="342"/>
    <s v="Fail"/>
    <s v="Fairfield Court Elementary School"/>
    <s v="Fairfield Court Elementary School"/>
    <s v="Yes"/>
    <m/>
    <n v="1524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35"/>
    <n v="3"/>
    <n v="4"/>
    <n v="3"/>
    <n v="4"/>
    <n v="4"/>
    <n v="3"/>
    <n v="4"/>
    <n v="4"/>
    <n v="4"/>
  </r>
  <r>
    <n v="245"/>
    <s v="Malaylah"/>
    <s v="Feiser"/>
    <n v="4"/>
    <n v="5"/>
    <n v="6"/>
    <x v="5"/>
    <n v="7"/>
    <x v="6"/>
    <n v="8"/>
    <m/>
    <m/>
    <m/>
    <m/>
    <m/>
    <n v="12"/>
    <m/>
    <s v="C12"/>
    <s v="C12"/>
    <s v="C12"/>
    <n v="397"/>
    <m/>
    <m/>
    <m/>
    <s v="PPDC @ FCES"/>
    <m/>
    <x v="0"/>
    <m/>
    <x v="0"/>
    <m/>
    <m/>
    <m/>
    <m/>
    <m/>
    <d v="2015-04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"/>
    <m/>
    <m/>
    <m/>
    <m/>
    <m/>
    <m/>
    <m/>
    <m/>
    <m/>
    <m/>
    <m/>
    <m/>
    <n v="152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6"/>
    <s v="Zamora"/>
    <s v="Carter"/>
    <n v="1"/>
    <n v="2"/>
    <n v="3"/>
    <x v="1"/>
    <n v="4"/>
    <x v="3"/>
    <n v="5"/>
    <m/>
    <m/>
    <m/>
    <m/>
    <m/>
    <n v="60"/>
    <m/>
    <s v="C60"/>
    <s v="C60"/>
    <s v="C60"/>
    <n v="907"/>
    <m/>
    <m/>
    <m/>
    <m/>
    <s v="Central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"/>
    <m/>
    <s v="Error"/>
    <n v="48"/>
    <s v="Error"/>
    <e v="#VALUE!"/>
    <e v="#VALUE!"/>
    <s v="No"/>
    <m/>
    <m/>
    <n v="196"/>
    <m/>
    <s v="Error"/>
    <n v="61"/>
    <s v="Error"/>
    <e v="#VALUE!"/>
    <e v="#VALUE!"/>
    <s v="Yes"/>
    <m/>
    <m/>
    <m/>
    <m/>
    <m/>
    <m/>
    <m/>
    <m/>
    <m/>
    <m/>
    <m/>
    <m/>
    <n v="190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7"/>
    <s v="Terrell"/>
    <s v="Hicks"/>
    <n v="1"/>
    <n v="2"/>
    <n v="3"/>
    <x v="1"/>
    <n v="4"/>
    <x v="3"/>
    <n v="5"/>
    <m/>
    <m/>
    <m/>
    <s v="TerrellHicks"/>
    <m/>
    <m/>
    <m/>
    <s v="F212"/>
    <s v="F212"/>
    <s v="C44"/>
    <n v="727"/>
    <m/>
    <m/>
    <m/>
    <m/>
    <s v="Central"/>
    <x v="0"/>
    <s v="PPDC @ FCES"/>
    <x v="0"/>
    <s v="PPDC @ FCES"/>
    <m/>
    <m/>
    <m/>
    <m/>
    <d v="2015-06-01T00:00:00"/>
    <n v="3"/>
    <n v="0"/>
    <n v="24"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m/>
    <s v="Error"/>
    <n v="56"/>
    <s v="Error"/>
    <e v="#VALUE!"/>
    <e v="#VALUE!"/>
    <s v="Yes"/>
    <m/>
    <m/>
    <n v="199"/>
    <m/>
    <s v="Error"/>
    <n v="69"/>
    <s v="Error"/>
    <e v="#VALUE!"/>
    <e v="#VALUE!"/>
    <s v="Yes"/>
    <m/>
    <m/>
    <n v="190"/>
    <n v="54"/>
    <m/>
    <m/>
    <n v="10"/>
    <m/>
    <m/>
    <m/>
    <m/>
    <m/>
    <n v="190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12"/>
    <m/>
    <m/>
    <m/>
    <m/>
    <m/>
    <m/>
    <m/>
    <m/>
    <m/>
    <m/>
    <m/>
    <m/>
    <m/>
    <m/>
    <m/>
    <m/>
    <m/>
    <m/>
    <m/>
    <m/>
    <m/>
    <s v="TerrellHicks"/>
    <m/>
    <m/>
    <m/>
    <s v="Yes"/>
    <m/>
    <m/>
    <m/>
    <m/>
    <m/>
    <m/>
    <m/>
    <m/>
    <s v="C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8"/>
    <s v="Jayonna"/>
    <s v="Lawson"/>
    <n v="1"/>
    <n v="2"/>
    <n v="3"/>
    <x v="1"/>
    <n v="4"/>
    <x v="3"/>
    <n v="5"/>
    <m/>
    <m/>
    <m/>
    <m/>
    <m/>
    <n v="43"/>
    <m/>
    <s v="C43"/>
    <s v="C43"/>
    <s v="C43"/>
    <n v="714"/>
    <m/>
    <m/>
    <m/>
    <m/>
    <s v="Central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"/>
    <m/>
    <s v="Error"/>
    <n v="17"/>
    <s v="Error"/>
    <e v="#VALUE!"/>
    <e v="#VALUE!"/>
    <s v="No"/>
    <m/>
    <m/>
    <m/>
    <m/>
    <e v="#VALUE!"/>
    <m/>
    <e v="#VALUE!"/>
    <e v="#VALUE!"/>
    <e v="#VALUE!"/>
    <m/>
    <m/>
    <m/>
    <n v="176"/>
    <n v="22"/>
    <m/>
    <m/>
    <n v="12"/>
    <m/>
    <m/>
    <m/>
    <m/>
    <m/>
    <n v="18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9"/>
    <s v="Kendrick"/>
    <s v="Rodgers"/>
    <n v="1"/>
    <n v="2"/>
    <n v="3"/>
    <x v="1"/>
    <n v="4"/>
    <x v="3"/>
    <n v="5"/>
    <n v="5"/>
    <m/>
    <m/>
    <n v="1017182640"/>
    <m/>
    <m/>
    <m/>
    <s v="C27"/>
    <s v="C27"/>
    <s v="C27"/>
    <n v="552"/>
    <m/>
    <m/>
    <m/>
    <m/>
    <s v="Central"/>
    <x v="0"/>
    <s v="Central"/>
    <x v="0"/>
    <s v="Central"/>
    <s v="Central"/>
    <m/>
    <m/>
    <m/>
    <d v="2015-06-01T00:00:00"/>
    <n v="2"/>
    <n v="1"/>
    <n v="52"/>
    <m/>
    <m/>
    <m/>
    <m/>
    <m/>
    <m/>
    <m/>
    <m/>
    <m/>
    <s v="incomplete"/>
    <m/>
    <n v="1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"/>
    <m/>
    <s v="Error"/>
    <n v="53"/>
    <s v="Error"/>
    <e v="#VALUE!"/>
    <e v="#VALUE!"/>
    <s v="Yes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2640"/>
    <s v="C27"/>
    <n v="214"/>
    <n v="221"/>
    <n v="73"/>
    <s v="Above National Norm"/>
    <n v="5"/>
    <n v="7"/>
    <s v="Yes"/>
    <s v="Yes"/>
    <s v="Exceeded Goal"/>
    <s v="Yes"/>
    <n v="213"/>
    <n v="217"/>
    <n v="39"/>
    <s v="Below National Norm"/>
    <n v="10"/>
    <n v="4"/>
    <s v="Yes"/>
    <s v="No"/>
    <s v="Did Not Achieve Goal, But Showed Growth"/>
    <s v="No"/>
    <m/>
    <s v="KendrickRodgers"/>
    <d v="2017-09-18T00:00:00"/>
    <m/>
    <m/>
    <m/>
    <m/>
    <s v="Yes"/>
    <m/>
    <m/>
    <m/>
    <m/>
    <s v="No"/>
    <e v="#N/A"/>
    <s v="C27"/>
    <m/>
    <m/>
    <m/>
    <m/>
    <n v="466"/>
    <s v="Pass"/>
    <n v="415"/>
    <s v="Pass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7"/>
    <n v="3"/>
    <n v="3"/>
    <n v="3"/>
    <n v="4"/>
    <n v="3"/>
    <n v="3"/>
    <n v="1"/>
    <n v="1"/>
    <n v="4"/>
  </r>
  <r>
    <n v="251"/>
    <s v="Monica"/>
    <s v="Williams"/>
    <s v="k"/>
    <n v="1"/>
    <n v="2"/>
    <x v="3"/>
    <n v="3"/>
    <x v="1"/>
    <n v="4"/>
    <m/>
    <m/>
    <m/>
    <m/>
    <m/>
    <n v="3"/>
    <m/>
    <s v="C3"/>
    <s v="C3"/>
    <s v="C3"/>
    <n v="282"/>
    <m/>
    <m/>
    <m/>
    <m/>
    <s v="Central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1"/>
    <m/>
    <s v="Error"/>
    <n v="3"/>
    <s v="Error"/>
    <e v="#VALUE!"/>
    <e v="#VALUE!"/>
    <s v="No"/>
    <m/>
    <m/>
    <n v="147"/>
    <m/>
    <s v="Error"/>
    <n v="1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2"/>
    <s v="Jaquan"/>
    <s v="Williams"/>
    <s v="k"/>
    <n v="1"/>
    <n v="2"/>
    <x v="3"/>
    <n v="3"/>
    <x v="1"/>
    <n v="4"/>
    <m/>
    <m/>
    <m/>
    <m/>
    <m/>
    <n v="4"/>
    <m/>
    <s v="C4"/>
    <s v="C4"/>
    <s v="C4"/>
    <n v="283"/>
    <m/>
    <m/>
    <m/>
    <m/>
    <s v="Central"/>
    <x v="0"/>
    <m/>
    <x v="0"/>
    <s v="Central"/>
    <m/>
    <m/>
    <m/>
    <m/>
    <d v="2015-06-01T00:00:00"/>
    <n v="2"/>
    <n v="0"/>
    <n v="16"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5"/>
    <m/>
    <s v="Error"/>
    <n v="6"/>
    <s v="Error"/>
    <e v="#VALUE!"/>
    <e v="#VALUE!"/>
    <s v="No"/>
    <m/>
    <m/>
    <n v="161"/>
    <m/>
    <s v="Error"/>
    <n v="7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3"/>
    <s v="Danere (Danny)"/>
    <s v="Lonzer"/>
    <n v="3"/>
    <n v="4"/>
    <n v="5"/>
    <x v="4"/>
    <n v="6"/>
    <x v="5"/>
    <n v="7"/>
    <m/>
    <m/>
    <m/>
    <n v="1016032413"/>
    <m/>
    <m/>
    <m/>
    <s v="C23"/>
    <s v="C23"/>
    <s v="C23"/>
    <n v="507"/>
    <m/>
    <m/>
    <m/>
    <m/>
    <s v="Central"/>
    <x v="1"/>
    <m/>
    <x v="0"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"/>
    <m/>
    <s v="Error"/>
    <n v="86"/>
    <s v="Error"/>
    <e v="#VALUE!"/>
    <e v="#VALUE!"/>
    <s v="Yes"/>
    <m/>
    <m/>
    <m/>
    <m/>
    <e v="#VALUE!"/>
    <m/>
    <e v="#VALUE!"/>
    <e v="#VALUE!"/>
    <e v="#VALUE!"/>
    <m/>
    <m/>
    <m/>
    <m/>
    <m/>
    <n v="213"/>
    <n v="53"/>
    <m/>
    <m/>
    <m/>
    <m/>
    <m/>
    <s v="Yes"/>
    <n v="205"/>
    <n v="33"/>
    <n v="208"/>
    <n v="20"/>
    <n v="10"/>
    <n v="3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23"/>
    <m/>
    <m/>
    <m/>
    <m/>
    <m/>
    <m/>
    <m/>
    <m/>
    <m/>
    <m/>
    <m/>
    <m/>
    <m/>
    <m/>
    <m/>
    <m/>
    <m/>
    <m/>
    <m/>
    <m/>
    <m/>
    <n v="1016032413"/>
    <m/>
    <m/>
    <m/>
    <s v="Yes"/>
    <m/>
    <m/>
    <s v="No"/>
    <n v="0"/>
    <m/>
    <m/>
    <m/>
    <m/>
    <s v="C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3"/>
    <n v="3"/>
    <n v="3"/>
    <n v="3"/>
    <n v="4"/>
    <n v="3"/>
    <n v="3"/>
    <n v="4"/>
    <n v="3"/>
    <n v="4"/>
    <n v="4"/>
    <n v="3"/>
    <n v="4"/>
    <n v="4"/>
    <n v="3"/>
    <n v="4"/>
    <n v="4"/>
    <n v="4"/>
    <n v="4"/>
    <n v="4"/>
    <n v="4"/>
    <n v="4"/>
    <n v="4"/>
    <n v="3"/>
    <n v="3"/>
    <n v="4"/>
    <n v="3"/>
    <n v="2"/>
    <n v="4"/>
    <m/>
    <m/>
    <m/>
    <m/>
    <n v="3"/>
    <n v="1"/>
    <n v="3"/>
    <n v="3"/>
    <n v="2"/>
    <n v="3"/>
    <n v="3"/>
    <n v="4"/>
    <n v="2"/>
    <n v="3"/>
    <n v="3"/>
    <n v="4"/>
    <n v="3"/>
    <n v="4"/>
    <n v="4"/>
    <n v="3"/>
    <n v="4"/>
    <n v="4"/>
    <n v="4"/>
    <n v="4"/>
    <n v="4"/>
    <n v="3"/>
    <n v="2"/>
    <n v="3"/>
    <n v="3"/>
    <n v="3"/>
    <n v="3"/>
    <n v="3"/>
    <n v="3"/>
    <n v="3"/>
    <n v="2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4"/>
    <s v="Ce'Asia"/>
    <s v="Glasspie"/>
    <m/>
    <n v="1"/>
    <n v="2"/>
    <x v="3"/>
    <n v="3"/>
    <x v="1"/>
    <n v="4"/>
    <n v="4"/>
    <m/>
    <m/>
    <s v="Ce'AsiaGlasspie"/>
    <m/>
    <m/>
    <m/>
    <s v="C30"/>
    <s v="C30"/>
    <s v="C30"/>
    <n v="596"/>
    <m/>
    <m/>
    <m/>
    <m/>
    <s v="Central"/>
    <x v="1"/>
    <s v="Central"/>
    <x v="1"/>
    <s v="Central"/>
    <s v="Central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177"/>
    <m/>
    <m/>
    <e v="#VALUE!"/>
    <n v="39"/>
    <e v="#VALUE!"/>
    <e v="#VALUE!"/>
    <e v="#VALUE!"/>
    <s v="No"/>
    <m/>
    <m/>
    <n v="169"/>
    <n v="36"/>
    <n v="187"/>
    <n v="46"/>
    <n v="15"/>
    <n v="18"/>
    <s v="Yes"/>
    <s v="Yes"/>
    <s v="Yes"/>
    <s v="No"/>
    <n v="183"/>
    <n v="68"/>
    <n v="199"/>
    <n v="69"/>
    <n v="14"/>
    <n v="16"/>
    <s v="Yes"/>
    <s v="Yes"/>
    <s v="Yes"/>
    <s v="Yes"/>
    <m/>
    <d v="2016-09-20T00:00:00"/>
    <n v="180"/>
    <m/>
    <n v="193"/>
    <n v="36"/>
    <n v="12"/>
    <n v="13"/>
    <s v="Yes"/>
    <s v="Yes"/>
    <s v="Yes"/>
    <s v="No"/>
    <n v="194"/>
    <m/>
    <n v="202"/>
    <n v="46"/>
    <n v="13"/>
    <n v="8"/>
    <s v="Yes"/>
    <s v="No"/>
    <s v="No"/>
    <s v="No"/>
    <m/>
    <s v="x"/>
    <s v="C30"/>
    <n v="192"/>
    <n v="199"/>
    <n v="32"/>
    <s v="Well Below National Norm"/>
    <n v="9"/>
    <n v="7"/>
    <s v="Yes"/>
    <s v="No"/>
    <s v="Did Not Achieve Goal, But Showed Growth"/>
    <s v="No"/>
    <n v="212"/>
    <n v="215"/>
    <n v="54"/>
    <s v="Above National Norm"/>
    <n v="11"/>
    <n v="3"/>
    <s v="Yes"/>
    <s v="No"/>
    <s v="Did Not Achieve Goal, But Showed Growth"/>
    <s v="Yes"/>
    <m/>
    <n v="1017572561"/>
    <d v="2017-09-19T00:00:00"/>
    <m/>
    <m/>
    <s v="Yes"/>
    <s v="Yes"/>
    <s v="?"/>
    <s v="No"/>
    <n v="0"/>
    <s v="No"/>
    <n v="0"/>
    <m/>
    <m/>
    <s v="C30"/>
    <m/>
    <m/>
    <n v="402"/>
    <s v="Pass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0"/>
    <n v="2"/>
    <n v="4"/>
    <n v="2"/>
    <n v="3"/>
    <n v="2"/>
    <n v="2"/>
    <n v="2"/>
    <n v="2"/>
    <n v="2"/>
  </r>
  <r>
    <n v="255"/>
    <s v="Ce'Ana"/>
    <s v="Glasspie"/>
    <m/>
    <n v="1"/>
    <n v="2"/>
    <x v="3"/>
    <n v="3"/>
    <x v="1"/>
    <n v="4"/>
    <n v="4"/>
    <m/>
    <m/>
    <s v="Ce'AnaGlasspie"/>
    <m/>
    <m/>
    <m/>
    <s v="C31"/>
    <s v="C31"/>
    <s v="C31"/>
    <n v="597"/>
    <m/>
    <m/>
    <m/>
    <m/>
    <s v="Central"/>
    <x v="1"/>
    <s v="Central"/>
    <x v="1"/>
    <s v="Central"/>
    <s v="Central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"/>
    <m/>
    <s v="Error"/>
    <n v="38"/>
    <s v="Error"/>
    <e v="#VALUE!"/>
    <e v="#VALUE!"/>
    <s v="No"/>
    <m/>
    <m/>
    <n v="182"/>
    <m/>
    <s v="Error"/>
    <n v="53"/>
    <s v="Error"/>
    <e v="#VALUE!"/>
    <e v="#VALUE!"/>
    <s v="Yes"/>
    <m/>
    <m/>
    <n v="166"/>
    <n v="29"/>
    <n v="183"/>
    <n v="35"/>
    <n v="15"/>
    <n v="17"/>
    <s v="Yes"/>
    <s v="Yes"/>
    <s v="Yes"/>
    <s v="No"/>
    <n v="185"/>
    <n v="73"/>
    <n v="201"/>
    <n v="74"/>
    <n v="14"/>
    <n v="16"/>
    <s v="Yes"/>
    <s v="Yes"/>
    <s v="Yes"/>
    <s v="Yes"/>
    <m/>
    <d v="2016-09-20T00:00:00"/>
    <n v="168"/>
    <m/>
    <n v="183"/>
    <n v="15"/>
    <n v="14"/>
    <n v="15"/>
    <s v="Yes"/>
    <s v="Yes"/>
    <s v="Yes"/>
    <s v="No"/>
    <n v="193"/>
    <m/>
    <n v="207"/>
    <n v="60"/>
    <n v="13"/>
    <n v="14"/>
    <s v="Yes"/>
    <s v="Yes"/>
    <s v="Yes"/>
    <s v="Yes"/>
    <m/>
    <s v="x"/>
    <s v="C31"/>
    <n v="182"/>
    <n v="196"/>
    <n v="25"/>
    <s v="Well Below National Norm"/>
    <n v="10"/>
    <n v="14"/>
    <s v="Yes"/>
    <s v="Yes"/>
    <s v="Exceeded Goal"/>
    <s v="No"/>
    <n v="208"/>
    <n v="210"/>
    <n v="41"/>
    <s v="Below National Norm"/>
    <n v="11"/>
    <n v="2"/>
    <s v="Yes"/>
    <s v="No"/>
    <s v="Did Not Achieve Goal, But Showed Growth"/>
    <s v="No"/>
    <m/>
    <n v="1017572429"/>
    <d v="2017-09-19T00:00:00"/>
    <m/>
    <m/>
    <s v="Yes"/>
    <s v="Yes"/>
    <s v="?"/>
    <s v="No"/>
    <n v="0"/>
    <s v="No"/>
    <n v="0"/>
    <m/>
    <m/>
    <s v="C31"/>
    <m/>
    <m/>
    <n v="470"/>
    <s v="Pass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1"/>
    <n v="3"/>
    <n v="2"/>
    <n v="2"/>
    <n v="4"/>
    <n v="2"/>
    <n v="2"/>
    <n v="4"/>
    <n v="3"/>
    <n v="3"/>
  </r>
  <r>
    <n v="256"/>
    <s v="Takayla"/>
    <s v="Carlyle"/>
    <s v="k"/>
    <n v="1"/>
    <n v="2"/>
    <x v="3"/>
    <n v="3"/>
    <x v="1"/>
    <n v="4"/>
    <m/>
    <m/>
    <m/>
    <n v="1017559854"/>
    <m/>
    <m/>
    <m/>
    <s v="W8"/>
    <s v="W8"/>
    <s v="W8"/>
    <n v="4001"/>
    <m/>
    <m/>
    <m/>
    <m/>
    <s v="Central"/>
    <x v="3"/>
    <m/>
    <x v="3"/>
    <m/>
    <m/>
    <m/>
    <m/>
    <m/>
    <d v="2015-06-01T00:00:00"/>
    <n v="1"/>
    <n v="1"/>
    <n v="44"/>
    <m/>
    <m/>
    <m/>
    <m/>
    <m/>
    <m/>
    <m/>
    <m/>
    <m/>
    <n v="1"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"/>
    <m/>
    <s v="Error"/>
    <n v="26"/>
    <s v="Error"/>
    <e v="#VALUE!"/>
    <e v="#VALUE!"/>
    <s v="No"/>
    <m/>
    <m/>
    <n v="169"/>
    <m/>
    <s v="Error"/>
    <n v="19"/>
    <s v="Error"/>
    <e v="#VALUE!"/>
    <e v="#VALUE!"/>
    <s v="No"/>
    <m/>
    <m/>
    <m/>
    <m/>
    <m/>
    <m/>
    <m/>
    <m/>
    <m/>
    <m/>
    <m/>
    <m/>
    <n v="183"/>
    <n v="68"/>
    <n v="179"/>
    <n v="17"/>
    <n v="14"/>
    <n v="-4"/>
    <s v="No"/>
    <s v="No"/>
    <s v="No"/>
    <s v="No"/>
    <m/>
    <d v="2016-09-20T00:00:00"/>
    <n v="178"/>
    <m/>
    <n v="173"/>
    <n v="5"/>
    <n v="12"/>
    <n v="-5"/>
    <s v="No"/>
    <s v="No"/>
    <s v="No"/>
    <s v="No"/>
    <n v="186"/>
    <m/>
    <n v="201"/>
    <n v="43"/>
    <n v="13"/>
    <n v="15"/>
    <s v="Yes"/>
    <s v="Yes"/>
    <s v="Yes"/>
    <s v="No"/>
    <m/>
    <m/>
    <s v="W8"/>
    <m/>
    <m/>
    <m/>
    <m/>
    <m/>
    <m/>
    <m/>
    <m/>
    <m/>
    <m/>
    <m/>
    <m/>
    <m/>
    <m/>
    <m/>
    <m/>
    <m/>
    <m/>
    <m/>
    <m/>
    <m/>
    <n v="1017559854"/>
    <m/>
    <m/>
    <m/>
    <s v="Yes"/>
    <s v="Yes"/>
    <m/>
    <s v="Yes"/>
    <n v="4"/>
    <s v="Yes"/>
    <n v="3"/>
    <m/>
    <m/>
    <s v="W8"/>
    <n v="370"/>
    <s v="Fail"/>
    <n v="471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"/>
    <s v="Jordan"/>
    <s v="Moore"/>
    <n v="4"/>
    <n v="5"/>
    <n v="6"/>
    <x v="5"/>
    <n v="7"/>
    <x v="6"/>
    <n v="8"/>
    <m/>
    <m/>
    <m/>
    <m/>
    <m/>
    <n v="40"/>
    <m/>
    <s v="C40"/>
    <s v="C40"/>
    <s v="C40"/>
    <n v="685"/>
    <m/>
    <m/>
    <m/>
    <m/>
    <s v="Central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9"/>
    <n v="45"/>
    <m/>
    <m/>
    <n v="5"/>
    <m/>
    <m/>
    <m/>
    <m/>
    <m/>
    <n v="202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"/>
    <s v="Kariyah"/>
    <s v="White"/>
    <s v="k"/>
    <n v="1"/>
    <n v="2"/>
    <x v="3"/>
    <n v="3"/>
    <x v="1"/>
    <n v="4"/>
    <m/>
    <m/>
    <m/>
    <m/>
    <m/>
    <n v="127"/>
    <m/>
    <s v="C127"/>
    <s v="C127"/>
    <s v="C127"/>
    <n v="4648"/>
    <m/>
    <m/>
    <m/>
    <m/>
    <s v="Central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185"/>
    <m/>
    <m/>
    <e v="#VALUE!"/>
    <n v="62"/>
    <e v="#VALUE!"/>
    <e v="#VALUE!"/>
    <e v="#VALUE!"/>
    <s v="Yes"/>
    <m/>
    <m/>
    <n v="183"/>
    <n v="70"/>
    <m/>
    <m/>
    <n v="13"/>
    <m/>
    <m/>
    <m/>
    <m/>
    <m/>
    <n v="180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"/>
    <s v="Makiyah"/>
    <s v="Jackson"/>
    <m/>
    <n v="1"/>
    <n v="2"/>
    <x v="3"/>
    <n v="3"/>
    <x v="1"/>
    <n v="4"/>
    <m/>
    <m/>
    <m/>
    <m/>
    <m/>
    <n v="49"/>
    <m/>
    <s v="C49"/>
    <s v="C49"/>
    <s v="C49"/>
    <n v="791"/>
    <m/>
    <m/>
    <m/>
    <m/>
    <s v="Central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"/>
    <m/>
    <s v="Error"/>
    <n v="49"/>
    <s v="Error"/>
    <e v="#VALUE!"/>
    <e v="#VALUE!"/>
    <s v="No"/>
    <m/>
    <m/>
    <n v="172"/>
    <m/>
    <s v="Error"/>
    <n v="26"/>
    <s v="Error"/>
    <e v="#VALUE!"/>
    <e v="#VALUE!"/>
    <s v="No"/>
    <m/>
    <m/>
    <n v="166"/>
    <n v="29"/>
    <m/>
    <m/>
    <n v="15"/>
    <m/>
    <m/>
    <m/>
    <m/>
    <m/>
    <n v="172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1"/>
    <s v="Zhenayia"/>
    <s v="Hatcher"/>
    <s v="k"/>
    <n v="1"/>
    <n v="2"/>
    <x v="3"/>
    <n v="3"/>
    <x v="1"/>
    <n v="4"/>
    <m/>
    <m/>
    <m/>
    <n v="1017400360"/>
    <m/>
    <m/>
    <m/>
    <s v="W150"/>
    <s v="W150"/>
    <s v="W150"/>
    <n v="5467"/>
    <m/>
    <m/>
    <m/>
    <m/>
    <s v="Central"/>
    <x v="3"/>
    <m/>
    <x v="3"/>
    <m/>
    <m/>
    <m/>
    <m/>
    <m/>
    <d v="2015-06-01T00:00:00"/>
    <n v="1"/>
    <n v="2"/>
    <n v="80"/>
    <m/>
    <m/>
    <m/>
    <m/>
    <m/>
    <m/>
    <m/>
    <m/>
    <m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"/>
    <m/>
    <s v="Error"/>
    <n v="49"/>
    <s v="Error"/>
    <e v="#VALUE!"/>
    <e v="#VALUE!"/>
    <s v="No"/>
    <m/>
    <m/>
    <m/>
    <m/>
    <e v="#VALUE!"/>
    <m/>
    <e v="#VALUE!"/>
    <e v="#VALUE!"/>
    <e v="#VALUE!"/>
    <m/>
    <m/>
    <m/>
    <n v="196"/>
    <n v="91"/>
    <n v="190"/>
    <n v="53"/>
    <n v="11"/>
    <n v="-6"/>
    <s v="No"/>
    <s v="No"/>
    <s v="No"/>
    <s v="Yes"/>
    <n v="180"/>
    <n v="59"/>
    <n v="192"/>
    <n v="50"/>
    <n v="15"/>
    <n v="12"/>
    <s v="Yes"/>
    <s v="No"/>
    <s v="No"/>
    <s v="Yes"/>
    <m/>
    <d v="2016-10-03T00:00:00"/>
    <n v="198"/>
    <m/>
    <n v="202"/>
    <n v="59"/>
    <n v="9"/>
    <n v="4"/>
    <s v="Yes"/>
    <s v="No"/>
    <s v="No"/>
    <s v="Yes"/>
    <n v="189"/>
    <m/>
    <n v="203"/>
    <n v="49"/>
    <n v="13"/>
    <n v="14"/>
    <s v="Yes"/>
    <s v="Yes"/>
    <s v="Yes"/>
    <s v="No"/>
    <m/>
    <m/>
    <s v="W150"/>
    <m/>
    <m/>
    <m/>
    <m/>
    <m/>
    <m/>
    <m/>
    <m/>
    <m/>
    <m/>
    <m/>
    <m/>
    <m/>
    <m/>
    <m/>
    <m/>
    <m/>
    <m/>
    <m/>
    <m/>
    <m/>
    <n v="1017400360"/>
    <m/>
    <m/>
    <m/>
    <s v="Yes"/>
    <s v="Yes"/>
    <m/>
    <s v="No"/>
    <n v="0"/>
    <s v="No"/>
    <n v="0"/>
    <m/>
    <m/>
    <s v="W150"/>
    <n v="414"/>
    <s v="Pass"/>
    <n v="350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"/>
    <s v="Dejhonae"/>
    <s v="Sangster"/>
    <m/>
    <n v="1"/>
    <n v="2"/>
    <x v="3"/>
    <n v="3"/>
    <x v="1"/>
    <n v="4"/>
    <m/>
    <m/>
    <m/>
    <m/>
    <m/>
    <n v="57"/>
    <m/>
    <s v="C57"/>
    <s v="C57"/>
    <s v="C57"/>
    <n v="866"/>
    <m/>
    <m/>
    <m/>
    <m/>
    <s v="Central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4"/>
    <m/>
    <s v="Error"/>
    <n v="17"/>
    <s v="Error"/>
    <e v="#VALUE!"/>
    <e v="#VALUE!"/>
    <s v="No"/>
    <m/>
    <m/>
    <n v="166"/>
    <m/>
    <s v="Error"/>
    <n v="14"/>
    <s v="Error"/>
    <e v="#VALUE!"/>
    <e v="#VALUE!"/>
    <s v="No"/>
    <m/>
    <m/>
    <n v="169"/>
    <n v="36"/>
    <m/>
    <m/>
    <n v="15"/>
    <m/>
    <m/>
    <m/>
    <m/>
    <m/>
    <n v="176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3"/>
    <s v="Love"/>
    <s v="Green"/>
    <m/>
    <n v="1"/>
    <n v="2"/>
    <x v="3"/>
    <n v="3"/>
    <x v="1"/>
    <n v="4"/>
    <m/>
    <n v="5"/>
    <m/>
    <s v="LoveGreen"/>
    <m/>
    <m/>
    <m/>
    <s v="C58"/>
    <s v="C58"/>
    <s v="C58"/>
    <n v="880"/>
    <m/>
    <m/>
    <m/>
    <m/>
    <s v="Central"/>
    <x v="0"/>
    <s v="Central"/>
    <x v="0"/>
    <s v="Central"/>
    <m/>
    <s v="Central"/>
    <m/>
    <m/>
    <d v="2015-06-01T00:00:00"/>
    <n v="4"/>
    <n v="0"/>
    <n v="32"/>
    <m/>
    <m/>
    <m/>
    <m/>
    <m/>
    <m/>
    <m/>
    <m/>
    <m/>
    <n v="1"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"/>
    <m/>
    <s v="Error"/>
    <n v="51"/>
    <s v="Error"/>
    <e v="#VALUE!"/>
    <e v="#VALUE!"/>
    <s v="Yes"/>
    <m/>
    <m/>
    <m/>
    <m/>
    <e v="#VALUE!"/>
    <m/>
    <e v="#VALUE!"/>
    <e v="#VALUE!"/>
    <e v="#VALUE!"/>
    <m/>
    <m/>
    <m/>
    <n v="173"/>
    <n v="46"/>
    <m/>
    <m/>
    <n v="14"/>
    <m/>
    <m/>
    <m/>
    <m/>
    <m/>
    <n v="172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8"/>
    <m/>
    <m/>
    <m/>
    <m/>
    <m/>
    <m/>
    <m/>
    <m/>
    <m/>
    <m/>
    <m/>
    <m/>
    <m/>
    <m/>
    <m/>
    <m/>
    <m/>
    <m/>
    <m/>
    <m/>
    <m/>
    <s v="LoveGreen"/>
    <m/>
    <m/>
    <m/>
    <s v="Yes"/>
    <m/>
    <m/>
    <m/>
    <m/>
    <m/>
    <m/>
    <m/>
    <m/>
    <s v="C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4"/>
    <s v="Charles"/>
    <s v="Plummer"/>
    <m/>
    <n v="1"/>
    <n v="2"/>
    <x v="3"/>
    <n v="3"/>
    <x v="1"/>
    <n v="4"/>
    <n v="4"/>
    <n v="5"/>
    <m/>
    <n v="1017510039"/>
    <m/>
    <m/>
    <m/>
    <s v="C71"/>
    <s v="C71"/>
    <s v="C71"/>
    <n v="1047"/>
    <m/>
    <m/>
    <m/>
    <m/>
    <s v="Central"/>
    <x v="1"/>
    <s v="Central"/>
    <x v="1"/>
    <s v="Central"/>
    <s v="Central"/>
    <s v="Central"/>
    <m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8"/>
    <n v="14"/>
    <n v="160"/>
    <n v="3"/>
    <n v="16"/>
    <n v="2"/>
    <s v="Yes"/>
    <s v="No"/>
    <s v="No"/>
    <s v="No"/>
    <n v="153"/>
    <n v="4"/>
    <n v="169"/>
    <n v="4"/>
    <n v="18"/>
    <n v="16"/>
    <s v="Yes"/>
    <s v="No"/>
    <s v="No"/>
    <s v="No"/>
    <m/>
    <d v="2016-09-12T00:00:00"/>
    <n v="169"/>
    <m/>
    <n v="174"/>
    <n v="5"/>
    <n v="13"/>
    <n v="5"/>
    <s v="Yes"/>
    <s v="No"/>
    <s v="No"/>
    <s v="No"/>
    <n v="173"/>
    <m/>
    <n v="184"/>
    <n v="8"/>
    <n v="14"/>
    <n v="11"/>
    <s v="Yes"/>
    <s v="No"/>
    <s v="No"/>
    <s v="No"/>
    <m/>
    <n v="1017510039"/>
    <s v="C71"/>
    <n v="183"/>
    <n v="193"/>
    <n v="19"/>
    <s v="Well Below National Norm"/>
    <n v="10"/>
    <n v="10"/>
    <s v="Yes"/>
    <s v="No"/>
    <s v="Achieved Goal"/>
    <s v="No"/>
    <n v="193"/>
    <n v="198"/>
    <n v="15"/>
    <s v="Well Below National Norm"/>
    <n v="12"/>
    <n v="5"/>
    <s v="Yes"/>
    <s v="No"/>
    <s v="Did Not Achieve Goal, But Showed Growth"/>
    <s v="No"/>
    <m/>
    <n v="1017510039"/>
    <d v="2017-09-18T00:00:00"/>
    <m/>
    <m/>
    <s v="Yes"/>
    <s v="Yes"/>
    <s v="Yes"/>
    <s v="No"/>
    <n v="0"/>
    <s v="No"/>
    <n v="0"/>
    <s v="Yes"/>
    <e v="#N/A"/>
    <s v="C71"/>
    <n v="278"/>
    <s v="Fail"/>
    <n v="324"/>
    <s v="Fail"/>
    <n v="299"/>
    <s v="Fail"/>
    <n v="328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1"/>
    <n v="2"/>
    <n v="4"/>
    <n v="2"/>
    <n v="3"/>
    <n v="1"/>
    <n v="3"/>
    <n v="1"/>
    <n v="4"/>
    <n v="3"/>
  </r>
  <r>
    <n v="266"/>
    <s v="Mijonia"/>
    <s v="Bell"/>
    <m/>
    <n v="1"/>
    <n v="2"/>
    <x v="3"/>
    <n v="3"/>
    <x v="1"/>
    <n v="4"/>
    <n v="4"/>
    <m/>
    <m/>
    <s v="MijoniaBell"/>
    <m/>
    <m/>
    <m/>
    <s v="C76"/>
    <s v="C76"/>
    <s v="C76"/>
    <n v="1087"/>
    <m/>
    <m/>
    <m/>
    <m/>
    <s v="Central"/>
    <x v="1"/>
    <s v="Central"/>
    <x v="1"/>
    <s v="Central"/>
    <s v="Central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9"/>
    <m/>
    <s v="Error"/>
    <n v="2"/>
    <s v="Error"/>
    <e v="#VALUE!"/>
    <e v="#VALUE!"/>
    <s v="No"/>
    <m/>
    <m/>
    <n v="176"/>
    <m/>
    <s v="Error"/>
    <n v="36"/>
    <s v="Error"/>
    <e v="#VALUE!"/>
    <e v="#VALUE!"/>
    <s v="No"/>
    <m/>
    <m/>
    <n v="166"/>
    <n v="29"/>
    <n v="188"/>
    <n v="48"/>
    <n v="15"/>
    <n v="22"/>
    <s v="Yes"/>
    <s v="Yes"/>
    <s v="Yes"/>
    <s v="No"/>
    <n v="175"/>
    <n v="44"/>
    <n v="195"/>
    <n v="58"/>
    <n v="15"/>
    <n v="20"/>
    <s v="Yes"/>
    <s v="Yes"/>
    <s v="Yes"/>
    <s v="Yes"/>
    <m/>
    <d v="2016-09-12T00:00:00"/>
    <m/>
    <m/>
    <m/>
    <m/>
    <m/>
    <m/>
    <m/>
    <m/>
    <m/>
    <m/>
    <n v="186"/>
    <m/>
    <n v="196"/>
    <n v="30"/>
    <n v="13"/>
    <n v="10"/>
    <s v="Yes"/>
    <s v="No"/>
    <s v="No"/>
    <s v="No"/>
    <m/>
    <m/>
    <s v="C76"/>
    <m/>
    <m/>
    <m/>
    <m/>
    <m/>
    <m/>
    <m/>
    <m/>
    <m/>
    <m/>
    <m/>
    <m/>
    <m/>
    <m/>
    <m/>
    <m/>
    <m/>
    <m/>
    <m/>
    <m/>
    <m/>
    <s v="MijoniaBell"/>
    <d v="2017-09-18T00:00:00"/>
    <m/>
    <m/>
    <s v="Yes"/>
    <s v="Yes"/>
    <s v="?"/>
    <s v="No"/>
    <n v="0"/>
    <m/>
    <m/>
    <m/>
    <m/>
    <s v="C76"/>
    <m/>
    <m/>
    <m/>
    <m/>
    <m/>
    <m/>
    <m/>
    <m/>
    <s v="All Saints Catholic School"/>
    <s v="All Saints Catholic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6"/>
    <n v="2"/>
    <n v="2"/>
    <n v="3"/>
    <n v="4"/>
    <n v="3"/>
    <n v="3"/>
    <n v="3"/>
    <n v="3"/>
    <n v="3"/>
  </r>
  <r>
    <n v="268"/>
    <s v="RIHANNA"/>
    <s v="Reid"/>
    <n v="2"/>
    <n v="3"/>
    <n v="4"/>
    <x v="2"/>
    <n v="5"/>
    <x v="2"/>
    <n v="6"/>
    <m/>
    <m/>
    <m/>
    <m/>
    <m/>
    <n v="5"/>
    <m/>
    <s v="F5"/>
    <s v="F5"/>
    <s v="F5"/>
    <n v="1147"/>
    <m/>
    <m/>
    <m/>
    <m/>
    <s v="PPDC @ FCES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5"/>
    <m/>
    <s v="Error"/>
    <n v="86"/>
    <s v="Error"/>
    <e v="#VALUE!"/>
    <e v="#VALUE!"/>
    <s v="Yes"/>
    <m/>
    <m/>
    <n v="206"/>
    <m/>
    <s v="Error"/>
    <n v="57"/>
    <s v="Error"/>
    <e v="#VALUE!"/>
    <e v="#VALUE!"/>
    <s v="Yes"/>
    <m/>
    <m/>
    <n v="219"/>
    <n v="91"/>
    <m/>
    <m/>
    <n v="5"/>
    <m/>
    <m/>
    <m/>
    <m/>
    <m/>
    <n v="226"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"/>
    <s v="Kristen"/>
    <s v="Beckford"/>
    <m/>
    <n v="1"/>
    <n v="2"/>
    <x v="3"/>
    <n v="3"/>
    <x v="1"/>
    <n v="4"/>
    <m/>
    <n v="4"/>
    <m/>
    <m/>
    <m/>
    <n v="6"/>
    <m/>
    <s v="F6"/>
    <s v="F6"/>
    <s v="F6"/>
    <s v="kbeckford"/>
    <m/>
    <m/>
    <m/>
    <m/>
    <s v="PPDC @ FCES"/>
    <x v="0"/>
    <s v="PPDC @ FCES"/>
    <x v="0"/>
    <s v="PPDC @ FCES"/>
    <m/>
    <s v="PPDC @ FCES"/>
    <m/>
    <m/>
    <d v="2015-06-01T00:00:00"/>
    <n v="4"/>
    <n v="0"/>
    <n v="32"/>
    <m/>
    <m/>
    <m/>
    <m/>
    <m/>
    <m/>
    <m/>
    <m/>
    <m/>
    <n v="1"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"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s v="F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s v="MICAYLA"/>
    <s v="THOMPKINS"/>
    <s v="k"/>
    <n v="1"/>
    <n v="2"/>
    <x v="3"/>
    <n v="3"/>
    <x v="1"/>
    <n v="4"/>
    <m/>
    <m/>
    <m/>
    <n v="1017400366"/>
    <m/>
    <m/>
    <m/>
    <s v="F7"/>
    <s v="F7"/>
    <s v="F7"/>
    <n v="1164"/>
    <m/>
    <m/>
    <m/>
    <m/>
    <s v="PPDC @ FCES"/>
    <x v="2"/>
    <m/>
    <x v="0"/>
    <m/>
    <m/>
    <m/>
    <m/>
    <m/>
    <d v="2015-06-01T00:00:00"/>
    <n v="1"/>
    <n v="0"/>
    <n v="8"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n v="175"/>
    <m/>
    <s v="Error"/>
    <n v="33"/>
    <s v="Error"/>
    <e v="#VALUE!"/>
    <e v="#VALUE!"/>
    <s v="No"/>
    <m/>
    <m/>
    <n v="174"/>
    <n v="48"/>
    <m/>
    <m/>
    <n v="14"/>
    <m/>
    <m/>
    <m/>
    <m/>
    <m/>
    <n v="196"/>
    <n v="92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F7"/>
    <m/>
    <m/>
    <m/>
    <m/>
    <m/>
    <m/>
    <m/>
    <m/>
    <m/>
    <m/>
    <m/>
    <m/>
    <m/>
    <m/>
    <m/>
    <m/>
    <m/>
    <m/>
    <m/>
    <m/>
    <m/>
    <n v="1017400366"/>
    <m/>
    <m/>
    <m/>
    <s v="Yes"/>
    <m/>
    <m/>
    <s v="No"/>
    <n v="0"/>
    <m/>
    <m/>
    <m/>
    <m/>
    <s v="F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1"/>
    <s v="Ta'Narie"/>
    <s v="Pryor"/>
    <s v="k"/>
    <n v="1"/>
    <n v="2"/>
    <x v="3"/>
    <n v="3"/>
    <x v="1"/>
    <n v="4"/>
    <m/>
    <m/>
    <m/>
    <n v="1017537808"/>
    <m/>
    <m/>
    <m/>
    <s v="F8"/>
    <s v="F8"/>
    <s v="F8"/>
    <n v="1177"/>
    <m/>
    <m/>
    <m/>
    <m/>
    <s v="PPDC @ FCES"/>
    <x v="2"/>
    <s v="PPDC @ FCES"/>
    <x v="2"/>
    <m/>
    <m/>
    <m/>
    <m/>
    <m/>
    <d v="2015-06-01T00:00:00"/>
    <n v="2"/>
    <n v="1"/>
    <n v="52"/>
    <m/>
    <m/>
    <m/>
    <m/>
    <m/>
    <m/>
    <m/>
    <m/>
    <m/>
    <n v="1"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1"/>
    <m/>
    <s v="Error"/>
    <n v="13"/>
    <s v="Error"/>
    <e v="#VALUE!"/>
    <e v="#VALUE!"/>
    <s v="No"/>
    <m/>
    <m/>
    <n v="162"/>
    <m/>
    <s v="Error"/>
    <n v="8"/>
    <s v="Error"/>
    <e v="#VALUE!"/>
    <e v="#VALUE!"/>
    <s v="No"/>
    <m/>
    <m/>
    <n v="168"/>
    <n v="33"/>
    <m/>
    <m/>
    <n v="15"/>
    <m/>
    <m/>
    <m/>
    <m/>
    <m/>
    <n v="175"/>
    <n v="44"/>
    <n v="199"/>
    <n v="69"/>
    <n v="15"/>
    <n v="24"/>
    <s v="Yes"/>
    <s v="Yes"/>
    <s v="Yes"/>
    <s v="Yes"/>
    <m/>
    <d v="2016-09-12T00:00:00"/>
    <s v="WINTER"/>
    <m/>
    <s v="RPS X"/>
    <m/>
    <m/>
    <m/>
    <m/>
    <m/>
    <m/>
    <m/>
    <n v="175"/>
    <m/>
    <n v="183"/>
    <n v="7"/>
    <n v="14"/>
    <n v="8"/>
    <s v="Yes"/>
    <s v="No"/>
    <s v="No"/>
    <s v="No"/>
    <m/>
    <m/>
    <s v="F8"/>
    <m/>
    <m/>
    <m/>
    <m/>
    <m/>
    <m/>
    <m/>
    <m/>
    <m/>
    <m/>
    <m/>
    <m/>
    <m/>
    <m/>
    <m/>
    <m/>
    <m/>
    <m/>
    <m/>
    <m/>
    <m/>
    <n v="1017537808"/>
    <m/>
    <m/>
    <m/>
    <s v="Yes"/>
    <s v="Yes"/>
    <m/>
    <s v="Yes"/>
    <n v="2"/>
    <s v="No"/>
    <n v="0"/>
    <m/>
    <m/>
    <s v="F8"/>
    <n v="329"/>
    <s v="Fail"/>
    <n v="355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3"/>
    <s v="Vardaijah"/>
    <s v="Laws"/>
    <n v="1"/>
    <n v="2"/>
    <n v="3"/>
    <x v="1"/>
    <n v="4"/>
    <x v="3"/>
    <n v="5"/>
    <m/>
    <m/>
    <m/>
    <n v="1017561466"/>
    <m/>
    <m/>
    <m/>
    <s v="F13"/>
    <s v="F13"/>
    <s v="F13"/>
    <n v="1237"/>
    <m/>
    <m/>
    <m/>
    <m/>
    <s v="PPDC @ FCES"/>
    <x v="2"/>
    <m/>
    <x v="0"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"/>
    <m/>
    <s v="Error"/>
    <n v="38"/>
    <s v="Error"/>
    <e v="#VALUE!"/>
    <e v="#VALUE!"/>
    <s v="No"/>
    <m/>
    <m/>
    <n v="191"/>
    <m/>
    <s v="Error"/>
    <n v="47"/>
    <s v="Error"/>
    <e v="#VALUE!"/>
    <e v="#VALUE!"/>
    <s v="No"/>
    <m/>
    <m/>
    <n v="178"/>
    <n v="26"/>
    <n v="200"/>
    <n v="54"/>
    <n v="12"/>
    <n v="22"/>
    <s v="Yes"/>
    <s v="Yes"/>
    <s v="Yes"/>
    <s v="Yes"/>
    <n v="174"/>
    <n v="11"/>
    <n v="209"/>
    <n v="66"/>
    <n v="15"/>
    <n v="35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s v="F13"/>
    <m/>
    <m/>
    <m/>
    <m/>
    <m/>
    <m/>
    <m/>
    <m/>
    <m/>
    <m/>
    <m/>
    <m/>
    <m/>
    <m/>
    <m/>
    <m/>
    <m/>
    <m/>
    <m/>
    <m/>
    <m/>
    <n v="1017561466"/>
    <m/>
    <m/>
    <m/>
    <s v="Yes"/>
    <m/>
    <m/>
    <s v="No"/>
    <n v="0"/>
    <m/>
    <m/>
    <m/>
    <m/>
    <s v="F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4"/>
    <s v="Jasmyne"/>
    <s v="Hickman"/>
    <n v="3"/>
    <n v="4"/>
    <n v="5"/>
    <x v="4"/>
    <n v="6"/>
    <x v="5"/>
    <n v="7"/>
    <m/>
    <m/>
    <m/>
    <m/>
    <m/>
    <n v="16"/>
    <m/>
    <s v="F16"/>
    <s v="F16"/>
    <s v="F16"/>
    <n v="1287"/>
    <m/>
    <m/>
    <m/>
    <m/>
    <s v="PPDC @ FCES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10"/>
    <n v="61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5"/>
    <s v="Zoenique"/>
    <s v="Baker"/>
    <n v="3"/>
    <n v="4"/>
    <n v="5"/>
    <x v="4"/>
    <n v="6"/>
    <x v="5"/>
    <n v="7"/>
    <m/>
    <m/>
    <m/>
    <n v="1014862012"/>
    <m/>
    <m/>
    <m/>
    <s v="F20"/>
    <s v="F20"/>
    <s v="F20"/>
    <n v="1342"/>
    <m/>
    <m/>
    <m/>
    <m/>
    <s v="PPDC @ FCES"/>
    <x v="2"/>
    <m/>
    <x v="0"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m/>
    <s v="Error"/>
    <n v="16"/>
    <s v="Error"/>
    <e v="#VALUE!"/>
    <e v="#VALUE!"/>
    <s v="No"/>
    <m/>
    <m/>
    <n v="193"/>
    <m/>
    <s v="Error"/>
    <n v="9"/>
    <s v="Error"/>
    <e v="#VALUE!"/>
    <e v="#VALUE!"/>
    <s v="No"/>
    <m/>
    <m/>
    <n v="201"/>
    <n v="38"/>
    <n v="205"/>
    <n v="32"/>
    <n v="7"/>
    <n v="4"/>
    <s v="Yes"/>
    <s v="No"/>
    <s v="No"/>
    <s v="No"/>
    <m/>
    <m/>
    <n v="200"/>
    <n v="9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F20"/>
    <m/>
    <m/>
    <m/>
    <m/>
    <m/>
    <m/>
    <m/>
    <m/>
    <m/>
    <m/>
    <m/>
    <m/>
    <m/>
    <m/>
    <m/>
    <m/>
    <m/>
    <m/>
    <m/>
    <m/>
    <m/>
    <n v="1014862012"/>
    <m/>
    <m/>
    <m/>
    <s v="Yes"/>
    <m/>
    <m/>
    <s v="No"/>
    <n v="0"/>
    <m/>
    <m/>
    <m/>
    <m/>
    <s v="F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0"/>
    <n v="3"/>
    <n v="4"/>
    <n v="3"/>
    <n v="3"/>
    <n v="4"/>
    <n v="3"/>
    <n v="3"/>
    <n v="4"/>
    <n v="4"/>
    <n v="4"/>
    <n v="3"/>
    <n v="4"/>
    <n v="3"/>
    <n v="3"/>
    <n v="4"/>
    <n v="3"/>
    <n v="4"/>
    <n v="2"/>
    <n v="4"/>
    <n v="4"/>
    <n v="4"/>
    <n v="4"/>
    <n v="3"/>
    <n v="1"/>
    <n v="2"/>
    <n v="1"/>
    <n v="2"/>
    <n v="4"/>
    <m/>
    <m/>
    <m/>
    <m/>
    <n v="3"/>
    <n v="4"/>
    <n v="3"/>
    <n v="4"/>
    <n v="4"/>
    <n v="4"/>
    <n v="3"/>
    <n v="3"/>
    <n v="3"/>
    <n v="4"/>
    <n v="4"/>
    <n v="4"/>
    <n v="4"/>
    <n v="4"/>
    <n v="4"/>
    <n v="4"/>
    <n v="4"/>
    <n v="1"/>
    <n v="4"/>
    <n v="1"/>
    <n v="4"/>
    <n v="2"/>
    <n v="2"/>
    <n v="1"/>
    <n v="1"/>
    <n v="4"/>
    <n v="2"/>
    <n v="1"/>
    <n v="4"/>
    <n v="4"/>
    <n v="4"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7"/>
    <s v="Jennaisha"/>
    <s v="Grate"/>
    <s v="k"/>
    <n v="1"/>
    <n v="2"/>
    <x v="3"/>
    <n v="3"/>
    <x v="1"/>
    <n v="4"/>
    <m/>
    <m/>
    <m/>
    <n v="1017538188"/>
    <m/>
    <m/>
    <m/>
    <s v="F27"/>
    <s v="F27"/>
    <s v="F27"/>
    <n v="1418"/>
    <m/>
    <m/>
    <m/>
    <m/>
    <s v="PPDC @ FCES"/>
    <x v="2"/>
    <m/>
    <x v="0"/>
    <m/>
    <m/>
    <m/>
    <m/>
    <m/>
    <d v="2015-06-01T00:00:00"/>
    <n v="1"/>
    <n v="0"/>
    <n v="8"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7"/>
    <m/>
    <m/>
    <m/>
    <m/>
    <m/>
    <m/>
    <m/>
    <m/>
    <m/>
    <m/>
    <m/>
    <m/>
    <m/>
    <m/>
    <m/>
    <m/>
    <m/>
    <m/>
    <m/>
    <m/>
    <m/>
    <n v="1017538188"/>
    <m/>
    <m/>
    <m/>
    <s v="Yes"/>
    <m/>
    <m/>
    <s v="No"/>
    <n v="0"/>
    <m/>
    <m/>
    <m/>
    <m/>
    <s v="F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8"/>
    <s v="Markeihra"/>
    <s v="Washington"/>
    <n v="1"/>
    <n v="2"/>
    <n v="3"/>
    <x v="1"/>
    <n v="4"/>
    <x v="3"/>
    <n v="5"/>
    <n v="5"/>
    <m/>
    <m/>
    <n v="1017183318"/>
    <m/>
    <m/>
    <m/>
    <s v="F28"/>
    <s v="F28"/>
    <s v="F28"/>
    <n v="1433"/>
    <m/>
    <m/>
    <m/>
    <m/>
    <s v="PPDC @ FCES"/>
    <x v="2"/>
    <s v="PPDC @ FCES"/>
    <x v="2"/>
    <m/>
    <s v="PPDC @ FCES"/>
    <m/>
    <m/>
    <m/>
    <d v="2015-06-01T00:00:00"/>
    <n v="2"/>
    <n v="2"/>
    <n v="88"/>
    <m/>
    <m/>
    <m/>
    <m/>
    <m/>
    <m/>
    <m/>
    <m/>
    <m/>
    <n v="1"/>
    <n v="1"/>
    <n v="1"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9"/>
    <m/>
    <s v="Error"/>
    <n v="10"/>
    <s v="Error"/>
    <e v="#VALUE!"/>
    <e v="#VALUE!"/>
    <s v="No"/>
    <m/>
    <m/>
    <n v="169"/>
    <m/>
    <s v="Error"/>
    <n v="4"/>
    <s v="Error"/>
    <e v="#VALUE!"/>
    <e v="#VALUE!"/>
    <s v="No"/>
    <m/>
    <m/>
    <m/>
    <m/>
    <n v="178"/>
    <n v="9"/>
    <m/>
    <m/>
    <m/>
    <m/>
    <m/>
    <s v="No"/>
    <n v="176"/>
    <n v="14"/>
    <n v="186"/>
    <n v="10"/>
    <n v="14"/>
    <n v="10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n v="1017183318"/>
    <s v="F28"/>
    <n v="188"/>
    <n v="196"/>
    <n v="14"/>
    <s v="Well Below National Norm"/>
    <n v="9"/>
    <n v="8"/>
    <s v="Yes"/>
    <s v="No"/>
    <s v="Did Not Achieve Goal, But Showed Growth"/>
    <s v="No"/>
    <n v="192"/>
    <n v="219"/>
    <n v="44"/>
    <s v="Below National Norm"/>
    <n v="10"/>
    <n v="27"/>
    <s v="Yes"/>
    <s v="Yes"/>
    <s v="Exceeded Goal"/>
    <s v="No"/>
    <m/>
    <n v="1017183318"/>
    <d v="2018-04-10T00:00:00"/>
    <m/>
    <m/>
    <s v="Yes"/>
    <s v="Yes"/>
    <s v="Yes"/>
    <s v="No"/>
    <n v="0"/>
    <s v="No"/>
    <n v="0"/>
    <s v="Yes"/>
    <e v="#N/A"/>
    <s v="F28"/>
    <n v="445"/>
    <s v="Pass"/>
    <n v="472"/>
    <s v="Pass"/>
    <n v="466"/>
    <s v="Pass"/>
    <n v="42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8"/>
    <n v="4"/>
    <n v="4"/>
    <n v="4"/>
    <n v="4"/>
    <n v="4"/>
    <n v="4"/>
    <n v="4"/>
    <n v="4"/>
    <n v="4"/>
  </r>
  <r>
    <n v="279"/>
    <s v="Kosir"/>
    <s v="Alford"/>
    <n v="1"/>
    <n v="2"/>
    <n v="3"/>
    <x v="1"/>
    <n v="4"/>
    <x v="3"/>
    <n v="5"/>
    <m/>
    <m/>
    <m/>
    <m/>
    <m/>
    <n v="30"/>
    <m/>
    <s v="F30"/>
    <s v="F30"/>
    <s v="F30"/>
    <n v="1466"/>
    <m/>
    <m/>
    <m/>
    <m/>
    <s v="PPDC @ FCES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"/>
    <m/>
    <s v="Error"/>
    <n v="11"/>
    <s v="Error"/>
    <e v="#VALUE!"/>
    <e v="#VALUE!"/>
    <s v="No"/>
    <m/>
    <m/>
    <n v="186"/>
    <m/>
    <s v="Error"/>
    <n v="33"/>
    <s v="Error"/>
    <e v="#VALUE!"/>
    <e v="#VALUE!"/>
    <s v="No"/>
    <m/>
    <m/>
    <n v="177"/>
    <n v="24"/>
    <m/>
    <m/>
    <n v="12"/>
    <m/>
    <m/>
    <m/>
    <m/>
    <m/>
    <n v="191"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0"/>
    <s v="Nevaeh"/>
    <s v="Staten"/>
    <m/>
    <n v="1"/>
    <n v="2"/>
    <x v="3"/>
    <n v="3"/>
    <x v="1"/>
    <n v="4"/>
    <m/>
    <m/>
    <m/>
    <m/>
    <m/>
    <n v="33"/>
    <m/>
    <s v="F33"/>
    <s v="F33"/>
    <s v="F33"/>
    <n v="1569"/>
    <m/>
    <m/>
    <m/>
    <m/>
    <s v="PPDC @ FCES"/>
    <x v="0"/>
    <m/>
    <x v="0"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5"/>
    <m/>
    <s v="Error"/>
    <n v="43"/>
    <s v="Error"/>
    <e v="#VALUE!"/>
    <e v="#VALUE!"/>
    <s v="No"/>
    <m/>
    <m/>
    <n v="186"/>
    <m/>
    <s v="Error"/>
    <n v="65"/>
    <s v="Error"/>
    <e v="#VALUE!"/>
    <e v="#VALUE!"/>
    <s v="Yes"/>
    <m/>
    <m/>
    <n v="174"/>
    <n v="48"/>
    <m/>
    <m/>
    <n v="14"/>
    <m/>
    <m/>
    <m/>
    <m/>
    <m/>
    <n v="182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1"/>
    <s v="Carmel"/>
    <s v="McCloud"/>
    <n v="2"/>
    <n v="3"/>
    <n v="4"/>
    <x v="2"/>
    <n v="5"/>
    <x v="2"/>
    <n v="6"/>
    <m/>
    <m/>
    <m/>
    <n v="1014192507"/>
    <m/>
    <m/>
    <m/>
    <s v="F40"/>
    <s v="F40"/>
    <s v="F40"/>
    <n v="1751"/>
    <m/>
    <m/>
    <m/>
    <m/>
    <s v="PPDC @ FCES"/>
    <x v="2"/>
    <s v="PPDC @ FCES"/>
    <x v="2"/>
    <m/>
    <m/>
    <m/>
    <m/>
    <m/>
    <d v="2015-06-01T00:00:00"/>
    <n v="2"/>
    <n v="2"/>
    <n v="88"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5"/>
    <n v="20"/>
    <n v="183"/>
    <n v="6"/>
    <n v="10"/>
    <n v="-2"/>
    <s v="No"/>
    <s v="No"/>
    <s v="No"/>
    <s v="No"/>
    <n v="200"/>
    <n v="44"/>
    <n v="206"/>
    <n v="31"/>
    <n v="12"/>
    <n v="6"/>
    <s v="Yes"/>
    <s v="No"/>
    <s v="No"/>
    <s v="No"/>
    <m/>
    <d v="2016-09-12T00:00:00"/>
    <n v="197"/>
    <m/>
    <n v="209"/>
    <n v="43"/>
    <n v="7"/>
    <n v="12"/>
    <s v="Yes"/>
    <s v="Yes"/>
    <s v="Yes"/>
    <s v="No"/>
    <m/>
    <m/>
    <m/>
    <m/>
    <m/>
    <m/>
    <m/>
    <m/>
    <m/>
    <m/>
    <m/>
    <m/>
    <s v="F40"/>
    <m/>
    <m/>
    <m/>
    <m/>
    <m/>
    <m/>
    <m/>
    <m/>
    <m/>
    <m/>
    <m/>
    <m/>
    <m/>
    <m/>
    <m/>
    <m/>
    <m/>
    <m/>
    <m/>
    <m/>
    <m/>
    <n v="1014192507"/>
    <m/>
    <m/>
    <m/>
    <s v="Yes"/>
    <s v="Yes"/>
    <m/>
    <s v="Yes"/>
    <n v="4"/>
    <s v="No"/>
    <n v="0"/>
    <m/>
    <m/>
    <s v="F40"/>
    <n v="521"/>
    <s v="Advanced"/>
    <n v="493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0"/>
    <n v="2"/>
    <n v="2"/>
    <n v="2"/>
    <n v="4"/>
    <n v="2"/>
    <n v="3"/>
    <n v="4"/>
    <n v="4"/>
    <n v="3"/>
    <n v="3"/>
    <n v="3"/>
    <n v="1"/>
    <n v="3"/>
    <n v="4"/>
    <n v="4"/>
    <n v="4"/>
    <n v="3"/>
    <n v="1"/>
    <n v="1"/>
    <n v="1"/>
    <n v="4"/>
    <n v="1"/>
    <n v="4"/>
    <n v="4"/>
    <n v="3"/>
    <n v="4"/>
    <n v="4"/>
    <n v="4"/>
    <m/>
    <m/>
    <m/>
    <m/>
    <n v="3"/>
    <n v="4"/>
    <n v="4"/>
    <n v="4"/>
    <n v="3"/>
    <n v="2"/>
    <n v="3"/>
    <n v="4"/>
    <n v="4"/>
    <n v="1"/>
    <n v="4"/>
    <n v="3"/>
    <n v="4"/>
    <n v="1"/>
    <n v="4"/>
    <n v="4"/>
    <n v="4"/>
    <n v="1"/>
    <n v="1"/>
    <n v="1"/>
    <n v="4"/>
    <n v="1"/>
    <n v="4"/>
    <n v="4"/>
    <n v="4"/>
    <n v="4"/>
    <n v="4"/>
    <n v="4"/>
    <n v="4"/>
    <n v="4"/>
    <n v="4"/>
    <n v="4"/>
    <n v="2"/>
    <m/>
    <m/>
    <m/>
    <m/>
    <s v="F40"/>
    <s v="Fairfield"/>
    <n v="2"/>
    <n v="2"/>
    <n v="2"/>
    <n v="3"/>
    <n v="2"/>
    <n v="4"/>
    <n v="3"/>
    <n v="4"/>
    <n v="3"/>
    <n v="3"/>
    <n v="4"/>
    <n v="4"/>
    <n v="3"/>
    <n v="3"/>
    <n v="3"/>
    <n v="3"/>
    <n v="4"/>
    <n v="1"/>
    <n v="1"/>
    <n v="1"/>
    <n v="4"/>
    <n v="1"/>
    <n v="4"/>
    <n v="4"/>
    <n v="4"/>
    <n v="4"/>
    <n v="4"/>
    <n v="4"/>
    <m/>
    <m/>
    <m/>
    <s v="Yes"/>
    <m/>
    <s v="F40"/>
    <n v="3"/>
    <n v="3"/>
    <n v="3"/>
    <n v="1"/>
    <n v="2"/>
    <n v="2"/>
    <n v="3"/>
    <n v="3"/>
    <n v="3"/>
    <n v="2"/>
    <n v="3"/>
    <n v="2"/>
    <n v="4"/>
    <n v="1"/>
    <n v="4"/>
    <n v="4"/>
    <n v="4"/>
    <n v="1"/>
    <n v="1"/>
    <n v="1"/>
    <n v="4"/>
    <n v="1"/>
    <n v="2"/>
    <n v="3"/>
    <n v="4"/>
    <n v="2"/>
    <n v="4"/>
    <n v="4"/>
    <n v="4"/>
    <n v="2"/>
    <n v="2"/>
    <n v="3"/>
    <n v="3"/>
    <m/>
    <m/>
    <m/>
    <m/>
    <m/>
    <m/>
    <m/>
    <m/>
    <m/>
    <m/>
    <m/>
    <m/>
    <m/>
    <m/>
  </r>
  <r>
    <n v="282"/>
    <s v="Teon"/>
    <s v="Harvey"/>
    <m/>
    <n v="1"/>
    <n v="2"/>
    <x v="3"/>
    <n v="3"/>
    <x v="1"/>
    <n v="4"/>
    <m/>
    <m/>
    <m/>
    <s v="TeonHarvey"/>
    <m/>
    <m/>
    <m/>
    <s v="F44"/>
    <s v="F44"/>
    <s v="F44"/>
    <n v="1809"/>
    <m/>
    <m/>
    <m/>
    <m/>
    <s v="PPDC @ FCES"/>
    <x v="0"/>
    <s v="PPDC @ FCES"/>
    <x v="0"/>
    <s v="PPDC @ FCES"/>
    <m/>
    <m/>
    <m/>
    <m/>
    <d v="2015-06-01T00:00:00"/>
    <n v="3"/>
    <n v="0"/>
    <n v="24"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2"/>
    <n v="162"/>
    <m/>
    <n v="0"/>
    <n v="14"/>
    <b v="0"/>
    <e v="#VALUE!"/>
    <e v="#VALUE!"/>
    <s v="No"/>
    <m/>
    <m/>
    <m/>
    <m/>
    <e v="#VALUE!"/>
    <m/>
    <e v="#VALUE!"/>
    <e v="#VALUE!"/>
    <e v="#VALUE!"/>
    <m/>
    <m/>
    <m/>
    <n v="159"/>
    <n v="15"/>
    <m/>
    <m/>
    <n v="16"/>
    <m/>
    <m/>
    <m/>
    <m/>
    <m/>
    <n v="175"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4"/>
    <m/>
    <m/>
    <m/>
    <m/>
    <m/>
    <m/>
    <m/>
    <m/>
    <m/>
    <m/>
    <m/>
    <m/>
    <m/>
    <m/>
    <m/>
    <m/>
    <m/>
    <m/>
    <m/>
    <m/>
    <m/>
    <s v="TeonHarvey"/>
    <m/>
    <m/>
    <m/>
    <s v="Yes"/>
    <m/>
    <m/>
    <m/>
    <m/>
    <m/>
    <m/>
    <m/>
    <m/>
    <s v="F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s v="Keonte"/>
    <s v="Harvey"/>
    <n v="1"/>
    <n v="2"/>
    <n v="3"/>
    <x v="1"/>
    <n v="4"/>
    <x v="3"/>
    <n v="5"/>
    <m/>
    <m/>
    <m/>
    <s v="KeonteHarvey"/>
    <m/>
    <m/>
    <m/>
    <s v="F45"/>
    <s v="F45"/>
    <s v="F45"/>
    <n v="1811"/>
    <m/>
    <m/>
    <m/>
    <m/>
    <s v="PPDC @ FCES"/>
    <x v="0"/>
    <s v="PPDC @ FCES"/>
    <x v="0"/>
    <s v="PPDC @ FCES"/>
    <m/>
    <m/>
    <m/>
    <m/>
    <d v="2015-06-01T00:00:00"/>
    <n v="3"/>
    <n v="0"/>
    <n v="24"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5"/>
    <n v="20"/>
    <m/>
    <m/>
    <n v="12"/>
    <m/>
    <m/>
    <m/>
    <m/>
    <m/>
    <n v="174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5"/>
    <m/>
    <m/>
    <m/>
    <m/>
    <m/>
    <m/>
    <m/>
    <m/>
    <m/>
    <m/>
    <m/>
    <m/>
    <m/>
    <m/>
    <m/>
    <m/>
    <m/>
    <m/>
    <m/>
    <m/>
    <m/>
    <s v="KeonteHarvey"/>
    <m/>
    <m/>
    <m/>
    <s v="Yes"/>
    <m/>
    <m/>
    <m/>
    <m/>
    <m/>
    <m/>
    <m/>
    <m/>
    <s v="F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4"/>
    <s v="Torreyanna"/>
    <s v="Lindsey"/>
    <n v="1"/>
    <n v="2"/>
    <n v="3"/>
    <x v="1"/>
    <n v="4"/>
    <x v="3"/>
    <n v="5"/>
    <n v="5"/>
    <n v="6"/>
    <m/>
    <n v="1017410412"/>
    <m/>
    <m/>
    <m/>
    <s v="C920"/>
    <s v="F46"/>
    <s v="F46"/>
    <n v="1823"/>
    <m/>
    <m/>
    <m/>
    <m/>
    <s v="PPDC @ FCES"/>
    <x v="2"/>
    <s v="PPDC @ FCES"/>
    <x v="2"/>
    <s v="PPDC @ FCES"/>
    <s v="PPDC @ FCES"/>
    <s v="Central"/>
    <m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n v="189"/>
    <m/>
    <s v="Error"/>
    <n v="41"/>
    <s v="Error"/>
    <e v="#VALUE!"/>
    <e v="#VALUE!"/>
    <s v="No"/>
    <m/>
    <m/>
    <n v="177"/>
    <n v="24"/>
    <n v="194"/>
    <n v="38"/>
    <n v="12"/>
    <n v="17"/>
    <s v="Yes"/>
    <s v="Yes"/>
    <s v="Yes"/>
    <s v="No"/>
    <n v="191"/>
    <n v="52"/>
    <n v="199"/>
    <n v="37"/>
    <n v="13"/>
    <n v="8"/>
    <s v="Yes"/>
    <s v="No"/>
    <s v="No"/>
    <s v="No"/>
    <m/>
    <d v="2016-09-12T00:00:00"/>
    <n v="203"/>
    <m/>
    <n v="209"/>
    <n v="58"/>
    <n v="7"/>
    <n v="6"/>
    <s v="Yes"/>
    <s v="No"/>
    <s v="No"/>
    <s v="Yes"/>
    <n v="197"/>
    <m/>
    <n v="208"/>
    <n v="36"/>
    <n v="12"/>
    <n v="11"/>
    <s v="Yes"/>
    <s v="No"/>
    <s v="No"/>
    <s v="No"/>
    <m/>
    <n v="1017410412"/>
    <s v="F46"/>
    <n v="197"/>
    <n v="208"/>
    <n v="40"/>
    <s v="Below National Norm"/>
    <n v="7"/>
    <n v="11"/>
    <s v="Yes"/>
    <s v="Yes"/>
    <s v="Exceeded Goal"/>
    <s v="No"/>
    <n v="206"/>
    <n v="218"/>
    <n v="42"/>
    <s v="Below National Norm"/>
    <n v="10"/>
    <n v="12"/>
    <s v="Yes"/>
    <s v="Yes"/>
    <s v="Exceeded Goal"/>
    <s v="No"/>
    <m/>
    <n v="1017410412"/>
    <d v="2017-09-18T00:00:00"/>
    <m/>
    <m/>
    <s v="Yes"/>
    <s v="Yes"/>
    <s v="Yes"/>
    <s v="No"/>
    <n v="0"/>
    <s v="No"/>
    <n v="0"/>
    <s v="No"/>
    <e v="#N/A"/>
    <s v="F46"/>
    <n v="482"/>
    <s v="Pass"/>
    <n v="420"/>
    <s v="Pass"/>
    <n v="476"/>
    <s v="Pass"/>
    <n v="435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6"/>
    <s v="Fairfield"/>
    <n v="3"/>
    <n v="4"/>
    <n v="3"/>
    <n v="4"/>
    <n v="3"/>
    <n v="4"/>
    <n v="4"/>
    <n v="4"/>
    <n v="4"/>
    <n v="3"/>
    <n v="3"/>
    <n v="4"/>
    <n v="4"/>
    <n v="3"/>
    <n v="4"/>
    <n v="4"/>
    <n v="4"/>
    <n v="4"/>
    <n v="4"/>
    <n v="4"/>
    <n v="4"/>
    <n v="3"/>
    <n v="2"/>
    <n v="3"/>
    <n v="3"/>
    <n v="1"/>
    <n v="2"/>
    <n v="1"/>
    <m/>
    <m/>
    <m/>
    <m/>
    <m/>
    <s v="F46"/>
    <n v="3"/>
    <n v="3"/>
    <n v="3"/>
    <n v="4"/>
    <n v="3"/>
    <n v="3"/>
    <n v="4"/>
    <n v="4"/>
    <n v="3"/>
    <n v="4"/>
    <n v="2"/>
    <n v="1"/>
    <n v="3"/>
    <n v="2"/>
    <n v="4"/>
    <n v="4"/>
    <n v="4"/>
    <n v="4"/>
    <n v="4"/>
    <n v="4"/>
    <n v="3"/>
    <n v="3"/>
    <n v="4"/>
    <n v="1"/>
    <n v="1"/>
    <n v="1"/>
    <n v="1"/>
    <n v="1"/>
    <n v="1"/>
    <n v="1"/>
    <n v="3"/>
    <n v="4"/>
    <n v="4"/>
    <m/>
    <m/>
    <m/>
    <m/>
    <s v="F46"/>
    <n v="3"/>
    <n v="4"/>
    <n v="4"/>
    <n v="4"/>
    <n v="4"/>
    <n v="3"/>
    <n v="3"/>
    <n v="4"/>
    <n v="3"/>
  </r>
  <r>
    <n v="285"/>
    <s v="Shanyiah"/>
    <s v="Briggs"/>
    <n v="2"/>
    <n v="3"/>
    <n v="4"/>
    <x v="2"/>
    <n v="5"/>
    <x v="2"/>
    <n v="6"/>
    <m/>
    <m/>
    <m/>
    <n v="1017410449"/>
    <m/>
    <m/>
    <m/>
    <s v="C514"/>
    <s v="C514"/>
    <s v="F47"/>
    <n v="1838"/>
    <m/>
    <m/>
    <m/>
    <m/>
    <s v="PPDC @ FCES"/>
    <x v="2"/>
    <m/>
    <x v="2"/>
    <s v="Central"/>
    <m/>
    <m/>
    <m/>
    <m/>
    <d v="2015-06-01T00:00:00"/>
    <n v="2"/>
    <n v="2"/>
    <n v="88"/>
    <m/>
    <m/>
    <m/>
    <m/>
    <m/>
    <m/>
    <m/>
    <m/>
    <m/>
    <n v="1"/>
    <n v="1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6"/>
    <m/>
    <s v="Error"/>
    <n v="43"/>
    <s v="Error"/>
    <e v="#VALUE!"/>
    <e v="#VALUE!"/>
    <s v="No"/>
    <m/>
    <m/>
    <m/>
    <m/>
    <e v="#VALUE!"/>
    <m/>
    <e v="#VALUE!"/>
    <e v="#VALUE!"/>
    <e v="#VALUE!"/>
    <m/>
    <m/>
    <m/>
    <m/>
    <m/>
    <n v="198"/>
    <n v="30"/>
    <m/>
    <m/>
    <m/>
    <m/>
    <m/>
    <s v="No"/>
    <n v="201"/>
    <n v="47"/>
    <n v="213"/>
    <n v="49"/>
    <n v="12"/>
    <n v="12"/>
    <s v="Yes"/>
    <s v="Yes"/>
    <s v="No"/>
    <s v="No"/>
    <m/>
    <d v="2016-09-14T00:00:00"/>
    <n v="199"/>
    <m/>
    <n v="206"/>
    <n v="35"/>
    <n v="7"/>
    <n v="7"/>
    <s v="Yes"/>
    <s v="Yes"/>
    <s v="No"/>
    <s v="No"/>
    <m/>
    <m/>
    <m/>
    <m/>
    <m/>
    <m/>
    <m/>
    <m/>
    <m/>
    <m/>
    <m/>
    <m/>
    <s v="C514"/>
    <m/>
    <m/>
    <m/>
    <m/>
    <m/>
    <m/>
    <m/>
    <m/>
    <m/>
    <m/>
    <m/>
    <m/>
    <m/>
    <m/>
    <m/>
    <m/>
    <m/>
    <m/>
    <m/>
    <m/>
    <m/>
    <n v="1017410449"/>
    <m/>
    <m/>
    <m/>
    <s v="Yes"/>
    <s v="Yes"/>
    <m/>
    <s v="No"/>
    <n v="0"/>
    <s v="No"/>
    <n v="0"/>
    <m/>
    <m/>
    <s v="F47"/>
    <n v="501"/>
    <s v="Advanced"/>
    <n v="517"/>
    <s v="Advanced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"/>
    <n v="1"/>
    <n v="4"/>
    <n v="1"/>
    <n v="4"/>
    <n v="4"/>
    <n v="4"/>
    <n v="4"/>
    <n v="4"/>
    <n v="4"/>
    <n v="4"/>
    <n v="4"/>
    <n v="4"/>
    <n v="1"/>
    <n v="3"/>
    <n v="4"/>
    <n v="4"/>
    <n v="4"/>
    <n v="4"/>
    <n v="4"/>
    <n v="3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"/>
    <s v="Fairfield"/>
    <n v="2"/>
    <n v="1"/>
    <n v="3"/>
    <n v="4"/>
    <n v="3"/>
    <n v="3"/>
    <n v="4"/>
    <n v="4"/>
    <n v="4"/>
    <n v="4"/>
    <n v="4"/>
    <n v="4"/>
    <n v="4"/>
    <n v="4"/>
    <n v="4"/>
    <n v="4"/>
    <n v="4"/>
    <n v="2"/>
    <n v="4"/>
    <n v="4"/>
    <n v="4"/>
    <n v="4"/>
    <n v="4"/>
    <n v="4"/>
    <n v="4"/>
    <n v="4"/>
    <n v="4"/>
    <n v="4"/>
    <m/>
    <m/>
    <m/>
    <s v="Yes"/>
    <m/>
    <s v="F47"/>
    <n v="3"/>
    <n v="3"/>
    <n v="3"/>
    <n v="4"/>
    <n v="4"/>
    <n v="4"/>
    <n v="4"/>
    <n v="4"/>
    <n v="4"/>
    <n v="4"/>
    <n v="4"/>
    <n v="4"/>
    <n v="4"/>
    <n v="3"/>
    <n v="4"/>
    <n v="4"/>
    <n v="4"/>
    <n v="3"/>
    <n v="2"/>
    <n v="3"/>
    <n v="4"/>
    <n v="4"/>
    <n v="4"/>
    <n v="4"/>
    <n v="4"/>
    <n v="4"/>
    <n v="4"/>
    <n v="4"/>
    <n v="4"/>
    <n v="4"/>
    <n v="3"/>
    <n v="4"/>
    <n v="4"/>
    <m/>
    <m/>
    <m/>
    <m/>
    <m/>
    <m/>
    <m/>
    <m/>
    <m/>
    <m/>
    <m/>
    <m/>
    <m/>
    <m/>
  </r>
  <r>
    <n v="286"/>
    <s v="Chenyrai"/>
    <s v="Pair Briggs"/>
    <n v="3"/>
    <n v="4"/>
    <n v="5"/>
    <x v="4"/>
    <n v="6"/>
    <x v="5"/>
    <n v="7"/>
    <m/>
    <m/>
    <m/>
    <n v="1016106937"/>
    <m/>
    <m/>
    <m/>
    <s v="F48"/>
    <s v="F48"/>
    <s v="F48"/>
    <n v="1843"/>
    <m/>
    <m/>
    <m/>
    <m/>
    <s v="PPDC @ FCES"/>
    <x v="2"/>
    <m/>
    <x v="0"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207"/>
    <n v="38"/>
    <n v="207"/>
    <n v="19"/>
    <n v="10"/>
    <n v="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F48"/>
    <m/>
    <m/>
    <m/>
    <m/>
    <m/>
    <m/>
    <m/>
    <m/>
    <m/>
    <m/>
    <m/>
    <m/>
    <m/>
    <m/>
    <m/>
    <m/>
    <m/>
    <m/>
    <m/>
    <m/>
    <m/>
    <n v="1016106937"/>
    <m/>
    <m/>
    <m/>
    <s v="Yes"/>
    <m/>
    <m/>
    <s v="No"/>
    <n v="0"/>
    <m/>
    <m/>
    <m/>
    <m/>
    <s v="F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8"/>
    <n v="2"/>
    <n v="3"/>
    <n v="3"/>
    <n v="4"/>
    <n v="4"/>
    <n v="3"/>
    <n v="4"/>
    <n v="4"/>
    <n v="4"/>
    <n v="4"/>
    <n v="4"/>
    <n v="4"/>
    <n v="4"/>
    <n v="4"/>
    <n v="4"/>
    <n v="4"/>
    <n v="4"/>
    <n v="4"/>
    <n v="4"/>
    <n v="3"/>
    <n v="2"/>
    <n v="4"/>
    <n v="4"/>
    <n v="4"/>
    <n v="4"/>
    <n v="3"/>
    <n v="4"/>
    <n v="3"/>
    <m/>
    <m/>
    <m/>
    <m/>
    <n v="4"/>
    <n v="2"/>
    <n v="4"/>
    <n v="3"/>
    <n v="3"/>
    <n v="3"/>
    <n v="3"/>
    <n v="3"/>
    <n v="3"/>
    <n v="3"/>
    <n v="3"/>
    <n v="3"/>
    <n v="3"/>
    <n v="3"/>
    <n v="3"/>
    <n v="3"/>
    <n v="3"/>
    <n v="4"/>
    <n v="3"/>
    <n v="3"/>
    <n v="2"/>
    <n v="3"/>
    <n v="3"/>
    <n v="2"/>
    <n v="3"/>
    <n v="3"/>
    <n v="2"/>
    <n v="3"/>
    <n v="4"/>
    <n v="3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7"/>
    <s v="Ashante"/>
    <s v="Moorman"/>
    <s v="k"/>
    <n v="1"/>
    <n v="2"/>
    <x v="3"/>
    <n v="3"/>
    <x v="1"/>
    <n v="4"/>
    <n v="4"/>
    <m/>
    <m/>
    <n v="1017707963"/>
    <m/>
    <m/>
    <m/>
    <s v="F148"/>
    <s v="F148"/>
    <s v="F148"/>
    <n v="5455"/>
    <m/>
    <m/>
    <m/>
    <m/>
    <s v="PPDC @ FCES"/>
    <x v="2"/>
    <s v="PPDC @ FCES"/>
    <x v="2"/>
    <s v="PPDC @ FCES"/>
    <s v="PPDC @ FCES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8"/>
    <m/>
    <s v="Error"/>
    <n v="9"/>
    <s v="Error"/>
    <e v="#VALUE!"/>
    <e v="#VALUE!"/>
    <s v="No"/>
    <m/>
    <m/>
    <n v="154"/>
    <m/>
    <s v="Error"/>
    <n v="2"/>
    <s v="Error"/>
    <e v="#VALUE!"/>
    <e v="#VALUE!"/>
    <s v="No"/>
    <m/>
    <m/>
    <n v="165"/>
    <n v="26"/>
    <n v="170"/>
    <n v="11"/>
    <n v="15"/>
    <n v="5"/>
    <s v="Yes"/>
    <s v="No"/>
    <s v="No"/>
    <s v="No"/>
    <n v="161"/>
    <n v="12"/>
    <n v="178"/>
    <n v="15"/>
    <n v="17"/>
    <n v="17"/>
    <s v="Yes"/>
    <s v="Yes"/>
    <s v="No"/>
    <s v="No"/>
    <m/>
    <d v="2016-09-12T00:00:00"/>
    <n v="171"/>
    <m/>
    <n v="172"/>
    <n v="4"/>
    <n v="13"/>
    <n v="1"/>
    <s v="Yes"/>
    <s v="No"/>
    <s v="No"/>
    <s v="No"/>
    <n v="161"/>
    <m/>
    <n v="177"/>
    <n v="3"/>
    <n v="15"/>
    <n v="16"/>
    <s v="Yes"/>
    <s v="Yes"/>
    <s v="Yes"/>
    <s v="No"/>
    <m/>
    <n v="1017707963"/>
    <s v="F148"/>
    <n v="174"/>
    <n v="180"/>
    <n v="4"/>
    <s v="Well Below National Norm"/>
    <n v="11"/>
    <n v="6"/>
    <s v="Yes"/>
    <s v="No"/>
    <s v="Did Not Achieve Goal, But Showed Growth"/>
    <s v="No"/>
    <n v="180"/>
    <n v="178"/>
    <n v="1"/>
    <s v="Well Below National Norm"/>
    <n v="12"/>
    <n v="-2"/>
    <s v="No"/>
    <s v="No"/>
    <s v="Did Not Achieve Goal"/>
    <s v="No"/>
    <m/>
    <n v="1017707963"/>
    <d v="2017-09-18T00:00:00"/>
    <m/>
    <m/>
    <s v="Yes"/>
    <s v="Yes"/>
    <s v="Yes"/>
    <s v="No"/>
    <n v="0"/>
    <s v="No"/>
    <n v="0"/>
    <s v="No"/>
    <e v="#N/A"/>
    <s v="F148"/>
    <n v="301"/>
    <s v="Fail"/>
    <n v="418"/>
    <s v="Pass"/>
    <n v="286"/>
    <s v="Fail"/>
    <n v="292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48"/>
    <n v="2"/>
    <n v="2"/>
    <n v="2"/>
    <n v="4"/>
    <n v="4"/>
    <n v="1"/>
    <n v="4"/>
    <n v="4"/>
    <n v="4"/>
  </r>
  <r>
    <n v="288"/>
    <s v="Timel"/>
    <s v="Tillman"/>
    <n v="2"/>
    <n v="3"/>
    <n v="4"/>
    <x v="2"/>
    <n v="5"/>
    <x v="2"/>
    <n v="6"/>
    <m/>
    <m/>
    <m/>
    <m/>
    <m/>
    <n v="3"/>
    <m/>
    <s v="F3"/>
    <s v="F3"/>
    <s v="F3"/>
    <n v="1118"/>
    <m/>
    <m/>
    <m/>
    <m/>
    <s v="PPDC @ FCES"/>
    <x v="0"/>
    <m/>
    <x v="0"/>
    <m/>
    <m/>
    <m/>
    <m/>
    <m/>
    <d v="2015-06-01T00:00:00"/>
    <n v="0"/>
    <n v="0"/>
    <n v="0"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9"/>
    <s v="Briyonna"/>
    <s v="Taylor"/>
    <s v="k"/>
    <n v="1"/>
    <n v="2"/>
    <x v="1"/>
    <n v="4"/>
    <x v="3"/>
    <n v="5"/>
    <n v="5"/>
    <m/>
    <m/>
    <n v="1017400587"/>
    <m/>
    <m/>
    <m/>
    <s v="F29"/>
    <s v="F29"/>
    <s v="F29"/>
    <n v="1451"/>
    <m/>
    <m/>
    <m/>
    <m/>
    <m/>
    <x v="2"/>
    <s v="PPDC @ FCES"/>
    <x v="2"/>
    <s v="PPDC @ FCES"/>
    <s v="PPDC @ FCES"/>
    <m/>
    <m/>
    <m/>
    <d v="2011-09-01T00:00:00"/>
    <n v="2"/>
    <n v="3"/>
    <n v="124"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m/>
    <s v="Error"/>
    <n v="56"/>
    <s v="Error"/>
    <e v="#VALUE!"/>
    <e v="#VALUE!"/>
    <s v="Yes"/>
    <m/>
    <m/>
    <n v="183"/>
    <m/>
    <s v="Error"/>
    <n v="25"/>
    <s v="Error"/>
    <e v="#VALUE!"/>
    <e v="#VALUE!"/>
    <s v="No"/>
    <m/>
    <m/>
    <n v="189"/>
    <n v="52"/>
    <n v="197"/>
    <n v="46"/>
    <n v="10"/>
    <n v="8"/>
    <s v="Yes"/>
    <s v="No"/>
    <s v="No"/>
    <s v="No"/>
    <n v="186"/>
    <n v="37"/>
    <n v="190"/>
    <n v="17"/>
    <n v="13"/>
    <n v="4"/>
    <s v="Yes"/>
    <s v="No"/>
    <s v="No"/>
    <s v="No"/>
    <m/>
    <d v="2016-09-12T00:00:00"/>
    <n v="205"/>
    <m/>
    <n v="206"/>
    <n v="50"/>
    <n v="7"/>
    <n v="1"/>
    <s v="Yes"/>
    <s v="No"/>
    <s v="No"/>
    <s v="Yes"/>
    <n v="195"/>
    <m/>
    <n v="202"/>
    <n v="22"/>
    <n v="12"/>
    <n v="7"/>
    <s v="Yes"/>
    <s v="No"/>
    <s v="No"/>
    <s v="No"/>
    <m/>
    <n v="1017400587"/>
    <s v="F29"/>
    <n v="206"/>
    <n v="207"/>
    <n v="37"/>
    <s v="Below National Norm"/>
    <n v="6"/>
    <n v="1"/>
    <s v="Yes"/>
    <s v="No"/>
    <s v="Did Not Achieve Goal, But Showed Growth"/>
    <s v="No"/>
    <n v="209"/>
    <n v="215"/>
    <n v="35"/>
    <s v="Below National Norm"/>
    <n v="10"/>
    <n v="6"/>
    <s v="Yes"/>
    <s v="No"/>
    <s v="Did Not Achieve Goal, But Showed Growth"/>
    <s v="No"/>
    <m/>
    <n v="1017400587"/>
    <d v="2017-09-18T00:00:00"/>
    <m/>
    <m/>
    <s v="Yes"/>
    <s v="Yes"/>
    <s v="Yes"/>
    <s v="No"/>
    <n v="0"/>
    <s v="No"/>
    <n v="0"/>
    <s v="No"/>
    <e v="#N/A"/>
    <s v="F29"/>
    <n v="481"/>
    <s v="Pass"/>
    <n v="473"/>
    <s v="Pass"/>
    <n v="524"/>
    <s v="Advanced"/>
    <n v="427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9"/>
    <s v="Fairfield"/>
    <n v="2"/>
    <n v="2"/>
    <n v="1"/>
    <n v="3"/>
    <n v="3"/>
    <n v="1"/>
    <n v="3"/>
    <n v="4"/>
    <n v="2"/>
    <n v="1"/>
    <n v="4"/>
    <n v="2"/>
    <n v="4"/>
    <n v="3"/>
    <n v="4"/>
    <n v="4"/>
    <n v="4"/>
    <n v="3"/>
    <n v="1"/>
    <n v="2"/>
    <n v="4"/>
    <n v="4"/>
    <n v="3"/>
    <n v="2"/>
    <n v="2"/>
    <n v="3"/>
    <n v="4"/>
    <n v="4"/>
    <m/>
    <m/>
    <m/>
    <m/>
    <m/>
    <s v="F29"/>
    <n v="3"/>
    <n v="4"/>
    <n v="2"/>
    <n v="4"/>
    <n v="4"/>
    <n v="4"/>
    <n v="4"/>
    <n v="4"/>
    <n v="4"/>
    <n v="4"/>
    <n v="4"/>
    <n v="4"/>
    <n v="4"/>
    <n v="4"/>
    <n v="4"/>
    <n v="4"/>
    <n v="4"/>
    <n v="2"/>
    <n v="4"/>
    <n v="4"/>
    <n v="4"/>
    <n v="4"/>
    <n v="4"/>
    <n v="4"/>
    <n v="1"/>
    <n v="4"/>
    <n v="2"/>
    <n v="4"/>
    <n v="4"/>
    <n v="4"/>
    <n v="4"/>
    <n v="4"/>
    <n v="4"/>
    <m/>
    <m/>
    <m/>
    <m/>
    <s v="F29"/>
    <n v="3"/>
    <n v="3"/>
    <n v="3"/>
    <n v="4"/>
    <n v="4"/>
    <n v="3"/>
    <n v="4"/>
    <n v="4"/>
    <n v="4"/>
  </r>
  <r>
    <n v="290"/>
    <s v="Keyvon"/>
    <s v="McCloud"/>
    <s v="k"/>
    <n v="1"/>
    <n v="2"/>
    <x v="3"/>
    <n v="3"/>
    <x v="1"/>
    <n v="4"/>
    <n v="4"/>
    <m/>
    <m/>
    <n v="1017400731"/>
    <m/>
    <m/>
    <m/>
    <s v="F51"/>
    <s v="F51"/>
    <s v="F51"/>
    <n v="3757"/>
    <m/>
    <m/>
    <m/>
    <m/>
    <m/>
    <x v="2"/>
    <s v="PPDC @ FCES"/>
    <x v="2"/>
    <m/>
    <s v="PPDC @ FCES"/>
    <m/>
    <m/>
    <m/>
    <d v="2011-09-01T00:00:00"/>
    <n v="1"/>
    <n v="3"/>
    <n v="116"/>
    <m/>
    <m/>
    <m/>
    <m/>
    <m/>
    <m/>
    <m/>
    <m/>
    <m/>
    <m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4"/>
    <n v="73"/>
    <n v="189"/>
    <n v="51"/>
    <n v="13"/>
    <n v="5"/>
    <s v="Yes"/>
    <s v="No"/>
    <s v="No"/>
    <s v="Yes"/>
    <n v="183"/>
    <n v="68"/>
    <n v="209"/>
    <n v="89"/>
    <n v="14"/>
    <n v="26"/>
    <s v="Yes"/>
    <s v="Yes"/>
    <s v="Yes"/>
    <s v="Yes"/>
    <m/>
    <d v="2016-09-12T00:00:00"/>
    <n v="187"/>
    <m/>
    <s v="RPS X"/>
    <m/>
    <m/>
    <m/>
    <m/>
    <m/>
    <m/>
    <m/>
    <n v="192"/>
    <m/>
    <n v="204"/>
    <n v="52"/>
    <n v="13"/>
    <n v="12"/>
    <s v="Yes"/>
    <s v="No"/>
    <s v="No"/>
    <s v="Yes"/>
    <m/>
    <n v="1017400731"/>
    <s v="F51"/>
    <n v="197"/>
    <n v="198"/>
    <n v="30"/>
    <s v="Well Below National Norm"/>
    <n v="8"/>
    <n v="1"/>
    <s v="Yes"/>
    <s v="No"/>
    <s v="Did Not Achieve Goal, But Showed Growth"/>
    <s v="No"/>
    <n v="201"/>
    <n v="215"/>
    <n v="54"/>
    <s v="Above National Norm"/>
    <n v="12"/>
    <n v="14"/>
    <s v="Yes"/>
    <s v="Yes"/>
    <s v="Exceeded Goal"/>
    <s v="Yes"/>
    <m/>
    <n v="1017400731"/>
    <d v="2017-10-09T00:00:00"/>
    <m/>
    <m/>
    <s v="Yes"/>
    <s v="Yes"/>
    <s v="Yes"/>
    <s v="Yes"/>
    <n v="1"/>
    <s v="No"/>
    <n v="0"/>
    <s v="No"/>
    <e v="#N/A"/>
    <s v="F51"/>
    <n v="484"/>
    <s v="Pass"/>
    <n v="413"/>
    <s v="Pass"/>
    <n v="368"/>
    <s v="Fail"/>
    <n v="404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1"/>
    <n v="1"/>
    <n v="1"/>
    <n v="2"/>
    <n v="3"/>
    <n v="4"/>
    <n v="1"/>
    <n v="3"/>
    <n v="2"/>
    <n v="2"/>
  </r>
  <r>
    <n v="291"/>
    <s v="Gahree"/>
    <s v="Brown"/>
    <s v="k"/>
    <n v="1"/>
    <n v="2"/>
    <x v="3"/>
    <n v="3"/>
    <x v="1"/>
    <n v="4"/>
    <m/>
    <m/>
    <m/>
    <s v="GahreeBrown"/>
    <m/>
    <m/>
    <m/>
    <s v="F55"/>
    <s v="F55"/>
    <s v="F55"/>
    <n v="3811"/>
    <m/>
    <m/>
    <m/>
    <m/>
    <m/>
    <x v="2"/>
    <m/>
    <x v="0"/>
    <m/>
    <m/>
    <m/>
    <m/>
    <m/>
    <d v="2011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4"/>
    <n v="9"/>
    <m/>
    <m/>
    <n v="17"/>
    <m/>
    <m/>
    <m/>
    <m/>
    <m/>
    <n v="166"/>
    <n v="2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s v="F55"/>
    <m/>
    <m/>
    <m/>
    <m/>
    <m/>
    <m/>
    <m/>
    <m/>
    <m/>
    <m/>
    <m/>
    <m/>
    <m/>
    <m/>
    <m/>
    <m/>
    <m/>
    <m/>
    <m/>
    <m/>
    <m/>
    <s v="GahreeBrown"/>
    <m/>
    <m/>
    <m/>
    <m/>
    <m/>
    <m/>
    <s v="Unknown"/>
    <m/>
    <m/>
    <m/>
    <m/>
    <m/>
    <s v="F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2"/>
    <s v="Rodniqua"/>
    <s v="Green"/>
    <n v="3"/>
    <n v="4"/>
    <n v="5"/>
    <x v="4"/>
    <n v="6"/>
    <x v="5"/>
    <n v="7"/>
    <m/>
    <m/>
    <m/>
    <n v="1017202598"/>
    <m/>
    <m/>
    <m/>
    <s v="F57"/>
    <s v="F57"/>
    <s v="F57"/>
    <n v="4495"/>
    <m/>
    <m/>
    <m/>
    <m/>
    <m/>
    <x v="2"/>
    <m/>
    <x v="0"/>
    <m/>
    <m/>
    <m/>
    <m/>
    <m/>
    <d v="2011-09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4"/>
    <n v="22"/>
    <m/>
    <m/>
    <n v="8"/>
    <m/>
    <m/>
    <m/>
    <m/>
    <m/>
    <n v="208"/>
    <n v="41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57"/>
    <m/>
    <m/>
    <m/>
    <m/>
    <m/>
    <m/>
    <m/>
    <m/>
    <m/>
    <m/>
    <m/>
    <m/>
    <m/>
    <m/>
    <m/>
    <m/>
    <m/>
    <m/>
    <m/>
    <m/>
    <m/>
    <n v="1017202598"/>
    <m/>
    <m/>
    <m/>
    <s v="Yes"/>
    <m/>
    <m/>
    <s v="No"/>
    <n v="0"/>
    <m/>
    <m/>
    <m/>
    <m/>
    <s v="F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7"/>
    <n v="3"/>
    <n v="3"/>
    <n v="2"/>
    <n v="4"/>
    <n v="4"/>
    <n v="3"/>
    <n v="4"/>
    <n v="4"/>
    <n v="4"/>
    <n v="4"/>
    <n v="4"/>
    <n v="4"/>
    <n v="3"/>
    <n v="4"/>
    <n v="4"/>
    <n v="4"/>
    <n v="4"/>
    <n v="4"/>
    <n v="3"/>
    <n v="4"/>
    <n v="2"/>
    <n v="4"/>
    <n v="4"/>
    <n v="4"/>
    <n v="4"/>
    <n v="4"/>
    <n v="4"/>
    <n v="3"/>
    <m/>
    <m/>
    <m/>
    <m/>
    <n v="3"/>
    <n v="3"/>
    <n v="3"/>
    <n v="4"/>
    <n v="3"/>
    <n v="2"/>
    <n v="4"/>
    <n v="3"/>
    <n v="4"/>
    <n v="4"/>
    <n v="2"/>
    <n v="4"/>
    <n v="3"/>
    <n v="3"/>
    <n v="3"/>
    <n v="4"/>
    <n v="4"/>
    <n v="3"/>
    <n v="2"/>
    <n v="2"/>
    <n v="4"/>
    <n v="3"/>
    <n v="3"/>
    <n v="4"/>
    <n v="3"/>
    <n v="2"/>
    <n v="4"/>
    <n v="4"/>
    <n v="2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3"/>
    <s v="Rodmequa"/>
    <s v="Green"/>
    <s v="k"/>
    <n v="1"/>
    <n v="2"/>
    <x v="3"/>
    <n v="3"/>
    <x v="1"/>
    <n v="4"/>
    <m/>
    <m/>
    <m/>
    <m/>
    <m/>
    <n v="58"/>
    <m/>
    <s v="F58"/>
    <s v="F58"/>
    <s v="F58"/>
    <n v="4496"/>
    <m/>
    <m/>
    <m/>
    <m/>
    <m/>
    <x v="2"/>
    <s v="PPDC @ FCES"/>
    <x v="0"/>
    <m/>
    <m/>
    <m/>
    <m/>
    <m/>
    <d v="2011-09-01T00:00:00"/>
    <n v="0"/>
    <n v="1"/>
    <n v="36"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5"/>
    <n v="26"/>
    <m/>
    <m/>
    <n v="15"/>
    <m/>
    <m/>
    <m/>
    <m/>
    <m/>
    <n v="173"/>
    <n v="38"/>
    <n v="210"/>
    <n v="91"/>
    <n v="16"/>
    <n v="37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s v="F58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F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4"/>
    <s v="Jamesha"/>
    <s v="Staten"/>
    <n v="3"/>
    <n v="4"/>
    <n v="5"/>
    <x v="4"/>
    <n v="6"/>
    <x v="5"/>
    <n v="7"/>
    <m/>
    <m/>
    <m/>
    <n v="1017223371"/>
    <m/>
    <m/>
    <m/>
    <s v="F60"/>
    <s v="F60"/>
    <s v="F60"/>
    <n v="4548"/>
    <m/>
    <m/>
    <m/>
    <m/>
    <m/>
    <x v="2"/>
    <m/>
    <x v="0"/>
    <m/>
    <m/>
    <m/>
    <m/>
    <m/>
    <d v="2011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9"/>
    <n v="14"/>
    <m/>
    <m/>
    <n v="8"/>
    <m/>
    <m/>
    <m/>
    <m/>
    <m/>
    <n v="204"/>
    <n v="31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60"/>
    <m/>
    <m/>
    <m/>
    <m/>
    <m/>
    <m/>
    <m/>
    <m/>
    <m/>
    <m/>
    <m/>
    <m/>
    <m/>
    <m/>
    <m/>
    <m/>
    <m/>
    <m/>
    <m/>
    <m/>
    <m/>
    <n v="1017223371"/>
    <m/>
    <m/>
    <m/>
    <s v="Yes"/>
    <m/>
    <m/>
    <s v="Yes"/>
    <n v="3"/>
    <m/>
    <m/>
    <m/>
    <m/>
    <s v="F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0"/>
    <n v="4"/>
    <n v="4"/>
    <n v="3"/>
    <n v="4"/>
    <n v="4"/>
    <n v="2"/>
    <n v="4"/>
    <n v="4"/>
    <n v="4"/>
    <n v="4"/>
    <n v="4"/>
    <n v="4"/>
    <n v="4"/>
    <n v="4"/>
    <n v="4"/>
    <n v="4"/>
    <n v="4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5"/>
    <s v="Daimon"/>
    <s v="Roane"/>
    <s v="k"/>
    <n v="1"/>
    <n v="2"/>
    <x v="3"/>
    <n v="3"/>
    <x v="1"/>
    <n v="4"/>
    <m/>
    <m/>
    <m/>
    <n v="1017560961"/>
    <m/>
    <m/>
    <m/>
    <s v="F61"/>
    <s v="F61"/>
    <s v="F61"/>
    <n v="4550"/>
    <m/>
    <m/>
    <m/>
    <m/>
    <m/>
    <x v="2"/>
    <m/>
    <x v="0"/>
    <m/>
    <m/>
    <m/>
    <m/>
    <m/>
    <d v="2011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4"/>
    <n v="9"/>
    <m/>
    <m/>
    <n v="17"/>
    <m/>
    <m/>
    <m/>
    <m/>
    <m/>
    <n v="161"/>
    <n v="1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s v="F61"/>
    <m/>
    <m/>
    <m/>
    <m/>
    <m/>
    <m/>
    <m/>
    <m/>
    <m/>
    <m/>
    <m/>
    <m/>
    <m/>
    <m/>
    <m/>
    <m/>
    <m/>
    <m/>
    <m/>
    <m/>
    <m/>
    <n v="1017560961"/>
    <m/>
    <m/>
    <m/>
    <s v="Yes"/>
    <m/>
    <m/>
    <s v="No"/>
    <n v="0"/>
    <m/>
    <m/>
    <m/>
    <m/>
    <s v="F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6"/>
    <s v="Ronald"/>
    <s v="Jackson"/>
    <s v="k"/>
    <n v="1"/>
    <n v="2"/>
    <x v="3"/>
    <n v="3"/>
    <x v="1"/>
    <n v="4"/>
    <m/>
    <m/>
    <m/>
    <s v="RonaldJackson"/>
    <m/>
    <m/>
    <m/>
    <s v="F62"/>
    <s v="F62"/>
    <s v="F62"/>
    <n v="4564"/>
    <m/>
    <m/>
    <m/>
    <m/>
    <m/>
    <x v="2"/>
    <s v="PPDC @ FCES"/>
    <x v="0"/>
    <m/>
    <m/>
    <m/>
    <m/>
    <m/>
    <d v="2011-09-01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1"/>
    <n v="19"/>
    <n v="172"/>
    <n v="14"/>
    <n v="16"/>
    <n v="11"/>
    <s v="Yes"/>
    <s v="No"/>
    <s v="No"/>
    <s v="No"/>
    <n v="173"/>
    <n v="38"/>
    <n v="186"/>
    <n v="33"/>
    <n v="16"/>
    <n v="13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F62"/>
    <m/>
    <m/>
    <m/>
    <m/>
    <m/>
    <m/>
    <m/>
    <m/>
    <m/>
    <m/>
    <m/>
    <m/>
    <m/>
    <m/>
    <m/>
    <m/>
    <m/>
    <m/>
    <m/>
    <m/>
    <m/>
    <s v="RonaldJackson"/>
    <m/>
    <m/>
    <m/>
    <s v="Yes"/>
    <m/>
    <m/>
    <s v="Unknown"/>
    <m/>
    <m/>
    <m/>
    <m/>
    <m/>
    <s v="F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7"/>
    <s v="Dejah"/>
    <s v="Jackson"/>
    <s v="k"/>
    <n v="1"/>
    <n v="2"/>
    <x v="3"/>
    <n v="3"/>
    <x v="1"/>
    <n v="4"/>
    <n v="4"/>
    <m/>
    <m/>
    <n v="1017561257"/>
    <m/>
    <m/>
    <m/>
    <s v="F63"/>
    <s v="F63"/>
    <s v="F63"/>
    <n v="4583"/>
    <m/>
    <m/>
    <m/>
    <m/>
    <m/>
    <x v="2"/>
    <m/>
    <x v="0"/>
    <m/>
    <s v="PPDC @ FCES"/>
    <m/>
    <m/>
    <m/>
    <d v="2011-09-01T00:00:00"/>
    <n v="0"/>
    <n v="1"/>
    <n v="36"/>
    <m/>
    <m/>
    <m/>
    <m/>
    <m/>
    <m/>
    <m/>
    <m/>
    <m/>
    <m/>
    <n v="1"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1"/>
    <n v="66"/>
    <n v="200"/>
    <n v="77"/>
    <n v="13"/>
    <n v="19"/>
    <s v="Yes"/>
    <s v="Yes"/>
    <s v="Yes"/>
    <s v="Yes"/>
    <n v="170"/>
    <n v="30"/>
    <n v="215"/>
    <n v="95"/>
    <n v="16"/>
    <n v="45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s v="F63"/>
    <m/>
    <m/>
    <m/>
    <m/>
    <m/>
    <m/>
    <m/>
    <m/>
    <m/>
    <m/>
    <m/>
    <m/>
    <m/>
    <m/>
    <m/>
    <m/>
    <m/>
    <m/>
    <m/>
    <m/>
    <m/>
    <n v="1017561257"/>
    <d v="2017-09-18T00:00:00"/>
    <m/>
    <m/>
    <s v="Yes"/>
    <m/>
    <s v="Yes"/>
    <s v="No"/>
    <n v="0"/>
    <m/>
    <m/>
    <s v="No"/>
    <e v="#N/A"/>
    <s v="F63"/>
    <m/>
    <m/>
    <m/>
    <m/>
    <n v="493"/>
    <s v="Pass"/>
    <n v="432"/>
    <s v="Pass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3"/>
    <n v="3"/>
    <n v="2"/>
    <n v="4"/>
    <n v="4"/>
    <n v="1"/>
    <n v="2"/>
    <n v="3"/>
    <n v="3"/>
    <n v="3"/>
  </r>
  <r>
    <n v="298"/>
    <s v="Michael"/>
    <s v="Lewis"/>
    <n v="3"/>
    <n v="4"/>
    <n v="5"/>
    <x v="4"/>
    <n v="6"/>
    <x v="5"/>
    <n v="7"/>
    <m/>
    <m/>
    <m/>
    <s v="MichaelLewis"/>
    <m/>
    <m/>
    <m/>
    <s v="F64"/>
    <s v="F64"/>
    <s v="F64"/>
    <n v="4601"/>
    <m/>
    <m/>
    <m/>
    <m/>
    <m/>
    <x v="2"/>
    <m/>
    <x v="0"/>
    <m/>
    <m/>
    <m/>
    <m/>
    <m/>
    <d v="2011-09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5"/>
    <n v="9"/>
    <m/>
    <m/>
    <n v="9"/>
    <m/>
    <m/>
    <m/>
    <m/>
    <m/>
    <n v="194"/>
    <n v="12"/>
    <n v="204"/>
    <n v="14"/>
    <n v="10"/>
    <n v="10"/>
    <s v="Yes"/>
    <s v="Yes"/>
    <s v="No"/>
    <s v="No"/>
    <m/>
    <m/>
    <m/>
    <m/>
    <m/>
    <m/>
    <m/>
    <m/>
    <m/>
    <m/>
    <m/>
    <m/>
    <m/>
    <m/>
    <m/>
    <m/>
    <m/>
    <m/>
    <m/>
    <m/>
    <m/>
    <m/>
    <m/>
    <m/>
    <s v="F64"/>
    <m/>
    <m/>
    <m/>
    <m/>
    <m/>
    <m/>
    <m/>
    <m/>
    <m/>
    <m/>
    <m/>
    <m/>
    <m/>
    <m/>
    <m/>
    <m/>
    <m/>
    <m/>
    <m/>
    <m/>
    <m/>
    <s v="MichaelLewis"/>
    <m/>
    <m/>
    <m/>
    <m/>
    <m/>
    <m/>
    <s v="No"/>
    <n v="0"/>
    <m/>
    <m/>
    <m/>
    <m/>
    <s v="F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4"/>
    <n v="4"/>
    <n v="3"/>
    <n v="4"/>
    <n v="3"/>
    <n v="4"/>
    <n v="2"/>
    <n v="4"/>
    <n v="4"/>
    <n v="4"/>
    <n v="4"/>
    <n v="4"/>
    <n v="4"/>
    <n v="3"/>
    <n v="3"/>
    <n v="4"/>
    <n v="4"/>
    <n v="4"/>
    <n v="2"/>
    <n v="3"/>
    <n v="2"/>
    <n v="4"/>
    <n v="2"/>
    <n v="4"/>
    <n v="4"/>
    <n v="4"/>
    <n v="1"/>
    <n v="2"/>
    <n v="1"/>
    <m/>
    <m/>
    <m/>
    <m/>
    <n v="3"/>
    <n v="4"/>
    <n v="4"/>
    <n v="4"/>
    <n v="3"/>
    <n v="3"/>
    <n v="4"/>
    <n v="4"/>
    <n v="3"/>
    <n v="3"/>
    <n v="4"/>
    <n v="4"/>
    <n v="3"/>
    <n v="4"/>
    <n v="4"/>
    <n v="4"/>
    <n v="4"/>
    <n v="1"/>
    <n v="2"/>
    <n v="2"/>
    <n v="4"/>
    <n v="3"/>
    <n v="4"/>
    <n v="4"/>
    <n v="2"/>
    <n v="3"/>
    <n v="2"/>
    <n v="2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9"/>
    <s v="Shamia"/>
    <s v="Lamb"/>
    <s v="k"/>
    <n v="1"/>
    <n v="2"/>
    <x v="3"/>
    <n v="3"/>
    <x v="1"/>
    <n v="4"/>
    <m/>
    <m/>
    <m/>
    <n v="1015044294"/>
    <m/>
    <m/>
    <m/>
    <s v="F65"/>
    <s v="F65"/>
    <s v="F65"/>
    <n v="4615"/>
    <m/>
    <m/>
    <m/>
    <m/>
    <m/>
    <x v="2"/>
    <s v="PPDC @ FCES"/>
    <x v="2"/>
    <m/>
    <m/>
    <m/>
    <m/>
    <m/>
    <d v="2011-09-01T00:00:00"/>
    <n v="1"/>
    <n v="1"/>
    <n v="44"/>
    <m/>
    <m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45"/>
    <n v="3"/>
    <m/>
    <m/>
    <n v="18"/>
    <m/>
    <m/>
    <m/>
    <m/>
    <m/>
    <n v="157"/>
    <n v="7"/>
    <m/>
    <m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s v="F65"/>
    <m/>
    <m/>
    <m/>
    <m/>
    <m/>
    <m/>
    <m/>
    <m/>
    <m/>
    <m/>
    <m/>
    <m/>
    <m/>
    <m/>
    <m/>
    <m/>
    <m/>
    <m/>
    <m/>
    <m/>
    <m/>
    <n v="1015044294"/>
    <m/>
    <m/>
    <m/>
    <s v="Yes"/>
    <m/>
    <m/>
    <s v="Yes"/>
    <n v="1"/>
    <s v="No"/>
    <n v="0"/>
    <m/>
    <m/>
    <s v="F65"/>
    <n v="343"/>
    <s v="Fail"/>
    <n v="364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0"/>
    <s v="Nyarie"/>
    <s v="Dillard"/>
    <s v="k"/>
    <n v="1"/>
    <n v="2"/>
    <x v="3"/>
    <n v="3"/>
    <x v="1"/>
    <n v="4"/>
    <m/>
    <m/>
    <m/>
    <n v="1017566404"/>
    <m/>
    <m/>
    <m/>
    <s v="F66"/>
    <s v="F66"/>
    <s v="F66"/>
    <n v="4632"/>
    <m/>
    <m/>
    <m/>
    <m/>
    <m/>
    <x v="2"/>
    <m/>
    <x v="0"/>
    <m/>
    <m/>
    <m/>
    <m/>
    <m/>
    <d v="2015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6"/>
    <n v="53"/>
    <m/>
    <m/>
    <n v="14"/>
    <m/>
    <m/>
    <m/>
    <m/>
    <m/>
    <n v="181"/>
    <n v="62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s v="F66"/>
    <m/>
    <m/>
    <m/>
    <m/>
    <m/>
    <m/>
    <m/>
    <m/>
    <m/>
    <m/>
    <m/>
    <m/>
    <m/>
    <m/>
    <m/>
    <m/>
    <m/>
    <m/>
    <m/>
    <m/>
    <m/>
    <n v="1017566404"/>
    <m/>
    <m/>
    <m/>
    <s v="Yes"/>
    <m/>
    <m/>
    <s v="No"/>
    <n v="0"/>
    <m/>
    <m/>
    <m/>
    <m/>
    <s v="F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1"/>
    <s v="Justice"/>
    <s v="Reid"/>
    <n v="1"/>
    <n v="2"/>
    <n v="3"/>
    <x v="1"/>
    <n v="4"/>
    <x v="3"/>
    <n v="5"/>
    <m/>
    <m/>
    <m/>
    <n v="1017410885"/>
    <m/>
    <m/>
    <m/>
    <s v="F67"/>
    <s v="F67"/>
    <s v="F67"/>
    <n v="4668"/>
    <m/>
    <m/>
    <m/>
    <m/>
    <m/>
    <x v="2"/>
    <m/>
    <x v="0"/>
    <m/>
    <m/>
    <m/>
    <m/>
    <m/>
    <d v="2011-09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9"/>
    <n v="11"/>
    <n v="173"/>
    <n v="5"/>
    <n v="14"/>
    <n v="4"/>
    <s v="Yes"/>
    <s v="No"/>
    <s v="No"/>
    <s v="No"/>
    <n v="175"/>
    <n v="12"/>
    <n v="190"/>
    <n v="17"/>
    <m/>
    <n v="15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F67"/>
    <m/>
    <m/>
    <m/>
    <m/>
    <m/>
    <m/>
    <m/>
    <m/>
    <m/>
    <m/>
    <m/>
    <m/>
    <m/>
    <m/>
    <m/>
    <m/>
    <m/>
    <m/>
    <m/>
    <m/>
    <m/>
    <n v="1017410885"/>
    <m/>
    <m/>
    <m/>
    <s v="Yes"/>
    <m/>
    <m/>
    <s v="No"/>
    <n v="0"/>
    <m/>
    <m/>
    <m/>
    <m/>
    <s v="F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2"/>
    <s v="Heaven"/>
    <s v="Reid"/>
    <n v="3"/>
    <n v="4"/>
    <n v="5"/>
    <x v="4"/>
    <n v="6"/>
    <x v="5"/>
    <n v="7"/>
    <m/>
    <m/>
    <m/>
    <n v="1016032316"/>
    <m/>
    <m/>
    <m/>
    <s v="F68"/>
    <s v="F68"/>
    <s v="F68"/>
    <n v="4669"/>
    <m/>
    <m/>
    <m/>
    <m/>
    <m/>
    <x v="2"/>
    <m/>
    <x v="0"/>
    <m/>
    <m/>
    <m/>
    <m/>
    <m/>
    <d v="2011-09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9"/>
    <n v="1"/>
    <n v="198"/>
    <n v="17"/>
    <n v="13"/>
    <n v="39"/>
    <s v="Yes"/>
    <s v="Yes"/>
    <s v="Yes"/>
    <s v="No"/>
    <n v="176"/>
    <n v="1"/>
    <n v="197"/>
    <n v="7"/>
    <n v="10"/>
    <n v="21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F68"/>
    <m/>
    <m/>
    <m/>
    <m/>
    <m/>
    <m/>
    <m/>
    <m/>
    <m/>
    <m/>
    <m/>
    <m/>
    <m/>
    <m/>
    <m/>
    <m/>
    <m/>
    <m/>
    <m/>
    <m/>
    <m/>
    <n v="1016032316"/>
    <m/>
    <m/>
    <m/>
    <s v="Yes"/>
    <m/>
    <m/>
    <s v="No"/>
    <n v="0"/>
    <m/>
    <m/>
    <m/>
    <m/>
    <s v="F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8"/>
    <n v="2"/>
    <n v="1"/>
    <n v="1"/>
    <n v="4"/>
    <n v="4"/>
    <n v="1"/>
    <n v="3"/>
    <n v="3"/>
    <n v="3"/>
    <n v="3"/>
    <n v="3"/>
    <n v="3"/>
    <n v="3"/>
    <n v="1"/>
    <n v="3"/>
    <n v="3"/>
    <n v="3"/>
    <n v="4"/>
    <n v="4"/>
    <n v="4"/>
    <n v="4"/>
    <n v="4"/>
    <n v="4"/>
    <n v="3"/>
    <n v="3"/>
    <n v="2"/>
    <n v="2"/>
    <n v="4"/>
    <m/>
    <m/>
    <m/>
    <m/>
    <n v="2"/>
    <n v="2"/>
    <n v="2"/>
    <n v="4"/>
    <n v="4"/>
    <n v="4"/>
    <n v="3"/>
    <n v="3"/>
    <n v="4"/>
    <n v="1"/>
    <n v="4"/>
    <n v="1"/>
    <n v="1"/>
    <n v="3"/>
    <n v="3"/>
    <n v="3"/>
    <n v="3"/>
    <n v="1"/>
    <n v="1"/>
    <n v="1"/>
    <n v="3"/>
    <n v="2"/>
    <n v="4"/>
    <n v="2"/>
    <n v="2"/>
    <n v="2"/>
    <n v="2"/>
    <n v="1"/>
    <n v="2"/>
    <n v="4"/>
    <n v="4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3"/>
    <s v="Makariah"/>
    <s v="Robinson"/>
    <n v="2"/>
    <n v="3"/>
    <n v="4"/>
    <x v="2"/>
    <n v="5"/>
    <x v="2"/>
    <n v="6"/>
    <m/>
    <m/>
    <m/>
    <m/>
    <m/>
    <n v="233"/>
    <m/>
    <s v="F233"/>
    <s v="F233"/>
    <s v="F233"/>
    <n v="6501"/>
    <m/>
    <m/>
    <m/>
    <s v="PPDC @ FCES"/>
    <m/>
    <x v="0"/>
    <s v="PPDC @ FCES"/>
    <x v="0"/>
    <m/>
    <m/>
    <m/>
    <m/>
    <m/>
    <d v="2011-09-01T00:00:00"/>
    <n v="0"/>
    <n v="0"/>
    <n v="0"/>
    <m/>
    <m/>
    <m/>
    <m/>
    <m/>
    <m/>
    <m/>
    <m/>
    <s v="incomplete"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m/>
    <n v="9"/>
    <e v="#VALUE!"/>
    <m/>
    <e v="#VALUE!"/>
    <e v="#VALUE!"/>
    <e v="#VALUE!"/>
    <m/>
    <m/>
    <n v="176"/>
    <m/>
    <n v="11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33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233"/>
    <m/>
    <m/>
    <m/>
    <m/>
    <m/>
    <m/>
    <m/>
    <m/>
    <m/>
    <m/>
    <m/>
    <m/>
    <n v="1427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5"/>
    <s v="Jahleil"/>
    <s v="Page"/>
    <n v="1"/>
    <n v="2"/>
    <n v="3"/>
    <x v="1"/>
    <n v="4"/>
    <x v="3"/>
    <n v="5"/>
    <m/>
    <m/>
    <m/>
    <n v="1017381882"/>
    <m/>
    <m/>
    <m/>
    <s v="C107"/>
    <s v="C107"/>
    <s v="C107"/>
    <n v="3529"/>
    <m/>
    <m/>
    <m/>
    <m/>
    <m/>
    <x v="1"/>
    <s v="Central"/>
    <x v="1"/>
    <m/>
    <m/>
    <m/>
    <m/>
    <m/>
    <d v="2015-09-15T00:00:00"/>
    <n v="1"/>
    <n v="2"/>
    <n v="80"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n v="200"/>
    <n v="54"/>
    <m/>
    <m/>
    <m/>
    <m/>
    <m/>
    <s v="Yes"/>
    <n v="195"/>
    <n v="64"/>
    <n v="208"/>
    <n v="63"/>
    <n v="13"/>
    <n v="13"/>
    <s v="Yes"/>
    <s v="Yes"/>
    <s v="No"/>
    <s v="Yes"/>
    <m/>
    <d v="2017-03-06T00:00:00"/>
    <n v="203"/>
    <m/>
    <n v="212"/>
    <n v="66"/>
    <n v="7"/>
    <n v="9"/>
    <s v="Yes"/>
    <s v="Yes"/>
    <s v="Yes"/>
    <s v="Yes"/>
    <n v="215"/>
    <m/>
    <n v="224"/>
    <n v="76"/>
    <n v="11"/>
    <n v="9"/>
    <s v="Yes"/>
    <s v="No"/>
    <s v="No"/>
    <s v="Yes"/>
    <m/>
    <m/>
    <s v="C107"/>
    <m/>
    <m/>
    <m/>
    <m/>
    <m/>
    <m/>
    <m/>
    <m/>
    <m/>
    <m/>
    <m/>
    <m/>
    <m/>
    <m/>
    <m/>
    <m/>
    <m/>
    <m/>
    <m/>
    <m/>
    <m/>
    <n v="1017381882"/>
    <m/>
    <m/>
    <m/>
    <s v="Yes"/>
    <s v="Yes"/>
    <m/>
    <s v="No"/>
    <n v="0"/>
    <s v="No"/>
    <n v="0"/>
    <m/>
    <m/>
    <s v="C107"/>
    <n v="453"/>
    <s v="Pass"/>
    <n v="496"/>
    <s v="Pass"/>
    <m/>
    <m/>
    <m/>
    <m/>
    <s v="George Mason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6"/>
    <s v="Kishawn"/>
    <s v="Page"/>
    <m/>
    <n v="1"/>
    <n v="2"/>
    <x v="3"/>
    <n v="3"/>
    <x v="1"/>
    <n v="4"/>
    <m/>
    <m/>
    <m/>
    <n v="1017410960"/>
    <m/>
    <m/>
    <m/>
    <s v="C108"/>
    <s v="C108"/>
    <s v="C108"/>
    <n v="3528"/>
    <m/>
    <m/>
    <m/>
    <m/>
    <m/>
    <x v="1"/>
    <m/>
    <x v="1"/>
    <m/>
    <m/>
    <m/>
    <m/>
    <m/>
    <d v="2015-09-1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8"/>
    <n v="58"/>
    <n v="184"/>
    <n v="38"/>
    <n v="13"/>
    <n v="6"/>
    <s v="Yes"/>
    <s v="No"/>
    <s v="No"/>
    <s v="No"/>
    <n v="170"/>
    <n v="30"/>
    <n v="184"/>
    <n v="27"/>
    <n v="16"/>
    <n v="14"/>
    <s v="Yes"/>
    <s v="No"/>
    <s v="No"/>
    <s v="No"/>
    <m/>
    <d v="2017-02-06T00:00:00"/>
    <n v="194"/>
    <m/>
    <n v="198"/>
    <n v="48"/>
    <n v="9"/>
    <n v="4"/>
    <s v="Yes"/>
    <s v="No"/>
    <s v="No"/>
    <s v="No"/>
    <n v="189"/>
    <m/>
    <n v="193"/>
    <n v="23"/>
    <n v="13"/>
    <n v="4"/>
    <s v="Yes"/>
    <s v="No"/>
    <s v="No"/>
    <s v="No"/>
    <m/>
    <m/>
    <s v="C108"/>
    <m/>
    <m/>
    <m/>
    <m/>
    <m/>
    <m/>
    <m/>
    <m/>
    <m/>
    <m/>
    <m/>
    <m/>
    <m/>
    <m/>
    <m/>
    <m/>
    <m/>
    <m/>
    <m/>
    <m/>
    <m/>
    <n v="1017410960"/>
    <m/>
    <m/>
    <m/>
    <s v="Yes"/>
    <s v="Yes"/>
    <m/>
    <s v="No"/>
    <n v="0"/>
    <s v="No"/>
    <n v="0"/>
    <m/>
    <m/>
    <s v="C108"/>
    <n v="384"/>
    <s v="Fail"/>
    <n v="374"/>
    <s v="Fail"/>
    <m/>
    <m/>
    <m/>
    <m/>
    <s v="George Mason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8"/>
    <s v="India"/>
    <s v="Dixon"/>
    <n v="4"/>
    <n v="5"/>
    <n v="6"/>
    <x v="5"/>
    <n v="7"/>
    <x v="6"/>
    <n v="8"/>
    <n v="8"/>
    <m/>
    <m/>
    <s v="IndiaDixon"/>
    <m/>
    <m/>
    <m/>
    <s v="C111"/>
    <s v="C111"/>
    <s v="C111"/>
    <n v="3510"/>
    <m/>
    <m/>
    <m/>
    <m/>
    <m/>
    <x v="1"/>
    <s v="Central"/>
    <x v="1"/>
    <s v="Central"/>
    <s v="Central"/>
    <m/>
    <m/>
    <m/>
    <d v="2015-09-15T00:00:00"/>
    <n v="2"/>
    <n v="3"/>
    <n v="124"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0"/>
    <n v="8"/>
    <n v="188"/>
    <n v="3"/>
    <n v="8"/>
    <n v="-2"/>
    <s v="No"/>
    <s v="No"/>
    <s v="No"/>
    <s v="No"/>
    <n v="213"/>
    <n v="38"/>
    <n v="225"/>
    <n v="49"/>
    <n v="8"/>
    <n v="12"/>
    <s v="Yes"/>
    <s v="Yes"/>
    <s v="Yes"/>
    <s v="No"/>
    <m/>
    <d v="2016-09-12T00:00:00"/>
    <n v="213"/>
    <n v="47"/>
    <n v="226"/>
    <n v="70"/>
    <n v="4"/>
    <n v="13"/>
    <s v="Yes"/>
    <s v="Yes"/>
    <s v="Yes"/>
    <s v="Yes"/>
    <n v="222"/>
    <n v="50"/>
    <n v="238"/>
    <n v="70"/>
    <n v="6"/>
    <n v="16"/>
    <s v="Yes"/>
    <s v="Yes"/>
    <s v="Yes"/>
    <s v="Yes"/>
    <m/>
    <s v="x"/>
    <s v="C111"/>
    <n v="219"/>
    <n v="228"/>
    <n v="69"/>
    <s v="Above National Norm"/>
    <n v="3"/>
    <n v="9"/>
    <s v="Yes"/>
    <s v="Yes"/>
    <s v="Exceeded Goal"/>
    <s v="Yes"/>
    <n v="234"/>
    <n v="234"/>
    <n v="56"/>
    <s v="Above National Norm"/>
    <n v="4"/>
    <n v="0"/>
    <s v="No"/>
    <s v="No"/>
    <s v="Did Not Achieve Goal"/>
    <s v="Yes"/>
    <m/>
    <s v="IndiaDixon"/>
    <d v="2017-09-18T00:00:00"/>
    <m/>
    <m/>
    <s v="Yes"/>
    <s v="Yes"/>
    <s v="?"/>
    <s v="Yes"/>
    <n v="1"/>
    <m/>
    <m/>
    <m/>
    <m/>
    <s v="C111"/>
    <m/>
    <m/>
    <m/>
    <m/>
    <m/>
    <m/>
    <m/>
    <m/>
    <s v="Anna Julia Cooper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1"/>
    <n v="4"/>
    <n v="1"/>
    <n v="4"/>
    <n v="4"/>
    <n v="3"/>
    <n v="3"/>
    <n v="3"/>
    <n v="3"/>
    <n v="3"/>
    <n v="3"/>
    <n v="3"/>
    <n v="3"/>
    <n v="1"/>
    <n v="4"/>
    <n v="4"/>
    <n v="4"/>
    <n v="4"/>
    <n v="2"/>
    <n v="4"/>
    <n v="1"/>
    <n v="3"/>
    <n v="2"/>
    <n v="4"/>
    <n v="4"/>
    <n v="3"/>
    <n v="4"/>
    <n v="4"/>
    <n v="4"/>
    <n v="3"/>
    <n v="3"/>
    <n v="3"/>
    <m/>
    <n v="3"/>
    <n v="1"/>
    <n v="3"/>
    <n v="4"/>
    <n v="4"/>
    <n v="2"/>
    <n v="2"/>
    <n v="3"/>
    <n v="2"/>
    <n v="2"/>
    <n v="3"/>
    <n v="2"/>
    <n v="2"/>
    <n v="4"/>
    <n v="2"/>
    <n v="3"/>
    <n v="2"/>
    <n v="4"/>
    <n v="4"/>
    <n v="2"/>
    <n v="3"/>
    <n v="3"/>
    <n v="2"/>
    <n v="2"/>
    <n v="4"/>
    <n v="2"/>
    <n v="4"/>
    <n v="2"/>
    <n v="4"/>
    <n v="4"/>
    <n v="1"/>
    <n v="2"/>
    <n v="3"/>
    <n v="3"/>
    <n v="3"/>
    <n v="3"/>
    <m/>
    <s v="C111"/>
    <s v="Middle School"/>
    <n v="3"/>
    <n v="1"/>
    <n v="2"/>
    <n v="4"/>
    <n v="3"/>
    <n v="4"/>
    <n v="1"/>
    <n v="1"/>
    <n v="1"/>
    <n v="1"/>
    <n v="3"/>
    <n v="2"/>
    <n v="1"/>
    <n v="1"/>
    <n v="1"/>
    <n v="1"/>
    <n v="1"/>
    <n v="2"/>
    <n v="4"/>
    <n v="1"/>
    <n v="2"/>
    <n v="2"/>
    <n v="4"/>
    <n v="4"/>
    <n v="1"/>
    <n v="4"/>
    <n v="3"/>
    <n v="4"/>
    <n v="3"/>
    <n v="3"/>
    <n v="3"/>
    <s v="Yes"/>
    <m/>
    <s v="C111"/>
    <n v="2"/>
    <n v="2"/>
    <n v="1"/>
    <n v="3"/>
    <n v="3"/>
    <n v="4"/>
    <n v="2"/>
    <n v="2"/>
    <n v="1"/>
    <n v="2"/>
    <n v="2"/>
    <n v="2"/>
    <n v="2"/>
    <n v="2"/>
    <n v="3"/>
    <n v="2"/>
    <n v="2"/>
    <n v="2"/>
    <n v="2"/>
    <n v="2"/>
    <n v="3"/>
    <n v="2"/>
    <n v="1"/>
    <n v="4"/>
    <n v="4"/>
    <n v="1"/>
    <n v="4"/>
    <n v="4"/>
    <n v="4"/>
    <n v="2"/>
    <n v="2"/>
    <n v="1"/>
    <n v="1"/>
    <n v="3"/>
    <n v="3"/>
    <n v="3"/>
    <m/>
    <s v="c111"/>
    <n v="1"/>
    <n v="1"/>
    <n v="1"/>
    <n v="3"/>
    <n v="1"/>
    <n v="2"/>
    <n v="1"/>
    <n v="2"/>
    <n v="1"/>
  </r>
  <r>
    <n v="309"/>
    <s v="Miquel"/>
    <s v="Christian"/>
    <n v="1"/>
    <n v="2"/>
    <n v="3"/>
    <x v="1"/>
    <n v="4"/>
    <x v="3"/>
    <n v="5"/>
    <m/>
    <m/>
    <m/>
    <n v="1017538185"/>
    <m/>
    <m/>
    <m/>
    <s v="F56"/>
    <s v="F56"/>
    <s v="F56"/>
    <n v="3826"/>
    <m/>
    <m/>
    <m/>
    <m/>
    <m/>
    <x v="2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156"/>
    <n v="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s v="F56"/>
    <m/>
    <m/>
    <m/>
    <m/>
    <m/>
    <m/>
    <m/>
    <m/>
    <m/>
    <m/>
    <m/>
    <m/>
    <m/>
    <m/>
    <m/>
    <m/>
    <m/>
    <m/>
    <m/>
    <m/>
    <m/>
    <n v="1017538185"/>
    <m/>
    <m/>
    <m/>
    <s v="Unknown"/>
    <m/>
    <m/>
    <s v="No"/>
    <n v="0"/>
    <m/>
    <m/>
    <m/>
    <m/>
    <s v="F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0"/>
    <s v="Ariana"/>
    <s v="Samuel"/>
    <n v="1"/>
    <n v="2"/>
    <n v="3"/>
    <x v="1"/>
    <n v="4"/>
    <x v="3"/>
    <n v="5"/>
    <m/>
    <m/>
    <m/>
    <n v="1017909833"/>
    <m/>
    <m/>
    <m/>
    <s v="C117"/>
    <s v="C117"/>
    <s v="C117"/>
    <n v="3720"/>
    <m/>
    <m/>
    <m/>
    <m/>
    <m/>
    <x v="1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2"/>
    <n v="35"/>
    <m/>
    <m/>
    <n v="11"/>
    <m/>
    <m/>
    <m/>
    <m/>
    <m/>
    <n v="189"/>
    <n v="46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C117"/>
    <m/>
    <m/>
    <m/>
    <m/>
    <m/>
    <m/>
    <m/>
    <m/>
    <m/>
    <m/>
    <m/>
    <m/>
    <m/>
    <m/>
    <m/>
    <m/>
    <m/>
    <m/>
    <m/>
    <m/>
    <m/>
    <n v="1017909833"/>
    <m/>
    <m/>
    <m/>
    <s v="Yes"/>
    <m/>
    <m/>
    <s v="No"/>
    <n v="0"/>
    <m/>
    <m/>
    <m/>
    <m/>
    <s v="C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1"/>
    <s v="Amon"/>
    <s v="Taylor"/>
    <m/>
    <n v="1"/>
    <n v="2"/>
    <x v="3"/>
    <n v="3"/>
    <x v="1"/>
    <n v="4"/>
    <m/>
    <m/>
    <m/>
    <n v="1017410488"/>
    <m/>
    <m/>
    <m/>
    <s v="C118"/>
    <s v="C118"/>
    <s v="C118"/>
    <n v="3741"/>
    <m/>
    <m/>
    <m/>
    <m/>
    <m/>
    <x v="1"/>
    <s v="Central"/>
    <x v="0"/>
    <m/>
    <m/>
    <m/>
    <m/>
    <m/>
    <d v="2015-09-15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4"/>
    <n v="73"/>
    <n v="193"/>
    <n v="61"/>
    <n v="13"/>
    <n v="9"/>
    <s v="Yes"/>
    <s v="No"/>
    <s v="No"/>
    <s v="Yes"/>
    <n v="188"/>
    <n v="80"/>
    <n v="202"/>
    <n v="77"/>
    <n v="14"/>
    <n v="14"/>
    <s v="Yes"/>
    <s v="Yes"/>
    <s v="No"/>
    <s v="Yes"/>
    <m/>
    <m/>
    <m/>
    <m/>
    <m/>
    <m/>
    <m/>
    <m/>
    <m/>
    <m/>
    <m/>
    <m/>
    <m/>
    <m/>
    <m/>
    <m/>
    <m/>
    <m/>
    <m/>
    <m/>
    <m/>
    <m/>
    <m/>
    <m/>
    <s v="C118"/>
    <m/>
    <m/>
    <m/>
    <m/>
    <m/>
    <m/>
    <m/>
    <m/>
    <m/>
    <m/>
    <m/>
    <m/>
    <m/>
    <m/>
    <m/>
    <m/>
    <m/>
    <m/>
    <m/>
    <m/>
    <m/>
    <n v="1017410488"/>
    <m/>
    <m/>
    <m/>
    <s v="Yes"/>
    <m/>
    <m/>
    <s v="No"/>
    <n v="0"/>
    <m/>
    <m/>
    <m/>
    <m/>
    <s v="C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2"/>
    <s v="Heaven"/>
    <s v="Taylor"/>
    <n v="2"/>
    <n v="3"/>
    <n v="4"/>
    <x v="2"/>
    <n v="5"/>
    <x v="2"/>
    <n v="6"/>
    <m/>
    <m/>
    <m/>
    <n v="1017381792"/>
    <m/>
    <m/>
    <m/>
    <s v="C119"/>
    <s v="C119"/>
    <s v="C119"/>
    <n v="3738"/>
    <m/>
    <m/>
    <m/>
    <m/>
    <m/>
    <x v="1"/>
    <s v="Central"/>
    <x v="0"/>
    <m/>
    <m/>
    <m/>
    <m/>
    <m/>
    <d v="2015-09-15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8"/>
    <n v="74"/>
    <n v="212"/>
    <n v="66"/>
    <n v="6"/>
    <n v="4"/>
    <s v="Yes"/>
    <s v="No"/>
    <s v="No"/>
    <s v="Yes"/>
    <n v="200"/>
    <n v="44"/>
    <n v="208"/>
    <n v="36"/>
    <n v="12"/>
    <n v="8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119"/>
    <m/>
    <m/>
    <m/>
    <m/>
    <m/>
    <m/>
    <m/>
    <m/>
    <m/>
    <m/>
    <m/>
    <m/>
    <m/>
    <m/>
    <m/>
    <m/>
    <m/>
    <m/>
    <m/>
    <m/>
    <m/>
    <n v="1017381792"/>
    <m/>
    <m/>
    <m/>
    <s v="Yes"/>
    <m/>
    <m/>
    <s v="No"/>
    <n v="0"/>
    <m/>
    <m/>
    <m/>
    <m/>
    <s v="C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9"/>
    <n v="2"/>
    <n v="1"/>
    <n v="2"/>
    <n v="4"/>
    <n v="4"/>
    <n v="3"/>
    <n v="4"/>
    <n v="4"/>
    <n v="4"/>
    <n v="2"/>
    <n v="4"/>
    <n v="4"/>
    <n v="4"/>
    <n v="3"/>
    <n v="3"/>
    <n v="2"/>
    <n v="3"/>
    <n v="4"/>
    <n v="4"/>
    <n v="4"/>
    <n v="4"/>
    <n v="4"/>
    <n v="4"/>
    <n v="4"/>
    <n v="3"/>
    <n v="4"/>
    <n v="4"/>
    <n v="3"/>
    <m/>
    <m/>
    <m/>
    <m/>
    <n v="2"/>
    <n v="1"/>
    <n v="2"/>
    <n v="4"/>
    <n v="3"/>
    <n v="4"/>
    <n v="4"/>
    <n v="4"/>
    <n v="3"/>
    <n v="3"/>
    <n v="3"/>
    <n v="4"/>
    <n v="3"/>
    <n v="4"/>
    <n v="4"/>
    <n v="4"/>
    <n v="4"/>
    <n v="3"/>
    <n v="4"/>
    <n v="3"/>
    <n v="4"/>
    <n v="4"/>
    <n v="4"/>
    <n v="4"/>
    <n v="4"/>
    <n v="3"/>
    <n v="4"/>
    <n v="4"/>
    <n v="4"/>
    <n v="3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3"/>
    <s v="Tyshonda"/>
    <s v="Cooper"/>
    <m/>
    <n v="1"/>
    <n v="2"/>
    <x v="3"/>
    <n v="3"/>
    <x v="1"/>
    <n v="4"/>
    <m/>
    <m/>
    <m/>
    <n v="1017468196"/>
    <m/>
    <m/>
    <m/>
    <s v="C120"/>
    <s v="C120"/>
    <s v="C120"/>
    <n v="3860"/>
    <m/>
    <m/>
    <m/>
    <m/>
    <m/>
    <x v="1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7"/>
    <n v="31"/>
    <m/>
    <m/>
    <n v="15"/>
    <m/>
    <m/>
    <m/>
    <m/>
    <m/>
    <n v="161"/>
    <n v="1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s v="C120"/>
    <m/>
    <m/>
    <m/>
    <m/>
    <m/>
    <m/>
    <m/>
    <m/>
    <m/>
    <m/>
    <m/>
    <m/>
    <m/>
    <m/>
    <m/>
    <m/>
    <m/>
    <m/>
    <m/>
    <m/>
    <m/>
    <n v="1017468196"/>
    <m/>
    <m/>
    <m/>
    <s v="Yes"/>
    <s v="Yes"/>
    <m/>
    <s v="No"/>
    <n v="0"/>
    <s v="No"/>
    <n v="0"/>
    <m/>
    <m/>
    <s v="C120"/>
    <n v="386"/>
    <s v="Fail"/>
    <n v="442"/>
    <s v="Pas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5"/>
    <s v="Dienasha"/>
    <s v="Cooper"/>
    <n v="2"/>
    <n v="3"/>
    <n v="4"/>
    <x v="2"/>
    <n v="5"/>
    <x v="2"/>
    <n v="6"/>
    <m/>
    <m/>
    <m/>
    <n v="1017250986"/>
    <m/>
    <m/>
    <m/>
    <s v="C123"/>
    <s v="C123"/>
    <s v="C123"/>
    <n v="3881"/>
    <m/>
    <m/>
    <m/>
    <m/>
    <m/>
    <x v="1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9"/>
    <n v="3"/>
    <m/>
    <m/>
    <n v="12"/>
    <m/>
    <m/>
    <m/>
    <m/>
    <m/>
    <n v="190"/>
    <n v="19"/>
    <m/>
    <m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s v="C123"/>
    <m/>
    <m/>
    <m/>
    <m/>
    <m/>
    <m/>
    <m/>
    <m/>
    <m/>
    <m/>
    <m/>
    <m/>
    <m/>
    <m/>
    <m/>
    <m/>
    <m/>
    <m/>
    <m/>
    <m/>
    <m/>
    <n v="1017250986"/>
    <m/>
    <m/>
    <m/>
    <s v="Yes"/>
    <s v="Yes"/>
    <m/>
    <s v="No"/>
    <n v="0"/>
    <s v="No"/>
    <n v="0"/>
    <m/>
    <m/>
    <s v="C123"/>
    <n v="305"/>
    <s v="Fail"/>
    <n v="355"/>
    <s v="F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 123"/>
    <n v="4"/>
    <n v="2"/>
    <n v="2"/>
    <n v="4"/>
    <n v="2"/>
    <n v="4"/>
    <n v="4"/>
    <n v="4"/>
    <n v="3"/>
    <n v="4"/>
    <n v="4"/>
    <n v="1"/>
    <n v="4"/>
    <n v="2"/>
    <n v="4"/>
    <n v="4"/>
    <n v="4"/>
    <n v="4"/>
    <n v="4"/>
    <n v="4"/>
    <n v="2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6"/>
    <s v="Javeon"/>
    <s v="Sydnor"/>
    <n v="2"/>
    <n v="3"/>
    <n v="4"/>
    <x v="2"/>
    <n v="5"/>
    <x v="2"/>
    <n v="6"/>
    <m/>
    <m/>
    <m/>
    <n v="1017242729"/>
    <m/>
    <m/>
    <m/>
    <s v="C124"/>
    <s v="C124"/>
    <s v="C124"/>
    <n v="4529"/>
    <m/>
    <m/>
    <m/>
    <m/>
    <m/>
    <x v="1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7"/>
    <n v="47"/>
    <n v="194"/>
    <n v="21"/>
    <n v="8"/>
    <n v="-3"/>
    <s v="No"/>
    <s v="No"/>
    <s v="No"/>
    <s v="No"/>
    <n v="188"/>
    <n v="16"/>
    <n v="199"/>
    <n v="17"/>
    <n v="12"/>
    <n v="11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124"/>
    <m/>
    <m/>
    <m/>
    <m/>
    <m/>
    <m/>
    <m/>
    <m/>
    <m/>
    <m/>
    <m/>
    <m/>
    <m/>
    <m/>
    <m/>
    <m/>
    <m/>
    <m/>
    <m/>
    <m/>
    <m/>
    <n v="1017242729"/>
    <m/>
    <m/>
    <m/>
    <s v="Yes"/>
    <m/>
    <m/>
    <s v="No"/>
    <n v="0"/>
    <m/>
    <m/>
    <m/>
    <m/>
    <s v="C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4"/>
    <n v="2"/>
    <n v="1"/>
    <n v="4"/>
    <n v="4"/>
    <n v="1"/>
    <n v="3"/>
    <n v="4"/>
    <n v="4"/>
    <n v="4"/>
    <n v="4"/>
    <n v="2"/>
    <n v="3"/>
    <n v="2"/>
    <n v="4"/>
    <n v="4"/>
    <n v="4"/>
    <n v="4"/>
    <n v="1"/>
    <n v="2"/>
    <n v="2"/>
    <n v="3"/>
    <n v="1"/>
    <n v="4"/>
    <n v="4"/>
    <n v="4"/>
    <n v="4"/>
    <n v="4"/>
    <n v="4"/>
    <m/>
    <m/>
    <m/>
    <m/>
    <n v="4"/>
    <n v="1"/>
    <n v="3"/>
    <n v="4"/>
    <n v="2"/>
    <n v="3"/>
    <n v="3"/>
    <n v="4"/>
    <n v="3"/>
    <n v="2"/>
    <n v="2"/>
    <n v="3"/>
    <n v="3"/>
    <n v="4"/>
    <n v="4"/>
    <n v="4"/>
    <n v="4"/>
    <n v="1"/>
    <n v="1"/>
    <n v="1"/>
    <n v="1"/>
    <n v="1"/>
    <n v="2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7"/>
    <s v="Le'Asia"/>
    <s v="Mills"/>
    <s v="k"/>
    <n v="1"/>
    <n v="2"/>
    <x v="3"/>
    <n v="3"/>
    <x v="1"/>
    <n v="4"/>
    <m/>
    <m/>
    <m/>
    <n v="1017560937"/>
    <m/>
    <m/>
    <m/>
    <s v="F69"/>
    <s v="F69"/>
    <s v="F69"/>
    <n v="1257"/>
    <m/>
    <m/>
    <m/>
    <m/>
    <m/>
    <x v="2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9"/>
    <m/>
    <m/>
    <m/>
    <m/>
    <m/>
    <m/>
    <m/>
    <m/>
    <m/>
    <m/>
    <m/>
    <m/>
    <m/>
    <m/>
    <m/>
    <m/>
    <m/>
    <m/>
    <m/>
    <m/>
    <m/>
    <n v="1017560937"/>
    <m/>
    <m/>
    <m/>
    <s v="Yes"/>
    <m/>
    <m/>
    <s v="No"/>
    <n v="0"/>
    <m/>
    <m/>
    <m/>
    <m/>
    <s v="F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8"/>
    <s v="Jakiiyah"/>
    <s v="Blount"/>
    <s v="k"/>
    <n v="1"/>
    <n v="2"/>
    <x v="3"/>
    <n v="3"/>
    <x v="1"/>
    <n v="4"/>
    <m/>
    <m/>
    <m/>
    <n v="1017561402"/>
    <m/>
    <m/>
    <m/>
    <s v="W6"/>
    <s v="W6"/>
    <s v="W6"/>
    <n v="3969"/>
    <m/>
    <m/>
    <m/>
    <m/>
    <m/>
    <x v="3"/>
    <m/>
    <x v="3"/>
    <m/>
    <m/>
    <m/>
    <m/>
    <m/>
    <d v="2015-09-1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1"/>
    <n v="6"/>
    <n v="160"/>
    <n v="3"/>
    <n v="18"/>
    <n v="9"/>
    <s v="Yes"/>
    <s v="No"/>
    <s v="No"/>
    <s v="No"/>
    <n v="157"/>
    <n v="7"/>
    <n v="169"/>
    <n v="4"/>
    <n v="18"/>
    <n v="12"/>
    <s v="Yes"/>
    <s v="No"/>
    <s v="No"/>
    <s v="No"/>
    <m/>
    <d v="2016-09-21T00:00:00"/>
    <n v="161"/>
    <m/>
    <n v="181"/>
    <n v="12"/>
    <n v="15"/>
    <n v="20"/>
    <s v="Yes"/>
    <s v="Yes"/>
    <s v="Yes"/>
    <s v="No"/>
    <n v="172"/>
    <m/>
    <n v="193"/>
    <n v="23"/>
    <n v="14"/>
    <n v="21"/>
    <s v="Yes"/>
    <s v="Yes"/>
    <s v="Yes"/>
    <s v="No"/>
    <m/>
    <m/>
    <s v="W6"/>
    <m/>
    <m/>
    <m/>
    <m/>
    <m/>
    <m/>
    <m/>
    <m/>
    <m/>
    <m/>
    <m/>
    <m/>
    <m/>
    <m/>
    <m/>
    <m/>
    <m/>
    <m/>
    <m/>
    <m/>
    <m/>
    <n v="1017561402"/>
    <m/>
    <m/>
    <m/>
    <s v="Yes"/>
    <s v="Yes"/>
    <m/>
    <s v="Yes"/>
    <n v="3"/>
    <s v="No"/>
    <n v="0"/>
    <m/>
    <m/>
    <s v="W6"/>
    <n v="332"/>
    <s v="Fail"/>
    <n v="295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0"/>
    <s v="Mikaela"/>
    <s v="Gorham"/>
    <s v="k"/>
    <n v="1"/>
    <n v="2"/>
    <x v="3"/>
    <n v="3"/>
    <x v="1"/>
    <n v="4"/>
    <m/>
    <m/>
    <m/>
    <n v="1017720363"/>
    <m/>
    <m/>
    <m/>
    <s v="W30"/>
    <s v="W30"/>
    <s v="W30"/>
    <n v="4375"/>
    <m/>
    <m/>
    <m/>
    <m/>
    <m/>
    <x v="3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49"/>
    <n v="5"/>
    <n v="158"/>
    <n v="2"/>
    <n v="18"/>
    <n v="9"/>
    <s v="Yes"/>
    <s v="No"/>
    <s v="No"/>
    <s v="No"/>
    <n v="168"/>
    <n v="25"/>
    <n v="170"/>
    <n v="5"/>
    <n v="16"/>
    <n v="2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30"/>
    <m/>
    <m/>
    <m/>
    <m/>
    <m/>
    <m/>
    <m/>
    <m/>
    <m/>
    <m/>
    <m/>
    <m/>
    <m/>
    <m/>
    <m/>
    <m/>
    <m/>
    <m/>
    <m/>
    <m/>
    <m/>
    <n v="1017720363"/>
    <m/>
    <m/>
    <m/>
    <s v="Yes"/>
    <m/>
    <m/>
    <s v="No"/>
    <n v="0"/>
    <m/>
    <m/>
    <m/>
    <m/>
    <s v="W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1"/>
    <s v="Ashara"/>
    <s v="Johnson"/>
    <s v="k"/>
    <n v="1"/>
    <n v="2"/>
    <x v="3"/>
    <n v="3"/>
    <x v="1"/>
    <n v="4"/>
    <m/>
    <m/>
    <m/>
    <n v="1017410409"/>
    <m/>
    <m/>
    <m/>
    <s v="W21"/>
    <s v="W21"/>
    <s v="W21"/>
    <n v="4242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172"/>
    <n v="36"/>
    <n v="185"/>
    <n v="30"/>
    <n v="16"/>
    <n v="13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21"/>
    <m/>
    <m/>
    <m/>
    <m/>
    <m/>
    <m/>
    <m/>
    <m/>
    <m/>
    <m/>
    <m/>
    <m/>
    <m/>
    <m/>
    <m/>
    <m/>
    <m/>
    <m/>
    <m/>
    <m/>
    <m/>
    <n v="1017410409"/>
    <m/>
    <m/>
    <m/>
    <s v="Yes"/>
    <m/>
    <m/>
    <s v="No"/>
    <n v="0"/>
    <m/>
    <m/>
    <m/>
    <m/>
    <s v="W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2"/>
    <s v="Narrell"/>
    <s v="Murchison"/>
    <s v="k"/>
    <n v="1"/>
    <n v="2"/>
    <x v="3"/>
    <n v="3"/>
    <x v="1"/>
    <n v="4"/>
    <m/>
    <m/>
    <m/>
    <n v="1017415262"/>
    <m/>
    <m/>
    <m/>
    <s v="W28"/>
    <s v="W28"/>
    <s v="W28"/>
    <n v="4359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49"/>
    <n v="1"/>
    <n v="147"/>
    <n v="1"/>
    <n v="17"/>
    <n v="-2"/>
    <s v="No"/>
    <s v="No"/>
    <s v="No"/>
    <s v="No"/>
    <n v="196"/>
    <n v="66"/>
    <n v="169"/>
    <n v="1"/>
    <n v="13"/>
    <n v="-27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W28"/>
    <m/>
    <m/>
    <m/>
    <m/>
    <m/>
    <m/>
    <m/>
    <m/>
    <m/>
    <m/>
    <m/>
    <m/>
    <m/>
    <m/>
    <m/>
    <m/>
    <m/>
    <m/>
    <m/>
    <m/>
    <m/>
    <n v="1017415262"/>
    <m/>
    <m/>
    <m/>
    <s v="Yes"/>
    <m/>
    <m/>
    <s v="No"/>
    <n v="0"/>
    <m/>
    <m/>
    <m/>
    <m/>
    <s v="W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3"/>
    <s v="Damon"/>
    <s v="Toliver"/>
    <s v="k"/>
    <n v="1"/>
    <n v="2"/>
    <x v="3"/>
    <n v="3"/>
    <x v="1"/>
    <n v="4"/>
    <m/>
    <m/>
    <m/>
    <n v="1017537845"/>
    <m/>
    <m/>
    <m/>
    <s v="W26"/>
    <s v="W26"/>
    <s v="W26"/>
    <n v="4326"/>
    <m/>
    <m/>
    <m/>
    <m/>
    <m/>
    <x v="3"/>
    <m/>
    <x v="3"/>
    <m/>
    <m/>
    <m/>
    <m/>
    <m/>
    <d v="2015-09-15T00:00:00"/>
    <n v="0"/>
    <n v="1"/>
    <n v="36"/>
    <m/>
    <m/>
    <m/>
    <m/>
    <m/>
    <m/>
    <m/>
    <m/>
    <m/>
    <m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7-01-01T00:00:00"/>
    <n v="195"/>
    <m/>
    <n v="211"/>
    <n v="79"/>
    <n v="9"/>
    <n v="16"/>
    <s v="Yes"/>
    <s v="Yes"/>
    <s v="Yes"/>
    <s v="Yes"/>
    <n v="190"/>
    <m/>
    <n v="199"/>
    <n v="37"/>
    <n v="13"/>
    <n v="9"/>
    <s v="Yes"/>
    <s v="No"/>
    <s v="No"/>
    <s v="No"/>
    <m/>
    <m/>
    <s v="W26"/>
    <m/>
    <m/>
    <m/>
    <m/>
    <m/>
    <m/>
    <m/>
    <m/>
    <m/>
    <m/>
    <m/>
    <m/>
    <m/>
    <m/>
    <m/>
    <m/>
    <m/>
    <m/>
    <m/>
    <m/>
    <m/>
    <n v="1017537845"/>
    <m/>
    <m/>
    <m/>
    <m/>
    <s v="Yes"/>
    <m/>
    <s v="Unknown"/>
    <m/>
    <s v="No"/>
    <n v="0"/>
    <m/>
    <m/>
    <s v="W26"/>
    <n v="488"/>
    <s v="Pass"/>
    <n v="425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4"/>
    <s v="Ja'Vontae"/>
    <s v="Trent"/>
    <s v="k"/>
    <n v="1"/>
    <n v="2"/>
    <x v="3"/>
    <n v="3"/>
    <x v="1"/>
    <n v="4"/>
    <m/>
    <m/>
    <m/>
    <n v="1017183307"/>
    <m/>
    <m/>
    <m/>
    <s v="W16"/>
    <s v="W16"/>
    <s v="W16"/>
    <n v="4122"/>
    <m/>
    <m/>
    <m/>
    <m/>
    <m/>
    <x v="3"/>
    <m/>
    <x v="3"/>
    <m/>
    <m/>
    <m/>
    <m/>
    <m/>
    <d v="2015-09-1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20T00:00:00"/>
    <n v="188"/>
    <m/>
    <n v="198"/>
    <n v="48"/>
    <n v="10"/>
    <n v="10"/>
    <s v="Yes"/>
    <s v="Yes"/>
    <s v="No"/>
    <s v="No"/>
    <n v="186"/>
    <m/>
    <n v="205"/>
    <n v="55"/>
    <n v="13"/>
    <n v="19"/>
    <s v="Yes"/>
    <s v="Yes"/>
    <s v="Yes"/>
    <s v="Yes"/>
    <m/>
    <m/>
    <s v="W16"/>
    <m/>
    <m/>
    <m/>
    <m/>
    <m/>
    <m/>
    <m/>
    <m/>
    <m/>
    <m/>
    <m/>
    <m/>
    <m/>
    <m/>
    <m/>
    <m/>
    <m/>
    <m/>
    <m/>
    <m/>
    <m/>
    <n v="1017183307"/>
    <m/>
    <m/>
    <m/>
    <s v="Yes"/>
    <s v="Yes"/>
    <m/>
    <s v="No"/>
    <n v="0"/>
    <s v="No"/>
    <n v="0"/>
    <m/>
    <m/>
    <s v="W16"/>
    <n v="442"/>
    <s v="Pass"/>
    <n v="429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6"/>
    <s v="Jayla"/>
    <s v="Woolfolk"/>
    <s v="k"/>
    <n v="1"/>
    <n v="2"/>
    <x v="3"/>
    <n v="3"/>
    <x v="1"/>
    <n v="4"/>
    <m/>
    <m/>
    <m/>
    <n v="1017538126"/>
    <m/>
    <m/>
    <m/>
    <s v="W17"/>
    <s v="W17"/>
    <s v="W17"/>
    <n v="4140"/>
    <m/>
    <m/>
    <m/>
    <m/>
    <m/>
    <x v="3"/>
    <m/>
    <x v="3"/>
    <m/>
    <m/>
    <m/>
    <m/>
    <m/>
    <d v="2015-09-15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6"/>
    <n v="29"/>
    <n v="172"/>
    <n v="14"/>
    <n v="15"/>
    <n v="6"/>
    <s v="Yes"/>
    <s v="No"/>
    <s v="No"/>
    <s v="No"/>
    <n v="167"/>
    <n v="23"/>
    <n v="172"/>
    <n v="7"/>
    <n v="16"/>
    <n v="5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17"/>
    <m/>
    <m/>
    <m/>
    <m/>
    <m/>
    <m/>
    <m/>
    <m/>
    <m/>
    <m/>
    <m/>
    <m/>
    <m/>
    <m/>
    <m/>
    <m/>
    <m/>
    <m/>
    <m/>
    <m/>
    <m/>
    <n v="1017538126"/>
    <m/>
    <m/>
    <m/>
    <s v="Yes"/>
    <s v="Yes"/>
    <m/>
    <s v="No"/>
    <n v="0"/>
    <s v="No"/>
    <n v="0"/>
    <m/>
    <m/>
    <s v="W17"/>
    <n v="363"/>
    <s v="Fail"/>
    <n v="360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7"/>
    <s v="Kayla"/>
    <s v="Alexander"/>
    <n v="1"/>
    <n v="2"/>
    <n v="3"/>
    <x v="1"/>
    <n v="4"/>
    <x v="3"/>
    <n v="5"/>
    <m/>
    <m/>
    <m/>
    <n v="1017412207"/>
    <m/>
    <m/>
    <m/>
    <s v="W15"/>
    <s v="W15"/>
    <s v="W15"/>
    <n v="4107"/>
    <m/>
    <m/>
    <m/>
    <m/>
    <m/>
    <x v="3"/>
    <m/>
    <x v="3"/>
    <m/>
    <m/>
    <m/>
    <m/>
    <m/>
    <d v="2015-09-1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1"/>
    <n v="14"/>
    <n v="194"/>
    <n v="38"/>
    <n v="13"/>
    <n v="23"/>
    <s v="Yes"/>
    <s v="Yes"/>
    <s v="Yes"/>
    <s v="No"/>
    <n v="173"/>
    <n v="9"/>
    <m/>
    <m/>
    <m/>
    <m/>
    <m/>
    <m/>
    <m/>
    <m/>
    <m/>
    <d v="2017-01-01T00:00:00"/>
    <n v="179"/>
    <m/>
    <n v="148"/>
    <n v="1"/>
    <n v="11"/>
    <n v="-31"/>
    <s v="No"/>
    <s v="No"/>
    <s v="No"/>
    <s v="No"/>
    <n v="177"/>
    <m/>
    <n v="179"/>
    <n v="1"/>
    <n v="12"/>
    <n v="2"/>
    <s v="Yes"/>
    <s v="No"/>
    <s v="No"/>
    <s v="No"/>
    <m/>
    <m/>
    <s v="W15"/>
    <m/>
    <m/>
    <m/>
    <m/>
    <m/>
    <m/>
    <m/>
    <m/>
    <m/>
    <m/>
    <m/>
    <m/>
    <m/>
    <m/>
    <m/>
    <m/>
    <m/>
    <m/>
    <m/>
    <m/>
    <m/>
    <n v="1017412207"/>
    <m/>
    <m/>
    <m/>
    <s v="Yes"/>
    <s v="Yes"/>
    <m/>
    <s v="No"/>
    <n v="0"/>
    <s v="No"/>
    <n v="0"/>
    <m/>
    <m/>
    <s v="W15"/>
    <n v="348"/>
    <s v="Fail"/>
    <n v="237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5"/>
    <s v="Woodville"/>
    <n v="4"/>
    <n v="4"/>
    <n v="1"/>
    <n v="4"/>
    <n v="4"/>
    <n v="1"/>
    <n v="1"/>
    <n v="4"/>
    <n v="1"/>
    <n v="1"/>
    <n v="1"/>
    <n v="1"/>
    <n v="4"/>
    <n v="1"/>
    <n v="4"/>
    <n v="1"/>
    <n v="4"/>
    <n v="1"/>
    <n v="3"/>
    <n v="2"/>
    <n v="4"/>
    <n v="4"/>
    <n v="4"/>
    <n v="4"/>
    <n v="4"/>
    <n v="4"/>
    <n v="4"/>
    <n v="4"/>
    <m/>
    <m/>
    <m/>
    <m/>
    <m/>
    <s v="W15"/>
    <n v="2"/>
    <n v="1"/>
    <n v="1"/>
    <n v="4"/>
    <n v="4"/>
    <n v="2"/>
    <n v="4"/>
    <n v="1"/>
    <n v="4"/>
    <n v="1"/>
    <n v="4"/>
    <n v="4"/>
    <n v="4"/>
    <n v="1"/>
    <n v="1"/>
    <n v="1"/>
    <n v="3"/>
    <n v="1"/>
    <n v="2"/>
    <n v="2"/>
    <n v="3"/>
    <n v="2"/>
    <n v="3"/>
    <n v="3"/>
    <n v="4"/>
    <n v="2"/>
    <n v="4"/>
    <n v="3"/>
    <n v="3"/>
    <n v="3"/>
    <n v="3"/>
    <n v="3"/>
    <n v="4"/>
    <m/>
    <m/>
    <m/>
    <m/>
    <m/>
    <m/>
    <m/>
    <m/>
    <m/>
    <m/>
    <m/>
    <m/>
    <m/>
    <m/>
  </r>
  <r>
    <n v="328"/>
    <s v="Lalani"/>
    <s v="Atkins"/>
    <n v="1"/>
    <n v="2"/>
    <n v="3"/>
    <x v="1"/>
    <n v="4"/>
    <x v="3"/>
    <n v="5"/>
    <m/>
    <m/>
    <m/>
    <n v="1017182942"/>
    <m/>
    <m/>
    <m/>
    <s v="W36"/>
    <s v="W36"/>
    <s v="W36"/>
    <n v="3952"/>
    <m/>
    <m/>
    <m/>
    <m/>
    <m/>
    <x v="3"/>
    <m/>
    <x v="3"/>
    <m/>
    <m/>
    <m/>
    <m/>
    <m/>
    <d v="2015-09-15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7"/>
    <n v="2"/>
    <n v="171"/>
    <n v="3"/>
    <n v="15"/>
    <n v="14"/>
    <s v="Yes"/>
    <s v="No"/>
    <s v="No"/>
    <s v="No"/>
    <n v="169"/>
    <n v="5"/>
    <n v="186"/>
    <n v="10"/>
    <n v="14"/>
    <n v="17"/>
    <s v="Yes"/>
    <s v="Yes"/>
    <s v="Yes"/>
    <s v="No"/>
    <m/>
    <d v="2016-09-21T00:00:00"/>
    <n v="172"/>
    <m/>
    <n v="181"/>
    <n v="5"/>
    <n v="12"/>
    <n v="9"/>
    <s v="Yes"/>
    <s v="No"/>
    <s v="No"/>
    <s v="No"/>
    <n v="191"/>
    <m/>
    <n v="199"/>
    <n v="17"/>
    <n v="12"/>
    <n v="8"/>
    <s v="Yes"/>
    <s v="No"/>
    <s v="No"/>
    <s v="No"/>
    <m/>
    <m/>
    <s v="W36"/>
    <m/>
    <m/>
    <m/>
    <m/>
    <m/>
    <m/>
    <m/>
    <m/>
    <m/>
    <m/>
    <m/>
    <m/>
    <m/>
    <m/>
    <m/>
    <m/>
    <m/>
    <m/>
    <m/>
    <m/>
    <m/>
    <n v="1017182942"/>
    <m/>
    <m/>
    <m/>
    <s v="Yes"/>
    <s v="Yes"/>
    <m/>
    <s v="No"/>
    <n v="0"/>
    <s v="No"/>
    <n v="0"/>
    <m/>
    <m/>
    <s v="W36"/>
    <n v="285"/>
    <s v="Fail"/>
    <n v="431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6"/>
    <s v="Woodville"/>
    <n v="2"/>
    <n v="3"/>
    <n v="3"/>
    <n v="4"/>
    <n v="4"/>
    <n v="3"/>
    <n v="3"/>
    <n v="4"/>
    <n v="3"/>
    <n v="3"/>
    <n v="4"/>
    <n v="2"/>
    <n v="3"/>
    <n v="3"/>
    <n v="4"/>
    <n v="3"/>
    <n v="3"/>
    <n v="3"/>
    <n v="4"/>
    <n v="2"/>
    <n v="3"/>
    <n v="4"/>
    <n v="4"/>
    <n v="4"/>
    <n v="4"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1"/>
    <s v="Ziona"/>
    <s v="Faison"/>
    <n v="1"/>
    <n v="2"/>
    <n v="3"/>
    <x v="1"/>
    <n v="4"/>
    <x v="3"/>
    <n v="5"/>
    <m/>
    <m/>
    <m/>
    <n v="1015971432"/>
    <m/>
    <m/>
    <m/>
    <s v="W14"/>
    <s v="W14"/>
    <s v="W14"/>
    <n v="4086"/>
    <m/>
    <m/>
    <m/>
    <m/>
    <m/>
    <x v="3"/>
    <m/>
    <x v="3"/>
    <m/>
    <m/>
    <m/>
    <m/>
    <m/>
    <d v="2015-09-15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20T00:00:00"/>
    <n v="201"/>
    <m/>
    <n v="205"/>
    <n v="48"/>
    <n v="7"/>
    <n v="4"/>
    <s v="Yes"/>
    <s v="No"/>
    <s v="No"/>
    <s v="No"/>
    <n v="190"/>
    <m/>
    <n v="196"/>
    <n v="12"/>
    <n v="12"/>
    <n v="6"/>
    <s v="Yes"/>
    <s v="No"/>
    <s v="No"/>
    <s v="No"/>
    <m/>
    <m/>
    <s v="W14"/>
    <m/>
    <m/>
    <m/>
    <m/>
    <m/>
    <m/>
    <m/>
    <m/>
    <m/>
    <m/>
    <m/>
    <m/>
    <m/>
    <m/>
    <m/>
    <m/>
    <m/>
    <m/>
    <m/>
    <m/>
    <m/>
    <n v="1015971432"/>
    <m/>
    <m/>
    <m/>
    <s v="Yes"/>
    <s v="Yes"/>
    <m/>
    <s v="No"/>
    <n v="0"/>
    <s v="No"/>
    <n v="0"/>
    <m/>
    <m/>
    <s v="W14"/>
    <n v="430"/>
    <s v="Pass"/>
    <n v="411"/>
    <s v="Pass"/>
    <m/>
    <m/>
    <m/>
    <m/>
    <s v="Patrick Hen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4"/>
    <s v="Woodville"/>
    <n v="2"/>
    <n v="2"/>
    <n v="2"/>
    <n v="4"/>
    <n v="1"/>
    <n v="1"/>
    <n v="3"/>
    <n v="4"/>
    <n v="3"/>
    <n v="3"/>
    <n v="4"/>
    <n v="3"/>
    <n v="3"/>
    <n v="3"/>
    <n v="4"/>
    <n v="4"/>
    <n v="4"/>
    <n v="3"/>
    <n v="4"/>
    <n v="3"/>
    <n v="4"/>
    <n v="4"/>
    <n v="2"/>
    <n v="1"/>
    <n v="2"/>
    <n v="1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2"/>
    <s v="Alivyana"/>
    <s v="Hanks"/>
    <n v="2"/>
    <n v="3"/>
    <n v="4"/>
    <x v="2"/>
    <n v="5"/>
    <x v="2"/>
    <n v="6"/>
    <m/>
    <m/>
    <m/>
    <n v="1017182612"/>
    <m/>
    <m/>
    <m/>
    <s v="W22"/>
    <s v="W22"/>
    <s v="W22"/>
    <n v="4244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0"/>
    <n v="55"/>
    <n v="207"/>
    <n v="53"/>
    <n v="7"/>
    <n v="7"/>
    <s v="Yes"/>
    <s v="Yes"/>
    <s v="No"/>
    <s v="Yes"/>
    <n v="203"/>
    <n v="53"/>
    <n v="211"/>
    <n v="43"/>
    <n v="12"/>
    <n v="8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22"/>
    <m/>
    <m/>
    <m/>
    <m/>
    <m/>
    <m/>
    <m/>
    <m/>
    <m/>
    <m/>
    <m/>
    <m/>
    <m/>
    <m/>
    <m/>
    <m/>
    <m/>
    <m/>
    <m/>
    <m/>
    <m/>
    <n v="1017182612"/>
    <m/>
    <m/>
    <m/>
    <s v="Yes"/>
    <m/>
    <m/>
    <s v="No"/>
    <n v="0"/>
    <m/>
    <m/>
    <m/>
    <m/>
    <s v="W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2"/>
    <n v="2"/>
    <n v="4"/>
    <n v="3"/>
    <n v="4"/>
    <n v="3"/>
    <n v="3"/>
    <n v="4"/>
    <n v="3"/>
    <n v="4"/>
    <n v="4"/>
    <n v="4"/>
    <n v="4"/>
    <n v="4"/>
    <n v="4"/>
    <n v="4"/>
    <n v="4"/>
    <n v="4"/>
    <n v="2"/>
    <n v="4"/>
    <n v="2"/>
    <n v="3"/>
    <n v="3"/>
    <n v="4"/>
    <n v="4"/>
    <n v="4"/>
    <n v="4"/>
    <n v="4"/>
    <n v="4"/>
    <m/>
    <m/>
    <m/>
    <m/>
    <n v="3"/>
    <n v="4"/>
    <n v="4"/>
    <n v="4"/>
    <n v="4"/>
    <n v="3"/>
    <n v="4"/>
    <n v="4"/>
    <n v="3"/>
    <n v="4"/>
    <n v="4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3"/>
    <s v="Ja'Laeja"/>
    <s v="Hudson"/>
    <n v="1"/>
    <n v="2"/>
    <n v="3"/>
    <x v="1"/>
    <n v="4"/>
    <x v="3"/>
    <n v="5"/>
    <m/>
    <m/>
    <m/>
    <n v="1017182988"/>
    <m/>
    <m/>
    <m/>
    <s v="W38"/>
    <s v="W38"/>
    <s v="W38"/>
    <n v="4226"/>
    <m/>
    <m/>
    <m/>
    <m/>
    <m/>
    <x v="3"/>
    <m/>
    <x v="3"/>
    <m/>
    <m/>
    <m/>
    <m/>
    <m/>
    <d v="2015-09-15T00:00:00"/>
    <n v="0"/>
    <n v="1"/>
    <n v="36"/>
    <m/>
    <m/>
    <m/>
    <m/>
    <m/>
    <m/>
    <m/>
    <m/>
    <m/>
    <m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11-30T00:00:00"/>
    <n v="199"/>
    <m/>
    <n v="188"/>
    <n v="12"/>
    <n v="8"/>
    <n v="-11"/>
    <s v="No"/>
    <s v="No"/>
    <s v="No"/>
    <s v="No"/>
    <n v="193"/>
    <m/>
    <n v="201"/>
    <n v="20"/>
    <n v="12"/>
    <n v="8"/>
    <s v="Yes"/>
    <s v="No"/>
    <s v="No"/>
    <s v="No"/>
    <m/>
    <m/>
    <s v="W38"/>
    <m/>
    <m/>
    <m/>
    <m/>
    <m/>
    <m/>
    <m/>
    <m/>
    <m/>
    <m/>
    <m/>
    <m/>
    <m/>
    <m/>
    <m/>
    <m/>
    <m/>
    <m/>
    <m/>
    <m/>
    <m/>
    <n v="1017182988"/>
    <m/>
    <m/>
    <m/>
    <m/>
    <s v="Yes"/>
    <m/>
    <s v="Unknown"/>
    <m/>
    <s v="No"/>
    <n v="0"/>
    <m/>
    <m/>
    <s v="W38"/>
    <n v="393"/>
    <s v="Fail"/>
    <n v="371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4"/>
    <s v="Te'Azyah"/>
    <s v="Jackson"/>
    <n v="1"/>
    <n v="2"/>
    <n v="3"/>
    <x v="1"/>
    <n v="4"/>
    <x v="3"/>
    <n v="5"/>
    <m/>
    <m/>
    <m/>
    <n v="1017400536"/>
    <m/>
    <m/>
    <m/>
    <s v="W18"/>
    <s v="W18"/>
    <s v="W18"/>
    <n v="4155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2"/>
    <n v="81"/>
    <n v="207"/>
    <n v="71"/>
    <n v="8"/>
    <n v="5"/>
    <s v="Yes"/>
    <s v="No"/>
    <s v="No"/>
    <s v="Yes"/>
    <n v="201"/>
    <n v="79"/>
    <n v="210"/>
    <n v="68"/>
    <n v="12"/>
    <n v="9"/>
    <s v="Yes"/>
    <s v="No"/>
    <s v="No"/>
    <s v="Yes"/>
    <m/>
    <m/>
    <m/>
    <m/>
    <m/>
    <m/>
    <m/>
    <m/>
    <m/>
    <m/>
    <m/>
    <m/>
    <m/>
    <m/>
    <m/>
    <m/>
    <m/>
    <m/>
    <m/>
    <m/>
    <m/>
    <m/>
    <m/>
    <m/>
    <s v="W18"/>
    <m/>
    <m/>
    <m/>
    <m/>
    <m/>
    <m/>
    <m/>
    <m/>
    <m/>
    <m/>
    <m/>
    <m/>
    <m/>
    <m/>
    <m/>
    <m/>
    <m/>
    <m/>
    <m/>
    <m/>
    <m/>
    <n v="1017400536"/>
    <m/>
    <m/>
    <m/>
    <s v="Yes"/>
    <m/>
    <m/>
    <s v="No"/>
    <n v="0"/>
    <m/>
    <m/>
    <m/>
    <m/>
    <s v="W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5"/>
    <s v="Noreyana"/>
    <s v="Murchison"/>
    <n v="2"/>
    <n v="3"/>
    <n v="4"/>
    <x v="2"/>
    <n v="5"/>
    <x v="2"/>
    <n v="6"/>
    <m/>
    <m/>
    <m/>
    <n v="1017182659"/>
    <m/>
    <m/>
    <m/>
    <s v="W29"/>
    <s v="W29"/>
    <s v="W29"/>
    <n v="4369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8"/>
    <n v="3"/>
    <n v="175"/>
    <n v="2"/>
    <n v="12"/>
    <n v="7"/>
    <s v="Yes"/>
    <s v="No"/>
    <s v="No"/>
    <s v="No"/>
    <n v="179"/>
    <n v="5"/>
    <n v="182"/>
    <n v="2"/>
    <n v="12"/>
    <n v="3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29"/>
    <m/>
    <m/>
    <m/>
    <m/>
    <m/>
    <m/>
    <m/>
    <m/>
    <m/>
    <m/>
    <m/>
    <m/>
    <m/>
    <m/>
    <m/>
    <m/>
    <m/>
    <m/>
    <m/>
    <m/>
    <m/>
    <n v="1017182659"/>
    <m/>
    <m/>
    <m/>
    <m/>
    <m/>
    <m/>
    <s v="Unknown"/>
    <m/>
    <m/>
    <m/>
    <m/>
    <m/>
    <s v="W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"/>
    <n v="3"/>
    <n v="4"/>
    <n v="2"/>
    <n v="3"/>
    <n v="3"/>
    <n v="2"/>
    <n v="2"/>
    <n v="3"/>
    <n v="2"/>
    <n v="3"/>
    <n v="2"/>
    <n v="3"/>
    <n v="2"/>
    <n v="3"/>
    <n v="3"/>
    <n v="3"/>
    <n v="3"/>
    <n v="3"/>
    <n v="3"/>
    <n v="3"/>
    <n v="3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6"/>
    <s v="Maikal"/>
    <s v="Taylor"/>
    <n v="1"/>
    <n v="2"/>
    <n v="3"/>
    <x v="1"/>
    <n v="4"/>
    <x v="3"/>
    <n v="5"/>
    <m/>
    <m/>
    <m/>
    <n v="1017205239"/>
    <m/>
    <m/>
    <m/>
    <s v="W31"/>
    <s v="W31"/>
    <s v="W31"/>
    <n v="4392"/>
    <m/>
    <m/>
    <m/>
    <m/>
    <m/>
    <x v="3"/>
    <m/>
    <x v="3"/>
    <m/>
    <m/>
    <m/>
    <m/>
    <m/>
    <d v="2015-09-1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1"/>
    <n v="57"/>
    <n v="179"/>
    <n v="10"/>
    <n v="10"/>
    <n v="-12"/>
    <s v="No"/>
    <s v="No"/>
    <s v="No"/>
    <s v="No"/>
    <n v="191"/>
    <n v="52"/>
    <n v="202"/>
    <n v="46"/>
    <n v="13"/>
    <n v="11"/>
    <s v="Yes"/>
    <s v="No"/>
    <s v="No"/>
    <s v="No"/>
    <m/>
    <d v="2016-10-13T00:00:00"/>
    <n v="217"/>
    <m/>
    <n v="209"/>
    <n v="58"/>
    <n v="5"/>
    <n v="-8"/>
    <s v="No"/>
    <s v="No"/>
    <s v="No"/>
    <s v="Yes"/>
    <n v="204"/>
    <m/>
    <n v="206"/>
    <n v="31"/>
    <n v="12"/>
    <n v="2"/>
    <s v="Yes"/>
    <s v="No"/>
    <s v="No"/>
    <s v="No"/>
    <m/>
    <m/>
    <s v="W31"/>
    <m/>
    <m/>
    <m/>
    <m/>
    <m/>
    <m/>
    <m/>
    <m/>
    <m/>
    <m/>
    <m/>
    <m/>
    <m/>
    <m/>
    <m/>
    <m/>
    <m/>
    <m/>
    <m/>
    <m/>
    <m/>
    <n v="1017205239"/>
    <m/>
    <m/>
    <m/>
    <s v="Yes"/>
    <s v="Yes"/>
    <m/>
    <s v="No"/>
    <n v="0"/>
    <s v="No"/>
    <n v="0"/>
    <m/>
    <m/>
    <s v="W31"/>
    <n v="476"/>
    <s v="Pass"/>
    <n v="420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7"/>
    <s v="Chrishaun"/>
    <s v="Washington"/>
    <n v="1"/>
    <n v="2"/>
    <n v="3"/>
    <x v="1"/>
    <n v="4"/>
    <x v="3"/>
    <n v="5"/>
    <m/>
    <m/>
    <m/>
    <n v="1017400527"/>
    <m/>
    <m/>
    <m/>
    <s v="W2"/>
    <s v="W2"/>
    <s v="W2"/>
    <n v="3901"/>
    <m/>
    <m/>
    <m/>
    <m/>
    <m/>
    <x v="3"/>
    <m/>
    <x v="3"/>
    <m/>
    <m/>
    <m/>
    <m/>
    <m/>
    <d v="2015-09-1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5"/>
    <n v="2"/>
    <n v="171"/>
    <n v="3"/>
    <n v="16"/>
    <n v="16"/>
    <s v="Yes"/>
    <s v="Yes"/>
    <s v="No"/>
    <s v="No"/>
    <n v="168"/>
    <n v="4"/>
    <n v="181"/>
    <n v="5"/>
    <n v="14"/>
    <n v="13"/>
    <s v="Yes"/>
    <s v="No"/>
    <s v="No"/>
    <s v="No"/>
    <m/>
    <d v="2016-10-13T00:00:00"/>
    <n v="169"/>
    <m/>
    <n v="173"/>
    <n v="1"/>
    <n v="12"/>
    <n v="4"/>
    <s v="Yes"/>
    <s v="No"/>
    <s v="No"/>
    <s v="No"/>
    <n v="188"/>
    <m/>
    <n v="182"/>
    <n v="2"/>
    <n v="12"/>
    <n v="-6"/>
    <s v="No"/>
    <s v="No"/>
    <s v="No"/>
    <s v="No"/>
    <m/>
    <m/>
    <s v="W2"/>
    <m/>
    <m/>
    <m/>
    <m/>
    <m/>
    <m/>
    <m/>
    <m/>
    <m/>
    <m/>
    <m/>
    <m/>
    <m/>
    <m/>
    <m/>
    <m/>
    <m/>
    <m/>
    <m/>
    <m/>
    <m/>
    <n v="1017400527"/>
    <m/>
    <m/>
    <m/>
    <s v="Yes"/>
    <s v="Yes"/>
    <m/>
    <s v="No"/>
    <n v="0"/>
    <s v="No"/>
    <n v="0"/>
    <m/>
    <m/>
    <s v="W2"/>
    <n v="318"/>
    <s v="Fail"/>
    <n v="325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0"/>
    <s v="Presean"/>
    <s v="Chandler"/>
    <n v="2"/>
    <n v="3"/>
    <n v="4"/>
    <x v="2"/>
    <n v="5"/>
    <x v="2"/>
    <n v="6"/>
    <m/>
    <m/>
    <m/>
    <n v="1017223568"/>
    <m/>
    <m/>
    <m/>
    <s v="W9"/>
    <s v="W9"/>
    <s v="W9"/>
    <n v="4021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11"/>
    <n v="80"/>
    <n v="209"/>
    <n v="58"/>
    <n v="6"/>
    <n v="-2"/>
    <s v="No"/>
    <s v="No"/>
    <s v="No"/>
    <s v="Yes"/>
    <n v="206"/>
    <n v="62"/>
    <n v="215"/>
    <n v="54"/>
    <n v="11"/>
    <n v="9"/>
    <s v="Yes"/>
    <s v="No"/>
    <s v="No"/>
    <s v="Yes"/>
    <m/>
    <m/>
    <m/>
    <m/>
    <m/>
    <m/>
    <m/>
    <m/>
    <m/>
    <m/>
    <m/>
    <m/>
    <m/>
    <m/>
    <m/>
    <m/>
    <m/>
    <m/>
    <m/>
    <m/>
    <m/>
    <m/>
    <m/>
    <m/>
    <s v="W9"/>
    <m/>
    <m/>
    <m/>
    <m/>
    <m/>
    <m/>
    <m/>
    <m/>
    <m/>
    <m/>
    <m/>
    <m/>
    <m/>
    <m/>
    <m/>
    <m/>
    <m/>
    <m/>
    <m/>
    <m/>
    <m/>
    <n v="1017223568"/>
    <m/>
    <m/>
    <m/>
    <s v="Yes"/>
    <m/>
    <m/>
    <s v="No"/>
    <n v="0"/>
    <m/>
    <m/>
    <m/>
    <m/>
    <s v="W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9"/>
    <n v="3"/>
    <n v="3"/>
    <n v="4"/>
    <n v="3"/>
    <n v="4"/>
    <n v="2"/>
    <n v="3"/>
    <n v="4"/>
    <n v="4"/>
    <n v="3"/>
    <n v="3"/>
    <n v="1"/>
    <n v="4"/>
    <n v="4"/>
    <n v="4"/>
    <n v="4"/>
    <n v="4"/>
    <n v="3"/>
    <n v="4"/>
    <n v="2"/>
    <n v="3"/>
    <n v="4"/>
    <n v="3"/>
    <n v="2"/>
    <n v="3"/>
    <n v="1"/>
    <n v="2"/>
    <n v="4"/>
    <m/>
    <m/>
    <m/>
    <m/>
    <n v="2"/>
    <n v="2"/>
    <n v="2"/>
    <n v="1"/>
    <n v="3"/>
    <n v="2"/>
    <n v="4"/>
    <n v="4"/>
    <n v="4"/>
    <n v="3"/>
    <n v="4"/>
    <n v="4"/>
    <n v="3"/>
    <n v="4"/>
    <n v="4"/>
    <n v="4"/>
    <n v="4"/>
    <n v="3"/>
    <n v="2"/>
    <n v="4"/>
    <n v="3"/>
    <n v="4"/>
    <n v="4"/>
    <n v="4"/>
    <n v="4"/>
    <n v="4"/>
    <n v="2"/>
    <n v="2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2"/>
    <s v="Kyia"/>
    <s v="Green"/>
    <n v="2"/>
    <n v="3"/>
    <n v="4"/>
    <x v="2"/>
    <n v="5"/>
    <x v="2"/>
    <n v="6"/>
    <m/>
    <m/>
    <m/>
    <n v="1017223562"/>
    <m/>
    <m/>
    <m/>
    <s v="W20"/>
    <s v="W20"/>
    <s v="W20"/>
    <n v="4191"/>
    <m/>
    <m/>
    <m/>
    <m/>
    <m/>
    <x v="3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1"/>
    <n v="13"/>
    <n v="185"/>
    <n v="8"/>
    <n v="10"/>
    <n v="4"/>
    <s v="Yes"/>
    <s v="No"/>
    <s v="No"/>
    <s v="No"/>
    <n v="188"/>
    <n v="16"/>
    <n v="189"/>
    <n v="5"/>
    <n v="12"/>
    <n v="1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20"/>
    <m/>
    <m/>
    <m/>
    <m/>
    <m/>
    <m/>
    <m/>
    <m/>
    <m/>
    <m/>
    <m/>
    <m/>
    <m/>
    <m/>
    <m/>
    <m/>
    <m/>
    <m/>
    <m/>
    <m/>
    <m/>
    <n v="1017223562"/>
    <m/>
    <m/>
    <m/>
    <s v="Yes"/>
    <m/>
    <m/>
    <s v="No"/>
    <n v="0"/>
    <m/>
    <m/>
    <m/>
    <m/>
    <s v="W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3"/>
    <s v="Tyisha"/>
    <s v="Williams"/>
    <n v="2"/>
    <n v="3"/>
    <n v="4"/>
    <x v="2"/>
    <n v="5"/>
    <x v="2"/>
    <n v="6"/>
    <m/>
    <m/>
    <m/>
    <m/>
    <m/>
    <n v="1"/>
    <m/>
    <s v="W1"/>
    <s v="W1"/>
    <s v="W1"/>
    <n v="3884"/>
    <m/>
    <m/>
    <m/>
    <m/>
    <m/>
    <x v="3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W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21"/>
    <n v="3"/>
    <n v="3"/>
    <n v="3"/>
    <n v="4"/>
    <n v="4"/>
    <n v="3"/>
    <n v="4"/>
    <n v="4"/>
    <n v="4"/>
    <n v="4"/>
    <n v="4"/>
    <n v="4"/>
    <n v="3"/>
    <n v="3"/>
    <n v="4"/>
    <n v="4"/>
    <n v="4"/>
    <n v="4"/>
    <n v="4"/>
    <n v="2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4"/>
    <s v="Ja'Quiese"/>
    <s v="Jones"/>
    <n v="2"/>
    <n v="3"/>
    <n v="4"/>
    <x v="2"/>
    <n v="5"/>
    <x v="2"/>
    <n v="6"/>
    <m/>
    <m/>
    <m/>
    <n v="1017382053"/>
    <m/>
    <m/>
    <m/>
    <s v="W35"/>
    <s v="W35"/>
    <s v="W35"/>
    <n v="4463"/>
    <m/>
    <m/>
    <m/>
    <m/>
    <m/>
    <x v="3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7"/>
    <n v="9"/>
    <n v="153"/>
    <n v="1"/>
    <n v="11"/>
    <n v="-24"/>
    <s v="No"/>
    <s v="No"/>
    <s v="No"/>
    <s v="No"/>
    <n v="175"/>
    <n v="3"/>
    <n v="181"/>
    <n v="1"/>
    <n v="12"/>
    <n v="6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35"/>
    <m/>
    <m/>
    <m/>
    <m/>
    <m/>
    <m/>
    <m/>
    <m/>
    <m/>
    <m/>
    <m/>
    <m/>
    <m/>
    <m/>
    <m/>
    <m/>
    <m/>
    <m/>
    <m/>
    <m/>
    <m/>
    <n v="1017382053"/>
    <m/>
    <m/>
    <m/>
    <s v="Yes"/>
    <m/>
    <m/>
    <s v="Yes"/>
    <n v="18"/>
    <m/>
    <m/>
    <m/>
    <m/>
    <s v="W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5"/>
    <n v="4"/>
    <n v="2"/>
    <n v="1"/>
    <n v="4"/>
    <n v="1"/>
    <n v="4"/>
    <n v="4"/>
    <n v="4"/>
    <n v="4"/>
    <n v="4"/>
    <n v="4"/>
    <n v="1"/>
    <n v="4"/>
    <n v="1"/>
    <n v="4"/>
    <n v="4"/>
    <n v="4"/>
    <n v="4"/>
    <n v="1"/>
    <n v="1"/>
    <n v="1"/>
    <n v="1"/>
    <n v="1"/>
    <n v="2"/>
    <n v="1"/>
    <n v="2"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5"/>
    <s v="Aykala"/>
    <s v="Lewis"/>
    <n v="2"/>
    <n v="3"/>
    <n v="4"/>
    <x v="2"/>
    <n v="5"/>
    <x v="2"/>
    <n v="6"/>
    <m/>
    <m/>
    <m/>
    <n v="1017223563"/>
    <m/>
    <m/>
    <m/>
    <s v="W25"/>
    <s v="W25"/>
    <s v="W25"/>
    <n v="4309"/>
    <m/>
    <m/>
    <m/>
    <m/>
    <m/>
    <x v="3"/>
    <m/>
    <x v="3"/>
    <m/>
    <m/>
    <m/>
    <m/>
    <m/>
    <d v="2015-09-1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8"/>
    <n v="10"/>
    <n v="183"/>
    <n v="6"/>
    <n v="11"/>
    <n v="5"/>
    <s v="Yes"/>
    <s v="No"/>
    <s v="No"/>
    <s v="No"/>
    <n v="173"/>
    <n v="2"/>
    <n v="188"/>
    <n v="4"/>
    <n v="12"/>
    <n v="15"/>
    <s v="Yes"/>
    <s v="Yes"/>
    <s v="Yes"/>
    <s v="No"/>
    <m/>
    <d v="2016-10-05T00:00:00"/>
    <n v="175"/>
    <m/>
    <n v="187"/>
    <n v="5"/>
    <n v="10"/>
    <n v="12"/>
    <s v="Yes"/>
    <s v="Yes"/>
    <s v="Yes"/>
    <s v="No"/>
    <m/>
    <m/>
    <m/>
    <m/>
    <m/>
    <m/>
    <m/>
    <m/>
    <m/>
    <m/>
    <m/>
    <m/>
    <s v="W25"/>
    <m/>
    <m/>
    <m/>
    <m/>
    <m/>
    <m/>
    <m/>
    <m/>
    <m/>
    <m/>
    <m/>
    <m/>
    <m/>
    <m/>
    <m/>
    <m/>
    <m/>
    <m/>
    <m/>
    <m/>
    <m/>
    <n v="1017223563"/>
    <m/>
    <m/>
    <m/>
    <s v="Yes"/>
    <s v="Yes"/>
    <m/>
    <s v="No"/>
    <n v="0"/>
    <s v="No"/>
    <n v="0"/>
    <m/>
    <m/>
    <s v="W25"/>
    <n v="322"/>
    <s v="Fail"/>
    <n v="315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5"/>
    <n v="4"/>
    <n v="4"/>
    <n v="2"/>
    <n v="2"/>
    <n v="4"/>
    <n v="2"/>
    <n v="4"/>
    <n v="4"/>
    <n v="4"/>
    <n v="4"/>
    <n v="4"/>
    <n v="4"/>
    <n v="2"/>
    <n v="2"/>
    <n v="4"/>
    <n v="4"/>
    <n v="4"/>
    <n v="4"/>
    <n v="4"/>
    <n v="4"/>
    <n v="4"/>
    <n v="4"/>
    <n v="4"/>
    <n v="4"/>
    <n v="4"/>
    <n v="4"/>
    <n v="4"/>
    <n v="4"/>
    <m/>
    <m/>
    <m/>
    <m/>
    <n v="3"/>
    <n v="2"/>
    <n v="2"/>
    <n v="3"/>
    <n v="4"/>
    <n v="3"/>
    <n v="3"/>
    <n v="3"/>
    <n v="3"/>
    <n v="3"/>
    <n v="3"/>
    <n v="3"/>
    <n v="3"/>
    <n v="4"/>
    <n v="3"/>
    <n v="3"/>
    <n v="3"/>
    <n v="2"/>
    <n v="3"/>
    <n v="2"/>
    <n v="3"/>
    <n v="4"/>
    <n v="3"/>
    <n v="4"/>
    <n v="3"/>
    <n v="3"/>
    <n v="3"/>
    <n v="3"/>
    <n v="2"/>
    <n v="3"/>
    <n v="1"/>
    <n v="2"/>
    <n v="1"/>
    <m/>
    <m/>
    <m/>
    <m/>
    <s v="W25"/>
    <s v="Woodville"/>
    <n v="3"/>
    <n v="2"/>
    <n v="1"/>
    <n v="3"/>
    <n v="3"/>
    <n v="3"/>
    <n v="3"/>
    <n v="3"/>
    <n v="2"/>
    <n v="2"/>
    <n v="4"/>
    <n v="2"/>
    <n v="2"/>
    <n v="2"/>
    <n v="4"/>
    <n v="4"/>
    <n v="4"/>
    <n v="1"/>
    <n v="4"/>
    <n v="4"/>
    <n v="4"/>
    <n v="4"/>
    <n v="4"/>
    <n v="4"/>
    <n v="4"/>
    <n v="4"/>
    <n v="4"/>
    <n v="4"/>
    <m/>
    <m/>
    <m/>
    <s v="Yes"/>
    <m/>
    <s v="W25"/>
    <n v="3"/>
    <n v="4"/>
    <n v="3"/>
    <n v="4"/>
    <n v="4"/>
    <n v="2"/>
    <n v="3"/>
    <n v="4"/>
    <n v="4"/>
    <n v="4"/>
    <n v="3"/>
    <n v="4"/>
    <n v="1"/>
    <n v="1"/>
    <n v="4"/>
    <n v="4"/>
    <n v="4"/>
    <n v="1"/>
    <n v="2"/>
    <n v="3"/>
    <n v="4"/>
    <n v="4"/>
    <n v="2"/>
    <n v="1"/>
    <n v="2"/>
    <n v="3"/>
    <n v="4"/>
    <n v="4"/>
    <n v="1"/>
    <n v="2"/>
    <n v="1"/>
    <n v="2"/>
    <n v="3"/>
    <m/>
    <m/>
    <m/>
    <m/>
    <m/>
    <m/>
    <m/>
    <m/>
    <m/>
    <m/>
    <m/>
    <m/>
    <m/>
    <m/>
  </r>
  <r>
    <n v="347"/>
    <s v="Ja'Synia"/>
    <s v="Mangana"/>
    <n v="2"/>
    <n v="3"/>
    <n v="4"/>
    <x v="2"/>
    <n v="5"/>
    <x v="2"/>
    <n v="6"/>
    <m/>
    <m/>
    <m/>
    <n v="1017897591"/>
    <m/>
    <m/>
    <m/>
    <s v="W24"/>
    <s v="W24"/>
    <s v="W24"/>
    <n v="4276"/>
    <m/>
    <m/>
    <m/>
    <m/>
    <m/>
    <x v="3"/>
    <m/>
    <x v="3"/>
    <m/>
    <m/>
    <m/>
    <m/>
    <m/>
    <d v="2015-09-15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0"/>
    <n v="55"/>
    <n v="185"/>
    <n v="8"/>
    <n v="8"/>
    <n v="-15"/>
    <s v="No"/>
    <s v="No"/>
    <s v="No"/>
    <s v="No"/>
    <n v="201"/>
    <n v="47"/>
    <n v="205"/>
    <n v="29"/>
    <n v="12"/>
    <n v="4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24"/>
    <m/>
    <m/>
    <m/>
    <m/>
    <m/>
    <m/>
    <m/>
    <m/>
    <m/>
    <m/>
    <m/>
    <m/>
    <m/>
    <m/>
    <m/>
    <m/>
    <m/>
    <m/>
    <m/>
    <m/>
    <m/>
    <n v="1017897591"/>
    <m/>
    <m/>
    <m/>
    <s v="Yes"/>
    <m/>
    <m/>
    <s v="No"/>
    <n v="0"/>
    <s v="No"/>
    <n v="0"/>
    <m/>
    <m/>
    <s v="W24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4"/>
    <n v="3"/>
    <n v="3"/>
    <n v="3"/>
    <n v="3"/>
    <n v="2"/>
    <n v="2"/>
    <n v="4"/>
    <n v="4"/>
    <n v="3"/>
    <n v="3"/>
    <n v="4"/>
    <n v="3"/>
    <n v="4"/>
    <n v="3"/>
    <n v="4"/>
    <n v="3"/>
    <n v="4"/>
    <n v="4"/>
    <n v="4"/>
    <n v="2"/>
    <n v="4"/>
    <n v="3"/>
    <n v="2"/>
    <n v="2"/>
    <n v="2"/>
    <n v="2"/>
    <n v="2"/>
    <n v="1"/>
    <m/>
    <m/>
    <m/>
    <m/>
    <n v="3"/>
    <n v="3"/>
    <n v="3"/>
    <n v="3"/>
    <n v="2"/>
    <n v="2"/>
    <n v="3"/>
    <n v="2"/>
    <n v="2"/>
    <n v="2"/>
    <n v="2"/>
    <n v="3"/>
    <n v="2"/>
    <n v="4"/>
    <n v="4"/>
    <n v="4"/>
    <n v="4"/>
    <n v="4"/>
    <n v="3"/>
    <n v="2"/>
    <n v="4"/>
    <n v="4"/>
    <n v="1"/>
    <n v="3"/>
    <n v="4"/>
    <n v="2"/>
    <n v="3"/>
    <n v="2"/>
    <n v="4"/>
    <n v="3"/>
    <n v="4"/>
    <n v="2"/>
    <n v="1"/>
    <m/>
    <m/>
    <m/>
    <m/>
    <s v="W24"/>
    <s v="Woodville"/>
    <n v="2"/>
    <n v="2"/>
    <n v="2"/>
    <n v="3"/>
    <n v="2"/>
    <n v="2"/>
    <n v="4"/>
    <n v="3"/>
    <n v="3"/>
    <n v="3"/>
    <n v="4"/>
    <n v="3"/>
    <n v="2"/>
    <n v="3"/>
    <n v="3"/>
    <n v="3"/>
    <n v="3"/>
    <n v="1"/>
    <n v="4"/>
    <n v="4"/>
    <n v="4"/>
    <n v="4"/>
    <n v="4"/>
    <n v="4"/>
    <n v="4"/>
    <n v="4"/>
    <n v="4"/>
    <n v="4"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8"/>
    <s v="Xavia"/>
    <s v="Mayo"/>
    <n v="2"/>
    <n v="3"/>
    <n v="4"/>
    <x v="2"/>
    <n v="5"/>
    <x v="2"/>
    <n v="6"/>
    <m/>
    <m/>
    <m/>
    <m/>
    <m/>
    <n v="39"/>
    <m/>
    <s v="W39"/>
    <s v="W39"/>
    <s v="W39"/>
    <n v="4290"/>
    <m/>
    <m/>
    <m/>
    <m/>
    <m/>
    <x v="3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9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W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9"/>
    <s v="River"/>
    <s v="Chenault"/>
    <n v="2"/>
    <n v="3"/>
    <n v="4"/>
    <x v="2"/>
    <n v="5"/>
    <x v="2"/>
    <n v="6"/>
    <m/>
    <m/>
    <m/>
    <n v="1017210979"/>
    <m/>
    <m/>
    <m/>
    <s v="W27"/>
    <s v="W27"/>
    <s v="W27"/>
    <n v="4344"/>
    <m/>
    <m/>
    <m/>
    <m/>
    <m/>
    <x v="3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5"/>
    <n v="42"/>
    <n v="214"/>
    <n v="71"/>
    <n v="8"/>
    <n v="19"/>
    <s v="Yes"/>
    <s v="Yes"/>
    <s v="Yes"/>
    <s v="Yes"/>
    <n v="203"/>
    <n v="53"/>
    <n v="211"/>
    <n v="43"/>
    <n v="12"/>
    <n v="8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27"/>
    <m/>
    <m/>
    <m/>
    <m/>
    <m/>
    <m/>
    <m/>
    <m/>
    <m/>
    <m/>
    <m/>
    <m/>
    <m/>
    <m/>
    <m/>
    <m/>
    <m/>
    <m/>
    <m/>
    <m/>
    <m/>
    <n v="1017210979"/>
    <m/>
    <m/>
    <m/>
    <s v="Yes"/>
    <m/>
    <m/>
    <s v="No"/>
    <n v="0"/>
    <m/>
    <m/>
    <m/>
    <m/>
    <s v="W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7"/>
    <n v="3"/>
    <n v="4"/>
    <n v="3"/>
    <n v="3"/>
    <n v="3"/>
    <n v="3"/>
    <n v="3"/>
    <n v="2"/>
    <n v="1"/>
    <n v="3"/>
    <n v="2"/>
    <n v="3"/>
    <n v="1"/>
    <n v="2"/>
    <n v="1"/>
    <n v="3"/>
    <n v="4"/>
    <n v="1"/>
    <n v="2"/>
    <n v="1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0"/>
    <s v="Prescious"/>
    <s v="Carter"/>
    <n v="3"/>
    <n v="4"/>
    <n v="5"/>
    <x v="4"/>
    <n v="6"/>
    <x v="5"/>
    <n v="7"/>
    <m/>
    <m/>
    <m/>
    <n v="1015972936"/>
    <m/>
    <m/>
    <m/>
    <s v="W34"/>
    <s v="W34"/>
    <s v="W34"/>
    <n v="4443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0"/>
    <n v="35"/>
    <n v="203"/>
    <n v="28"/>
    <n v="7"/>
    <n v="3"/>
    <s v="Yes"/>
    <s v="No"/>
    <s v="No"/>
    <s v="No"/>
    <n v="185"/>
    <n v="4"/>
    <n v="194"/>
    <n v="5"/>
    <n v="10"/>
    <n v="9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34"/>
    <m/>
    <m/>
    <m/>
    <m/>
    <m/>
    <m/>
    <m/>
    <m/>
    <m/>
    <m/>
    <m/>
    <m/>
    <m/>
    <m/>
    <m/>
    <m/>
    <m/>
    <m/>
    <m/>
    <m/>
    <m/>
    <n v="1015972936"/>
    <m/>
    <m/>
    <m/>
    <s v="Yes"/>
    <m/>
    <m/>
    <s v="No"/>
    <n v="0"/>
    <m/>
    <m/>
    <m/>
    <m/>
    <s v="W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4"/>
    <n v="4"/>
    <n v="4"/>
    <n v="3"/>
    <n v="4"/>
    <n v="4"/>
    <n v="3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n v="3"/>
    <n v="1"/>
    <n v="3"/>
    <n v="4"/>
    <n v="3"/>
    <n v="3"/>
    <n v="3"/>
    <n v="3"/>
    <n v="1"/>
    <n v="4"/>
    <n v="4"/>
    <n v="4"/>
    <n v="1"/>
    <n v="1"/>
    <n v="4"/>
    <n v="4"/>
    <n v="4"/>
    <n v="4"/>
    <n v="4"/>
    <n v="4"/>
    <n v="4"/>
    <n v="4"/>
    <n v="1"/>
    <n v="4"/>
    <n v="4"/>
    <n v="4"/>
    <n v="4"/>
    <n v="4"/>
    <n v="4"/>
    <n v="4"/>
    <n v="1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1"/>
    <s v="Nicolus"/>
    <s v="Clark"/>
    <n v="3"/>
    <n v="4"/>
    <n v="5"/>
    <x v="4"/>
    <n v="6"/>
    <x v="5"/>
    <n v="7"/>
    <m/>
    <m/>
    <m/>
    <n v="1013930334"/>
    <m/>
    <m/>
    <m/>
    <s v="W10"/>
    <s v="W10"/>
    <s v="W10"/>
    <n v="4036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8"/>
    <n v="31"/>
    <n v="196"/>
    <n v="14"/>
    <n v="7"/>
    <n v="-2"/>
    <s v="No"/>
    <s v="No"/>
    <s v="No"/>
    <s v="No"/>
    <n v="201"/>
    <n v="24"/>
    <n v="193"/>
    <n v="4"/>
    <n v="10"/>
    <n v="-8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W10"/>
    <m/>
    <m/>
    <m/>
    <m/>
    <m/>
    <m/>
    <m/>
    <m/>
    <m/>
    <m/>
    <m/>
    <m/>
    <m/>
    <m/>
    <m/>
    <m/>
    <m/>
    <m/>
    <m/>
    <m/>
    <m/>
    <n v="1013930334"/>
    <m/>
    <m/>
    <m/>
    <s v="Yes"/>
    <m/>
    <m/>
    <s v="No"/>
    <n v="0"/>
    <m/>
    <m/>
    <m/>
    <m/>
    <s v="W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0"/>
    <n v="2"/>
    <n v="1"/>
    <n v="1"/>
    <n v="4"/>
    <n v="1"/>
    <n v="2"/>
    <n v="3"/>
    <n v="4"/>
    <n v="4"/>
    <n v="4"/>
    <n v="3"/>
    <n v="4"/>
    <n v="3"/>
    <n v="4"/>
    <n v="3"/>
    <n v="2"/>
    <n v="4"/>
    <n v="1"/>
    <n v="3"/>
    <n v="2"/>
    <n v="3"/>
    <n v="4"/>
    <n v="2"/>
    <n v="2"/>
    <n v="1"/>
    <n v="2"/>
    <n v="2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2"/>
    <s v="Leslie"/>
    <s v="Green"/>
    <n v="3"/>
    <n v="4"/>
    <n v="5"/>
    <x v="4"/>
    <n v="6"/>
    <x v="5"/>
    <n v="7"/>
    <m/>
    <m/>
    <m/>
    <n v="1015971811"/>
    <m/>
    <m/>
    <m/>
    <s v="W7"/>
    <s v="W7"/>
    <s v="W7"/>
    <n v="3988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12"/>
    <n v="66"/>
    <n v="205"/>
    <n v="32"/>
    <n v="5"/>
    <n v="-7"/>
    <s v="No"/>
    <s v="No"/>
    <s v="No"/>
    <s v="No"/>
    <n v="212"/>
    <n v="52"/>
    <n v="216"/>
    <n v="37"/>
    <n v="10"/>
    <n v="4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7"/>
    <m/>
    <m/>
    <m/>
    <m/>
    <m/>
    <m/>
    <m/>
    <m/>
    <m/>
    <m/>
    <m/>
    <m/>
    <m/>
    <m/>
    <m/>
    <m/>
    <m/>
    <m/>
    <m/>
    <m/>
    <m/>
    <n v="1015971811"/>
    <m/>
    <m/>
    <m/>
    <s v="Yes"/>
    <m/>
    <m/>
    <s v="No"/>
    <n v="0"/>
    <m/>
    <m/>
    <m/>
    <m/>
    <s v="W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7"/>
    <n v="3"/>
    <n v="4"/>
    <n v="3"/>
    <n v="4"/>
    <n v="4"/>
    <n v="3"/>
    <n v="3"/>
    <n v="2"/>
    <n v="2"/>
    <n v="1"/>
    <n v="1"/>
    <n v="1"/>
    <n v="1"/>
    <n v="2"/>
    <n v="4"/>
    <n v="4"/>
    <n v="3"/>
    <n v="4"/>
    <n v="1"/>
    <n v="1"/>
    <n v="4"/>
    <n v="4"/>
    <n v="1"/>
    <n v="4"/>
    <n v="3"/>
    <n v="3"/>
    <n v="3"/>
    <n v="3"/>
    <m/>
    <m/>
    <m/>
    <m/>
    <n v="1"/>
    <n v="1"/>
    <n v="1"/>
    <n v="3"/>
    <n v="1"/>
    <n v="4"/>
    <n v="1"/>
    <n v="1"/>
    <n v="1"/>
    <n v="1"/>
    <n v="1"/>
    <n v="1"/>
    <n v="1"/>
    <n v="4"/>
    <n v="4"/>
    <n v="4"/>
    <n v="1"/>
    <n v="1"/>
    <n v="1"/>
    <n v="1"/>
    <n v="4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3"/>
    <s v="Iyanna"/>
    <s v="Hester"/>
    <n v="3"/>
    <n v="4"/>
    <n v="5"/>
    <x v="4"/>
    <n v="6"/>
    <x v="5"/>
    <n v="7"/>
    <m/>
    <m/>
    <m/>
    <n v="1015729234"/>
    <m/>
    <m/>
    <m/>
    <s v="W19"/>
    <s v="W19"/>
    <s v="W19"/>
    <n v="4174"/>
    <m/>
    <m/>
    <m/>
    <m/>
    <m/>
    <x v="3"/>
    <m/>
    <x v="0"/>
    <m/>
    <m/>
    <m/>
    <m/>
    <m/>
    <d v="2015-09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9"/>
    <m/>
    <m/>
    <m/>
    <m/>
    <m/>
    <m/>
    <m/>
    <m/>
    <m/>
    <m/>
    <m/>
    <m/>
    <m/>
    <m/>
    <m/>
    <m/>
    <m/>
    <m/>
    <m/>
    <m/>
    <m/>
    <n v="1015729234"/>
    <m/>
    <m/>
    <m/>
    <s v="Yes"/>
    <m/>
    <m/>
    <s v="No"/>
    <n v="0"/>
    <m/>
    <m/>
    <m/>
    <m/>
    <s v="W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9"/>
    <n v="3"/>
    <n v="4"/>
    <n v="3"/>
    <n v="4"/>
    <n v="3"/>
    <n v="4"/>
    <n v="3"/>
    <n v="4"/>
    <n v="4"/>
    <n v="2"/>
    <n v="3"/>
    <n v="3"/>
    <n v="3"/>
    <n v="3"/>
    <n v="4"/>
    <n v="3"/>
    <n v="4"/>
    <n v="4"/>
    <n v="4"/>
    <n v="4"/>
    <n v="3"/>
    <n v="4"/>
    <n v="4"/>
    <n v="3"/>
    <n v="3"/>
    <n v="2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4"/>
    <s v="Makayla"/>
    <s v="Lightner"/>
    <n v="3"/>
    <n v="4"/>
    <n v="5"/>
    <x v="4"/>
    <n v="6"/>
    <x v="5"/>
    <n v="7"/>
    <m/>
    <m/>
    <m/>
    <n v="1016318547"/>
    <m/>
    <m/>
    <m/>
    <s v="W23"/>
    <s v="W23"/>
    <s v="W23"/>
    <n v="4256"/>
    <m/>
    <m/>
    <m/>
    <m/>
    <m/>
    <x v="3"/>
    <m/>
    <x v="0"/>
    <m/>
    <m/>
    <m/>
    <m/>
    <m/>
    <d v="2015-09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6"/>
    <n v="26"/>
    <m/>
    <m/>
    <n v="7"/>
    <m/>
    <m/>
    <m/>
    <m/>
    <m/>
    <n v="208"/>
    <n v="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3"/>
    <m/>
    <m/>
    <m/>
    <m/>
    <m/>
    <m/>
    <m/>
    <m/>
    <m/>
    <m/>
    <m/>
    <m/>
    <m/>
    <m/>
    <m/>
    <m/>
    <m/>
    <m/>
    <m/>
    <m/>
    <m/>
    <n v="1016318547"/>
    <m/>
    <m/>
    <m/>
    <s v="Yes"/>
    <m/>
    <m/>
    <s v="No"/>
    <n v="0"/>
    <m/>
    <m/>
    <m/>
    <m/>
    <s v="W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3"/>
    <n v="3"/>
    <n v="3"/>
    <n v="2"/>
    <n v="2"/>
    <n v="3"/>
    <n v="2"/>
    <n v="3"/>
    <n v="4"/>
    <n v="4"/>
    <n v="4"/>
    <n v="3"/>
    <n v="4"/>
    <n v="4"/>
    <n v="4"/>
    <n v="4"/>
    <n v="4"/>
    <n v="4"/>
    <n v="2"/>
    <n v="2"/>
    <n v="2"/>
    <n v="2"/>
    <n v="3"/>
    <n v="4"/>
    <n v="4"/>
    <n v="4"/>
    <n v="4"/>
    <n v="4"/>
    <n v="4"/>
    <m/>
    <m/>
    <m/>
    <m/>
    <n v="3"/>
    <n v="4"/>
    <n v="3"/>
    <n v="4"/>
    <n v="4"/>
    <n v="3"/>
    <n v="4"/>
    <n v="4"/>
    <n v="4"/>
    <n v="4"/>
    <n v="4"/>
    <n v="4"/>
    <n v="4"/>
    <n v="4"/>
    <n v="4"/>
    <n v="4"/>
    <n v="4"/>
    <n v="2"/>
    <n v="2"/>
    <n v="1"/>
    <n v="3"/>
    <n v="3"/>
    <n v="3"/>
    <n v="4"/>
    <n v="4"/>
    <n v="3"/>
    <n v="4"/>
    <n v="4"/>
    <n v="4"/>
    <n v="4"/>
    <n v="4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5"/>
    <s v="Destinee"/>
    <s v="Gilchrist"/>
    <n v="2"/>
    <n v="3"/>
    <n v="4"/>
    <x v="2"/>
    <n v="5"/>
    <x v="2"/>
    <n v="6"/>
    <m/>
    <m/>
    <m/>
    <n v="1017424858"/>
    <m/>
    <m/>
    <m/>
    <s v="C444"/>
    <s v="C444"/>
    <s v="F71"/>
    <n v="4700"/>
    <m/>
    <m/>
    <m/>
    <m/>
    <m/>
    <x v="2"/>
    <s v="PPDC @ FCES"/>
    <x v="2"/>
    <s v="Central"/>
    <m/>
    <m/>
    <m/>
    <m/>
    <d v="2015-09-15T00:00:00"/>
    <n v="2"/>
    <n v="2"/>
    <n v="88"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8"/>
    <n v="26"/>
    <n v="198"/>
    <n v="30"/>
    <n v="9"/>
    <n v="10"/>
    <s v="Yes"/>
    <s v="Yes"/>
    <s v="Yes"/>
    <s v="No"/>
    <n v="189"/>
    <n v="17"/>
    <n v="208"/>
    <n v="36"/>
    <n v="12"/>
    <n v="19"/>
    <s v="Yes"/>
    <s v="Yes"/>
    <s v="Yes"/>
    <s v="No"/>
    <m/>
    <d v="2016-09-12T00:00:00"/>
    <n v="206"/>
    <m/>
    <n v="203"/>
    <n v="28"/>
    <n v="6"/>
    <n v="-3"/>
    <s v="No"/>
    <s v="No"/>
    <s v="No"/>
    <s v="No"/>
    <m/>
    <m/>
    <m/>
    <m/>
    <m/>
    <m/>
    <m/>
    <m/>
    <m/>
    <m/>
    <m/>
    <m/>
    <s v="C444"/>
    <m/>
    <m/>
    <m/>
    <m/>
    <m/>
    <m/>
    <m/>
    <m/>
    <m/>
    <m/>
    <m/>
    <m/>
    <m/>
    <m/>
    <m/>
    <m/>
    <m/>
    <m/>
    <m/>
    <m/>
    <m/>
    <n v="1017424858"/>
    <m/>
    <m/>
    <m/>
    <s v="Yes"/>
    <s v="Yes"/>
    <m/>
    <s v="No"/>
    <n v="0"/>
    <s v="No"/>
    <n v="0"/>
    <m/>
    <m/>
    <s v="F71"/>
    <n v="467"/>
    <s v="Pass"/>
    <n v="508"/>
    <s v="Advanced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1"/>
    <n v="1"/>
    <n v="4"/>
    <n v="1"/>
    <n v="4"/>
    <n v="4"/>
    <n v="4"/>
    <n v="4"/>
    <n v="4"/>
    <n v="4"/>
    <n v="4"/>
    <n v="4"/>
    <n v="4"/>
    <n v="4"/>
    <n v="4"/>
    <n v="4"/>
    <n v="4"/>
    <n v="4"/>
    <n v="1"/>
    <n v="4"/>
    <n v="2"/>
    <n v="3"/>
    <n v="3"/>
    <n v="4"/>
    <n v="4"/>
    <n v="4"/>
    <n v="3"/>
    <n v="4"/>
    <n v="4"/>
    <m/>
    <m/>
    <m/>
    <m/>
    <n v="3"/>
    <n v="3"/>
    <n v="3"/>
    <n v="4"/>
    <n v="4"/>
    <n v="3"/>
    <n v="4"/>
    <n v="4"/>
    <n v="4"/>
    <n v="4"/>
    <n v="4"/>
    <n v="4"/>
    <n v="4"/>
    <n v="4"/>
    <n v="4"/>
    <n v="4"/>
    <n v="4"/>
    <n v="1"/>
    <n v="4"/>
    <n v="3"/>
    <n v="4"/>
    <n v="4"/>
    <n v="4"/>
    <n v="1"/>
    <n v="3"/>
    <n v="3"/>
    <n v="2"/>
    <n v="3"/>
    <n v="4"/>
    <n v="4"/>
    <n v="4"/>
    <n v="4"/>
    <n v="4"/>
    <m/>
    <m/>
    <m/>
    <m/>
    <s v="F71"/>
    <s v="Fairfield"/>
    <n v="2"/>
    <n v="2"/>
    <n v="2"/>
    <n v="4"/>
    <n v="2"/>
    <n v="3"/>
    <n v="4"/>
    <n v="4"/>
    <n v="2"/>
    <n v="3"/>
    <n v="4"/>
    <n v="3"/>
    <n v="3"/>
    <n v="4"/>
    <n v="4"/>
    <n v="4"/>
    <n v="4"/>
    <n v="1"/>
    <n v="1"/>
    <n v="1"/>
    <n v="3"/>
    <n v="2"/>
    <n v="4"/>
    <n v="2"/>
    <n v="3"/>
    <n v="2"/>
    <n v="2"/>
    <n v="3"/>
    <m/>
    <m/>
    <m/>
    <s v="Yes"/>
    <m/>
    <s v="F71"/>
    <n v="3"/>
    <n v="2"/>
    <n v="3"/>
    <n v="4"/>
    <n v="2"/>
    <n v="3"/>
    <n v="4"/>
    <n v="4"/>
    <n v="4"/>
    <n v="3"/>
    <n v="4"/>
    <n v="3"/>
    <n v="4"/>
    <n v="4"/>
    <n v="4"/>
    <n v="4"/>
    <n v="4"/>
    <n v="1"/>
    <n v="1"/>
    <n v="2"/>
    <n v="3"/>
    <n v="2"/>
    <n v="3"/>
    <n v="4"/>
    <n v="3"/>
    <n v="4"/>
    <n v="3"/>
    <n v="4"/>
    <n v="2"/>
    <n v="4"/>
    <n v="2"/>
    <n v="3"/>
    <n v="4"/>
    <m/>
    <m/>
    <m/>
    <m/>
    <m/>
    <m/>
    <m/>
    <m/>
    <m/>
    <m/>
    <m/>
    <m/>
    <m/>
    <m/>
  </r>
  <r>
    <n v="358"/>
    <s v="Ashanti"/>
    <s v="Lathern"/>
    <n v="3"/>
    <n v="4"/>
    <n v="5"/>
    <x v="4"/>
    <n v="6"/>
    <x v="5"/>
    <n v="7"/>
    <m/>
    <m/>
    <m/>
    <n v="1017573124"/>
    <m/>
    <m/>
    <m/>
    <s v="F73"/>
    <s v="F73"/>
    <s v="F73"/>
    <n v="4751"/>
    <m/>
    <m/>
    <m/>
    <m/>
    <m/>
    <x v="2"/>
    <m/>
    <x v="0"/>
    <m/>
    <m/>
    <m/>
    <m/>
    <m/>
    <d v="2015-10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11"/>
    <n v="64"/>
    <n v="217"/>
    <n v="64"/>
    <n v="5"/>
    <n v="6"/>
    <s v="Yes"/>
    <s v="Yes"/>
    <s v="Yes"/>
    <s v="Yes"/>
    <n v="209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3"/>
    <m/>
    <m/>
    <m/>
    <m/>
    <m/>
    <m/>
    <m/>
    <m/>
    <m/>
    <m/>
    <m/>
    <m/>
    <m/>
    <m/>
    <m/>
    <m/>
    <m/>
    <m/>
    <m/>
    <m/>
    <m/>
    <n v="1017573124"/>
    <m/>
    <m/>
    <m/>
    <s v="Yes"/>
    <m/>
    <m/>
    <s v="No"/>
    <n v="0"/>
    <m/>
    <m/>
    <m/>
    <m/>
    <s v="F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3"/>
    <n v="3"/>
    <n v="3"/>
    <n v="3"/>
    <n v="3"/>
    <n v="2"/>
    <n v="3"/>
    <n v="4"/>
    <n v="3"/>
    <n v="4"/>
    <n v="3"/>
    <n v="3"/>
    <n v="4"/>
    <n v="3"/>
    <n v="2"/>
    <n v="1"/>
    <n v="4"/>
    <n v="4"/>
    <n v="2"/>
    <n v="3"/>
    <n v="3"/>
    <n v="4"/>
    <n v="4"/>
    <n v="2"/>
    <n v="2"/>
    <n v="1"/>
    <n v="2"/>
    <n v="2"/>
    <n v="2"/>
    <m/>
    <m/>
    <m/>
    <m/>
    <n v="3"/>
    <n v="2"/>
    <n v="4"/>
    <n v="4"/>
    <n v="4"/>
    <n v="3"/>
    <n v="3"/>
    <n v="3"/>
    <n v="3"/>
    <n v="3"/>
    <n v="3"/>
    <n v="4"/>
    <n v="3"/>
    <n v="2"/>
    <n v="2"/>
    <n v="3"/>
    <n v="4"/>
    <n v="1"/>
    <n v="2"/>
    <n v="1"/>
    <n v="3"/>
    <n v="2"/>
    <n v="3"/>
    <n v="3"/>
    <n v="2"/>
    <n v="3"/>
    <n v="2"/>
    <n v="1"/>
    <n v="3"/>
    <n v="3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9"/>
    <s v="Kavonte"/>
    <s v="Jackson"/>
    <n v="5"/>
    <n v="6"/>
    <n v="7"/>
    <x v="10"/>
    <n v="8"/>
    <x v="11"/>
    <n v="9"/>
    <m/>
    <m/>
    <m/>
    <s v="KavonteJackson"/>
    <m/>
    <m/>
    <m/>
    <s v="C130"/>
    <s v="C130"/>
    <s v="C130"/>
    <n v="4768"/>
    <m/>
    <m/>
    <m/>
    <m/>
    <m/>
    <x v="1"/>
    <m/>
    <x v="1"/>
    <m/>
    <m/>
    <m/>
    <m/>
    <m/>
    <d v="2015-10-01T00:00:00"/>
    <n v="0"/>
    <n v="0"/>
    <n v="0"/>
    <m/>
    <m/>
    <m/>
    <m/>
    <m/>
    <m/>
    <m/>
    <m/>
    <m/>
    <m/>
    <s v="incomplete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175"/>
    <n v="1"/>
    <m/>
    <m/>
    <n v="7"/>
    <m/>
    <m/>
    <m/>
    <m/>
    <m/>
    <m/>
    <d v="2017-01-03T00:00:00"/>
    <m/>
    <m/>
    <m/>
    <m/>
    <m/>
    <m/>
    <m/>
    <m/>
    <m/>
    <m/>
    <m/>
    <m/>
    <m/>
    <m/>
    <m/>
    <m/>
    <m/>
    <m/>
    <m/>
    <m/>
    <m/>
    <m/>
    <s v="C130"/>
    <m/>
    <m/>
    <m/>
    <m/>
    <m/>
    <m/>
    <m/>
    <m/>
    <m/>
    <m/>
    <m/>
    <m/>
    <m/>
    <m/>
    <m/>
    <m/>
    <m/>
    <m/>
    <m/>
    <m/>
    <m/>
    <s v="KavonteJackson"/>
    <m/>
    <m/>
    <m/>
    <s v="Yes"/>
    <m/>
    <m/>
    <s v="Yes"/>
    <n v="3"/>
    <m/>
    <m/>
    <m/>
    <m/>
    <s v="C130"/>
    <m/>
    <m/>
    <m/>
    <m/>
    <m/>
    <m/>
    <m/>
    <m/>
    <s v="Home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30"/>
    <n v="4"/>
    <n v="4"/>
    <n v="4"/>
    <n v="4"/>
    <n v="4"/>
    <n v="2"/>
    <n v="2"/>
    <n v="2"/>
    <n v="1"/>
    <n v="2"/>
    <n v="4"/>
    <n v="4"/>
    <n v="1"/>
    <n v="1"/>
    <n v="4"/>
    <n v="4"/>
    <n v="4"/>
    <n v="1"/>
    <n v="1"/>
    <n v="1"/>
    <n v="4"/>
    <n v="1"/>
    <n v="4"/>
    <n v="4"/>
    <n v="4"/>
    <n v="3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0"/>
    <s v="Michaela"/>
    <s v="Walton"/>
    <n v="1"/>
    <n v="2"/>
    <n v="3"/>
    <x v="1"/>
    <n v="4"/>
    <x v="3"/>
    <n v="5"/>
    <m/>
    <m/>
    <m/>
    <n v="1017415259"/>
    <m/>
    <m/>
    <m/>
    <s v="F74"/>
    <s v="F74"/>
    <s v="F74"/>
    <n v="4785"/>
    <m/>
    <m/>
    <m/>
    <m/>
    <m/>
    <x v="2"/>
    <m/>
    <x v="0"/>
    <m/>
    <m/>
    <m/>
    <m/>
    <m/>
    <d v="2015-10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1"/>
    <n v="4"/>
    <m/>
    <m/>
    <n v="15"/>
    <m/>
    <m/>
    <m/>
    <m/>
    <m/>
    <n v="164"/>
    <n v="2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s v="F74"/>
    <m/>
    <m/>
    <m/>
    <m/>
    <m/>
    <m/>
    <m/>
    <m/>
    <m/>
    <m/>
    <m/>
    <m/>
    <m/>
    <m/>
    <m/>
    <m/>
    <m/>
    <m/>
    <m/>
    <m/>
    <m/>
    <n v="1017415259"/>
    <m/>
    <m/>
    <m/>
    <s v="No"/>
    <m/>
    <m/>
    <s v="No"/>
    <n v="0"/>
    <m/>
    <m/>
    <m/>
    <m/>
    <s v="F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1"/>
    <s v="Antwon"/>
    <s v="Lathern"/>
    <n v="1"/>
    <n v="2"/>
    <n v="3"/>
    <x v="1"/>
    <n v="4"/>
    <x v="3"/>
    <n v="5"/>
    <n v="5"/>
    <m/>
    <m/>
    <n v="1017573123"/>
    <m/>
    <m/>
    <m/>
    <s v="F76"/>
    <s v="F76"/>
    <s v="F76"/>
    <n v="4753"/>
    <m/>
    <m/>
    <m/>
    <m/>
    <m/>
    <x v="2"/>
    <m/>
    <x v="2"/>
    <m/>
    <s v="PPDC @ FCES"/>
    <m/>
    <m/>
    <m/>
    <d v="2015-10-01T00:00:00"/>
    <n v="0"/>
    <n v="3"/>
    <n v="108"/>
    <m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4"/>
    <n v="39"/>
    <n v="198"/>
    <n v="48"/>
    <n v="11"/>
    <n v="14"/>
    <s v="Yes"/>
    <s v="Yes"/>
    <s v="Yes"/>
    <s v="No"/>
    <n v="186"/>
    <n v="37"/>
    <n v="202"/>
    <n v="46"/>
    <n v="13"/>
    <n v="16"/>
    <s v="Yes"/>
    <s v="Yes"/>
    <s v="Yes"/>
    <s v="No"/>
    <m/>
    <d v="2016-11-16T00:00:00"/>
    <n v="204"/>
    <m/>
    <n v="194"/>
    <n v="21"/>
    <n v="7"/>
    <n v="-10"/>
    <s v="No"/>
    <s v="No"/>
    <s v="No"/>
    <s v="No"/>
    <n v="199"/>
    <m/>
    <n v="211"/>
    <n v="43"/>
    <n v="12"/>
    <n v="12"/>
    <s v="Yes"/>
    <s v="Yes"/>
    <s v="No"/>
    <s v="No"/>
    <m/>
    <n v="1017573123"/>
    <s v="F76"/>
    <n v="220"/>
    <n v="220"/>
    <n v="71"/>
    <s v="Above National Norm"/>
    <m/>
    <m/>
    <m/>
    <m/>
    <m/>
    <s v="Yes"/>
    <n v="218"/>
    <n v="218"/>
    <n v="42"/>
    <s v="Below National Norm"/>
    <m/>
    <m/>
    <m/>
    <m/>
    <m/>
    <s v="No"/>
    <m/>
    <n v="1017573123"/>
    <d v="2018-01-30T00:00:00"/>
    <m/>
    <m/>
    <s v="Yes"/>
    <s v="Yes"/>
    <s v="Yes"/>
    <s v="No"/>
    <n v="0"/>
    <s v="No"/>
    <n v="0"/>
    <s v="No"/>
    <e v="#N/A"/>
    <s v="F76"/>
    <n v="498"/>
    <s v="Pass"/>
    <n v="461"/>
    <s v="Pass"/>
    <n v="455"/>
    <s v="Pass"/>
    <n v="422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2"/>
    <s v="Johniqua"/>
    <s v="Neal"/>
    <n v="1"/>
    <n v="2"/>
    <n v="3"/>
    <x v="1"/>
    <n v="4"/>
    <x v="3"/>
    <n v="5"/>
    <m/>
    <m/>
    <m/>
    <n v="1017204717"/>
    <m/>
    <m/>
    <m/>
    <s v="F75"/>
    <s v="F75"/>
    <s v="F75"/>
    <n v="4804"/>
    <m/>
    <m/>
    <m/>
    <m/>
    <m/>
    <x v="2"/>
    <m/>
    <x v="2"/>
    <m/>
    <m/>
    <m/>
    <m/>
    <m/>
    <d v="2015-10-01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9"/>
    <n v="28"/>
    <n v="190"/>
    <n v="28"/>
    <n v="12"/>
    <n v="11"/>
    <s v="Yes"/>
    <s v="No"/>
    <s v="No"/>
    <s v="No"/>
    <m/>
    <m/>
    <n v="184"/>
    <n v="8"/>
    <m/>
    <m/>
    <m/>
    <m/>
    <m/>
    <s v="No"/>
    <m/>
    <d v="2016-09-12T00:00:00"/>
    <n v="192"/>
    <m/>
    <n v="196"/>
    <n v="25"/>
    <n v="9"/>
    <n v="4"/>
    <s v="Yes"/>
    <s v="No"/>
    <s v="No"/>
    <s v="No"/>
    <n v="181"/>
    <m/>
    <n v="187"/>
    <n v="4"/>
    <n v="12"/>
    <n v="6"/>
    <s v="Yes"/>
    <s v="No"/>
    <s v="No"/>
    <s v="No"/>
    <m/>
    <m/>
    <s v="F75"/>
    <m/>
    <m/>
    <m/>
    <m/>
    <m/>
    <m/>
    <m/>
    <m/>
    <m/>
    <m/>
    <m/>
    <m/>
    <m/>
    <m/>
    <m/>
    <m/>
    <m/>
    <m/>
    <m/>
    <m/>
    <m/>
    <n v="1017204717"/>
    <m/>
    <m/>
    <m/>
    <s v="Yes"/>
    <s v="Yes"/>
    <m/>
    <s v="No"/>
    <n v="0"/>
    <s v="No"/>
    <n v="0"/>
    <m/>
    <m/>
    <s v="F75"/>
    <n v="439"/>
    <s v="Pass"/>
    <n v="445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5"/>
    <s v="Fairfield"/>
    <n v="2"/>
    <n v="1"/>
    <n v="2"/>
    <n v="4"/>
    <n v="4"/>
    <n v="2"/>
    <n v="4"/>
    <n v="3"/>
    <n v="3"/>
    <n v="4"/>
    <n v="3"/>
    <n v="4"/>
    <n v="3"/>
    <n v="4"/>
    <n v="4"/>
    <n v="4"/>
    <n v="4"/>
    <n v="4"/>
    <n v="3"/>
    <n v="4"/>
    <n v="4"/>
    <n v="4"/>
    <n v="4"/>
    <n v="4"/>
    <n v="3"/>
    <n v="3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4"/>
    <s v="Beautiful"/>
    <s v="Braxton"/>
    <n v="3"/>
    <n v="4"/>
    <n v="5"/>
    <x v="4"/>
    <n v="6"/>
    <x v="5"/>
    <n v="7"/>
    <m/>
    <m/>
    <m/>
    <n v="1017593907"/>
    <m/>
    <m/>
    <m/>
    <s v="F78"/>
    <s v="F78"/>
    <s v="F78"/>
    <n v="4840"/>
    <m/>
    <m/>
    <m/>
    <m/>
    <m/>
    <x v="2"/>
    <m/>
    <x v="0"/>
    <m/>
    <m/>
    <m/>
    <m/>
    <m/>
    <d v="2015-10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8"/>
    <n v="31"/>
    <m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8"/>
    <m/>
    <m/>
    <m/>
    <m/>
    <m/>
    <m/>
    <m/>
    <m/>
    <m/>
    <m/>
    <m/>
    <m/>
    <m/>
    <m/>
    <m/>
    <m/>
    <m/>
    <m/>
    <m/>
    <m/>
    <m/>
    <n v="1017593907"/>
    <m/>
    <m/>
    <m/>
    <s v="Yes"/>
    <m/>
    <m/>
    <s v="No"/>
    <n v="0"/>
    <m/>
    <m/>
    <m/>
    <m/>
    <s v="F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5"/>
    <s v="Jovares"/>
    <s v="Hicks"/>
    <m/>
    <m/>
    <m/>
    <x v="4"/>
    <n v="6"/>
    <x v="5"/>
    <n v="7"/>
    <m/>
    <m/>
    <m/>
    <n v="1014979417"/>
    <m/>
    <m/>
    <m/>
    <s v="W46"/>
    <s v="W46"/>
    <s v="W46"/>
    <n v="5045"/>
    <m/>
    <m/>
    <m/>
    <m/>
    <m/>
    <x v="3"/>
    <m/>
    <x v="0"/>
    <m/>
    <m/>
    <m/>
    <m/>
    <m/>
    <d v="2015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5"/>
    <n v="24"/>
    <n v="212"/>
    <n v="51"/>
    <n v="8"/>
    <n v="17"/>
    <s v="Yes"/>
    <s v="Yes"/>
    <s v="Yes"/>
    <s v="Yes"/>
    <n v="198"/>
    <n v="18"/>
    <n v="200"/>
    <n v="9"/>
    <n v="10"/>
    <n v="2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46"/>
    <m/>
    <m/>
    <m/>
    <m/>
    <m/>
    <m/>
    <m/>
    <m/>
    <m/>
    <m/>
    <m/>
    <m/>
    <m/>
    <m/>
    <m/>
    <m/>
    <m/>
    <m/>
    <m/>
    <m/>
    <m/>
    <n v="1014979417"/>
    <m/>
    <m/>
    <m/>
    <s v="Yes"/>
    <m/>
    <m/>
    <s v="Yes"/>
    <n v="1"/>
    <m/>
    <m/>
    <m/>
    <m/>
    <s v="W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17"/>
    <n v="3"/>
    <n v="2"/>
    <n v="3"/>
    <n v="4"/>
    <n v="1"/>
    <n v="1"/>
    <n v="1"/>
    <n v="1"/>
    <n v="1"/>
    <n v="1"/>
    <n v="3"/>
    <n v="3"/>
    <n v="1"/>
    <n v="1"/>
    <n v="1"/>
    <n v="1"/>
    <n v="3"/>
    <n v="4"/>
    <n v="3"/>
    <n v="1"/>
    <n v="4"/>
    <n v="3"/>
    <n v="4"/>
    <n v="4"/>
    <n v="1"/>
    <n v="3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6"/>
    <s v="Devone"/>
    <s v="Brown"/>
    <n v="2"/>
    <n v="3"/>
    <n v="4"/>
    <x v="2"/>
    <n v="5"/>
    <x v="2"/>
    <n v="6"/>
    <m/>
    <m/>
    <m/>
    <n v="1017236871"/>
    <m/>
    <m/>
    <m/>
    <s v="W61"/>
    <s v="W61"/>
    <s v="W61"/>
    <n v="5336"/>
    <m/>
    <m/>
    <m/>
    <m/>
    <m/>
    <x v="3"/>
    <m/>
    <x v="0"/>
    <m/>
    <m/>
    <m/>
    <m/>
    <m/>
    <d v="2015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4"/>
    <n v="1"/>
    <m/>
    <m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61"/>
    <m/>
    <m/>
    <m/>
    <m/>
    <m/>
    <m/>
    <m/>
    <m/>
    <m/>
    <m/>
    <m/>
    <m/>
    <m/>
    <m/>
    <m/>
    <m/>
    <m/>
    <m/>
    <m/>
    <m/>
    <m/>
    <n v="1017236871"/>
    <m/>
    <m/>
    <m/>
    <s v="Yes"/>
    <m/>
    <m/>
    <s v="No"/>
    <n v="0"/>
    <m/>
    <m/>
    <m/>
    <m/>
    <s v="W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2"/>
    <n v="3"/>
    <n v="4"/>
    <n v="3"/>
    <n v="3"/>
    <n v="3"/>
    <n v="3"/>
    <n v="3"/>
    <n v="3"/>
    <n v="1"/>
    <n v="4"/>
    <n v="2"/>
    <n v="3"/>
    <n v="3"/>
    <n v="1"/>
    <n v="3"/>
    <n v="3"/>
    <n v="2"/>
    <n v="2"/>
    <n v="3"/>
    <n v="3"/>
    <n v="3"/>
    <n v="2"/>
    <n v="2"/>
    <n v="2"/>
    <n v="3"/>
    <n v="2"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7"/>
    <s v="Bryona"/>
    <s v="Jones"/>
    <m/>
    <m/>
    <m/>
    <x v="4"/>
    <n v="6"/>
    <x v="5"/>
    <n v="7"/>
    <m/>
    <m/>
    <m/>
    <n v="1015972614"/>
    <m/>
    <m/>
    <m/>
    <s v="W45"/>
    <s v="W45"/>
    <s v="W45"/>
    <n v="5031"/>
    <m/>
    <m/>
    <m/>
    <m/>
    <m/>
    <x v="3"/>
    <m/>
    <x v="0"/>
    <m/>
    <m/>
    <m/>
    <m/>
    <m/>
    <d v="2015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45"/>
    <m/>
    <m/>
    <m/>
    <m/>
    <m/>
    <m/>
    <m/>
    <m/>
    <m/>
    <m/>
    <m/>
    <m/>
    <m/>
    <m/>
    <m/>
    <m/>
    <m/>
    <m/>
    <m/>
    <m/>
    <m/>
    <n v="1015972614"/>
    <m/>
    <m/>
    <m/>
    <s v="Yes"/>
    <m/>
    <m/>
    <s v="No"/>
    <n v="0"/>
    <m/>
    <m/>
    <m/>
    <m/>
    <s v="W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20"/>
    <n v="4"/>
    <n v="3"/>
    <n v="4"/>
    <n v="4"/>
    <n v="4"/>
    <n v="1"/>
    <n v="4"/>
    <n v="4"/>
    <n v="4"/>
    <n v="4"/>
    <n v="4"/>
    <n v="4"/>
    <n v="4"/>
    <n v="4"/>
    <n v="4"/>
    <n v="4"/>
    <n v="2"/>
    <n v="2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8"/>
    <s v="Myeisha"/>
    <s v="Smith"/>
    <m/>
    <m/>
    <m/>
    <x v="2"/>
    <n v="5"/>
    <x v="2"/>
    <n v="6"/>
    <m/>
    <m/>
    <m/>
    <n v="1017185397"/>
    <m/>
    <m/>
    <m/>
    <s v="W54"/>
    <s v="W54"/>
    <s v="W54"/>
    <n v="5163"/>
    <m/>
    <m/>
    <m/>
    <m/>
    <m/>
    <x v="3"/>
    <m/>
    <x v="3"/>
    <m/>
    <m/>
    <m/>
    <m/>
    <m/>
    <d v="2015-09-01T00:00:00"/>
    <n v="0"/>
    <n v="0"/>
    <n v="0"/>
    <m/>
    <m/>
    <m/>
    <m/>
    <m/>
    <m/>
    <m/>
    <m/>
    <m/>
    <m/>
    <s v="incomplete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5"/>
    <n v="1"/>
    <n v="178"/>
    <n v="3"/>
    <n v="14"/>
    <n v="23"/>
    <s v="Yes"/>
    <s v="Yes"/>
    <s v="Yes"/>
    <s v="No"/>
    <m/>
    <m/>
    <m/>
    <m/>
    <m/>
    <m/>
    <m/>
    <m/>
    <m/>
    <m/>
    <m/>
    <d v="2016-09-21T00:00:00"/>
    <n v="159"/>
    <m/>
    <n v="185"/>
    <n v="4"/>
    <n v="13"/>
    <n v="26"/>
    <s v="Yes"/>
    <s v="Yes"/>
    <s v="Yes"/>
    <s v="No"/>
    <m/>
    <m/>
    <m/>
    <m/>
    <m/>
    <m/>
    <m/>
    <m/>
    <m/>
    <m/>
    <m/>
    <m/>
    <s v="W54"/>
    <m/>
    <m/>
    <m/>
    <m/>
    <m/>
    <m/>
    <m/>
    <m/>
    <m/>
    <m/>
    <m/>
    <m/>
    <m/>
    <m/>
    <m/>
    <m/>
    <m/>
    <m/>
    <m/>
    <m/>
    <m/>
    <n v="1017185397"/>
    <m/>
    <m/>
    <m/>
    <s v="Yes"/>
    <s v="Yes"/>
    <m/>
    <s v="Unknown"/>
    <m/>
    <s v="No"/>
    <n v="0"/>
    <m/>
    <m/>
    <s v="W54"/>
    <n v="264"/>
    <s v="Fail"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4         "/>
    <n v="4"/>
    <n v="1"/>
    <n v="1"/>
    <n v="1"/>
    <n v="1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54"/>
    <s v="Woodville"/>
    <n v="3"/>
    <n v="1"/>
    <n v="1"/>
    <n v="1"/>
    <n v="1"/>
    <n v="1"/>
    <n v="4"/>
    <n v="4"/>
    <n v="4"/>
    <n v="4"/>
    <n v="3"/>
    <n v="3"/>
    <n v="1"/>
    <n v="1"/>
    <n v="4"/>
    <n v="3"/>
    <n v="4"/>
    <n v="4"/>
    <n v="3"/>
    <n v="4"/>
    <n v="4"/>
    <n v="4"/>
    <n v="4"/>
    <n v="4"/>
    <n v="4"/>
    <n v="4"/>
    <n v="4"/>
    <n v="4"/>
    <m/>
    <m/>
    <m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9"/>
    <s v="Elijah"/>
    <s v="Dunkley"/>
    <m/>
    <m/>
    <m/>
    <x v="2"/>
    <n v="5"/>
    <x v="2"/>
    <n v="6"/>
    <m/>
    <m/>
    <m/>
    <n v="1016316755"/>
    <m/>
    <m/>
    <m/>
    <s v="W47"/>
    <s v="W47"/>
    <s v="W47"/>
    <n v="5047"/>
    <m/>
    <m/>
    <m/>
    <m/>
    <m/>
    <x v="3"/>
    <m/>
    <x v="0"/>
    <m/>
    <m/>
    <m/>
    <m/>
    <m/>
    <d v="2015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0"/>
    <n v="4"/>
    <n v="196"/>
    <n v="25"/>
    <n v="12"/>
    <n v="26"/>
    <s v="Yes"/>
    <s v="Yes"/>
    <s v="Yes"/>
    <s v="No"/>
    <n v="165"/>
    <n v="1"/>
    <n v="193"/>
    <n v="9"/>
    <n v="12"/>
    <n v="28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W47"/>
    <m/>
    <m/>
    <m/>
    <m/>
    <m/>
    <m/>
    <m/>
    <m/>
    <m/>
    <m/>
    <m/>
    <m/>
    <m/>
    <m/>
    <m/>
    <m/>
    <m/>
    <m/>
    <m/>
    <m/>
    <m/>
    <n v="1016316755"/>
    <m/>
    <m/>
    <m/>
    <s v="Yes"/>
    <m/>
    <m/>
    <s v="Yes"/>
    <n v="6"/>
    <m/>
    <m/>
    <m/>
    <m/>
    <s v="W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5"/>
    <n v="4"/>
    <n v="2"/>
    <n v="2"/>
    <n v="3"/>
    <n v="4"/>
    <n v="4"/>
    <n v="3"/>
    <n v="3"/>
    <n v="3"/>
    <n v="3"/>
    <n v="3"/>
    <n v="3"/>
    <n v="2"/>
    <n v="3"/>
    <n v="3"/>
    <n v="4"/>
    <n v="3"/>
    <n v="4"/>
    <n v="4"/>
    <n v="3"/>
    <n v="4"/>
    <n v="4"/>
    <n v="4"/>
    <n v="4"/>
    <n v="4"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0"/>
    <s v="Jay'Shawn"/>
    <s v="Walker"/>
    <m/>
    <m/>
    <m/>
    <x v="4"/>
    <n v="6"/>
    <x v="5"/>
    <n v="7"/>
    <m/>
    <m/>
    <m/>
    <n v="1017223449"/>
    <m/>
    <m/>
    <m/>
    <s v="W62"/>
    <s v="W62"/>
    <s v="W62"/>
    <n v="5352"/>
    <m/>
    <m/>
    <m/>
    <m/>
    <m/>
    <x v="3"/>
    <m/>
    <x v="0"/>
    <m/>
    <m/>
    <m/>
    <m/>
    <m/>
    <d v="2015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0"/>
    <n v="4"/>
    <n v="170"/>
    <n v="1"/>
    <n v="10"/>
    <n v="-10"/>
    <s v="No"/>
    <s v="No"/>
    <s v="No"/>
    <s v="No"/>
    <n v="168"/>
    <n v="1"/>
    <n v="188"/>
    <n v="2"/>
    <n v="10"/>
    <n v="20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W62"/>
    <m/>
    <m/>
    <m/>
    <m/>
    <m/>
    <m/>
    <m/>
    <m/>
    <m/>
    <m/>
    <m/>
    <m/>
    <m/>
    <m/>
    <m/>
    <m/>
    <m/>
    <m/>
    <m/>
    <m/>
    <m/>
    <n v="1017223449"/>
    <m/>
    <m/>
    <m/>
    <s v="Yes"/>
    <m/>
    <m/>
    <s v="Yes"/>
    <n v="1"/>
    <m/>
    <m/>
    <m/>
    <m/>
    <s v="W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6"/>
    <n v="3"/>
    <n v="1"/>
    <n v="3"/>
    <n v="3"/>
    <n v="3"/>
    <n v="4"/>
    <n v="4"/>
    <n v="4"/>
    <n v="4"/>
    <n v="4"/>
    <n v="1"/>
    <n v="1"/>
    <n v="1"/>
    <n v="4"/>
    <n v="4"/>
    <n v="4"/>
    <n v="4"/>
    <n v="4"/>
    <n v="3"/>
    <n v="3"/>
    <n v="4"/>
    <n v="3"/>
    <n v="4"/>
    <n v="3"/>
    <n v="4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1"/>
    <s v="Chrishad"/>
    <s v="Baugh"/>
    <s v="k"/>
    <n v="1"/>
    <n v="2"/>
    <x v="3"/>
    <n v="3"/>
    <x v="1"/>
    <n v="4"/>
    <m/>
    <m/>
    <m/>
    <n v="1017596007"/>
    <m/>
    <m/>
    <m/>
    <s v="W60"/>
    <s v="W60"/>
    <s v="W60"/>
    <n v="5253"/>
    <m/>
    <m/>
    <m/>
    <m/>
    <m/>
    <x v="3"/>
    <m/>
    <x v="3"/>
    <m/>
    <m/>
    <m/>
    <m/>
    <m/>
    <d v="2015-10-14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150"/>
    <n v="2"/>
    <n v="175"/>
    <n v="10"/>
    <n v="18"/>
    <n v="25"/>
    <s v="Yes"/>
    <s v="Yes"/>
    <s v="Yes"/>
    <s v="No"/>
    <m/>
    <d v="2016-09-21T00:00:00"/>
    <n v="148"/>
    <m/>
    <n v="198"/>
    <n v="48"/>
    <n v="17"/>
    <n v="50"/>
    <s v="Yes"/>
    <s v="Yes"/>
    <s v="Yes"/>
    <s v="No"/>
    <n v="153"/>
    <m/>
    <n v="179"/>
    <n v="4"/>
    <n v="15"/>
    <n v="26"/>
    <s v="Yes"/>
    <s v="Yes"/>
    <s v="Yes"/>
    <s v="No"/>
    <m/>
    <m/>
    <s v="W60"/>
    <m/>
    <m/>
    <m/>
    <m/>
    <m/>
    <m/>
    <m/>
    <m/>
    <m/>
    <m/>
    <m/>
    <m/>
    <m/>
    <m/>
    <m/>
    <m/>
    <m/>
    <m/>
    <m/>
    <m/>
    <m/>
    <n v="1017596007"/>
    <m/>
    <m/>
    <m/>
    <s v="Yes"/>
    <s v="Yes"/>
    <m/>
    <s v="No"/>
    <n v="0"/>
    <s v="No"/>
    <n v="0"/>
    <m/>
    <m/>
    <s v="W60"/>
    <n v="347"/>
    <s v="Fail"/>
    <n v="252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3"/>
    <s v="De'Ana"/>
    <s v="Daniels"/>
    <s v="k"/>
    <n v="1"/>
    <n v="2"/>
    <x v="3"/>
    <n v="3"/>
    <x v="1"/>
    <n v="4"/>
    <m/>
    <m/>
    <m/>
    <n v="1017707748"/>
    <m/>
    <m/>
    <m/>
    <s v="W59"/>
    <s v="W59"/>
    <s v="W59"/>
    <n v="5232"/>
    <m/>
    <m/>
    <m/>
    <m/>
    <m/>
    <x v="3"/>
    <m/>
    <x v="0"/>
    <m/>
    <m/>
    <m/>
    <m/>
    <m/>
    <d v="2015-11-0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59"/>
    <m/>
    <m/>
    <m/>
    <m/>
    <m/>
    <m/>
    <m/>
    <m/>
    <m/>
    <m/>
    <m/>
    <m/>
    <m/>
    <m/>
    <m/>
    <m/>
    <m/>
    <m/>
    <m/>
    <m/>
    <m/>
    <n v="1017707748"/>
    <m/>
    <m/>
    <m/>
    <s v="Unknown"/>
    <m/>
    <m/>
    <s v="No"/>
    <n v="0"/>
    <m/>
    <m/>
    <m/>
    <m/>
    <s v="W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4"/>
    <s v="Michael"/>
    <s v="Hamilton"/>
    <m/>
    <m/>
    <m/>
    <x v="4"/>
    <n v="6"/>
    <x v="5"/>
    <n v="7"/>
    <m/>
    <m/>
    <m/>
    <m/>
    <m/>
    <n v="43"/>
    <m/>
    <s v="W43"/>
    <s v="W43"/>
    <s v="W43"/>
    <n v="4992"/>
    <m/>
    <m/>
    <m/>
    <m/>
    <m/>
    <x v="3"/>
    <m/>
    <x v="0"/>
    <m/>
    <m/>
    <m/>
    <m/>
    <m/>
    <d v="2015-11-03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43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W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5"/>
    <s v="Ashante"/>
    <s v="Hargrove"/>
    <m/>
    <m/>
    <m/>
    <x v="4"/>
    <n v="6"/>
    <x v="5"/>
    <n v="7"/>
    <m/>
    <m/>
    <m/>
    <n v="1016191467"/>
    <m/>
    <m/>
    <m/>
    <s v="W42"/>
    <s v="W42"/>
    <s v="W42"/>
    <n v="4975"/>
    <m/>
    <m/>
    <m/>
    <m/>
    <m/>
    <x v="3"/>
    <m/>
    <x v="0"/>
    <m/>
    <m/>
    <m/>
    <m/>
    <m/>
    <d v="2015-09-28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42"/>
    <m/>
    <m/>
    <m/>
    <m/>
    <m/>
    <m/>
    <m/>
    <m/>
    <m/>
    <m/>
    <m/>
    <m/>
    <m/>
    <m/>
    <m/>
    <m/>
    <m/>
    <m/>
    <m/>
    <m/>
    <m/>
    <n v="1016191467"/>
    <m/>
    <m/>
    <m/>
    <s v="Yes"/>
    <m/>
    <m/>
    <s v="No"/>
    <n v="0"/>
    <m/>
    <m/>
    <m/>
    <m/>
    <s v="W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8"/>
    <s v="Shakia"/>
    <s v="Olivis"/>
    <m/>
    <m/>
    <m/>
    <x v="1"/>
    <n v="4"/>
    <x v="3"/>
    <n v="5"/>
    <m/>
    <m/>
    <m/>
    <n v="1017530838"/>
    <m/>
    <m/>
    <m/>
    <s v="W49"/>
    <s v="W49"/>
    <s v="W49"/>
    <n v="5081"/>
    <m/>
    <m/>
    <m/>
    <m/>
    <m/>
    <x v="3"/>
    <m/>
    <x v="3"/>
    <m/>
    <m/>
    <m/>
    <m/>
    <m/>
    <d v="2015-10-07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2"/>
    <n v="81"/>
    <n v="202"/>
    <n v="59"/>
    <n v="8"/>
    <n v="0"/>
    <s v="No"/>
    <s v="No"/>
    <s v="No"/>
    <s v="Yes"/>
    <n v="193"/>
    <n v="58"/>
    <n v="209"/>
    <n v="66"/>
    <n v="13"/>
    <n v="16"/>
    <s v="Yes"/>
    <s v="Yes"/>
    <s v="Yes"/>
    <s v="Yes"/>
    <m/>
    <d v="2016-11-30T00:00:00"/>
    <n v="212"/>
    <m/>
    <n v="215"/>
    <n v="73"/>
    <n v="6"/>
    <n v="3"/>
    <s v="Yes"/>
    <s v="No"/>
    <s v="No"/>
    <s v="Yes"/>
    <n v="209"/>
    <m/>
    <n v="216"/>
    <n v="57"/>
    <n v="11"/>
    <n v="7"/>
    <s v="Yes"/>
    <s v="No"/>
    <s v="No"/>
    <s v="Yes"/>
    <m/>
    <m/>
    <s v="W49"/>
    <m/>
    <m/>
    <m/>
    <m/>
    <m/>
    <m/>
    <m/>
    <m/>
    <m/>
    <m/>
    <m/>
    <m/>
    <m/>
    <m/>
    <m/>
    <m/>
    <m/>
    <m/>
    <m/>
    <m/>
    <m/>
    <n v="1017530838"/>
    <m/>
    <m/>
    <m/>
    <s v="Yes"/>
    <s v="Yes"/>
    <m/>
    <s v="No"/>
    <n v="0"/>
    <s v="Yes"/>
    <n v="2"/>
    <m/>
    <m/>
    <s v="W49"/>
    <n v="452"/>
    <s v="Pass"/>
    <n v="478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9"/>
    <s v="Jeremiah"/>
    <s v="Patillo"/>
    <m/>
    <m/>
    <m/>
    <x v="3"/>
    <n v="3"/>
    <x v="1"/>
    <n v="4"/>
    <m/>
    <m/>
    <m/>
    <n v="1017204725"/>
    <m/>
    <m/>
    <m/>
    <s v="W58"/>
    <s v="W58"/>
    <s v="W58"/>
    <n v="5215"/>
    <m/>
    <m/>
    <m/>
    <m/>
    <m/>
    <x v="3"/>
    <m/>
    <x v="3"/>
    <m/>
    <m/>
    <m/>
    <m/>
    <m/>
    <d v="2015-08-28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178"/>
    <n v="53"/>
    <n v="188"/>
    <n v="38"/>
    <n v="15"/>
    <n v="10"/>
    <s v="Yes"/>
    <s v="No"/>
    <s v="No"/>
    <s v="No"/>
    <m/>
    <d v="2016-09-21T00:00:00"/>
    <n v="154"/>
    <m/>
    <n v="190"/>
    <n v="28"/>
    <n v="16"/>
    <n v="36"/>
    <s v="Yes"/>
    <s v="Yes"/>
    <s v="Yes"/>
    <s v="No"/>
    <n v="180"/>
    <m/>
    <n v="193"/>
    <n v="23"/>
    <n v="14"/>
    <n v="13"/>
    <s v="Yes"/>
    <s v="No"/>
    <s v="No"/>
    <s v="No"/>
    <m/>
    <m/>
    <s v="W58"/>
    <m/>
    <m/>
    <m/>
    <m/>
    <m/>
    <m/>
    <m/>
    <m/>
    <m/>
    <m/>
    <m/>
    <m/>
    <m/>
    <m/>
    <m/>
    <m/>
    <m/>
    <m/>
    <m/>
    <m/>
    <m/>
    <n v="1017204725"/>
    <m/>
    <m/>
    <m/>
    <s v="Yes"/>
    <s v="Yes"/>
    <m/>
    <s v="Unknown"/>
    <m/>
    <s v="No"/>
    <n v="0"/>
    <m/>
    <m/>
    <s v="W58"/>
    <n v="391"/>
    <s v="Fail"/>
    <n v="425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0"/>
    <s v="Raven"/>
    <s v="Ross"/>
    <m/>
    <m/>
    <m/>
    <x v="3"/>
    <n v="3"/>
    <x v="1"/>
    <n v="4"/>
    <m/>
    <m/>
    <m/>
    <n v="1017561374"/>
    <m/>
    <m/>
    <m/>
    <s v="W57"/>
    <s v="W57"/>
    <s v="W57"/>
    <n v="5198"/>
    <m/>
    <m/>
    <m/>
    <m/>
    <m/>
    <x v="3"/>
    <m/>
    <x v="3"/>
    <m/>
    <m/>
    <m/>
    <m/>
    <m/>
    <d v="2015-09-23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2"/>
    <n v="43"/>
    <n v="180"/>
    <n v="28"/>
    <n v="14"/>
    <n v="8"/>
    <s v="Yes"/>
    <s v="No"/>
    <s v="No"/>
    <s v="No"/>
    <n v="175"/>
    <n v="44"/>
    <n v="186"/>
    <n v="33"/>
    <n v="15"/>
    <n v="11"/>
    <s v="Yes"/>
    <s v="No"/>
    <s v="No"/>
    <s v="No"/>
    <m/>
    <d v="2016-09-20T00:00:00"/>
    <s v="WINTER"/>
    <m/>
    <n v="195"/>
    <n v="41"/>
    <m/>
    <m/>
    <m/>
    <m/>
    <m/>
    <s v="No"/>
    <n v="187"/>
    <m/>
    <n v="211"/>
    <n v="71"/>
    <n v="13"/>
    <n v="24"/>
    <s v="Yes"/>
    <s v="Yes"/>
    <s v="Yes"/>
    <s v="Yes"/>
    <m/>
    <m/>
    <s v="W57"/>
    <m/>
    <m/>
    <m/>
    <m/>
    <m/>
    <m/>
    <m/>
    <m/>
    <m/>
    <m/>
    <m/>
    <m/>
    <m/>
    <m/>
    <m/>
    <m/>
    <m/>
    <m/>
    <m/>
    <m/>
    <m/>
    <n v="1017561374"/>
    <m/>
    <m/>
    <m/>
    <s v="Yes"/>
    <s v="Yes"/>
    <m/>
    <s v="No"/>
    <n v="0"/>
    <s v="No"/>
    <n v="0"/>
    <m/>
    <m/>
    <s v="W57"/>
    <n v="363"/>
    <s v="Fail"/>
    <n v="425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1"/>
    <s v="De'Andre"/>
    <s v="Smith"/>
    <m/>
    <m/>
    <m/>
    <x v="2"/>
    <n v="5"/>
    <x v="2"/>
    <n v="6"/>
    <m/>
    <m/>
    <m/>
    <n v="1015972632"/>
    <m/>
    <m/>
    <m/>
    <s v="W53"/>
    <s v="W53"/>
    <s v="W53"/>
    <n v="5148"/>
    <m/>
    <m/>
    <m/>
    <m/>
    <m/>
    <x v="3"/>
    <m/>
    <x v="3"/>
    <m/>
    <m/>
    <m/>
    <m/>
    <m/>
    <d v="2015-10-01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1"/>
    <n v="13"/>
    <n v="184"/>
    <n v="7"/>
    <n v="10"/>
    <n v="3"/>
    <s v="Yes"/>
    <s v="No"/>
    <s v="No"/>
    <s v="No"/>
    <n v="186"/>
    <n v="12"/>
    <n v="203"/>
    <n v="24"/>
    <n v="12"/>
    <n v="17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W53"/>
    <m/>
    <m/>
    <m/>
    <m/>
    <m/>
    <m/>
    <m/>
    <m/>
    <m/>
    <m/>
    <m/>
    <m/>
    <m/>
    <m/>
    <m/>
    <m/>
    <m/>
    <m/>
    <m/>
    <m/>
    <m/>
    <n v="1015972632"/>
    <m/>
    <m/>
    <m/>
    <s v="Yes"/>
    <s v="Yes"/>
    <m/>
    <s v="Yes"/>
    <n v="3"/>
    <s v="No"/>
    <n v="0"/>
    <m/>
    <m/>
    <s v="W53"/>
    <n v="363"/>
    <s v="Fail"/>
    <n v="447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53"/>
    <s v="Woodville"/>
    <n v="2"/>
    <n v="3"/>
    <n v="3"/>
    <n v="4"/>
    <n v="2"/>
    <n v="4"/>
    <n v="2"/>
    <n v="3"/>
    <n v="1"/>
    <n v="2"/>
    <n v="4"/>
    <n v="2"/>
    <n v="4"/>
    <n v="4"/>
    <n v="4"/>
    <n v="4"/>
    <n v="4"/>
    <n v="1"/>
    <n v="1"/>
    <n v="1"/>
    <n v="1"/>
    <n v="1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2"/>
    <s v="Malaysia"/>
    <s v="Smith"/>
    <m/>
    <m/>
    <m/>
    <x v="3"/>
    <n v="3"/>
    <x v="1"/>
    <n v="4"/>
    <m/>
    <m/>
    <m/>
    <n v="1017537781"/>
    <m/>
    <m/>
    <m/>
    <s v="W52"/>
    <s v="W52"/>
    <s v="W52"/>
    <n v="5129"/>
    <m/>
    <m/>
    <m/>
    <m/>
    <m/>
    <x v="3"/>
    <m/>
    <x v="0"/>
    <m/>
    <m/>
    <m/>
    <m/>
    <m/>
    <d v="2015-09-29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52"/>
    <m/>
    <m/>
    <m/>
    <m/>
    <m/>
    <m/>
    <m/>
    <m/>
    <m/>
    <m/>
    <m/>
    <m/>
    <m/>
    <m/>
    <m/>
    <m/>
    <m/>
    <m/>
    <m/>
    <m/>
    <m/>
    <n v="1017537781"/>
    <m/>
    <m/>
    <m/>
    <s v="Yes"/>
    <m/>
    <m/>
    <s v="Yes"/>
    <n v="2"/>
    <m/>
    <m/>
    <m/>
    <m/>
    <s v="W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3"/>
    <s v="Kea'Azeja"/>
    <s v="Woodson"/>
    <m/>
    <m/>
    <m/>
    <x v="1"/>
    <n v="4"/>
    <x v="3"/>
    <n v="5"/>
    <m/>
    <m/>
    <m/>
    <n v="1017400382"/>
    <m/>
    <m/>
    <m/>
    <s v="W48"/>
    <s v="W48"/>
    <s v="W48"/>
    <n v="5062"/>
    <m/>
    <m/>
    <m/>
    <m/>
    <m/>
    <x v="3"/>
    <m/>
    <x v="3"/>
    <m/>
    <m/>
    <m/>
    <m/>
    <m/>
    <d v="2015-10-10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1"/>
    <n v="79"/>
    <n v="213"/>
    <n v="83"/>
    <n v="8"/>
    <n v="12"/>
    <s v="Yes"/>
    <s v="Yes"/>
    <s v="Yes"/>
    <s v="Yes"/>
    <n v="185"/>
    <n v="34"/>
    <n v="202"/>
    <n v="46"/>
    <n v="13"/>
    <n v="17"/>
    <s v="Yes"/>
    <s v="Yes"/>
    <s v="Yes"/>
    <s v="No"/>
    <m/>
    <d v="2017-03-06T00:00:00"/>
    <n v="203"/>
    <m/>
    <n v="206"/>
    <n v="50"/>
    <n v="7"/>
    <n v="3"/>
    <s v="Yes"/>
    <s v="No"/>
    <s v="No"/>
    <s v="Yes"/>
    <n v="199"/>
    <m/>
    <n v="206"/>
    <n v="31"/>
    <n v="12"/>
    <n v="7"/>
    <s v="Yes"/>
    <s v="No"/>
    <s v="No"/>
    <s v="No"/>
    <m/>
    <m/>
    <s v="W48"/>
    <m/>
    <m/>
    <m/>
    <m/>
    <m/>
    <m/>
    <m/>
    <m/>
    <m/>
    <m/>
    <m/>
    <m/>
    <m/>
    <m/>
    <m/>
    <m/>
    <m/>
    <m/>
    <m/>
    <m/>
    <m/>
    <n v="1017400382"/>
    <m/>
    <m/>
    <m/>
    <s v="Yes"/>
    <s v="Yes"/>
    <m/>
    <s v="No"/>
    <n v="0"/>
    <s v="No"/>
    <n v="0"/>
    <m/>
    <m/>
    <s v="W48"/>
    <n v="481"/>
    <s v="Pass"/>
    <n v="413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4"/>
    <s v="Karma"/>
    <s v="Hardy"/>
    <m/>
    <m/>
    <m/>
    <x v="4"/>
    <n v="6"/>
    <x v="5"/>
    <n v="7"/>
    <m/>
    <m/>
    <m/>
    <n v="1017205249"/>
    <m/>
    <m/>
    <m/>
    <s v="W41"/>
    <s v="W41"/>
    <s v="W41"/>
    <n v="4961"/>
    <m/>
    <m/>
    <m/>
    <m/>
    <m/>
    <x v="3"/>
    <m/>
    <x v="0"/>
    <m/>
    <m/>
    <m/>
    <m/>
    <m/>
    <d v="2015-11-0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41"/>
    <m/>
    <m/>
    <m/>
    <m/>
    <m/>
    <m/>
    <m/>
    <m/>
    <m/>
    <m/>
    <m/>
    <m/>
    <m/>
    <m/>
    <m/>
    <m/>
    <m/>
    <m/>
    <m/>
    <m/>
    <m/>
    <n v="1017205249"/>
    <m/>
    <m/>
    <m/>
    <s v="Yes"/>
    <m/>
    <m/>
    <s v="No"/>
    <n v="0"/>
    <m/>
    <m/>
    <m/>
    <m/>
    <s v="W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5"/>
    <s v="Tiyonna"/>
    <s v="Jackson"/>
    <m/>
    <m/>
    <m/>
    <x v="3"/>
    <n v="3"/>
    <x v="1"/>
    <n v="4"/>
    <m/>
    <m/>
    <m/>
    <n v="1017570338"/>
    <m/>
    <m/>
    <m/>
    <s v="W51"/>
    <s v="W51"/>
    <s v="W51"/>
    <n v="5111"/>
    <m/>
    <m/>
    <m/>
    <m/>
    <m/>
    <x v="3"/>
    <m/>
    <x v="0"/>
    <m/>
    <m/>
    <m/>
    <m/>
    <m/>
    <d v="2015-11-0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3"/>
    <n v="23"/>
    <n v="168"/>
    <n v="9"/>
    <n v="16"/>
    <n v="5"/>
    <s v="Yes"/>
    <s v="No"/>
    <s v="No"/>
    <s v="No"/>
    <n v="152"/>
    <n v="3"/>
    <n v="173"/>
    <n v="8"/>
    <n v="18"/>
    <n v="21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W51"/>
    <m/>
    <m/>
    <m/>
    <m/>
    <m/>
    <m/>
    <m/>
    <m/>
    <m/>
    <m/>
    <m/>
    <m/>
    <m/>
    <m/>
    <m/>
    <m/>
    <m/>
    <m/>
    <m/>
    <m/>
    <m/>
    <n v="1017570338"/>
    <m/>
    <m/>
    <m/>
    <s v="Yes"/>
    <m/>
    <m/>
    <s v="Yes"/>
    <n v="1"/>
    <m/>
    <m/>
    <m/>
    <m/>
    <s v="W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7"/>
    <s v="Mikasia"/>
    <s v="Jeffries"/>
    <m/>
    <m/>
    <m/>
    <x v="2"/>
    <n v="5"/>
    <x v="2"/>
    <n v="6"/>
    <m/>
    <m/>
    <m/>
    <n v="1015971760"/>
    <m/>
    <m/>
    <m/>
    <s v="W56"/>
    <s v="W56"/>
    <s v="W56"/>
    <n v="5182"/>
    <m/>
    <m/>
    <m/>
    <m/>
    <m/>
    <x v="3"/>
    <m/>
    <x v="3"/>
    <m/>
    <m/>
    <m/>
    <m/>
    <m/>
    <d v="2015-11-05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3"/>
    <n v="5"/>
    <n v="180"/>
    <n v="4"/>
    <n v="11"/>
    <n v="7"/>
    <s v="Yes"/>
    <s v="No"/>
    <s v="No"/>
    <s v="No"/>
    <n v="192"/>
    <n v="24"/>
    <n v="187"/>
    <n v="4"/>
    <n v="12"/>
    <n v="-5"/>
    <s v="No"/>
    <s v="No"/>
    <s v="No"/>
    <s v="No"/>
    <m/>
    <d v="2016-09-21T00:00:00"/>
    <n v="174"/>
    <m/>
    <n v="191"/>
    <n v="8"/>
    <n v="11"/>
    <n v="17"/>
    <s v="Yes"/>
    <s v="Yes"/>
    <s v="Yes"/>
    <s v="No"/>
    <m/>
    <m/>
    <m/>
    <m/>
    <m/>
    <m/>
    <m/>
    <m/>
    <m/>
    <m/>
    <m/>
    <m/>
    <s v="W56"/>
    <m/>
    <m/>
    <m/>
    <m/>
    <m/>
    <m/>
    <m/>
    <m/>
    <m/>
    <m/>
    <m/>
    <m/>
    <m/>
    <m/>
    <m/>
    <m/>
    <m/>
    <m/>
    <m/>
    <m/>
    <m/>
    <n v="1015971760"/>
    <m/>
    <m/>
    <m/>
    <s v="Yes"/>
    <m/>
    <m/>
    <s v="No"/>
    <n v="0"/>
    <m/>
    <m/>
    <m/>
    <m/>
    <s v="W56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56"/>
    <s v="Woodville"/>
    <n v="1"/>
    <n v="2"/>
    <n v="2"/>
    <n v="3"/>
    <n v="4"/>
    <n v="3"/>
    <n v="3"/>
    <n v="1"/>
    <n v="3"/>
    <n v="2"/>
    <n v="3"/>
    <n v="4"/>
    <n v="1"/>
    <n v="2"/>
    <n v="2"/>
    <n v="1"/>
    <n v="4"/>
    <n v="2"/>
    <n v="4"/>
    <n v="3"/>
    <n v="3"/>
    <n v="4"/>
    <n v="4"/>
    <n v="3"/>
    <n v="2"/>
    <n v="4"/>
    <n v="4"/>
    <n v="3"/>
    <m/>
    <m/>
    <m/>
    <m/>
    <m/>
    <s v="W56"/>
    <n v="1"/>
    <n v="4"/>
    <n v="1"/>
    <n v="4"/>
    <n v="1"/>
    <n v="1"/>
    <n v="1"/>
    <n v="1"/>
    <n v="4"/>
    <n v="1"/>
    <n v="1"/>
    <n v="1"/>
    <n v="1"/>
    <n v="1"/>
    <n v="3"/>
    <n v="1"/>
    <n v="4"/>
    <n v="1"/>
    <n v="2"/>
    <n v="1"/>
    <n v="2"/>
    <n v="1"/>
    <n v="1"/>
    <n v="4"/>
    <n v="4"/>
    <n v="1"/>
    <n v="4"/>
    <n v="4"/>
    <n v="4"/>
    <n v="1"/>
    <n v="1"/>
    <n v="1"/>
    <n v="1"/>
    <m/>
    <m/>
    <m/>
    <m/>
    <m/>
    <m/>
    <m/>
    <m/>
    <m/>
    <m/>
    <m/>
    <m/>
    <m/>
    <m/>
  </r>
  <r>
    <n v="388"/>
    <s v="Denise"/>
    <s v="Waters"/>
    <n v="3"/>
    <n v="4"/>
    <n v="5"/>
    <x v="4"/>
    <n v="6"/>
    <x v="5"/>
    <n v="7"/>
    <m/>
    <m/>
    <m/>
    <n v="1015973092"/>
    <m/>
    <m/>
    <m/>
    <s v="F79"/>
    <s v="F79"/>
    <s v="F79"/>
    <n v="4859"/>
    <m/>
    <m/>
    <m/>
    <m/>
    <m/>
    <x v="2"/>
    <m/>
    <x v="0"/>
    <m/>
    <m/>
    <m/>
    <m/>
    <m/>
    <d v="2015-11-12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n v="210"/>
    <n v="45"/>
    <m/>
    <m/>
    <m/>
    <m/>
    <m/>
    <s v="No"/>
    <m/>
    <m/>
    <n v="213"/>
    <n v="30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F79"/>
    <m/>
    <m/>
    <m/>
    <m/>
    <m/>
    <m/>
    <m/>
    <m/>
    <m/>
    <m/>
    <m/>
    <m/>
    <m/>
    <m/>
    <m/>
    <m/>
    <m/>
    <m/>
    <m/>
    <m/>
    <m/>
    <n v="1015973092"/>
    <m/>
    <m/>
    <m/>
    <s v="Yes"/>
    <m/>
    <m/>
    <s v="No"/>
    <n v="0"/>
    <m/>
    <m/>
    <m/>
    <m/>
    <s v="F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9"/>
    <s v="Jahmier"/>
    <s v="Lightfoot"/>
    <n v="1"/>
    <n v="2"/>
    <n v="3"/>
    <x v="1"/>
    <n v="4"/>
    <x v="3"/>
    <n v="5"/>
    <m/>
    <m/>
    <m/>
    <n v="1017400617"/>
    <m/>
    <m/>
    <m/>
    <s v="C134"/>
    <s v="C134"/>
    <s v="C134"/>
    <n v="4874"/>
    <m/>
    <m/>
    <m/>
    <m/>
    <m/>
    <x v="1"/>
    <m/>
    <x v="0"/>
    <m/>
    <m/>
    <m/>
    <m/>
    <m/>
    <d v="2015-11-12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4"/>
    <n v="2"/>
    <m/>
    <m/>
    <n v="16"/>
    <m/>
    <m/>
    <m/>
    <m/>
    <m/>
    <n v="156"/>
    <n v="1"/>
    <m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s v="C134"/>
    <m/>
    <m/>
    <m/>
    <m/>
    <m/>
    <m/>
    <m/>
    <m/>
    <m/>
    <m/>
    <m/>
    <m/>
    <m/>
    <m/>
    <m/>
    <m/>
    <m/>
    <m/>
    <m/>
    <m/>
    <m/>
    <n v="1017400617"/>
    <m/>
    <m/>
    <m/>
    <s v="Yes"/>
    <m/>
    <m/>
    <s v="Yes"/>
    <n v="4"/>
    <m/>
    <m/>
    <m/>
    <m/>
    <s v="C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0"/>
    <s v="Jaizya"/>
    <s v="Lightfoot"/>
    <s v="k"/>
    <n v="1"/>
    <n v="2"/>
    <x v="3"/>
    <n v="3"/>
    <x v="1"/>
    <n v="4"/>
    <m/>
    <m/>
    <m/>
    <n v="1017400362"/>
    <m/>
    <m/>
    <m/>
    <s v="C133"/>
    <s v="C133"/>
    <s v="C133"/>
    <n v="4873"/>
    <m/>
    <m/>
    <m/>
    <m/>
    <m/>
    <x v="1"/>
    <m/>
    <x v="0"/>
    <m/>
    <m/>
    <m/>
    <m/>
    <m/>
    <d v="2015-11-12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4"/>
    <n v="9"/>
    <m/>
    <m/>
    <n v="17"/>
    <m/>
    <m/>
    <m/>
    <m/>
    <m/>
    <n v="146"/>
    <n v="1"/>
    <m/>
    <m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s v="C133"/>
    <m/>
    <m/>
    <m/>
    <m/>
    <m/>
    <m/>
    <m/>
    <m/>
    <m/>
    <m/>
    <m/>
    <m/>
    <m/>
    <m/>
    <m/>
    <m/>
    <m/>
    <m/>
    <m/>
    <m/>
    <m/>
    <n v="1017400362"/>
    <m/>
    <m/>
    <m/>
    <s v="Yes"/>
    <m/>
    <m/>
    <s v="No"/>
    <n v="0"/>
    <m/>
    <m/>
    <m/>
    <m/>
    <s v="C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1"/>
    <s v="Diamond"/>
    <s v="Burgess"/>
    <s v="k"/>
    <n v="1"/>
    <n v="2"/>
    <x v="3"/>
    <n v="3"/>
    <x v="1"/>
    <n v="4"/>
    <m/>
    <m/>
    <m/>
    <n v="1017400609"/>
    <m/>
    <m/>
    <m/>
    <s v="C135"/>
    <s v="C135"/>
    <s v="C135"/>
    <n v="4892"/>
    <m/>
    <m/>
    <m/>
    <m/>
    <m/>
    <x v="1"/>
    <m/>
    <x v="0"/>
    <m/>
    <m/>
    <m/>
    <m/>
    <m/>
    <d v="2015-11-18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35"/>
    <m/>
    <m/>
    <m/>
    <m/>
    <m/>
    <m/>
    <m/>
    <m/>
    <m/>
    <m/>
    <m/>
    <m/>
    <m/>
    <m/>
    <m/>
    <m/>
    <m/>
    <m/>
    <m/>
    <m/>
    <m/>
    <n v="1017400609"/>
    <m/>
    <m/>
    <m/>
    <s v="Yes"/>
    <m/>
    <m/>
    <s v="Yes"/>
    <n v="12"/>
    <m/>
    <m/>
    <m/>
    <m/>
    <s v="C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2"/>
    <s v="Desiree"/>
    <s v="Watson"/>
    <s v="k"/>
    <n v="1"/>
    <n v="2"/>
    <x v="3"/>
    <n v="3"/>
    <x v="1"/>
    <n v="4"/>
    <m/>
    <m/>
    <m/>
    <n v="1017706728"/>
    <m/>
    <m/>
    <m/>
    <s v="C136"/>
    <s v="C136"/>
    <s v="C136"/>
    <n v="4908"/>
    <m/>
    <m/>
    <m/>
    <m/>
    <m/>
    <x v="1"/>
    <s v="Central"/>
    <x v="1"/>
    <s v="Central"/>
    <m/>
    <m/>
    <m/>
    <m/>
    <d v="2015-11-18T00:00:00"/>
    <n v="2"/>
    <n v="2"/>
    <n v="88"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9"/>
    <n v="36"/>
    <n v="176"/>
    <n v="20"/>
    <n v="15"/>
    <n v="7"/>
    <s v="Yes"/>
    <s v="No"/>
    <s v="No"/>
    <s v="No"/>
    <n v="168"/>
    <n v="25"/>
    <n v="176"/>
    <n v="12"/>
    <n v="16"/>
    <n v="8"/>
    <s v="Yes"/>
    <s v="No"/>
    <s v="No"/>
    <s v="No"/>
    <m/>
    <d v="2016-09-13T00:00:00"/>
    <n v="182"/>
    <m/>
    <n v="202"/>
    <n v="59"/>
    <n v="11"/>
    <n v="20"/>
    <s v="Yes"/>
    <s v="Yes"/>
    <s v="Yes"/>
    <s v="Yes"/>
    <n v="185"/>
    <m/>
    <n v="189"/>
    <n v="15"/>
    <n v="13"/>
    <n v="4"/>
    <s v="Yes"/>
    <s v="No"/>
    <s v="No"/>
    <s v="No"/>
    <m/>
    <m/>
    <s v="C136"/>
    <m/>
    <m/>
    <m/>
    <m/>
    <m/>
    <m/>
    <m/>
    <m/>
    <m/>
    <m/>
    <m/>
    <m/>
    <m/>
    <m/>
    <m/>
    <m/>
    <m/>
    <m/>
    <m/>
    <m/>
    <m/>
    <n v="1017706728"/>
    <m/>
    <m/>
    <m/>
    <s v="Yes"/>
    <s v="Yes"/>
    <m/>
    <s v="Unknown"/>
    <m/>
    <s v="No"/>
    <n v="0"/>
    <m/>
    <m/>
    <s v="C136"/>
    <n v="434"/>
    <s v="Pass"/>
    <n v="350"/>
    <s v="Fail"/>
    <m/>
    <m/>
    <m/>
    <m/>
    <s v="George Mason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3"/>
    <s v="Davon"/>
    <s v="Singleton"/>
    <n v="3"/>
    <n v="4"/>
    <n v="5"/>
    <x v="4"/>
    <n v="6"/>
    <x v="5"/>
    <n v="7"/>
    <m/>
    <m/>
    <m/>
    <n v="1016032218"/>
    <m/>
    <m/>
    <m/>
    <s v="F80"/>
    <s v="F80"/>
    <s v="F80"/>
    <n v="5267"/>
    <m/>
    <m/>
    <m/>
    <m/>
    <m/>
    <x v="2"/>
    <m/>
    <x v="0"/>
    <m/>
    <m/>
    <m/>
    <m/>
    <m/>
    <d v="2015-11-18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0"/>
    <m/>
    <m/>
    <m/>
    <m/>
    <m/>
    <m/>
    <m/>
    <m/>
    <m/>
    <m/>
    <m/>
    <m/>
    <m/>
    <m/>
    <m/>
    <m/>
    <m/>
    <m/>
    <m/>
    <m/>
    <m/>
    <n v="1016032218"/>
    <m/>
    <m/>
    <m/>
    <s v="Yes"/>
    <m/>
    <m/>
    <s v="Yes"/>
    <n v="2"/>
    <m/>
    <m/>
    <m/>
    <m/>
    <s v="F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4"/>
    <s v="NeVaeha"/>
    <s v="Hayes"/>
    <n v="1"/>
    <n v="2"/>
    <n v="3"/>
    <x v="1"/>
    <n v="4"/>
    <x v="3"/>
    <n v="5"/>
    <n v="5"/>
    <m/>
    <m/>
    <n v="1017400145"/>
    <m/>
    <m/>
    <m/>
    <s v="F82"/>
    <s v="F82"/>
    <s v="F82"/>
    <n v="5298"/>
    <m/>
    <m/>
    <m/>
    <m/>
    <m/>
    <x v="2"/>
    <m/>
    <x v="0"/>
    <m/>
    <s v="PPDC @ FCES"/>
    <m/>
    <m/>
    <m/>
    <d v="2015-12-04T00:00:00"/>
    <n v="0"/>
    <n v="2"/>
    <n v="72"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00145"/>
    <s v="F82"/>
    <n v="212"/>
    <n v="211"/>
    <n v="48"/>
    <s v="Below National Norm"/>
    <n v="5"/>
    <n v="-1"/>
    <s v="No"/>
    <s v="No"/>
    <s v="Did Not Achieve Goal"/>
    <s v="No"/>
    <n v="209"/>
    <n v="225"/>
    <n v="59"/>
    <s v="Above National Norm"/>
    <n v="10"/>
    <n v="16"/>
    <s v="Yes"/>
    <s v="Yes"/>
    <s v="Exceeded Goal"/>
    <s v="Yes"/>
    <m/>
    <n v="1017400145"/>
    <d v="2017-09-18T00:00:00"/>
    <m/>
    <m/>
    <s v="Yes"/>
    <m/>
    <s v="Yes"/>
    <s v="No"/>
    <n v="0"/>
    <m/>
    <m/>
    <s v="No"/>
    <e v="#N/A"/>
    <s v="F82"/>
    <m/>
    <m/>
    <m/>
    <m/>
    <n v="501"/>
    <s v="Advanced"/>
    <n v="435"/>
    <s v="Pass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2"/>
    <n v="3"/>
    <n v="3"/>
    <n v="2"/>
    <n v="2"/>
    <n v="4"/>
    <n v="2"/>
    <n v="4"/>
    <n v="4"/>
    <n v="1"/>
  </r>
  <r>
    <n v="396"/>
    <s v="Ja'Nasia"/>
    <s v="Battle"/>
    <m/>
    <m/>
    <m/>
    <x v="2"/>
    <n v="5"/>
    <x v="2"/>
    <n v="6"/>
    <m/>
    <m/>
    <m/>
    <m/>
    <m/>
    <n v="85"/>
    <m/>
    <s v="F85"/>
    <s v="F85"/>
    <s v="F85"/>
    <n v="5318"/>
    <m/>
    <m/>
    <m/>
    <m/>
    <m/>
    <x v="2"/>
    <m/>
    <x v="0"/>
    <m/>
    <m/>
    <m/>
    <m/>
    <m/>
    <d v="2015-12-04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5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F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0"/>
    <s v="Imani"/>
    <s v="Blount-Brown"/>
    <m/>
    <m/>
    <m/>
    <x v="3"/>
    <n v="3"/>
    <x v="1"/>
    <n v="4"/>
    <m/>
    <m/>
    <m/>
    <n v="1017538158"/>
    <m/>
    <m/>
    <m/>
    <s v="F140"/>
    <s v="F140"/>
    <s v="F140"/>
    <n v="5264"/>
    <m/>
    <m/>
    <m/>
    <m/>
    <m/>
    <x v="2"/>
    <m/>
    <x v="0"/>
    <m/>
    <m/>
    <m/>
    <m/>
    <m/>
    <d v="2016-01-20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40"/>
    <m/>
    <m/>
    <m/>
    <m/>
    <m/>
    <m/>
    <m/>
    <m/>
    <m/>
    <m/>
    <m/>
    <m/>
    <m/>
    <m/>
    <m/>
    <m/>
    <m/>
    <m/>
    <m/>
    <m/>
    <m/>
    <n v="1017538158"/>
    <m/>
    <m/>
    <m/>
    <s v="Yes"/>
    <m/>
    <m/>
    <s v="No"/>
    <n v="0"/>
    <m/>
    <m/>
    <m/>
    <m/>
    <s v="F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1"/>
    <s v="Chance"/>
    <s v="Smith"/>
    <s v="k"/>
    <n v="1"/>
    <n v="2"/>
    <x v="3"/>
    <n v="3"/>
    <x v="1"/>
    <n v="4"/>
    <m/>
    <m/>
    <m/>
    <n v="1017566435"/>
    <m/>
    <m/>
    <m/>
    <s v="C142"/>
    <s v="C142"/>
    <s v="C142"/>
    <n v="5386"/>
    <m/>
    <m/>
    <m/>
    <m/>
    <m/>
    <x v="1"/>
    <s v="Central"/>
    <x v="1"/>
    <s v="Central"/>
    <m/>
    <m/>
    <m/>
    <m/>
    <d v="2016-01-20T00:00:00"/>
    <n v="2"/>
    <n v="2"/>
    <n v="88"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"/>
    <n v="9"/>
    <m/>
    <m/>
    <m/>
    <m/>
    <m/>
    <s v="No"/>
    <m/>
    <m/>
    <n v="173"/>
    <n v="8"/>
    <m/>
    <m/>
    <m/>
    <m/>
    <m/>
    <s v="No"/>
    <m/>
    <d v="2016-09-12T00:00:00"/>
    <n v="170"/>
    <m/>
    <n v="176"/>
    <n v="7"/>
    <n v="13"/>
    <n v="6"/>
    <s v="Yes"/>
    <s v="No"/>
    <s v="No"/>
    <s v="No"/>
    <n v="178"/>
    <m/>
    <n v="183"/>
    <n v="7"/>
    <n v="14"/>
    <n v="5"/>
    <s v="Yes"/>
    <s v="No"/>
    <s v="No"/>
    <s v="No"/>
    <m/>
    <m/>
    <s v="C142"/>
    <m/>
    <m/>
    <m/>
    <m/>
    <m/>
    <m/>
    <m/>
    <m/>
    <m/>
    <m/>
    <m/>
    <m/>
    <m/>
    <m/>
    <m/>
    <m/>
    <m/>
    <m/>
    <m/>
    <m/>
    <m/>
    <n v="1017566435"/>
    <m/>
    <m/>
    <m/>
    <s v="Yes"/>
    <s v="Yes"/>
    <m/>
    <s v="Unknown"/>
    <m/>
    <s v="No"/>
    <n v="0"/>
    <m/>
    <m/>
    <s v="C142"/>
    <n v="344"/>
    <s v="Fail"/>
    <n v="321"/>
    <s v="Fail"/>
    <m/>
    <m/>
    <m/>
    <m/>
    <s v="Chimborazo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2"/>
    <s v="Chelsea"/>
    <s v="Smith"/>
    <s v="k"/>
    <n v="1"/>
    <n v="2"/>
    <x v="3"/>
    <n v="3"/>
    <x v="1"/>
    <n v="4"/>
    <m/>
    <m/>
    <m/>
    <n v="1017566575"/>
    <m/>
    <m/>
    <m/>
    <s v="C141"/>
    <s v="C141"/>
    <s v="C141"/>
    <n v="5385"/>
    <m/>
    <m/>
    <m/>
    <m/>
    <m/>
    <x v="1"/>
    <s v="Central"/>
    <x v="1"/>
    <s v="Central"/>
    <m/>
    <m/>
    <m/>
    <m/>
    <d v="2016-01-20T00:00:00"/>
    <n v="2"/>
    <n v="2"/>
    <n v="88"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7"/>
    <m/>
    <n v="192"/>
    <n v="33"/>
    <n v="9"/>
    <n v="-5"/>
    <s v="No"/>
    <s v="No"/>
    <s v="No"/>
    <s v="No"/>
    <n v="191"/>
    <m/>
    <n v="192"/>
    <n v="20"/>
    <n v="13"/>
    <n v="1"/>
    <s v="Yes"/>
    <s v="No"/>
    <s v="No"/>
    <s v="No"/>
    <m/>
    <m/>
    <s v="C141"/>
    <m/>
    <m/>
    <m/>
    <m/>
    <m/>
    <m/>
    <m/>
    <m/>
    <m/>
    <m/>
    <m/>
    <m/>
    <m/>
    <m/>
    <m/>
    <m/>
    <m/>
    <m/>
    <m/>
    <m/>
    <m/>
    <n v="1017566575"/>
    <m/>
    <m/>
    <m/>
    <s v="Yes"/>
    <s v="Yes"/>
    <m/>
    <s v="Unknown"/>
    <m/>
    <s v="No"/>
    <n v="0"/>
    <m/>
    <m/>
    <s v="C141"/>
    <n v="391"/>
    <s v="Fail"/>
    <n v="428"/>
    <s v="Pass"/>
    <m/>
    <m/>
    <m/>
    <m/>
    <s v="Chimborazo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3"/>
    <s v="Ja'Vaun"/>
    <s v="Hargrove"/>
    <m/>
    <m/>
    <m/>
    <x v="1"/>
    <n v="4"/>
    <x v="3"/>
    <n v="5"/>
    <n v="5"/>
    <m/>
    <m/>
    <n v="1017588338"/>
    <m/>
    <m/>
    <m/>
    <s v="F144"/>
    <s v="F144"/>
    <s v="F144"/>
    <n v="5405"/>
    <m/>
    <m/>
    <m/>
    <m/>
    <m/>
    <x v="2"/>
    <s v="PPDC @ FCES"/>
    <x v="2"/>
    <s v="PPDC @ FCES"/>
    <s v="PPDC @ FCES"/>
    <m/>
    <m/>
    <m/>
    <d v="2016-01-21T00:00:00"/>
    <n v="1"/>
    <n v="2"/>
    <n v="80"/>
    <m/>
    <m/>
    <m/>
    <m/>
    <m/>
    <m/>
    <m/>
    <m/>
    <m/>
    <m/>
    <n v="1"/>
    <s v="incomplete"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4T00:00:00"/>
    <n v="168"/>
    <m/>
    <n v="190"/>
    <n v="14"/>
    <n v="12"/>
    <n v="22"/>
    <s v="Yes"/>
    <s v="Yes"/>
    <s v="Yes"/>
    <s v="No"/>
    <n v="185"/>
    <m/>
    <s v="RPS X"/>
    <m/>
    <m/>
    <m/>
    <m/>
    <m/>
    <m/>
    <m/>
    <m/>
    <m/>
    <s v="F144"/>
    <m/>
    <m/>
    <m/>
    <m/>
    <m/>
    <m/>
    <m/>
    <m/>
    <m/>
    <m/>
    <m/>
    <m/>
    <m/>
    <m/>
    <m/>
    <m/>
    <m/>
    <m/>
    <m/>
    <m/>
    <m/>
    <n v="1017588338"/>
    <d v="2017-09-18T00:00:00"/>
    <m/>
    <m/>
    <s v="Yes"/>
    <s v="Yes"/>
    <s v="Yes"/>
    <s v="Unknown"/>
    <m/>
    <s v="No"/>
    <n v="0"/>
    <s v="Yes"/>
    <e v="#N/A"/>
    <s v="F144"/>
    <n v="335"/>
    <s v="Fail"/>
    <n v="342"/>
    <s v="Fail"/>
    <n v="309"/>
    <s v="Fail"/>
    <n v="292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44"/>
    <s v="Fairfield"/>
    <n v="1"/>
    <n v="1"/>
    <n v="2"/>
    <n v="4"/>
    <n v="3"/>
    <n v="2"/>
    <n v="3"/>
    <n v="2"/>
    <n v="2"/>
    <n v="2"/>
    <n v="2"/>
    <n v="3"/>
    <n v="1"/>
    <n v="4"/>
    <n v="4"/>
    <n v="4"/>
    <n v="4"/>
    <n v="2"/>
    <n v="4"/>
    <n v="3"/>
    <n v="2"/>
    <n v="4"/>
    <n v="4"/>
    <n v="4"/>
    <n v="4"/>
    <n v="4"/>
    <n v="4"/>
    <n v="4"/>
    <m/>
    <m/>
    <m/>
    <m/>
    <m/>
    <s v="F144"/>
    <n v="3"/>
    <n v="4"/>
    <n v="3"/>
    <n v="4"/>
    <n v="3"/>
    <n v="3"/>
    <n v="4"/>
    <n v="3"/>
    <n v="2"/>
    <n v="2"/>
    <n v="2"/>
    <n v="1"/>
    <n v="3"/>
    <n v="2"/>
    <n v="2"/>
    <n v="3"/>
    <n v="2"/>
    <n v="3"/>
    <n v="2"/>
    <n v="2"/>
    <n v="3"/>
    <n v="2"/>
    <n v="2"/>
    <n v="4"/>
    <n v="3"/>
    <n v="2"/>
    <n v="4"/>
    <n v="3"/>
    <n v="2"/>
    <n v="3"/>
    <n v="3"/>
    <n v="3"/>
    <n v="4"/>
    <m/>
    <m/>
    <m/>
    <m/>
    <s v="f144"/>
    <n v="3"/>
    <n v="3"/>
    <n v="2"/>
    <n v="4"/>
    <n v="3"/>
    <n v="3"/>
    <n v="2"/>
    <n v="3"/>
    <n v="2"/>
  </r>
  <r>
    <n v="404"/>
    <s v="Ja'Waun"/>
    <s v="Hargrove"/>
    <m/>
    <m/>
    <m/>
    <x v="4"/>
    <n v="6"/>
    <x v="5"/>
    <n v="7"/>
    <m/>
    <m/>
    <m/>
    <s v="Ja'WaunHargrove"/>
    <m/>
    <m/>
    <m/>
    <s v="F143"/>
    <s v="F143"/>
    <s v="F143"/>
    <n v="5404"/>
    <m/>
    <m/>
    <m/>
    <m/>
    <m/>
    <x v="2"/>
    <s v="Central"/>
    <x v="0"/>
    <m/>
    <m/>
    <m/>
    <m/>
    <m/>
    <d v="2016-01-21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43"/>
    <m/>
    <m/>
    <m/>
    <m/>
    <m/>
    <m/>
    <m/>
    <m/>
    <m/>
    <m/>
    <m/>
    <m/>
    <m/>
    <m/>
    <m/>
    <m/>
    <m/>
    <m/>
    <m/>
    <m/>
    <m/>
    <s v="Ja'WaunHargrove"/>
    <m/>
    <m/>
    <m/>
    <s v="Yes"/>
    <m/>
    <m/>
    <s v="Unknown"/>
    <m/>
    <m/>
    <m/>
    <m/>
    <m/>
    <s v="F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5"/>
    <s v="Ja'Quan"/>
    <s v="Richardson"/>
    <m/>
    <m/>
    <m/>
    <x v="4"/>
    <n v="6"/>
    <x v="5"/>
    <n v="7"/>
    <m/>
    <m/>
    <m/>
    <s v="Ja'QuanRichardson"/>
    <m/>
    <m/>
    <m/>
    <s v="F145"/>
    <s v="F145"/>
    <s v="F145"/>
    <n v="5407"/>
    <m/>
    <m/>
    <m/>
    <m/>
    <m/>
    <x v="2"/>
    <s v="Central"/>
    <x v="0"/>
    <m/>
    <m/>
    <m/>
    <m/>
    <m/>
    <d v="2016-01-21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45"/>
    <m/>
    <m/>
    <m/>
    <m/>
    <m/>
    <m/>
    <m/>
    <m/>
    <m/>
    <m/>
    <m/>
    <m/>
    <m/>
    <m/>
    <m/>
    <m/>
    <m/>
    <m/>
    <m/>
    <m/>
    <m/>
    <s v="Ja'QuanRichardson"/>
    <m/>
    <m/>
    <m/>
    <s v="Yes"/>
    <m/>
    <m/>
    <s v="Unknown"/>
    <m/>
    <m/>
    <m/>
    <m/>
    <m/>
    <s v="F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6"/>
    <s v="Shertiyah"/>
    <s v="Turpin"/>
    <m/>
    <m/>
    <m/>
    <x v="2"/>
    <n v="5"/>
    <x v="2"/>
    <n v="6"/>
    <m/>
    <m/>
    <m/>
    <n v="1017176201"/>
    <m/>
    <m/>
    <m/>
    <s v="F151"/>
    <s v="F151"/>
    <s v="F151"/>
    <n v="5486"/>
    <m/>
    <m/>
    <m/>
    <m/>
    <m/>
    <x v="2"/>
    <m/>
    <x v="2"/>
    <m/>
    <m/>
    <m/>
    <m/>
    <m/>
    <d v="2016-02-19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51"/>
    <m/>
    <m/>
    <m/>
    <m/>
    <m/>
    <m/>
    <m/>
    <m/>
    <m/>
    <m/>
    <m/>
    <m/>
    <m/>
    <m/>
    <m/>
    <m/>
    <m/>
    <m/>
    <m/>
    <m/>
    <m/>
    <n v="1017176201"/>
    <m/>
    <m/>
    <m/>
    <s v="Yes"/>
    <s v="Yes"/>
    <m/>
    <s v="Unknown"/>
    <m/>
    <s v="No"/>
    <n v="0"/>
    <m/>
    <m/>
    <s v="F151"/>
    <n v="430"/>
    <s v="Pass"/>
    <n v="503"/>
    <s v="Advanced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51"/>
    <s v="Fairfield"/>
    <n v="2"/>
    <n v="2"/>
    <n v="3"/>
    <n v="4"/>
    <n v="3"/>
    <n v="2"/>
    <n v="4"/>
    <n v="4"/>
    <n v="3"/>
    <n v="4"/>
    <n v="3"/>
    <n v="3"/>
    <n v="4"/>
    <n v="4"/>
    <n v="4"/>
    <n v="3"/>
    <n v="4"/>
    <n v="4"/>
    <n v="3"/>
    <n v="4"/>
    <n v="2"/>
    <n v="4"/>
    <n v="4"/>
    <n v="3"/>
    <n v="2"/>
    <n v="2"/>
    <n v="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7"/>
    <s v="Cesar"/>
    <s v="Allen-Wyatt"/>
    <m/>
    <m/>
    <m/>
    <x v="3"/>
    <n v="3"/>
    <x v="1"/>
    <n v="4"/>
    <m/>
    <m/>
    <m/>
    <n v="1017415252"/>
    <m/>
    <m/>
    <m/>
    <s v="W154"/>
    <s v="W154"/>
    <s v="W154"/>
    <n v="5526"/>
    <m/>
    <m/>
    <m/>
    <m/>
    <m/>
    <x v="3"/>
    <m/>
    <x v="0"/>
    <m/>
    <m/>
    <m/>
    <m/>
    <m/>
    <d v="2016-01-13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54"/>
    <m/>
    <m/>
    <m/>
    <m/>
    <m/>
    <m/>
    <m/>
    <m/>
    <m/>
    <m/>
    <m/>
    <m/>
    <m/>
    <m/>
    <m/>
    <m/>
    <m/>
    <m/>
    <m/>
    <m/>
    <m/>
    <n v="1017415252"/>
    <m/>
    <m/>
    <m/>
    <s v="Yes"/>
    <m/>
    <m/>
    <s v="Yes"/>
    <n v="3"/>
    <m/>
    <m/>
    <m/>
    <m/>
    <s v="W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8"/>
    <s v="Kurianna "/>
    <s v="Young"/>
    <m/>
    <m/>
    <m/>
    <x v="1"/>
    <n v="4"/>
    <x v="3"/>
    <n v="5"/>
    <m/>
    <m/>
    <m/>
    <n v="1017530541"/>
    <m/>
    <m/>
    <m/>
    <s v="W153"/>
    <s v="W153"/>
    <s v="W153"/>
    <n v="5505"/>
    <m/>
    <m/>
    <m/>
    <m/>
    <m/>
    <x v="3"/>
    <m/>
    <x v="3"/>
    <m/>
    <m/>
    <m/>
    <m/>
    <m/>
    <d v="2016-01-13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01T00:00:00"/>
    <n v="204"/>
    <m/>
    <n v="202"/>
    <n v="40"/>
    <n v="7"/>
    <n v="-2"/>
    <s v="No"/>
    <s v="No"/>
    <s v="No"/>
    <s v="No"/>
    <n v="195"/>
    <m/>
    <n v="202"/>
    <n v="22"/>
    <n v="12"/>
    <n v="7"/>
    <s v="Yes"/>
    <s v="No"/>
    <s v="No"/>
    <s v="No"/>
    <m/>
    <m/>
    <s v="W153"/>
    <m/>
    <m/>
    <m/>
    <m/>
    <m/>
    <m/>
    <m/>
    <m/>
    <m/>
    <m/>
    <m/>
    <m/>
    <m/>
    <m/>
    <m/>
    <m/>
    <m/>
    <m/>
    <m/>
    <m/>
    <m/>
    <n v="1017530541"/>
    <m/>
    <m/>
    <m/>
    <s v="Yes"/>
    <m/>
    <m/>
    <s v="Unknown"/>
    <m/>
    <s v="No"/>
    <n v="0"/>
    <m/>
    <m/>
    <s v="W153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9"/>
    <s v="Arlonda "/>
    <s v="Hansom"/>
    <m/>
    <m/>
    <m/>
    <x v="2"/>
    <n v="5"/>
    <x v="2"/>
    <n v="6"/>
    <m/>
    <m/>
    <m/>
    <n v="1017204677"/>
    <m/>
    <m/>
    <m/>
    <s v="W156"/>
    <s v="W156"/>
    <s v="W156"/>
    <n v="5542"/>
    <m/>
    <m/>
    <m/>
    <m/>
    <m/>
    <x v="3"/>
    <m/>
    <x v="0"/>
    <m/>
    <m/>
    <m/>
    <m/>
    <m/>
    <d v="2016-01-13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9"/>
    <n v="28"/>
    <n v="192"/>
    <n v="18"/>
    <n v="9"/>
    <n v="3"/>
    <s v="Yes"/>
    <s v="No"/>
    <s v="No"/>
    <s v="No"/>
    <n v="190"/>
    <n v="19"/>
    <n v="200"/>
    <n v="18"/>
    <n v="12"/>
    <n v="10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W156"/>
    <m/>
    <m/>
    <m/>
    <m/>
    <m/>
    <m/>
    <m/>
    <m/>
    <m/>
    <m/>
    <m/>
    <m/>
    <m/>
    <m/>
    <m/>
    <m/>
    <m/>
    <m/>
    <m/>
    <m/>
    <m/>
    <n v="1017204677"/>
    <m/>
    <m/>
    <m/>
    <s v="Yes"/>
    <m/>
    <m/>
    <s v="No"/>
    <n v="0"/>
    <m/>
    <m/>
    <m/>
    <m/>
    <s v="W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0"/>
    <s v="Avonte"/>
    <s v="Hansom"/>
    <m/>
    <m/>
    <m/>
    <x v="4"/>
    <n v="6"/>
    <x v="5"/>
    <n v="7"/>
    <m/>
    <m/>
    <m/>
    <n v="1015033090"/>
    <m/>
    <m/>
    <m/>
    <s v="W155"/>
    <s v="W155"/>
    <s v="W155"/>
    <n v="5541"/>
    <m/>
    <m/>
    <m/>
    <m/>
    <m/>
    <x v="3"/>
    <m/>
    <x v="0"/>
    <m/>
    <m/>
    <m/>
    <m/>
    <m/>
    <d v="2016-01-13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55"/>
    <m/>
    <m/>
    <m/>
    <m/>
    <m/>
    <m/>
    <m/>
    <m/>
    <m/>
    <m/>
    <m/>
    <m/>
    <m/>
    <m/>
    <m/>
    <m/>
    <m/>
    <m/>
    <m/>
    <m/>
    <m/>
    <n v="1015033090"/>
    <m/>
    <m/>
    <m/>
    <s v="Yes"/>
    <m/>
    <m/>
    <s v="No"/>
    <n v="0"/>
    <m/>
    <m/>
    <m/>
    <m/>
    <s v="W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1"/>
    <s v="Anthony"/>
    <s v="Hansom"/>
    <m/>
    <m/>
    <m/>
    <x v="3"/>
    <n v="3"/>
    <x v="1"/>
    <n v="4"/>
    <m/>
    <m/>
    <m/>
    <n v="1017561401"/>
    <m/>
    <m/>
    <m/>
    <s v="W157"/>
    <s v="W157"/>
    <s v="W157"/>
    <n v="5544"/>
    <m/>
    <m/>
    <m/>
    <m/>
    <m/>
    <x v="3"/>
    <m/>
    <x v="0"/>
    <m/>
    <m/>
    <m/>
    <m/>
    <m/>
    <d v="2016-01-13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6"/>
    <n v="53"/>
    <n v="191"/>
    <n v="56"/>
    <n v="14"/>
    <n v="15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57"/>
    <m/>
    <m/>
    <m/>
    <m/>
    <m/>
    <m/>
    <m/>
    <m/>
    <m/>
    <m/>
    <m/>
    <m/>
    <m/>
    <m/>
    <m/>
    <m/>
    <m/>
    <m/>
    <m/>
    <m/>
    <m/>
    <n v="1017561401"/>
    <m/>
    <m/>
    <m/>
    <s v="Yes"/>
    <m/>
    <m/>
    <s v="No"/>
    <n v="0"/>
    <m/>
    <m/>
    <m/>
    <m/>
    <s v="W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2"/>
    <s v="Klaron"/>
    <s v="Faulkner-Dupree"/>
    <m/>
    <m/>
    <m/>
    <x v="2"/>
    <n v="5"/>
    <x v="2"/>
    <n v="6"/>
    <m/>
    <m/>
    <m/>
    <n v="1015971723"/>
    <m/>
    <m/>
    <m/>
    <s v="W158"/>
    <s v="W158"/>
    <s v="W158"/>
    <n v="5554"/>
    <m/>
    <m/>
    <m/>
    <m/>
    <m/>
    <x v="3"/>
    <m/>
    <x v="0"/>
    <m/>
    <m/>
    <m/>
    <m/>
    <m/>
    <d v="2015-12-15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58"/>
    <m/>
    <m/>
    <m/>
    <m/>
    <m/>
    <m/>
    <m/>
    <m/>
    <m/>
    <m/>
    <m/>
    <m/>
    <m/>
    <m/>
    <m/>
    <m/>
    <m/>
    <m/>
    <m/>
    <m/>
    <m/>
    <n v="1015971723"/>
    <m/>
    <m/>
    <m/>
    <s v="Yes"/>
    <m/>
    <m/>
    <s v="Yes"/>
    <n v="7"/>
    <m/>
    <m/>
    <m/>
    <m/>
    <s v="W1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3"/>
    <s v="Alexavier"/>
    <s v="Everrett"/>
    <m/>
    <m/>
    <m/>
    <x v="1"/>
    <n v="4"/>
    <x v="3"/>
    <n v="5"/>
    <m/>
    <m/>
    <m/>
    <n v="1017537805"/>
    <m/>
    <m/>
    <m/>
    <s v="W159"/>
    <s v="W159"/>
    <s v="W159"/>
    <n v="5574"/>
    <m/>
    <m/>
    <m/>
    <m/>
    <m/>
    <x v="3"/>
    <m/>
    <x v="0"/>
    <m/>
    <m/>
    <m/>
    <m/>
    <m/>
    <d v="2015-12-15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59"/>
    <m/>
    <m/>
    <m/>
    <m/>
    <m/>
    <m/>
    <m/>
    <m/>
    <m/>
    <m/>
    <m/>
    <m/>
    <m/>
    <m/>
    <m/>
    <m/>
    <m/>
    <m/>
    <m/>
    <m/>
    <m/>
    <n v="1017537805"/>
    <m/>
    <m/>
    <m/>
    <s v="Yes"/>
    <m/>
    <m/>
    <s v="No"/>
    <n v="0"/>
    <m/>
    <m/>
    <m/>
    <m/>
    <s v="W1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4"/>
    <s v="Kieran"/>
    <s v="Benjamin"/>
    <m/>
    <m/>
    <m/>
    <x v="3"/>
    <n v="3"/>
    <x v="1"/>
    <n v="4"/>
    <m/>
    <m/>
    <m/>
    <m/>
    <m/>
    <n v="160"/>
    <m/>
    <s v="C160"/>
    <s v="C160"/>
    <s v="C160"/>
    <n v="5591"/>
    <m/>
    <m/>
    <m/>
    <m/>
    <m/>
    <x v="1"/>
    <m/>
    <x v="0"/>
    <m/>
    <m/>
    <m/>
    <m/>
    <m/>
    <d v="2016-04-04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1"/>
    <n v="1"/>
    <m/>
    <m/>
    <m/>
    <m/>
    <m/>
    <s v="No"/>
    <m/>
    <m/>
    <n v="162"/>
    <n v="1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160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C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5"/>
    <s v="Jaiyla"/>
    <s v="Akrie"/>
    <m/>
    <m/>
    <m/>
    <x v="4"/>
    <n v="6"/>
    <x v="5"/>
    <n v="7"/>
    <m/>
    <m/>
    <m/>
    <m/>
    <m/>
    <n v="162"/>
    <m/>
    <s v="W162"/>
    <s v="W162"/>
    <s v="W162"/>
    <n v="5625"/>
    <m/>
    <m/>
    <m/>
    <m/>
    <m/>
    <x v="3"/>
    <m/>
    <x v="0"/>
    <m/>
    <m/>
    <m/>
    <m/>
    <m/>
    <d v="2016-04-12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62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W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6"/>
    <s v="Iyana"/>
    <s v="Goode"/>
    <m/>
    <m/>
    <m/>
    <x v="2"/>
    <n v="5"/>
    <x v="2"/>
    <n v="6"/>
    <m/>
    <m/>
    <m/>
    <n v="1017223572"/>
    <m/>
    <m/>
    <m/>
    <s v="W161"/>
    <s v="W161"/>
    <s v="W161"/>
    <n v="5609"/>
    <m/>
    <m/>
    <m/>
    <m/>
    <m/>
    <x v="3"/>
    <m/>
    <x v="3"/>
    <m/>
    <m/>
    <m/>
    <m/>
    <m/>
    <d v="2016-04-12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96"/>
    <m/>
    <n v="202"/>
    <n v="25"/>
    <n v="7"/>
    <n v="6"/>
    <s v="Yes"/>
    <s v="No"/>
    <s v="No"/>
    <s v="No"/>
    <m/>
    <m/>
    <m/>
    <m/>
    <m/>
    <m/>
    <m/>
    <m/>
    <m/>
    <m/>
    <m/>
    <m/>
    <s v="W161"/>
    <m/>
    <m/>
    <m/>
    <m/>
    <m/>
    <m/>
    <m/>
    <m/>
    <m/>
    <m/>
    <m/>
    <m/>
    <m/>
    <m/>
    <m/>
    <m/>
    <m/>
    <m/>
    <m/>
    <m/>
    <m/>
    <n v="1017223572"/>
    <m/>
    <m/>
    <m/>
    <s v="Yes"/>
    <s v="Yes"/>
    <m/>
    <s v="Unknown"/>
    <m/>
    <s v="No"/>
    <n v="0"/>
    <m/>
    <m/>
    <s v="W161"/>
    <n v="429"/>
    <s v="Pass"/>
    <n v="447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61"/>
    <s v="Woodville"/>
    <n v="3"/>
    <n v="3"/>
    <n v="3"/>
    <n v="4"/>
    <n v="3"/>
    <n v="2"/>
    <n v="2"/>
    <n v="3"/>
    <n v="1"/>
    <n v="2"/>
    <n v="4"/>
    <n v="3"/>
    <n v="4"/>
    <n v="3"/>
    <n v="4"/>
    <n v="2"/>
    <n v="4"/>
    <n v="1"/>
    <n v="1"/>
    <n v="1"/>
    <n v="1"/>
    <n v="1"/>
    <n v="4"/>
    <n v="4"/>
    <n v="4"/>
    <n v="4"/>
    <n v="4"/>
    <n v="4"/>
    <m/>
    <m/>
    <m/>
    <m/>
    <m/>
    <s v="W161"/>
    <n v="3"/>
    <n v="1"/>
    <n v="1"/>
    <n v="4"/>
    <n v="3"/>
    <n v="1"/>
    <n v="1"/>
    <n v="1"/>
    <n v="1"/>
    <n v="2"/>
    <n v="2"/>
    <n v="4"/>
    <n v="4"/>
    <n v="3"/>
    <n v="4"/>
    <n v="4"/>
    <n v="4"/>
    <n v="1"/>
    <n v="1"/>
    <n v="1"/>
    <n v="2"/>
    <n v="1"/>
    <n v="1"/>
    <n v="4"/>
    <n v="4"/>
    <n v="4"/>
    <n v="4"/>
    <n v="4"/>
    <n v="4"/>
    <n v="4"/>
    <n v="1"/>
    <n v="2"/>
    <n v="1"/>
    <m/>
    <m/>
    <m/>
    <m/>
    <m/>
    <m/>
    <m/>
    <m/>
    <m/>
    <m/>
    <m/>
    <m/>
    <m/>
    <m/>
  </r>
  <r>
    <n v="417"/>
    <s v="Zion"/>
    <s v="Harris"/>
    <m/>
    <m/>
    <m/>
    <x v="1"/>
    <n v="4"/>
    <x v="3"/>
    <n v="5"/>
    <m/>
    <m/>
    <m/>
    <n v="1017399829"/>
    <m/>
    <m/>
    <m/>
    <s v="W163"/>
    <s v="W163"/>
    <s v="W163"/>
    <n v="5640"/>
    <m/>
    <m/>
    <m/>
    <m/>
    <m/>
    <x v="3"/>
    <m/>
    <x v="3"/>
    <m/>
    <m/>
    <m/>
    <m/>
    <m/>
    <d v="2016-04-12T00:00:00"/>
    <n v="0"/>
    <n v="1"/>
    <n v="36"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3-07T00:00:00"/>
    <n v="191"/>
    <m/>
    <n v="187"/>
    <n v="10"/>
    <n v="9"/>
    <n v="-4"/>
    <s v="No"/>
    <s v="No"/>
    <s v="No"/>
    <s v="No"/>
    <n v="197"/>
    <m/>
    <n v="200"/>
    <n v="18"/>
    <n v="12"/>
    <n v="3"/>
    <s v="Yes"/>
    <s v="No"/>
    <s v="No"/>
    <s v="No"/>
    <m/>
    <m/>
    <s v="W163"/>
    <m/>
    <m/>
    <m/>
    <m/>
    <m/>
    <m/>
    <m/>
    <m/>
    <m/>
    <m/>
    <m/>
    <m/>
    <m/>
    <m/>
    <m/>
    <m/>
    <m/>
    <m/>
    <m/>
    <m/>
    <m/>
    <n v="1017399829"/>
    <m/>
    <m/>
    <m/>
    <m/>
    <s v="Yes"/>
    <m/>
    <s v="Unknown"/>
    <m/>
    <s v="No"/>
    <n v="0"/>
    <m/>
    <m/>
    <s v="W163"/>
    <n v="352"/>
    <s v="Fail"/>
    <n v="370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8"/>
    <s v="NyRell"/>
    <s v="Harrison"/>
    <m/>
    <m/>
    <m/>
    <x v="3"/>
    <n v="3"/>
    <x v="1"/>
    <n v="4"/>
    <m/>
    <m/>
    <m/>
    <n v="1017708842"/>
    <m/>
    <m/>
    <m/>
    <s v="W190"/>
    <s v="W190"/>
    <s v="W190"/>
    <n v="5683"/>
    <m/>
    <m/>
    <m/>
    <m/>
    <m/>
    <x v="3"/>
    <m/>
    <x v="3"/>
    <m/>
    <m/>
    <m/>
    <m/>
    <m/>
    <d v="2016-04-29T00:00:00"/>
    <n v="0"/>
    <n v="2"/>
    <n v="72"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6"/>
    <n v="29"/>
    <n v="180"/>
    <n v="28"/>
    <n v="15"/>
    <n v="14"/>
    <s v="Yes"/>
    <s v="No"/>
    <s v="No"/>
    <s v="No"/>
    <n v="165"/>
    <n v="18"/>
    <n v="176"/>
    <n v="12"/>
    <n v="17"/>
    <n v="11"/>
    <s v="Yes"/>
    <s v="No"/>
    <s v="No"/>
    <s v="No"/>
    <m/>
    <d v="2016-09-20T00:00:00"/>
    <n v="194"/>
    <m/>
    <s v="RPS X"/>
    <m/>
    <m/>
    <m/>
    <m/>
    <m/>
    <m/>
    <m/>
    <n v="184"/>
    <m/>
    <s v="RPS X"/>
    <m/>
    <m/>
    <m/>
    <m/>
    <m/>
    <m/>
    <m/>
    <m/>
    <m/>
    <s v="W190"/>
    <m/>
    <m/>
    <m/>
    <m/>
    <m/>
    <m/>
    <m/>
    <m/>
    <m/>
    <m/>
    <m/>
    <m/>
    <m/>
    <m/>
    <m/>
    <m/>
    <m/>
    <m/>
    <m/>
    <m/>
    <m/>
    <n v="1017708842"/>
    <m/>
    <m/>
    <m/>
    <s v="Yes"/>
    <s v="Yes"/>
    <m/>
    <s v="Yes"/>
    <n v="2"/>
    <s v="No"/>
    <n v="0"/>
    <m/>
    <m/>
    <s v="W190"/>
    <n v="344"/>
    <s v="Fail"/>
    <n v="412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9"/>
    <s v="Jordan"/>
    <s v="Thompson"/>
    <m/>
    <m/>
    <m/>
    <x v="1"/>
    <n v="4"/>
    <x v="3"/>
    <n v="5"/>
    <m/>
    <m/>
    <m/>
    <m/>
    <m/>
    <n v="189"/>
    <m/>
    <s v="W189"/>
    <s v="W189"/>
    <s v="W189"/>
    <n v="5667"/>
    <m/>
    <m/>
    <m/>
    <m/>
    <m/>
    <x v="3"/>
    <m/>
    <x v="0"/>
    <m/>
    <m/>
    <m/>
    <m/>
    <m/>
    <d v="2016-04-29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189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W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0"/>
    <s v="Destiny"/>
    <s v="Young"/>
    <m/>
    <m/>
    <m/>
    <x v="4"/>
    <n v="6"/>
    <x v="5"/>
    <n v="7"/>
    <m/>
    <m/>
    <m/>
    <s v="DestinyYoung"/>
    <m/>
    <m/>
    <m/>
    <s v="C195"/>
    <s v="C195"/>
    <s v="C195"/>
    <n v="5704"/>
    <m/>
    <m/>
    <m/>
    <m/>
    <m/>
    <x v="1"/>
    <s v="Central"/>
    <x v="0"/>
    <m/>
    <m/>
    <m/>
    <m/>
    <m/>
    <d v="2016-06-01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95"/>
    <m/>
    <m/>
    <m/>
    <m/>
    <m/>
    <m/>
    <m/>
    <m/>
    <m/>
    <m/>
    <m/>
    <m/>
    <m/>
    <m/>
    <m/>
    <m/>
    <m/>
    <m/>
    <m/>
    <m/>
    <m/>
    <s v="DestinyYoung"/>
    <m/>
    <m/>
    <m/>
    <s v="Yes"/>
    <m/>
    <m/>
    <s v="Unknown"/>
    <m/>
    <m/>
    <m/>
    <m/>
    <m/>
    <s v="C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1"/>
    <s v="Mykah"/>
    <s v="Young"/>
    <m/>
    <m/>
    <m/>
    <x v="3"/>
    <n v="3"/>
    <x v="1"/>
    <n v="4"/>
    <m/>
    <m/>
    <m/>
    <s v="MykahYoung"/>
    <m/>
    <m/>
    <m/>
    <s v="C194"/>
    <s v="C194"/>
    <s v="C194"/>
    <n v="5700"/>
    <m/>
    <m/>
    <m/>
    <m/>
    <m/>
    <x v="1"/>
    <s v="Central"/>
    <x v="0"/>
    <m/>
    <m/>
    <m/>
    <m/>
    <m/>
    <d v="2016-06-01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94"/>
    <m/>
    <m/>
    <m/>
    <m/>
    <m/>
    <m/>
    <m/>
    <m/>
    <m/>
    <m/>
    <m/>
    <m/>
    <m/>
    <m/>
    <m/>
    <m/>
    <m/>
    <m/>
    <m/>
    <m/>
    <m/>
    <s v="MykahYoung"/>
    <m/>
    <m/>
    <m/>
    <m/>
    <m/>
    <m/>
    <s v="Unknown"/>
    <m/>
    <m/>
    <m/>
    <m/>
    <m/>
    <s v="C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3"/>
    <s v="Daniyah"/>
    <s v="Austin"/>
    <m/>
    <m/>
    <m/>
    <x v="0"/>
    <n v="2"/>
    <x v="4"/>
    <n v="3"/>
    <n v="3"/>
    <m/>
    <m/>
    <n v="1017716440"/>
    <m/>
    <m/>
    <m/>
    <s v="C219"/>
    <s v="C219"/>
    <s v="C219"/>
    <n v="6331"/>
    <m/>
    <m/>
    <m/>
    <m/>
    <m/>
    <x v="0"/>
    <s v="Central"/>
    <x v="0"/>
    <s v="Central"/>
    <m/>
    <m/>
    <m/>
    <m/>
    <d v="2016-07-01T00:00:00"/>
    <n v="2"/>
    <n v="0"/>
    <n v="16"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19"/>
    <m/>
    <m/>
    <m/>
    <m/>
    <m/>
    <m/>
    <m/>
    <m/>
    <m/>
    <m/>
    <m/>
    <m/>
    <m/>
    <m/>
    <m/>
    <m/>
    <m/>
    <m/>
    <m/>
    <m/>
    <m/>
    <s v="DaniyahAustin"/>
    <m/>
    <m/>
    <m/>
    <m/>
    <m/>
    <m/>
    <m/>
    <m/>
    <m/>
    <m/>
    <s v="No"/>
    <e v="#N/A"/>
    <s v="C219"/>
    <m/>
    <m/>
    <m/>
    <m/>
    <n v="451"/>
    <s v="Pass"/>
    <n v="468"/>
    <s v="Pas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5"/>
    <s v="Isaiah"/>
    <s v="Dowd"/>
    <m/>
    <m/>
    <m/>
    <x v="0"/>
    <n v="3"/>
    <x v="1"/>
    <n v="4"/>
    <m/>
    <m/>
    <m/>
    <m/>
    <m/>
    <n v="216"/>
    <m/>
    <s v="C216"/>
    <s v="C216"/>
    <s v="C216"/>
    <n v="6297"/>
    <m/>
    <m/>
    <m/>
    <m/>
    <m/>
    <x v="0"/>
    <s v="Central"/>
    <x v="0"/>
    <m/>
    <m/>
    <m/>
    <m/>
    <m/>
    <d v="2016-07-01T00:00:00"/>
    <n v="1"/>
    <n v="0"/>
    <n v="8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7"/>
    <s v="Tabrina "/>
    <s v="Hunter"/>
    <m/>
    <m/>
    <m/>
    <x v="0"/>
    <n v="2"/>
    <x v="4"/>
    <n v="3"/>
    <m/>
    <m/>
    <m/>
    <n v="1017900181"/>
    <m/>
    <m/>
    <m/>
    <s v="C218"/>
    <s v="C218"/>
    <s v="C218"/>
    <n v="6314"/>
    <m/>
    <m/>
    <m/>
    <m/>
    <m/>
    <x v="0"/>
    <s v="Central"/>
    <x v="1"/>
    <m/>
    <m/>
    <m/>
    <m/>
    <m/>
    <d v="2016-07-01T00:00:00"/>
    <n v="1"/>
    <n v="1"/>
    <n v="44"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9T00:00:00"/>
    <n v="180"/>
    <m/>
    <n v="188"/>
    <n v="48"/>
    <n v="13"/>
    <n v="8"/>
    <s v="Yes"/>
    <s v="No"/>
    <s v="No"/>
    <s v="No"/>
    <n v="184"/>
    <m/>
    <n v="199"/>
    <n v="69"/>
    <n v="14"/>
    <n v="15"/>
    <s v="Yes"/>
    <s v="Yes"/>
    <s v="Yes"/>
    <s v="Yes"/>
    <m/>
    <m/>
    <s v="C218"/>
    <m/>
    <m/>
    <m/>
    <m/>
    <m/>
    <m/>
    <m/>
    <m/>
    <m/>
    <m/>
    <m/>
    <m/>
    <m/>
    <m/>
    <m/>
    <m/>
    <m/>
    <m/>
    <m/>
    <m/>
    <m/>
    <n v="1017900181"/>
    <m/>
    <m/>
    <m/>
    <m/>
    <s v="Yes"/>
    <m/>
    <m/>
    <m/>
    <s v="No"/>
    <n v="0"/>
    <m/>
    <m/>
    <s v="C218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8"/>
    <s v="Eric"/>
    <s v="Johnson"/>
    <m/>
    <m/>
    <m/>
    <x v="0"/>
    <n v="2"/>
    <x v="4"/>
    <n v="3"/>
    <m/>
    <m/>
    <m/>
    <s v="EricJohnson"/>
    <m/>
    <m/>
    <m/>
    <s v="C203"/>
    <s v="C203"/>
    <s v="C203"/>
    <n v="6156"/>
    <m/>
    <m/>
    <m/>
    <m/>
    <m/>
    <x v="0"/>
    <s v="Central"/>
    <x v="1"/>
    <m/>
    <m/>
    <m/>
    <m/>
    <m/>
    <d v="2016-07-01T00:00:00"/>
    <n v="1"/>
    <n v="1"/>
    <n v="44"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m/>
    <m/>
    <m/>
    <m/>
    <m/>
    <m/>
    <m/>
    <m/>
    <m/>
    <m/>
    <m/>
    <m/>
    <m/>
    <m/>
    <m/>
    <m/>
    <m/>
    <m/>
    <m/>
    <m/>
    <m/>
    <m/>
    <s v="C203"/>
    <m/>
    <m/>
    <m/>
    <m/>
    <m/>
    <m/>
    <m/>
    <m/>
    <m/>
    <m/>
    <m/>
    <m/>
    <m/>
    <m/>
    <m/>
    <m/>
    <m/>
    <m/>
    <m/>
    <m/>
    <m/>
    <s v="EricJohnson"/>
    <m/>
    <m/>
    <m/>
    <m/>
    <m/>
    <m/>
    <m/>
    <m/>
    <m/>
    <m/>
    <m/>
    <m/>
    <s v="C203"/>
    <m/>
    <m/>
    <m/>
    <m/>
    <m/>
    <m/>
    <m/>
    <m/>
    <s v="Other Elementa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2"/>
    <s v="John"/>
    <s v="Valentine"/>
    <m/>
    <m/>
    <m/>
    <x v="0"/>
    <n v="4"/>
    <x v="3"/>
    <n v="5"/>
    <m/>
    <m/>
    <m/>
    <n v="1017182633"/>
    <m/>
    <m/>
    <m/>
    <s v="C222"/>
    <s v="C222"/>
    <s v="C222"/>
    <n v="6365"/>
    <m/>
    <m/>
    <m/>
    <m/>
    <m/>
    <x v="0"/>
    <s v="Central"/>
    <x v="1"/>
    <m/>
    <m/>
    <m/>
    <m/>
    <m/>
    <d v="2016-07-01T00:00:00"/>
    <n v="1"/>
    <n v="0"/>
    <n v="8"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2"/>
    <m/>
    <n v="191"/>
    <n v="16"/>
    <n v="10"/>
    <n v="9"/>
    <s v="Yes"/>
    <s v="No"/>
    <s v="No"/>
    <s v="No"/>
    <n v="200"/>
    <m/>
    <n v="204"/>
    <n v="26"/>
    <n v="12"/>
    <n v="4"/>
    <s v="Yes"/>
    <s v="No"/>
    <s v="No"/>
    <s v="No"/>
    <m/>
    <m/>
    <s v="C222"/>
    <m/>
    <m/>
    <m/>
    <m/>
    <m/>
    <m/>
    <m/>
    <m/>
    <m/>
    <m/>
    <m/>
    <m/>
    <m/>
    <m/>
    <m/>
    <m/>
    <m/>
    <m/>
    <m/>
    <m/>
    <m/>
    <n v="1017182633"/>
    <m/>
    <m/>
    <m/>
    <m/>
    <s v="Yes"/>
    <m/>
    <m/>
    <m/>
    <s v="No"/>
    <n v="0"/>
    <m/>
    <m/>
    <s v="C222"/>
    <n v="380"/>
    <s v="Fail"/>
    <n v="452"/>
    <s v="Pass"/>
    <m/>
    <m/>
    <m/>
    <m/>
    <s v="George Mason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22"/>
    <s v="Central"/>
    <n v="3"/>
    <n v="4"/>
    <n v="3"/>
    <n v="4"/>
    <n v="4"/>
    <n v="4"/>
    <n v="4"/>
    <n v="4"/>
    <n v="4"/>
    <n v="4"/>
    <n v="4"/>
    <n v="4"/>
    <n v="4"/>
    <n v="4"/>
    <n v="4"/>
    <n v="4"/>
    <n v="4"/>
    <n v="3"/>
    <n v="4"/>
    <n v="3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3"/>
    <s v="Orlando"/>
    <s v="Waddey"/>
    <m/>
    <m/>
    <m/>
    <x v="0"/>
    <n v="5"/>
    <x v="2"/>
    <n v="6"/>
    <m/>
    <m/>
    <m/>
    <n v="1015971747"/>
    <m/>
    <m/>
    <m/>
    <s v="C206"/>
    <s v="C206"/>
    <s v="C206"/>
    <n v="6190"/>
    <m/>
    <m/>
    <m/>
    <m/>
    <m/>
    <x v="0"/>
    <s v="Central"/>
    <x v="1"/>
    <s v="Central"/>
    <m/>
    <m/>
    <m/>
    <m/>
    <d v="2016-07-01T00:00:00"/>
    <n v="2"/>
    <n v="1"/>
    <n v="52"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2"/>
    <m/>
    <n v="167"/>
    <n v="1"/>
    <n v="11"/>
    <n v="-5"/>
    <s v="No"/>
    <s v="No"/>
    <s v="No"/>
    <s v="No"/>
    <m/>
    <m/>
    <n v="182"/>
    <n v="1"/>
    <m/>
    <m/>
    <m/>
    <m/>
    <m/>
    <m/>
    <m/>
    <m/>
    <s v="C206"/>
    <m/>
    <m/>
    <m/>
    <m/>
    <m/>
    <m/>
    <m/>
    <m/>
    <m/>
    <m/>
    <m/>
    <m/>
    <m/>
    <m/>
    <m/>
    <m/>
    <m/>
    <m/>
    <m/>
    <m/>
    <m/>
    <n v="1015971747"/>
    <m/>
    <m/>
    <m/>
    <m/>
    <s v="Yes"/>
    <m/>
    <m/>
    <m/>
    <s v="No"/>
    <n v="0"/>
    <m/>
    <m/>
    <s v="C206"/>
    <n v="324"/>
    <s v="Fail"/>
    <n v="426"/>
    <s v="Pass"/>
    <m/>
    <m/>
    <m/>
    <m/>
    <s v="Chimborazo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06"/>
    <s v="Central"/>
    <n v="3"/>
    <n v="1"/>
    <n v="4"/>
    <n v="4"/>
    <n v="4"/>
    <n v="4"/>
    <n v="2"/>
    <n v="4"/>
    <n v="1"/>
    <n v="4"/>
    <n v="4"/>
    <n v="4"/>
    <n v="4"/>
    <n v="4"/>
    <n v="4"/>
    <n v="4"/>
    <n v="4"/>
    <n v="2"/>
    <n v="3"/>
    <n v="3"/>
    <n v="3"/>
    <n v="3"/>
    <n v="2"/>
    <n v="2"/>
    <n v="2"/>
    <n v="2"/>
    <n v="4"/>
    <n v="2"/>
    <m/>
    <m/>
    <m/>
    <m/>
    <m/>
    <s v="C206"/>
    <n v="3"/>
    <n v="1"/>
    <n v="4"/>
    <n v="4"/>
    <n v="4"/>
    <n v="2"/>
    <n v="3"/>
    <n v="3"/>
    <n v="2"/>
    <n v="3"/>
    <n v="3"/>
    <n v="3"/>
    <n v="1"/>
    <n v="3"/>
    <n v="2"/>
    <n v="3"/>
    <n v="3"/>
    <n v="1"/>
    <n v="1"/>
    <n v="1"/>
    <n v="1"/>
    <n v="1"/>
    <n v="1"/>
    <n v="2"/>
    <n v="2"/>
    <n v="2"/>
    <n v="2"/>
    <n v="2"/>
    <n v="2"/>
    <n v="4"/>
    <n v="2"/>
    <n v="2"/>
    <n v="2"/>
    <m/>
    <m/>
    <m/>
    <m/>
    <m/>
    <m/>
    <m/>
    <m/>
    <m/>
    <m/>
    <m/>
    <m/>
    <m/>
    <m/>
  </r>
  <r>
    <n v="434"/>
    <s v="Jordan"/>
    <s v="Archie"/>
    <m/>
    <m/>
    <m/>
    <x v="0"/>
    <n v="2"/>
    <x v="4"/>
    <n v="3"/>
    <m/>
    <m/>
    <m/>
    <n v="1017707564"/>
    <m/>
    <m/>
    <m/>
    <s v="C215"/>
    <s v="C215"/>
    <s v="C215"/>
    <n v="6292"/>
    <m/>
    <m/>
    <m/>
    <m/>
    <m/>
    <x v="0"/>
    <s v="Central"/>
    <x v="1"/>
    <m/>
    <m/>
    <m/>
    <m/>
    <m/>
    <d v="2016-07-01T00:00:00"/>
    <n v="1"/>
    <n v="0"/>
    <n v="8"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4T00:00:00"/>
    <n v="174"/>
    <m/>
    <n v="193"/>
    <n v="61"/>
    <n v="14"/>
    <n v="19"/>
    <s v="Yes"/>
    <s v="Yes"/>
    <s v="Yes"/>
    <s v="Yes"/>
    <n v="178"/>
    <m/>
    <n v="185"/>
    <n v="30"/>
    <n v="15"/>
    <n v="7"/>
    <s v="Yes"/>
    <s v="No"/>
    <s v="No"/>
    <s v="No"/>
    <m/>
    <m/>
    <s v="C215"/>
    <m/>
    <m/>
    <m/>
    <m/>
    <m/>
    <m/>
    <m/>
    <m/>
    <m/>
    <m/>
    <m/>
    <m/>
    <m/>
    <m/>
    <m/>
    <m/>
    <m/>
    <m/>
    <m/>
    <m/>
    <m/>
    <n v="1017707564"/>
    <m/>
    <m/>
    <m/>
    <m/>
    <s v="Yes"/>
    <m/>
    <m/>
    <m/>
    <s v="No"/>
    <n v="0"/>
    <m/>
    <m/>
    <s v="C215"/>
    <m/>
    <m/>
    <m/>
    <m/>
    <m/>
    <m/>
    <m/>
    <m/>
    <s v="Bellevu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6"/>
    <s v="Charlese"/>
    <s v="Carrington"/>
    <m/>
    <m/>
    <m/>
    <x v="0"/>
    <n v="3"/>
    <x v="1"/>
    <n v="4"/>
    <n v="4"/>
    <m/>
    <m/>
    <n v="1017572235"/>
    <m/>
    <m/>
    <m/>
    <s v="F224"/>
    <s v="F224"/>
    <s v="F224"/>
    <n v="6399"/>
    <m/>
    <m/>
    <m/>
    <m/>
    <m/>
    <x v="0"/>
    <s v="PPDC @ FCES"/>
    <x v="2"/>
    <m/>
    <s v="PPDC @ FCES"/>
    <m/>
    <m/>
    <m/>
    <d v="2016-07-01T00:00:00"/>
    <n v="1"/>
    <n v="2"/>
    <n v="80"/>
    <m/>
    <m/>
    <m/>
    <m/>
    <m/>
    <m/>
    <m/>
    <m/>
    <m/>
    <m/>
    <m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5"/>
    <m/>
    <n v="174"/>
    <n v="5"/>
    <n v="12"/>
    <n v="-1"/>
    <s v="No"/>
    <s v="No"/>
    <s v="No"/>
    <s v="No"/>
    <n v="178"/>
    <m/>
    <n v="182"/>
    <n v="6"/>
    <n v="14"/>
    <n v="4"/>
    <s v="Yes"/>
    <s v="No"/>
    <s v="No"/>
    <s v="No"/>
    <m/>
    <n v="1017572235"/>
    <s v="F224"/>
    <n v="196"/>
    <n v="196"/>
    <n v="25"/>
    <s v="Well Below National Norm"/>
    <n v="8"/>
    <n v="0"/>
    <s v="No"/>
    <s v="No"/>
    <s v="Did Not Achieve Goal"/>
    <s v="No"/>
    <n v="189"/>
    <n v="193"/>
    <n v="9"/>
    <s v="Well Below National Norm"/>
    <n v="12"/>
    <n v="4"/>
    <s v="Yes"/>
    <s v="No"/>
    <s v="Did Not Achieve Goal, But Showed Growth"/>
    <s v="No"/>
    <m/>
    <n v="1017572235"/>
    <d v="2017-10-05T00:00:00"/>
    <m/>
    <m/>
    <m/>
    <s v="Yes"/>
    <s v="Yes"/>
    <m/>
    <m/>
    <s v="No"/>
    <n v="0"/>
    <s v="No"/>
    <e v="#N/A"/>
    <s v="F224"/>
    <n v="320"/>
    <s v="Fail"/>
    <n v="396"/>
    <s v="Fail"/>
    <n v="368"/>
    <s v="Fail"/>
    <n v="280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9"/>
    <s v="Keyana "/>
    <s v="Fleming"/>
    <m/>
    <m/>
    <m/>
    <x v="0"/>
    <n v="5"/>
    <x v="2"/>
    <n v="6"/>
    <m/>
    <m/>
    <m/>
    <n v="1017416137"/>
    <m/>
    <m/>
    <m/>
    <s v="C491"/>
    <s v="C491"/>
    <s v="F211"/>
    <n v="6258"/>
    <m/>
    <m/>
    <m/>
    <m/>
    <m/>
    <x v="0"/>
    <s v="PPDC @ FCES"/>
    <x v="2"/>
    <s v="Central"/>
    <m/>
    <m/>
    <m/>
    <m/>
    <d v="2016-07-01T00:00:00"/>
    <n v="2"/>
    <n v="1"/>
    <n v="52"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m/>
    <m/>
    <n v="159"/>
    <n v="1"/>
    <m/>
    <m/>
    <m/>
    <m/>
    <m/>
    <s v="No"/>
    <m/>
    <m/>
    <m/>
    <m/>
    <m/>
    <m/>
    <m/>
    <m/>
    <m/>
    <m/>
    <m/>
    <m/>
    <s v="C491"/>
    <m/>
    <m/>
    <m/>
    <m/>
    <m/>
    <m/>
    <m/>
    <m/>
    <m/>
    <m/>
    <m/>
    <m/>
    <m/>
    <m/>
    <m/>
    <m/>
    <m/>
    <m/>
    <m/>
    <m/>
    <m/>
    <n v="1017416137"/>
    <m/>
    <m/>
    <m/>
    <m/>
    <s v="Yes"/>
    <m/>
    <m/>
    <m/>
    <s v="Yes"/>
    <n v="1"/>
    <m/>
    <m/>
    <s v="F211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1"/>
    <s v="Alana"/>
    <s v="Hamilton"/>
    <m/>
    <m/>
    <m/>
    <x v="0"/>
    <n v="4"/>
    <x v="3"/>
    <n v="5"/>
    <n v="5"/>
    <m/>
    <m/>
    <n v="1017182630"/>
    <m/>
    <m/>
    <m/>
    <s v="F202"/>
    <s v="F202"/>
    <s v="F202"/>
    <n v="6139"/>
    <m/>
    <m/>
    <m/>
    <m/>
    <m/>
    <x v="0"/>
    <s v="PPDC @ FCES"/>
    <x v="2"/>
    <s v="PPDC @ FCES"/>
    <s v="PPDC @ FCES"/>
    <m/>
    <m/>
    <m/>
    <d v="2016-07-01T00:00:00"/>
    <n v="2"/>
    <n v="2"/>
    <n v="88"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6"/>
    <m/>
    <n v="205"/>
    <n v="48"/>
    <n v="8"/>
    <n v="9"/>
    <s v="Yes"/>
    <s v="Yes"/>
    <s v="Yes"/>
    <s v="No"/>
    <n v="198"/>
    <m/>
    <n v="193"/>
    <n v="9"/>
    <n v="12"/>
    <n v="-5"/>
    <s v="No"/>
    <s v="No"/>
    <s v="No"/>
    <s v="No"/>
    <m/>
    <n v="1017182630"/>
    <s v="F202"/>
    <n v="217"/>
    <n v="208"/>
    <n v="40"/>
    <s v="Below National Norm"/>
    <n v="5"/>
    <n v="-9"/>
    <s v="No"/>
    <s v="No"/>
    <s v="Did Not Achieve Goal"/>
    <s v="No"/>
    <n v="202"/>
    <n v="208"/>
    <n v="20"/>
    <s v="Well Below National Norm"/>
    <n v="10"/>
    <n v="6"/>
    <s v="Yes"/>
    <s v="No"/>
    <s v="Did Not Achieve Goal, But Showed Growth"/>
    <s v="No"/>
    <m/>
    <n v="1017182630"/>
    <d v="2017-09-18T00:00:00"/>
    <m/>
    <m/>
    <m/>
    <s v="Yes"/>
    <s v="Yes"/>
    <m/>
    <m/>
    <s v="No"/>
    <n v="0"/>
    <s v="No"/>
    <e v="#N/A"/>
    <s v="F202"/>
    <n v="433"/>
    <s v="Pass"/>
    <n v="429"/>
    <s v="Pass"/>
    <n v="442"/>
    <s v="Pass"/>
    <n v="325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02"/>
    <s v="Fairfield"/>
    <n v="2"/>
    <n v="2"/>
    <n v="2"/>
    <n v="3"/>
    <n v="2"/>
    <n v="3"/>
    <n v="4"/>
    <n v="4"/>
    <n v="4"/>
    <n v="4"/>
    <n v="4"/>
    <n v="4"/>
    <n v="4"/>
    <n v="4"/>
    <n v="4"/>
    <n v="4"/>
    <n v="4"/>
    <n v="2"/>
    <n v="4"/>
    <n v="4"/>
    <n v="4"/>
    <n v="4"/>
    <n v="1"/>
    <n v="1"/>
    <n v="2"/>
    <n v="1"/>
    <n v="1"/>
    <n v="1"/>
    <m/>
    <m/>
    <m/>
    <m/>
    <m/>
    <s v="F202"/>
    <n v="2"/>
    <n v="4"/>
    <n v="3"/>
    <n v="3"/>
    <n v="4"/>
    <n v="3"/>
    <n v="4"/>
    <n v="4"/>
    <n v="4"/>
    <n v="4"/>
    <n v="3"/>
    <n v="4"/>
    <n v="4"/>
    <n v="4"/>
    <n v="4"/>
    <n v="4"/>
    <n v="4"/>
    <n v="2"/>
    <n v="2"/>
    <n v="2"/>
    <n v="4"/>
    <n v="4"/>
    <n v="3"/>
    <n v="4"/>
    <n v="1"/>
    <n v="2"/>
    <n v="1"/>
    <n v="2"/>
    <n v="1"/>
    <n v="4"/>
    <n v="3"/>
    <n v="4"/>
    <n v="4"/>
    <m/>
    <m/>
    <m/>
    <m/>
    <s v="f202"/>
    <n v="2"/>
    <n v="3"/>
    <n v="3"/>
    <n v="3"/>
    <n v="4"/>
    <n v="3"/>
    <n v="4"/>
    <n v="3"/>
    <n v="3"/>
  </r>
  <r>
    <n v="442"/>
    <s v="Davari"/>
    <s v="Hickman"/>
    <m/>
    <m/>
    <m/>
    <x v="0"/>
    <n v="2"/>
    <x v="4"/>
    <n v="3"/>
    <m/>
    <m/>
    <m/>
    <n v="1017855943"/>
    <m/>
    <m/>
    <m/>
    <s v="F228"/>
    <s v="F228"/>
    <s v="F228"/>
    <n v="6467"/>
    <m/>
    <m/>
    <m/>
    <m/>
    <m/>
    <x v="0"/>
    <s v="PPDC @ FCES"/>
    <x v="2"/>
    <m/>
    <m/>
    <m/>
    <m/>
    <m/>
    <d v="2016-07-01T00:00:00"/>
    <n v="0"/>
    <n v="0"/>
    <n v="0"/>
    <m/>
    <m/>
    <m/>
    <m/>
    <m/>
    <m/>
    <m/>
    <m/>
    <m/>
    <m/>
    <m/>
    <s v="incomplete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28"/>
    <m/>
    <m/>
    <m/>
    <m/>
    <m/>
    <m/>
    <m/>
    <m/>
    <m/>
    <m/>
    <m/>
    <m/>
    <m/>
    <m/>
    <m/>
    <m/>
    <m/>
    <m/>
    <m/>
    <m/>
    <m/>
    <n v="1017855943"/>
    <m/>
    <m/>
    <m/>
    <m/>
    <s v="Yes"/>
    <m/>
    <m/>
    <m/>
    <s v="No"/>
    <n v="0"/>
    <m/>
    <m/>
    <s v="F228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3"/>
    <s v="Kahniemah"/>
    <s v="Hickman"/>
    <m/>
    <m/>
    <m/>
    <x v="0"/>
    <n v="3"/>
    <x v="1"/>
    <n v="4"/>
    <m/>
    <m/>
    <m/>
    <n v="1017400319"/>
    <m/>
    <m/>
    <m/>
    <s v="F229"/>
    <s v="F229"/>
    <s v="F229"/>
    <n v="6474"/>
    <m/>
    <m/>
    <m/>
    <m/>
    <m/>
    <x v="0"/>
    <s v="PPDC @ FCES"/>
    <x v="2"/>
    <m/>
    <m/>
    <m/>
    <m/>
    <m/>
    <d v="2016-07-01T00:00:00"/>
    <n v="0"/>
    <n v="0"/>
    <n v="0"/>
    <m/>
    <m/>
    <m/>
    <m/>
    <m/>
    <m/>
    <m/>
    <m/>
    <m/>
    <m/>
    <m/>
    <s v="incomplete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29"/>
    <m/>
    <m/>
    <m/>
    <m/>
    <m/>
    <m/>
    <m/>
    <m/>
    <m/>
    <m/>
    <m/>
    <m/>
    <m/>
    <m/>
    <m/>
    <m/>
    <m/>
    <m/>
    <m/>
    <m/>
    <m/>
    <n v="1017400319"/>
    <m/>
    <m/>
    <m/>
    <m/>
    <s v="Yes"/>
    <m/>
    <m/>
    <m/>
    <s v="No"/>
    <n v="0"/>
    <m/>
    <m/>
    <s v="F229"/>
    <n v="430"/>
    <s v="Pass"/>
    <n v="365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5"/>
    <s v="LeNasia"/>
    <s v="McCants"/>
    <m/>
    <m/>
    <m/>
    <x v="0"/>
    <n v="5"/>
    <x v="2"/>
    <n v="6"/>
    <m/>
    <m/>
    <m/>
    <s v="LeNasiaMcCants"/>
    <m/>
    <m/>
    <m/>
    <s v="F227"/>
    <s v="F227"/>
    <s v="F227"/>
    <n v="6450"/>
    <m/>
    <m/>
    <m/>
    <m/>
    <m/>
    <x v="0"/>
    <s v="PPDC @ FCES"/>
    <x v="0"/>
    <m/>
    <m/>
    <m/>
    <m/>
    <m/>
    <d v="2016-07-01T00:00:00"/>
    <n v="1"/>
    <n v="0"/>
    <n v="8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27"/>
    <m/>
    <m/>
    <m/>
    <m/>
    <m/>
    <m/>
    <m/>
    <m/>
    <m/>
    <m/>
    <m/>
    <m/>
    <m/>
    <m/>
    <m/>
    <m/>
    <m/>
    <m/>
    <m/>
    <m/>
    <m/>
    <s v="LeNasiaMcCants"/>
    <m/>
    <m/>
    <m/>
    <m/>
    <m/>
    <m/>
    <m/>
    <m/>
    <m/>
    <m/>
    <m/>
    <m/>
    <s v="F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6"/>
    <s v="Brandon"/>
    <s v="Roane"/>
    <m/>
    <m/>
    <m/>
    <x v="0"/>
    <n v="2"/>
    <x v="4"/>
    <n v="3"/>
    <m/>
    <m/>
    <m/>
    <s v="BrandonRoane"/>
    <m/>
    <m/>
    <m/>
    <s v="F226"/>
    <s v="F226"/>
    <s v="F226"/>
    <n v="6433"/>
    <m/>
    <m/>
    <m/>
    <m/>
    <m/>
    <x v="0"/>
    <s v="PPDC @ FCES"/>
    <x v="0"/>
    <m/>
    <m/>
    <m/>
    <m/>
    <m/>
    <d v="2016-07-01T00:00:00"/>
    <n v="1"/>
    <n v="0"/>
    <n v="8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26"/>
    <m/>
    <m/>
    <m/>
    <m/>
    <m/>
    <m/>
    <m/>
    <m/>
    <m/>
    <m/>
    <m/>
    <m/>
    <m/>
    <m/>
    <m/>
    <m/>
    <m/>
    <m/>
    <m/>
    <m/>
    <m/>
    <s v="BrandonRoane"/>
    <m/>
    <m/>
    <m/>
    <m/>
    <m/>
    <m/>
    <m/>
    <m/>
    <m/>
    <m/>
    <m/>
    <m/>
    <s v="F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8"/>
    <s v="Jermaine"/>
    <s v="Thompson"/>
    <m/>
    <m/>
    <m/>
    <x v="0"/>
    <n v="4"/>
    <x v="3"/>
    <n v="5"/>
    <m/>
    <m/>
    <m/>
    <s v="JermaineThompson"/>
    <m/>
    <m/>
    <m/>
    <s v="F210"/>
    <s v="F210"/>
    <s v="F210"/>
    <n v="6241"/>
    <m/>
    <m/>
    <m/>
    <m/>
    <m/>
    <x v="0"/>
    <s v="PPDC @ FCES"/>
    <x v="0"/>
    <m/>
    <m/>
    <m/>
    <m/>
    <m/>
    <d v="2016-07-01T00:00:00"/>
    <n v="1"/>
    <n v="0"/>
    <n v="8"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10"/>
    <m/>
    <m/>
    <m/>
    <m/>
    <m/>
    <m/>
    <m/>
    <m/>
    <m/>
    <m/>
    <m/>
    <m/>
    <m/>
    <m/>
    <m/>
    <m/>
    <m/>
    <m/>
    <m/>
    <m/>
    <m/>
    <s v="JermaineThompson"/>
    <m/>
    <m/>
    <m/>
    <m/>
    <m/>
    <m/>
    <m/>
    <m/>
    <m/>
    <m/>
    <m/>
    <m/>
    <s v="F2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0"/>
    <s v="Kendall"/>
    <s v="Taylor"/>
    <m/>
    <m/>
    <m/>
    <x v="0"/>
    <n v="2"/>
    <x v="4"/>
    <n v="3"/>
    <m/>
    <m/>
    <m/>
    <s v="KendallTaylor"/>
    <m/>
    <m/>
    <m/>
    <s v="C235"/>
    <s v="C235"/>
    <s v="C235"/>
    <m/>
    <m/>
    <m/>
    <m/>
    <m/>
    <m/>
    <x v="0"/>
    <s v="Central"/>
    <x v="0"/>
    <s v="Central"/>
    <m/>
    <m/>
    <m/>
    <m/>
    <d v="2016-07-01T00:00:00"/>
    <n v="2"/>
    <n v="0"/>
    <n v="16"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35"/>
    <m/>
    <m/>
    <m/>
    <m/>
    <m/>
    <m/>
    <m/>
    <m/>
    <m/>
    <m/>
    <m/>
    <m/>
    <m/>
    <m/>
    <m/>
    <m/>
    <m/>
    <m/>
    <m/>
    <m/>
    <m/>
    <s v="KendallTaylor"/>
    <m/>
    <m/>
    <m/>
    <m/>
    <m/>
    <m/>
    <m/>
    <m/>
    <m/>
    <m/>
    <m/>
    <m/>
    <s v="C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1"/>
    <s v="Deontae"/>
    <s v="Robinson"/>
    <m/>
    <m/>
    <m/>
    <x v="0"/>
    <n v="2"/>
    <x v="4"/>
    <n v="3"/>
    <n v="3"/>
    <n v="4"/>
    <m/>
    <n v="1017707114"/>
    <m/>
    <m/>
    <m/>
    <s v="C236"/>
    <s v="C236"/>
    <s v="C236"/>
    <n v="6552"/>
    <m/>
    <m/>
    <m/>
    <m/>
    <m/>
    <x v="0"/>
    <s v="Central"/>
    <x v="1"/>
    <s v="Central"/>
    <s v="Central"/>
    <s v="Central"/>
    <m/>
    <m/>
    <d v="2016-07-01T00:00:00"/>
    <n v="3"/>
    <n v="2"/>
    <n v="96"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36"/>
    <m/>
    <n v="158"/>
    <n v="2"/>
    <n v="20"/>
    <n v="22"/>
    <s v="Yes"/>
    <s v="Yes"/>
    <s v="Yes"/>
    <s v="No"/>
    <n v="152"/>
    <m/>
    <n v="164"/>
    <n v="2"/>
    <n v="18"/>
    <n v="12"/>
    <s v="Yes"/>
    <s v="No"/>
    <s v="No"/>
    <s v="No"/>
    <m/>
    <n v="1017707114"/>
    <s v="C236"/>
    <n v="166"/>
    <n v="173"/>
    <n v="5"/>
    <s v="Well Below National Norm"/>
    <n v="14"/>
    <n v="7"/>
    <s v="Yes"/>
    <s v="No"/>
    <s v="Did Not Achieve Goal, But Showed Growth"/>
    <s v="No"/>
    <n v="169"/>
    <n v="185"/>
    <n v="9"/>
    <s v="Well Below National Norm"/>
    <n v="14"/>
    <n v="16"/>
    <s v="Yes"/>
    <s v="Yes"/>
    <s v="Exceeded Goal"/>
    <s v="No"/>
    <m/>
    <n v="1017707114"/>
    <d v="2017-09-18T00:00:00"/>
    <m/>
    <m/>
    <m/>
    <s v="Yes"/>
    <s v="Yes"/>
    <m/>
    <m/>
    <s v="No"/>
    <n v="0"/>
    <s v="Yes"/>
    <e v="#N/A"/>
    <s v="C236"/>
    <m/>
    <m/>
    <m/>
    <m/>
    <n v="309"/>
    <s v="Fail"/>
    <n v="309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2"/>
    <s v="Tylen"/>
    <s v="Lewis"/>
    <m/>
    <m/>
    <m/>
    <x v="0"/>
    <n v="5"/>
    <x v="2"/>
    <n v="6"/>
    <m/>
    <m/>
    <m/>
    <m/>
    <m/>
    <n v="237"/>
    <m/>
    <s v="F237"/>
    <s v="F237"/>
    <s v="F237"/>
    <m/>
    <m/>
    <m/>
    <m/>
    <m/>
    <m/>
    <x v="0"/>
    <s v="PPDC @ FCES"/>
    <x v="0"/>
    <m/>
    <m/>
    <m/>
    <m/>
    <m/>
    <d v="2016-07-01T00:00:00"/>
    <n v="0"/>
    <n v="0"/>
    <n v="0"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0"/>
    <s v="Na'kayah"/>
    <s v="Little"/>
    <m/>
    <m/>
    <m/>
    <x v="0"/>
    <n v="5"/>
    <x v="2"/>
    <n v="6"/>
    <m/>
    <m/>
    <m/>
    <n v="1017380901"/>
    <m/>
    <m/>
    <m/>
    <s v="F245"/>
    <s v="F245"/>
    <s v="F245"/>
    <n v="6690"/>
    <m/>
    <m/>
    <m/>
    <m/>
    <m/>
    <x v="0"/>
    <s v="PPDC @ FCES"/>
    <x v="2"/>
    <m/>
    <m/>
    <m/>
    <m/>
    <m/>
    <d v="2016-08-04T00:00:00"/>
    <n v="1"/>
    <n v="1"/>
    <n v="44"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8"/>
    <m/>
    <n v="205"/>
    <n v="32"/>
    <n v="7"/>
    <n v="7"/>
    <s v="Yes"/>
    <s v="Yes"/>
    <s v="No"/>
    <s v="No"/>
    <m/>
    <m/>
    <m/>
    <m/>
    <m/>
    <m/>
    <m/>
    <m/>
    <m/>
    <m/>
    <m/>
    <m/>
    <s v="F245"/>
    <m/>
    <m/>
    <m/>
    <m/>
    <m/>
    <m/>
    <m/>
    <m/>
    <m/>
    <m/>
    <m/>
    <m/>
    <m/>
    <m/>
    <m/>
    <m/>
    <m/>
    <m/>
    <m/>
    <m/>
    <m/>
    <n v="1017380901"/>
    <m/>
    <m/>
    <m/>
    <m/>
    <s v="Yes"/>
    <m/>
    <m/>
    <m/>
    <s v="No"/>
    <n v="0"/>
    <m/>
    <m/>
    <s v="F245"/>
    <n v="450"/>
    <s v="Pass"/>
    <n v="515"/>
    <s v="Advanced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45"/>
    <s v="Fairfield"/>
    <n v="2"/>
    <n v="3"/>
    <n v="2"/>
    <n v="2"/>
    <n v="3"/>
    <n v="3"/>
    <n v="4"/>
    <n v="3"/>
    <n v="1"/>
    <n v="4"/>
    <n v="4"/>
    <n v="3"/>
    <n v="3"/>
    <n v="3"/>
    <n v="3"/>
    <n v="3"/>
    <n v="4"/>
    <n v="3"/>
    <n v="2"/>
    <n v="3"/>
    <n v="4"/>
    <n v="3"/>
    <n v="2"/>
    <n v="3"/>
    <n v="2"/>
    <n v="1"/>
    <n v="2"/>
    <n v="2"/>
    <m/>
    <m/>
    <m/>
    <m/>
    <m/>
    <s v="F245"/>
    <n v="3"/>
    <n v="3"/>
    <n v="3"/>
    <n v="4"/>
    <n v="3"/>
    <n v="3"/>
    <n v="3"/>
    <n v="3"/>
    <n v="3"/>
    <n v="3"/>
    <n v="3"/>
    <n v="3"/>
    <n v="2"/>
    <n v="2"/>
    <n v="3"/>
    <n v="2"/>
    <n v="4"/>
    <n v="2"/>
    <n v="3"/>
    <n v="2"/>
    <n v="4"/>
    <n v="2"/>
    <n v="3"/>
    <n v="2"/>
    <n v="3"/>
    <n v="3"/>
    <n v="2"/>
    <n v="3"/>
    <n v="4"/>
    <n v="3"/>
    <n v="3"/>
    <n v="4"/>
    <n v="4"/>
    <m/>
    <m/>
    <m/>
    <m/>
    <m/>
    <m/>
    <m/>
    <m/>
    <m/>
    <m/>
    <m/>
    <m/>
    <m/>
    <m/>
  </r>
  <r>
    <n v="461"/>
    <s v="Gejuan"/>
    <s v="Atkins-West"/>
    <m/>
    <m/>
    <m/>
    <x v="0"/>
    <m/>
    <x v="6"/>
    <n v="8"/>
    <n v="8"/>
    <m/>
    <m/>
    <s v="GejuanAtkins-West"/>
    <m/>
    <m/>
    <m/>
    <s v="C264"/>
    <s v="C264"/>
    <s v="C264"/>
    <n v="6821"/>
    <m/>
    <m/>
    <m/>
    <m/>
    <m/>
    <x v="0"/>
    <m/>
    <x v="1"/>
    <s v="Central"/>
    <s v="Central"/>
    <m/>
    <m/>
    <m/>
    <d v="2016-09-12T00:00:00"/>
    <n v="1"/>
    <n v="2"/>
    <n v="80"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224"/>
    <n v="74"/>
    <n v="232"/>
    <n v="82"/>
    <n v="3"/>
    <n v="8"/>
    <s v="Yes"/>
    <s v="Yes"/>
    <s v="Yes"/>
    <s v="Yes"/>
    <n v="238"/>
    <n v="83"/>
    <n v="244"/>
    <n v="81"/>
    <n v="6"/>
    <n v="6"/>
    <s v="Yes"/>
    <s v="Yes"/>
    <s v="No"/>
    <s v="Yes"/>
    <m/>
    <s v="x"/>
    <s v="C264"/>
    <n v="233"/>
    <n v="234"/>
    <n v="81"/>
    <s v="Above National Norm"/>
    <n v="2"/>
    <n v="1"/>
    <s v="Yes"/>
    <s v="No"/>
    <s v="Did Not Achieve Goal, But Showed Growth"/>
    <s v="Yes"/>
    <n v="244"/>
    <n v="250"/>
    <n v="84"/>
    <s v="Above National Norm"/>
    <n v="4"/>
    <n v="6"/>
    <s v="Yes"/>
    <s v="Yes"/>
    <s v="Exceeded Goal"/>
    <s v="Yes"/>
    <m/>
    <s v="GejuanAtkins-West"/>
    <d v="2017-09-18T00:00:00"/>
    <m/>
    <m/>
    <m/>
    <s v="Yes"/>
    <s v="?"/>
    <m/>
    <m/>
    <m/>
    <m/>
    <m/>
    <m/>
    <s v="C264"/>
    <m/>
    <m/>
    <m/>
    <m/>
    <m/>
    <m/>
    <m/>
    <m/>
    <s v="Anna Julia Cooper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64"/>
    <s v="Middle School"/>
    <n v="3"/>
    <n v="2"/>
    <n v="2"/>
    <n v="4"/>
    <n v="3"/>
    <n v="3"/>
    <n v="3"/>
    <n v="3"/>
    <n v="3"/>
    <n v="3"/>
    <n v="4"/>
    <n v="3"/>
    <n v="2"/>
    <n v="4"/>
    <n v="4"/>
    <n v="4"/>
    <n v="4"/>
    <n v="3"/>
    <n v="4"/>
    <n v="2"/>
    <n v="4"/>
    <n v="4"/>
    <n v="3"/>
    <n v="4"/>
    <n v="2"/>
    <n v="4"/>
    <n v="4"/>
    <n v="4"/>
    <n v="3"/>
    <n v="3"/>
    <n v="3"/>
    <m/>
    <m/>
    <s v="C264"/>
    <n v="3"/>
    <n v="3"/>
    <n v="3"/>
    <n v="4"/>
    <n v="3"/>
    <n v="3"/>
    <n v="3"/>
    <n v="3"/>
    <n v="3"/>
    <n v="3"/>
    <n v="3"/>
    <n v="2"/>
    <n v="3"/>
    <n v="3"/>
    <n v="2"/>
    <n v="4"/>
    <n v="3"/>
    <n v="2"/>
    <n v="3"/>
    <n v="2"/>
    <n v="4"/>
    <n v="4"/>
    <n v="2"/>
    <n v="3"/>
    <n v="3"/>
    <n v="3"/>
    <n v="4"/>
    <n v="3"/>
    <n v="4"/>
    <n v="3"/>
    <n v="4"/>
    <n v="2"/>
    <n v="3"/>
    <n v="3"/>
    <n v="3"/>
    <n v="3"/>
    <m/>
    <s v="c264"/>
    <n v="2"/>
    <n v="2"/>
    <n v="2"/>
    <n v="3"/>
    <n v="4"/>
    <n v="4"/>
    <n v="3"/>
    <n v="2"/>
    <n v="2"/>
  </r>
  <r>
    <n v="462"/>
    <s v="Malik"/>
    <s v="Bruce"/>
    <m/>
    <m/>
    <m/>
    <x v="0"/>
    <m/>
    <x v="5"/>
    <n v="7"/>
    <m/>
    <m/>
    <m/>
    <s v="MalikBruce"/>
    <m/>
    <m/>
    <m/>
    <s v="C285"/>
    <s v="C285"/>
    <s v="C285"/>
    <m/>
    <m/>
    <m/>
    <m/>
    <m/>
    <m/>
    <x v="0"/>
    <m/>
    <x v="1"/>
    <s v="Central"/>
    <m/>
    <m/>
    <m/>
    <m/>
    <d v="2016-09-12T00:00:00"/>
    <n v="1"/>
    <n v="0"/>
    <n v="8"/>
    <m/>
    <m/>
    <m/>
    <m/>
    <m/>
    <m/>
    <m/>
    <m/>
    <m/>
    <m/>
    <m/>
    <m/>
    <s v="incomplete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85"/>
    <m/>
    <m/>
    <m/>
    <m/>
    <m/>
    <m/>
    <m/>
    <m/>
    <m/>
    <m/>
    <m/>
    <m/>
    <m/>
    <m/>
    <m/>
    <m/>
    <m/>
    <m/>
    <m/>
    <m/>
    <m/>
    <s v="MalikBruce"/>
    <m/>
    <m/>
    <m/>
    <m/>
    <s v="Yes"/>
    <m/>
    <m/>
    <m/>
    <m/>
    <m/>
    <m/>
    <m/>
    <s v="C285"/>
    <m/>
    <m/>
    <m/>
    <m/>
    <m/>
    <m/>
    <m/>
    <m/>
    <s v="Anna Julia Coop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85"/>
    <s v="Middle School"/>
    <n v="3"/>
    <n v="3"/>
    <n v="1"/>
    <n v="3"/>
    <n v="2"/>
    <n v="3"/>
    <n v="4"/>
    <n v="4"/>
    <n v="4"/>
    <n v="4"/>
    <n v="3"/>
    <n v="4"/>
    <n v="3"/>
    <n v="4"/>
    <n v="4"/>
    <n v="4"/>
    <n v="4"/>
    <n v="1"/>
    <n v="1"/>
    <n v="1"/>
    <n v="4"/>
    <n v="1"/>
    <n v="1"/>
    <n v="4"/>
    <n v="4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4"/>
    <s v="Ariyana"/>
    <s v="Coleman"/>
    <m/>
    <m/>
    <m/>
    <x v="0"/>
    <m/>
    <x v="4"/>
    <n v="3"/>
    <n v="3"/>
    <m/>
    <m/>
    <n v="1017856059"/>
    <m/>
    <m/>
    <m/>
    <s v="C260"/>
    <s v="C260"/>
    <s v="C260"/>
    <m/>
    <m/>
    <m/>
    <m/>
    <m/>
    <m/>
    <x v="0"/>
    <m/>
    <x v="1"/>
    <s v="Central"/>
    <s v="Central"/>
    <m/>
    <m/>
    <m/>
    <d v="2016-09-12T00:00:00"/>
    <n v="1"/>
    <n v="2"/>
    <n v="80"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32"/>
    <m/>
    <n v="167"/>
    <n v="8"/>
    <n v="21"/>
    <n v="35"/>
    <s v="Yes"/>
    <s v="Yes"/>
    <s v="Yes"/>
    <s v="No"/>
    <n v="167"/>
    <m/>
    <n v="179"/>
    <n v="17"/>
    <n v="16"/>
    <n v="12"/>
    <s v="Yes"/>
    <s v="No"/>
    <s v="No"/>
    <s v="No"/>
    <m/>
    <n v="1017856059"/>
    <s v="C260"/>
    <n v="153"/>
    <n v="189"/>
    <n v="26"/>
    <s v="Well Below National Norm"/>
    <n v="16"/>
    <n v="36"/>
    <s v="Yes"/>
    <s v="Yes"/>
    <s v="Exceeded Goal"/>
    <s v="No"/>
    <n v="171"/>
    <n v="189"/>
    <n v="15"/>
    <s v="Well Below National Norm"/>
    <n v="14"/>
    <n v="18"/>
    <s v="Yes"/>
    <s v="Yes"/>
    <s v="Exceeded Goal"/>
    <s v="No"/>
    <m/>
    <n v="1017856059"/>
    <d v="2017-09-21T00:00:00"/>
    <m/>
    <m/>
    <m/>
    <s v="Yes"/>
    <s v="Yes"/>
    <m/>
    <m/>
    <s v="No"/>
    <n v="0"/>
    <s v="No"/>
    <e v="#N/A"/>
    <s v="C260"/>
    <m/>
    <m/>
    <m/>
    <m/>
    <n v="379"/>
    <s v="Fail"/>
    <n v="413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5"/>
    <s v="Ta'Liyah"/>
    <s v="Douglass"/>
    <m/>
    <m/>
    <m/>
    <x v="0"/>
    <m/>
    <x v="4"/>
    <n v="3"/>
    <n v="3"/>
    <n v="4"/>
    <m/>
    <n v="1017537789"/>
    <m/>
    <m/>
    <m/>
    <s v="C271"/>
    <s v="C271"/>
    <s v="C271"/>
    <m/>
    <m/>
    <m/>
    <m/>
    <m/>
    <m/>
    <x v="0"/>
    <m/>
    <x v="1"/>
    <m/>
    <s v="Central"/>
    <s v="Central"/>
    <m/>
    <m/>
    <d v="2016-09-12T00:00:00"/>
    <n v="1"/>
    <n v="1"/>
    <n v="44"/>
    <m/>
    <m/>
    <m/>
    <m/>
    <m/>
    <m/>
    <m/>
    <m/>
    <m/>
    <m/>
    <m/>
    <m/>
    <s v="incomplete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8"/>
    <m/>
    <n v="171"/>
    <n v="12"/>
    <n v="16"/>
    <n v="13"/>
    <s v="Yes"/>
    <s v="No"/>
    <s v="No"/>
    <s v="No"/>
    <n v="169"/>
    <m/>
    <n v="174"/>
    <n v="9"/>
    <n v="16"/>
    <n v="5"/>
    <s v="Yes"/>
    <s v="No"/>
    <s v="No"/>
    <s v="No"/>
    <m/>
    <n v="1017537789"/>
    <s v="C271"/>
    <n v="161"/>
    <n v="168"/>
    <n v="2"/>
    <s v="Well Below National Norm"/>
    <n v="15"/>
    <n v="7"/>
    <s v="Yes"/>
    <s v="No"/>
    <s v="Did Not Achieve Goal, But Showed Growth"/>
    <s v="No"/>
    <n v="163"/>
    <n v="182"/>
    <n v="6"/>
    <s v="Well Below National Norm"/>
    <n v="15"/>
    <n v="19"/>
    <s v="Yes"/>
    <s v="Yes"/>
    <s v="Exceeded Goal"/>
    <s v="No"/>
    <m/>
    <n v="1017537789"/>
    <d v="2017-09-18T00:00:00"/>
    <m/>
    <m/>
    <m/>
    <s v="Yes"/>
    <s v="Yes"/>
    <m/>
    <m/>
    <s v="No"/>
    <n v="0"/>
    <m/>
    <m/>
    <s v="C271"/>
    <m/>
    <m/>
    <m/>
    <m/>
    <m/>
    <m/>
    <m/>
    <m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8"/>
    <s v="Da'Nasia"/>
    <s v="Gomez"/>
    <m/>
    <m/>
    <m/>
    <x v="0"/>
    <m/>
    <x v="6"/>
    <n v="8"/>
    <m/>
    <m/>
    <m/>
    <n v="1014979921"/>
    <m/>
    <m/>
    <m/>
    <s v="C256"/>
    <s v="C256"/>
    <s v="C256"/>
    <m/>
    <m/>
    <m/>
    <m/>
    <m/>
    <m/>
    <x v="0"/>
    <m/>
    <x v="1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6"/>
    <m/>
    <m/>
    <m/>
    <m/>
    <m/>
    <m/>
    <m/>
    <m/>
    <m/>
    <m/>
    <m/>
    <m/>
    <m/>
    <m/>
    <m/>
    <m/>
    <m/>
    <m/>
    <m/>
    <m/>
    <m/>
    <n v="1014979921"/>
    <m/>
    <m/>
    <m/>
    <m/>
    <s v="Yes"/>
    <m/>
    <m/>
    <m/>
    <s v="No"/>
    <n v="0"/>
    <m/>
    <m/>
    <s v="C256"/>
    <n v="293"/>
    <s v="Fail"/>
    <n v="285"/>
    <s v="Fail"/>
    <m/>
    <m/>
    <m/>
    <m/>
    <s v="Martin Luther King Middle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1"/>
    <s v="Jalia"/>
    <s v="Lewis"/>
    <m/>
    <m/>
    <m/>
    <x v="0"/>
    <m/>
    <x v="5"/>
    <n v="7"/>
    <m/>
    <m/>
    <m/>
    <n v="1014862827"/>
    <m/>
    <m/>
    <m/>
    <s v="C251"/>
    <s v="C251"/>
    <s v="C251"/>
    <m/>
    <m/>
    <m/>
    <m/>
    <m/>
    <m/>
    <x v="0"/>
    <m/>
    <x v="1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1"/>
    <m/>
    <m/>
    <m/>
    <m/>
    <m/>
    <m/>
    <m/>
    <m/>
    <m/>
    <m/>
    <m/>
    <m/>
    <m/>
    <m/>
    <m/>
    <m/>
    <m/>
    <m/>
    <m/>
    <m/>
    <m/>
    <n v="1014862827"/>
    <m/>
    <m/>
    <m/>
    <m/>
    <s v="Yes"/>
    <m/>
    <m/>
    <m/>
    <s v="No"/>
    <n v="0"/>
    <m/>
    <m/>
    <s v="C251"/>
    <n v="294"/>
    <s v="Fail"/>
    <n v="385"/>
    <s v="Fail"/>
    <m/>
    <m/>
    <m/>
    <m/>
    <s v="Martin Luther King Middle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2"/>
    <s v="Matthew"/>
    <s v="McClendon"/>
    <m/>
    <m/>
    <m/>
    <x v="0"/>
    <m/>
    <x v="5"/>
    <n v="7"/>
    <n v="7"/>
    <n v="8"/>
    <m/>
    <s v="MatthewMcClendon"/>
    <m/>
    <m/>
    <m/>
    <s v="C262"/>
    <s v="C262"/>
    <s v="C262"/>
    <m/>
    <m/>
    <m/>
    <m/>
    <m/>
    <m/>
    <x v="0"/>
    <m/>
    <x v="1"/>
    <s v="Central"/>
    <s v="Central"/>
    <s v="Central"/>
    <m/>
    <m/>
    <d v="2016-09-12T00:00:00"/>
    <n v="2"/>
    <n v="2"/>
    <n v="88"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9"/>
    <n v="22"/>
    <n v="206"/>
    <n v="25"/>
    <n v="7"/>
    <n v="7"/>
    <s v="Yes"/>
    <s v="Yes"/>
    <s v="No"/>
    <s v="No"/>
    <n v="196"/>
    <n v="9"/>
    <n v="209"/>
    <n v="16"/>
    <n v="9"/>
    <n v="13"/>
    <s v="Yes"/>
    <s v="Yes"/>
    <s v="Yes"/>
    <s v="No"/>
    <m/>
    <s v="x"/>
    <s v="C262"/>
    <n v="209"/>
    <n v="205"/>
    <n v="19"/>
    <s v="Well Below National Norm"/>
    <n v="4"/>
    <n v="-4"/>
    <s v="No"/>
    <s v="No"/>
    <s v="Did Not Achieve Goal"/>
    <s v="No"/>
    <n v="210"/>
    <n v="217"/>
    <n v="26"/>
    <s v="Well Below National Norm"/>
    <n v="6"/>
    <n v="7"/>
    <s v="Yes"/>
    <s v="Yes"/>
    <s v="Exceeded Goal"/>
    <s v="No"/>
    <m/>
    <s v="MatthewMcClendon"/>
    <d v="2017-09-18T00:00:00"/>
    <m/>
    <m/>
    <m/>
    <s v="Yes"/>
    <s v="Yes"/>
    <m/>
    <m/>
    <m/>
    <m/>
    <m/>
    <m/>
    <s v="C262"/>
    <m/>
    <m/>
    <m/>
    <m/>
    <m/>
    <m/>
    <m/>
    <m/>
    <s v="Anna Julia Cooper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62"/>
    <s v="Middle School"/>
    <n v="4"/>
    <n v="4"/>
    <n v="3"/>
    <n v="3"/>
    <n v="4"/>
    <n v="3"/>
    <n v="4"/>
    <n v="4"/>
    <n v="2"/>
    <n v="1"/>
    <n v="4"/>
    <n v="4"/>
    <n v="4"/>
    <n v="3"/>
    <n v="3"/>
    <n v="4"/>
    <n v="4"/>
    <n v="4"/>
    <n v="4"/>
    <n v="4"/>
    <n v="4"/>
    <n v="4"/>
    <n v="4"/>
    <n v="4"/>
    <n v="4"/>
    <n v="4"/>
    <n v="4"/>
    <n v="4"/>
    <n v="2"/>
    <n v="3"/>
    <n v="3"/>
    <m/>
    <m/>
    <s v="C262"/>
    <n v="1"/>
    <n v="1"/>
    <n v="2"/>
    <n v="4"/>
    <n v="1"/>
    <n v="1"/>
    <n v="3"/>
    <n v="1"/>
    <n v="1"/>
    <n v="2"/>
    <n v="2"/>
    <n v="2"/>
    <n v="1"/>
    <n v="2"/>
    <n v="2"/>
    <n v="2"/>
    <n v="2"/>
    <n v="4"/>
    <n v="4"/>
    <n v="4"/>
    <n v="4"/>
    <n v="2"/>
    <n v="4"/>
    <n v="4"/>
    <n v="4"/>
    <n v="3"/>
    <n v="4"/>
    <n v="4"/>
    <n v="4"/>
    <n v="1"/>
    <n v="4"/>
    <n v="4"/>
    <n v="4"/>
    <n v="3"/>
    <n v="3"/>
    <n v="3"/>
    <m/>
    <s v="c262"/>
    <n v="2"/>
    <n v="4"/>
    <n v="1"/>
    <n v="4"/>
    <n v="1"/>
    <n v="1"/>
    <n v="4"/>
    <n v="4"/>
    <n v="1"/>
  </r>
  <r>
    <n v="474"/>
    <s v="Albrielle"/>
    <s v="Simms"/>
    <m/>
    <m/>
    <m/>
    <x v="0"/>
    <m/>
    <x v="11"/>
    <n v="9"/>
    <m/>
    <m/>
    <m/>
    <s v="AlbrielleSimms"/>
    <m/>
    <m/>
    <m/>
    <s v="C261"/>
    <s v="C261"/>
    <s v="C261"/>
    <m/>
    <m/>
    <m/>
    <m/>
    <m/>
    <m/>
    <x v="0"/>
    <m/>
    <x v="1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61"/>
    <m/>
    <m/>
    <m/>
    <m/>
    <m/>
    <m/>
    <m/>
    <m/>
    <m/>
    <m/>
    <m/>
    <m/>
    <m/>
    <m/>
    <m/>
    <m/>
    <m/>
    <m/>
    <m/>
    <m/>
    <m/>
    <s v="AlbrielleSimms"/>
    <m/>
    <m/>
    <m/>
    <m/>
    <m/>
    <m/>
    <m/>
    <m/>
    <m/>
    <m/>
    <m/>
    <m/>
    <s v="C261"/>
    <m/>
    <m/>
    <m/>
    <m/>
    <m/>
    <m/>
    <m/>
    <m/>
    <s v="Metropolitan Da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5"/>
    <s v="Curtrell"/>
    <s v="Townes"/>
    <m/>
    <m/>
    <m/>
    <x v="0"/>
    <m/>
    <x v="1"/>
    <n v="4"/>
    <m/>
    <m/>
    <m/>
    <n v="1017704880"/>
    <m/>
    <m/>
    <m/>
    <s v="C281"/>
    <s v="C281"/>
    <s v="C281"/>
    <m/>
    <m/>
    <m/>
    <m/>
    <m/>
    <m/>
    <x v="0"/>
    <m/>
    <x v="1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46"/>
    <m/>
    <n v="150"/>
    <n v="1"/>
    <n v="19"/>
    <n v="4"/>
    <s v="Yes"/>
    <s v="No"/>
    <s v="No"/>
    <s v="No"/>
    <n v="159"/>
    <m/>
    <n v="176"/>
    <n v="2"/>
    <n v="15"/>
    <n v="17"/>
    <s v="Yes"/>
    <s v="Yes"/>
    <s v="Yes"/>
    <s v="No"/>
    <m/>
    <m/>
    <s v="C281"/>
    <m/>
    <m/>
    <m/>
    <m/>
    <m/>
    <m/>
    <m/>
    <m/>
    <m/>
    <m/>
    <m/>
    <m/>
    <m/>
    <m/>
    <m/>
    <m/>
    <m/>
    <m/>
    <m/>
    <m/>
    <m/>
    <n v="1017704880"/>
    <m/>
    <m/>
    <m/>
    <m/>
    <s v="Yes"/>
    <m/>
    <m/>
    <m/>
    <s v="Yes"/>
    <n v="7"/>
    <m/>
    <m/>
    <s v="C281"/>
    <n v="279"/>
    <s v="Fail"/>
    <n v="315"/>
    <s v="Fail"/>
    <m/>
    <m/>
    <m/>
    <m/>
    <s v="Chimborazo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6"/>
    <s v="Marcella"/>
    <s v="Wright"/>
    <m/>
    <m/>
    <m/>
    <x v="0"/>
    <m/>
    <x v="3"/>
    <n v="5"/>
    <n v="5"/>
    <n v="6"/>
    <n v="6"/>
    <s v="MarcellaWright"/>
    <m/>
    <m/>
    <m/>
    <s v="C252"/>
    <s v="C252"/>
    <s v="C252"/>
    <m/>
    <m/>
    <m/>
    <m/>
    <m/>
    <m/>
    <x v="0"/>
    <m/>
    <x v="1"/>
    <s v="Central"/>
    <s v="Central"/>
    <s v="Central"/>
    <m/>
    <m/>
    <d v="2016-09-12T00:00:00"/>
    <n v="2"/>
    <n v="2"/>
    <n v="88"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5"/>
    <m/>
    <n v="201"/>
    <n v="37"/>
    <n v="8"/>
    <n v="6"/>
    <s v="Yes"/>
    <s v="No"/>
    <s v="No"/>
    <s v="No"/>
    <n v="202"/>
    <m/>
    <n v="209"/>
    <n v="38"/>
    <n v="12"/>
    <n v="7"/>
    <s v="Yes"/>
    <s v="No"/>
    <s v="No"/>
    <s v="No"/>
    <m/>
    <n v="1017410472"/>
    <s v="C252"/>
    <n v="204"/>
    <n v="204"/>
    <n v="30"/>
    <s v="Well Below National Norm"/>
    <n v="6"/>
    <n v="0"/>
    <s v="No"/>
    <s v="No"/>
    <s v="Did Not Achieve Goal"/>
    <s v="No"/>
    <n v="216"/>
    <n v="223"/>
    <n v="54"/>
    <s v="Above National Norm"/>
    <n v="10"/>
    <n v="7"/>
    <s v="Yes"/>
    <s v="No"/>
    <s v="Did Not Achieve Goal, But Showed Growth"/>
    <s v="Yes"/>
    <m/>
    <n v="1017410472"/>
    <d v="2017-09-18T00:00:00"/>
    <m/>
    <m/>
    <m/>
    <s v="Yes"/>
    <s v="Yes"/>
    <m/>
    <m/>
    <s v="No"/>
    <n v="0"/>
    <s v="No"/>
    <e v="#N/A"/>
    <s v="C252"/>
    <n v="389"/>
    <s v="Fail"/>
    <n v="418"/>
    <s v="Pass"/>
    <n v="353"/>
    <s v="Fail"/>
    <n v="410"/>
    <s v="Pass"/>
    <s v="George Mason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2"/>
    <s v="Central"/>
    <n v="2"/>
    <n v="4"/>
    <n v="1"/>
    <n v="1"/>
    <n v="1"/>
    <n v="1"/>
    <n v="4"/>
    <n v="4"/>
    <n v="4"/>
    <n v="4"/>
    <n v="4"/>
    <n v="1"/>
    <n v="4"/>
    <n v="4"/>
    <n v="4"/>
    <n v="4"/>
    <n v="4"/>
    <n v="4"/>
    <n v="2"/>
    <n v="4"/>
    <n v="3"/>
    <n v="4"/>
    <n v="4"/>
    <n v="2"/>
    <n v="4"/>
    <n v="3"/>
    <n v="4"/>
    <n v="4"/>
    <m/>
    <m/>
    <m/>
    <m/>
    <m/>
    <s v="C252"/>
    <n v="1"/>
    <n v="3"/>
    <n v="1"/>
    <n v="1"/>
    <n v="2"/>
    <n v="1"/>
    <n v="4"/>
    <n v="4"/>
    <n v="3"/>
    <n v="4"/>
    <n v="4"/>
    <n v="3"/>
    <n v="3"/>
    <n v="4"/>
    <n v="4"/>
    <n v="3"/>
    <n v="4"/>
    <n v="3"/>
    <n v="4"/>
    <n v="4"/>
    <n v="4"/>
    <n v="4"/>
    <n v="4"/>
    <n v="4"/>
    <n v="4"/>
    <n v="4"/>
    <n v="4"/>
    <n v="4"/>
    <n v="4"/>
    <n v="4"/>
    <n v="4"/>
    <n v="4"/>
    <n v="4"/>
    <m/>
    <m/>
    <m/>
    <m/>
    <s v="C252"/>
    <n v="2"/>
    <n v="2"/>
    <n v="2"/>
    <n v="2"/>
    <n v="3"/>
    <n v="1"/>
    <n v="3"/>
    <n v="3"/>
    <n v="3"/>
  </r>
  <r>
    <n v="477"/>
    <s v="Jay'len"/>
    <s v="Lewis"/>
    <m/>
    <m/>
    <m/>
    <x v="0"/>
    <m/>
    <x v="2"/>
    <n v="6"/>
    <m/>
    <m/>
    <m/>
    <n v="1017400591"/>
    <m/>
    <m/>
    <m/>
    <s v="F253"/>
    <s v="F253"/>
    <s v="F253"/>
    <m/>
    <m/>
    <m/>
    <m/>
    <m/>
    <m/>
    <x v="0"/>
    <m/>
    <x v="2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53"/>
    <m/>
    <m/>
    <m/>
    <m/>
    <m/>
    <m/>
    <m/>
    <m/>
    <m/>
    <m/>
    <m/>
    <m/>
    <m/>
    <m/>
    <m/>
    <m/>
    <m/>
    <m/>
    <m/>
    <m/>
    <m/>
    <n v="1017400591"/>
    <m/>
    <m/>
    <m/>
    <m/>
    <s v="Yes"/>
    <m/>
    <m/>
    <m/>
    <s v="No"/>
    <n v="0"/>
    <m/>
    <m/>
    <s v="F253"/>
    <n v="414"/>
    <s v="Pass"/>
    <n v="426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53"/>
    <s v="Fairfield"/>
    <n v="3"/>
    <n v="3"/>
    <n v="4"/>
    <n v="1"/>
    <n v="4"/>
    <n v="1"/>
    <n v="4"/>
    <n v="3"/>
    <n v="1"/>
    <n v="3"/>
    <n v="4"/>
    <n v="3"/>
    <n v="4"/>
    <n v="1"/>
    <n v="4"/>
    <n v="2"/>
    <n v="4"/>
    <n v="1"/>
    <n v="4"/>
    <n v="4"/>
    <n v="3"/>
    <n v="3"/>
    <n v="4"/>
    <n v="4"/>
    <n v="3"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8"/>
    <s v="Zyaija"/>
    <s v="Winston"/>
    <m/>
    <m/>
    <m/>
    <x v="0"/>
    <m/>
    <x v="4"/>
    <n v="3"/>
    <m/>
    <m/>
    <m/>
    <n v="1017716462"/>
    <m/>
    <m/>
    <m/>
    <s v="F267"/>
    <s v="F267"/>
    <s v="F267"/>
    <m/>
    <m/>
    <m/>
    <m/>
    <m/>
    <m/>
    <x v="0"/>
    <m/>
    <x v="2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64"/>
    <m/>
    <n v="190"/>
    <n v="53"/>
    <n v="16"/>
    <n v="26"/>
    <s v="Yes"/>
    <s v="Yes"/>
    <s v="Yes"/>
    <s v="Yes"/>
    <n v="171"/>
    <m/>
    <n v="183"/>
    <n v="25"/>
    <n v="16"/>
    <n v="12"/>
    <s v="Yes"/>
    <s v="No"/>
    <s v="No"/>
    <s v="No"/>
    <m/>
    <m/>
    <s v="F267"/>
    <m/>
    <m/>
    <m/>
    <m/>
    <m/>
    <m/>
    <m/>
    <m/>
    <m/>
    <m/>
    <m/>
    <m/>
    <m/>
    <m/>
    <m/>
    <m/>
    <m/>
    <m/>
    <m/>
    <m/>
    <m/>
    <n v="1017716462"/>
    <m/>
    <m/>
    <m/>
    <m/>
    <s v="Yes"/>
    <m/>
    <m/>
    <m/>
    <s v="No"/>
    <n v="0"/>
    <m/>
    <m/>
    <s v="F267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0"/>
    <s v="MyAngel"/>
    <s v="Allen"/>
    <m/>
    <m/>
    <m/>
    <x v="0"/>
    <m/>
    <x v="4"/>
    <n v="3"/>
    <n v="3"/>
    <m/>
    <m/>
    <n v="1017537747"/>
    <m/>
    <m/>
    <m/>
    <s v="F269"/>
    <s v="F269"/>
    <s v="F269"/>
    <m/>
    <m/>
    <m/>
    <m/>
    <m/>
    <m/>
    <x v="0"/>
    <m/>
    <x v="2"/>
    <s v="PPDC @ FCES"/>
    <s v="PPDC @ FCES"/>
    <m/>
    <m/>
    <m/>
    <d v="2016-09-12T00:00:00"/>
    <n v="1"/>
    <n v="2"/>
    <n v="80"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8"/>
    <m/>
    <n v="153"/>
    <n v="1"/>
    <n v="16"/>
    <n v="-5"/>
    <s v="No"/>
    <s v="No"/>
    <s v="No"/>
    <s v="No"/>
    <n v="164"/>
    <m/>
    <n v="168"/>
    <n v="4"/>
    <n v="17"/>
    <n v="4"/>
    <s v="Yes"/>
    <s v="No"/>
    <s v="No"/>
    <s v="No"/>
    <m/>
    <n v="1017537747"/>
    <s v="F269"/>
    <n v="160"/>
    <n v="167"/>
    <n v="2"/>
    <s v="Well Below National Norm"/>
    <n v="15"/>
    <n v="7"/>
    <s v="Yes"/>
    <s v="No"/>
    <s v="Did Not Achieve Goal, But Showed Growth"/>
    <s v="No"/>
    <n v="174"/>
    <n v="169"/>
    <n v="1"/>
    <s v="Well Below National Norm"/>
    <n v="14"/>
    <n v="-5"/>
    <s v="No"/>
    <s v="No"/>
    <s v="Did Not Achieve Goal"/>
    <s v="No"/>
    <m/>
    <n v="1017537747"/>
    <d v="2017-09-20T00:00:00"/>
    <m/>
    <m/>
    <m/>
    <s v="Yes"/>
    <s v="Yes"/>
    <m/>
    <m/>
    <s v="No"/>
    <n v="0"/>
    <s v="No"/>
    <e v="#N/A"/>
    <s v="F269"/>
    <m/>
    <m/>
    <m/>
    <m/>
    <n v="284"/>
    <s v="Fail"/>
    <n v="285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1"/>
    <s v="Jenesis"/>
    <s v="Coleman"/>
    <m/>
    <m/>
    <m/>
    <x v="0"/>
    <m/>
    <x v="1"/>
    <n v="4"/>
    <m/>
    <m/>
    <m/>
    <n v="1017645780"/>
    <m/>
    <m/>
    <m/>
    <s v="F272"/>
    <s v="F272"/>
    <s v="F272"/>
    <m/>
    <m/>
    <m/>
    <m/>
    <m/>
    <m/>
    <x v="0"/>
    <m/>
    <x v="2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72"/>
    <m/>
    <m/>
    <m/>
    <m/>
    <m/>
    <m/>
    <m/>
    <m/>
    <m/>
    <m/>
    <m/>
    <m/>
    <m/>
    <m/>
    <m/>
    <m/>
    <m/>
    <m/>
    <m/>
    <m/>
    <m/>
    <n v="1017645780"/>
    <m/>
    <m/>
    <m/>
    <m/>
    <s v="Yes"/>
    <m/>
    <m/>
    <m/>
    <s v="No"/>
    <n v="0"/>
    <m/>
    <m/>
    <s v="F272"/>
    <n v="532"/>
    <s v="Advanced"/>
    <n v="496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3"/>
    <s v="Destiny"/>
    <s v="Bryant"/>
    <m/>
    <m/>
    <m/>
    <x v="0"/>
    <m/>
    <x v="2"/>
    <n v="6"/>
    <m/>
    <m/>
    <m/>
    <n v="1017400224"/>
    <m/>
    <m/>
    <m/>
    <s v="F282"/>
    <s v="F282"/>
    <s v="F282"/>
    <m/>
    <m/>
    <m/>
    <m/>
    <m/>
    <m/>
    <x v="0"/>
    <m/>
    <x v="2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82"/>
    <m/>
    <m/>
    <m/>
    <m/>
    <m/>
    <m/>
    <m/>
    <m/>
    <m/>
    <m/>
    <m/>
    <m/>
    <m/>
    <m/>
    <m/>
    <m/>
    <m/>
    <m/>
    <m/>
    <m/>
    <m/>
    <n v="1017400224"/>
    <m/>
    <m/>
    <m/>
    <m/>
    <s v="Yes"/>
    <m/>
    <m/>
    <m/>
    <s v="No"/>
    <n v="0"/>
    <m/>
    <m/>
    <s v="F282"/>
    <n v="367"/>
    <s v="Fail"/>
    <n v="329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82"/>
    <s v="Fairfield"/>
    <n v="3"/>
    <n v="2"/>
    <n v="3"/>
    <n v="3"/>
    <n v="3"/>
    <n v="3"/>
    <n v="4"/>
    <n v="4"/>
    <n v="4"/>
    <n v="4"/>
    <n v="4"/>
    <n v="4"/>
    <n v="4"/>
    <n v="4"/>
    <n v="4"/>
    <n v="4"/>
    <n v="4"/>
    <n v="2"/>
    <n v="4"/>
    <n v="4"/>
    <n v="4"/>
    <n v="4"/>
    <n v="4"/>
    <n v="2"/>
    <n v="2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4"/>
    <s v="Dayvon"/>
    <s v="Bryant"/>
    <m/>
    <m/>
    <m/>
    <x v="0"/>
    <m/>
    <x v="2"/>
    <n v="6"/>
    <m/>
    <m/>
    <m/>
    <n v="1017400225"/>
    <m/>
    <m/>
    <m/>
    <s v="F283"/>
    <s v="F283"/>
    <s v="F283"/>
    <m/>
    <m/>
    <m/>
    <m/>
    <m/>
    <m/>
    <x v="0"/>
    <m/>
    <x v="2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83"/>
    <m/>
    <m/>
    <m/>
    <m/>
    <m/>
    <m/>
    <m/>
    <m/>
    <m/>
    <m/>
    <m/>
    <m/>
    <m/>
    <m/>
    <m/>
    <m/>
    <m/>
    <m/>
    <m/>
    <m/>
    <m/>
    <n v="1017400225"/>
    <m/>
    <m/>
    <m/>
    <m/>
    <s v="Yes"/>
    <m/>
    <m/>
    <m/>
    <s v="No"/>
    <n v="0"/>
    <m/>
    <m/>
    <s v="F283"/>
    <n v="302"/>
    <s v="Fail"/>
    <n v="327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83"/>
    <s v="Fairfield"/>
    <n v="3"/>
    <n v="3"/>
    <n v="4"/>
    <n v="3"/>
    <n v="1"/>
    <n v="2"/>
    <n v="4"/>
    <n v="4"/>
    <n v="4"/>
    <n v="4"/>
    <n v="4"/>
    <n v="4"/>
    <n v="4"/>
    <n v="1"/>
    <n v="4"/>
    <n v="4"/>
    <n v="4"/>
    <n v="1"/>
    <n v="1"/>
    <n v="1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5"/>
    <s v="Antwain"/>
    <s v="Tindall"/>
    <m/>
    <m/>
    <m/>
    <x v="0"/>
    <m/>
    <x v="1"/>
    <n v="4"/>
    <m/>
    <m/>
    <m/>
    <n v="1017716450"/>
    <m/>
    <m/>
    <m/>
    <s v="F284"/>
    <s v="F284"/>
    <s v="F284"/>
    <m/>
    <m/>
    <m/>
    <m/>
    <m/>
    <m/>
    <x v="0"/>
    <m/>
    <x v="2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84"/>
    <m/>
    <m/>
    <m/>
    <m/>
    <m/>
    <m/>
    <m/>
    <m/>
    <m/>
    <m/>
    <m/>
    <m/>
    <m/>
    <m/>
    <m/>
    <m/>
    <m/>
    <m/>
    <m/>
    <m/>
    <m/>
    <n v="1017716450"/>
    <m/>
    <m/>
    <m/>
    <m/>
    <s v="Yes"/>
    <m/>
    <m/>
    <m/>
    <s v="No"/>
    <n v="0"/>
    <m/>
    <m/>
    <s v="F284"/>
    <n v="330"/>
    <s v="Fail"/>
    <n v="278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6"/>
    <s v="India"/>
    <s v="Harris"/>
    <m/>
    <m/>
    <m/>
    <x v="0"/>
    <m/>
    <x v="1"/>
    <n v="4"/>
    <m/>
    <m/>
    <m/>
    <n v="1017381728"/>
    <m/>
    <m/>
    <m/>
    <s v="F287"/>
    <s v="F287"/>
    <s v="F287"/>
    <m/>
    <m/>
    <m/>
    <m/>
    <m/>
    <m/>
    <x v="0"/>
    <m/>
    <x v="2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87"/>
    <m/>
    <m/>
    <m/>
    <m/>
    <m/>
    <m/>
    <m/>
    <m/>
    <m/>
    <m/>
    <m/>
    <m/>
    <m/>
    <m/>
    <m/>
    <m/>
    <m/>
    <m/>
    <m/>
    <m/>
    <m/>
    <n v="1017381728"/>
    <m/>
    <m/>
    <m/>
    <m/>
    <s v="Yes"/>
    <m/>
    <m/>
    <m/>
    <s v="No"/>
    <n v="0"/>
    <m/>
    <m/>
    <s v="F287"/>
    <m/>
    <m/>
    <n v="241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7"/>
    <s v="Damanhi"/>
    <s v="Branch"/>
    <m/>
    <m/>
    <m/>
    <x v="0"/>
    <m/>
    <x v="4"/>
    <n v="3"/>
    <m/>
    <m/>
    <m/>
    <n v="1017730428"/>
    <m/>
    <m/>
    <m/>
    <s v="F288"/>
    <s v="F288"/>
    <s v="F288"/>
    <m/>
    <m/>
    <m/>
    <m/>
    <m/>
    <m/>
    <x v="0"/>
    <m/>
    <x v="2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4T00:00:00"/>
    <n v="158"/>
    <m/>
    <n v="152"/>
    <n v="1"/>
    <n v="17"/>
    <n v="-6"/>
    <s v="No"/>
    <s v="No"/>
    <s v="No"/>
    <s v="No"/>
    <n v="145"/>
    <m/>
    <n v="161"/>
    <n v="1"/>
    <n v="19"/>
    <n v="16"/>
    <s v="Yes"/>
    <s v="No"/>
    <s v="No"/>
    <s v="No"/>
    <m/>
    <m/>
    <s v="F288"/>
    <m/>
    <m/>
    <m/>
    <m/>
    <m/>
    <m/>
    <m/>
    <m/>
    <m/>
    <m/>
    <m/>
    <m/>
    <m/>
    <m/>
    <m/>
    <m/>
    <m/>
    <m/>
    <m/>
    <m/>
    <m/>
    <n v="1017730428"/>
    <m/>
    <m/>
    <m/>
    <m/>
    <s v="Yes"/>
    <m/>
    <m/>
    <m/>
    <s v="Yes"/>
    <n v="1"/>
    <m/>
    <m/>
    <s v="F288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8"/>
    <s v="Madison"/>
    <s v="Allen"/>
    <m/>
    <m/>
    <m/>
    <x v="0"/>
    <m/>
    <x v="2"/>
    <n v="6"/>
    <m/>
    <m/>
    <m/>
    <n v="1017380725"/>
    <m/>
    <m/>
    <m/>
    <s v="W293"/>
    <s v="W293"/>
    <s v="W293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98"/>
    <m/>
    <n v="208"/>
    <n v="40"/>
    <n v="7"/>
    <n v="10"/>
    <s v="Yes"/>
    <s v="Yes"/>
    <s v="Yes"/>
    <s v="No"/>
    <m/>
    <m/>
    <m/>
    <m/>
    <m/>
    <m/>
    <m/>
    <m/>
    <m/>
    <m/>
    <m/>
    <m/>
    <s v="W293"/>
    <m/>
    <m/>
    <m/>
    <m/>
    <m/>
    <m/>
    <m/>
    <m/>
    <m/>
    <m/>
    <m/>
    <m/>
    <m/>
    <m/>
    <m/>
    <m/>
    <m/>
    <m/>
    <m/>
    <m/>
    <m/>
    <n v="1017380725"/>
    <m/>
    <m/>
    <m/>
    <m/>
    <s v="Yes"/>
    <m/>
    <m/>
    <m/>
    <s v="No"/>
    <n v="0"/>
    <m/>
    <m/>
    <s v="W293"/>
    <n v="367"/>
    <s v="Fail"/>
    <n v="431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3"/>
    <s v="Woodville"/>
    <n v="3"/>
    <n v="3"/>
    <n v="3"/>
    <n v="4"/>
    <n v="3"/>
    <n v="4"/>
    <n v="3"/>
    <n v="3"/>
    <n v="3"/>
    <n v="3"/>
    <n v="3"/>
    <n v="3"/>
    <n v="3"/>
    <n v="4"/>
    <n v="4"/>
    <n v="4"/>
    <n v="4"/>
    <n v="1"/>
    <n v="3"/>
    <n v="2"/>
    <n v="3"/>
    <n v="4"/>
    <n v="4"/>
    <n v="4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0"/>
    <s v="Rakeeyali"/>
    <s v="Davis"/>
    <m/>
    <m/>
    <m/>
    <x v="0"/>
    <m/>
    <x v="4"/>
    <n v="3"/>
    <m/>
    <m/>
    <m/>
    <n v="1017883303"/>
    <m/>
    <m/>
    <m/>
    <s v="W312"/>
    <s v="W312"/>
    <s v="W312"/>
    <m/>
    <m/>
    <m/>
    <m/>
    <m/>
    <m/>
    <x v="0"/>
    <m/>
    <x v="3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23T00:00:00"/>
    <n v="151"/>
    <m/>
    <n v="162"/>
    <n v="4"/>
    <n v="18"/>
    <n v="11"/>
    <s v="Yes"/>
    <s v="No"/>
    <s v="No"/>
    <s v="No"/>
    <n v="149"/>
    <m/>
    <n v="167"/>
    <n v="3"/>
    <n v="19"/>
    <n v="18"/>
    <s v="Yes"/>
    <s v="No"/>
    <s v="No"/>
    <s v="No"/>
    <m/>
    <m/>
    <s v="W312"/>
    <m/>
    <m/>
    <m/>
    <m/>
    <m/>
    <m/>
    <m/>
    <m/>
    <m/>
    <m/>
    <m/>
    <m/>
    <m/>
    <m/>
    <m/>
    <m/>
    <m/>
    <m/>
    <m/>
    <m/>
    <m/>
    <n v="1017883303"/>
    <m/>
    <m/>
    <m/>
    <m/>
    <m/>
    <m/>
    <m/>
    <m/>
    <m/>
    <m/>
    <m/>
    <m/>
    <s v="W312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1"/>
    <s v="Quinneja"/>
    <s v="Hudson"/>
    <m/>
    <m/>
    <m/>
    <x v="0"/>
    <m/>
    <x v="4"/>
    <n v="3"/>
    <m/>
    <m/>
    <m/>
    <n v="1017537731"/>
    <m/>
    <m/>
    <m/>
    <s v="W311"/>
    <s v="W311"/>
    <s v="W311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65"/>
    <m/>
    <n v="185"/>
    <n v="40"/>
    <n v="16"/>
    <n v="20"/>
    <s v="Yes"/>
    <s v="Yes"/>
    <s v="Yes"/>
    <s v="No"/>
    <n v="169"/>
    <m/>
    <n v="179"/>
    <n v="17"/>
    <n v="16"/>
    <n v="10"/>
    <s v="Yes"/>
    <s v="No"/>
    <s v="No"/>
    <s v="No"/>
    <m/>
    <m/>
    <s v="W311"/>
    <m/>
    <m/>
    <m/>
    <m/>
    <m/>
    <m/>
    <m/>
    <m/>
    <m/>
    <m/>
    <m/>
    <m/>
    <m/>
    <m/>
    <m/>
    <m/>
    <m/>
    <m/>
    <m/>
    <m/>
    <m/>
    <n v="1017537731"/>
    <m/>
    <m/>
    <m/>
    <m/>
    <s v="Yes"/>
    <m/>
    <m/>
    <m/>
    <s v="No"/>
    <n v="0"/>
    <m/>
    <m/>
    <s v="W311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2"/>
    <s v="Iyanna"/>
    <s v="Jones"/>
    <m/>
    <m/>
    <m/>
    <x v="0"/>
    <m/>
    <x v="3"/>
    <n v="5"/>
    <m/>
    <m/>
    <m/>
    <n v="1017538193"/>
    <m/>
    <m/>
    <m/>
    <s v="W297"/>
    <s v="W297"/>
    <s v="W297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75"/>
    <m/>
    <n v="176"/>
    <n v="2"/>
    <n v="11"/>
    <n v="1"/>
    <s v="Yes"/>
    <s v="No"/>
    <s v="No"/>
    <s v="No"/>
    <n v="177"/>
    <m/>
    <n v="178"/>
    <n v="1"/>
    <n v="12"/>
    <n v="1"/>
    <s v="Yes"/>
    <s v="No"/>
    <s v="No"/>
    <s v="No"/>
    <m/>
    <m/>
    <s v="W297"/>
    <m/>
    <m/>
    <m/>
    <m/>
    <m/>
    <m/>
    <m/>
    <m/>
    <m/>
    <m/>
    <m/>
    <m/>
    <m/>
    <m/>
    <m/>
    <m/>
    <m/>
    <m/>
    <m/>
    <m/>
    <m/>
    <n v="1017538193"/>
    <m/>
    <m/>
    <m/>
    <m/>
    <m/>
    <m/>
    <m/>
    <m/>
    <m/>
    <m/>
    <m/>
    <m/>
    <s v="W297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7"/>
    <s v="Woodville"/>
    <n v="2"/>
    <n v="2"/>
    <n v="3"/>
    <n v="3"/>
    <n v="3"/>
    <n v="3"/>
    <n v="3"/>
    <n v="3"/>
    <n v="2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s v="W297"/>
    <n v="3"/>
    <n v="2"/>
    <n v="1"/>
    <n v="4"/>
    <n v="3"/>
    <n v="1"/>
    <n v="1"/>
    <n v="3"/>
    <n v="1"/>
    <n v="4"/>
    <n v="4"/>
    <n v="3"/>
    <n v="3"/>
    <n v="1"/>
    <n v="3"/>
    <n v="4"/>
    <n v="1"/>
    <n v="4"/>
    <n v="3"/>
    <n v="2"/>
    <n v="2"/>
    <n v="4"/>
    <n v="2"/>
    <n v="3"/>
    <n v="2"/>
    <n v="4"/>
    <n v="3"/>
    <n v="3"/>
    <n v="4"/>
    <n v="3"/>
    <n v="2"/>
    <n v="3"/>
    <n v="4"/>
    <m/>
    <m/>
    <m/>
    <m/>
    <m/>
    <m/>
    <m/>
    <m/>
    <m/>
    <m/>
    <m/>
    <m/>
    <m/>
    <m/>
  </r>
  <r>
    <n v="493"/>
    <s v="Zaniyah"/>
    <s v="Jones"/>
    <m/>
    <m/>
    <m/>
    <x v="0"/>
    <m/>
    <x v="4"/>
    <n v="3"/>
    <m/>
    <m/>
    <m/>
    <n v="1017537733"/>
    <m/>
    <m/>
    <m/>
    <s v="W310"/>
    <s v="W310"/>
    <s v="W310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51"/>
    <m/>
    <n v="168"/>
    <n v="9"/>
    <n v="18"/>
    <n v="17"/>
    <s v="Yes"/>
    <s v="No"/>
    <s v="No"/>
    <s v="No"/>
    <n v="162"/>
    <m/>
    <n v="182"/>
    <n v="23"/>
    <n v="17"/>
    <n v="20"/>
    <s v="Yes"/>
    <s v="Yes"/>
    <s v="Yes"/>
    <s v="No"/>
    <m/>
    <m/>
    <s v="W310"/>
    <m/>
    <m/>
    <m/>
    <m/>
    <m/>
    <m/>
    <m/>
    <m/>
    <m/>
    <m/>
    <m/>
    <m/>
    <m/>
    <m/>
    <m/>
    <m/>
    <m/>
    <m/>
    <m/>
    <m/>
    <m/>
    <n v="1017537733"/>
    <m/>
    <m/>
    <m/>
    <m/>
    <s v="Yes"/>
    <m/>
    <m/>
    <m/>
    <s v="No"/>
    <n v="0"/>
    <m/>
    <m/>
    <s v="W310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4"/>
    <s v="Malachi"/>
    <s v="Jones-Vinson"/>
    <m/>
    <m/>
    <m/>
    <x v="0"/>
    <m/>
    <x v="2"/>
    <n v="6"/>
    <m/>
    <m/>
    <m/>
    <n v="1017400810"/>
    <m/>
    <m/>
    <m/>
    <s v="W295"/>
    <s v="W295"/>
    <s v="W295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80"/>
    <m/>
    <n v="212"/>
    <n v="51"/>
    <n v="10"/>
    <n v="32"/>
    <s v="Yes"/>
    <s v="Yes"/>
    <s v="Yes"/>
    <s v="Yes"/>
    <m/>
    <m/>
    <m/>
    <m/>
    <m/>
    <m/>
    <m/>
    <m/>
    <m/>
    <m/>
    <m/>
    <m/>
    <s v="W295"/>
    <m/>
    <m/>
    <m/>
    <m/>
    <m/>
    <m/>
    <m/>
    <m/>
    <m/>
    <m/>
    <m/>
    <m/>
    <m/>
    <m/>
    <m/>
    <m/>
    <m/>
    <m/>
    <m/>
    <m/>
    <m/>
    <n v="1017400810"/>
    <m/>
    <m/>
    <m/>
    <m/>
    <s v="Yes"/>
    <m/>
    <m/>
    <m/>
    <s v="No"/>
    <n v="0"/>
    <m/>
    <m/>
    <s v="W295"/>
    <n v="414"/>
    <s v="Pass"/>
    <n v="350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5"/>
    <s v="Woodville"/>
    <n v="3"/>
    <n v="3"/>
    <n v="4"/>
    <n v="4"/>
    <n v="3"/>
    <n v="3"/>
    <n v="4"/>
    <n v="4"/>
    <n v="4"/>
    <n v="4"/>
    <n v="4"/>
    <n v="3"/>
    <n v="4"/>
    <n v="4"/>
    <n v="4"/>
    <n v="4"/>
    <n v="4"/>
    <n v="2"/>
    <n v="1"/>
    <n v="4"/>
    <n v="4"/>
    <n v="3"/>
    <n v="3"/>
    <n v="4"/>
    <n v="2"/>
    <n v="1"/>
    <n v="2"/>
    <n v="3"/>
    <m/>
    <m/>
    <m/>
    <m/>
    <m/>
    <s v="W295"/>
    <n v="3"/>
    <n v="3"/>
    <n v="2"/>
    <n v="2"/>
    <n v="4"/>
    <n v="1"/>
    <n v="4"/>
    <n v="4"/>
    <n v="3"/>
    <n v="3"/>
    <n v="4"/>
    <n v="4"/>
    <n v="4"/>
    <n v="4"/>
    <n v="4"/>
    <n v="4"/>
    <n v="4"/>
    <n v="1"/>
    <n v="1"/>
    <n v="1"/>
    <n v="4"/>
    <n v="2"/>
    <n v="4"/>
    <n v="2"/>
    <n v="2"/>
    <n v="3"/>
    <n v="1"/>
    <n v="1"/>
    <n v="2"/>
    <n v="3"/>
    <n v="2"/>
    <n v="4"/>
    <n v="2"/>
    <m/>
    <m/>
    <m/>
    <m/>
    <m/>
    <m/>
    <m/>
    <m/>
    <m/>
    <m/>
    <m/>
    <m/>
    <m/>
    <m/>
  </r>
  <r>
    <n v="495"/>
    <s v="Darwin"/>
    <s v="Mangana"/>
    <m/>
    <m/>
    <m/>
    <x v="0"/>
    <m/>
    <x v="4"/>
    <n v="3"/>
    <m/>
    <m/>
    <m/>
    <n v="1017897596"/>
    <m/>
    <m/>
    <m/>
    <s v="W309"/>
    <s v="W309"/>
    <s v="W309"/>
    <m/>
    <m/>
    <m/>
    <m/>
    <m/>
    <m/>
    <x v="0"/>
    <m/>
    <x v="3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09"/>
    <m/>
    <m/>
    <m/>
    <m/>
    <m/>
    <m/>
    <m/>
    <m/>
    <m/>
    <m/>
    <m/>
    <m/>
    <m/>
    <m/>
    <m/>
    <m/>
    <m/>
    <m/>
    <m/>
    <m/>
    <m/>
    <n v="1017897596"/>
    <m/>
    <m/>
    <m/>
    <m/>
    <m/>
    <m/>
    <m/>
    <m/>
    <s v="No"/>
    <n v="0"/>
    <m/>
    <m/>
    <s v="W309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6"/>
    <s v="Alara"/>
    <s v="Sauls"/>
    <m/>
    <m/>
    <m/>
    <x v="0"/>
    <m/>
    <x v="4"/>
    <n v="3"/>
    <m/>
    <m/>
    <m/>
    <n v="1017611597"/>
    <m/>
    <m/>
    <m/>
    <s v="W308"/>
    <s v="W308"/>
    <s v="W308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92"/>
    <m/>
    <n v="197"/>
    <n v="71"/>
    <n v="11"/>
    <n v="5"/>
    <s v="Yes"/>
    <s v="No"/>
    <s v="No"/>
    <s v="Yes"/>
    <n v="177"/>
    <m/>
    <n v="187"/>
    <n v="35"/>
    <n v="15"/>
    <n v="10"/>
    <s v="Yes"/>
    <s v="No"/>
    <s v="No"/>
    <s v="No"/>
    <m/>
    <m/>
    <s v="W308"/>
    <m/>
    <m/>
    <m/>
    <m/>
    <m/>
    <m/>
    <m/>
    <m/>
    <m/>
    <m/>
    <m/>
    <m/>
    <m/>
    <m/>
    <m/>
    <m/>
    <m/>
    <m/>
    <m/>
    <m/>
    <m/>
    <n v="1017611597"/>
    <m/>
    <m/>
    <m/>
    <m/>
    <s v="Yes"/>
    <m/>
    <m/>
    <m/>
    <s v="No"/>
    <n v="0"/>
    <m/>
    <m/>
    <s v="W308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7"/>
    <s v="Ashana"/>
    <s v="Sauls"/>
    <m/>
    <m/>
    <m/>
    <x v="0"/>
    <m/>
    <x v="4"/>
    <n v="3"/>
    <m/>
    <m/>
    <m/>
    <n v="1017612628"/>
    <m/>
    <m/>
    <m/>
    <s v="W307"/>
    <s v="W307"/>
    <s v="W307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59"/>
    <m/>
    <n v="141"/>
    <n v="1"/>
    <n v="17"/>
    <n v="-18"/>
    <s v="No"/>
    <s v="No"/>
    <s v="No"/>
    <s v="No"/>
    <n v="161"/>
    <m/>
    <n v="177"/>
    <n v="13"/>
    <n v="17"/>
    <n v="16"/>
    <s v="Yes"/>
    <s v="No"/>
    <s v="No"/>
    <s v="No"/>
    <m/>
    <m/>
    <s v="W307"/>
    <m/>
    <m/>
    <m/>
    <m/>
    <m/>
    <m/>
    <m/>
    <m/>
    <m/>
    <m/>
    <m/>
    <m/>
    <m/>
    <m/>
    <m/>
    <m/>
    <m/>
    <m/>
    <m/>
    <m/>
    <m/>
    <n v="1017612628"/>
    <m/>
    <m/>
    <m/>
    <m/>
    <s v="Yes"/>
    <m/>
    <m/>
    <m/>
    <s v="No"/>
    <n v="0"/>
    <m/>
    <m/>
    <s v="W307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8"/>
    <s v="Kanasia"/>
    <s v="Smith"/>
    <m/>
    <m/>
    <m/>
    <x v="0"/>
    <m/>
    <x v="4"/>
    <n v="3"/>
    <m/>
    <m/>
    <m/>
    <n v="1017709899"/>
    <m/>
    <m/>
    <m/>
    <s v="W306"/>
    <s v="W306"/>
    <s v="W306"/>
    <m/>
    <m/>
    <m/>
    <m/>
    <m/>
    <m/>
    <x v="0"/>
    <m/>
    <x v="3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59"/>
    <m/>
    <n v="176"/>
    <n v="20"/>
    <n v="16"/>
    <n v="17"/>
    <s v="Yes"/>
    <s v="Yes"/>
    <s v="Yes"/>
    <s v="No"/>
    <n v="160"/>
    <m/>
    <n v="170"/>
    <n v="5"/>
    <n v="17"/>
    <n v="10"/>
    <s v="Yes"/>
    <s v="No"/>
    <s v="No"/>
    <s v="No"/>
    <m/>
    <m/>
    <s v="W306"/>
    <m/>
    <m/>
    <m/>
    <m/>
    <m/>
    <m/>
    <m/>
    <m/>
    <m/>
    <m/>
    <m/>
    <m/>
    <m/>
    <m/>
    <m/>
    <m/>
    <m/>
    <m/>
    <m/>
    <m/>
    <m/>
    <n v="1017709899"/>
    <m/>
    <m/>
    <m/>
    <m/>
    <s v="Yes"/>
    <m/>
    <m/>
    <m/>
    <s v="No"/>
    <n v="0"/>
    <m/>
    <m/>
    <s v="W306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9"/>
    <s v="Nevaeh"/>
    <s v="Smith"/>
    <m/>
    <m/>
    <m/>
    <x v="0"/>
    <m/>
    <x v="4"/>
    <n v="3"/>
    <m/>
    <m/>
    <m/>
    <n v="1017537800"/>
    <m/>
    <m/>
    <m/>
    <s v="W305"/>
    <s v="W305"/>
    <s v="W305"/>
    <m/>
    <m/>
    <m/>
    <m/>
    <m/>
    <m/>
    <x v="0"/>
    <m/>
    <x v="3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05"/>
    <m/>
    <m/>
    <m/>
    <m/>
    <m/>
    <m/>
    <m/>
    <m/>
    <m/>
    <m/>
    <m/>
    <m/>
    <m/>
    <m/>
    <m/>
    <m/>
    <m/>
    <m/>
    <m/>
    <m/>
    <m/>
    <n v="1017537800"/>
    <m/>
    <m/>
    <m/>
    <m/>
    <s v="Yes"/>
    <m/>
    <m/>
    <m/>
    <s v="No"/>
    <n v="0"/>
    <m/>
    <m/>
    <s v="W305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0"/>
    <s v="Ke'Zaria"/>
    <s v="Terry"/>
    <m/>
    <m/>
    <m/>
    <x v="0"/>
    <m/>
    <x v="4"/>
    <n v="3"/>
    <m/>
    <m/>
    <m/>
    <n v="1017707102"/>
    <m/>
    <m/>
    <m/>
    <s v="W304"/>
    <s v="W304"/>
    <s v="W304"/>
    <m/>
    <m/>
    <m/>
    <m/>
    <m/>
    <m/>
    <x v="0"/>
    <m/>
    <x v="3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04"/>
    <m/>
    <m/>
    <m/>
    <m/>
    <m/>
    <m/>
    <m/>
    <m/>
    <m/>
    <m/>
    <m/>
    <m/>
    <m/>
    <m/>
    <m/>
    <m/>
    <m/>
    <m/>
    <m/>
    <m/>
    <m/>
    <n v="1017707102"/>
    <m/>
    <m/>
    <m/>
    <m/>
    <s v="Yes"/>
    <m/>
    <m/>
    <m/>
    <s v="No"/>
    <n v="0"/>
    <m/>
    <m/>
    <s v="W304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1"/>
    <s v="Dwayne"/>
    <s v="Tindall"/>
    <m/>
    <m/>
    <m/>
    <x v="0"/>
    <m/>
    <x v="4"/>
    <n v="3"/>
    <m/>
    <m/>
    <m/>
    <n v="1017560949"/>
    <m/>
    <m/>
    <m/>
    <s v="W303"/>
    <s v="W303"/>
    <s v="W303"/>
    <m/>
    <m/>
    <m/>
    <m/>
    <m/>
    <m/>
    <x v="0"/>
    <m/>
    <x v="3"/>
    <m/>
    <m/>
    <m/>
    <m/>
    <m/>
    <d v="2016-09-12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183"/>
    <m/>
    <n v="188"/>
    <n v="48"/>
    <n v="13"/>
    <n v="5"/>
    <s v="Yes"/>
    <s v="No"/>
    <s v="No"/>
    <s v="No"/>
    <n v="178"/>
    <m/>
    <n v="188"/>
    <n v="38"/>
    <n v="15"/>
    <n v="10"/>
    <s v="Yes"/>
    <s v="No"/>
    <s v="No"/>
    <s v="No"/>
    <m/>
    <m/>
    <s v="W303"/>
    <m/>
    <m/>
    <m/>
    <m/>
    <m/>
    <m/>
    <m/>
    <m/>
    <m/>
    <m/>
    <m/>
    <m/>
    <m/>
    <m/>
    <m/>
    <m/>
    <m/>
    <m/>
    <m/>
    <m/>
    <m/>
    <n v="1017560949"/>
    <m/>
    <m/>
    <m/>
    <m/>
    <s v="Yes"/>
    <m/>
    <m/>
    <m/>
    <s v="No"/>
    <n v="0"/>
    <m/>
    <m/>
    <s v="W303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2"/>
    <s v="Heaven"/>
    <s v="Tyler"/>
    <m/>
    <m/>
    <m/>
    <x v="0"/>
    <m/>
    <x v="2"/>
    <n v="6"/>
    <m/>
    <m/>
    <m/>
    <n v="1017182835"/>
    <m/>
    <m/>
    <m/>
    <s v="W294"/>
    <s v="W294"/>
    <s v="W294"/>
    <m/>
    <m/>
    <m/>
    <m/>
    <m/>
    <m/>
    <x v="0"/>
    <m/>
    <x v="3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4"/>
    <m/>
    <m/>
    <m/>
    <m/>
    <m/>
    <m/>
    <m/>
    <m/>
    <m/>
    <m/>
    <m/>
    <m/>
    <m/>
    <m/>
    <m/>
    <m/>
    <m/>
    <m/>
    <m/>
    <m/>
    <m/>
    <n v="1017182835"/>
    <m/>
    <m/>
    <m/>
    <m/>
    <m/>
    <m/>
    <m/>
    <m/>
    <s v="No"/>
    <n v="0"/>
    <m/>
    <m/>
    <s v="W294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4"/>
    <s v="Woodville"/>
    <n v="3"/>
    <n v="4"/>
    <n v="3"/>
    <n v="4"/>
    <n v="3"/>
    <n v="2"/>
    <n v="4"/>
    <n v="4"/>
    <n v="2"/>
    <n v="4"/>
    <n v="4"/>
    <n v="4"/>
    <n v="3"/>
    <n v="4"/>
    <n v="4"/>
    <n v="4"/>
    <n v="4"/>
    <n v="3"/>
    <n v="3"/>
    <n v="3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8"/>
    <s v="Kymiria"/>
    <s v="Young"/>
    <m/>
    <m/>
    <m/>
    <x v="0"/>
    <m/>
    <x v="4"/>
    <n v="3"/>
    <m/>
    <m/>
    <m/>
    <n v="1017721251"/>
    <m/>
    <m/>
    <m/>
    <s v="W301"/>
    <s v="W301"/>
    <s v="W301"/>
    <m/>
    <m/>
    <m/>
    <m/>
    <m/>
    <m/>
    <x v="0"/>
    <m/>
    <x v="3"/>
    <m/>
    <m/>
    <m/>
    <m/>
    <m/>
    <d v="2016-09-12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01T00:00:00"/>
    <n v="187"/>
    <m/>
    <n v="184"/>
    <n v="38"/>
    <n v="12"/>
    <n v="-3"/>
    <s v="No"/>
    <s v="No"/>
    <s v="No"/>
    <s v="No"/>
    <n v="182"/>
    <m/>
    <n v="190"/>
    <n v="44"/>
    <n v="15"/>
    <n v="8"/>
    <s v="Yes"/>
    <s v="No"/>
    <s v="No"/>
    <s v="No"/>
    <m/>
    <m/>
    <s v="W301"/>
    <m/>
    <m/>
    <m/>
    <m/>
    <m/>
    <m/>
    <m/>
    <m/>
    <m/>
    <m/>
    <m/>
    <m/>
    <m/>
    <m/>
    <m/>
    <m/>
    <m/>
    <m/>
    <m/>
    <m/>
    <m/>
    <n v="1017721251"/>
    <m/>
    <m/>
    <m/>
    <m/>
    <m/>
    <m/>
    <m/>
    <m/>
    <s v="No"/>
    <n v="0"/>
    <m/>
    <m/>
    <s v="W301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9"/>
    <s v="Janniyah "/>
    <s v="Hubbard"/>
    <m/>
    <m/>
    <m/>
    <x v="0"/>
    <m/>
    <x v="1"/>
    <n v="4"/>
    <m/>
    <m/>
    <m/>
    <n v="1017530764"/>
    <m/>
    <m/>
    <m/>
    <s v="F314"/>
    <s v="F314"/>
    <s v="F314"/>
    <m/>
    <m/>
    <m/>
    <m/>
    <m/>
    <m/>
    <x v="0"/>
    <m/>
    <x v="2"/>
    <m/>
    <m/>
    <m/>
    <m/>
    <m/>
    <d v="2016-09-21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14"/>
    <m/>
    <m/>
    <m/>
    <m/>
    <m/>
    <m/>
    <m/>
    <m/>
    <m/>
    <m/>
    <m/>
    <m/>
    <m/>
    <m/>
    <m/>
    <m/>
    <m/>
    <m/>
    <m/>
    <m/>
    <m/>
    <n v="1017530764"/>
    <m/>
    <m/>
    <m/>
    <m/>
    <s v="Yes"/>
    <m/>
    <m/>
    <m/>
    <s v="No"/>
    <n v="0"/>
    <m/>
    <m/>
    <s v="F314"/>
    <n v="521"/>
    <s v="Advanced"/>
    <n v="489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0"/>
    <s v="Coreyana"/>
    <s v="Jenkins"/>
    <m/>
    <m/>
    <m/>
    <x v="0"/>
    <m/>
    <x v="1"/>
    <n v="4"/>
    <n v="4"/>
    <n v="5"/>
    <m/>
    <n v="1017537829"/>
    <m/>
    <m/>
    <m/>
    <s v="C836"/>
    <s v="C836"/>
    <s v="F318"/>
    <m/>
    <m/>
    <m/>
    <m/>
    <m/>
    <m/>
    <x v="0"/>
    <m/>
    <x v="2"/>
    <m/>
    <s v="Central"/>
    <s v="Central"/>
    <m/>
    <m/>
    <d v="2016-09-21T00:00:00"/>
    <n v="1"/>
    <n v="2"/>
    <n v="80"/>
    <m/>
    <m/>
    <m/>
    <m/>
    <m/>
    <m/>
    <m/>
    <m/>
    <m/>
    <m/>
    <m/>
    <m/>
    <n v="1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2T00:00:00"/>
    <n v="184"/>
    <m/>
    <n v="189"/>
    <n v="26"/>
    <n v="11"/>
    <n v="5"/>
    <s v="Yes"/>
    <s v="No"/>
    <s v="No"/>
    <s v="No"/>
    <n v="169"/>
    <m/>
    <n v="184"/>
    <n v="8"/>
    <n v="14"/>
    <n v="15"/>
    <s v="Yes"/>
    <s v="Yes"/>
    <s v="Yes"/>
    <s v="No"/>
    <m/>
    <n v="1017537829"/>
    <s v="C836"/>
    <n v="192"/>
    <n v="190"/>
    <n v="14"/>
    <s v="Well Below National Norm"/>
    <n v="9"/>
    <n v="-2"/>
    <s v="No"/>
    <s v="No"/>
    <s v="Did Not Achieve Goal"/>
    <s v="No"/>
    <n v="194"/>
    <n v="190"/>
    <n v="6"/>
    <s v="Well Below National Norm"/>
    <n v="12"/>
    <n v="-4"/>
    <s v="No"/>
    <s v="No"/>
    <s v="Did Not Achieve Goal"/>
    <s v="No"/>
    <m/>
    <n v="1017537829"/>
    <d v="2018-04-16T00:00:00"/>
    <m/>
    <m/>
    <m/>
    <s v="Yes"/>
    <s v="Yes"/>
    <m/>
    <m/>
    <s v="No"/>
    <n v="0"/>
    <s v="No"/>
    <e v="#N/A"/>
    <s v="F318"/>
    <n v="460"/>
    <s v="Pass"/>
    <n v="506"/>
    <s v="Advanced"/>
    <n v="308"/>
    <s v="Fail"/>
    <n v="289"/>
    <s v="Fail"/>
    <s v="Fairfield Court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36"/>
    <n v="2"/>
    <n v="1"/>
    <n v="2"/>
    <n v="4"/>
    <n v="4"/>
    <n v="4"/>
    <n v="4"/>
    <n v="4"/>
    <n v="4"/>
  </r>
  <r>
    <n v="511"/>
    <s v="Mieko"/>
    <s v="Peebles"/>
    <m/>
    <m/>
    <m/>
    <x v="0"/>
    <m/>
    <x v="3"/>
    <n v="5"/>
    <m/>
    <m/>
    <m/>
    <n v="1017440491"/>
    <m/>
    <m/>
    <m/>
    <s v="F317"/>
    <s v="F317"/>
    <s v="F317"/>
    <m/>
    <m/>
    <m/>
    <m/>
    <m/>
    <m/>
    <x v="0"/>
    <m/>
    <x v="2"/>
    <m/>
    <m/>
    <m/>
    <m/>
    <m/>
    <d v="2016-09-21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17"/>
    <m/>
    <m/>
    <m/>
    <m/>
    <m/>
    <m/>
    <m/>
    <m/>
    <m/>
    <m/>
    <m/>
    <m/>
    <m/>
    <m/>
    <m/>
    <m/>
    <m/>
    <m/>
    <m/>
    <m/>
    <m/>
    <n v="1017440491"/>
    <m/>
    <m/>
    <m/>
    <m/>
    <m/>
    <m/>
    <m/>
    <m/>
    <s v="No"/>
    <n v="0"/>
    <m/>
    <m/>
    <s v="F317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17"/>
    <s v="Fairfield"/>
    <n v="2"/>
    <n v="2"/>
    <n v="2"/>
    <n v="2"/>
    <n v="3"/>
    <n v="1"/>
    <n v="4"/>
    <n v="4"/>
    <n v="4"/>
    <n v="4"/>
    <n v="4"/>
    <n v="4"/>
    <n v="4"/>
    <n v="4"/>
    <n v="4"/>
    <n v="4"/>
    <n v="4"/>
    <n v="2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2"/>
    <s v="Kemon"/>
    <s v="Phillips"/>
    <m/>
    <m/>
    <m/>
    <x v="0"/>
    <m/>
    <x v="4"/>
    <n v="3"/>
    <m/>
    <m/>
    <m/>
    <n v="1017601108"/>
    <m/>
    <m/>
    <m/>
    <s v="F321"/>
    <s v="F321"/>
    <s v="F321"/>
    <m/>
    <m/>
    <m/>
    <m/>
    <m/>
    <m/>
    <x v="0"/>
    <m/>
    <x v="2"/>
    <m/>
    <m/>
    <m/>
    <m/>
    <m/>
    <d v="2016-09-21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18T00:00:00"/>
    <n v="136"/>
    <m/>
    <s v="RPS X"/>
    <m/>
    <m/>
    <m/>
    <m/>
    <m/>
    <m/>
    <m/>
    <n v="154"/>
    <m/>
    <s v="RPS X"/>
    <m/>
    <m/>
    <m/>
    <m/>
    <m/>
    <m/>
    <m/>
    <m/>
    <m/>
    <s v="F321"/>
    <m/>
    <m/>
    <m/>
    <m/>
    <m/>
    <m/>
    <m/>
    <m/>
    <m/>
    <m/>
    <m/>
    <m/>
    <m/>
    <m/>
    <m/>
    <m/>
    <m/>
    <m/>
    <m/>
    <m/>
    <m/>
    <n v="1017601108"/>
    <m/>
    <m/>
    <m/>
    <m/>
    <s v="Yes"/>
    <m/>
    <m/>
    <m/>
    <s v="No"/>
    <n v="0"/>
    <m/>
    <m/>
    <s v="F321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3"/>
    <s v="Tyrone"/>
    <s v="Crump"/>
    <m/>
    <m/>
    <m/>
    <x v="0"/>
    <m/>
    <x v="1"/>
    <n v="4"/>
    <n v="4"/>
    <m/>
    <m/>
    <n v="1017400190"/>
    <m/>
    <m/>
    <m/>
    <s v="F320"/>
    <s v="F320"/>
    <s v="F320"/>
    <m/>
    <m/>
    <m/>
    <m/>
    <m/>
    <m/>
    <x v="0"/>
    <m/>
    <x v="2"/>
    <m/>
    <s v="PPDC @ FCES"/>
    <m/>
    <m/>
    <m/>
    <d v="2016-09-27T00:00:00"/>
    <n v="0"/>
    <n v="1"/>
    <n v="36"/>
    <m/>
    <m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7T00:00:00"/>
    <n v="178"/>
    <m/>
    <n v="187"/>
    <n v="22"/>
    <n v="12"/>
    <n v="9"/>
    <s v="Yes"/>
    <s v="No"/>
    <s v="No"/>
    <s v="No"/>
    <n v="176"/>
    <m/>
    <n v="195"/>
    <n v="27"/>
    <n v="14"/>
    <n v="19"/>
    <s v="Yes"/>
    <s v="Yes"/>
    <s v="Yes"/>
    <s v="No"/>
    <m/>
    <m/>
    <s v="F320"/>
    <m/>
    <m/>
    <m/>
    <m/>
    <m/>
    <m/>
    <m/>
    <m/>
    <m/>
    <m/>
    <m/>
    <m/>
    <m/>
    <m/>
    <m/>
    <m/>
    <m/>
    <m/>
    <m/>
    <m/>
    <m/>
    <n v="1017400190"/>
    <d v="2017-09-18T00:00:00"/>
    <m/>
    <m/>
    <m/>
    <s v="Yes"/>
    <s v="Yes"/>
    <m/>
    <m/>
    <s v="No"/>
    <n v="0"/>
    <s v="No"/>
    <e v="#N/A"/>
    <s v="F320"/>
    <n v="447"/>
    <s v="Pass"/>
    <n v="503"/>
    <s v="Advanced"/>
    <n v="331"/>
    <s v="Fail"/>
    <n v="359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4"/>
    <s v="Amiyah"/>
    <s v="Jackson"/>
    <m/>
    <m/>
    <m/>
    <x v="0"/>
    <m/>
    <x v="4"/>
    <n v="3"/>
    <n v="3"/>
    <n v="4"/>
    <m/>
    <n v="1017703177"/>
    <m/>
    <m/>
    <m/>
    <s v="F322"/>
    <s v="F322"/>
    <s v="F322"/>
    <m/>
    <m/>
    <m/>
    <m/>
    <m/>
    <m/>
    <x v="0"/>
    <m/>
    <x v="2"/>
    <s v="PPDC @ FCES"/>
    <s v="PPDC @ FCES"/>
    <s v="PPDC @ FCES"/>
    <m/>
    <m/>
    <d v="2016-09-28T00:00:00"/>
    <n v="2"/>
    <n v="2"/>
    <n v="88"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8T00:00:00"/>
    <n v="174"/>
    <m/>
    <s v="RPS X"/>
    <m/>
    <m/>
    <m/>
    <m/>
    <m/>
    <m/>
    <m/>
    <n v="171"/>
    <m/>
    <n v="177"/>
    <n v="13"/>
    <n v="16"/>
    <n v="6"/>
    <s v="Yes"/>
    <s v="No"/>
    <s v="No"/>
    <s v="No"/>
    <m/>
    <n v="1017703177"/>
    <s v="F322"/>
    <n v="184"/>
    <n v="195"/>
    <n v="41"/>
    <s v="Below National Norm"/>
    <n v="11"/>
    <n v="11"/>
    <s v="Yes"/>
    <s v="No"/>
    <s v="Achieved Goal"/>
    <s v="No"/>
    <n v="178"/>
    <n v="184"/>
    <n v="8"/>
    <s v="Well Below National Norm"/>
    <n v="14"/>
    <n v="6"/>
    <s v="Yes"/>
    <s v="No"/>
    <s v="Did Not Achieve Goal, But Showed Growth"/>
    <s v="No"/>
    <m/>
    <n v="1017703177"/>
    <d v="2017-09-18T00:00:00"/>
    <m/>
    <m/>
    <m/>
    <s v="Yes"/>
    <s v="Yes"/>
    <m/>
    <m/>
    <s v="No"/>
    <n v="0"/>
    <s v="No"/>
    <e v="#N/A"/>
    <s v="F322"/>
    <m/>
    <m/>
    <m/>
    <m/>
    <n v="359"/>
    <s v="Fail"/>
    <n v="369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5"/>
    <s v="Keon"/>
    <s v="Pleasant"/>
    <m/>
    <m/>
    <m/>
    <x v="0"/>
    <m/>
    <x v="4"/>
    <n v="3"/>
    <m/>
    <m/>
    <m/>
    <n v="1017563267"/>
    <m/>
    <m/>
    <m/>
    <s v="W325"/>
    <s v="W325"/>
    <s v="W325"/>
    <m/>
    <m/>
    <m/>
    <m/>
    <m/>
    <m/>
    <x v="0"/>
    <m/>
    <x v="3"/>
    <m/>
    <m/>
    <m/>
    <m/>
    <m/>
    <d v="2016-10-03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03T00:00:00"/>
    <n v="160"/>
    <m/>
    <n v="180"/>
    <n v="28"/>
    <n v="16"/>
    <n v="20"/>
    <s v="Yes"/>
    <s v="Yes"/>
    <s v="Yes"/>
    <s v="No"/>
    <n v="169"/>
    <m/>
    <n v="188"/>
    <n v="38"/>
    <n v="16"/>
    <n v="19"/>
    <s v="Yes"/>
    <s v="Yes"/>
    <s v="Yes"/>
    <s v="No"/>
    <m/>
    <m/>
    <s v="W325"/>
    <m/>
    <m/>
    <m/>
    <m/>
    <m/>
    <m/>
    <m/>
    <m/>
    <m/>
    <m/>
    <m/>
    <m/>
    <m/>
    <m/>
    <m/>
    <m/>
    <m/>
    <m/>
    <m/>
    <m/>
    <m/>
    <n v="1017563267"/>
    <m/>
    <m/>
    <m/>
    <m/>
    <s v="Yes"/>
    <m/>
    <m/>
    <m/>
    <s v="No"/>
    <n v="0"/>
    <m/>
    <m/>
    <s v="W325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6"/>
    <s v="Antoinia "/>
    <s v="Alston"/>
    <m/>
    <m/>
    <m/>
    <x v="0"/>
    <m/>
    <x v="4"/>
    <n v="3"/>
    <m/>
    <m/>
    <m/>
    <n v="1017572096"/>
    <m/>
    <m/>
    <m/>
    <s v="C505"/>
    <s v="C505"/>
    <s v="W326"/>
    <m/>
    <m/>
    <m/>
    <m/>
    <m/>
    <m/>
    <x v="0"/>
    <m/>
    <x v="3"/>
    <s v="Central"/>
    <m/>
    <m/>
    <m/>
    <m/>
    <d v="2016-10-03T00:00:00"/>
    <n v="1"/>
    <n v="1"/>
    <n v="44"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03T00:00:00"/>
    <n v="155"/>
    <m/>
    <n v="153"/>
    <n v="1"/>
    <n v="17"/>
    <n v="-2"/>
    <s v="No"/>
    <s v="No"/>
    <s v="No"/>
    <s v="No"/>
    <n v="158"/>
    <m/>
    <n v="207"/>
    <n v="86"/>
    <n v="17"/>
    <n v="49"/>
    <s v="Yes"/>
    <s v="Yes"/>
    <s v="Yes"/>
    <s v="Yes"/>
    <m/>
    <m/>
    <s v="C505"/>
    <m/>
    <m/>
    <m/>
    <m/>
    <m/>
    <m/>
    <m/>
    <m/>
    <m/>
    <m/>
    <m/>
    <m/>
    <m/>
    <m/>
    <m/>
    <m/>
    <m/>
    <m/>
    <m/>
    <m/>
    <m/>
    <n v="1017572096"/>
    <m/>
    <m/>
    <m/>
    <m/>
    <s v="Yes"/>
    <m/>
    <m/>
    <m/>
    <s v="No"/>
    <n v="0"/>
    <m/>
    <m/>
    <s v="W326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7"/>
    <s v="Te'Ahje"/>
    <s v="Gregory"/>
    <m/>
    <m/>
    <m/>
    <x v="0"/>
    <m/>
    <x v="2"/>
    <n v="6"/>
    <m/>
    <m/>
    <m/>
    <n v="1017563356"/>
    <m/>
    <m/>
    <m/>
    <s v="W327"/>
    <s v="W327"/>
    <s v="W327"/>
    <m/>
    <m/>
    <m/>
    <m/>
    <m/>
    <m/>
    <x v="0"/>
    <m/>
    <x v="3"/>
    <m/>
    <m/>
    <m/>
    <m/>
    <m/>
    <d v="2016-10-03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27"/>
    <m/>
    <m/>
    <m/>
    <m/>
    <m/>
    <m/>
    <m/>
    <m/>
    <m/>
    <m/>
    <m/>
    <m/>
    <m/>
    <m/>
    <m/>
    <m/>
    <m/>
    <m/>
    <m/>
    <m/>
    <m/>
    <n v="1017563356"/>
    <m/>
    <m/>
    <m/>
    <m/>
    <s v="Yes"/>
    <m/>
    <m/>
    <m/>
    <s v="No"/>
    <n v="0"/>
    <m/>
    <m/>
    <s v="W327"/>
    <n v="275"/>
    <s v="Fail"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8"/>
    <s v="Ja'Keira "/>
    <s v="Clark-Mayo"/>
    <m/>
    <m/>
    <m/>
    <x v="0"/>
    <m/>
    <x v="4"/>
    <n v="3"/>
    <n v="3"/>
    <m/>
    <m/>
    <n v="1017716584"/>
    <m/>
    <m/>
    <m/>
    <s v="C538"/>
    <s v="C538"/>
    <s v="W328"/>
    <m/>
    <m/>
    <m/>
    <m/>
    <m/>
    <m/>
    <x v="0"/>
    <m/>
    <x v="3"/>
    <m/>
    <s v="Central"/>
    <m/>
    <m/>
    <m/>
    <d v="2016-10-03T00:00:00"/>
    <n v="0"/>
    <n v="1"/>
    <n v="36"/>
    <m/>
    <m/>
    <m/>
    <m/>
    <m/>
    <m/>
    <m/>
    <m/>
    <m/>
    <m/>
    <m/>
    <m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584"/>
    <s v="C538"/>
    <n v="176"/>
    <n v="178"/>
    <n v="9"/>
    <s v="Well Below National Norm"/>
    <n v="12"/>
    <n v="2"/>
    <s v="Yes"/>
    <s v="No"/>
    <s v="Did Not Achieve Goal, But Showed Growth"/>
    <s v="No"/>
    <n v="158"/>
    <n v="172"/>
    <n v="1"/>
    <s v="Well Below National Norm"/>
    <n v="15"/>
    <n v="14"/>
    <s v="Yes"/>
    <s v="No"/>
    <s v="Did Not Achieve Goal, But Showed Growth"/>
    <s v="No"/>
    <m/>
    <n v="1017716584"/>
    <d v="2017-10-17T00:00:00"/>
    <m/>
    <m/>
    <m/>
    <m/>
    <s v="Yes"/>
    <m/>
    <m/>
    <m/>
    <m/>
    <s v="No"/>
    <e v="#N/A"/>
    <s v="W328"/>
    <m/>
    <m/>
    <m/>
    <m/>
    <n v="296"/>
    <s v="Fail"/>
    <n v="299"/>
    <s v="Fail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9"/>
    <s v="Laquees "/>
    <s v="Pleasant"/>
    <m/>
    <m/>
    <m/>
    <x v="0"/>
    <m/>
    <x v="1"/>
    <n v="4"/>
    <n v="4"/>
    <m/>
    <m/>
    <n v="1017400323"/>
    <m/>
    <m/>
    <m/>
    <s v="C592"/>
    <s v="C592"/>
    <s v="W329"/>
    <m/>
    <m/>
    <m/>
    <m/>
    <m/>
    <m/>
    <x v="0"/>
    <m/>
    <x v="3"/>
    <m/>
    <s v="Central"/>
    <m/>
    <m/>
    <m/>
    <d v="2016-10-03T00:00:00"/>
    <n v="0"/>
    <n v="1"/>
    <n v="36"/>
    <m/>
    <m/>
    <m/>
    <m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03T00:00:00"/>
    <n v="165"/>
    <m/>
    <n v="185"/>
    <n v="18"/>
    <n v="14"/>
    <n v="20"/>
    <s v="Yes"/>
    <s v="Yes"/>
    <s v="Yes"/>
    <s v="No"/>
    <n v="191"/>
    <m/>
    <n v="193"/>
    <n v="23"/>
    <n v="13"/>
    <n v="2"/>
    <s v="Yes"/>
    <s v="No"/>
    <s v="No"/>
    <s v="No"/>
    <m/>
    <n v="1017400323"/>
    <s v="C592"/>
    <n v="190"/>
    <n v="195"/>
    <n v="23"/>
    <s v="Well Below National Norm"/>
    <n v="9"/>
    <n v="5"/>
    <s v="Yes"/>
    <s v="No"/>
    <s v="Did Not Achieve Goal, But Showed Growth"/>
    <s v="No"/>
    <n v="206"/>
    <n v="201"/>
    <n v="20"/>
    <s v="Well Below National Norm"/>
    <n v="11"/>
    <n v="-5"/>
    <s v="No"/>
    <s v="No"/>
    <s v="Did Not Achieve Goal"/>
    <s v="No"/>
    <m/>
    <n v="1017400323"/>
    <d v="2017-10-18T00:00:00"/>
    <m/>
    <m/>
    <m/>
    <s v="Yes"/>
    <s v="Yes"/>
    <m/>
    <m/>
    <s v="No"/>
    <n v="0"/>
    <s v="Yes"/>
    <e v="#N/A"/>
    <s v="W329"/>
    <n v="339"/>
    <s v="Fail"/>
    <n v="329"/>
    <s v="Fail"/>
    <n v="349"/>
    <s v="Fail"/>
    <n v="386"/>
    <s v="Fail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92"/>
    <n v="1"/>
    <n v="1"/>
    <n v="1"/>
    <n v="4"/>
    <n v="2"/>
    <n v="3"/>
    <n v="4"/>
    <n v="4"/>
    <n v="1"/>
  </r>
  <r>
    <n v="520"/>
    <s v="Myangel "/>
    <s v="Johnson"/>
    <m/>
    <m/>
    <m/>
    <x v="0"/>
    <m/>
    <x v="2"/>
    <n v="6"/>
    <m/>
    <m/>
    <m/>
    <n v="1017246409"/>
    <m/>
    <m/>
    <m/>
    <s v="W330"/>
    <s v="W330"/>
    <s v="W330"/>
    <m/>
    <m/>
    <m/>
    <m/>
    <m/>
    <m/>
    <x v="0"/>
    <m/>
    <x v="3"/>
    <m/>
    <m/>
    <m/>
    <m/>
    <m/>
    <d v="2016-10-03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03T00:00:00"/>
    <n v="197"/>
    <m/>
    <n v="193"/>
    <n v="10"/>
    <n v="7"/>
    <n v="-4"/>
    <s v="No"/>
    <s v="No"/>
    <s v="No"/>
    <s v="No"/>
    <m/>
    <m/>
    <m/>
    <m/>
    <m/>
    <m/>
    <m/>
    <m/>
    <m/>
    <m/>
    <m/>
    <m/>
    <s v="W330"/>
    <m/>
    <m/>
    <m/>
    <m/>
    <m/>
    <m/>
    <m/>
    <m/>
    <m/>
    <m/>
    <m/>
    <m/>
    <m/>
    <m/>
    <m/>
    <m/>
    <m/>
    <m/>
    <m/>
    <m/>
    <m/>
    <n v="1017246409"/>
    <m/>
    <m/>
    <m/>
    <m/>
    <s v="Yes"/>
    <m/>
    <m/>
    <m/>
    <s v="No"/>
    <n v="0"/>
    <m/>
    <m/>
    <s v="W330"/>
    <n v="304"/>
    <s v="Fail"/>
    <n v="352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0"/>
    <s v="Woodville"/>
    <n v="3"/>
    <n v="2"/>
    <n v="2"/>
    <n v="3"/>
    <n v="3"/>
    <n v="3"/>
    <n v="3"/>
    <n v="3"/>
    <n v="3"/>
    <n v="2"/>
    <n v="3"/>
    <n v="4"/>
    <n v="1"/>
    <n v="2"/>
    <n v="3"/>
    <n v="4"/>
    <n v="3"/>
    <n v="3"/>
    <n v="4"/>
    <n v="3"/>
    <n v="4"/>
    <n v="4"/>
    <n v="4"/>
    <n v="4"/>
    <n v="3"/>
    <n v="4"/>
    <n v="4"/>
    <n v="4"/>
    <m/>
    <m/>
    <m/>
    <m/>
    <m/>
    <s v="W330"/>
    <n v="1"/>
    <n v="2"/>
    <n v="3"/>
    <n v="3"/>
    <n v="3"/>
    <n v="4"/>
    <n v="1"/>
    <n v="3"/>
    <n v="1"/>
    <n v="2"/>
    <n v="1"/>
    <n v="2"/>
    <n v="1"/>
    <n v="3"/>
    <n v="3"/>
    <n v="3"/>
    <n v="3"/>
    <n v="3"/>
    <n v="4"/>
    <n v="1"/>
    <n v="4"/>
    <n v="4"/>
    <n v="1"/>
    <n v="4"/>
    <n v="4"/>
    <n v="1"/>
    <n v="4"/>
    <n v="4"/>
    <n v="4"/>
    <n v="1"/>
    <n v="1"/>
    <n v="1"/>
    <n v="1"/>
    <m/>
    <m/>
    <m/>
    <m/>
    <m/>
    <m/>
    <m/>
    <m/>
    <m/>
    <m/>
    <m/>
    <m/>
    <m/>
    <m/>
  </r>
  <r>
    <n v="521"/>
    <s v="Kamari "/>
    <s v="Holly"/>
    <m/>
    <m/>
    <m/>
    <x v="0"/>
    <m/>
    <x v="3"/>
    <n v="5"/>
    <m/>
    <m/>
    <m/>
    <n v="1017412200"/>
    <m/>
    <m/>
    <m/>
    <s v="W331"/>
    <s v="W331"/>
    <s v="W331"/>
    <m/>
    <m/>
    <m/>
    <m/>
    <m/>
    <m/>
    <x v="0"/>
    <m/>
    <x v="3"/>
    <m/>
    <m/>
    <m/>
    <m/>
    <m/>
    <d v="2016-10-03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1"/>
    <m/>
    <m/>
    <m/>
    <m/>
    <m/>
    <m/>
    <m/>
    <m/>
    <m/>
    <m/>
    <m/>
    <m/>
    <m/>
    <m/>
    <m/>
    <m/>
    <m/>
    <m/>
    <m/>
    <m/>
    <m/>
    <n v="1017412200"/>
    <m/>
    <m/>
    <m/>
    <m/>
    <s v="Yes"/>
    <m/>
    <m/>
    <m/>
    <s v="No"/>
    <n v="0"/>
    <m/>
    <m/>
    <s v="W331"/>
    <n v="395"/>
    <s v="Fail"/>
    <n v="428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1"/>
    <s v="Woodville"/>
    <n v="3"/>
    <n v="2"/>
    <n v="3"/>
    <n v="3"/>
    <n v="3"/>
    <n v="1"/>
    <n v="3"/>
    <n v="3"/>
    <n v="3"/>
    <n v="2"/>
    <n v="3"/>
    <n v="3"/>
    <n v="3"/>
    <n v="3"/>
    <n v="3"/>
    <n v="3"/>
    <n v="3"/>
    <n v="4"/>
    <n v="4"/>
    <n v="4"/>
    <n v="2"/>
    <n v="2"/>
    <n v="3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2"/>
    <s v="Karon"/>
    <s v="Holly"/>
    <m/>
    <m/>
    <m/>
    <x v="0"/>
    <m/>
    <x v="2"/>
    <n v="6"/>
    <m/>
    <m/>
    <m/>
    <n v="1017246370"/>
    <m/>
    <m/>
    <m/>
    <s v="W332"/>
    <s v="W332"/>
    <s v="W332"/>
    <m/>
    <m/>
    <m/>
    <m/>
    <m/>
    <m/>
    <x v="0"/>
    <m/>
    <x v="3"/>
    <m/>
    <m/>
    <m/>
    <m/>
    <m/>
    <d v="2016-10-03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2"/>
    <m/>
    <m/>
    <m/>
    <m/>
    <m/>
    <m/>
    <m/>
    <m/>
    <m/>
    <m/>
    <m/>
    <m/>
    <m/>
    <m/>
    <m/>
    <m/>
    <m/>
    <m/>
    <m/>
    <m/>
    <m/>
    <n v="1017246370"/>
    <m/>
    <m/>
    <m/>
    <m/>
    <s v="Yes"/>
    <m/>
    <m/>
    <m/>
    <s v="No"/>
    <n v="0"/>
    <m/>
    <m/>
    <s v="W332"/>
    <n v="400"/>
    <s v="Pass"/>
    <n v="488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2"/>
    <s v="Woodville"/>
    <n v="3"/>
    <n v="3"/>
    <n v="3"/>
    <n v="4"/>
    <n v="4"/>
    <n v="3"/>
    <n v="4"/>
    <n v="4"/>
    <n v="4"/>
    <n v="4"/>
    <n v="4"/>
    <n v="4"/>
    <n v="4"/>
    <n v="3"/>
    <n v="1"/>
    <n v="3"/>
    <n v="4"/>
    <n v="2"/>
    <n v="2"/>
    <n v="2"/>
    <n v="2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3"/>
    <s v="Jermaine"/>
    <s v="Hockaday"/>
    <m/>
    <m/>
    <m/>
    <x v="0"/>
    <m/>
    <x v="3"/>
    <n v="5"/>
    <m/>
    <m/>
    <m/>
    <n v="1017380775"/>
    <m/>
    <m/>
    <m/>
    <s v="W333"/>
    <s v="W333"/>
    <s v="W333"/>
    <m/>
    <m/>
    <m/>
    <m/>
    <m/>
    <m/>
    <x v="0"/>
    <m/>
    <x v="3"/>
    <m/>
    <m/>
    <m/>
    <m/>
    <m/>
    <d v="2016-10-03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03T00:00:00"/>
    <n v="181"/>
    <m/>
    <n v="178"/>
    <n v="3"/>
    <n v="10"/>
    <n v="-3"/>
    <s v="No"/>
    <s v="No"/>
    <s v="No"/>
    <s v="No"/>
    <n v="175"/>
    <m/>
    <n v="188"/>
    <n v="4"/>
    <n v="12"/>
    <n v="13"/>
    <s v="Yes"/>
    <s v="Yes"/>
    <s v="Yes"/>
    <s v="No"/>
    <m/>
    <m/>
    <s v="W333"/>
    <m/>
    <m/>
    <m/>
    <m/>
    <m/>
    <m/>
    <m/>
    <m/>
    <m/>
    <m/>
    <m/>
    <m/>
    <m/>
    <m/>
    <m/>
    <m/>
    <m/>
    <m/>
    <m/>
    <m/>
    <m/>
    <n v="1017380775"/>
    <m/>
    <m/>
    <m/>
    <m/>
    <m/>
    <m/>
    <m/>
    <m/>
    <m/>
    <m/>
    <m/>
    <m/>
    <s v="W333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3"/>
    <s v="Woodville"/>
    <n v="3"/>
    <n v="1"/>
    <n v="1"/>
    <n v="3"/>
    <n v="4"/>
    <n v="4"/>
    <n v="4"/>
    <n v="4"/>
    <n v="4"/>
    <n v="4"/>
    <n v="4"/>
    <n v="3"/>
    <n v="4"/>
    <n v="4"/>
    <n v="4"/>
    <n v="4"/>
    <n v="3"/>
    <n v="4"/>
    <n v="3"/>
    <n v="3"/>
    <n v="3"/>
    <n v="4"/>
    <n v="2"/>
    <n v="2"/>
    <n v="3"/>
    <n v="3"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5"/>
    <s v="Robert"/>
    <s v="Bridges"/>
    <m/>
    <m/>
    <m/>
    <x v="0"/>
    <m/>
    <x v="1"/>
    <n v="4"/>
    <m/>
    <m/>
    <m/>
    <n v="1017561307"/>
    <m/>
    <m/>
    <m/>
    <s v="W337"/>
    <s v="W337"/>
    <s v="W337"/>
    <m/>
    <m/>
    <m/>
    <m/>
    <m/>
    <m/>
    <x v="0"/>
    <m/>
    <x v="3"/>
    <m/>
    <m/>
    <m/>
    <m/>
    <m/>
    <d v="2016-10-10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10T00:00:00"/>
    <s v="WINTER"/>
    <m/>
    <n v="197"/>
    <n v="46"/>
    <m/>
    <m/>
    <m/>
    <m/>
    <m/>
    <s v="No"/>
    <n v="180"/>
    <m/>
    <n v="210"/>
    <n v="68"/>
    <n v="14"/>
    <n v="30"/>
    <s v="Yes"/>
    <s v="Yes"/>
    <s v="Yes"/>
    <s v="Yes"/>
    <m/>
    <m/>
    <s v="W337"/>
    <m/>
    <m/>
    <m/>
    <m/>
    <m/>
    <m/>
    <m/>
    <m/>
    <m/>
    <m/>
    <m/>
    <m/>
    <m/>
    <m/>
    <m/>
    <m/>
    <m/>
    <m/>
    <m/>
    <m/>
    <m/>
    <n v="1017561307"/>
    <m/>
    <m/>
    <m/>
    <m/>
    <s v="Yes"/>
    <m/>
    <m/>
    <m/>
    <s v="No"/>
    <n v="0"/>
    <m/>
    <m/>
    <s v="W337"/>
    <n v="345"/>
    <s v="Fail"/>
    <n v="468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6"/>
    <s v="Taliyah"/>
    <s v="Bridges"/>
    <m/>
    <m/>
    <m/>
    <x v="0"/>
    <m/>
    <x v="2"/>
    <n v="6"/>
    <m/>
    <m/>
    <m/>
    <n v="1017292201"/>
    <m/>
    <m/>
    <m/>
    <s v="W338"/>
    <s v="W338"/>
    <s v="W338"/>
    <m/>
    <m/>
    <m/>
    <m/>
    <m/>
    <m/>
    <x v="0"/>
    <m/>
    <x v="3"/>
    <m/>
    <m/>
    <m/>
    <m/>
    <m/>
    <d v="2016-10-10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10T00:00:00"/>
    <n v="209"/>
    <m/>
    <n v="207"/>
    <n v="37"/>
    <n v="6"/>
    <n v="-2"/>
    <s v="No"/>
    <s v="No"/>
    <s v="No"/>
    <s v="No"/>
    <m/>
    <m/>
    <m/>
    <m/>
    <m/>
    <m/>
    <m/>
    <m/>
    <m/>
    <m/>
    <m/>
    <m/>
    <s v="W338"/>
    <m/>
    <m/>
    <m/>
    <m/>
    <m/>
    <m/>
    <m/>
    <m/>
    <m/>
    <m/>
    <m/>
    <m/>
    <m/>
    <m/>
    <m/>
    <m/>
    <m/>
    <m/>
    <m/>
    <m/>
    <m/>
    <n v="1017292201"/>
    <m/>
    <m/>
    <m/>
    <m/>
    <s v="Yes"/>
    <m/>
    <m/>
    <m/>
    <s v="No"/>
    <n v="0"/>
    <m/>
    <m/>
    <s v="W338"/>
    <n v="412"/>
    <s v="Pass"/>
    <n v="429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7"/>
    <s v="Nuciran"/>
    <s v="Jones"/>
    <m/>
    <m/>
    <m/>
    <x v="0"/>
    <m/>
    <x v="4"/>
    <n v="3"/>
    <m/>
    <m/>
    <m/>
    <n v="1017900713"/>
    <m/>
    <m/>
    <m/>
    <s v="W339"/>
    <s v="W339"/>
    <s v="W339"/>
    <m/>
    <m/>
    <m/>
    <m/>
    <m/>
    <m/>
    <x v="0"/>
    <m/>
    <x v="3"/>
    <m/>
    <m/>
    <m/>
    <m/>
    <m/>
    <d v="2016-10-10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10T00:00:00"/>
    <n v="149"/>
    <m/>
    <n v="182"/>
    <n v="33"/>
    <n v="18"/>
    <n v="33"/>
    <s v="Yes"/>
    <s v="Yes"/>
    <s v="Yes"/>
    <s v="No"/>
    <n v="176"/>
    <m/>
    <n v="193"/>
    <n v="53"/>
    <n v="15"/>
    <n v="17"/>
    <s v="Yes"/>
    <s v="Yes"/>
    <s v="Yes"/>
    <s v="Yes"/>
    <m/>
    <m/>
    <s v="W339"/>
    <m/>
    <m/>
    <m/>
    <m/>
    <m/>
    <m/>
    <m/>
    <m/>
    <m/>
    <m/>
    <m/>
    <m/>
    <m/>
    <m/>
    <m/>
    <m/>
    <m/>
    <m/>
    <m/>
    <m/>
    <m/>
    <n v="1017900713"/>
    <m/>
    <m/>
    <m/>
    <m/>
    <s v="Yes"/>
    <m/>
    <m/>
    <m/>
    <s v="No"/>
    <n v="0"/>
    <m/>
    <m/>
    <s v="W339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8"/>
    <s v="Akai"/>
    <s v="Dupree"/>
    <m/>
    <m/>
    <m/>
    <x v="0"/>
    <m/>
    <x v="4"/>
    <n v="3"/>
    <m/>
    <m/>
    <m/>
    <n v="1017716454"/>
    <m/>
    <m/>
    <m/>
    <s v="W342"/>
    <s v="W342"/>
    <s v="W342"/>
    <m/>
    <m/>
    <m/>
    <m/>
    <m/>
    <m/>
    <x v="0"/>
    <m/>
    <x v="3"/>
    <m/>
    <m/>
    <m/>
    <m/>
    <m/>
    <d v="2016-10-13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42"/>
    <m/>
    <m/>
    <m/>
    <m/>
    <m/>
    <m/>
    <m/>
    <m/>
    <m/>
    <m/>
    <m/>
    <m/>
    <m/>
    <m/>
    <m/>
    <m/>
    <m/>
    <m/>
    <m/>
    <m/>
    <m/>
    <n v="1017716454"/>
    <m/>
    <m/>
    <m/>
    <m/>
    <s v="Yes"/>
    <m/>
    <m/>
    <m/>
    <s v="No"/>
    <n v="0"/>
    <m/>
    <m/>
    <s v="W342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9"/>
    <s v="Quentin"/>
    <s v="Tilar"/>
    <m/>
    <m/>
    <m/>
    <x v="0"/>
    <m/>
    <x v="4"/>
    <n v="3"/>
    <m/>
    <m/>
    <m/>
    <n v="1017263940"/>
    <m/>
    <m/>
    <m/>
    <s v="W343"/>
    <s v="W343"/>
    <s v="W343"/>
    <m/>
    <m/>
    <m/>
    <m/>
    <m/>
    <m/>
    <x v="0"/>
    <m/>
    <x v="3"/>
    <m/>
    <m/>
    <m/>
    <m/>
    <m/>
    <d v="2016-10-13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43"/>
    <m/>
    <m/>
    <m/>
    <m/>
    <m/>
    <m/>
    <m/>
    <m/>
    <m/>
    <m/>
    <m/>
    <m/>
    <m/>
    <m/>
    <m/>
    <m/>
    <m/>
    <m/>
    <m/>
    <m/>
    <m/>
    <n v="1017263940"/>
    <m/>
    <m/>
    <m/>
    <m/>
    <s v="Yes"/>
    <m/>
    <m/>
    <m/>
    <s v="No"/>
    <n v="0"/>
    <m/>
    <m/>
    <s v="W343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0"/>
    <s v="Khashima "/>
    <s v="Perkins"/>
    <m/>
    <m/>
    <m/>
    <x v="0"/>
    <m/>
    <x v="1"/>
    <n v="4"/>
    <m/>
    <m/>
    <m/>
    <n v="1018045616"/>
    <m/>
    <m/>
    <m/>
    <s v="W344"/>
    <s v="W344"/>
    <s v="W344"/>
    <m/>
    <m/>
    <m/>
    <m/>
    <m/>
    <m/>
    <x v="0"/>
    <m/>
    <x v="3"/>
    <m/>
    <m/>
    <m/>
    <m/>
    <m/>
    <d v="2016-10-13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13T00:00:00"/>
    <s v="WINTER"/>
    <m/>
    <n v="201"/>
    <n v="56"/>
    <m/>
    <m/>
    <m/>
    <m/>
    <m/>
    <s v="Yes"/>
    <s v="WINTER"/>
    <m/>
    <n v="200"/>
    <n v="40"/>
    <m/>
    <m/>
    <m/>
    <m/>
    <m/>
    <s v="No"/>
    <m/>
    <m/>
    <s v="W344"/>
    <m/>
    <m/>
    <m/>
    <m/>
    <m/>
    <m/>
    <m/>
    <m/>
    <m/>
    <m/>
    <m/>
    <m/>
    <m/>
    <m/>
    <m/>
    <m/>
    <m/>
    <m/>
    <m/>
    <m/>
    <m/>
    <n v="1018045616"/>
    <m/>
    <m/>
    <m/>
    <m/>
    <s v="Yes"/>
    <m/>
    <m/>
    <m/>
    <s v="No"/>
    <n v="0"/>
    <m/>
    <m/>
    <s v="W344"/>
    <n v="422"/>
    <s v="Pass"/>
    <n v="409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1"/>
    <s v="Isaiah"/>
    <s v="Hurdle"/>
    <m/>
    <m/>
    <m/>
    <x v="0"/>
    <m/>
    <x v="4"/>
    <n v="3"/>
    <n v="3"/>
    <m/>
    <m/>
    <n v="1017707723"/>
    <m/>
    <m/>
    <m/>
    <s v="F346"/>
    <s v="F346"/>
    <s v="F346"/>
    <m/>
    <m/>
    <m/>
    <m/>
    <m/>
    <m/>
    <x v="0"/>
    <m/>
    <x v="2"/>
    <s v="PPDC @ FCES"/>
    <s v="PPDC @ FCES"/>
    <m/>
    <m/>
    <m/>
    <d v="2016-10-25T00:00:00"/>
    <n v="1"/>
    <n v="2"/>
    <n v="80"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24T00:00:00"/>
    <n v="151"/>
    <m/>
    <n v="170"/>
    <n v="11"/>
    <n v="18"/>
    <n v="19"/>
    <s v="Yes"/>
    <s v="Yes"/>
    <s v="Yes"/>
    <s v="No"/>
    <n v="154"/>
    <m/>
    <n v="162"/>
    <n v="1"/>
    <n v="18"/>
    <n v="8"/>
    <s v="Yes"/>
    <s v="No"/>
    <s v="No"/>
    <s v="No"/>
    <m/>
    <n v="1017707723"/>
    <s v="F346"/>
    <n v="166"/>
    <n v="200"/>
    <n v="54"/>
    <s v="Above National Norm"/>
    <n v="14"/>
    <n v="34"/>
    <s v="Yes"/>
    <s v="Yes"/>
    <s v="Exceeded Goal"/>
    <s v="Yes"/>
    <n v="157"/>
    <n v="175"/>
    <n v="2"/>
    <s v="Well Below National Norm"/>
    <n v="15"/>
    <n v="18"/>
    <s v="Yes"/>
    <s v="Yes"/>
    <s v="Exceeded Goal"/>
    <s v="No"/>
    <m/>
    <n v="1017707723"/>
    <d v="2017-09-20T00:00:00"/>
    <m/>
    <m/>
    <m/>
    <s v="Yes"/>
    <s v="Yes"/>
    <m/>
    <m/>
    <s v="Yes"/>
    <n v="3"/>
    <s v="No"/>
    <e v="#N/A"/>
    <s v="F346"/>
    <m/>
    <m/>
    <m/>
    <m/>
    <n v="286"/>
    <s v="Fail"/>
    <n v="333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3"/>
    <s v="Akyla"/>
    <s v="Brown"/>
    <m/>
    <m/>
    <m/>
    <x v="0"/>
    <m/>
    <x v="2"/>
    <n v="6"/>
    <m/>
    <m/>
    <m/>
    <n v="1017182782"/>
    <m/>
    <m/>
    <m/>
    <s v="F351"/>
    <s v="F351"/>
    <s v="F351"/>
    <m/>
    <m/>
    <m/>
    <m/>
    <m/>
    <m/>
    <x v="0"/>
    <m/>
    <x v="2"/>
    <m/>
    <m/>
    <m/>
    <m/>
    <m/>
    <d v="2016-11-28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1-28T00:00:00"/>
    <n v="193"/>
    <m/>
    <n v="211"/>
    <n v="48"/>
    <n v="8"/>
    <n v="18"/>
    <s v="Yes"/>
    <s v="Yes"/>
    <s v="Yes"/>
    <s v="No"/>
    <m/>
    <m/>
    <m/>
    <m/>
    <m/>
    <m/>
    <m/>
    <m/>
    <m/>
    <m/>
    <m/>
    <m/>
    <s v="F351"/>
    <m/>
    <m/>
    <m/>
    <m/>
    <m/>
    <m/>
    <m/>
    <m/>
    <m/>
    <m/>
    <m/>
    <m/>
    <m/>
    <m/>
    <m/>
    <m/>
    <m/>
    <m/>
    <m/>
    <m/>
    <m/>
    <n v="1017182782"/>
    <m/>
    <m/>
    <m/>
    <m/>
    <s v="Yes"/>
    <m/>
    <m/>
    <m/>
    <s v="No"/>
    <n v="0"/>
    <m/>
    <m/>
    <s v="F351"/>
    <n v="446"/>
    <s v="Pass"/>
    <n v="488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4"/>
    <s v="Kevin"/>
    <s v="Brown"/>
    <m/>
    <m/>
    <m/>
    <x v="0"/>
    <m/>
    <x v="3"/>
    <n v="5"/>
    <n v="5"/>
    <m/>
    <m/>
    <n v="1017182929"/>
    <m/>
    <m/>
    <m/>
    <s v="F352"/>
    <s v="F352"/>
    <s v="F352"/>
    <m/>
    <m/>
    <m/>
    <m/>
    <m/>
    <m/>
    <x v="0"/>
    <m/>
    <x v="2"/>
    <m/>
    <s v="PPDC @ FCES"/>
    <m/>
    <m/>
    <m/>
    <d v="2016-11-28T00:00:00"/>
    <n v="0"/>
    <n v="2"/>
    <n v="72"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1-22T00:00:00"/>
    <n v="198"/>
    <m/>
    <n v="192"/>
    <n v="18"/>
    <n v="8"/>
    <n v="-6"/>
    <s v="No"/>
    <s v="No"/>
    <s v="No"/>
    <s v="No"/>
    <n v="191"/>
    <m/>
    <n v="191"/>
    <n v="7"/>
    <n v="12"/>
    <n v="0"/>
    <s v="No"/>
    <s v="No"/>
    <s v="No"/>
    <s v="No"/>
    <m/>
    <n v="1017182929"/>
    <s v="F352"/>
    <n v="197"/>
    <n v="196"/>
    <n v="14"/>
    <s v="Well Below National Norm"/>
    <n v="7"/>
    <n v="-1"/>
    <s v="No"/>
    <s v="No"/>
    <s v="Did Not Achieve Goal"/>
    <s v="No"/>
    <n v="198"/>
    <n v="200"/>
    <n v="9"/>
    <s v="Well Below National Norm"/>
    <n v="10"/>
    <n v="2"/>
    <s v="Yes"/>
    <s v="No"/>
    <s v="Did Not Achieve Goal, But Showed Growth"/>
    <s v="No"/>
    <m/>
    <n v="1017182929"/>
    <d v="2018-01-30T00:00:00"/>
    <m/>
    <m/>
    <m/>
    <s v="Yes"/>
    <s v="Yes"/>
    <m/>
    <m/>
    <s v="No"/>
    <n v="0"/>
    <s v="No"/>
    <e v="#N/A"/>
    <s v="F352"/>
    <n v="481"/>
    <s v="Pass"/>
    <n v="412"/>
    <s v="Pass"/>
    <n v="355"/>
    <s v="Fail"/>
    <n v="340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5"/>
    <s v="Jeniyah"/>
    <s v="Pratts"/>
    <m/>
    <m/>
    <m/>
    <x v="0"/>
    <m/>
    <x v="3"/>
    <n v="5"/>
    <m/>
    <m/>
    <m/>
    <n v="1018213225"/>
    <m/>
    <m/>
    <m/>
    <s v="W361"/>
    <s v="W361"/>
    <s v="W361"/>
    <m/>
    <m/>
    <m/>
    <m/>
    <m/>
    <m/>
    <x v="0"/>
    <m/>
    <x v="3"/>
    <m/>
    <m/>
    <m/>
    <m/>
    <m/>
    <d v="2016-12-08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61"/>
    <m/>
    <m/>
    <m/>
    <m/>
    <m/>
    <m/>
    <m/>
    <m/>
    <m/>
    <m/>
    <m/>
    <m/>
    <m/>
    <m/>
    <m/>
    <m/>
    <m/>
    <m/>
    <m/>
    <m/>
    <m/>
    <n v="1018213225"/>
    <m/>
    <m/>
    <m/>
    <m/>
    <s v="Yes"/>
    <m/>
    <m/>
    <m/>
    <s v="No"/>
    <n v="0"/>
    <m/>
    <m/>
    <s v="W361"/>
    <n v="473"/>
    <s v="Pass"/>
    <n v="457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9"/>
    <s v="Kwamee"/>
    <s v="Goldstein"/>
    <m/>
    <m/>
    <m/>
    <x v="0"/>
    <m/>
    <x v="4"/>
    <n v="3"/>
    <m/>
    <m/>
    <m/>
    <n v="1017855796"/>
    <m/>
    <m/>
    <m/>
    <s v="C393"/>
    <s v="C393"/>
    <s v="C393"/>
    <m/>
    <m/>
    <m/>
    <m/>
    <m/>
    <m/>
    <x v="0"/>
    <m/>
    <x v="1"/>
    <m/>
    <m/>
    <m/>
    <m/>
    <m/>
    <d v="2017-01-17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151"/>
    <m/>
    <s v="RPS X"/>
    <m/>
    <m/>
    <m/>
    <m/>
    <m/>
    <m/>
    <m/>
    <s v="WINTER"/>
    <m/>
    <n v="178"/>
    <n v="15"/>
    <m/>
    <m/>
    <m/>
    <m/>
    <m/>
    <m/>
    <m/>
    <m/>
    <s v="C393"/>
    <m/>
    <m/>
    <m/>
    <m/>
    <m/>
    <m/>
    <m/>
    <m/>
    <m/>
    <m/>
    <m/>
    <m/>
    <m/>
    <m/>
    <m/>
    <m/>
    <m/>
    <m/>
    <m/>
    <m/>
    <m/>
    <n v="1017855796"/>
    <m/>
    <m/>
    <m/>
    <m/>
    <s v="Yes"/>
    <m/>
    <m/>
    <m/>
    <s v="Yes"/>
    <n v="8"/>
    <m/>
    <m/>
    <s v="C393"/>
    <m/>
    <m/>
    <m/>
    <m/>
    <m/>
    <m/>
    <m/>
    <m/>
    <s v="Chimborazo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3"/>
    <s v="Jarrel"/>
    <s v="Little"/>
    <m/>
    <m/>
    <m/>
    <x v="0"/>
    <m/>
    <x v="2"/>
    <n v="6"/>
    <m/>
    <m/>
    <m/>
    <n v="1017205307"/>
    <m/>
    <m/>
    <m/>
    <s v="F402"/>
    <s v="F402"/>
    <s v="F402"/>
    <n v="7220"/>
    <m/>
    <m/>
    <m/>
    <m/>
    <m/>
    <x v="0"/>
    <m/>
    <x v="2"/>
    <m/>
    <m/>
    <m/>
    <m/>
    <m/>
    <d v="2017-01-17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214"/>
    <m/>
    <n v="221"/>
    <n v="73"/>
    <n v="5"/>
    <n v="7"/>
    <s v="Yes"/>
    <s v="Yes"/>
    <s v="Yes"/>
    <s v="Yes"/>
    <m/>
    <m/>
    <m/>
    <m/>
    <m/>
    <m/>
    <m/>
    <m/>
    <m/>
    <m/>
    <m/>
    <m/>
    <s v="F402"/>
    <m/>
    <m/>
    <m/>
    <m/>
    <m/>
    <m/>
    <m/>
    <m/>
    <m/>
    <m/>
    <m/>
    <m/>
    <m/>
    <m/>
    <m/>
    <m/>
    <m/>
    <m/>
    <m/>
    <m/>
    <m/>
    <n v="1017205307"/>
    <m/>
    <m/>
    <m/>
    <m/>
    <s v="Yes"/>
    <m/>
    <m/>
    <m/>
    <s v="No"/>
    <n v="0"/>
    <m/>
    <m/>
    <s v="F402"/>
    <n v="461"/>
    <s v="Pass"/>
    <n v="501"/>
    <s v="Advanced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7"/>
    <s v="Javon"/>
    <s v="Taylor"/>
    <m/>
    <m/>
    <m/>
    <x v="0"/>
    <m/>
    <x v="1"/>
    <n v="4"/>
    <n v="4"/>
    <n v="5"/>
    <m/>
    <n v="1017566578"/>
    <m/>
    <m/>
    <m/>
    <s v="C374"/>
    <s v="C374"/>
    <s v="C374"/>
    <m/>
    <m/>
    <m/>
    <m/>
    <m/>
    <m/>
    <x v="0"/>
    <m/>
    <x v="1"/>
    <s v="Central"/>
    <s v="Central"/>
    <s v="Central"/>
    <m/>
    <m/>
    <d v="2017-02-07T00:00:00"/>
    <n v="2"/>
    <n v="2"/>
    <n v="88"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79"/>
    <m/>
    <n v="189"/>
    <n v="26"/>
    <n v="12"/>
    <n v="10"/>
    <s v="Yes"/>
    <s v="No"/>
    <s v="No"/>
    <s v="No"/>
    <n v="189"/>
    <m/>
    <n v="203"/>
    <n v="49"/>
    <n v="13"/>
    <n v="14"/>
    <s v="Yes"/>
    <s v="Yes"/>
    <s v="Yes"/>
    <s v="No"/>
    <m/>
    <n v="1017566578"/>
    <s v="C374"/>
    <n v="206"/>
    <n v="209"/>
    <n v="58"/>
    <s v="Above National Norm"/>
    <n v="7"/>
    <n v="3"/>
    <s v="Yes"/>
    <s v="No"/>
    <s v="Did Not Achieve Goal, But Showed Growth"/>
    <s v="Yes"/>
    <n v="206"/>
    <n v="212"/>
    <n v="46"/>
    <s v="Below National Norm"/>
    <n v="11"/>
    <n v="6"/>
    <s v="Yes"/>
    <s v="No"/>
    <s v="Did Not Achieve Goal, But Showed Growth"/>
    <s v="No"/>
    <m/>
    <n v="1017566578"/>
    <d v="2017-09-18T00:00:00"/>
    <m/>
    <m/>
    <m/>
    <s v="Yes"/>
    <s v="Yes"/>
    <m/>
    <m/>
    <s v="No"/>
    <n v="0"/>
    <s v="No"/>
    <e v="#N/A"/>
    <s v="C374"/>
    <n v="429"/>
    <s v="Pass"/>
    <n v="454"/>
    <s v="Pass"/>
    <n v="385"/>
    <s v="Fail"/>
    <n v="415"/>
    <s v="Pass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74"/>
    <n v="3"/>
    <n v="3"/>
    <n v="2"/>
    <n v="3"/>
    <n v="3"/>
    <n v="2"/>
    <n v="2"/>
    <n v="3"/>
    <n v="2"/>
  </r>
  <r>
    <n v="549"/>
    <s v="Kwaliek"/>
    <s v="Goldstein"/>
    <m/>
    <m/>
    <m/>
    <x v="0"/>
    <m/>
    <x v="1"/>
    <n v="4"/>
    <m/>
    <m/>
    <m/>
    <n v="1017732571"/>
    <m/>
    <m/>
    <m/>
    <s v="C392"/>
    <s v="C392"/>
    <s v="C392"/>
    <m/>
    <m/>
    <m/>
    <m/>
    <m/>
    <m/>
    <x v="0"/>
    <m/>
    <x v="1"/>
    <m/>
    <m/>
    <m/>
    <m/>
    <m/>
    <d v="2017-02-07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60"/>
    <m/>
    <n v="184"/>
    <n v="17"/>
    <n v="15"/>
    <n v="24"/>
    <s v="Yes"/>
    <s v="Yes"/>
    <s v="Yes"/>
    <s v="No"/>
    <n v="179"/>
    <m/>
    <n v="198"/>
    <n v="35"/>
    <n v="14"/>
    <n v="19"/>
    <s v="Yes"/>
    <s v="Yes"/>
    <s v="Yes"/>
    <s v="No"/>
    <m/>
    <m/>
    <s v="C392"/>
    <m/>
    <m/>
    <m/>
    <m/>
    <m/>
    <m/>
    <m/>
    <m/>
    <m/>
    <m/>
    <m/>
    <m/>
    <m/>
    <m/>
    <m/>
    <m/>
    <m/>
    <m/>
    <m/>
    <m/>
    <m/>
    <n v="1017732571"/>
    <m/>
    <m/>
    <m/>
    <m/>
    <s v="Yes"/>
    <m/>
    <m/>
    <m/>
    <s v="No"/>
    <n v="0"/>
    <m/>
    <m/>
    <s v="C392"/>
    <n v="392"/>
    <s v="Fail"/>
    <n v="427"/>
    <s v="Pass"/>
    <m/>
    <m/>
    <m/>
    <m/>
    <s v="Chimborazo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1"/>
    <s v="Darell"/>
    <s v="Graham"/>
    <m/>
    <m/>
    <m/>
    <x v="0"/>
    <m/>
    <x v="1"/>
    <n v="4"/>
    <m/>
    <m/>
    <m/>
    <n v="1017400942"/>
    <m/>
    <m/>
    <m/>
    <s v="F403"/>
    <s v="F403"/>
    <s v="F403"/>
    <m/>
    <m/>
    <m/>
    <m/>
    <m/>
    <m/>
    <x v="0"/>
    <m/>
    <x v="2"/>
    <m/>
    <m/>
    <m/>
    <m/>
    <m/>
    <d v="2017-01-26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26T00:00:00"/>
    <n v="157"/>
    <m/>
    <n v="168"/>
    <n v="2"/>
    <n v="15"/>
    <n v="11"/>
    <s v="Yes"/>
    <s v="No"/>
    <s v="No"/>
    <s v="No"/>
    <n v="174"/>
    <m/>
    <n v="182"/>
    <n v="6"/>
    <n v="14"/>
    <n v="8"/>
    <s v="Yes"/>
    <s v="No"/>
    <s v="No"/>
    <s v="No"/>
    <m/>
    <m/>
    <s v="F403"/>
    <m/>
    <m/>
    <m/>
    <m/>
    <m/>
    <m/>
    <m/>
    <m/>
    <m/>
    <m/>
    <m/>
    <m/>
    <m/>
    <m/>
    <m/>
    <m/>
    <m/>
    <m/>
    <m/>
    <m/>
    <m/>
    <n v="1017400942"/>
    <m/>
    <m/>
    <m/>
    <m/>
    <s v="Yes"/>
    <m/>
    <m/>
    <m/>
    <s v="No"/>
    <n v="0"/>
    <m/>
    <m/>
    <s v="F403"/>
    <n v="250"/>
    <s v="Fail"/>
    <n v="408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2"/>
    <s v="Harris"/>
    <s v="Jahnaysha"/>
    <m/>
    <m/>
    <m/>
    <x v="0"/>
    <m/>
    <x v="1"/>
    <n v="4"/>
    <m/>
    <m/>
    <m/>
    <n v="1017561249"/>
    <m/>
    <m/>
    <m/>
    <s v="C405"/>
    <s v="C405"/>
    <s v="C405"/>
    <m/>
    <m/>
    <m/>
    <m/>
    <m/>
    <m/>
    <x v="0"/>
    <m/>
    <x v="1"/>
    <m/>
    <m/>
    <m/>
    <m/>
    <m/>
    <d v="2017-02-13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13T00:00:00"/>
    <n v="169"/>
    <m/>
    <n v="192"/>
    <n v="33"/>
    <n v="13"/>
    <n v="23"/>
    <s v="Yes"/>
    <s v="Yes"/>
    <s v="Yes"/>
    <s v="No"/>
    <n v="168"/>
    <m/>
    <n v="183"/>
    <n v="7"/>
    <n v="14"/>
    <n v="15"/>
    <s v="Yes"/>
    <s v="Yes"/>
    <s v="Yes"/>
    <s v="No"/>
    <m/>
    <m/>
    <s v="C405"/>
    <m/>
    <m/>
    <m/>
    <m/>
    <m/>
    <m/>
    <m/>
    <m/>
    <m/>
    <m/>
    <m/>
    <m/>
    <m/>
    <m/>
    <m/>
    <m/>
    <m/>
    <m/>
    <m/>
    <m/>
    <m/>
    <n v="1017561249"/>
    <m/>
    <m/>
    <m/>
    <m/>
    <s v="Yes"/>
    <m/>
    <m/>
    <m/>
    <s v="Yes"/>
    <n v="1"/>
    <m/>
    <m/>
    <s v="C405"/>
    <n v="485"/>
    <s v="Pass"/>
    <n v="444"/>
    <s v="Pass"/>
    <m/>
    <m/>
    <m/>
    <m/>
    <s v="Chimborazo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3"/>
    <s v="Arianna"/>
    <s v="Henley"/>
    <m/>
    <m/>
    <m/>
    <x v="0"/>
    <m/>
    <x v="4"/>
    <n v="3"/>
    <m/>
    <m/>
    <m/>
    <n v="1017900180"/>
    <m/>
    <m/>
    <m/>
    <s v="W407"/>
    <s v="W407"/>
    <s v="W407"/>
    <m/>
    <m/>
    <m/>
    <m/>
    <m/>
    <m/>
    <x v="0"/>
    <m/>
    <x v="3"/>
    <m/>
    <m/>
    <m/>
    <m/>
    <m/>
    <d v="2017-01-01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01T00:00:00"/>
    <n v="165"/>
    <m/>
    <n v="175"/>
    <n v="18"/>
    <n v="16"/>
    <n v="10"/>
    <s v="Yes"/>
    <s v="No"/>
    <s v="No"/>
    <s v="No"/>
    <n v="171"/>
    <m/>
    <n v="170"/>
    <n v="5"/>
    <n v="16"/>
    <n v="-1"/>
    <s v="No"/>
    <s v="No"/>
    <s v="No"/>
    <s v="No"/>
    <m/>
    <m/>
    <s v="W407"/>
    <m/>
    <m/>
    <m/>
    <m/>
    <m/>
    <m/>
    <m/>
    <m/>
    <m/>
    <m/>
    <m/>
    <m/>
    <m/>
    <m/>
    <m/>
    <m/>
    <m/>
    <m/>
    <m/>
    <m/>
    <m/>
    <n v="1017900180"/>
    <m/>
    <m/>
    <m/>
    <m/>
    <s v="Yes"/>
    <m/>
    <m/>
    <m/>
    <s v="No"/>
    <n v="0"/>
    <m/>
    <m/>
    <s v="W407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4"/>
    <s v="LaNiya"/>
    <s v="Young"/>
    <m/>
    <m/>
    <m/>
    <x v="0"/>
    <m/>
    <x v="3"/>
    <n v="5"/>
    <m/>
    <m/>
    <m/>
    <n v="1017400367"/>
    <m/>
    <m/>
    <m/>
    <s v="W408"/>
    <s v="W408"/>
    <s v="W408"/>
    <m/>
    <m/>
    <m/>
    <m/>
    <m/>
    <m/>
    <x v="0"/>
    <m/>
    <x v="3"/>
    <m/>
    <m/>
    <m/>
    <m/>
    <m/>
    <d v="2017-01-01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408"/>
    <m/>
    <m/>
    <m/>
    <m/>
    <m/>
    <m/>
    <m/>
    <m/>
    <m/>
    <m/>
    <m/>
    <m/>
    <m/>
    <m/>
    <m/>
    <m/>
    <m/>
    <m/>
    <m/>
    <m/>
    <m/>
    <n v="1017400367"/>
    <m/>
    <m/>
    <m/>
    <m/>
    <s v="Yes"/>
    <m/>
    <m/>
    <m/>
    <s v="No"/>
    <n v="0"/>
    <m/>
    <m/>
    <s v="W408"/>
    <n v="336"/>
    <s v="Fail"/>
    <n v="318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5"/>
    <s v="Woodson"/>
    <s v="KeViyon"/>
    <m/>
    <m/>
    <m/>
    <x v="0"/>
    <m/>
    <x v="4"/>
    <n v="3"/>
    <m/>
    <m/>
    <m/>
    <n v="1017707960"/>
    <m/>
    <m/>
    <m/>
    <s v="W409"/>
    <s v="W409"/>
    <s v="W409"/>
    <m/>
    <m/>
    <m/>
    <m/>
    <m/>
    <m/>
    <x v="0"/>
    <m/>
    <x v="3"/>
    <m/>
    <m/>
    <m/>
    <m/>
    <m/>
    <d v="2017-03-07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3-07T00:00:00"/>
    <n v="142"/>
    <m/>
    <n v="183"/>
    <n v="35"/>
    <n v="20"/>
    <n v="41"/>
    <s v="Yes"/>
    <s v="Yes"/>
    <s v="Yes"/>
    <s v="No"/>
    <n v="170"/>
    <m/>
    <n v="186"/>
    <n v="33"/>
    <n v="16"/>
    <n v="16"/>
    <s v="Yes"/>
    <s v="Yes"/>
    <s v="No"/>
    <s v="No"/>
    <m/>
    <m/>
    <s v="W409"/>
    <m/>
    <m/>
    <m/>
    <m/>
    <m/>
    <m/>
    <m/>
    <m/>
    <m/>
    <m/>
    <m/>
    <m/>
    <m/>
    <m/>
    <m/>
    <m/>
    <m/>
    <m/>
    <m/>
    <m/>
    <m/>
    <n v="1017707960"/>
    <m/>
    <m/>
    <m/>
    <m/>
    <s v="Yes"/>
    <m/>
    <m/>
    <m/>
    <s v="No"/>
    <n v="0"/>
    <m/>
    <m/>
    <s v="W409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6"/>
    <s v="Zevin"/>
    <s v="McPherson"/>
    <m/>
    <m/>
    <m/>
    <x v="0"/>
    <m/>
    <x v="1"/>
    <n v="4"/>
    <m/>
    <m/>
    <m/>
    <n v="1017538194"/>
    <m/>
    <m/>
    <m/>
    <s v="F422"/>
    <s v="F422"/>
    <s v="F422"/>
    <m/>
    <m/>
    <m/>
    <m/>
    <m/>
    <m/>
    <x v="0"/>
    <m/>
    <x v="2"/>
    <m/>
    <m/>
    <m/>
    <m/>
    <m/>
    <d v="2017-04-03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03T00:00:00"/>
    <n v="176"/>
    <m/>
    <n v="152"/>
    <n v="1"/>
    <n v="12"/>
    <n v="-24"/>
    <s v="No"/>
    <s v="No"/>
    <s v="No"/>
    <s v="No"/>
    <n v="172"/>
    <m/>
    <n v="174"/>
    <n v="2"/>
    <n v="14"/>
    <n v="2"/>
    <s v="Yes"/>
    <s v="No"/>
    <s v="No"/>
    <s v="No"/>
    <m/>
    <m/>
    <s v="F422"/>
    <m/>
    <m/>
    <m/>
    <m/>
    <m/>
    <m/>
    <m/>
    <m/>
    <m/>
    <m/>
    <m/>
    <m/>
    <m/>
    <m/>
    <m/>
    <m/>
    <m/>
    <m/>
    <m/>
    <m/>
    <m/>
    <n v="1017538194"/>
    <m/>
    <m/>
    <m/>
    <m/>
    <s v="Yes"/>
    <m/>
    <m/>
    <m/>
    <s v="Yes"/>
    <n v="2"/>
    <m/>
    <m/>
    <s v="F422"/>
    <n v="266"/>
    <s v="Fail"/>
    <n v="299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9"/>
    <s v="Samson"/>
    <s v="Ward"/>
    <m/>
    <m/>
    <m/>
    <x v="0"/>
    <m/>
    <x v="3"/>
    <n v="5"/>
    <m/>
    <m/>
    <m/>
    <n v="1018041197"/>
    <m/>
    <m/>
    <m/>
    <s v="C423"/>
    <s v="C423"/>
    <s v="C423"/>
    <m/>
    <m/>
    <m/>
    <m/>
    <m/>
    <m/>
    <x v="0"/>
    <m/>
    <x v="1"/>
    <s v="Central"/>
    <m/>
    <m/>
    <m/>
    <m/>
    <d v="2017-04-03T00:00:00"/>
    <n v="1"/>
    <n v="1"/>
    <n v="44"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03T00:00:00"/>
    <n v="205"/>
    <m/>
    <s v="RPS X"/>
    <m/>
    <m/>
    <m/>
    <m/>
    <m/>
    <m/>
    <m/>
    <n v="196"/>
    <m/>
    <s v="RPS X"/>
    <m/>
    <m/>
    <m/>
    <m/>
    <m/>
    <m/>
    <m/>
    <m/>
    <m/>
    <s v="C423"/>
    <m/>
    <m/>
    <m/>
    <m/>
    <m/>
    <m/>
    <m/>
    <m/>
    <m/>
    <m/>
    <m/>
    <m/>
    <m/>
    <m/>
    <m/>
    <m/>
    <m/>
    <m/>
    <m/>
    <m/>
    <m/>
    <n v="1018041197"/>
    <m/>
    <m/>
    <m/>
    <m/>
    <s v="Yes"/>
    <m/>
    <m/>
    <m/>
    <s v="Yes"/>
    <n v="5"/>
    <m/>
    <m/>
    <s v="C423"/>
    <n v="473"/>
    <s v="Pass"/>
    <n v="417"/>
    <s v="Pass"/>
    <m/>
    <m/>
    <m/>
    <m/>
    <s v="Bellevu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1"/>
    <s v="Kayana"/>
    <s v="Clark"/>
    <m/>
    <m/>
    <m/>
    <x v="0"/>
    <m/>
    <x v="3"/>
    <n v="5"/>
    <n v="5"/>
    <m/>
    <m/>
    <n v="1017417916"/>
    <m/>
    <m/>
    <m/>
    <s v="C379"/>
    <s v="C379"/>
    <s v="C379"/>
    <m/>
    <m/>
    <m/>
    <m/>
    <m/>
    <m/>
    <x v="0"/>
    <m/>
    <x v="1"/>
    <m/>
    <s v="Central"/>
    <m/>
    <m/>
    <m/>
    <d v="2017-03-06T00:00:00"/>
    <n v="0"/>
    <n v="2"/>
    <n v="72"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3-06T00:00:00"/>
    <n v="185"/>
    <m/>
    <n v="181"/>
    <n v="5"/>
    <n v="10"/>
    <n v="-4"/>
    <s v="No"/>
    <s v="No"/>
    <s v="No"/>
    <s v="No"/>
    <n v="191"/>
    <m/>
    <n v="201"/>
    <n v="20"/>
    <n v="12"/>
    <n v="10"/>
    <s v="Yes"/>
    <s v="No"/>
    <s v="No"/>
    <s v="No"/>
    <m/>
    <n v="1017417916"/>
    <s v="C379"/>
    <n v="197"/>
    <n v="194"/>
    <n v="11"/>
    <s v="Well Below National Norm"/>
    <n v="7"/>
    <n v="-3"/>
    <s v="No"/>
    <s v="No"/>
    <s v="Did Not Achieve Goal"/>
    <s v="No"/>
    <n v="208"/>
    <n v="214"/>
    <n v="32"/>
    <s v="Well Below National Norm"/>
    <n v="10"/>
    <n v="6"/>
    <s v="Yes"/>
    <s v="No"/>
    <s v="Did Not Achieve Goal, But Showed Growth"/>
    <s v="No"/>
    <m/>
    <n v="1017417916"/>
    <d v="2017-09-18T00:00:00"/>
    <m/>
    <m/>
    <m/>
    <s v="Yes"/>
    <s v="Yes"/>
    <m/>
    <m/>
    <s v="No"/>
    <n v="0"/>
    <s v="No"/>
    <e v="#N/A"/>
    <s v="C379"/>
    <n v="354"/>
    <s v="Fail"/>
    <n v="362"/>
    <s v="Fail"/>
    <n v="322"/>
    <s v="Fail"/>
    <n v="416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79"/>
    <n v="1"/>
    <n v="4"/>
    <n v="1"/>
    <n v="3"/>
    <n v="3"/>
    <n v="4"/>
    <n v="4"/>
    <n v="4"/>
    <n v="4"/>
  </r>
  <r>
    <n v="562"/>
    <s v="Julius"/>
    <s v="Jackson"/>
    <m/>
    <m/>
    <m/>
    <x v="0"/>
    <m/>
    <x v="2"/>
    <n v="6"/>
    <n v="6"/>
    <n v="7"/>
    <m/>
    <n v="1017236913"/>
    <m/>
    <m/>
    <m/>
    <s v="C372"/>
    <s v="C372"/>
    <s v="C372"/>
    <m/>
    <m/>
    <m/>
    <m/>
    <m/>
    <m/>
    <x v="0"/>
    <m/>
    <x v="1"/>
    <s v="Central"/>
    <s v="Central"/>
    <s v="Central"/>
    <m/>
    <m/>
    <d v="2017-03-06T00:00:00"/>
    <n v="2"/>
    <n v="2"/>
    <n v="88"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3-06T00:00:00"/>
    <n v="208"/>
    <m/>
    <s v="RPS X"/>
    <m/>
    <m/>
    <m/>
    <m/>
    <m/>
    <m/>
    <m/>
    <m/>
    <m/>
    <m/>
    <m/>
    <m/>
    <m/>
    <m/>
    <m/>
    <m/>
    <m/>
    <m/>
    <m/>
    <s v="C372"/>
    <m/>
    <m/>
    <m/>
    <m/>
    <m/>
    <m/>
    <m/>
    <m/>
    <m/>
    <m/>
    <m/>
    <m/>
    <m/>
    <m/>
    <m/>
    <m/>
    <m/>
    <m/>
    <m/>
    <m/>
    <m/>
    <n v="1017236913"/>
    <d v="2017-09-18T00:00:00"/>
    <m/>
    <m/>
    <m/>
    <s v="Yes"/>
    <s v="Yes"/>
    <m/>
    <m/>
    <s v="No"/>
    <n v="0"/>
    <m/>
    <m/>
    <s v="C372"/>
    <n v="401"/>
    <s v="Pass"/>
    <n v="494"/>
    <s v="Pass"/>
    <m/>
    <m/>
    <m/>
    <m/>
    <s v="Chimborazo Elementary School"/>
    <s v="Other Elementary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72"/>
    <n v="3"/>
    <n v="3"/>
    <n v="3"/>
    <n v="4"/>
    <n v="3"/>
    <n v="3"/>
    <n v="3"/>
    <n v="3"/>
    <n v="2"/>
  </r>
  <r>
    <n v="563"/>
    <s v="Kymariyea"/>
    <s v="Jefferson"/>
    <m/>
    <m/>
    <m/>
    <x v="0"/>
    <m/>
    <x v="3"/>
    <n v="5"/>
    <n v="5"/>
    <n v="6"/>
    <n v="6"/>
    <n v="1017183587"/>
    <m/>
    <m/>
    <m/>
    <s v="C340"/>
    <s v="C340"/>
    <s v="C340"/>
    <m/>
    <m/>
    <m/>
    <m/>
    <m/>
    <m/>
    <x v="0"/>
    <m/>
    <x v="1"/>
    <s v="Central"/>
    <s v="Central"/>
    <s v="Central"/>
    <m/>
    <m/>
    <d v="2017-03-06T00:00:00"/>
    <n v="2"/>
    <n v="2"/>
    <n v="88"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3-06T00:00:00"/>
    <n v="192"/>
    <m/>
    <n v="200"/>
    <n v="35"/>
    <n v="9"/>
    <n v="8"/>
    <s v="Yes"/>
    <s v="No"/>
    <s v="No"/>
    <s v="No"/>
    <s v="WINTER"/>
    <m/>
    <n v="200"/>
    <n v="18"/>
    <m/>
    <m/>
    <m/>
    <m/>
    <m/>
    <s v="No"/>
    <m/>
    <n v="1017183587"/>
    <s v="C340"/>
    <n v="207"/>
    <n v="214"/>
    <n v="56"/>
    <s v="Above National Norm"/>
    <n v="6"/>
    <n v="7"/>
    <s v="Yes"/>
    <s v="Yes"/>
    <s v="Exceeded Goal"/>
    <s v="Yes"/>
    <n v="192"/>
    <n v="210"/>
    <n v="24"/>
    <s v="Well Below National Norm"/>
    <n v="10"/>
    <n v="18"/>
    <s v="Yes"/>
    <s v="Yes"/>
    <s v="Exceeded Goal"/>
    <s v="No"/>
    <m/>
    <n v="1017183587"/>
    <d v="2017-09-18T00:00:00"/>
    <m/>
    <m/>
    <m/>
    <s v="Yes"/>
    <s v="Yes"/>
    <m/>
    <m/>
    <s v="No"/>
    <n v="0"/>
    <s v="Yes"/>
    <e v="#N/A"/>
    <s v="C340"/>
    <n v="402"/>
    <s v="Pass"/>
    <n v="389"/>
    <s v="Fail"/>
    <n v="453"/>
    <s v="Pass"/>
    <n v="341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40"/>
    <n v="4"/>
    <n v="4"/>
    <n v="4"/>
    <n v="4"/>
    <n v="4"/>
    <n v="4"/>
    <n v="4"/>
    <n v="4"/>
    <n v="4"/>
  </r>
  <r>
    <n v="564"/>
    <s v="Nathaniel"/>
    <s v="Seaborn"/>
    <m/>
    <m/>
    <m/>
    <x v="0"/>
    <m/>
    <x v="3"/>
    <n v="5"/>
    <n v="5"/>
    <m/>
    <m/>
    <n v="1017306733"/>
    <m/>
    <m/>
    <m/>
    <s v="C378"/>
    <s v="C378"/>
    <s v="C378"/>
    <m/>
    <m/>
    <m/>
    <m/>
    <m/>
    <m/>
    <x v="0"/>
    <m/>
    <x v="1"/>
    <s v="Central"/>
    <s v="Central"/>
    <m/>
    <m/>
    <m/>
    <d v="2017-03-06T00:00:00"/>
    <n v="1"/>
    <n v="1"/>
    <n v="44"/>
    <m/>
    <m/>
    <m/>
    <m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3-06T00:00:00"/>
    <s v="WINTER"/>
    <m/>
    <n v="196"/>
    <n v="25"/>
    <m/>
    <m/>
    <m/>
    <m/>
    <m/>
    <s v="No"/>
    <n v="194"/>
    <m/>
    <n v="200"/>
    <n v="18"/>
    <n v="12"/>
    <n v="6"/>
    <s v="Yes"/>
    <s v="No"/>
    <s v="No"/>
    <s v="No"/>
    <m/>
    <n v="1017306733"/>
    <s v="C378"/>
    <n v="196"/>
    <n v="205"/>
    <n v="32"/>
    <s v="Well Below National Norm"/>
    <n v="7"/>
    <n v="9"/>
    <s v="Yes"/>
    <s v="Yes"/>
    <s v="Exceeded Goal"/>
    <s v="No"/>
    <n v="205"/>
    <n v="206"/>
    <n v="17"/>
    <s v="Well Below National Norm"/>
    <n v="10"/>
    <n v="1"/>
    <s v="Yes"/>
    <s v="No"/>
    <s v="Did Not Achieve Goal, But Showed Growth"/>
    <s v="No"/>
    <m/>
    <n v="1017306733"/>
    <d v="2017-09-18T00:00:00"/>
    <m/>
    <m/>
    <m/>
    <s v="Yes"/>
    <s v="Yes"/>
    <m/>
    <m/>
    <s v="Yes"/>
    <n v="15"/>
    <s v="Yes"/>
    <e v="#N/A"/>
    <s v="C378"/>
    <n v="367"/>
    <s v="Fail"/>
    <n v="352"/>
    <s v="Fail"/>
    <n v="394"/>
    <s v="Fail"/>
    <n v="438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78"/>
    <n v="3"/>
    <n v="4"/>
    <n v="3"/>
    <n v="4"/>
    <n v="3"/>
    <n v="3"/>
    <n v="4"/>
    <n v="3"/>
    <n v="2"/>
  </r>
  <r>
    <n v="565"/>
    <s v="Jer'Niya"/>
    <s v="Waddy"/>
    <m/>
    <m/>
    <m/>
    <x v="0"/>
    <m/>
    <x v="2"/>
    <n v="6"/>
    <n v="6"/>
    <m/>
    <m/>
    <n v="1017380937"/>
    <m/>
    <m/>
    <m/>
    <s v="C395"/>
    <s v="C395"/>
    <s v="C395"/>
    <m/>
    <m/>
    <m/>
    <m/>
    <m/>
    <m/>
    <x v="0"/>
    <m/>
    <x v="1"/>
    <s v="Central"/>
    <m/>
    <m/>
    <m/>
    <m/>
    <d v="2017-03-06T00:00:00"/>
    <n v="1"/>
    <n v="1"/>
    <n v="44"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3-06T00:00:00"/>
    <n v="214"/>
    <m/>
    <n v="214"/>
    <n v="56"/>
    <n v="5"/>
    <n v="0"/>
    <s v="No"/>
    <s v="No"/>
    <s v="No"/>
    <s v="Yes"/>
    <n v="230"/>
    <m/>
    <n v="240"/>
    <n v="88"/>
    <n v="10"/>
    <n v="10"/>
    <s v="Yes"/>
    <s v="Yes"/>
    <s v="No"/>
    <s v="Yes"/>
    <m/>
    <m/>
    <s v="C395"/>
    <m/>
    <m/>
    <m/>
    <m/>
    <m/>
    <m/>
    <m/>
    <m/>
    <m/>
    <m/>
    <m/>
    <m/>
    <m/>
    <m/>
    <m/>
    <m/>
    <m/>
    <m/>
    <m/>
    <m/>
    <m/>
    <n v="1017380937"/>
    <m/>
    <m/>
    <m/>
    <m/>
    <s v="Yes"/>
    <m/>
    <m/>
    <m/>
    <s v="No"/>
    <n v="0"/>
    <s v="No"/>
    <e v="#N/A"/>
    <s v="C395"/>
    <n v="474"/>
    <s v="Pass"/>
    <n v="519"/>
    <s v="Advanced"/>
    <n v="464"/>
    <s v="Pass"/>
    <n v="490"/>
    <s v="Pass"/>
    <s v="Patrick Hen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6"/>
    <s v="Tyshon"/>
    <s v="Burton"/>
    <m/>
    <m/>
    <m/>
    <x v="0"/>
    <m/>
    <x v="3"/>
    <n v="5"/>
    <m/>
    <m/>
    <m/>
    <n v="1017400911"/>
    <m/>
    <m/>
    <m/>
    <s v="C427"/>
    <s v="C427"/>
    <s v="C427"/>
    <m/>
    <m/>
    <m/>
    <m/>
    <m/>
    <m/>
    <x v="0"/>
    <m/>
    <x v="1"/>
    <m/>
    <m/>
    <m/>
    <m/>
    <m/>
    <d v="2017-04-21T00:00:00"/>
    <n v="0"/>
    <n v="1"/>
    <n v="36"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21T00:00:00"/>
    <n v="184"/>
    <m/>
    <n v="187"/>
    <n v="10"/>
    <n v="10"/>
    <n v="3"/>
    <s v="Yes"/>
    <s v="No"/>
    <s v="No"/>
    <s v="No"/>
    <n v="197"/>
    <m/>
    <n v="202"/>
    <n v="22"/>
    <n v="12"/>
    <n v="5"/>
    <s v="Yes"/>
    <s v="No"/>
    <s v="No"/>
    <s v="No"/>
    <m/>
    <m/>
    <s v="C427"/>
    <m/>
    <m/>
    <m/>
    <m/>
    <m/>
    <m/>
    <m/>
    <m/>
    <m/>
    <m/>
    <m/>
    <m/>
    <m/>
    <m/>
    <m/>
    <m/>
    <m/>
    <m/>
    <m/>
    <m/>
    <m/>
    <n v="1017400911"/>
    <m/>
    <m/>
    <m/>
    <m/>
    <s v="Yes"/>
    <m/>
    <m/>
    <m/>
    <m/>
    <m/>
    <m/>
    <m/>
    <s v="C427"/>
    <m/>
    <m/>
    <m/>
    <m/>
    <m/>
    <m/>
    <m/>
    <m/>
    <s v="Bellevu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8"/>
    <s v="Menni"/>
    <s v="Kleib"/>
    <m/>
    <m/>
    <m/>
    <x v="0"/>
    <m/>
    <x v="2"/>
    <n v="6"/>
    <m/>
    <m/>
    <m/>
    <n v="1018077470"/>
    <m/>
    <m/>
    <m/>
    <s v="F429"/>
    <s v="F429"/>
    <s v="F429"/>
    <m/>
    <m/>
    <m/>
    <m/>
    <m/>
    <m/>
    <x v="0"/>
    <m/>
    <x v="2"/>
    <m/>
    <m/>
    <m/>
    <m/>
    <m/>
    <d v="2017-04-21T00:00:00"/>
    <n v="0"/>
    <n v="0"/>
    <n v="0"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21T00:00:00"/>
    <m/>
    <m/>
    <m/>
    <m/>
    <m/>
    <m/>
    <m/>
    <m/>
    <m/>
    <m/>
    <m/>
    <m/>
    <m/>
    <m/>
    <m/>
    <m/>
    <m/>
    <m/>
    <m/>
    <m/>
    <m/>
    <m/>
    <s v="F429"/>
    <m/>
    <m/>
    <m/>
    <m/>
    <m/>
    <m/>
    <m/>
    <m/>
    <m/>
    <m/>
    <m/>
    <m/>
    <m/>
    <m/>
    <m/>
    <m/>
    <m/>
    <m/>
    <m/>
    <m/>
    <m/>
    <n v="1018077470"/>
    <m/>
    <m/>
    <m/>
    <m/>
    <m/>
    <m/>
    <m/>
    <m/>
    <m/>
    <m/>
    <m/>
    <m/>
    <s v="F429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9"/>
    <s v="Rikye"/>
    <s v="Mckeever"/>
    <m/>
    <m/>
    <m/>
    <x v="0"/>
    <m/>
    <x v="0"/>
    <n v="2"/>
    <n v="2"/>
    <m/>
    <m/>
    <m/>
    <m/>
    <n v="509"/>
    <m/>
    <s v="C509"/>
    <s v="C509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0"/>
    <s v="Marquis"/>
    <s v="Cooper"/>
    <m/>
    <m/>
    <m/>
    <x v="0"/>
    <m/>
    <x v="0"/>
    <n v="2"/>
    <m/>
    <m/>
    <m/>
    <m/>
    <m/>
    <n v="504"/>
    <m/>
    <s v="C504"/>
    <s v="C504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1"/>
    <s v="Dajon"/>
    <s v="Chambliss"/>
    <m/>
    <m/>
    <m/>
    <x v="0"/>
    <m/>
    <x v="0"/>
    <n v="2"/>
    <n v="2"/>
    <m/>
    <m/>
    <n v="1017707438"/>
    <m/>
    <m/>
    <m/>
    <s v="C501"/>
    <s v="C501"/>
    <m/>
    <m/>
    <m/>
    <m/>
    <m/>
    <m/>
    <m/>
    <x v="0"/>
    <m/>
    <x v="0"/>
    <s v="Central"/>
    <s v="Central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01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No"/>
    <m/>
    <m/>
    <m/>
    <m/>
    <s v="No"/>
    <e v="#N/A"/>
    <m/>
    <m/>
    <m/>
    <m/>
    <m/>
    <m/>
    <m/>
    <m/>
    <m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3"/>
    <s v="Samiya"/>
    <s v="Welton"/>
    <m/>
    <m/>
    <m/>
    <x v="0"/>
    <m/>
    <x v="0"/>
    <n v="2"/>
    <m/>
    <m/>
    <m/>
    <m/>
    <m/>
    <n v="497"/>
    <m/>
    <s v="C497"/>
    <s v="C497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4"/>
    <s v="Zahmare"/>
    <s v="Wright"/>
    <m/>
    <m/>
    <m/>
    <x v="0"/>
    <m/>
    <x v="0"/>
    <n v="2"/>
    <n v="2"/>
    <n v="3"/>
    <m/>
    <n v="1017879285"/>
    <m/>
    <m/>
    <m/>
    <s v="C485"/>
    <s v="C485"/>
    <m/>
    <m/>
    <m/>
    <m/>
    <m/>
    <m/>
    <m/>
    <x v="0"/>
    <m/>
    <x v="0"/>
    <s v="Central"/>
    <s v="Central"/>
    <s v="Central"/>
    <m/>
    <m/>
    <d v="2017-07-10T00:00:00"/>
    <n v="2"/>
    <n v="1"/>
    <n v="52"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285"/>
    <s v="C485"/>
    <n v="178"/>
    <n v="195"/>
    <n v="66"/>
    <s v="Above National Norm"/>
    <n v="13"/>
    <n v="17"/>
    <s v="Yes"/>
    <s v="Yes"/>
    <s v="Exceeded Goal"/>
    <s v="Yes"/>
    <n v="199"/>
    <n v="228"/>
    <n v="99"/>
    <s v="Above National Norm"/>
    <n v="12"/>
    <n v="29"/>
    <s v="Yes"/>
    <s v="Yes"/>
    <s v="Exceeded Goal"/>
    <s v="Yes"/>
    <m/>
    <m/>
    <d v="2017-09-18T00:00:00"/>
    <m/>
    <m/>
    <m/>
    <m/>
    <s v="Yes"/>
    <m/>
    <m/>
    <m/>
    <m/>
    <s v="Yes"/>
    <e v="#N/A"/>
    <m/>
    <m/>
    <m/>
    <m/>
    <m/>
    <m/>
    <m/>
    <m/>
    <m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6"/>
    <s v="Simone"/>
    <s v="Fauntleroy"/>
    <m/>
    <m/>
    <m/>
    <x v="0"/>
    <m/>
    <x v="0"/>
    <n v="2"/>
    <m/>
    <m/>
    <m/>
    <m/>
    <m/>
    <n v="469"/>
    <m/>
    <s v="C469"/>
    <s v="C469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7"/>
    <s v="Jada"/>
    <s v="Barley"/>
    <m/>
    <m/>
    <m/>
    <x v="0"/>
    <m/>
    <x v="0"/>
    <n v="2"/>
    <m/>
    <n v="3"/>
    <m/>
    <m/>
    <m/>
    <n v="467"/>
    <m/>
    <s v="C467"/>
    <s v="C467"/>
    <m/>
    <m/>
    <m/>
    <m/>
    <m/>
    <m/>
    <m/>
    <x v="0"/>
    <m/>
    <x v="0"/>
    <s v="Central"/>
    <m/>
    <s v="Central"/>
    <m/>
    <m/>
    <d v="2017-07-10T00:00:00"/>
    <n v="2"/>
    <n v="0"/>
    <n v="16"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9"/>
    <s v="Javare"/>
    <s v="Wyche"/>
    <m/>
    <m/>
    <m/>
    <x v="0"/>
    <m/>
    <x v="0"/>
    <n v="2"/>
    <m/>
    <m/>
    <m/>
    <m/>
    <m/>
    <n v="457"/>
    <m/>
    <s v="C457"/>
    <s v="C457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0"/>
    <s v="Osirus"/>
    <s v="Moody"/>
    <m/>
    <m/>
    <m/>
    <x v="0"/>
    <m/>
    <x v="0"/>
    <n v="2"/>
    <m/>
    <m/>
    <m/>
    <m/>
    <m/>
    <n v="439"/>
    <m/>
    <s v="C439"/>
    <s v="C439"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1"/>
    <s v="Josiah"/>
    <s v="Wyche"/>
    <m/>
    <m/>
    <m/>
    <x v="0"/>
    <m/>
    <x v="0"/>
    <n v="3"/>
    <m/>
    <m/>
    <m/>
    <m/>
    <m/>
    <n v="503"/>
    <m/>
    <s v="C503"/>
    <s v="C503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2"/>
    <s v="Charleia"/>
    <s v="Hartridge"/>
    <m/>
    <m/>
    <m/>
    <x v="0"/>
    <m/>
    <x v="0"/>
    <n v="3"/>
    <n v="3"/>
    <m/>
    <m/>
    <n v="1017720900"/>
    <m/>
    <m/>
    <m/>
    <s v="C472"/>
    <s v="C472"/>
    <m/>
    <m/>
    <m/>
    <m/>
    <m/>
    <m/>
    <m/>
    <x v="0"/>
    <m/>
    <x v="0"/>
    <s v="Central"/>
    <s v="Central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72"/>
    <m/>
    <m/>
    <m/>
    <m/>
    <m/>
    <m/>
    <m/>
    <m/>
    <m/>
    <m/>
    <m/>
    <m/>
    <m/>
    <m/>
    <m/>
    <m/>
    <m/>
    <m/>
    <m/>
    <m/>
    <m/>
    <m/>
    <d v="2017-09-20T00:00:00"/>
    <m/>
    <m/>
    <m/>
    <m/>
    <s v="Yes"/>
    <m/>
    <m/>
    <m/>
    <m/>
    <s v="No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4"/>
    <s v="Kayla"/>
    <s v="Robinson"/>
    <m/>
    <m/>
    <m/>
    <x v="0"/>
    <m/>
    <x v="0"/>
    <n v="3"/>
    <m/>
    <m/>
    <m/>
    <m/>
    <m/>
    <n v="456"/>
    <m/>
    <s v="C456"/>
    <s v="C456"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6"/>
    <s v="Chad"/>
    <s v="Hartridge"/>
    <m/>
    <m/>
    <m/>
    <x v="0"/>
    <m/>
    <x v="0"/>
    <n v="5"/>
    <m/>
    <m/>
    <m/>
    <m/>
    <m/>
    <n v="471"/>
    <m/>
    <s v="C471"/>
    <s v="C471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7"/>
    <s v="Daeveion"/>
    <s v="Brown"/>
    <m/>
    <m/>
    <m/>
    <x v="0"/>
    <m/>
    <x v="0"/>
    <n v="5"/>
    <n v="5"/>
    <m/>
    <m/>
    <n v="1017561986"/>
    <m/>
    <m/>
    <m/>
    <s v="C441"/>
    <s v="C441"/>
    <m/>
    <m/>
    <m/>
    <m/>
    <m/>
    <m/>
    <m/>
    <x v="0"/>
    <m/>
    <x v="0"/>
    <s v="Central"/>
    <s v="Central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41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m/>
    <m/>
    <m/>
    <m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41"/>
    <n v="4"/>
    <n v="1"/>
    <n v="4"/>
    <n v="4"/>
    <n v="4"/>
    <n v="1"/>
    <n v="3"/>
    <n v="3"/>
    <n v="2"/>
  </r>
  <r>
    <n v="588"/>
    <s v="Destiny"/>
    <s v="Williams"/>
    <m/>
    <m/>
    <m/>
    <x v="0"/>
    <m/>
    <x v="0"/>
    <n v="6"/>
    <m/>
    <m/>
    <m/>
    <m/>
    <m/>
    <n v="450"/>
    <m/>
    <s v="C450"/>
    <s v="C450"/>
    <m/>
    <m/>
    <m/>
    <m/>
    <m/>
    <m/>
    <m/>
    <x v="0"/>
    <m/>
    <x v="0"/>
    <m/>
    <m/>
    <m/>
    <m/>
    <m/>
    <d v="2017-07-10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9"/>
    <s v="Dominick"/>
    <s v="Spragan"/>
    <m/>
    <m/>
    <m/>
    <x v="0"/>
    <m/>
    <x v="0"/>
    <n v="7"/>
    <m/>
    <m/>
    <m/>
    <m/>
    <m/>
    <n v="458"/>
    <m/>
    <s v="C458"/>
    <s v="C458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0"/>
    <s v="heaven"/>
    <s v="cary"/>
    <m/>
    <m/>
    <m/>
    <x v="0"/>
    <m/>
    <x v="0"/>
    <n v="5"/>
    <m/>
    <m/>
    <m/>
    <m/>
    <m/>
    <n v="490"/>
    <m/>
    <s v="C490"/>
    <s v="C490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2"/>
    <s v="Jai'Vron"/>
    <s v="Thorpe"/>
    <m/>
    <m/>
    <m/>
    <x v="0"/>
    <m/>
    <x v="0"/>
    <n v="6"/>
    <n v="6"/>
    <m/>
    <m/>
    <s v="Jai'VronThorpe"/>
    <m/>
    <m/>
    <m/>
    <s v="C452"/>
    <s v="C452"/>
    <m/>
    <m/>
    <m/>
    <m/>
    <m/>
    <m/>
    <m/>
    <x v="0"/>
    <m/>
    <x v="0"/>
    <s v="Central"/>
    <s v="Central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452"/>
    <n v="218"/>
    <n v="222"/>
    <n v="67"/>
    <s v="Above National Norm"/>
    <n v="4"/>
    <n v="4"/>
    <s v="Yes"/>
    <s v="No"/>
    <s v="Achieved Goal"/>
    <s v="Yes"/>
    <n v="222"/>
    <n v="225"/>
    <n v="49"/>
    <s v="Below National Norm"/>
    <n v="8"/>
    <n v="3"/>
    <s v="Yes"/>
    <s v="No"/>
    <s v="Did Not Achieve Goal, But Showed Growth"/>
    <s v="No"/>
    <m/>
    <m/>
    <d v="2017-09-18T00:00:00"/>
    <m/>
    <m/>
    <m/>
    <m/>
    <s v="?"/>
    <m/>
    <m/>
    <m/>
    <m/>
    <m/>
    <m/>
    <m/>
    <m/>
    <m/>
    <m/>
    <m/>
    <m/>
    <m/>
    <m/>
    <m/>
    <m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2"/>
    <n v="2"/>
    <n v="1"/>
    <n v="2"/>
    <n v="3"/>
    <n v="3"/>
    <n v="3"/>
    <n v="3"/>
    <n v="4"/>
    <n v="3"/>
  </r>
  <r>
    <n v="593"/>
    <s v="Javan"/>
    <s v="Seaborn-Fife"/>
    <m/>
    <m/>
    <m/>
    <x v="0"/>
    <m/>
    <x v="0"/>
    <n v="6"/>
    <m/>
    <m/>
    <m/>
    <m/>
    <m/>
    <n v="495"/>
    <m/>
    <s v="C495"/>
    <s v="C495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4"/>
    <s v="Jermontae"/>
    <s v="Mayo"/>
    <m/>
    <m/>
    <m/>
    <x v="0"/>
    <m/>
    <x v="0"/>
    <n v="3"/>
    <n v="3"/>
    <m/>
    <m/>
    <n v="1017716641"/>
    <m/>
    <m/>
    <m/>
    <s v="C449"/>
    <s v="C449"/>
    <m/>
    <m/>
    <m/>
    <m/>
    <m/>
    <m/>
    <m/>
    <x v="0"/>
    <m/>
    <x v="0"/>
    <s v="Central"/>
    <s v="Central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49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n v="322"/>
    <s v="Fail"/>
    <n v="322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5"/>
    <s v="Jori"/>
    <s v="Mayo"/>
    <m/>
    <m/>
    <m/>
    <x v="0"/>
    <m/>
    <x v="0"/>
    <n v="6"/>
    <n v="6"/>
    <m/>
    <m/>
    <n v="1015972131"/>
    <m/>
    <m/>
    <m/>
    <s v="C446"/>
    <s v="C446"/>
    <m/>
    <m/>
    <m/>
    <m/>
    <m/>
    <m/>
    <m/>
    <x v="0"/>
    <m/>
    <x v="0"/>
    <s v="Central"/>
    <s v="Central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46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Yes"/>
    <e v="#N/A"/>
    <m/>
    <m/>
    <m/>
    <m/>
    <m/>
    <n v="387"/>
    <s v="Fail"/>
    <n v="391"/>
    <s v="Fail"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46"/>
    <n v="3"/>
    <n v="4"/>
    <n v="4"/>
    <n v="3"/>
    <n v="1"/>
    <n v="2"/>
    <n v="1"/>
    <n v="3"/>
    <n v="3"/>
  </r>
  <r>
    <n v="596"/>
    <s v="Kaleb"/>
    <s v="Johnson"/>
    <m/>
    <m/>
    <m/>
    <x v="0"/>
    <m/>
    <x v="0"/>
    <n v="5"/>
    <m/>
    <m/>
    <m/>
    <m/>
    <m/>
    <n v="468"/>
    <m/>
    <s v="C468"/>
    <s v="C468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7"/>
    <s v="Keyvon"/>
    <s v="Pittman"/>
    <m/>
    <m/>
    <m/>
    <x v="0"/>
    <m/>
    <x v="0"/>
    <n v="5"/>
    <m/>
    <m/>
    <m/>
    <m/>
    <m/>
    <n v="460"/>
    <m/>
    <s v="C460"/>
    <s v="C460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8"/>
    <s v="Malachi"/>
    <s v="Cary"/>
    <m/>
    <m/>
    <m/>
    <x v="0"/>
    <m/>
    <x v="0"/>
    <n v="6"/>
    <m/>
    <m/>
    <m/>
    <m/>
    <m/>
    <n v="488"/>
    <m/>
    <s v="C488"/>
    <s v="C488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0"/>
    <s v="Michael"/>
    <s v="Williamson"/>
    <m/>
    <m/>
    <m/>
    <x v="0"/>
    <m/>
    <x v="0"/>
    <n v="6"/>
    <m/>
    <m/>
    <m/>
    <m/>
    <m/>
    <n v="473"/>
    <m/>
    <s v="C473"/>
    <s v="C473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2"/>
    <s v="Nyjal"/>
    <s v="Brown"/>
    <m/>
    <m/>
    <m/>
    <x v="0"/>
    <m/>
    <x v="0"/>
    <n v="7"/>
    <n v="7"/>
    <m/>
    <m/>
    <n v="1017206329"/>
    <m/>
    <m/>
    <m/>
    <s v="C440"/>
    <s v="C440"/>
    <m/>
    <m/>
    <m/>
    <m/>
    <m/>
    <m/>
    <m/>
    <x v="0"/>
    <m/>
    <x v="0"/>
    <s v="Central"/>
    <s v="Central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40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m/>
    <m/>
    <m/>
    <m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40"/>
    <n v="3"/>
    <n v="3"/>
    <n v="3"/>
    <n v="4"/>
    <n v="3"/>
    <n v="2"/>
    <n v="3"/>
    <n v="3"/>
    <n v="3"/>
  </r>
  <r>
    <n v="603"/>
    <s v="Romell"/>
    <s v="Finkley"/>
    <m/>
    <m/>
    <m/>
    <x v="0"/>
    <m/>
    <x v="0"/>
    <n v="6"/>
    <n v="6"/>
    <m/>
    <m/>
    <s v="RomellFinkley"/>
    <m/>
    <m/>
    <m/>
    <s v="C510"/>
    <s v="C510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4"/>
    <s v="Suukyi"/>
    <s v="Griffin"/>
    <m/>
    <m/>
    <m/>
    <x v="0"/>
    <m/>
    <x v="0"/>
    <n v="4"/>
    <m/>
    <m/>
    <m/>
    <m/>
    <m/>
    <n v="499"/>
    <m/>
    <s v="C499"/>
    <s v="C499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5"/>
    <s v="Taeveon"/>
    <s v="Johnson"/>
    <m/>
    <m/>
    <m/>
    <x v="0"/>
    <m/>
    <x v="0"/>
    <n v="4"/>
    <m/>
    <m/>
    <m/>
    <m/>
    <m/>
    <n v="498"/>
    <m/>
    <s v="C498"/>
    <s v="C498"/>
    <m/>
    <m/>
    <m/>
    <m/>
    <m/>
    <m/>
    <m/>
    <x v="0"/>
    <m/>
    <x v="0"/>
    <s v="Central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0"/>
    <s v="Ja'Quanna"/>
    <s v="Anderson"/>
    <m/>
    <m/>
    <m/>
    <x v="0"/>
    <m/>
    <x v="0"/>
    <n v="5"/>
    <m/>
    <m/>
    <m/>
    <m/>
    <m/>
    <n v="455"/>
    <m/>
    <s v="F455"/>
    <s v="F455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3"/>
    <s v="Kenyon"/>
    <s v="Evans"/>
    <m/>
    <m/>
    <m/>
    <x v="0"/>
    <m/>
    <x v="0"/>
    <n v="2"/>
    <n v="2"/>
    <m/>
    <m/>
    <n v="1017896574"/>
    <m/>
    <m/>
    <m/>
    <s v="F462"/>
    <s v="F462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4"/>
    <s v="MARLON"/>
    <s v="GORDON"/>
    <m/>
    <m/>
    <m/>
    <x v="0"/>
    <m/>
    <x v="0"/>
    <n v="5"/>
    <m/>
    <m/>
    <m/>
    <m/>
    <m/>
    <n v="436"/>
    <m/>
    <s v="F436"/>
    <s v="F436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5"/>
    <s v="Brayden"/>
    <s v="Green"/>
    <m/>
    <m/>
    <m/>
    <x v="0"/>
    <m/>
    <x v="0"/>
    <n v="2"/>
    <n v="2"/>
    <n v="3"/>
    <m/>
    <n v="1017726357"/>
    <m/>
    <m/>
    <m/>
    <s v="F447"/>
    <s v="F447"/>
    <m/>
    <m/>
    <m/>
    <m/>
    <m/>
    <m/>
    <m/>
    <x v="0"/>
    <m/>
    <x v="0"/>
    <s v="PPDC @ FCES"/>
    <s v="PPDC @ FCES"/>
    <s v="PPDC @ FCES"/>
    <m/>
    <m/>
    <d v="2017-07-10T00:00:00"/>
    <n v="2"/>
    <n v="1"/>
    <n v="52"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26357"/>
    <s v="F447"/>
    <n v="178"/>
    <n v="190"/>
    <n v="53"/>
    <s v="Above National Norm"/>
    <n v="13"/>
    <n v="12"/>
    <s v="Yes"/>
    <s v="No"/>
    <s v="Did Not Achieve Goal, But Showed Growth"/>
    <s v="Yes"/>
    <n v="169"/>
    <n v="197"/>
    <n v="64"/>
    <s v="Above National Norm"/>
    <n v="16"/>
    <n v="28"/>
    <s v="Yes"/>
    <s v="Yes"/>
    <s v="Exceeded Goal"/>
    <s v="Yes"/>
    <m/>
    <m/>
    <d v="2017-10-02T00:00:00"/>
    <m/>
    <m/>
    <m/>
    <m/>
    <s v="Yes"/>
    <m/>
    <m/>
    <m/>
    <m/>
    <s v="Yes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8"/>
    <s v="Traonna"/>
    <s v="Jones"/>
    <m/>
    <m/>
    <m/>
    <x v="0"/>
    <m/>
    <x v="0"/>
    <n v="3"/>
    <m/>
    <m/>
    <m/>
    <m/>
    <m/>
    <n v="480"/>
    <m/>
    <s v="F480"/>
    <s v="F480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9"/>
    <s v="Melvin"/>
    <s v="Jones"/>
    <m/>
    <m/>
    <m/>
    <x v="0"/>
    <m/>
    <x v="0"/>
    <n v="2"/>
    <m/>
    <n v="3"/>
    <m/>
    <m/>
    <m/>
    <n v="442"/>
    <m/>
    <s v="F442"/>
    <s v="F442"/>
    <m/>
    <m/>
    <m/>
    <m/>
    <m/>
    <m/>
    <m/>
    <x v="0"/>
    <m/>
    <x v="0"/>
    <s v="PPDC @ FCES"/>
    <m/>
    <s v="PPDC @ FCES"/>
    <m/>
    <m/>
    <d v="2017-07-10T00:00:00"/>
    <n v="2"/>
    <n v="0"/>
    <n v="16"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0"/>
    <s v="Tamyiah"/>
    <s v="Jones"/>
    <m/>
    <m/>
    <m/>
    <x v="0"/>
    <m/>
    <x v="0"/>
    <n v="2"/>
    <m/>
    <m/>
    <m/>
    <m/>
    <m/>
    <n v="479"/>
    <m/>
    <s v="F479"/>
    <s v="F479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1"/>
    <s v="C'Asia"/>
    <s v="Jones"/>
    <m/>
    <m/>
    <m/>
    <x v="0"/>
    <m/>
    <x v="0"/>
    <n v="4"/>
    <m/>
    <m/>
    <m/>
    <m/>
    <m/>
    <n v="478"/>
    <m/>
    <s v="F478"/>
    <s v="F478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3"/>
    <s v="Ryan"/>
    <s v="Keller"/>
    <m/>
    <m/>
    <m/>
    <x v="0"/>
    <m/>
    <x v="0"/>
    <n v="2"/>
    <m/>
    <m/>
    <m/>
    <m/>
    <m/>
    <n v="482"/>
    <m/>
    <s v="F482"/>
    <s v="F482"/>
    <m/>
    <m/>
    <m/>
    <m/>
    <m/>
    <m/>
    <m/>
    <x v="0"/>
    <m/>
    <x v="0"/>
    <s v="PPDC @ FCES"/>
    <m/>
    <m/>
    <m/>
    <m/>
    <d v="2017-07-10T00:00:00"/>
    <n v="0"/>
    <n v="0"/>
    <n v="0"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4"/>
    <s v="Andre"/>
    <s v="Lyons"/>
    <m/>
    <m/>
    <m/>
    <x v="0"/>
    <m/>
    <x v="0"/>
    <n v="5"/>
    <m/>
    <m/>
    <m/>
    <m/>
    <m/>
    <n v="502"/>
    <m/>
    <s v="F502"/>
    <s v="F502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5"/>
    <s v="Desiree"/>
    <s v="Owens"/>
    <m/>
    <m/>
    <m/>
    <x v="0"/>
    <m/>
    <x v="0"/>
    <n v="2"/>
    <m/>
    <n v="3"/>
    <m/>
    <m/>
    <m/>
    <n v="435"/>
    <m/>
    <s v="F435"/>
    <s v="F435"/>
    <m/>
    <m/>
    <m/>
    <m/>
    <m/>
    <m/>
    <m/>
    <x v="0"/>
    <m/>
    <x v="0"/>
    <s v="PPDC @ FCES"/>
    <m/>
    <s v="PPDC @ FCES"/>
    <m/>
    <m/>
    <d v="2017-07-10T00:00:00"/>
    <n v="2"/>
    <n v="0"/>
    <n v="16"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6"/>
    <s v="Karizma"/>
    <s v="Short"/>
    <m/>
    <m/>
    <m/>
    <x v="0"/>
    <m/>
    <x v="0"/>
    <n v="3"/>
    <n v="3"/>
    <n v="4"/>
    <m/>
    <n v="1017900212"/>
    <m/>
    <m/>
    <m/>
    <s v="C465"/>
    <s v="C465"/>
    <m/>
    <m/>
    <m/>
    <m/>
    <m/>
    <m/>
    <m/>
    <x v="0"/>
    <m/>
    <x v="0"/>
    <s v="Central"/>
    <s v="Central"/>
    <s v="Central"/>
    <m/>
    <m/>
    <d v="2017-07-10T00:00:00"/>
    <n v="2"/>
    <n v="1"/>
    <n v="52"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900212"/>
    <s v="C465"/>
    <n v="167"/>
    <n v="190"/>
    <n v="28"/>
    <s v="Well Below National Norm"/>
    <n v="14"/>
    <n v="23"/>
    <s v="Yes"/>
    <s v="Yes"/>
    <s v="Exceeded Goal"/>
    <s v="No"/>
    <n v="186"/>
    <n v="210"/>
    <n v="68"/>
    <s v="Above National Norm"/>
    <n v="13"/>
    <n v="24"/>
    <s v="Yes"/>
    <s v="Yes"/>
    <s v="Exceeded Goal"/>
    <s v="Yes"/>
    <m/>
    <m/>
    <d v="2017-09-18T00:00:00"/>
    <m/>
    <m/>
    <m/>
    <m/>
    <s v="Yes"/>
    <m/>
    <m/>
    <m/>
    <m/>
    <s v="No"/>
    <e v="#N/A"/>
    <m/>
    <m/>
    <m/>
    <m/>
    <m/>
    <n v="419"/>
    <s v="Pass"/>
    <n v="419"/>
    <s v="Pass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7"/>
    <s v="La'Ron"/>
    <s v="Wilson"/>
    <m/>
    <m/>
    <m/>
    <x v="0"/>
    <m/>
    <x v="0"/>
    <n v="2"/>
    <m/>
    <m/>
    <m/>
    <m/>
    <m/>
    <n v="487"/>
    <m/>
    <s v="F487"/>
    <s v="F487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8"/>
    <s v="Jayvion"/>
    <s v="Wilson"/>
    <m/>
    <m/>
    <m/>
    <x v="0"/>
    <m/>
    <x v="0"/>
    <n v="4"/>
    <n v="4"/>
    <m/>
    <m/>
    <n v="1018342685"/>
    <m/>
    <m/>
    <m/>
    <s v="F476"/>
    <s v="F476"/>
    <m/>
    <m/>
    <m/>
    <m/>
    <m/>
    <m/>
    <m/>
    <x v="0"/>
    <m/>
    <x v="0"/>
    <s v="PPDC @ FCES"/>
    <s v="PPDC @ FCES"/>
    <m/>
    <m/>
    <m/>
    <d v="2017-07-10T00:00:00"/>
    <n v="1"/>
    <n v="0"/>
    <n v="8"/>
    <m/>
    <m/>
    <m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6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n v="351"/>
    <s v="Fail"/>
    <n v="365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6"/>
    <n v="2"/>
    <n v="4"/>
    <n v="2"/>
    <n v="3"/>
    <n v="2"/>
    <n v="1"/>
    <n v="4"/>
    <n v="4"/>
    <n v="4"/>
  </r>
  <r>
    <n v="629"/>
    <s v="Darshawn"/>
    <s v="Trent"/>
    <m/>
    <m/>
    <m/>
    <x v="0"/>
    <m/>
    <x v="0"/>
    <n v="4"/>
    <m/>
    <m/>
    <m/>
    <m/>
    <m/>
    <n v="513"/>
    <m/>
    <s v="F513"/>
    <s v="F513"/>
    <m/>
    <m/>
    <m/>
    <m/>
    <m/>
    <m/>
    <m/>
    <x v="0"/>
    <m/>
    <x v="0"/>
    <s v="PPDC @ FCES"/>
    <m/>
    <m/>
    <m/>
    <m/>
    <d v="2017-07-10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0"/>
    <s v="Tahjmier"/>
    <s v="Brown"/>
    <m/>
    <m/>
    <m/>
    <x v="0"/>
    <m/>
    <x v="0"/>
    <n v="5"/>
    <m/>
    <m/>
    <m/>
    <m/>
    <m/>
    <n v="517"/>
    <m/>
    <s v="C517"/>
    <s v="C517"/>
    <m/>
    <m/>
    <m/>
    <m/>
    <m/>
    <m/>
    <m/>
    <x v="0"/>
    <m/>
    <x v="0"/>
    <m/>
    <m/>
    <m/>
    <m/>
    <m/>
    <d v="2017-07-19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1"/>
    <s v="Brandon"/>
    <s v="Brown"/>
    <m/>
    <m/>
    <m/>
    <x v="0"/>
    <m/>
    <x v="0"/>
    <n v="3"/>
    <n v="5"/>
    <m/>
    <m/>
    <m/>
    <m/>
    <n v="518"/>
    <m/>
    <s v="C518"/>
    <s v="C518"/>
    <m/>
    <m/>
    <m/>
    <m/>
    <m/>
    <m/>
    <m/>
    <x v="0"/>
    <m/>
    <x v="0"/>
    <m/>
    <m/>
    <m/>
    <m/>
    <m/>
    <d v="2017-07-19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2"/>
    <s v="Khamaurie"/>
    <s v="Brown"/>
    <m/>
    <m/>
    <m/>
    <x v="0"/>
    <m/>
    <x v="0"/>
    <n v="2"/>
    <m/>
    <m/>
    <m/>
    <m/>
    <m/>
    <n v="519"/>
    <m/>
    <s v="C519"/>
    <s v="C519"/>
    <m/>
    <m/>
    <m/>
    <m/>
    <m/>
    <m/>
    <m/>
    <x v="0"/>
    <m/>
    <x v="0"/>
    <m/>
    <m/>
    <m/>
    <m/>
    <m/>
    <d v="2017-07-19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3"/>
    <s v="Derrell"/>
    <s v="Brown"/>
    <m/>
    <m/>
    <m/>
    <x v="0"/>
    <m/>
    <x v="0"/>
    <n v="3"/>
    <m/>
    <m/>
    <m/>
    <m/>
    <m/>
    <n v="520"/>
    <m/>
    <s v="C520"/>
    <s v="C520"/>
    <m/>
    <m/>
    <m/>
    <m/>
    <m/>
    <m/>
    <m/>
    <x v="0"/>
    <m/>
    <x v="0"/>
    <s v="Central"/>
    <m/>
    <m/>
    <m/>
    <m/>
    <d v="2017-07-19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4"/>
    <s v="Myrell"/>
    <s v="Brown"/>
    <m/>
    <m/>
    <m/>
    <x v="0"/>
    <m/>
    <x v="0"/>
    <n v="3"/>
    <m/>
    <m/>
    <m/>
    <m/>
    <m/>
    <n v="521"/>
    <m/>
    <s v="C521"/>
    <s v="C521"/>
    <m/>
    <m/>
    <m/>
    <m/>
    <m/>
    <m/>
    <m/>
    <x v="0"/>
    <m/>
    <x v="0"/>
    <s v="Central"/>
    <m/>
    <m/>
    <m/>
    <m/>
    <d v="2017-07-19T00:00:00"/>
    <n v="0"/>
    <n v="0"/>
    <n v="0"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5"/>
    <s v="Aniiah"/>
    <s v="Clark"/>
    <m/>
    <m/>
    <m/>
    <x v="0"/>
    <m/>
    <x v="0"/>
    <n v="5"/>
    <m/>
    <m/>
    <m/>
    <m/>
    <m/>
    <n v="522"/>
    <m/>
    <s v="C522"/>
    <s v="C522"/>
    <m/>
    <m/>
    <m/>
    <m/>
    <m/>
    <m/>
    <m/>
    <x v="0"/>
    <m/>
    <x v="0"/>
    <s v="Central"/>
    <m/>
    <m/>
    <m/>
    <m/>
    <d v="2017-07-31T00:00:00"/>
    <n v="1"/>
    <n v="0"/>
    <n v="8"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6"/>
    <s v="Corin"/>
    <s v="Jeter"/>
    <m/>
    <m/>
    <m/>
    <x v="0"/>
    <m/>
    <x v="0"/>
    <n v="3"/>
    <n v="3"/>
    <n v="4"/>
    <m/>
    <n v="1017560988"/>
    <m/>
    <m/>
    <m/>
    <s v="C524"/>
    <s v="C524"/>
    <m/>
    <m/>
    <m/>
    <m/>
    <m/>
    <m/>
    <m/>
    <x v="0"/>
    <m/>
    <x v="0"/>
    <s v="Central"/>
    <s v="Central"/>
    <s v="Central"/>
    <m/>
    <m/>
    <d v="2017-08-01T00:00:00"/>
    <n v="2"/>
    <n v="1"/>
    <n v="52"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0988"/>
    <s v="C524"/>
    <n v="156"/>
    <n v="184"/>
    <n v="17"/>
    <s v="Well Below National Norm"/>
    <n v="16"/>
    <n v="28"/>
    <s v="Yes"/>
    <s v="Yes"/>
    <s v="Exceeded Goal"/>
    <s v="No"/>
    <n v="174"/>
    <n v="183"/>
    <n v="7"/>
    <s v="Well Below National Norm"/>
    <n v="14"/>
    <n v="9"/>
    <s v="Yes"/>
    <s v="No"/>
    <s v="Did Not Achieve Goal, But Showed Growth"/>
    <s v="No"/>
    <m/>
    <m/>
    <d v="2017-09-18T00:00:00"/>
    <m/>
    <m/>
    <m/>
    <m/>
    <s v="Yes"/>
    <m/>
    <m/>
    <m/>
    <m/>
    <s v="Yes"/>
    <e v="#N/A"/>
    <m/>
    <m/>
    <m/>
    <m/>
    <m/>
    <n v="359"/>
    <s v="Fail"/>
    <n v="359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7"/>
    <s v="Naeem"/>
    <s v="Jeter"/>
    <m/>
    <m/>
    <m/>
    <x v="0"/>
    <m/>
    <x v="0"/>
    <n v="5"/>
    <n v="5"/>
    <n v="6"/>
    <m/>
    <n v="1017205035"/>
    <m/>
    <m/>
    <m/>
    <s v="C523"/>
    <s v="C523"/>
    <m/>
    <m/>
    <m/>
    <m/>
    <m/>
    <m/>
    <m/>
    <x v="0"/>
    <m/>
    <x v="0"/>
    <s v="Central"/>
    <s v="Central"/>
    <s v="Central"/>
    <m/>
    <m/>
    <d v="2017-08-01T00:00:00"/>
    <n v="2"/>
    <n v="1"/>
    <n v="52"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205035"/>
    <s v="C523"/>
    <n v="201"/>
    <n v="218"/>
    <n v="66"/>
    <s v="Above National Norm"/>
    <n v="7"/>
    <n v="17"/>
    <s v="Yes"/>
    <s v="Yes"/>
    <s v="Exceeded Goal"/>
    <s v="Yes"/>
    <n v="210"/>
    <n v="226"/>
    <n v="61"/>
    <s v="Above National Norm"/>
    <n v="10"/>
    <n v="16"/>
    <s v="Yes"/>
    <s v="Yes"/>
    <s v="Exceeded Goal"/>
    <s v="Yes"/>
    <m/>
    <m/>
    <d v="2017-09-18T00:00:00"/>
    <m/>
    <m/>
    <m/>
    <m/>
    <s v="Yes"/>
    <m/>
    <m/>
    <m/>
    <m/>
    <s v="No"/>
    <e v="#N/A"/>
    <m/>
    <m/>
    <m/>
    <m/>
    <m/>
    <n v="471"/>
    <s v="Pass"/>
    <n v="472"/>
    <s v="Pass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23"/>
    <n v="2"/>
    <n v="2"/>
    <n v="2"/>
    <n v="4"/>
    <n v="1"/>
    <n v="1"/>
    <n v="3"/>
    <n v="3"/>
    <n v="1"/>
  </r>
  <r>
    <n v="638"/>
    <s v="Christine"/>
    <s v="Jenkins"/>
    <m/>
    <m/>
    <m/>
    <x v="0"/>
    <m/>
    <x v="0"/>
    <m/>
    <n v="6"/>
    <n v="7"/>
    <m/>
    <s v="ChristineJenkins"/>
    <m/>
    <m/>
    <m/>
    <s v="C693"/>
    <s v="C693"/>
    <m/>
    <m/>
    <m/>
    <m/>
    <m/>
    <m/>
    <m/>
    <x v="0"/>
    <m/>
    <x v="0"/>
    <m/>
    <s v="Central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693"/>
    <n v="198"/>
    <n v="203"/>
    <n v="19"/>
    <s v="Well Below National Norm"/>
    <n v="6"/>
    <n v="5"/>
    <s v="Yes"/>
    <s v="No"/>
    <s v="Did Not Achieve Goal, But Showed Growth"/>
    <s v="No"/>
    <n v="205"/>
    <n v="216"/>
    <n v="29"/>
    <s v="Well Below National Norm"/>
    <n v="8"/>
    <n v="11"/>
    <s v="Yes"/>
    <s v="Yes"/>
    <s v="Exceeded Goal"/>
    <s v="No"/>
    <m/>
    <m/>
    <d v="2017-09-20T00:00:00"/>
    <m/>
    <m/>
    <m/>
    <m/>
    <s v="?"/>
    <m/>
    <m/>
    <m/>
    <m/>
    <m/>
    <m/>
    <m/>
    <m/>
    <m/>
    <m/>
    <m/>
    <m/>
    <m/>
    <m/>
    <m/>
    <m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9"/>
    <s v="Osiris"/>
    <s v="Parker-Cotman"/>
    <m/>
    <m/>
    <m/>
    <x v="0"/>
    <m/>
    <x v="0"/>
    <m/>
    <n v="2"/>
    <m/>
    <m/>
    <n v="1018229939"/>
    <m/>
    <m/>
    <m/>
    <s v="F697"/>
    <s v="F697"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0"/>
    <s v="Lorhon"/>
    <s v="Gowans"/>
    <m/>
    <m/>
    <m/>
    <x v="0"/>
    <m/>
    <x v="0"/>
    <m/>
    <n v="3"/>
    <m/>
    <m/>
    <n v="1017829773"/>
    <m/>
    <m/>
    <m/>
    <s v="F700"/>
    <s v="F700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29773"/>
    <s v="F700"/>
    <n v="191"/>
    <n v="191"/>
    <n v="31"/>
    <s v="Well Below National Norm"/>
    <m/>
    <m/>
    <m/>
    <m/>
    <m/>
    <s v="No"/>
    <n v="195"/>
    <n v="195"/>
    <n v="27"/>
    <s v="Well Below National Norm"/>
    <m/>
    <m/>
    <m/>
    <m/>
    <m/>
    <s v="No"/>
    <m/>
    <m/>
    <d v="2017-09-22T00:00:00"/>
    <m/>
    <m/>
    <m/>
    <m/>
    <s v="Yes"/>
    <m/>
    <m/>
    <m/>
    <m/>
    <s v="No"/>
    <e v="#N/A"/>
    <m/>
    <m/>
    <m/>
    <m/>
    <m/>
    <n v="430"/>
    <s v="Pass"/>
    <n v="408"/>
    <s v="Pass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1"/>
    <s v="Deandre"/>
    <s v="Gowans"/>
    <m/>
    <m/>
    <m/>
    <x v="0"/>
    <m/>
    <x v="0"/>
    <m/>
    <n v="2"/>
    <m/>
    <m/>
    <n v="1018044754"/>
    <m/>
    <m/>
    <m/>
    <s v="F701"/>
    <s v="F701"/>
    <m/>
    <m/>
    <m/>
    <m/>
    <m/>
    <m/>
    <m/>
    <x v="0"/>
    <m/>
    <x v="0"/>
    <m/>
    <m/>
    <m/>
    <m/>
    <m/>
    <d v="2017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e v="#N/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2"/>
    <s v="Anaya"/>
    <s v="Ingram"/>
    <m/>
    <m/>
    <m/>
    <x v="0"/>
    <m/>
    <x v="0"/>
    <m/>
    <n v="3"/>
    <m/>
    <m/>
    <n v="1017722991"/>
    <m/>
    <m/>
    <m/>
    <s v="F711"/>
    <s v="F711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22991"/>
    <s v="F711"/>
    <n v="174"/>
    <n v="174"/>
    <n v="5"/>
    <s v="Well Below National Norm"/>
    <n v="13"/>
    <n v="0"/>
    <s v="No"/>
    <s v="No"/>
    <s v="Did Not Achieve Goal"/>
    <s v="No"/>
    <n v="177"/>
    <n v="177"/>
    <n v="3"/>
    <s v="Well Below National Norm"/>
    <m/>
    <m/>
    <m/>
    <m/>
    <m/>
    <s v="No"/>
    <m/>
    <m/>
    <d v="2017-10-02T00:00:00"/>
    <m/>
    <m/>
    <m/>
    <m/>
    <s v="Yes"/>
    <m/>
    <m/>
    <m/>
    <m/>
    <s v="No"/>
    <e v="#N/A"/>
    <m/>
    <m/>
    <m/>
    <m/>
    <m/>
    <n v="322"/>
    <s v="Fail"/>
    <n v="322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3"/>
    <s v="Mar&quot;yah"/>
    <s v="Dejesus"/>
    <m/>
    <m/>
    <m/>
    <x v="0"/>
    <m/>
    <x v="0"/>
    <m/>
    <n v="6"/>
    <m/>
    <m/>
    <n v="1017387357"/>
    <m/>
    <m/>
    <m/>
    <s v="C633"/>
    <s v="C633"/>
    <m/>
    <m/>
    <m/>
    <m/>
    <m/>
    <m/>
    <m/>
    <x v="0"/>
    <m/>
    <x v="0"/>
    <m/>
    <m/>
    <m/>
    <m/>
    <m/>
    <d v="2017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e v="#N/A"/>
    <m/>
    <m/>
    <m/>
    <m/>
    <m/>
    <n v="366"/>
    <s v="Fail"/>
    <n v="399"/>
    <s v="F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4"/>
    <s v="Darryl"/>
    <s v="Waller"/>
    <m/>
    <m/>
    <m/>
    <x v="0"/>
    <m/>
    <x v="0"/>
    <m/>
    <n v="3"/>
    <m/>
    <m/>
    <n v="1017896486"/>
    <m/>
    <m/>
    <m/>
    <s v="C634"/>
    <s v="C634"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e v="#N/A"/>
    <m/>
    <m/>
    <m/>
    <m/>
    <m/>
    <n v="307"/>
    <s v="Fail"/>
    <n v="340"/>
    <s v="Fai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6"/>
    <s v="Reginae"/>
    <s v="Lee"/>
    <m/>
    <m/>
    <m/>
    <x v="0"/>
    <m/>
    <x v="0"/>
    <m/>
    <n v="2"/>
    <m/>
    <m/>
    <n v="1017731638"/>
    <m/>
    <m/>
    <m/>
    <s v="F637"/>
    <s v="F637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31638"/>
    <s v="F637"/>
    <n v="174"/>
    <n v="187"/>
    <n v="46"/>
    <s v="Below National Norm"/>
    <n v="14"/>
    <n v="13"/>
    <s v="Yes"/>
    <s v="No"/>
    <s v="Did Not Achieve Goal, But Showed Growth"/>
    <s v="No"/>
    <n v="170"/>
    <n v="190"/>
    <n v="44"/>
    <s v="Below National Norm"/>
    <n v="16"/>
    <n v="20"/>
    <s v="Yes"/>
    <s v="Yes"/>
    <s v="Exceeded Goal"/>
    <s v="No"/>
    <m/>
    <m/>
    <d v="2017-09-18T00:00:00"/>
    <m/>
    <m/>
    <m/>
    <m/>
    <s v="Yes"/>
    <m/>
    <m/>
    <m/>
    <m/>
    <s v="Yes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7"/>
    <s v="Honesty"/>
    <s v="Mitchell"/>
    <m/>
    <m/>
    <m/>
    <x v="0"/>
    <m/>
    <x v="0"/>
    <m/>
    <n v="3"/>
    <m/>
    <m/>
    <n v="1017572426"/>
    <m/>
    <m/>
    <m/>
    <s v="F638"/>
    <s v="F638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72426"/>
    <s v="F638"/>
    <n v="172"/>
    <n v="191"/>
    <n v="31"/>
    <s v="Well Below National Norm"/>
    <n v="13"/>
    <n v="19"/>
    <s v="Yes"/>
    <s v="Yes"/>
    <s v="Exceeded Goal"/>
    <s v="No"/>
    <n v="167"/>
    <n v="188"/>
    <n v="13"/>
    <s v="Well Below National Norm"/>
    <n v="14"/>
    <n v="21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403"/>
    <s v="Pass"/>
    <n v="353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0"/>
    <s v="Daud"/>
    <s v="Abdi"/>
    <m/>
    <m/>
    <m/>
    <x v="0"/>
    <m/>
    <x v="0"/>
    <m/>
    <n v="6"/>
    <n v="7"/>
    <m/>
    <n v="1017183165"/>
    <m/>
    <m/>
    <m/>
    <s v="C644"/>
    <s v="C644"/>
    <m/>
    <m/>
    <m/>
    <m/>
    <m/>
    <m/>
    <m/>
    <x v="0"/>
    <m/>
    <x v="0"/>
    <m/>
    <s v="Central"/>
    <s v="Central"/>
    <m/>
    <m/>
    <d v="2017-10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3165"/>
    <s v="C644"/>
    <n v="185"/>
    <n v="180"/>
    <n v="1"/>
    <s v="Well Below National Norm"/>
    <n v="8"/>
    <n v="-5"/>
    <s v="No"/>
    <s v="No"/>
    <s v="Did Not Achieve Goal"/>
    <s v="No"/>
    <n v="186"/>
    <n v="199"/>
    <n v="6"/>
    <s v="Well Below National Norm"/>
    <n v="8"/>
    <n v="13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281"/>
    <s v="Fail"/>
    <n v="376"/>
    <s v="Fail"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44"/>
    <n v="1"/>
    <n v="3"/>
    <n v="1"/>
    <n v="1"/>
    <n v="2"/>
    <n v="1"/>
    <n v="1"/>
    <n v="1"/>
    <n v="4"/>
  </r>
  <r>
    <n v="651"/>
    <s v="Rockira"/>
    <s v="Harris"/>
    <m/>
    <m/>
    <m/>
    <x v="0"/>
    <m/>
    <x v="0"/>
    <m/>
    <n v="5"/>
    <m/>
    <m/>
    <s v="RockiraHarris"/>
    <m/>
    <m/>
    <m/>
    <s v="C646"/>
    <s v="C646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46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?"/>
    <m/>
    <m/>
    <m/>
    <m/>
    <m/>
    <m/>
    <m/>
    <m/>
    <m/>
    <m/>
    <m/>
    <m/>
    <m/>
    <m/>
    <m/>
    <m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46"/>
    <n v="2"/>
    <n v="4"/>
    <n v="2"/>
    <n v="4"/>
    <n v="2"/>
    <n v="1"/>
    <n v="4"/>
    <n v="3"/>
    <n v="4"/>
  </r>
  <r>
    <n v="652"/>
    <s v="Carlaysia"/>
    <s v="Kelson"/>
    <m/>
    <m/>
    <m/>
    <x v="0"/>
    <m/>
    <x v="0"/>
    <m/>
    <n v="2"/>
    <n v="3"/>
    <m/>
    <n v="1017901443"/>
    <m/>
    <m/>
    <m/>
    <s v="F647"/>
    <s v="F647"/>
    <m/>
    <m/>
    <m/>
    <m/>
    <m/>
    <m/>
    <m/>
    <x v="0"/>
    <m/>
    <x v="0"/>
    <m/>
    <s v="PPDC @ FCES"/>
    <s v="PPDC @ FCES"/>
    <m/>
    <m/>
    <d v="2017-10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901443"/>
    <s v="F647"/>
    <n v="165"/>
    <n v="189"/>
    <n v="51"/>
    <s v="Above National Norm"/>
    <n v="16"/>
    <n v="24"/>
    <s v="Yes"/>
    <s v="Yes"/>
    <s v="Exceeded Goal"/>
    <s v="Yes"/>
    <n v="166"/>
    <n v="183"/>
    <n v="25"/>
    <s v="Well Below National Norm"/>
    <n v="16"/>
    <n v="17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s v="Kairee"/>
    <s v="Boone"/>
    <m/>
    <m/>
    <m/>
    <x v="0"/>
    <m/>
    <x v="0"/>
    <m/>
    <n v="3"/>
    <m/>
    <m/>
    <m/>
    <m/>
    <n v="648"/>
    <m/>
    <s v="C648"/>
    <s v="C648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48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?"/>
    <m/>
    <m/>
    <m/>
    <m/>
    <m/>
    <m/>
    <m/>
    <m/>
    <m/>
    <m/>
    <m/>
    <m/>
    <m/>
    <m/>
    <m/>
    <m/>
    <s v="Metropolitan Day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6"/>
    <s v="Curvon"/>
    <s v="Jackson"/>
    <m/>
    <m/>
    <m/>
    <x v="0"/>
    <m/>
    <x v="0"/>
    <m/>
    <n v="3"/>
    <m/>
    <m/>
    <n v="1017885434"/>
    <m/>
    <m/>
    <m/>
    <s v="C652"/>
    <s v="C652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52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n v="398"/>
    <s v="Fail"/>
    <n v="399"/>
    <s v="Fail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7"/>
    <s v="Taneah"/>
    <s v="Alert-Scott"/>
    <m/>
    <m/>
    <m/>
    <x v="0"/>
    <m/>
    <x v="0"/>
    <m/>
    <n v="2"/>
    <m/>
    <m/>
    <n v="1017857729"/>
    <m/>
    <m/>
    <m/>
    <s v="F653"/>
    <s v="F653"/>
    <m/>
    <m/>
    <m/>
    <m/>
    <m/>
    <m/>
    <m/>
    <x v="0"/>
    <m/>
    <x v="0"/>
    <m/>
    <s v="PPDC @ FCES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53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8"/>
    <s v="Leah"/>
    <s v="Alert-Scott"/>
    <m/>
    <m/>
    <m/>
    <x v="0"/>
    <m/>
    <x v="0"/>
    <m/>
    <n v="2"/>
    <m/>
    <m/>
    <n v="1017856181"/>
    <m/>
    <m/>
    <m/>
    <s v="F654"/>
    <s v="F654"/>
    <m/>
    <m/>
    <m/>
    <m/>
    <m/>
    <m/>
    <m/>
    <x v="0"/>
    <m/>
    <x v="0"/>
    <m/>
    <s v="PPDC @ FCES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54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0"/>
    <s v="Henry"/>
    <s v="Wyche"/>
    <m/>
    <m/>
    <m/>
    <x v="0"/>
    <m/>
    <x v="0"/>
    <m/>
    <n v="3"/>
    <n v="4"/>
    <m/>
    <n v="1017724223"/>
    <m/>
    <m/>
    <m/>
    <s v="C656"/>
    <s v="C656"/>
    <m/>
    <m/>
    <m/>
    <m/>
    <m/>
    <m/>
    <m/>
    <x v="0"/>
    <m/>
    <x v="0"/>
    <m/>
    <s v="Central"/>
    <s v="Central"/>
    <m/>
    <m/>
    <d v="2017-10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24223"/>
    <s v="C656"/>
    <n v="193"/>
    <n v="205"/>
    <n v="66"/>
    <s v="Above National Norm"/>
    <n v="10"/>
    <n v="12"/>
    <s v="Yes"/>
    <s v="Yes"/>
    <s v="Exceeded Goal"/>
    <s v="Yes"/>
    <n v="194"/>
    <n v="205"/>
    <n v="55"/>
    <s v="Above National Norm"/>
    <n v="13"/>
    <n v="11"/>
    <s v="Yes"/>
    <s v="No"/>
    <s v="Did Not Achieve Goal, But Showed Growth"/>
    <s v="Yes"/>
    <m/>
    <m/>
    <d v="2017-09-18T00:00:00"/>
    <m/>
    <m/>
    <m/>
    <m/>
    <s v="Yes"/>
    <m/>
    <m/>
    <m/>
    <m/>
    <s v="No"/>
    <e v="#N/A"/>
    <m/>
    <m/>
    <m/>
    <m/>
    <m/>
    <n v="453"/>
    <s v="Pass"/>
    <n v="481"/>
    <s v="Pass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3"/>
    <s v="Myasia"/>
    <s v="Johnson"/>
    <m/>
    <m/>
    <m/>
    <x v="0"/>
    <m/>
    <x v="0"/>
    <m/>
    <n v="5"/>
    <m/>
    <m/>
    <n v="1017223408"/>
    <m/>
    <m/>
    <m/>
    <s v="F659"/>
    <s v="F659"/>
    <m/>
    <m/>
    <m/>
    <m/>
    <m/>
    <m/>
    <m/>
    <x v="0"/>
    <m/>
    <x v="0"/>
    <m/>
    <s v="PPDC @ FCES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59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Yes"/>
    <m/>
    <m/>
    <m/>
    <m/>
    <s v="No"/>
    <e v="#N/A"/>
    <m/>
    <m/>
    <m/>
    <m/>
    <m/>
    <n v="478"/>
    <s v="Pass"/>
    <n v="459"/>
    <s v="Pass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59"/>
    <n v="2"/>
    <n v="1"/>
    <n v="3"/>
    <n v="3"/>
    <n v="1"/>
    <n v="2"/>
    <n v="1"/>
    <n v="4"/>
    <n v="3"/>
  </r>
  <r>
    <n v="667"/>
    <s v="Brianna"/>
    <s v="Gaines"/>
    <m/>
    <m/>
    <m/>
    <x v="0"/>
    <m/>
    <x v="0"/>
    <m/>
    <n v="3"/>
    <m/>
    <m/>
    <n v="1017716750"/>
    <m/>
    <m/>
    <m/>
    <s v="F668"/>
    <s v="F668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750"/>
    <s v="F668"/>
    <n v="183"/>
    <n v="188"/>
    <n v="24"/>
    <s v="Well Below National Norm"/>
    <n v="11"/>
    <n v="5"/>
    <s v="Yes"/>
    <s v="No"/>
    <s v="Did Not Achieve Goal, But Showed Growth"/>
    <s v="No"/>
    <n v="174"/>
    <n v="198"/>
    <n v="35"/>
    <s v="Below National Norm"/>
    <n v="14"/>
    <n v="24"/>
    <s v="Yes"/>
    <s v="Yes"/>
    <s v="Exceeded Goal"/>
    <s v="No"/>
    <m/>
    <m/>
    <d v="2018-04-10T00:00:00"/>
    <m/>
    <m/>
    <m/>
    <m/>
    <s v="Yes"/>
    <m/>
    <m/>
    <m/>
    <m/>
    <s v="No"/>
    <e v="#N/A"/>
    <m/>
    <m/>
    <m/>
    <m/>
    <m/>
    <n v="377"/>
    <s v="Fail"/>
    <n v="339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8"/>
    <s v="Ashia"/>
    <s v="Harper"/>
    <m/>
    <m/>
    <m/>
    <x v="0"/>
    <m/>
    <x v="0"/>
    <m/>
    <n v="5"/>
    <m/>
    <m/>
    <n v="1017400212"/>
    <m/>
    <m/>
    <m/>
    <s v="F670"/>
    <s v="F670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00212"/>
    <s v="F670"/>
    <n v="175"/>
    <n v="195"/>
    <n v="13"/>
    <s v="Well Below National Norm"/>
    <n v="10"/>
    <n v="20"/>
    <s v="Yes"/>
    <s v="Yes"/>
    <s v="Exceeded Goal"/>
    <s v="No"/>
    <n v="185"/>
    <n v="189"/>
    <n v="2"/>
    <s v="Well Below National Norm"/>
    <n v="10"/>
    <n v="4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435"/>
    <s v="Pass"/>
    <n v="337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0"/>
    <s v="Lundyn"/>
    <s v="Robinson"/>
    <m/>
    <m/>
    <m/>
    <x v="0"/>
    <m/>
    <x v="0"/>
    <m/>
    <n v="2"/>
    <m/>
    <m/>
    <n v="1017707072"/>
    <m/>
    <m/>
    <m/>
    <s v="F688"/>
    <s v="F688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072"/>
    <s v="F688"/>
    <n v="163"/>
    <n v="184"/>
    <n v="38"/>
    <s v="Below National Norm"/>
    <n v="16"/>
    <n v="21"/>
    <s v="Yes"/>
    <s v="Yes"/>
    <s v="Exceeded Goal"/>
    <s v="No"/>
    <n v="167"/>
    <n v="183"/>
    <n v="25"/>
    <s v="Well Below National Norm"/>
    <n v="16"/>
    <n v="16"/>
    <s v="Yes"/>
    <s v="No"/>
    <s v="Achieved Goal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2"/>
    <s v="Shawneah"/>
    <s v="Harris"/>
    <m/>
    <m/>
    <m/>
    <x v="0"/>
    <m/>
    <x v="0"/>
    <m/>
    <n v="3"/>
    <m/>
    <m/>
    <n v="1017707093"/>
    <m/>
    <m/>
    <m/>
    <s v="F692"/>
    <s v="F692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093"/>
    <s v="F692"/>
    <n v="161"/>
    <n v="175"/>
    <n v="6"/>
    <s v="Well Below National Norm"/>
    <n v="15"/>
    <n v="14"/>
    <s v="Yes"/>
    <s v="No"/>
    <s v="Did Not Achieve Goal, But Showed Growth"/>
    <s v="No"/>
    <n v="170"/>
    <n v="200"/>
    <n v="40"/>
    <s v="Below National Norm"/>
    <n v="14"/>
    <n v="30"/>
    <s v="Yes"/>
    <s v="Yes"/>
    <s v="Exceeded Goal"/>
    <s v="No"/>
    <m/>
    <m/>
    <d v="2017-09-20T00:00:00"/>
    <m/>
    <m/>
    <m/>
    <m/>
    <s v="Yes"/>
    <m/>
    <m/>
    <m/>
    <m/>
    <s v="No"/>
    <e v="#N/A"/>
    <m/>
    <m/>
    <m/>
    <m/>
    <m/>
    <n v="351"/>
    <s v="Fail"/>
    <n v="351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3"/>
    <s v="Al'Rael"/>
    <s v="Blocker"/>
    <m/>
    <m/>
    <m/>
    <x v="0"/>
    <m/>
    <x v="0"/>
    <m/>
    <n v="3"/>
    <m/>
    <m/>
    <n v="1017706878"/>
    <m/>
    <m/>
    <m/>
    <s v="F695"/>
    <s v="F695"/>
    <m/>
    <m/>
    <m/>
    <m/>
    <m/>
    <m/>
    <m/>
    <x v="0"/>
    <m/>
    <x v="0"/>
    <m/>
    <s v="PPDC @ FCES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95"/>
    <m/>
    <m/>
    <m/>
    <m/>
    <m/>
    <m/>
    <m/>
    <m/>
    <m/>
    <m/>
    <m/>
    <m/>
    <m/>
    <m/>
    <m/>
    <m/>
    <m/>
    <m/>
    <m/>
    <m/>
    <m/>
    <m/>
    <d v="2017-09-20T00:00:00"/>
    <m/>
    <m/>
    <m/>
    <m/>
    <s v="Yes"/>
    <m/>
    <m/>
    <m/>
    <m/>
    <s v="Yes"/>
    <e v="#N/A"/>
    <m/>
    <m/>
    <m/>
    <m/>
    <m/>
    <n v="314"/>
    <s v="Fail"/>
    <n v="329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7"/>
    <s v="Zashawn"/>
    <s v="Harris"/>
    <m/>
    <m/>
    <m/>
    <x v="0"/>
    <m/>
    <x v="0"/>
    <m/>
    <n v="4"/>
    <m/>
    <m/>
    <n v="1017716696"/>
    <m/>
    <m/>
    <m/>
    <s v="F702"/>
    <s v="F702"/>
    <m/>
    <m/>
    <m/>
    <m/>
    <m/>
    <m/>
    <m/>
    <x v="0"/>
    <m/>
    <x v="0"/>
    <m/>
    <s v="PPDC @ FCES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02"/>
    <m/>
    <m/>
    <m/>
    <m/>
    <m/>
    <m/>
    <m/>
    <m/>
    <m/>
    <m/>
    <m/>
    <m/>
    <m/>
    <m/>
    <m/>
    <m/>
    <m/>
    <m/>
    <m/>
    <m/>
    <m/>
    <m/>
    <d v="2017-09-25T00:00:00"/>
    <m/>
    <m/>
    <m/>
    <m/>
    <s v="Yes"/>
    <m/>
    <m/>
    <m/>
    <m/>
    <s v="No"/>
    <e v="#N/A"/>
    <m/>
    <m/>
    <m/>
    <m/>
    <m/>
    <n v="474"/>
    <s v="Pass"/>
    <n v="430"/>
    <s v="Pass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02"/>
    <n v="3"/>
    <n v="3"/>
    <n v="3"/>
    <n v="2"/>
    <n v="3"/>
    <n v="2"/>
    <n v="4"/>
    <n v="2"/>
    <n v="3"/>
  </r>
  <r>
    <n v="679"/>
    <s v="Amira"/>
    <s v="Cannon"/>
    <m/>
    <m/>
    <m/>
    <x v="0"/>
    <m/>
    <x v="0"/>
    <m/>
    <n v="4"/>
    <m/>
    <m/>
    <n v="1017725370"/>
    <m/>
    <m/>
    <m/>
    <s v="C705"/>
    <s v="C705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25370"/>
    <s v="C705"/>
    <n v="182"/>
    <n v="191"/>
    <n v="16"/>
    <s v="Well Below National Norm"/>
    <n v="10"/>
    <n v="9"/>
    <s v="Yes"/>
    <s v="No"/>
    <s v="Did Not Achieve Goal, But Showed Growth"/>
    <s v="No"/>
    <n v="195"/>
    <n v="212"/>
    <n v="46"/>
    <s v="Below National Norm"/>
    <n v="12"/>
    <n v="17"/>
    <s v="Yes"/>
    <s v="Yes"/>
    <s v="Exceeded Goal"/>
    <s v="No"/>
    <m/>
    <m/>
    <d v="2017-09-25T00:00:00"/>
    <m/>
    <m/>
    <m/>
    <m/>
    <s v="Yes"/>
    <m/>
    <m/>
    <m/>
    <m/>
    <s v="No"/>
    <e v="#N/A"/>
    <m/>
    <m/>
    <m/>
    <m/>
    <m/>
    <n v="278"/>
    <s v="Fail"/>
    <n v="417"/>
    <s v="Pass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05"/>
    <n v="3"/>
    <n v="3"/>
    <n v="2"/>
    <n v="4"/>
    <n v="3"/>
    <n v="2"/>
    <n v="3"/>
    <n v="3"/>
    <n v="2"/>
  </r>
  <r>
    <n v="680"/>
    <s v="Machi"/>
    <s v="Cannon"/>
    <m/>
    <m/>
    <m/>
    <x v="0"/>
    <m/>
    <x v="0"/>
    <m/>
    <n v="2"/>
    <m/>
    <m/>
    <n v="1018041364"/>
    <m/>
    <m/>
    <m/>
    <s v="C706"/>
    <s v="C706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8041364"/>
    <s v="C706"/>
    <n v="159"/>
    <n v="164"/>
    <n v="5"/>
    <s v="Well Below National Norm"/>
    <n v="16"/>
    <n v="5"/>
    <s v="Yes"/>
    <s v="No"/>
    <s v="Did Not Achieve Goal, But Showed Growth"/>
    <s v="No"/>
    <n v="171"/>
    <n v="182"/>
    <n v="23"/>
    <s v="Well Below National Norm"/>
    <n v="16"/>
    <n v="11"/>
    <s v="Yes"/>
    <s v="No"/>
    <s v="Did Not Achieve Goal, But Showed Growth"/>
    <s v="No"/>
    <m/>
    <m/>
    <d v="2017-09-25T00:00:00"/>
    <m/>
    <m/>
    <m/>
    <m/>
    <s v="Yes"/>
    <m/>
    <m/>
    <m/>
    <m/>
    <s v="Yes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2"/>
    <s v="Amya"/>
    <s v="Cannon"/>
    <m/>
    <m/>
    <m/>
    <x v="0"/>
    <m/>
    <x v="0"/>
    <m/>
    <n v="2"/>
    <m/>
    <m/>
    <n v="1017706552"/>
    <m/>
    <m/>
    <m/>
    <s v="C710"/>
    <s v="C710"/>
    <m/>
    <m/>
    <m/>
    <m/>
    <m/>
    <m/>
    <m/>
    <x v="0"/>
    <m/>
    <x v="0"/>
    <m/>
    <s v="Central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6552"/>
    <s v="C710"/>
    <n v="157"/>
    <n v="172"/>
    <n v="14"/>
    <s v="Well Below National Norm"/>
    <n v="17"/>
    <n v="15"/>
    <s v="Yes"/>
    <s v="No"/>
    <s v="Did Not Achieve Goal, But Showed Growth"/>
    <s v="No"/>
    <n v="177"/>
    <n v="177"/>
    <n v="13"/>
    <s v="Well Below National Norm"/>
    <m/>
    <m/>
    <m/>
    <m/>
    <m/>
    <s v="No"/>
    <m/>
    <m/>
    <d v="2017-09-25T00:00:00"/>
    <m/>
    <m/>
    <m/>
    <m/>
    <s v="Yes"/>
    <m/>
    <m/>
    <m/>
    <m/>
    <s v="No"/>
    <e v="#N/A"/>
    <m/>
    <m/>
    <m/>
    <m/>
    <m/>
    <m/>
    <m/>
    <m/>
    <m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3"/>
    <s v="Zi'Yhonna"/>
    <s v="Smith"/>
    <m/>
    <m/>
    <m/>
    <x v="0"/>
    <m/>
    <x v="0"/>
    <m/>
    <n v="2"/>
    <m/>
    <m/>
    <n v="1017269348"/>
    <m/>
    <m/>
    <m/>
    <s v="C712"/>
    <s v="C712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12"/>
    <m/>
    <m/>
    <m/>
    <m/>
    <m/>
    <m/>
    <m/>
    <m/>
    <m/>
    <m/>
    <m/>
    <m/>
    <m/>
    <m/>
    <m/>
    <m/>
    <m/>
    <m/>
    <m/>
    <m/>
    <m/>
    <m/>
    <d v="2017-10-09T00:00:00"/>
    <m/>
    <m/>
    <m/>
    <m/>
    <s v="Yes"/>
    <m/>
    <m/>
    <m/>
    <m/>
    <s v="No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5"/>
    <s v="Briana"/>
    <s v="Turner"/>
    <m/>
    <m/>
    <m/>
    <x v="0"/>
    <m/>
    <x v="0"/>
    <m/>
    <n v="5"/>
    <m/>
    <m/>
    <n v="1017538099"/>
    <m/>
    <m/>
    <m/>
    <s v="F714"/>
    <s v="F714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38099"/>
    <s v="F714"/>
    <n v="210"/>
    <n v="228"/>
    <n v="86"/>
    <s v="Above National Norm"/>
    <n v="6"/>
    <n v="18"/>
    <s v="Yes"/>
    <s v="Yes"/>
    <s v="Exceeded Goal"/>
    <s v="Yes"/>
    <n v="212"/>
    <n v="225"/>
    <n v="59"/>
    <s v="Above National Norm"/>
    <n v="10"/>
    <n v="13"/>
    <s v="Yes"/>
    <s v="Yes"/>
    <s v="Exceeded Goal"/>
    <s v="Yes"/>
    <m/>
    <m/>
    <d v="2017-10-02T00:00:00"/>
    <m/>
    <m/>
    <m/>
    <m/>
    <s v="Yes"/>
    <m/>
    <m/>
    <m/>
    <m/>
    <s v="No"/>
    <e v="#N/A"/>
    <m/>
    <m/>
    <m/>
    <m/>
    <m/>
    <n v="456"/>
    <s v="Pass"/>
    <n v="483"/>
    <s v="Pass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14"/>
    <n v="2"/>
    <n v="2"/>
    <n v="2"/>
    <n v="4"/>
    <n v="3"/>
    <n v="1"/>
    <n v="4"/>
    <n v="4"/>
    <n v="4"/>
  </r>
  <r>
    <n v="689"/>
    <s v="Twanaya"/>
    <s v="Russell"/>
    <m/>
    <m/>
    <m/>
    <x v="0"/>
    <m/>
    <x v="0"/>
    <m/>
    <n v="3"/>
    <m/>
    <m/>
    <s v="TwanayaRussell"/>
    <m/>
    <m/>
    <m/>
    <s v="C718"/>
    <s v="C718"/>
    <m/>
    <m/>
    <m/>
    <m/>
    <m/>
    <m/>
    <m/>
    <x v="0"/>
    <m/>
    <x v="0"/>
    <m/>
    <s v="Central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54755"/>
    <s v="C718"/>
    <n v="196"/>
    <n v="198"/>
    <n v="48"/>
    <s v="Below National Norm"/>
    <n v="9"/>
    <n v="2"/>
    <s v="Yes"/>
    <s v="No"/>
    <s v="Did Not Achieve Goal, But Showed Growth"/>
    <s v="No"/>
    <n v="188"/>
    <n v="198"/>
    <n v="35"/>
    <s v="Below National Norm"/>
    <n v="13"/>
    <n v="10"/>
    <s v="Yes"/>
    <s v="No"/>
    <s v="Did Not Achieve Goal, But Showed Growth"/>
    <s v="No"/>
    <m/>
    <m/>
    <d v="2017-10-09T00:00:00"/>
    <m/>
    <m/>
    <m/>
    <m/>
    <s v="Yes"/>
    <m/>
    <m/>
    <m/>
    <m/>
    <s v="No"/>
    <e v="#N/A"/>
    <m/>
    <m/>
    <m/>
    <m/>
    <m/>
    <n v="416"/>
    <s v="Pass"/>
    <n v="408"/>
    <s v="Pass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1"/>
    <s v="Jaquan"/>
    <s v="Johnson"/>
    <m/>
    <m/>
    <m/>
    <x v="0"/>
    <m/>
    <x v="0"/>
    <m/>
    <n v="5"/>
    <m/>
    <m/>
    <n v="1017242654"/>
    <m/>
    <m/>
    <m/>
    <s v="F721"/>
    <s v="F721"/>
    <m/>
    <m/>
    <m/>
    <m/>
    <m/>
    <m/>
    <m/>
    <x v="0"/>
    <m/>
    <x v="0"/>
    <m/>
    <s v="PPDC @ FCES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21"/>
    <m/>
    <m/>
    <m/>
    <m/>
    <m/>
    <m/>
    <m/>
    <m/>
    <m/>
    <m/>
    <m/>
    <m/>
    <m/>
    <m/>
    <m/>
    <m/>
    <m/>
    <m/>
    <m/>
    <m/>
    <m/>
    <m/>
    <d v="2017-10-09T00:00:00"/>
    <m/>
    <m/>
    <m/>
    <m/>
    <s v="Yes"/>
    <m/>
    <m/>
    <m/>
    <m/>
    <s v="No"/>
    <e v="#N/A"/>
    <m/>
    <m/>
    <m/>
    <m/>
    <m/>
    <n v="405"/>
    <s v="Pass"/>
    <n v="462"/>
    <s v="Pass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2"/>
    <s v="Davionna"/>
    <s v="Hartridge"/>
    <m/>
    <m/>
    <m/>
    <x v="0"/>
    <m/>
    <x v="0"/>
    <m/>
    <n v="4"/>
    <m/>
    <m/>
    <n v="1017400725"/>
    <m/>
    <m/>
    <m/>
    <s v="C723"/>
    <s v="C723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23"/>
    <m/>
    <m/>
    <m/>
    <m/>
    <m/>
    <m/>
    <m/>
    <m/>
    <m/>
    <m/>
    <m/>
    <m/>
    <m/>
    <m/>
    <m/>
    <m/>
    <m/>
    <m/>
    <m/>
    <m/>
    <m/>
    <m/>
    <d v="2017-10-17T00:00:00"/>
    <m/>
    <m/>
    <m/>
    <m/>
    <s v="Yes"/>
    <m/>
    <m/>
    <m/>
    <m/>
    <s v="Yes"/>
    <e v="#N/A"/>
    <m/>
    <m/>
    <m/>
    <m/>
    <m/>
    <n v="341"/>
    <s v="Fail"/>
    <n v="425"/>
    <s v="Pass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23"/>
    <n v="3"/>
    <n v="4"/>
    <n v="3"/>
    <n v="3"/>
    <n v="4"/>
    <n v="4"/>
    <n v="3"/>
    <n v="4"/>
    <n v="2"/>
  </r>
  <r>
    <n v="693"/>
    <s v="Ramar"/>
    <s v="James"/>
    <m/>
    <m/>
    <m/>
    <x v="0"/>
    <m/>
    <x v="0"/>
    <m/>
    <n v="4"/>
    <m/>
    <m/>
    <n v="1017716559"/>
    <m/>
    <m/>
    <m/>
    <s v="C726"/>
    <s v="C726"/>
    <m/>
    <m/>
    <m/>
    <m/>
    <m/>
    <m/>
    <m/>
    <x v="0"/>
    <m/>
    <x v="0"/>
    <m/>
    <s v="Central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559"/>
    <s v="C726"/>
    <n v="172"/>
    <n v="184"/>
    <n v="7"/>
    <s v="Well Below National Norm"/>
    <n v="12"/>
    <n v="12"/>
    <s v="Yes"/>
    <s v="No"/>
    <s v="Achieved Goal"/>
    <s v="No"/>
    <n v="175"/>
    <n v="192"/>
    <n v="8"/>
    <s v="Well Below National Norm"/>
    <n v="12"/>
    <n v="17"/>
    <s v="Yes"/>
    <s v="Yes"/>
    <s v="Exceeded Goal"/>
    <s v="No"/>
    <m/>
    <m/>
    <d v="2017-10-18T00:00:00"/>
    <m/>
    <m/>
    <m/>
    <m/>
    <s v="Yes"/>
    <m/>
    <m/>
    <m/>
    <m/>
    <s v="No"/>
    <e v="#N/A"/>
    <m/>
    <m/>
    <m/>
    <m/>
    <m/>
    <n v="311"/>
    <s v="Fail"/>
    <n v="343"/>
    <s v="Fail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26"/>
    <n v="1"/>
    <n v="4"/>
    <n v="1"/>
    <n v="4"/>
    <n v="1"/>
    <n v="1"/>
    <n v="3"/>
    <n v="3"/>
    <n v="2"/>
  </r>
  <r>
    <n v="694"/>
    <s v="Bre'Nae"/>
    <s v="Brown"/>
    <m/>
    <m/>
    <m/>
    <x v="0"/>
    <m/>
    <x v="0"/>
    <m/>
    <n v="3"/>
    <m/>
    <m/>
    <n v="1017537728"/>
    <m/>
    <m/>
    <m/>
    <s v="C724"/>
    <s v="C724"/>
    <m/>
    <m/>
    <m/>
    <m/>
    <m/>
    <m/>
    <m/>
    <x v="0"/>
    <m/>
    <x v="0"/>
    <m/>
    <s v="Central"/>
    <m/>
    <m/>
    <m/>
    <d v="2017-10-01T00:00:00"/>
    <n v="0"/>
    <n v="0"/>
    <n v="0"/>
    <m/>
    <m/>
    <m/>
    <m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24"/>
    <m/>
    <m/>
    <m/>
    <m/>
    <m/>
    <m/>
    <m/>
    <m/>
    <m/>
    <m/>
    <m/>
    <m/>
    <m/>
    <m/>
    <m/>
    <m/>
    <m/>
    <m/>
    <m/>
    <m/>
    <m/>
    <m/>
    <d v="2017-10-18T00:00:00"/>
    <m/>
    <m/>
    <m/>
    <m/>
    <s v="Yes"/>
    <m/>
    <m/>
    <m/>
    <m/>
    <s v="No"/>
    <e v="#N/A"/>
    <m/>
    <m/>
    <m/>
    <m/>
    <m/>
    <n v="400"/>
    <s v="Pass"/>
    <n v="400"/>
    <s v="Pass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6"/>
    <s v="Amonte"/>
    <s v="Farrar"/>
    <m/>
    <m/>
    <m/>
    <x v="0"/>
    <m/>
    <x v="0"/>
    <m/>
    <n v="5"/>
    <m/>
    <m/>
    <n v="1017410308"/>
    <m/>
    <m/>
    <m/>
    <s v="C728"/>
    <s v="C728"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e v="#N/A"/>
    <m/>
    <m/>
    <m/>
    <m/>
    <m/>
    <n v="536"/>
    <s v="Advanced"/>
    <n v="499"/>
    <s v="Pas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7"/>
    <s v="Reginald"/>
    <s v="Macklin"/>
    <m/>
    <m/>
    <m/>
    <x v="0"/>
    <m/>
    <x v="0"/>
    <m/>
    <n v="5"/>
    <m/>
    <m/>
    <n v="1017418636"/>
    <m/>
    <m/>
    <m/>
    <s v="C730"/>
    <s v="C730"/>
    <m/>
    <m/>
    <m/>
    <m/>
    <m/>
    <m/>
    <m/>
    <x v="0"/>
    <m/>
    <x v="0"/>
    <m/>
    <s v="Central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18636"/>
    <s v="C730"/>
    <m/>
    <m/>
    <m/>
    <m/>
    <m/>
    <m/>
    <m/>
    <m/>
    <m/>
    <m/>
    <n v="171"/>
    <n v="175"/>
    <n v="1"/>
    <s v="Well Below National Norm"/>
    <n v="10"/>
    <n v="4"/>
    <s v="Yes"/>
    <s v="No"/>
    <s v="Did Not Achieve Goal, But Showed Growth"/>
    <s v="No"/>
    <m/>
    <m/>
    <d v="2017-10-20T00:00:00"/>
    <m/>
    <m/>
    <m/>
    <m/>
    <s v="Yes"/>
    <m/>
    <m/>
    <m/>
    <m/>
    <s v="No"/>
    <e v="#N/A"/>
    <m/>
    <m/>
    <m/>
    <m/>
    <m/>
    <n v="260"/>
    <s v="Fail"/>
    <n v="222"/>
    <s v="Fail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30"/>
    <n v="4"/>
    <n v="4"/>
    <n v="4"/>
    <n v="4"/>
    <n v="3"/>
    <n v="4"/>
    <n v="4"/>
    <n v="4"/>
    <n v="4"/>
  </r>
  <r>
    <n v="698"/>
    <s v="Jamonte"/>
    <s v="Baker"/>
    <m/>
    <m/>
    <m/>
    <x v="0"/>
    <m/>
    <x v="0"/>
    <m/>
    <n v="5"/>
    <m/>
    <m/>
    <n v="1017537967"/>
    <m/>
    <m/>
    <m/>
    <s v="F731"/>
    <s v="F731"/>
    <m/>
    <m/>
    <m/>
    <m/>
    <m/>
    <m/>
    <m/>
    <x v="0"/>
    <m/>
    <x v="0"/>
    <m/>
    <s v="PPDC @ FCES"/>
    <m/>
    <m/>
    <m/>
    <d v="2017-10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37967"/>
    <s v="F731"/>
    <n v="226"/>
    <n v="190"/>
    <n v="7"/>
    <s v="Well Below National Norm"/>
    <n v="3"/>
    <n v="-36"/>
    <s v="No"/>
    <s v="No"/>
    <s v="Did Not Achieve Goal"/>
    <s v="No"/>
    <n v="189"/>
    <n v="202"/>
    <n v="12"/>
    <s v="Well Below National Norm"/>
    <n v="10"/>
    <n v="13"/>
    <s v="Yes"/>
    <s v="Yes"/>
    <s v="Exceeded Goal"/>
    <s v="No"/>
    <m/>
    <m/>
    <d v="2017-10-30T00:00:00"/>
    <m/>
    <m/>
    <m/>
    <m/>
    <s v="Yes"/>
    <m/>
    <m/>
    <m/>
    <m/>
    <s v="Yes"/>
    <e v="#N/A"/>
    <m/>
    <m/>
    <m/>
    <m/>
    <m/>
    <n v="332"/>
    <s v="Fail"/>
    <n v="332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31"/>
    <n v="4"/>
    <n v="4"/>
    <n v="4"/>
    <n v="4"/>
    <n v="2"/>
    <n v="2"/>
    <n v="4"/>
    <n v="3"/>
    <n v="3"/>
  </r>
  <r>
    <n v="700"/>
    <s v="Jamari"/>
    <s v="Stewart"/>
    <m/>
    <m/>
    <m/>
    <x v="0"/>
    <m/>
    <x v="0"/>
    <m/>
    <n v="5"/>
    <m/>
    <m/>
    <n v="1016032417"/>
    <m/>
    <m/>
    <m/>
    <s v="C768"/>
    <s v="C768"/>
    <m/>
    <m/>
    <m/>
    <m/>
    <m/>
    <m/>
    <m/>
    <x v="0"/>
    <m/>
    <x v="0"/>
    <m/>
    <s v="Central"/>
    <m/>
    <m/>
    <m/>
    <d v="2017-11-17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6032417"/>
    <s v="C768"/>
    <n v="200"/>
    <n v="221"/>
    <n v="73"/>
    <s v="Above National Norm"/>
    <n v="7"/>
    <n v="21"/>
    <s v="Yes"/>
    <s v="Yes"/>
    <s v="Exceeded Goal"/>
    <s v="Yes"/>
    <n v="213"/>
    <n v="222"/>
    <n v="52"/>
    <s v="Above National Norm"/>
    <n v="10"/>
    <n v="9"/>
    <s v="Yes"/>
    <s v="No"/>
    <s v="Did Not Achieve Goal, But Showed Growth"/>
    <s v="Yes"/>
    <m/>
    <m/>
    <d v="2017-11-16T00:00:00"/>
    <m/>
    <m/>
    <m/>
    <m/>
    <s v="Yes"/>
    <m/>
    <m/>
    <m/>
    <m/>
    <s v="No"/>
    <e v="#N/A"/>
    <m/>
    <m/>
    <m/>
    <m/>
    <m/>
    <n v="473"/>
    <s v="Pass"/>
    <n v="434"/>
    <s v="Pass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2"/>
    <s v="Carthens"/>
    <s v="Maurice"/>
    <m/>
    <m/>
    <m/>
    <x v="0"/>
    <m/>
    <x v="0"/>
    <m/>
    <n v="5"/>
    <m/>
    <m/>
    <n v="1017724230"/>
    <m/>
    <m/>
    <m/>
    <s v="F799"/>
    <s v="F799"/>
    <m/>
    <m/>
    <m/>
    <m/>
    <m/>
    <m/>
    <m/>
    <x v="0"/>
    <m/>
    <x v="0"/>
    <m/>
    <s v="PPDC @ FCES"/>
    <m/>
    <m/>
    <m/>
    <d v="2018-01-3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24230"/>
    <s v="F799"/>
    <n v="177"/>
    <n v="183"/>
    <n v="3"/>
    <s v="Well Below National Norm"/>
    <n v="10"/>
    <n v="6"/>
    <s v="Yes"/>
    <s v="No"/>
    <s v="Did Not Achieve Goal, But Showed Growth"/>
    <s v="No"/>
    <n v="179"/>
    <n v="178"/>
    <n v="1"/>
    <s v="Well Below National Norm"/>
    <n v="10"/>
    <n v="-1"/>
    <s v="No"/>
    <s v="No"/>
    <s v="Did Not Achieve Goal"/>
    <s v="No"/>
    <m/>
    <m/>
    <d v="2018-01-30T00:00:00"/>
    <m/>
    <m/>
    <m/>
    <m/>
    <s v="Yes"/>
    <m/>
    <m/>
    <m/>
    <m/>
    <s v="No"/>
    <e v="#N/A"/>
    <m/>
    <m/>
    <m/>
    <m/>
    <m/>
    <n v="581"/>
    <s v="Advanced"/>
    <n v="387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3"/>
    <s v="Otey"/>
    <s v="Demario"/>
    <m/>
    <m/>
    <m/>
    <x v="0"/>
    <m/>
    <x v="0"/>
    <m/>
    <n v="2"/>
    <m/>
    <m/>
    <n v="1017900151"/>
    <m/>
    <m/>
    <m/>
    <s v="F770"/>
    <s v="F770"/>
    <m/>
    <m/>
    <m/>
    <m/>
    <m/>
    <m/>
    <m/>
    <x v="0"/>
    <m/>
    <x v="0"/>
    <m/>
    <s v="PPDC @ FCES"/>
    <m/>
    <m/>
    <m/>
    <d v="2017-11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900151"/>
    <s v="F770"/>
    <n v="166"/>
    <n v="171"/>
    <n v="12"/>
    <s v="Well Below National Norm"/>
    <n v="15"/>
    <n v="5"/>
    <s v="Yes"/>
    <s v="No"/>
    <s v="Did Not Achieve Goal, But Showed Growth"/>
    <s v="No"/>
    <n v="165"/>
    <n v="168"/>
    <n v="4"/>
    <s v="Well Below National Norm"/>
    <n v="17"/>
    <n v="3"/>
    <s v="Yes"/>
    <s v="No"/>
    <s v="Did Not Achieve Goal, But Showed Growth"/>
    <s v="No"/>
    <m/>
    <m/>
    <d v="2017-11-08T00:00:00"/>
    <m/>
    <m/>
    <m/>
    <m/>
    <s v="?"/>
    <m/>
    <m/>
    <m/>
    <m/>
    <m/>
    <m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4"/>
    <s v="Jayden"/>
    <s v="Burton"/>
    <m/>
    <m/>
    <m/>
    <x v="0"/>
    <m/>
    <x v="0"/>
    <m/>
    <n v="2"/>
    <m/>
    <m/>
    <n v="1017879361"/>
    <m/>
    <m/>
    <m/>
    <s v="G742"/>
    <s v="G742"/>
    <m/>
    <m/>
    <m/>
    <m/>
    <m/>
    <m/>
    <m/>
    <x v="0"/>
    <m/>
    <x v="0"/>
    <m/>
    <s v="George Mason"/>
    <m/>
    <m/>
    <m/>
    <d v="2018-03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361"/>
    <s v="G742"/>
    <n v="157"/>
    <n v="139"/>
    <n v="1"/>
    <s v="Well Below National Norm"/>
    <n v="17"/>
    <n v="-18"/>
    <s v="No"/>
    <s v="No"/>
    <s v="Did Not Achieve Goal"/>
    <s v="No"/>
    <n v="169"/>
    <n v="190"/>
    <n v="44"/>
    <s v="Below National Norm"/>
    <n v="16"/>
    <n v="21"/>
    <s v="Yes"/>
    <s v="Yes"/>
    <s v="Exceeded Goal"/>
    <s v="No"/>
    <m/>
    <m/>
    <d v="2017-10-30T00:00:00"/>
    <m/>
    <m/>
    <m/>
    <m/>
    <s v="Yes"/>
    <m/>
    <m/>
    <m/>
    <m/>
    <s v="No"/>
    <e v="#N/A"/>
    <m/>
    <m/>
    <m/>
    <m/>
    <m/>
    <m/>
    <m/>
    <m/>
    <m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s v="Anastasia"/>
    <s v="Franklin"/>
    <m/>
    <m/>
    <m/>
    <x v="0"/>
    <m/>
    <x v="0"/>
    <m/>
    <n v="5"/>
    <m/>
    <m/>
    <n v="1017182938"/>
    <m/>
    <m/>
    <m/>
    <s v="G764"/>
    <s v="G764"/>
    <m/>
    <m/>
    <m/>
    <m/>
    <m/>
    <m/>
    <m/>
    <x v="0"/>
    <m/>
    <x v="0"/>
    <m/>
    <s v="George Mason"/>
    <m/>
    <m/>
    <m/>
    <d v="2018-03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2938"/>
    <s v="G764"/>
    <n v="197"/>
    <n v="204"/>
    <n v="30"/>
    <s v="Well Below National Norm"/>
    <n v="7"/>
    <n v="7"/>
    <s v="Yes"/>
    <s v="No"/>
    <s v="Achieved Goal"/>
    <s v="No"/>
    <n v="190"/>
    <n v="207"/>
    <n v="19"/>
    <s v="Well Below National Norm"/>
    <n v="10"/>
    <n v="17"/>
    <s v="Yes"/>
    <s v="Yes"/>
    <s v="Exceeded Goal"/>
    <s v="No"/>
    <m/>
    <m/>
    <d v="2017-11-02T00:00:00"/>
    <m/>
    <m/>
    <m/>
    <m/>
    <s v="Yes"/>
    <m/>
    <m/>
    <m/>
    <m/>
    <s v="No"/>
    <e v="#N/A"/>
    <m/>
    <m/>
    <m/>
    <m/>
    <m/>
    <n v="338"/>
    <s v="Fail"/>
    <n v="403"/>
    <s v="Pass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7"/>
    <s v="A'Mya"/>
    <s v="Hines"/>
    <m/>
    <m/>
    <m/>
    <x v="0"/>
    <m/>
    <x v="0"/>
    <m/>
    <n v="3"/>
    <m/>
    <m/>
    <n v="1017893997"/>
    <m/>
    <m/>
    <m/>
    <s v="G751"/>
    <s v="G751"/>
    <m/>
    <m/>
    <m/>
    <m/>
    <m/>
    <m/>
    <m/>
    <x v="0"/>
    <m/>
    <x v="0"/>
    <m/>
    <s v="George Mason"/>
    <m/>
    <m/>
    <m/>
    <d v="2018-03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93997"/>
    <s v="G751"/>
    <n v="187"/>
    <n v="183"/>
    <n v="15"/>
    <s v="Well Below National Norm"/>
    <n v="11"/>
    <n v="-4"/>
    <s v="No"/>
    <s v="No"/>
    <s v="Did Not Achieve Goal"/>
    <s v="No"/>
    <n v="176"/>
    <n v="190"/>
    <n v="17"/>
    <s v="Well Below National Norm"/>
    <n v="14"/>
    <n v="14"/>
    <s v="Yes"/>
    <s v="No"/>
    <s v="Achieved Goal"/>
    <s v="No"/>
    <m/>
    <m/>
    <d v="2017-11-01T00:00:00"/>
    <m/>
    <m/>
    <m/>
    <m/>
    <s v="Yes"/>
    <m/>
    <m/>
    <m/>
    <m/>
    <s v="Yes"/>
    <e v="#N/A"/>
    <m/>
    <m/>
    <m/>
    <m/>
    <m/>
    <n v="322"/>
    <s v="Fail"/>
    <n v="352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8"/>
    <s v="Taniyah"/>
    <s v="Hyman"/>
    <m/>
    <m/>
    <m/>
    <x v="0"/>
    <m/>
    <x v="0"/>
    <m/>
    <n v="4"/>
    <n v="5"/>
    <m/>
    <n v="1017708012"/>
    <m/>
    <m/>
    <m/>
    <s v="G745"/>
    <s v="G745"/>
    <m/>
    <m/>
    <m/>
    <m/>
    <m/>
    <m/>
    <m/>
    <x v="0"/>
    <m/>
    <x v="0"/>
    <m/>
    <s v="George Mason"/>
    <s v="George Mason"/>
    <m/>
    <m/>
    <d v="2018-03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8012"/>
    <s v="G745"/>
    <n v="203"/>
    <n v="219"/>
    <n v="81"/>
    <s v="Above National Norm"/>
    <n v="7"/>
    <n v="16"/>
    <s v="Yes"/>
    <s v="Yes"/>
    <s v="Exceeded Goal"/>
    <s v="Yes"/>
    <n v="200"/>
    <n v="204"/>
    <n v="26"/>
    <s v="Well Below National Norm"/>
    <n v="12"/>
    <n v="4"/>
    <s v="Yes"/>
    <s v="No"/>
    <s v="Did Not Achieve Goal, But Showed Growth"/>
    <s v="No"/>
    <m/>
    <m/>
    <d v="2017-10-30T00:00:00"/>
    <m/>
    <m/>
    <m/>
    <m/>
    <s v="Yes"/>
    <m/>
    <m/>
    <m/>
    <m/>
    <s v="No"/>
    <e v="#N/A"/>
    <m/>
    <m/>
    <m/>
    <m/>
    <m/>
    <n v="415"/>
    <s v="Pass"/>
    <n v="317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9"/>
    <s v="Jaiyon"/>
    <s v="Hyman"/>
    <m/>
    <m/>
    <m/>
    <x v="0"/>
    <m/>
    <x v="0"/>
    <m/>
    <n v="2"/>
    <n v="3"/>
    <m/>
    <n v="1018041538"/>
    <m/>
    <m/>
    <m/>
    <s v="G746"/>
    <s v="G746"/>
    <m/>
    <m/>
    <m/>
    <m/>
    <m/>
    <m/>
    <m/>
    <x v="0"/>
    <m/>
    <x v="0"/>
    <m/>
    <s v="George Mason"/>
    <s v="George Mason"/>
    <m/>
    <m/>
    <d v="2018-03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8041538"/>
    <s v="G746"/>
    <n v="148"/>
    <n v="170"/>
    <n v="11"/>
    <s v="Well Below National Norm"/>
    <n v="18"/>
    <n v="22"/>
    <s v="Yes"/>
    <s v="Yes"/>
    <s v="Exceeded Goal"/>
    <s v="No"/>
    <n v="153"/>
    <n v="182"/>
    <n v="23"/>
    <s v="Well Below National Norm"/>
    <n v="18"/>
    <n v="29"/>
    <s v="Yes"/>
    <s v="Yes"/>
    <s v="Exceeded Goal"/>
    <s v="No"/>
    <m/>
    <m/>
    <d v="2017-10-30T00:00:00"/>
    <m/>
    <m/>
    <m/>
    <m/>
    <s v="Yes"/>
    <m/>
    <m/>
    <m/>
    <m/>
    <s v="Yes"/>
    <e v="#N/A"/>
    <m/>
    <m/>
    <m/>
    <m/>
    <m/>
    <m/>
    <m/>
    <m/>
    <m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0"/>
    <s v="Marcus"/>
    <s v="Shelton"/>
    <m/>
    <m/>
    <m/>
    <x v="0"/>
    <m/>
    <x v="0"/>
    <m/>
    <n v="5"/>
    <m/>
    <m/>
    <n v="1017561208"/>
    <m/>
    <m/>
    <m/>
    <s v="G750"/>
    <s v="G750"/>
    <m/>
    <m/>
    <m/>
    <m/>
    <m/>
    <m/>
    <m/>
    <x v="0"/>
    <m/>
    <x v="0"/>
    <m/>
    <s v="George Mason"/>
    <m/>
    <m/>
    <m/>
    <d v="2018-03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1208"/>
    <s v="G750"/>
    <n v="167"/>
    <n v="181"/>
    <n v="2"/>
    <s v="Well Below National Norm"/>
    <n v="11"/>
    <n v="14"/>
    <s v="Yes"/>
    <s v="Yes"/>
    <s v="Exceeded Goal"/>
    <s v="No"/>
    <n v="201"/>
    <n v="200"/>
    <n v="9"/>
    <s v="Well Below National Norm"/>
    <n v="10"/>
    <n v="-1"/>
    <s v="No"/>
    <s v="No"/>
    <s v="Did Not Achieve Goal"/>
    <s v="No"/>
    <m/>
    <m/>
    <d v="2017-11-01T00:00:00"/>
    <m/>
    <m/>
    <m/>
    <m/>
    <s v="Yes"/>
    <m/>
    <m/>
    <m/>
    <m/>
    <s v="Yes"/>
    <e v="#N/A"/>
    <m/>
    <m/>
    <m/>
    <m/>
    <m/>
    <n v="281"/>
    <s v="Fail"/>
    <n v="316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1"/>
    <s v="Andrea"/>
    <s v="Waters"/>
    <m/>
    <m/>
    <m/>
    <x v="0"/>
    <m/>
    <x v="0"/>
    <m/>
    <n v="4"/>
    <n v="5"/>
    <m/>
    <n v="1017609850"/>
    <m/>
    <m/>
    <m/>
    <s v="G748"/>
    <s v="G748"/>
    <m/>
    <m/>
    <m/>
    <m/>
    <m/>
    <m/>
    <m/>
    <x v="0"/>
    <m/>
    <x v="0"/>
    <m/>
    <s v="George Mason"/>
    <s v="George Mason"/>
    <m/>
    <m/>
    <d v="2018-03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609850"/>
    <s v="G748"/>
    <n v="196"/>
    <n v="191"/>
    <n v="16"/>
    <s v="Well Below National Norm"/>
    <n v="8"/>
    <n v="-5"/>
    <s v="No"/>
    <s v="No"/>
    <s v="Did Not Achieve Goal"/>
    <s v="No"/>
    <n v="184"/>
    <n v="191"/>
    <n v="7"/>
    <s v="Well Below National Norm"/>
    <n v="12"/>
    <n v="7"/>
    <s v="Yes"/>
    <s v="No"/>
    <s v="Did Not Achieve Goal, But Showed Growth"/>
    <s v="No"/>
    <m/>
    <m/>
    <d v="2017-11-01T00:00:00"/>
    <m/>
    <m/>
    <m/>
    <m/>
    <s v="Yes"/>
    <m/>
    <m/>
    <m/>
    <m/>
    <s v="Yes"/>
    <e v="#N/A"/>
    <m/>
    <m/>
    <m/>
    <m/>
    <m/>
    <n v="345"/>
    <s v="Fail"/>
    <n v="317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2"/>
    <s v="Kalvin"/>
    <s v="young"/>
    <m/>
    <m/>
    <m/>
    <x v="0"/>
    <m/>
    <x v="0"/>
    <m/>
    <n v="4"/>
    <m/>
    <m/>
    <n v="1017537827"/>
    <m/>
    <m/>
    <m/>
    <s v="G741"/>
    <s v="G741"/>
    <m/>
    <m/>
    <m/>
    <m/>
    <m/>
    <m/>
    <m/>
    <x v="0"/>
    <m/>
    <x v="0"/>
    <m/>
    <s v="George Mason"/>
    <m/>
    <m/>
    <m/>
    <d v="2018-03-01T00:00:00"/>
    <n v="0"/>
    <n v="1"/>
    <n v="36"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37827"/>
    <s v="G741"/>
    <n v="169"/>
    <n v="149"/>
    <n v="1"/>
    <s v="Well Below National Norm"/>
    <n v="12"/>
    <n v="-20"/>
    <s v="No"/>
    <s v="No"/>
    <s v="Did Not Achieve Goal"/>
    <s v="No"/>
    <n v="189"/>
    <n v="170"/>
    <n v="1"/>
    <s v="Well Below National Norm"/>
    <n v="12"/>
    <n v="-19"/>
    <s v="No"/>
    <s v="No"/>
    <s v="Did Not Achieve Goal"/>
    <s v="No"/>
    <m/>
    <m/>
    <d v="2017-10-30T00:00:00"/>
    <m/>
    <m/>
    <m/>
    <m/>
    <s v="Yes"/>
    <m/>
    <m/>
    <m/>
    <m/>
    <s v="Yes"/>
    <e v="#N/A"/>
    <m/>
    <m/>
    <m/>
    <m/>
    <m/>
    <n v="353"/>
    <s v="Fail"/>
    <n v="290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8"/>
    <s v="Laniya"/>
    <s v="Logan"/>
    <m/>
    <m/>
    <m/>
    <x v="0"/>
    <m/>
    <x v="0"/>
    <m/>
    <m/>
    <n v="2"/>
    <m/>
    <m/>
    <m/>
    <n v="879"/>
    <m/>
    <s v="F879"/>
    <m/>
    <m/>
    <m/>
    <m/>
    <m/>
    <m/>
    <m/>
    <m/>
    <x v="0"/>
    <m/>
    <x v="0"/>
    <m/>
    <m/>
    <s v="PPDC @ FCES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s v="Nekhi"/>
    <s v="Anderson"/>
    <m/>
    <m/>
    <m/>
    <x v="0"/>
    <m/>
    <x v="0"/>
    <m/>
    <m/>
    <n v="2"/>
    <m/>
    <m/>
    <m/>
    <n v="873"/>
    <m/>
    <s v="G873"/>
    <m/>
    <m/>
    <m/>
    <m/>
    <m/>
    <m/>
    <m/>
    <m/>
    <x v="0"/>
    <m/>
    <x v="0"/>
    <m/>
    <m/>
    <s v="George Mason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6"/>
    <s v="Jazier"/>
    <s v="Davis-Hamiel"/>
    <m/>
    <m/>
    <m/>
    <x v="0"/>
    <m/>
    <x v="0"/>
    <m/>
    <m/>
    <n v="2"/>
    <m/>
    <m/>
    <m/>
    <n v="909"/>
    <m/>
    <s v="F909"/>
    <m/>
    <m/>
    <m/>
    <m/>
    <m/>
    <m/>
    <m/>
    <m/>
    <x v="0"/>
    <m/>
    <x v="0"/>
    <m/>
    <m/>
    <s v="PPDC @ FCES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s v="Jahzir"/>
    <s v="Dean"/>
    <m/>
    <m/>
    <m/>
    <x v="0"/>
    <m/>
    <x v="0"/>
    <m/>
    <m/>
    <n v="2"/>
    <m/>
    <m/>
    <m/>
    <n v="841"/>
    <m/>
    <s v="F841"/>
    <m/>
    <m/>
    <m/>
    <m/>
    <m/>
    <m/>
    <m/>
    <m/>
    <x v="0"/>
    <m/>
    <x v="0"/>
    <m/>
    <m/>
    <s v="PPDC @ FCES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1"/>
    <s v="Nelson-Wayne"/>
    <s v="Harvey-Harris"/>
    <m/>
    <m/>
    <m/>
    <x v="0"/>
    <m/>
    <x v="0"/>
    <m/>
    <m/>
    <n v="2"/>
    <m/>
    <m/>
    <m/>
    <n v="842"/>
    <m/>
    <s v="C842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3"/>
    <s v="Serenity"/>
    <s v="Jefferson"/>
    <m/>
    <m/>
    <m/>
    <x v="0"/>
    <m/>
    <x v="0"/>
    <m/>
    <m/>
    <n v="2"/>
    <m/>
    <m/>
    <m/>
    <n v="913"/>
    <m/>
    <s v="F913"/>
    <m/>
    <m/>
    <m/>
    <m/>
    <m/>
    <m/>
    <m/>
    <m/>
    <x v="0"/>
    <m/>
    <x v="0"/>
    <m/>
    <m/>
    <s v="PPDC @ FCES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6"/>
    <s v="Lonnie"/>
    <s v="Monroe"/>
    <m/>
    <m/>
    <m/>
    <x v="0"/>
    <m/>
    <x v="0"/>
    <m/>
    <m/>
    <n v="3"/>
    <m/>
    <m/>
    <m/>
    <n v="869"/>
    <m/>
    <s v="C869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1"/>
    <s v="Nevaeh"/>
    <s v="Russell"/>
    <m/>
    <m/>
    <m/>
    <x v="0"/>
    <m/>
    <x v="0"/>
    <m/>
    <m/>
    <n v="3"/>
    <m/>
    <m/>
    <m/>
    <n v="904"/>
    <m/>
    <s v="C904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4"/>
    <s v="Knowoye"/>
    <s v="lewis-glenn"/>
    <m/>
    <m/>
    <m/>
    <x v="0"/>
    <m/>
    <x v="0"/>
    <m/>
    <m/>
    <n v="3"/>
    <m/>
    <m/>
    <m/>
    <n v="910"/>
    <m/>
    <s v="F910"/>
    <m/>
    <m/>
    <m/>
    <m/>
    <m/>
    <m/>
    <m/>
    <m/>
    <x v="0"/>
    <m/>
    <x v="0"/>
    <m/>
    <m/>
    <s v="PPDC @ FCES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s v="Nirique"/>
    <s v="Stallworth"/>
    <m/>
    <m/>
    <m/>
    <x v="0"/>
    <m/>
    <x v="0"/>
    <m/>
    <m/>
    <n v="3"/>
    <m/>
    <m/>
    <m/>
    <n v="906"/>
    <m/>
    <s v="F906"/>
    <m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6"/>
    <s v="Brajhaun"/>
    <s v="Sumler"/>
    <m/>
    <m/>
    <m/>
    <x v="0"/>
    <m/>
    <x v="0"/>
    <m/>
    <m/>
    <n v="3"/>
    <m/>
    <m/>
    <m/>
    <n v="916"/>
    <m/>
    <s v="C916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7"/>
    <s v="Zu'leah"/>
    <s v="Woodson"/>
    <m/>
    <m/>
    <m/>
    <x v="0"/>
    <m/>
    <x v="0"/>
    <m/>
    <m/>
    <n v="3"/>
    <m/>
    <m/>
    <m/>
    <n v="915"/>
    <m/>
    <s v="G915"/>
    <m/>
    <m/>
    <m/>
    <m/>
    <m/>
    <m/>
    <m/>
    <m/>
    <x v="0"/>
    <m/>
    <x v="0"/>
    <m/>
    <m/>
    <s v="George Mason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8"/>
    <s v="Keenan"/>
    <s v="Hart"/>
    <m/>
    <m/>
    <m/>
    <x v="0"/>
    <m/>
    <x v="0"/>
    <m/>
    <m/>
    <n v="3"/>
    <m/>
    <m/>
    <m/>
    <n v="860"/>
    <m/>
    <s v="C860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9"/>
    <s v="Bailey"/>
    <s v="Kee"/>
    <m/>
    <m/>
    <m/>
    <x v="0"/>
    <m/>
    <x v="0"/>
    <m/>
    <m/>
    <n v="3"/>
    <m/>
    <m/>
    <m/>
    <n v="876"/>
    <m/>
    <s v="C876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0"/>
    <s v="NyJerion"/>
    <s v="Sumler"/>
    <m/>
    <m/>
    <m/>
    <x v="0"/>
    <m/>
    <x v="0"/>
    <m/>
    <m/>
    <n v="3"/>
    <m/>
    <m/>
    <m/>
    <n v="917"/>
    <m/>
    <s v="C917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1"/>
    <s v="Charly"/>
    <s v="Williams"/>
    <m/>
    <m/>
    <m/>
    <x v="0"/>
    <m/>
    <x v="0"/>
    <m/>
    <m/>
    <n v="3"/>
    <m/>
    <m/>
    <m/>
    <n v="855"/>
    <m/>
    <s v="C855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3"/>
    <s v="Sa'Meere"/>
    <s v="Macon"/>
    <m/>
    <m/>
    <m/>
    <x v="0"/>
    <m/>
    <x v="0"/>
    <m/>
    <m/>
    <n v="4"/>
    <m/>
    <m/>
    <m/>
    <n v="893"/>
    <m/>
    <s v="C893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4"/>
    <s v="Jordan"/>
    <s v="Heyward"/>
    <m/>
    <m/>
    <m/>
    <x v="0"/>
    <m/>
    <x v="0"/>
    <m/>
    <m/>
    <n v="4"/>
    <m/>
    <m/>
    <m/>
    <n v="847"/>
    <m/>
    <s v="C847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5"/>
    <s v="Leah"/>
    <s v="Monroe"/>
    <m/>
    <m/>
    <m/>
    <x v="0"/>
    <m/>
    <x v="0"/>
    <m/>
    <m/>
    <n v="4"/>
    <m/>
    <m/>
    <m/>
    <n v="870"/>
    <m/>
    <s v="C870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6"/>
    <s v="Richard"/>
    <s v="Carter"/>
    <m/>
    <m/>
    <m/>
    <x v="0"/>
    <m/>
    <x v="0"/>
    <m/>
    <m/>
    <n v="4"/>
    <m/>
    <m/>
    <m/>
    <n v="919"/>
    <m/>
    <s v="C919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7"/>
    <s v="Issiah"/>
    <s v="Noble"/>
    <m/>
    <m/>
    <m/>
    <x v="0"/>
    <m/>
    <x v="0"/>
    <m/>
    <m/>
    <n v="4"/>
    <m/>
    <m/>
    <m/>
    <n v="918"/>
    <m/>
    <s v="C918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9"/>
    <s v="Syncere"/>
    <s v="Macon"/>
    <m/>
    <m/>
    <m/>
    <x v="0"/>
    <m/>
    <x v="0"/>
    <m/>
    <m/>
    <n v="5"/>
    <m/>
    <m/>
    <m/>
    <n v="891"/>
    <m/>
    <s v="C891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0"/>
    <s v="Zhenavia"/>
    <s v="Hatcher"/>
    <m/>
    <m/>
    <m/>
    <x v="0"/>
    <m/>
    <x v="0"/>
    <m/>
    <m/>
    <n v="5"/>
    <m/>
    <m/>
    <m/>
    <n v="560"/>
    <m/>
    <s v="C560"/>
    <m/>
    <m/>
    <m/>
    <m/>
    <m/>
    <m/>
    <m/>
    <m/>
    <x v="0"/>
    <m/>
    <x v="0"/>
    <m/>
    <m/>
    <s v="Central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1"/>
    <s v="Daivon"/>
    <s v="Smith"/>
    <m/>
    <m/>
    <m/>
    <x v="0"/>
    <m/>
    <x v="0"/>
    <m/>
    <m/>
    <n v="5"/>
    <m/>
    <m/>
    <m/>
    <n v="871"/>
    <m/>
    <s v="C871"/>
    <m/>
    <m/>
    <m/>
    <m/>
    <m/>
    <m/>
    <m/>
    <m/>
    <x v="0"/>
    <m/>
    <x v="0"/>
    <m/>
    <m/>
    <m/>
    <m/>
    <m/>
    <d v="2018-07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4"/>
    <s v="Nadia"/>
    <s v="Stallworth"/>
    <m/>
    <m/>
    <m/>
    <x v="0"/>
    <m/>
    <x v="0"/>
    <m/>
    <m/>
    <n v="4"/>
    <m/>
    <m/>
    <m/>
    <n v="905"/>
    <m/>
    <s v="F905"/>
    <m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5"/>
    <s v="Ramann"/>
    <s v="Harris"/>
    <m/>
    <m/>
    <m/>
    <x v="0"/>
    <m/>
    <x v="0"/>
    <m/>
    <m/>
    <n v="5"/>
    <m/>
    <m/>
    <m/>
    <n v="856"/>
    <m/>
    <s v="F856"/>
    <m/>
    <m/>
    <m/>
    <m/>
    <m/>
    <m/>
    <m/>
    <m/>
    <x v="0"/>
    <m/>
    <x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9"/>
    <s v="Ar'Mez"/>
    <s v="Woodson"/>
    <m/>
    <m/>
    <m/>
    <x v="0"/>
    <m/>
    <x v="0"/>
    <m/>
    <m/>
    <n v="4"/>
    <m/>
    <m/>
    <m/>
    <n v="884"/>
    <m/>
    <s v="G884"/>
    <m/>
    <m/>
    <m/>
    <m/>
    <m/>
    <m/>
    <m/>
    <m/>
    <x v="0"/>
    <m/>
    <x v="0"/>
    <m/>
    <m/>
    <s v="George Mason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1"/>
    <s v="Ty'Rihanna"/>
    <s v="Coates"/>
    <m/>
    <m/>
    <m/>
    <x v="0"/>
    <m/>
    <x v="0"/>
    <m/>
    <m/>
    <n v="5"/>
    <m/>
    <m/>
    <m/>
    <n v="894"/>
    <m/>
    <s v="G894"/>
    <m/>
    <m/>
    <m/>
    <m/>
    <m/>
    <m/>
    <m/>
    <m/>
    <x v="0"/>
    <m/>
    <x v="0"/>
    <m/>
    <m/>
    <s v="George Mason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2"/>
    <s v="Christopher"/>
    <s v="Gates"/>
    <m/>
    <m/>
    <m/>
    <x v="0"/>
    <m/>
    <x v="0"/>
    <m/>
    <m/>
    <n v="5"/>
    <m/>
    <m/>
    <m/>
    <n v="883"/>
    <m/>
    <s v="G883"/>
    <m/>
    <m/>
    <m/>
    <m/>
    <m/>
    <m/>
    <m/>
    <m/>
    <x v="0"/>
    <m/>
    <x v="0"/>
    <m/>
    <m/>
    <s v="George Mason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2"/>
    <s v="JAHIYA"/>
    <s v="williams"/>
    <m/>
    <m/>
    <m/>
    <x v="0"/>
    <m/>
    <x v="0"/>
    <m/>
    <m/>
    <m/>
    <n v="3"/>
    <n v="1017879579"/>
    <m/>
    <m/>
    <s v="F998"/>
    <m/>
    <m/>
    <m/>
    <m/>
    <m/>
    <m/>
    <m/>
    <m/>
    <m/>
    <x v="0"/>
    <m/>
    <x v="0"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1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2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3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4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5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6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7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8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9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0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1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2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3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4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5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6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7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9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1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2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3"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x v="0"/>
    <m/>
    <x v="0"/>
    <m/>
    <m/>
    <m/>
    <m/>
    <m/>
    <m/>
    <m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583"/>
    <s v="Iyanah"/>
    <s v="Pleasants"/>
    <m/>
    <m/>
    <m/>
    <m/>
    <m/>
    <x v="0"/>
    <n v="3"/>
    <n v="3"/>
    <n v="4"/>
    <n v="4"/>
    <n v="1017719799"/>
    <s v="IPleasants459"/>
    <n v="459"/>
    <s v="C459"/>
    <s v="C459"/>
    <s v="C459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No"/>
    <n v="7"/>
    <n v="-4"/>
    <s v="No"/>
    <s v="No"/>
    <n v="7"/>
    <n v="-1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9799"/>
    <s v="C459"/>
    <n v="160"/>
    <n v="170"/>
    <n v="3"/>
    <s v="Well Below National Norm"/>
    <n v="15"/>
    <n v="10"/>
    <s v="Yes"/>
    <s v="No"/>
    <s v="Did Not Achieve Goal, But Showed Growth"/>
    <s v="No"/>
    <n v="167"/>
    <n v="177"/>
    <n v="3"/>
    <s v="Well Below National Norm"/>
    <n v="14"/>
    <n v="10"/>
    <s v="Yes"/>
    <s v="No"/>
    <s v="Did Not Achieve Goal, But Showed Growth"/>
    <s v="No"/>
    <m/>
    <m/>
    <d v="2017-09-18T00:00:00"/>
    <m/>
    <m/>
    <m/>
    <m/>
    <s v="Yes"/>
    <m/>
    <m/>
    <m/>
    <m/>
    <s v="Yes"/>
    <e v="#N/A"/>
    <m/>
    <m/>
    <m/>
    <m/>
    <m/>
    <n v="261"/>
    <s v="Fail"/>
    <n v="289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s v="Camille"/>
    <s v="Rogers"/>
    <m/>
    <m/>
    <m/>
    <m/>
    <m/>
    <x v="0"/>
    <m/>
    <n v="4"/>
    <n v="5"/>
    <n v="5"/>
    <n v="1017400369"/>
    <s v="CRogers636"/>
    <n v="636"/>
    <s v="C636"/>
    <s v="C636"/>
    <s v="C636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"/>
    <n v="7"/>
    <n v="-6"/>
    <s v="No"/>
    <s v="No"/>
    <n v="8"/>
    <n v="-1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00369"/>
    <s v="C636"/>
    <n v="151"/>
    <n v="161"/>
    <n v="1"/>
    <s v="Well Below National Norm"/>
    <n v="15"/>
    <n v="10"/>
    <s v="Yes"/>
    <s v="No"/>
    <s v="Did Not Achieve Goal, But Showed Growth"/>
    <s v="No"/>
    <n v="163"/>
    <n v="168"/>
    <n v="1"/>
    <s v="Well Below National Norm"/>
    <n v="12"/>
    <n v="5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199"/>
    <s v="Fail"/>
    <n v="249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636"/>
    <n v="2"/>
    <n v="2"/>
    <n v="4"/>
    <n v="2"/>
    <n v="3"/>
    <n v="4"/>
    <n v="4"/>
    <n v="4"/>
    <n v="1"/>
  </r>
  <r>
    <n v="856"/>
    <s v="Tevon"/>
    <s v="Shelton"/>
    <m/>
    <m/>
    <m/>
    <m/>
    <m/>
    <x v="0"/>
    <m/>
    <m/>
    <m/>
    <n v="2"/>
    <n v="1018044974"/>
    <s v="TShelton1047"/>
    <n v="1047"/>
    <s v="G1047"/>
    <m/>
    <m/>
    <m/>
    <m/>
    <m/>
    <m/>
    <m/>
    <m/>
    <m/>
    <m/>
    <m/>
    <m/>
    <m/>
    <m/>
    <m/>
    <s v="George Mason"/>
    <m/>
    <d v="2018-12-01T00:00:00"/>
    <n v="0"/>
    <n v="0"/>
    <n v="0"/>
    <m/>
    <m/>
    <m/>
    <m/>
    <m/>
    <m/>
    <m/>
    <m/>
    <m/>
    <m/>
    <m/>
    <m/>
    <m/>
    <m/>
    <m/>
    <m/>
    <n v="1"/>
    <s v="No"/>
    <s v="No"/>
    <n v="11"/>
    <n v="-4"/>
    <s v="No"/>
    <s v="No"/>
    <n v="11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5"/>
    <s v="Kyndrell"/>
    <s v="Scott"/>
    <m/>
    <m/>
    <m/>
    <m/>
    <n v="3"/>
    <x v="1"/>
    <n v="4"/>
    <n v="4"/>
    <n v="5"/>
    <n v="5"/>
    <n v="1017707458"/>
    <s v="KScott240"/>
    <n v="240"/>
    <s v="C240"/>
    <s v="C240"/>
    <s v="C240"/>
    <s v="C240"/>
    <n v="6620"/>
    <m/>
    <m/>
    <m/>
    <m/>
    <m/>
    <m/>
    <s v="Central"/>
    <s v="Central"/>
    <s v="Central"/>
    <s v="Central"/>
    <s v="Central"/>
    <s v="Central"/>
    <m/>
    <d v="2016-07-12T00:00:00"/>
    <n v="3"/>
    <n v="2"/>
    <n v="96"/>
    <m/>
    <m/>
    <m/>
    <m/>
    <m/>
    <m/>
    <m/>
    <m/>
    <m/>
    <m/>
    <m/>
    <n v="1"/>
    <n v="1"/>
    <n v="1"/>
    <n v="1"/>
    <n v="1"/>
    <n v="1"/>
    <s v="No"/>
    <s v="No"/>
    <n v="6"/>
    <n v="-1"/>
    <s v="No"/>
    <s v="No"/>
    <n v="6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65"/>
    <m/>
    <n v="176"/>
    <n v="7"/>
    <n v="14"/>
    <n v="11"/>
    <s v="Yes"/>
    <s v="No"/>
    <s v="No"/>
    <s v="No"/>
    <s v="WINTER"/>
    <m/>
    <n v="186"/>
    <n v="10"/>
    <m/>
    <m/>
    <m/>
    <m/>
    <m/>
    <s v="No"/>
    <m/>
    <n v="1017707458"/>
    <s v="C240"/>
    <n v="188"/>
    <n v="195"/>
    <n v="23"/>
    <s v="Well Below National Norm"/>
    <n v="9"/>
    <n v="7"/>
    <s v="Yes"/>
    <s v="No"/>
    <s v="Did Not Achieve Goal, But Showed Growth"/>
    <s v="No"/>
    <n v="191"/>
    <n v="206"/>
    <n v="31"/>
    <s v="Well Below National Norm"/>
    <n v="12"/>
    <n v="15"/>
    <s v="Yes"/>
    <s v="Yes"/>
    <s v="Exceeded Goal"/>
    <s v="No"/>
    <m/>
    <n v="1017707458"/>
    <d v="2017-09-18T00:00:00"/>
    <m/>
    <m/>
    <m/>
    <s v="Yes"/>
    <s v="Yes"/>
    <m/>
    <m/>
    <s v="No"/>
    <n v="0"/>
    <s v="No"/>
    <e v="#N/A"/>
    <s v="C240"/>
    <n v="292"/>
    <s v="Fail"/>
    <n v="322"/>
    <s v="Fail"/>
    <n v="291"/>
    <s v="Fail"/>
    <n v="366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240"/>
    <n v="1"/>
    <n v="3"/>
    <n v="1"/>
    <n v="2"/>
    <n v="1"/>
    <n v="1"/>
    <n v="1"/>
    <n v="1"/>
    <n v="1"/>
  </r>
  <r>
    <n v="725"/>
    <s v="Dae'Mari"/>
    <s v="Carter"/>
    <m/>
    <m/>
    <m/>
    <m/>
    <m/>
    <x v="0"/>
    <m/>
    <m/>
    <n v="2"/>
    <n v="2"/>
    <n v="1018008238"/>
    <s v="DCarter889"/>
    <n v="889"/>
    <s v="C889"/>
    <s v="C889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"/>
    <n v="12"/>
    <n v="-6"/>
    <s v="No"/>
    <s v="No"/>
    <n v="10"/>
    <n v="-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9"/>
    <s v="Alexandria"/>
    <s v="Harris"/>
    <m/>
    <m/>
    <m/>
    <m/>
    <m/>
    <x v="0"/>
    <m/>
    <m/>
    <m/>
    <n v="3"/>
    <n v="1018020917"/>
    <s v="AHarris988"/>
    <n v="988"/>
    <s v="Ch988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9"/>
    <n v="-2"/>
    <s v="No"/>
    <s v="No"/>
    <n v="11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9"/>
    <s v="Nevaeh"/>
    <s v="Johnson"/>
    <m/>
    <m/>
    <m/>
    <m/>
    <m/>
    <x v="0"/>
    <m/>
    <m/>
    <m/>
    <n v="5"/>
    <n v="1017709008"/>
    <s v="NJohnson1044"/>
    <n v="1044"/>
    <s v="F1044"/>
    <m/>
    <m/>
    <m/>
    <m/>
    <m/>
    <m/>
    <m/>
    <m/>
    <m/>
    <m/>
    <m/>
    <m/>
    <m/>
    <m/>
    <m/>
    <s v="PPDC @ FCES"/>
    <m/>
    <d v="2018-11-27T00:00:00"/>
    <n v="0"/>
    <n v="0"/>
    <n v="0"/>
    <m/>
    <m/>
    <m/>
    <m/>
    <m/>
    <m/>
    <m/>
    <m/>
    <m/>
    <m/>
    <m/>
    <m/>
    <m/>
    <m/>
    <m/>
    <m/>
    <n v="1"/>
    <s v="No"/>
    <s v="No"/>
    <n v="6"/>
    <n v="0"/>
    <s v="No"/>
    <s v="No"/>
    <n v="4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7"/>
    <s v="Aaronejea "/>
    <s v="Johnson"/>
    <m/>
    <m/>
    <m/>
    <m/>
    <m/>
    <x v="1"/>
    <n v="4"/>
    <m/>
    <n v="5"/>
    <n v="5"/>
    <n v="1017610887"/>
    <s v="AJohnson428"/>
    <n v="428"/>
    <s v="F428"/>
    <s v="F428"/>
    <s v="F428"/>
    <s v="F428"/>
    <m/>
    <m/>
    <m/>
    <m/>
    <m/>
    <m/>
    <m/>
    <m/>
    <s v="PPDC @ FCES"/>
    <s v="PPDC @ FCES"/>
    <m/>
    <s v="PPDC @ FCES"/>
    <s v="PPDC @ FCES"/>
    <m/>
    <d v="2017-04-21T00:00:00"/>
    <n v="1"/>
    <n v="1"/>
    <n v="44"/>
    <m/>
    <m/>
    <m/>
    <m/>
    <m/>
    <m/>
    <m/>
    <m/>
    <m/>
    <m/>
    <m/>
    <m/>
    <n v="1"/>
    <s v="incomplete"/>
    <m/>
    <n v="1"/>
    <n v="1"/>
    <s v="No"/>
    <s v="No"/>
    <n v="6"/>
    <n v="-5"/>
    <s v="No"/>
    <s v="No"/>
    <n v="4"/>
    <n v="-5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21T00:00:00"/>
    <n v="181"/>
    <m/>
    <s v="RPS X"/>
    <m/>
    <m/>
    <m/>
    <m/>
    <m/>
    <m/>
    <m/>
    <n v="187"/>
    <m/>
    <s v="RPS X"/>
    <m/>
    <m/>
    <m/>
    <m/>
    <m/>
    <m/>
    <m/>
    <m/>
    <m/>
    <s v="F428"/>
    <m/>
    <m/>
    <m/>
    <m/>
    <m/>
    <m/>
    <m/>
    <m/>
    <m/>
    <m/>
    <m/>
    <m/>
    <m/>
    <m/>
    <m/>
    <m/>
    <m/>
    <m/>
    <m/>
    <m/>
    <m/>
    <n v="1017610887"/>
    <m/>
    <m/>
    <m/>
    <m/>
    <s v="Yes"/>
    <m/>
    <m/>
    <m/>
    <m/>
    <m/>
    <m/>
    <m/>
    <s v="F428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3"/>
    <s v="Ajhana"/>
    <s v="Rock"/>
    <m/>
    <m/>
    <m/>
    <m/>
    <m/>
    <x v="2"/>
    <n v="6"/>
    <n v="6"/>
    <n v="7"/>
    <n v="7"/>
    <n v="1017183596"/>
    <s v="ARock270"/>
    <n v="270"/>
    <s v="C270"/>
    <s v="C270"/>
    <s v="C270"/>
    <s v="C270"/>
    <m/>
    <m/>
    <m/>
    <m/>
    <m/>
    <m/>
    <m/>
    <m/>
    <s v="Central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n v="1"/>
    <s v="No"/>
    <s v="No"/>
    <n v="4"/>
    <n v="-10"/>
    <s v="No"/>
    <s v="No"/>
    <n v="3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3"/>
    <m/>
    <n v="207"/>
    <n v="37"/>
    <n v="9"/>
    <n v="24"/>
    <s v="Yes"/>
    <s v="Yes"/>
    <s v="Yes"/>
    <s v="No"/>
    <n v="194"/>
    <m/>
    <n v="205"/>
    <n v="16"/>
    <n v="10"/>
    <n v="11"/>
    <s v="Yes"/>
    <s v="Yes"/>
    <s v="Yes"/>
    <s v="No"/>
    <m/>
    <n v="1017183596"/>
    <s v="C270"/>
    <n v="187"/>
    <n v="197"/>
    <n v="10"/>
    <s v="Well Below National Norm"/>
    <n v="8"/>
    <n v="10"/>
    <s v="Yes"/>
    <s v="Yes"/>
    <s v="Exceeded Goal"/>
    <s v="No"/>
    <n v="208"/>
    <n v="207"/>
    <n v="14"/>
    <s v="Well Below National Norm"/>
    <n v="8"/>
    <n v="-1"/>
    <s v="No"/>
    <s v="No"/>
    <s v="Did Not Achieve Goal"/>
    <s v="No"/>
    <m/>
    <n v="1017183596"/>
    <d v="2017-09-18T00:00:00"/>
    <m/>
    <m/>
    <m/>
    <s v="Yes"/>
    <s v="Yes"/>
    <m/>
    <m/>
    <s v="No"/>
    <n v="0"/>
    <s v="No"/>
    <e v="#N/A"/>
    <s v="C270"/>
    <n v="357"/>
    <s v="Fail"/>
    <n v="336"/>
    <s v="Fail"/>
    <n v="362"/>
    <s v="Fail"/>
    <n v="393"/>
    <s v="Fail"/>
    <s v="George Mason Elementa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70"/>
    <s v="Central"/>
    <n v="4"/>
    <n v="4"/>
    <n v="4"/>
    <n v="4"/>
    <n v="1"/>
    <n v="3"/>
    <n v="4"/>
    <n v="4"/>
    <n v="4"/>
    <n v="4"/>
    <n v="4"/>
    <n v="4"/>
    <n v="4"/>
    <n v="4"/>
    <n v="4"/>
    <n v="4"/>
    <n v="4"/>
    <n v="2"/>
    <n v="4"/>
    <n v="4"/>
    <n v="2"/>
    <n v="4"/>
    <n v="4"/>
    <n v="4"/>
    <n v="4"/>
    <n v="1"/>
    <n v="4"/>
    <n v="4"/>
    <m/>
    <m/>
    <m/>
    <m/>
    <m/>
    <s v="C270"/>
    <x v="1"/>
    <n v="4"/>
    <n v="2"/>
    <n v="4"/>
    <n v="1"/>
    <n v="4"/>
    <n v="3"/>
    <n v="4"/>
    <n v="4"/>
    <n v="4"/>
    <n v="4"/>
    <n v="4"/>
    <n v="4"/>
    <n v="1"/>
    <x v="1"/>
    <n v="4"/>
    <n v="4"/>
    <n v="2"/>
    <n v="4"/>
    <n v="3"/>
    <n v="4"/>
    <n v="4"/>
    <n v="4"/>
    <n v="4"/>
    <n v="4"/>
    <n v="4"/>
    <n v="4"/>
    <n v="4"/>
    <n v="4"/>
    <n v="4"/>
    <n v="3"/>
    <n v="4"/>
    <n v="4"/>
    <m/>
    <m/>
    <m/>
    <m/>
    <s v="c270"/>
    <n v="3"/>
    <n v="2"/>
    <n v="2"/>
    <n v="3"/>
    <n v="4"/>
    <n v="4"/>
    <n v="3"/>
    <n v="4"/>
    <n v="2"/>
  </r>
  <r>
    <n v="766"/>
    <s v="Aidan"/>
    <s v="Waller"/>
    <m/>
    <m/>
    <m/>
    <m/>
    <m/>
    <x v="0"/>
    <m/>
    <m/>
    <n v="5"/>
    <n v="5"/>
    <n v="1017721006"/>
    <s v="AWaller877"/>
    <n v="877"/>
    <s v="F877"/>
    <s v="F877"/>
    <m/>
    <m/>
    <m/>
    <m/>
    <m/>
    <m/>
    <m/>
    <m/>
    <m/>
    <m/>
    <m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"/>
    <n v="6"/>
    <n v="-6"/>
    <s v="No"/>
    <s v="No"/>
    <n v="3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Jade"/>
    <s v="Hardy"/>
    <n v="1"/>
    <n v="2"/>
    <n v="3"/>
    <n v="3"/>
    <n v="4"/>
    <x v="3"/>
    <n v="5"/>
    <n v="5"/>
    <n v="6"/>
    <n v="6"/>
    <n v="1017400388"/>
    <s v="JHardy89"/>
    <n v="89"/>
    <s v="C89"/>
    <s v="C89"/>
    <s v="C89"/>
    <s v="C89"/>
    <n v="1613"/>
    <m/>
    <m/>
    <m/>
    <s v="Central"/>
    <s v="Central"/>
    <s v="Central"/>
    <s v="Central"/>
    <s v="Central"/>
    <m/>
    <s v="Central"/>
    <s v="Central"/>
    <s v="Central"/>
    <m/>
    <d v="2014-06-01T00:00:00"/>
    <n v="4"/>
    <n v="4"/>
    <n v="176"/>
    <m/>
    <m/>
    <m/>
    <m/>
    <m/>
    <m/>
    <m/>
    <n v="1"/>
    <n v="1"/>
    <n v="1"/>
    <n v="1"/>
    <n v="1"/>
    <n v="1"/>
    <m/>
    <n v="1"/>
    <n v="1"/>
    <n v="1"/>
    <s v="No"/>
    <s v="No"/>
    <n v="5"/>
    <n v="-1"/>
    <s v="No"/>
    <s v="No"/>
    <n v="4"/>
    <n v="-3"/>
    <s v="No"/>
    <s v="No"/>
    <m/>
    <m/>
    <n v="166"/>
    <m/>
    <m/>
    <m/>
    <m/>
    <m/>
    <m/>
    <m/>
    <n v="159"/>
    <m/>
    <m/>
    <m/>
    <m/>
    <m/>
    <m/>
    <m/>
    <n v="180"/>
    <n v="179"/>
    <n v="13"/>
    <n v="-1"/>
    <n v="26"/>
    <b v="0"/>
    <b v="0"/>
    <b v="0"/>
    <s v="No"/>
    <m/>
    <n v="190"/>
    <n v="163"/>
    <n v="12"/>
    <n v="-27"/>
    <n v="2"/>
    <b v="0"/>
    <b v="0"/>
    <b v="0"/>
    <s v="No"/>
    <m/>
    <m/>
    <n v="177"/>
    <n v="24"/>
    <n v="168"/>
    <n v="2"/>
    <n v="12"/>
    <n v="-9"/>
    <s v="No"/>
    <s v="No"/>
    <s v="No"/>
    <s v="No"/>
    <n v="166"/>
    <n v="3"/>
    <n v="171"/>
    <n v="1"/>
    <n v="15"/>
    <n v="5"/>
    <s v="Yes"/>
    <s v="No"/>
    <s v="No"/>
    <s v="No"/>
    <m/>
    <d v="2016-09-12T00:00:00"/>
    <n v="183"/>
    <n v="18"/>
    <n v="199"/>
    <n v="32"/>
    <n v="11"/>
    <n v="16"/>
    <s v="Yes"/>
    <s v="Yes"/>
    <s v="Yes"/>
    <s v="No"/>
    <n v="191"/>
    <n v="23"/>
    <n v="194"/>
    <n v="10"/>
    <n v="13"/>
    <n v="3"/>
    <s v="Yes"/>
    <s v="No"/>
    <s v="No"/>
    <s v="No"/>
    <m/>
    <s v="x"/>
    <s v="C89"/>
    <n v="189"/>
    <n v="189"/>
    <n v="6"/>
    <s v="Well Below National Norm"/>
    <n v="8"/>
    <n v="0"/>
    <s v="No"/>
    <s v="No"/>
    <s v="Did Not Achieve Goal"/>
    <s v="No"/>
    <n v="197"/>
    <n v="183"/>
    <n v="1"/>
    <s v="Well Below National Norm"/>
    <n v="10"/>
    <n v="-14"/>
    <s v="No"/>
    <s v="No"/>
    <s v="Did Not Achieve Goal"/>
    <s v="No"/>
    <m/>
    <s v="JadeHardy"/>
    <d v="2017-09-18T00:00:00"/>
    <m/>
    <m/>
    <s v="Yes"/>
    <s v="Yes"/>
    <s v="Yes"/>
    <s v="No"/>
    <n v="0"/>
    <m/>
    <m/>
    <m/>
    <m/>
    <s v="C89"/>
    <m/>
    <m/>
    <m/>
    <m/>
    <m/>
    <m/>
    <m/>
    <m/>
    <s v="Anna Julia Cooper"/>
    <s v="Anna Julia Cooper"/>
    <s v="No"/>
    <m/>
    <n v="1415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9"/>
    <s v="Central"/>
    <n v="1"/>
    <n v="4"/>
    <n v="1"/>
    <n v="4"/>
    <n v="4"/>
    <n v="3"/>
    <n v="1"/>
    <n v="1"/>
    <n v="1"/>
    <n v="1"/>
    <n v="1"/>
    <n v="1"/>
    <n v="1"/>
    <n v="4"/>
    <n v="4"/>
    <n v="1"/>
    <n v="1"/>
    <n v="1"/>
    <n v="1"/>
    <n v="1"/>
    <n v="4"/>
    <n v="1"/>
    <n v="1"/>
    <n v="1"/>
    <n v="1"/>
    <n v="1"/>
    <n v="1"/>
    <n v="1"/>
    <m/>
    <m/>
    <m/>
    <m/>
    <m/>
    <s v="C89"/>
    <x v="2"/>
    <n v="2"/>
    <n v="2"/>
    <n v="4"/>
    <n v="4"/>
    <n v="3"/>
    <n v="1"/>
    <n v="2"/>
    <n v="1"/>
    <n v="1"/>
    <n v="4"/>
    <n v="1"/>
    <n v="1"/>
    <n v="1"/>
    <x v="2"/>
    <n v="1"/>
    <n v="3"/>
    <n v="1"/>
    <n v="1"/>
    <n v="1"/>
    <n v="4"/>
    <n v="1"/>
    <n v="1"/>
    <n v="1"/>
    <n v="4"/>
    <n v="1"/>
    <n v="4"/>
    <n v="4"/>
    <n v="4"/>
    <n v="4"/>
    <n v="4"/>
    <n v="4"/>
    <n v="4"/>
    <m/>
    <m/>
    <m/>
    <m/>
    <s v="c89"/>
    <n v="4"/>
    <n v="4"/>
    <n v="3"/>
    <n v="4"/>
    <n v="4"/>
    <n v="4"/>
    <n v="3"/>
    <n v="2"/>
    <n v="2"/>
  </r>
  <r>
    <n v="654"/>
    <s v="Saa'id"/>
    <s v="White"/>
    <m/>
    <m/>
    <m/>
    <m/>
    <m/>
    <x v="0"/>
    <m/>
    <n v="3"/>
    <n v="4"/>
    <n v="4"/>
    <n v="1017716653"/>
    <s v="SWhite649"/>
    <n v="649"/>
    <s v="C649"/>
    <s v="C649"/>
    <s v="C649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"/>
    <n v="7"/>
    <n v="-8"/>
    <s v="No"/>
    <s v="No"/>
    <n v="8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653"/>
    <s v="C649"/>
    <n v="162"/>
    <n v="170"/>
    <n v="3"/>
    <s v="Well Below National Norm"/>
    <n v="15"/>
    <n v="8"/>
    <s v="Yes"/>
    <s v="No"/>
    <s v="Did Not Achieve Goal, But Showed Growth"/>
    <s v="No"/>
    <n v="166"/>
    <n v="192"/>
    <n v="20"/>
    <s v="Well Below National Norm"/>
    <n v="15"/>
    <n v="26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385"/>
    <s v="Fail"/>
    <n v="413"/>
    <s v="Pass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1"/>
    <s v="Albiegelle"/>
    <s v="Simms"/>
    <m/>
    <m/>
    <m/>
    <m/>
    <n v="4"/>
    <x v="3"/>
    <n v="5"/>
    <n v="5"/>
    <n v="6"/>
    <n v="6"/>
    <n v="1017183506"/>
    <s v="ASimms220"/>
    <n v="220"/>
    <s v="C220"/>
    <s v="C220"/>
    <s v="C220"/>
    <s v="C220"/>
    <n v="6348"/>
    <m/>
    <m/>
    <m/>
    <m/>
    <m/>
    <m/>
    <s v="Central"/>
    <s v="Central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"/>
    <s v="No"/>
    <n v="5"/>
    <n v="-4"/>
    <s v="No"/>
    <s v="No"/>
    <n v="5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2"/>
    <m/>
    <n v="201"/>
    <n v="37"/>
    <n v="10"/>
    <n v="19"/>
    <s v="Yes"/>
    <s v="Yes"/>
    <s v="Yes"/>
    <s v="No"/>
    <n v="186"/>
    <m/>
    <n v="213"/>
    <n v="49"/>
    <n v="12"/>
    <n v="27"/>
    <s v="Yes"/>
    <s v="Yes"/>
    <s v="Yes"/>
    <s v="No"/>
    <m/>
    <n v="1017183506"/>
    <s v="C220"/>
    <n v="196"/>
    <n v="195"/>
    <n v="13"/>
    <s v="Well Below National Norm"/>
    <n v="7"/>
    <n v="-1"/>
    <s v="No"/>
    <s v="No"/>
    <s v="Did Not Achieve Goal"/>
    <s v="No"/>
    <n v="193"/>
    <n v="204"/>
    <n v="14"/>
    <s v="Well Below National Norm"/>
    <n v="10"/>
    <n v="11"/>
    <s v="Yes"/>
    <s v="Yes"/>
    <s v="Exceeded Goal"/>
    <s v="No"/>
    <m/>
    <n v="1017183506"/>
    <d v="2017-09-18T00:00:00"/>
    <m/>
    <m/>
    <m/>
    <s v="Yes"/>
    <s v="Yes"/>
    <m/>
    <m/>
    <s v="No"/>
    <n v="0"/>
    <s v="No"/>
    <e v="#N/A"/>
    <s v="C220"/>
    <n v="314"/>
    <s v="Fail"/>
    <n v="430"/>
    <s v="Pass"/>
    <n v="377"/>
    <s v="Fail"/>
    <n v="331"/>
    <s v="Fail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20"/>
    <s v="Central"/>
    <n v="3"/>
    <n v="4"/>
    <n v="3"/>
    <n v="2"/>
    <n v="4"/>
    <n v="4"/>
    <n v="4"/>
    <n v="3"/>
    <n v="3"/>
    <n v="4"/>
    <n v="2"/>
    <n v="4"/>
    <n v="4"/>
    <n v="4"/>
    <n v="4"/>
    <n v="4"/>
    <n v="4"/>
    <n v="2"/>
    <n v="4"/>
    <n v="4"/>
    <n v="2"/>
    <n v="4"/>
    <n v="4"/>
    <n v="4"/>
    <n v="4"/>
    <n v="4"/>
    <n v="4"/>
    <n v="2"/>
    <m/>
    <m/>
    <m/>
    <m/>
    <m/>
    <s v="C220"/>
    <x v="1"/>
    <n v="4"/>
    <n v="2"/>
    <n v="4"/>
    <n v="3"/>
    <n v="1"/>
    <n v="3"/>
    <n v="3"/>
    <n v="3"/>
    <n v="2"/>
    <n v="2"/>
    <n v="3"/>
    <n v="3"/>
    <n v="3"/>
    <x v="3"/>
    <n v="4"/>
    <n v="4"/>
    <n v="3"/>
    <n v="2"/>
    <n v="1"/>
    <n v="2"/>
    <n v="2"/>
    <n v="2"/>
    <n v="4"/>
    <n v="4"/>
    <n v="4"/>
    <n v="4"/>
    <n v="4"/>
    <n v="2"/>
    <n v="4"/>
    <n v="1"/>
    <n v="4"/>
    <n v="3"/>
    <m/>
    <m/>
    <m/>
    <m/>
    <s v="c220"/>
    <n v="3"/>
    <n v="3"/>
    <n v="3"/>
    <n v="4"/>
    <n v="4"/>
    <n v="2"/>
    <n v="3"/>
    <n v="3"/>
    <n v="3"/>
  </r>
  <r>
    <n v="820"/>
    <s v="Nevaeh"/>
    <s v="Nicholson"/>
    <m/>
    <m/>
    <m/>
    <m/>
    <m/>
    <x v="0"/>
    <m/>
    <m/>
    <m/>
    <n v="4"/>
    <n v="1017856693"/>
    <s v="NNicholson963"/>
    <n v="963"/>
    <s v="Ch963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7"/>
    <n v="-3"/>
    <s v="No"/>
    <s v="No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8"/>
    <s v="Jahya"/>
    <s v="Murrell"/>
    <m/>
    <m/>
    <m/>
    <m/>
    <m/>
    <x v="0"/>
    <m/>
    <m/>
    <m/>
    <n v="2"/>
    <n v="1018041486"/>
    <s v="JMurrell1022"/>
    <n v="1022"/>
    <s v="B1022"/>
    <m/>
    <m/>
    <m/>
    <m/>
    <m/>
    <m/>
    <m/>
    <m/>
    <m/>
    <m/>
    <m/>
    <m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s v="incomplete"/>
    <s v="No"/>
    <s v="No"/>
    <n v="12"/>
    <n v="-4"/>
    <s v="No"/>
    <s v="No"/>
    <n v="11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2"/>
    <s v="Jaden"/>
    <s v="Miller"/>
    <m/>
    <m/>
    <m/>
    <m/>
    <m/>
    <x v="0"/>
    <m/>
    <m/>
    <m/>
    <n v="2"/>
    <n v="1018172787"/>
    <s v="JMiller965"/>
    <n v="965"/>
    <s v="Ch965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0"/>
    <n v="-1"/>
    <s v="No"/>
    <s v="No"/>
    <n v="11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1"/>
    <s v="Nehiamiah"/>
    <s v="Chisholm"/>
    <m/>
    <m/>
    <m/>
    <m/>
    <m/>
    <x v="0"/>
    <n v="6"/>
    <n v="6"/>
    <n v="7"/>
    <n v="7"/>
    <n v="1017185358"/>
    <s v="NChisholm461"/>
    <n v="461"/>
    <s v="C461"/>
    <s v="C461"/>
    <s v="C461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No"/>
    <n v="4"/>
    <n v="-2"/>
    <s v="No"/>
    <s v="No"/>
    <n v="8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5358"/>
    <s v="C461"/>
    <n v="148"/>
    <n v="153"/>
    <n v="1"/>
    <s v="Well Below National Norm"/>
    <n v="14"/>
    <n v="5"/>
    <s v="Yes"/>
    <s v="No"/>
    <s v="Did Not Achieve Goal, But Showed Growth"/>
    <s v="No"/>
    <n v="157"/>
    <n v="152"/>
    <n v="1"/>
    <s v="Well Below National Norm"/>
    <n v="8"/>
    <n v="-5"/>
    <s v="No"/>
    <s v="No"/>
    <s v="Did Not Achieve Goal"/>
    <s v="No"/>
    <m/>
    <m/>
    <d v="2017-09-18T00:00:00"/>
    <m/>
    <m/>
    <m/>
    <m/>
    <s v="Yes"/>
    <m/>
    <m/>
    <m/>
    <m/>
    <s v="No"/>
    <e v="#N/A"/>
    <m/>
    <m/>
    <m/>
    <m/>
    <m/>
    <n v="300"/>
    <s v="Fail"/>
    <n v="305"/>
    <s v="Fail"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61"/>
    <n v="4"/>
    <n v="3"/>
    <n v="2"/>
    <n v="3"/>
    <n v="2"/>
    <n v="3"/>
    <n v="3"/>
    <n v="2"/>
    <n v="1"/>
  </r>
  <r>
    <n v="758"/>
    <s v="Annyjah"/>
    <s v="Braxton"/>
    <m/>
    <m/>
    <m/>
    <m/>
    <m/>
    <x v="0"/>
    <m/>
    <m/>
    <n v="5"/>
    <n v="5"/>
    <n v="1017566528"/>
    <s v="ABraxton888"/>
    <n v="888"/>
    <s v="C888"/>
    <s v="C888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"/>
    <n v="6"/>
    <n v="-10"/>
    <s v="No"/>
    <s v="No"/>
    <n v="8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7"/>
    <s v="MIYANA"/>
    <s v="Harris"/>
    <m/>
    <m/>
    <m/>
    <m/>
    <m/>
    <x v="0"/>
    <m/>
    <m/>
    <m/>
    <n v="3"/>
    <n v="1017893912"/>
    <s v="MHARRIS986"/>
    <n v="986"/>
    <s v="Ch986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9"/>
    <n v="-4"/>
    <s v="No"/>
    <s v="No"/>
    <n v="9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7"/>
    <s v="Furaha"/>
    <s v="Ndayishemeze"/>
    <m/>
    <m/>
    <m/>
    <m/>
    <n v="2"/>
    <x v="4"/>
    <n v="3"/>
    <n v="3"/>
    <n v="4"/>
    <n v="4"/>
    <n v="1017856493"/>
    <s v="FNdayishemeze242"/>
    <n v="242"/>
    <s v="F242"/>
    <s v="F242"/>
    <s v="F242"/>
    <s v="F242"/>
    <n v="6654"/>
    <m/>
    <m/>
    <m/>
    <m/>
    <m/>
    <m/>
    <s v="PPDC @ FCES"/>
    <s v="PPDC @ FCES"/>
    <s v="PPDC @ FCES"/>
    <s v="PPDC @ FCES"/>
    <s v="PPDC @ FCES"/>
    <s v="PPDC @ FCES"/>
    <m/>
    <d v="2016-07-21T00:00:00"/>
    <n v="3"/>
    <n v="2"/>
    <n v="96"/>
    <m/>
    <m/>
    <m/>
    <m/>
    <m/>
    <m/>
    <m/>
    <m/>
    <m/>
    <m/>
    <m/>
    <n v="1"/>
    <n v="1"/>
    <n v="1"/>
    <n v="1"/>
    <n v="1"/>
    <n v="1"/>
    <s v="No"/>
    <s v="No*"/>
    <n v="7"/>
    <n v="-5"/>
    <s v="No"/>
    <s v="No"/>
    <n v="6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5"/>
    <m/>
    <n v="184"/>
    <n v="38"/>
    <n v="14"/>
    <n v="9"/>
    <s v="Yes"/>
    <s v="No"/>
    <s v="No"/>
    <s v="No"/>
    <n v="183"/>
    <m/>
    <n v="185"/>
    <n v="30"/>
    <n v="14"/>
    <n v="2"/>
    <s v="Yes"/>
    <s v="No"/>
    <s v="No"/>
    <s v="No"/>
    <m/>
    <n v="1017856493"/>
    <s v="F242"/>
    <n v="183"/>
    <n v="195"/>
    <n v="41"/>
    <s v="Below National Norm"/>
    <n v="11"/>
    <n v="12"/>
    <s v="Yes"/>
    <s v="Yes"/>
    <s v="Exceeded Goal"/>
    <s v="No"/>
    <n v="185"/>
    <n v="203"/>
    <n v="49"/>
    <s v="Below National Norm"/>
    <n v="13"/>
    <n v="18"/>
    <s v="Yes"/>
    <s v="Yes"/>
    <s v="Exceeded Goal"/>
    <s v="No"/>
    <m/>
    <n v="1017856493"/>
    <d v="2017-09-25T00:00:00"/>
    <m/>
    <m/>
    <m/>
    <s v="Yes"/>
    <s v="Yes"/>
    <m/>
    <m/>
    <s v="No"/>
    <n v="0"/>
    <s v="No"/>
    <e v="#N/A"/>
    <s v="F242"/>
    <m/>
    <m/>
    <m/>
    <m/>
    <n v="337"/>
    <s v="Fail"/>
    <n v="407"/>
    <s v="Pass"/>
    <s v="Fairfield Court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4"/>
    <s v="Ashiya"/>
    <s v="Mitchell"/>
    <m/>
    <m/>
    <m/>
    <m/>
    <m/>
    <x v="0"/>
    <m/>
    <m/>
    <n v="3"/>
    <n v="3"/>
    <n v="1017829343"/>
    <s v="AMitchell863"/>
    <n v="863"/>
    <s v="G863"/>
    <s v="G863"/>
    <m/>
    <m/>
    <m/>
    <m/>
    <m/>
    <m/>
    <m/>
    <m/>
    <m/>
    <m/>
    <m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*"/>
    <n v="8"/>
    <n v="-1"/>
    <s v="No"/>
    <s v="No"/>
    <n v="6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5"/>
    <s v="Davion"/>
    <s v="Hines"/>
    <m/>
    <m/>
    <m/>
    <m/>
    <m/>
    <x v="0"/>
    <m/>
    <m/>
    <n v="3"/>
    <n v="3"/>
    <n v="1018075176"/>
    <s v="DHines937"/>
    <n v="896"/>
    <s v="G896"/>
    <s v="G896"/>
    <m/>
    <m/>
    <m/>
    <m/>
    <m/>
    <m/>
    <m/>
    <m/>
    <m/>
    <m/>
    <m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*"/>
    <n v="8"/>
    <n v="-6"/>
    <s v="No"/>
    <s v="No"/>
    <n v="9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0"/>
    <s v="Zyan"/>
    <s v="Bertrand"/>
    <m/>
    <m/>
    <m/>
    <m/>
    <m/>
    <x v="0"/>
    <m/>
    <m/>
    <m/>
    <n v="2"/>
    <n v="1018042046"/>
    <s v="ZBertrand978"/>
    <n v="978"/>
    <s v="G978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*"/>
    <n v="10"/>
    <n v="-5"/>
    <s v="No"/>
    <s v="No"/>
    <n v="12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5"/>
    <s v="Dominique"/>
    <s v="Toliver"/>
    <m/>
    <m/>
    <m/>
    <m/>
    <m/>
    <x v="0"/>
    <m/>
    <m/>
    <m/>
    <n v="2"/>
    <n v="1018041860"/>
    <s v="DToliver1084"/>
    <n v="1084"/>
    <s v="G1084"/>
    <m/>
    <m/>
    <m/>
    <m/>
    <m/>
    <m/>
    <m/>
    <m/>
    <m/>
    <m/>
    <m/>
    <m/>
    <m/>
    <m/>
    <m/>
    <s v="George Mason"/>
    <m/>
    <d v="2019-01-22T00:00:00"/>
    <n v="0"/>
    <n v="0"/>
    <n v="0"/>
    <m/>
    <m/>
    <m/>
    <m/>
    <m/>
    <m/>
    <m/>
    <m/>
    <m/>
    <m/>
    <m/>
    <m/>
    <m/>
    <m/>
    <m/>
    <m/>
    <n v="1"/>
    <s v="No"/>
    <s v="No*"/>
    <n v="10"/>
    <n v="0"/>
    <s v="No"/>
    <s v="No"/>
    <n v="12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0"/>
    <s v="Lorenzo"/>
    <s v="Turner"/>
    <m/>
    <m/>
    <m/>
    <m/>
    <m/>
    <x v="0"/>
    <m/>
    <m/>
    <m/>
    <n v="4"/>
    <n v="1017855810"/>
    <s v="LTurner1109"/>
    <n v="1109"/>
    <s v="G1109"/>
    <m/>
    <m/>
    <m/>
    <m/>
    <m/>
    <m/>
    <m/>
    <m/>
    <m/>
    <m/>
    <m/>
    <m/>
    <m/>
    <m/>
    <m/>
    <s v="George Mason"/>
    <m/>
    <d v="2019-02-11T00:00:00"/>
    <n v="0"/>
    <n v="0"/>
    <n v="0"/>
    <m/>
    <m/>
    <m/>
    <m/>
    <m/>
    <m/>
    <m/>
    <m/>
    <m/>
    <m/>
    <m/>
    <m/>
    <m/>
    <m/>
    <m/>
    <m/>
    <n v="1"/>
    <s v="No"/>
    <s v="No*"/>
    <n v="7"/>
    <n v="0"/>
    <s v="No"/>
    <s v="No"/>
    <n v="7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7"/>
    <s v="Lynayah"/>
    <s v="Steward"/>
    <m/>
    <m/>
    <m/>
    <m/>
    <n v="2"/>
    <x v="4"/>
    <n v="3"/>
    <n v="3"/>
    <n v="4"/>
    <n v="4"/>
    <n v="1017560890"/>
    <s v="LSteward225"/>
    <n v="225"/>
    <s v="F225"/>
    <s v="F225"/>
    <s v="F225"/>
    <s v="F225"/>
    <n v="6416"/>
    <m/>
    <m/>
    <m/>
    <m/>
    <m/>
    <m/>
    <s v="PPDC @ FCES"/>
    <s v="PPDC @ FCES"/>
    <s v="PPDC @ FCES"/>
    <s v="PPDC @ FCES"/>
    <s v="PPDC @ FCES"/>
    <s v="PPDC @ FCES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"/>
    <s v="No*"/>
    <n v="7"/>
    <n v="-1"/>
    <s v="No"/>
    <s v="No"/>
    <n v="5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0"/>
    <m/>
    <n v="172"/>
    <n v="14"/>
    <n v="15"/>
    <n v="2"/>
    <s v="Yes"/>
    <s v="No"/>
    <s v="No"/>
    <s v="No"/>
    <n v="158"/>
    <m/>
    <n v="161"/>
    <n v="1"/>
    <n v="17"/>
    <n v="3"/>
    <s v="Yes"/>
    <s v="No"/>
    <s v="No"/>
    <s v="No"/>
    <m/>
    <n v="1017560890"/>
    <s v="F225"/>
    <n v="198"/>
    <n v="198"/>
    <n v="48"/>
    <s v="Below National Norm"/>
    <n v="9"/>
    <n v="0"/>
    <s v="No"/>
    <s v="No"/>
    <s v="Did Not Achieve Goal"/>
    <s v="No"/>
    <n v="169"/>
    <n v="190"/>
    <n v="17"/>
    <s v="Well Below National Norm"/>
    <n v="14"/>
    <n v="21"/>
    <s v="Yes"/>
    <s v="Yes"/>
    <s v="Exceeded Goal"/>
    <s v="No"/>
    <m/>
    <n v="1017560890"/>
    <d v="2017-09-18T00:00:00"/>
    <m/>
    <m/>
    <m/>
    <s v="Yes"/>
    <s v="Yes"/>
    <m/>
    <m/>
    <s v="Yes"/>
    <n v="1"/>
    <s v="No"/>
    <e v="#N/A"/>
    <s v="F225"/>
    <m/>
    <m/>
    <m/>
    <m/>
    <n v="421"/>
    <s v="Pass"/>
    <n v="42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JahMyia"/>
    <s v="Davis"/>
    <n v="2"/>
    <n v="3"/>
    <n v="4"/>
    <n v="4"/>
    <n v="5"/>
    <x v="2"/>
    <n v="6"/>
    <n v="6"/>
    <n v="7"/>
    <n v="7"/>
    <n v="1017183019"/>
    <s v="JDavis70"/>
    <n v="70"/>
    <s v="C70"/>
    <s v="C70"/>
    <s v="C70"/>
    <s v="C70"/>
    <n v="1029"/>
    <m/>
    <m/>
    <s v="Central"/>
    <s v="Central"/>
    <s v="Central"/>
    <s v="Central"/>
    <s v="Central"/>
    <s v="Central"/>
    <s v="Central"/>
    <s v="Central"/>
    <s v="Central"/>
    <s v="Central"/>
    <m/>
    <d v="2013-06-01T00:00:00"/>
    <n v="6"/>
    <n v="5"/>
    <n v="228"/>
    <m/>
    <m/>
    <m/>
    <m/>
    <m/>
    <n v="1"/>
    <n v="1"/>
    <n v="1"/>
    <n v="1"/>
    <n v="1"/>
    <n v="1"/>
    <n v="1"/>
    <n v="1"/>
    <n v="1"/>
    <n v="1"/>
    <n v="1"/>
    <n v="1"/>
    <s v="No"/>
    <s v="No*"/>
    <n v="3"/>
    <n v="-6"/>
    <s v="No"/>
    <s v="No"/>
    <n v="3"/>
    <n v="2"/>
    <s v="Yes"/>
    <s v="No"/>
    <m/>
    <n v="177"/>
    <n v="200"/>
    <n v="12"/>
    <n v="23"/>
    <s v="Yes"/>
    <s v="YES"/>
    <s v="yes"/>
    <s v="YES"/>
    <n v="182"/>
    <n v="195"/>
    <n v="11"/>
    <n v="13"/>
    <s v="Yes"/>
    <s v="YES"/>
    <s v="yes"/>
    <s v="YES"/>
    <m/>
    <n v="188"/>
    <n v="200"/>
    <n v="10"/>
    <n v="12"/>
    <n v="54"/>
    <b v="1"/>
    <b v="1"/>
    <b v="1"/>
    <s v="Yes"/>
    <m/>
    <n v="196"/>
    <n v="216"/>
    <n v="11"/>
    <n v="20"/>
    <n v="82"/>
    <b v="1"/>
    <b v="1"/>
    <b v="1"/>
    <s v="Yes"/>
    <m/>
    <m/>
    <n v="199"/>
    <n v="52"/>
    <n v="209"/>
    <n v="58"/>
    <n v="8"/>
    <n v="10"/>
    <s v="Yes"/>
    <s v="Yes"/>
    <s v="Yes"/>
    <s v="Yes"/>
    <n v="213"/>
    <n v="79"/>
    <n v="223"/>
    <n v="74"/>
    <n v="11"/>
    <n v="10"/>
    <s v="Yes"/>
    <s v="No"/>
    <s v="No"/>
    <s v="Yes"/>
    <m/>
    <d v="2016-09-12T00:00:00"/>
    <n v="206"/>
    <m/>
    <n v="201"/>
    <n v="23"/>
    <n v="6"/>
    <n v="-5"/>
    <s v="No"/>
    <s v="No"/>
    <s v="No"/>
    <s v="No"/>
    <n v="214"/>
    <m/>
    <n v="238"/>
    <n v="85"/>
    <n v="10"/>
    <n v="24"/>
    <s v="Yes"/>
    <s v="Yes"/>
    <s v="Yes"/>
    <s v="Yes"/>
    <m/>
    <n v="1017183019"/>
    <s v="C70"/>
    <n v="211"/>
    <n v="212"/>
    <n v="40"/>
    <s v="Below National Norm"/>
    <n v="5"/>
    <n v="1"/>
    <s v="Yes"/>
    <s v="No"/>
    <s v="Did Not Achieve Goal, But Showed Growth"/>
    <s v="No"/>
    <n v="227"/>
    <n v="240"/>
    <n v="81"/>
    <s v="Above National Norm"/>
    <n v="8"/>
    <n v="13"/>
    <s v="Yes"/>
    <s v="Yes"/>
    <s v="Exceeded Goal"/>
    <s v="Yes"/>
    <m/>
    <n v="1017183019"/>
    <d v="2017-09-18T00:00:00"/>
    <m/>
    <s v="Yes"/>
    <s v="Yes"/>
    <s v="Yes"/>
    <s v="Yes"/>
    <s v="No"/>
    <n v="0"/>
    <s v="No"/>
    <n v="0"/>
    <s v="No"/>
    <e v="#N/A"/>
    <s v="C70"/>
    <n v="422"/>
    <s v="Pass"/>
    <n v="516"/>
    <s v="Advanced"/>
    <n v="411"/>
    <s v="Pass"/>
    <n v="448"/>
    <s v="Pass"/>
    <s v="Bellevue Elementary School"/>
    <s v="Franklin Military Academy"/>
    <s v="Yes"/>
    <m/>
    <n v="141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0"/>
    <n v="3"/>
    <n v="3"/>
    <n v="4"/>
    <n v="4"/>
    <n v="4"/>
    <n v="3"/>
    <n v="4"/>
    <n v="3"/>
    <n v="4"/>
    <n v="3"/>
    <n v="4"/>
    <n v="3"/>
    <n v="3"/>
    <n v="3"/>
    <n v="4"/>
    <n v="4"/>
    <n v="3"/>
    <n v="2"/>
    <n v="3"/>
    <n v="2"/>
    <n v="4"/>
    <n v="3"/>
    <n v="4"/>
    <n v="4"/>
    <n v="4"/>
    <n v="4"/>
    <n v="4"/>
    <n v="4"/>
    <m/>
    <m/>
    <m/>
    <m/>
    <n v="3"/>
    <n v="3"/>
    <n v="4"/>
    <n v="4"/>
    <n v="4"/>
    <n v="4"/>
    <n v="4"/>
    <n v="3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s v="C70"/>
    <s v="Central"/>
    <n v="4"/>
    <n v="4"/>
    <n v="3"/>
    <n v="4"/>
    <n v="4"/>
    <n v="3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m/>
    <m/>
    <m/>
    <s v="Yes"/>
    <m/>
    <s v="C70"/>
    <x v="3"/>
    <n v="1"/>
    <n v="4"/>
    <n v="4"/>
    <n v="4"/>
    <n v="4"/>
    <n v="4"/>
    <n v="4"/>
    <n v="4"/>
    <n v="1"/>
    <n v="4"/>
    <n v="4"/>
    <n v="4"/>
    <n v="4"/>
    <x v="1"/>
    <n v="4"/>
    <n v="4"/>
    <n v="2"/>
    <n v="3"/>
    <n v="4"/>
    <n v="4"/>
    <n v="3"/>
    <n v="4"/>
    <n v="4"/>
    <n v="4"/>
    <n v="4"/>
    <n v="4"/>
    <n v="4"/>
    <n v="4"/>
    <n v="4"/>
    <n v="3"/>
    <n v="4"/>
    <n v="4"/>
    <m/>
    <m/>
    <m/>
    <m/>
    <s v="C70"/>
    <n v="1"/>
    <n v="1"/>
    <n v="1"/>
    <n v="3"/>
    <n v="3"/>
    <n v="4"/>
    <n v="3"/>
    <n v="3"/>
    <n v="3"/>
  </r>
  <r>
    <n v="16"/>
    <s v="Faisal"/>
    <s v="Mahadi"/>
    <n v="1"/>
    <n v="2"/>
    <n v="3"/>
    <n v="3"/>
    <n v="4"/>
    <x v="3"/>
    <n v="5"/>
    <n v="5"/>
    <n v="6"/>
    <n v="6"/>
    <n v="1017183195"/>
    <s v="FMahadi16"/>
    <n v="16"/>
    <s v="C16"/>
    <s v="C16"/>
    <s v="C16"/>
    <s v="C16"/>
    <n v="435"/>
    <m/>
    <m/>
    <m/>
    <s v="Central"/>
    <s v="Central"/>
    <s v="Central"/>
    <m/>
    <s v="Central"/>
    <s v="Central"/>
    <s v="Central"/>
    <s v="Central"/>
    <s v="Central"/>
    <m/>
    <d v="2015-06-14T00:00:00"/>
    <n v="4"/>
    <n v="4"/>
    <n v="176"/>
    <m/>
    <m/>
    <m/>
    <m/>
    <m/>
    <m/>
    <m/>
    <n v="1"/>
    <n v="1"/>
    <n v="1"/>
    <n v="1"/>
    <m/>
    <n v="1"/>
    <n v="1"/>
    <n v="1"/>
    <n v="1"/>
    <n v="1"/>
    <s v="No"/>
    <s v="No*"/>
    <n v="5"/>
    <n v="-3"/>
    <s v="No"/>
    <s v="No"/>
    <n v="5"/>
    <n v="4"/>
    <s v="Yes"/>
    <s v="No"/>
    <m/>
    <m/>
    <n v="157"/>
    <m/>
    <m/>
    <m/>
    <m/>
    <m/>
    <m/>
    <m/>
    <n v="164"/>
    <m/>
    <m/>
    <m/>
    <m/>
    <m/>
    <m/>
    <m/>
    <n v="167"/>
    <n v="177"/>
    <n v="15"/>
    <n v="10"/>
    <n v="22"/>
    <b v="1"/>
    <b v="0"/>
    <b v="0"/>
    <s v="No"/>
    <m/>
    <n v="162"/>
    <n v="183"/>
    <n v="15"/>
    <n v="21"/>
    <n v="25"/>
    <b v="1"/>
    <b v="1"/>
    <b v="1"/>
    <s v="No"/>
    <m/>
    <m/>
    <n v="162"/>
    <n v="5"/>
    <n v="165"/>
    <n v="1"/>
    <n v="15"/>
    <n v="3"/>
    <s v="Yes"/>
    <s v="No"/>
    <s v="No"/>
    <s v="No"/>
    <n v="182"/>
    <n v="26"/>
    <m/>
    <m/>
    <n v="14"/>
    <m/>
    <m/>
    <m/>
    <m/>
    <m/>
    <m/>
    <d v="2016-09-12T00:00:00"/>
    <n v="155"/>
    <m/>
    <n v="145"/>
    <n v="1"/>
    <n v="14"/>
    <n v="-10"/>
    <s v="No"/>
    <s v="No"/>
    <s v="No"/>
    <s v="No"/>
    <n v="184"/>
    <m/>
    <n v="171"/>
    <n v="1"/>
    <n v="12"/>
    <n v="-13"/>
    <s v="No"/>
    <s v="No"/>
    <s v="No"/>
    <s v="No"/>
    <m/>
    <n v="1017183195"/>
    <s v="C16"/>
    <n v="170"/>
    <n v="185"/>
    <n v="3"/>
    <s v="Well Below National Norm"/>
    <n v="11"/>
    <n v="15"/>
    <s v="Yes"/>
    <s v="Yes"/>
    <s v="Exceeded Goal"/>
    <s v="No"/>
    <n v="197"/>
    <n v="204"/>
    <n v="14"/>
    <s v="Well Below National Norm"/>
    <n v="10"/>
    <n v="7"/>
    <s v="Yes"/>
    <s v="No"/>
    <s v="Did Not Achieve Goal, But Showed Growth"/>
    <s v="No"/>
    <m/>
    <n v="1017183195"/>
    <d v="2017-09-18T00:00:00"/>
    <m/>
    <m/>
    <s v="Yes"/>
    <s v="Yes"/>
    <s v="Yes"/>
    <s v="Yes"/>
    <n v="4"/>
    <s v="Yes"/>
    <n v="10"/>
    <s v="Yes"/>
    <e v="#N/A"/>
    <s v="C16"/>
    <n v="319"/>
    <s v="Fail"/>
    <n v="451"/>
    <s v="Pass"/>
    <n v="304"/>
    <s v="Fail"/>
    <n v="270"/>
    <s v="Fail"/>
    <s v="Woodville Elementary School"/>
    <s v="Woodville Elementary School"/>
    <s v="Yes"/>
    <m/>
    <n v="14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16"/>
    <n v="2"/>
    <n v="3"/>
    <n v="2"/>
    <n v="3"/>
    <n v="3"/>
    <n v="3"/>
    <n v="3"/>
    <n v="2"/>
    <n v="2"/>
  </r>
  <r>
    <n v="892"/>
    <s v="JALAIYA"/>
    <s v="WILLIAMS"/>
    <m/>
    <m/>
    <m/>
    <m/>
    <m/>
    <x v="0"/>
    <m/>
    <m/>
    <m/>
    <n v="4"/>
    <n v="1017707783"/>
    <s v="JWILLIAMS1106"/>
    <n v="1106"/>
    <s v="Ch1106"/>
    <m/>
    <m/>
    <m/>
    <m/>
    <m/>
    <m/>
    <m/>
    <m/>
    <m/>
    <m/>
    <m/>
    <m/>
    <m/>
    <m/>
    <m/>
    <s v="Chimborazo"/>
    <m/>
    <d v="2019-02-06T00:00:00"/>
    <n v="0"/>
    <n v="0"/>
    <n v="0"/>
    <m/>
    <m/>
    <m/>
    <m/>
    <m/>
    <m/>
    <m/>
    <m/>
    <m/>
    <m/>
    <m/>
    <m/>
    <m/>
    <m/>
    <m/>
    <m/>
    <n v="1"/>
    <s v="No"/>
    <s v="No*"/>
    <n v="7"/>
    <n v="-3"/>
    <s v="No"/>
    <s v="No"/>
    <n v="6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s v="Zephanari"/>
    <s v="Branch"/>
    <m/>
    <m/>
    <m/>
    <m/>
    <m/>
    <x v="0"/>
    <m/>
    <n v="3"/>
    <n v="4"/>
    <n v="4"/>
    <n v="1017707241"/>
    <s v="ZBranch657"/>
    <n v="657"/>
    <s v="C657"/>
    <s v="C657"/>
    <s v="C657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*"/>
    <n v="7"/>
    <n v="-4"/>
    <s v="No"/>
    <s v="No"/>
    <n v="7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241"/>
    <s v="C657"/>
    <n v="173"/>
    <n v="183"/>
    <n v="15"/>
    <s v="Well Below National Norm"/>
    <n v="13"/>
    <n v="10"/>
    <s v="Yes"/>
    <s v="No"/>
    <s v="Did Not Achieve Goal, But Showed Growth"/>
    <s v="No"/>
    <n v="181"/>
    <n v="185"/>
    <n v="9"/>
    <s v="Well Below National Norm"/>
    <n v="14"/>
    <n v="4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359"/>
    <s v="Fail"/>
    <n v="359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6"/>
    <s v="Dante"/>
    <s v="Smith"/>
    <m/>
    <m/>
    <m/>
    <m/>
    <m/>
    <x v="0"/>
    <m/>
    <m/>
    <m/>
    <n v="5"/>
    <n v="1017562173"/>
    <s v="DSmith1040x"/>
    <n v="1040"/>
    <s v="B1040"/>
    <m/>
    <m/>
    <m/>
    <m/>
    <m/>
    <m/>
    <m/>
    <m/>
    <m/>
    <m/>
    <m/>
    <m/>
    <m/>
    <m/>
    <m/>
    <s v="Bellevue"/>
    <m/>
    <d v="2018-11-01T00:00:00"/>
    <n v="0"/>
    <n v="0"/>
    <n v="0"/>
    <m/>
    <m/>
    <m/>
    <m/>
    <m/>
    <m/>
    <m/>
    <m/>
    <m/>
    <m/>
    <m/>
    <m/>
    <m/>
    <m/>
    <m/>
    <m/>
    <n v="1"/>
    <s v="No"/>
    <s v="Yes*"/>
    <n v="6"/>
    <n v="-1"/>
    <s v="No"/>
    <s v="No"/>
    <n v="5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0"/>
    <s v="MaChir"/>
    <s v="King"/>
    <m/>
    <m/>
    <m/>
    <m/>
    <m/>
    <x v="1"/>
    <n v="4"/>
    <n v="4"/>
    <n v="5"/>
    <n v="5"/>
    <n v="1017400869"/>
    <s v="MKing1003"/>
    <n v="1003"/>
    <s v="Ch1003"/>
    <s v="C258"/>
    <s v="C258"/>
    <s v="C258"/>
    <m/>
    <m/>
    <m/>
    <m/>
    <m/>
    <m/>
    <m/>
    <m/>
    <s v="Central"/>
    <s v="Central"/>
    <s v="Central"/>
    <s v="Central"/>
    <s v="Chimborazo"/>
    <m/>
    <d v="2016-09-12T00:00:00"/>
    <n v="2"/>
    <n v="2"/>
    <n v="88"/>
    <m/>
    <m/>
    <m/>
    <m/>
    <m/>
    <m/>
    <m/>
    <m/>
    <m/>
    <m/>
    <m/>
    <m/>
    <n v="1"/>
    <n v="1"/>
    <n v="1"/>
    <n v="1"/>
    <n v="1"/>
    <s v="No"/>
    <s v="Yes*"/>
    <n v="6"/>
    <n v="-5"/>
    <s v="No"/>
    <s v="No"/>
    <n v="6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64"/>
    <m/>
    <n v="182"/>
    <n v="14"/>
    <n v="14"/>
    <n v="18"/>
    <s v="Yes"/>
    <s v="Yes"/>
    <s v="Yes"/>
    <s v="No"/>
    <n v="166"/>
    <m/>
    <n v="182"/>
    <n v="6"/>
    <n v="15"/>
    <n v="16"/>
    <s v="Yes"/>
    <s v="Yes"/>
    <s v="Yes"/>
    <s v="No"/>
    <m/>
    <n v="1017400869"/>
    <s v="C258"/>
    <n v="180"/>
    <n v="193"/>
    <n v="19"/>
    <s v="Well Below National Norm"/>
    <n v="10"/>
    <n v="13"/>
    <s v="Yes"/>
    <s v="Yes"/>
    <s v="Exceeded Goal"/>
    <s v="No"/>
    <n v="181"/>
    <n v="193"/>
    <n v="9"/>
    <s v="Well Below National Norm"/>
    <n v="12"/>
    <n v="12"/>
    <s v="Yes"/>
    <s v="No"/>
    <s v="Achieved Goal"/>
    <s v="No"/>
    <m/>
    <n v="1017400869"/>
    <d v="2017-09-19T00:00:00"/>
    <m/>
    <m/>
    <m/>
    <s v="Yes"/>
    <s v="Yes"/>
    <m/>
    <m/>
    <s v="Yes"/>
    <n v="1"/>
    <s v="No"/>
    <e v="#N/A"/>
    <s v="C258"/>
    <n v="329"/>
    <s v="Fail"/>
    <n v="290"/>
    <s v="Fail"/>
    <n v="327"/>
    <s v="Fail"/>
    <n v="338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258"/>
    <n v="4"/>
    <n v="4"/>
    <n v="3"/>
    <n v="3"/>
    <n v="3"/>
    <n v="3"/>
    <n v="3"/>
    <n v="3"/>
    <n v="3"/>
  </r>
  <r>
    <n v="825"/>
    <s v="Jazmin"/>
    <s v="Richburg"/>
    <m/>
    <m/>
    <m/>
    <m/>
    <m/>
    <x v="0"/>
    <m/>
    <m/>
    <m/>
    <n v="4"/>
    <n v="1017415239"/>
    <s v="JRichburg1024"/>
    <n v="1024"/>
    <s v="G1024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Yes*"/>
    <n v="7"/>
    <n v="-6"/>
    <s v="No"/>
    <s v="No"/>
    <n v="5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6"/>
    <s v="A'KINAH"/>
    <s v="CHERRY"/>
    <m/>
    <m/>
    <m/>
    <m/>
    <m/>
    <x v="0"/>
    <m/>
    <m/>
    <m/>
    <n v="3"/>
    <n v="1017807903"/>
    <s v="ACHERRY985"/>
    <n v="985"/>
    <s v="Ch985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Yes*"/>
    <n v="8"/>
    <n v="0"/>
    <s v="No"/>
    <s v="No"/>
    <n v="8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1"/>
    <s v="KYLE"/>
    <s v="THOMPSON"/>
    <m/>
    <m/>
    <m/>
    <m/>
    <m/>
    <x v="0"/>
    <m/>
    <m/>
    <m/>
    <n v="2"/>
    <n v="1018327709"/>
    <s v="KTHOMPSON1035"/>
    <n v="1035"/>
    <s v="Ch1035"/>
    <m/>
    <m/>
    <m/>
    <m/>
    <m/>
    <m/>
    <m/>
    <m/>
    <m/>
    <m/>
    <m/>
    <m/>
    <m/>
    <m/>
    <m/>
    <s v="Chimborazo"/>
    <m/>
    <d v="2018-11-01T00:00:00"/>
    <n v="0"/>
    <n v="0"/>
    <n v="0"/>
    <m/>
    <m/>
    <m/>
    <m/>
    <m/>
    <m/>
    <m/>
    <m/>
    <m/>
    <m/>
    <m/>
    <m/>
    <m/>
    <m/>
    <m/>
    <m/>
    <n v="1"/>
    <s v="No"/>
    <s v="Yes*"/>
    <n v="10"/>
    <n v="0"/>
    <s v="No"/>
    <s v="No"/>
    <n v="10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8"/>
    <s v="Miyanna"/>
    <s v="Graves"/>
    <m/>
    <m/>
    <m/>
    <m/>
    <n v="3"/>
    <x v="1"/>
    <n v="4"/>
    <n v="4"/>
    <m/>
    <n v="5"/>
    <n v="1017719707"/>
    <s v="MGraves243"/>
    <n v="243"/>
    <s v="F243"/>
    <s v="F243"/>
    <s v="F243"/>
    <s v="F243"/>
    <n v="6673"/>
    <m/>
    <m/>
    <m/>
    <m/>
    <m/>
    <m/>
    <s v="PPDC @ FCES"/>
    <s v="PPDC @ FCES"/>
    <s v="PPDC @ FCES"/>
    <s v="PPDC @ FCES"/>
    <m/>
    <s v="PPDC @ FCES"/>
    <m/>
    <d v="2016-08-01T00:00:00"/>
    <n v="2"/>
    <n v="2"/>
    <n v="88"/>
    <m/>
    <m/>
    <m/>
    <m/>
    <m/>
    <m/>
    <m/>
    <m/>
    <m/>
    <m/>
    <m/>
    <n v="1"/>
    <n v="1"/>
    <n v="1"/>
    <n v="1"/>
    <m/>
    <n v="1"/>
    <s v="No"/>
    <s v="Yes*"/>
    <n v="6"/>
    <n v="-2"/>
    <s v="No"/>
    <s v="No"/>
    <n v="4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1"/>
    <m/>
    <n v="203"/>
    <n v="61"/>
    <n v="10"/>
    <n v="12"/>
    <s v="Yes"/>
    <s v="Yes"/>
    <s v="Yes"/>
    <s v="Yes"/>
    <n v="188"/>
    <m/>
    <n v="196"/>
    <n v="30"/>
    <n v="13"/>
    <n v="8"/>
    <s v="Yes"/>
    <s v="No"/>
    <s v="No"/>
    <s v="No"/>
    <m/>
    <n v="1017719707"/>
    <s v="F243"/>
    <n v="205"/>
    <n v="205"/>
    <n v="48"/>
    <s v="Below National Norm"/>
    <n v="7"/>
    <n v="0"/>
    <s v="No"/>
    <s v="No"/>
    <s v="Did Not Achieve Goal"/>
    <s v="No"/>
    <n v="195"/>
    <n v="214"/>
    <n v="51"/>
    <s v="Above National Norm"/>
    <n v="12"/>
    <n v="19"/>
    <s v="Yes"/>
    <s v="Yes"/>
    <s v="Exceeded Goal"/>
    <s v="Yes"/>
    <m/>
    <n v="1017719707"/>
    <d v="2017-09-18T00:00:00"/>
    <m/>
    <m/>
    <m/>
    <s v="Yes"/>
    <s v="Yes"/>
    <m/>
    <m/>
    <s v="No"/>
    <n v="0"/>
    <s v="No"/>
    <e v="#N/A"/>
    <s v="F243"/>
    <n v="404"/>
    <s v="Pass"/>
    <n v="448"/>
    <s v="Pass"/>
    <n v="440"/>
    <s v="Pass"/>
    <n v="427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243"/>
    <n v="3"/>
    <n v="4"/>
    <n v="2"/>
    <n v="4"/>
    <n v="4"/>
    <n v="3"/>
    <n v="4"/>
    <n v="4"/>
    <n v="4"/>
  </r>
  <r>
    <n v="705"/>
    <s v="Damare"/>
    <s v="Cosby"/>
    <m/>
    <m/>
    <m/>
    <m/>
    <m/>
    <x v="0"/>
    <m/>
    <n v="3"/>
    <n v="4"/>
    <n v="4"/>
    <n v="1017537786"/>
    <s v="DCosby936"/>
    <n v="936"/>
    <s v="C936"/>
    <s v="G734"/>
    <s v="G734"/>
    <m/>
    <m/>
    <m/>
    <m/>
    <m/>
    <m/>
    <m/>
    <m/>
    <m/>
    <m/>
    <m/>
    <s v="George Mason"/>
    <s v="George Mason"/>
    <s v="Central"/>
    <m/>
    <d v="2018-03-01T00:00:00"/>
    <n v="1"/>
    <n v="1"/>
    <n v="44"/>
    <m/>
    <m/>
    <m/>
    <m/>
    <m/>
    <m/>
    <m/>
    <m/>
    <m/>
    <m/>
    <m/>
    <m/>
    <m/>
    <m/>
    <n v="1"/>
    <n v="1"/>
    <n v="1"/>
    <s v="No"/>
    <s v="Yes*"/>
    <n v="7"/>
    <n v="-1"/>
    <s v="No"/>
    <s v="No"/>
    <n v="6"/>
    <n v="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37786"/>
    <s v="G734"/>
    <n v="164"/>
    <n v="184"/>
    <n v="17"/>
    <s v="Well Below National Norm"/>
    <n v="14"/>
    <n v="20"/>
    <s v="Yes"/>
    <s v="Yes"/>
    <s v="Exceeded Goal"/>
    <s v="No"/>
    <n v="169"/>
    <n v="193"/>
    <n v="23"/>
    <s v="Well Below National Norm"/>
    <n v="14"/>
    <n v="24"/>
    <s v="Yes"/>
    <s v="Yes"/>
    <s v="Exceeded Goal"/>
    <s v="No"/>
    <m/>
    <m/>
    <d v="2017-10-30T00:00:00"/>
    <m/>
    <m/>
    <m/>
    <m/>
    <s v="Yes"/>
    <m/>
    <m/>
    <m/>
    <m/>
    <s v="No"/>
    <e v="#N/A"/>
    <m/>
    <m/>
    <m/>
    <m/>
    <m/>
    <n v="352"/>
    <s v="Fail"/>
    <n v="407"/>
    <s v="Pass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0"/>
    <s v="Elijah"/>
    <s v="Jones"/>
    <m/>
    <m/>
    <m/>
    <m/>
    <m/>
    <x v="0"/>
    <m/>
    <m/>
    <n v="3"/>
    <n v="3"/>
    <n v="1018045161"/>
    <s v="EJones902"/>
    <n v="902"/>
    <s v="C902"/>
    <s v="C902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*"/>
    <n v="10"/>
    <n v="-15"/>
    <s v="No"/>
    <s v="No"/>
    <n v="10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9"/>
    <s v="Yazmine"/>
    <s v="Bassett"/>
    <n v="2"/>
    <n v="3"/>
    <n v="4"/>
    <n v="4"/>
    <n v="5"/>
    <x v="2"/>
    <n v="6"/>
    <n v="6"/>
    <n v="7"/>
    <n v="7"/>
    <n v="1016512149"/>
    <s v="YBassett474"/>
    <n v="474"/>
    <s v="C474"/>
    <s v="C474"/>
    <s v="C474"/>
    <s v="F1"/>
    <n v="1102"/>
    <m/>
    <m/>
    <m/>
    <s v="PPDC @ FCES"/>
    <s v="PPDC @ FCES"/>
    <s v="PPDC @ FCES"/>
    <s v="PPDC @ FCES"/>
    <s v="PPDC @ FCES"/>
    <s v="Central"/>
    <s v="Central"/>
    <s v="Central"/>
    <s v="Central"/>
    <m/>
    <d v="2014-10-01T00:00:00"/>
    <n v="4"/>
    <n v="4"/>
    <n v="176"/>
    <m/>
    <m/>
    <m/>
    <m/>
    <m/>
    <m/>
    <m/>
    <m/>
    <n v="1"/>
    <n v="1"/>
    <n v="1"/>
    <n v="1"/>
    <n v="1"/>
    <n v="1"/>
    <n v="1"/>
    <n v="1"/>
    <n v="1"/>
    <s v="No*"/>
    <s v="Yes*"/>
    <n v="3"/>
    <n v="0"/>
    <s v="No"/>
    <s v="No"/>
    <n v="2"/>
    <n v="5"/>
    <s v="Yes"/>
    <s v="Yes"/>
    <m/>
    <m/>
    <m/>
    <m/>
    <m/>
    <m/>
    <m/>
    <m/>
    <m/>
    <m/>
    <m/>
    <m/>
    <m/>
    <m/>
    <m/>
    <m/>
    <m/>
    <m/>
    <n v="194"/>
    <n v="206"/>
    <n v="9"/>
    <n v="12"/>
    <n v="69"/>
    <b v="1"/>
    <b v="1"/>
    <b v="1"/>
    <s v="Yes"/>
    <m/>
    <n v="198"/>
    <n v="201"/>
    <n v="11"/>
    <n v="3"/>
    <n v="43"/>
    <b v="1"/>
    <b v="0"/>
    <b v="0"/>
    <s v="No"/>
    <m/>
    <m/>
    <n v="209"/>
    <n v="76"/>
    <n v="207"/>
    <n v="53"/>
    <n v="6"/>
    <n v="-2"/>
    <s v="No"/>
    <s v="No"/>
    <s v="No"/>
    <s v="Yes"/>
    <n v="212"/>
    <n v="77"/>
    <m/>
    <m/>
    <n v="11"/>
    <m/>
    <m/>
    <m/>
    <m/>
    <m/>
    <m/>
    <d v="2016-09-13T00:00:00"/>
    <n v="208"/>
    <m/>
    <n v="226"/>
    <n v="83"/>
    <n v="6"/>
    <n v="18"/>
    <s v="Yes"/>
    <s v="Yes"/>
    <s v="Yes"/>
    <s v="Yes"/>
    <m/>
    <m/>
    <m/>
    <m/>
    <m/>
    <m/>
    <m/>
    <m/>
    <m/>
    <m/>
    <m/>
    <n v="1016512149"/>
    <s v="C474"/>
    <n v="216"/>
    <n v="210"/>
    <n v="35"/>
    <s v="Below National Norm"/>
    <n v="4"/>
    <n v="-6"/>
    <s v="No"/>
    <s v="No"/>
    <s v="Did Not Achieve Goal"/>
    <s v="No"/>
    <n v="228"/>
    <n v="226"/>
    <n v="52"/>
    <s v="Above National Norm"/>
    <n v="8"/>
    <n v="-2"/>
    <s v="No"/>
    <s v="No"/>
    <s v="Did Not Achieve Goal"/>
    <s v="Yes"/>
    <m/>
    <n v="1016512149"/>
    <d v="2017-09-21T00:00:00"/>
    <m/>
    <s v="Yes"/>
    <s v="Yes"/>
    <s v="Yes"/>
    <s v="Yes"/>
    <s v="No"/>
    <n v="0"/>
    <s v="No"/>
    <n v="0"/>
    <s v="No"/>
    <e v="#N/A"/>
    <s v="F1"/>
    <n v="564"/>
    <s v="Advanced"/>
    <n v="529"/>
    <s v="Advanced"/>
    <n v="439"/>
    <s v="Pass"/>
    <n v="453"/>
    <s v="Pass"/>
    <s v="Fairfield Court Elementary School"/>
    <s v="Martin Luther King Middle School"/>
    <s v="Yes"/>
    <m/>
    <n v="142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"/>
    <n v="4"/>
    <n v="2"/>
    <n v="4"/>
    <n v="4"/>
    <n v="4"/>
    <n v="4"/>
    <n v="4"/>
    <n v="4"/>
    <n v="4"/>
    <n v="3"/>
    <n v="1"/>
    <n v="1"/>
    <n v="4"/>
    <n v="4"/>
    <n v="4"/>
    <n v="4"/>
    <n v="4"/>
    <n v="3"/>
    <n v="3"/>
    <n v="3"/>
    <n v="4"/>
    <n v="4"/>
    <n v="4"/>
    <n v="4"/>
    <n v="4"/>
    <n v="4"/>
    <n v="4"/>
    <n v="4"/>
    <m/>
    <m/>
    <m/>
    <m/>
    <n v="4"/>
    <n v="3"/>
    <n v="3"/>
    <n v="4"/>
    <n v="4"/>
    <n v="3"/>
    <n v="4"/>
    <n v="4"/>
    <n v="4"/>
    <n v="4"/>
    <n v="4"/>
    <n v="4"/>
    <n v="4"/>
    <n v="4"/>
    <n v="4"/>
    <n v="4"/>
    <n v="4"/>
    <n v="3"/>
    <n v="4"/>
    <n v="2"/>
    <n v="4"/>
    <n v="4"/>
    <n v="4"/>
    <n v="4"/>
    <n v="4"/>
    <n v="4"/>
    <n v="4"/>
    <n v="4"/>
    <n v="4"/>
    <n v="4"/>
    <n v="4"/>
    <n v="4"/>
    <n v="4"/>
    <m/>
    <m/>
    <m/>
    <m/>
    <s v="F1"/>
    <s v="Fairfield"/>
    <n v="3"/>
    <n v="2"/>
    <n v="3"/>
    <n v="4"/>
    <n v="2"/>
    <n v="2"/>
    <n v="4"/>
    <n v="4"/>
    <n v="2"/>
    <n v="3"/>
    <n v="4"/>
    <n v="4"/>
    <n v="4"/>
    <n v="4"/>
    <n v="4"/>
    <n v="4"/>
    <n v="4"/>
    <n v="2"/>
    <n v="2"/>
    <n v="2"/>
    <n v="3"/>
    <n v="2"/>
    <n v="4"/>
    <n v="4"/>
    <n v="4"/>
    <n v="4"/>
    <n v="4"/>
    <n v="4"/>
    <m/>
    <m/>
    <m/>
    <s v="Yes"/>
    <m/>
    <s v="F1"/>
    <x v="1"/>
    <n v="3"/>
    <n v="3"/>
    <n v="4"/>
    <n v="3"/>
    <n v="3"/>
    <n v="4"/>
    <n v="4"/>
    <n v="4"/>
    <n v="3"/>
    <n v="3"/>
    <n v="4"/>
    <n v="3"/>
    <n v="3"/>
    <x v="1"/>
    <n v="4"/>
    <n v="4"/>
    <n v="2"/>
    <n v="3"/>
    <n v="3"/>
    <n v="4"/>
    <n v="2"/>
    <n v="3"/>
    <n v="4"/>
    <n v="4"/>
    <n v="4"/>
    <n v="4"/>
    <n v="4"/>
    <n v="4"/>
    <n v="3"/>
    <n v="3"/>
    <n v="4"/>
    <n v="4"/>
    <m/>
    <m/>
    <m/>
    <m/>
    <s v="c474"/>
    <n v="3"/>
    <n v="3"/>
    <n v="3"/>
    <n v="4"/>
    <n v="4"/>
    <n v="3"/>
    <n v="4"/>
    <n v="4"/>
    <n v="4"/>
  </r>
  <r>
    <n v="591"/>
    <s v="Jahtwon"/>
    <s v="Pleasants"/>
    <m/>
    <m/>
    <m/>
    <m/>
    <m/>
    <x v="0"/>
    <n v="5"/>
    <n v="5"/>
    <n v="6"/>
    <n v="6"/>
    <n v="1017561178"/>
    <s v="JPleasants463"/>
    <n v="463"/>
    <s v="C463"/>
    <s v="C463"/>
    <s v="C463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Yes*"/>
    <n v="4"/>
    <n v="-7"/>
    <s v="No"/>
    <s v="No"/>
    <n v="5"/>
    <n v="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1178"/>
    <s v="C463"/>
    <n v="182"/>
    <n v="196"/>
    <n v="14"/>
    <s v="Well Below National Norm"/>
    <n v="9"/>
    <n v="14"/>
    <s v="Yes"/>
    <s v="Yes"/>
    <s v="Exceeded Goal"/>
    <s v="No"/>
    <n v="187"/>
    <n v="211"/>
    <n v="26"/>
    <s v="Well Below National Norm"/>
    <n v="10"/>
    <n v="24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352"/>
    <s v="Fail"/>
    <n v="369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63"/>
    <n v="1"/>
    <n v="3"/>
    <n v="1"/>
    <n v="3"/>
    <n v="1"/>
    <n v="1"/>
    <n v="3"/>
    <n v="1"/>
    <n v="2"/>
  </r>
  <r>
    <n v="548"/>
    <s v="Juan"/>
    <s v="Dehaney"/>
    <m/>
    <m/>
    <m/>
    <m/>
    <m/>
    <x v="1"/>
    <n v="4"/>
    <n v="4"/>
    <n v="5"/>
    <n v="5"/>
    <n v="1017599426"/>
    <s v="JDehaney390"/>
    <n v="390"/>
    <s v="C390"/>
    <s v="C390"/>
    <s v="C390"/>
    <s v="C390"/>
    <m/>
    <m/>
    <m/>
    <m/>
    <m/>
    <m/>
    <m/>
    <m/>
    <s v="Central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s v="No"/>
    <s v="Yes*"/>
    <n v="6"/>
    <n v="-2"/>
    <s v="No"/>
    <s v="No"/>
    <n v="7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63"/>
    <m/>
    <n v="162"/>
    <n v="1"/>
    <n v="14"/>
    <n v="-1"/>
    <s v="No"/>
    <s v="No"/>
    <s v="No"/>
    <s v="No"/>
    <n v="176"/>
    <m/>
    <n v="187"/>
    <n v="12"/>
    <n v="14"/>
    <n v="11"/>
    <s v="Yes"/>
    <s v="No"/>
    <s v="No"/>
    <s v="No"/>
    <m/>
    <n v="1017599426"/>
    <s v="C390"/>
    <n v="176"/>
    <n v="188"/>
    <n v="12"/>
    <s v="Well Below National Norm"/>
    <n v="11"/>
    <n v="12"/>
    <s v="Yes"/>
    <s v="Yes"/>
    <s v="Exceeded Goal"/>
    <s v="No"/>
    <n v="196"/>
    <n v="207"/>
    <n v="33"/>
    <s v="Well Below National Norm"/>
    <n v="12"/>
    <n v="11"/>
    <s v="Yes"/>
    <s v="No"/>
    <s v="Did Not Achieve Goal, But Showed Growth"/>
    <s v="No"/>
    <m/>
    <n v="1017599426"/>
    <d v="2017-09-18T00:00:00"/>
    <m/>
    <m/>
    <m/>
    <s v="Yes"/>
    <s v="Yes"/>
    <m/>
    <m/>
    <s v="No"/>
    <n v="0"/>
    <s v="No"/>
    <e v="#N/A"/>
    <s v="C390"/>
    <n v="236"/>
    <s v="Fail"/>
    <n v="369"/>
    <s v="Fail"/>
    <n v="328"/>
    <s v="Fail"/>
    <n v="380"/>
    <s v="Fail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90"/>
    <n v="1"/>
    <n v="4"/>
    <n v="1"/>
    <n v="1"/>
    <n v="4"/>
    <n v="1"/>
    <n v="3"/>
    <n v="1"/>
    <n v="4"/>
  </r>
  <r>
    <n v="114"/>
    <s v="Markale"/>
    <s v="Dewitt"/>
    <n v="2"/>
    <n v="3"/>
    <n v="4"/>
    <n v="4"/>
    <n v="5"/>
    <x v="2"/>
    <n v="6"/>
    <n v="6"/>
    <n v="7"/>
    <n v="7"/>
    <n v="1017137370"/>
    <s v="MDewitt52"/>
    <n v="52"/>
    <s v="C52"/>
    <s v="C52"/>
    <s v="C52"/>
    <s v="C52"/>
    <n v="832"/>
    <m/>
    <m/>
    <s v="PPDC @ FCES"/>
    <s v="Central"/>
    <s v="Central"/>
    <s v="Central"/>
    <s v="Central"/>
    <s v="Central"/>
    <s v="Central"/>
    <s v="Central"/>
    <s v="Central"/>
    <s v="Central"/>
    <m/>
    <d v="2013-09-01T00:00:00"/>
    <n v="5"/>
    <n v="5"/>
    <n v="220"/>
    <m/>
    <m/>
    <m/>
    <m/>
    <m/>
    <m/>
    <n v="1"/>
    <n v="1"/>
    <n v="1"/>
    <n v="1"/>
    <n v="1"/>
    <n v="1"/>
    <n v="1"/>
    <n v="1"/>
    <n v="1"/>
    <n v="1"/>
    <n v="1"/>
    <s v="No"/>
    <s v="Yes*"/>
    <n v="4"/>
    <n v="-7"/>
    <s v="No"/>
    <s v="No"/>
    <n v="3"/>
    <n v="7"/>
    <s v="Yes"/>
    <s v="Yes"/>
    <m/>
    <n v="164"/>
    <n v="171"/>
    <n v="15"/>
    <n v="7"/>
    <s v="Yes"/>
    <s v="NO"/>
    <s v="no"/>
    <s v="NO"/>
    <n v="155"/>
    <n v="187"/>
    <n v="16"/>
    <n v="32"/>
    <s v="Yes"/>
    <s v="YES"/>
    <s v="yes"/>
    <s v="NO"/>
    <m/>
    <n v="179"/>
    <n v="193"/>
    <n v="10"/>
    <n v="14"/>
    <n v="35"/>
    <b v="1"/>
    <b v="1"/>
    <b v="1"/>
    <s v="No"/>
    <m/>
    <n v="183"/>
    <n v="192"/>
    <n v="11"/>
    <n v="9"/>
    <n v="20"/>
    <b v="1"/>
    <b v="0"/>
    <b v="0"/>
    <s v="No"/>
    <m/>
    <m/>
    <n v="187"/>
    <n v="24"/>
    <n v="206"/>
    <n v="50"/>
    <n v="9"/>
    <n v="19"/>
    <s v="Yes"/>
    <s v="Yes"/>
    <s v="Yes"/>
    <s v="Yes"/>
    <n v="198"/>
    <n v="39"/>
    <n v="201"/>
    <n v="20"/>
    <n v="12"/>
    <n v="3"/>
    <s v="Yes"/>
    <s v="No"/>
    <s v="No"/>
    <s v="No"/>
    <m/>
    <d v="2016-09-12T00:00:00"/>
    <n v="206"/>
    <m/>
    <n v="207"/>
    <n v="37"/>
    <n v="6"/>
    <n v="1"/>
    <s v="Yes"/>
    <s v="No"/>
    <s v="No"/>
    <s v="No"/>
    <m/>
    <m/>
    <m/>
    <m/>
    <m/>
    <m/>
    <m/>
    <m/>
    <m/>
    <m/>
    <m/>
    <n v="1017137370"/>
    <s v="C52"/>
    <n v="200"/>
    <n v="213"/>
    <n v="43"/>
    <s v="Below National Norm"/>
    <n v="6"/>
    <n v="13"/>
    <s v="Yes"/>
    <s v="Yes"/>
    <s v="Exceeded Goal"/>
    <s v="No"/>
    <n v="215"/>
    <n v="221"/>
    <n v="40"/>
    <s v="Below National Norm"/>
    <n v="8"/>
    <n v="6"/>
    <s v="Yes"/>
    <s v="No"/>
    <s v="Did Not Achieve Goal, But Showed Growth"/>
    <s v="No"/>
    <m/>
    <n v="1017137370"/>
    <d v="2017-09-18T00:00:00"/>
    <m/>
    <s v="Yes"/>
    <s v="Yes"/>
    <s v="Yes"/>
    <s v="Yes"/>
    <s v="No"/>
    <n v="0"/>
    <s v="Yes"/>
    <n v="1"/>
    <s v="No"/>
    <e v="#N/A"/>
    <s v="C52"/>
    <n v="416"/>
    <s v="Pass"/>
    <n v="453"/>
    <s v="Pass"/>
    <n v="402"/>
    <s v="Pass"/>
    <n v="424"/>
    <s v="Pass"/>
    <s v="Fairfield Court Elementary School"/>
    <s v="Martin Luther King Middle School"/>
    <s v="Yes"/>
    <m/>
    <n v="1417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2"/>
    <n v="4"/>
    <n v="4"/>
    <n v="4"/>
    <n v="4"/>
    <n v="3"/>
    <n v="1"/>
    <n v="4"/>
    <n v="4"/>
    <n v="4"/>
    <n v="3"/>
    <n v="4"/>
    <n v="4"/>
    <n v="1"/>
    <n v="4"/>
    <n v="4"/>
    <n v="4"/>
    <n v="4"/>
    <n v="3"/>
    <n v="1"/>
    <n v="3"/>
    <n v="4"/>
    <n v="4"/>
    <n v="4"/>
    <n v="4"/>
    <n v="4"/>
    <n v="4"/>
    <n v="4"/>
    <n v="4"/>
    <m/>
    <m/>
    <m/>
    <m/>
    <n v="3"/>
    <n v="1"/>
    <n v="3"/>
    <n v="4"/>
    <n v="3"/>
    <n v="2"/>
    <n v="3"/>
    <n v="3"/>
    <n v="2"/>
    <n v="4"/>
    <n v="4"/>
    <n v="4"/>
    <n v="3"/>
    <n v="4"/>
    <n v="4"/>
    <n v="4"/>
    <n v="4"/>
    <n v="1"/>
    <n v="3"/>
    <n v="2"/>
    <n v="4"/>
    <n v="3"/>
    <n v="3"/>
    <n v="4"/>
    <n v="4"/>
    <n v="4"/>
    <n v="4"/>
    <n v="4"/>
    <n v="4"/>
    <n v="2"/>
    <n v="4"/>
    <n v="3"/>
    <n v="3"/>
    <m/>
    <m/>
    <m/>
    <m/>
    <s v="C52"/>
    <s v="Central"/>
    <n v="3"/>
    <n v="3"/>
    <n v="3"/>
    <n v="4"/>
    <n v="3"/>
    <n v="3"/>
    <n v="3"/>
    <n v="3"/>
    <n v="3"/>
    <n v="3"/>
    <n v="3"/>
    <n v="3"/>
    <n v="3"/>
    <n v="4"/>
    <n v="4"/>
    <n v="4"/>
    <n v="4"/>
    <n v="1"/>
    <n v="3"/>
    <n v="1"/>
    <n v="4"/>
    <n v="3"/>
    <n v="4"/>
    <n v="4"/>
    <n v="4"/>
    <n v="4"/>
    <n v="4"/>
    <n v="4"/>
    <m/>
    <m/>
    <m/>
    <s v="Yes"/>
    <m/>
    <s v="C52"/>
    <x v="2"/>
    <n v="4"/>
    <n v="3"/>
    <n v="3"/>
    <n v="1"/>
    <n v="2"/>
    <n v="3"/>
    <n v="3"/>
    <n v="1"/>
    <n v="1"/>
    <n v="2"/>
    <n v="4"/>
    <n v="1"/>
    <n v="4"/>
    <x v="1"/>
    <n v="4"/>
    <n v="4"/>
    <n v="1"/>
    <n v="2"/>
    <n v="1"/>
    <n v="3"/>
    <n v="1"/>
    <n v="1"/>
    <n v="4"/>
    <n v="4"/>
    <n v="3"/>
    <n v="4"/>
    <n v="4"/>
    <n v="4"/>
    <n v="3"/>
    <n v="4"/>
    <n v="3"/>
    <n v="4"/>
    <m/>
    <m/>
    <m/>
    <m/>
    <s v="c52"/>
    <n v="2"/>
    <n v="3"/>
    <n v="1"/>
    <n v="4"/>
    <n v="2"/>
    <n v="4"/>
    <n v="3"/>
    <n v="1"/>
    <n v="1"/>
  </r>
  <r>
    <n v="140"/>
    <s v="James"/>
    <s v="Frazier"/>
    <n v="1"/>
    <n v="2"/>
    <n v="3"/>
    <n v="3"/>
    <n v="4"/>
    <x v="3"/>
    <n v="5"/>
    <n v="5"/>
    <n v="6"/>
    <n v="6"/>
    <n v="1016961236"/>
    <s v="JFrazier61"/>
    <n v="61"/>
    <s v="C61"/>
    <s v="C61"/>
    <s v="C61"/>
    <s v="C61"/>
    <n v="923"/>
    <m/>
    <m/>
    <m/>
    <m/>
    <m/>
    <m/>
    <m/>
    <m/>
    <s v="Central"/>
    <s v="Central"/>
    <s v="Central"/>
    <s v="Central"/>
    <m/>
    <d v="2014-06-01T00:00:00"/>
    <n v="3"/>
    <n v="1"/>
    <n v="60"/>
    <m/>
    <m/>
    <m/>
    <m/>
    <m/>
    <m/>
    <m/>
    <n v="1"/>
    <m/>
    <m/>
    <m/>
    <m/>
    <m/>
    <n v="1"/>
    <n v="1"/>
    <n v="1"/>
    <n v="1"/>
    <s v="No"/>
    <s v="Yes"/>
    <n v="6"/>
    <n v="-2"/>
    <s v="No"/>
    <s v="No"/>
    <n v="8"/>
    <n v="14"/>
    <s v="Yes"/>
    <s v="Yes"/>
    <m/>
    <m/>
    <m/>
    <m/>
    <m/>
    <m/>
    <m/>
    <m/>
    <m/>
    <m/>
    <m/>
    <m/>
    <m/>
    <m/>
    <m/>
    <m/>
    <m/>
    <m/>
    <n v="152"/>
    <m/>
    <m/>
    <e v="#VALUE!"/>
    <m/>
    <e v="#VALUE!"/>
    <e v="#VALUE!"/>
    <e v="#VALUE!"/>
    <m/>
    <m/>
    <n v="149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6961236"/>
    <s v="C61"/>
    <n v="174"/>
    <n v="184"/>
    <n v="3"/>
    <s v="Well Below National Norm"/>
    <n v="11"/>
    <n v="10"/>
    <s v="Yes"/>
    <s v="No"/>
    <s v="Did Not Achieve Goal, But Showed Growth"/>
    <s v="No"/>
    <n v="175"/>
    <n v="181"/>
    <n v="1"/>
    <s v="Well Below National Norm"/>
    <n v="10"/>
    <n v="6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s v="C61"/>
    <m/>
    <m/>
    <m/>
    <m/>
    <n v="273"/>
    <s v="Fail"/>
    <n v="263"/>
    <s v="Fail"/>
    <m/>
    <s v="Woodville Elementary School"/>
    <s v="Yes"/>
    <m/>
    <s v="jfrazi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61"/>
    <n v="3"/>
    <n v="4"/>
    <n v="3"/>
    <n v="3"/>
    <n v="1"/>
    <n v="1"/>
    <n v="4"/>
    <n v="4"/>
    <n v="4"/>
  </r>
  <r>
    <n v="575"/>
    <s v="Ma'Kayla"/>
    <s v="Anderson"/>
    <m/>
    <m/>
    <m/>
    <m/>
    <m/>
    <x v="0"/>
    <n v="2"/>
    <n v="2"/>
    <n v="3"/>
    <n v="3"/>
    <n v="1017856488"/>
    <s v="MAnderson481"/>
    <n v="481"/>
    <s v="C481"/>
    <s v="C481"/>
    <s v="C481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No"/>
    <s v="Yes"/>
    <n v="8"/>
    <n v="-20"/>
    <s v="No"/>
    <s v="No"/>
    <n v="9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56488"/>
    <s v="C481"/>
    <n v="170"/>
    <n v="177"/>
    <n v="22"/>
    <s v="Well Below National Norm"/>
    <n v="15"/>
    <n v="7"/>
    <s v="Yes"/>
    <s v="No"/>
    <s v="Did Not Achieve Goal, But Showed Growth"/>
    <s v="No"/>
    <n v="169"/>
    <n v="188"/>
    <n v="38"/>
    <s v="Below National Norm"/>
    <n v="16"/>
    <n v="19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9"/>
    <s v="Nevaeh"/>
    <s v="Coles"/>
    <m/>
    <m/>
    <m/>
    <m/>
    <m/>
    <x v="0"/>
    <m/>
    <m/>
    <n v="2"/>
    <n v="2"/>
    <n v="1018048342"/>
    <s v="NColes843"/>
    <n v="843"/>
    <s v="C843"/>
    <s v="G864"/>
    <m/>
    <m/>
    <m/>
    <m/>
    <m/>
    <m/>
    <m/>
    <m/>
    <m/>
    <m/>
    <m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"/>
    <n v="9"/>
    <n v="-7"/>
    <s v="No"/>
    <s v="No"/>
    <n v="9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KeMarii"/>
    <s v="Dewitt"/>
    <n v="1"/>
    <n v="2"/>
    <n v="3"/>
    <n v="3"/>
    <n v="4"/>
    <x v="3"/>
    <n v="5"/>
    <n v="5"/>
    <n v="6"/>
    <n v="6"/>
    <n v="1017432372"/>
    <s v="KDewitt53"/>
    <n v="53"/>
    <s v="C53"/>
    <s v="C53"/>
    <s v="C53"/>
    <s v="C53"/>
    <n v="835"/>
    <m/>
    <m/>
    <m/>
    <s v="Central"/>
    <s v="Central"/>
    <s v="Central"/>
    <s v="Central"/>
    <s v="Central"/>
    <s v="Central"/>
    <s v="Central"/>
    <s v="Central"/>
    <s v="Central"/>
    <m/>
    <d v="2014-09-01T00:00:00"/>
    <n v="4"/>
    <n v="4"/>
    <n v="176"/>
    <m/>
    <m/>
    <m/>
    <m/>
    <m/>
    <m/>
    <m/>
    <m/>
    <n v="1"/>
    <n v="1"/>
    <n v="1"/>
    <n v="1"/>
    <n v="1"/>
    <n v="1"/>
    <n v="1"/>
    <n v="1"/>
    <n v="1"/>
    <s v="No"/>
    <s v="Yes"/>
    <n v="5"/>
    <n v="-4"/>
    <s v="No"/>
    <s v="No"/>
    <n v="5"/>
    <n v="13"/>
    <s v="Yes"/>
    <s v="Yes"/>
    <m/>
    <m/>
    <m/>
    <m/>
    <m/>
    <m/>
    <m/>
    <m/>
    <m/>
    <m/>
    <m/>
    <m/>
    <m/>
    <m/>
    <m/>
    <m/>
    <m/>
    <m/>
    <n v="174"/>
    <n v="181"/>
    <n v="14"/>
    <n v="7"/>
    <n v="31"/>
    <b v="1"/>
    <b v="0"/>
    <b v="0"/>
    <s v="No"/>
    <m/>
    <n v="168"/>
    <n v="177"/>
    <n v="14"/>
    <n v="9"/>
    <n v="13"/>
    <b v="1"/>
    <b v="0"/>
    <b v="0"/>
    <s v="No"/>
    <m/>
    <m/>
    <n v="181"/>
    <n v="32"/>
    <n v="190"/>
    <n v="28"/>
    <n v="12"/>
    <n v="9"/>
    <s v="Yes"/>
    <s v="No"/>
    <s v="No"/>
    <s v="No"/>
    <n v="182"/>
    <n v="26"/>
    <n v="184"/>
    <n v="8"/>
    <n v="14"/>
    <n v="2"/>
    <s v="Yes"/>
    <s v="No"/>
    <s v="No"/>
    <s v="No"/>
    <m/>
    <d v="2016-09-12T00:00:00"/>
    <n v="204"/>
    <m/>
    <n v="205"/>
    <n v="48"/>
    <n v="7"/>
    <n v="1"/>
    <s v="Yes"/>
    <s v="No"/>
    <s v="No"/>
    <s v="No"/>
    <n v="194"/>
    <m/>
    <n v="196"/>
    <n v="12"/>
    <n v="12"/>
    <n v="2"/>
    <s v="Yes"/>
    <s v="No"/>
    <s v="No"/>
    <s v="No"/>
    <m/>
    <n v="1017432372"/>
    <s v="C53"/>
    <n v="205"/>
    <n v="208"/>
    <n v="40"/>
    <s v="Below National Norm"/>
    <n v="6"/>
    <n v="3"/>
    <s v="Yes"/>
    <s v="No"/>
    <s v="Did Not Achieve Goal, But Showed Growth"/>
    <s v="No"/>
    <n v="205"/>
    <n v="200"/>
    <n v="9"/>
    <s v="Well Below National Norm"/>
    <n v="10"/>
    <n v="-5"/>
    <s v="No"/>
    <s v="No"/>
    <s v="Did Not Achieve Goal"/>
    <s v="No"/>
    <m/>
    <n v="1017432372"/>
    <d v="2017-09-18T00:00:00"/>
    <m/>
    <m/>
    <s v="Yes"/>
    <s v="Yes"/>
    <s v="Yes"/>
    <s v="No"/>
    <n v="0"/>
    <s v="No"/>
    <n v="0"/>
    <s v="Yes"/>
    <e v="#N/A"/>
    <s v="C53"/>
    <n v="478"/>
    <s v="Pass"/>
    <n v="487"/>
    <s v="Pass"/>
    <n v="504"/>
    <s v="Advanced"/>
    <n v="420"/>
    <s v="Pass"/>
    <s v="Fairfield Court Elementary School"/>
    <s v="Fairfield Court Elementary School"/>
    <s v="Yes"/>
    <m/>
    <n v="1414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3"/>
    <s v="Central"/>
    <n v="3"/>
    <n v="2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1"/>
    <n v="4"/>
    <n v="4"/>
    <n v="4"/>
    <n v="4"/>
    <n v="2"/>
    <n v="4"/>
    <n v="4"/>
    <m/>
    <m/>
    <m/>
    <m/>
    <m/>
    <s v="C53"/>
    <x v="2"/>
    <n v="2"/>
    <n v="2"/>
    <n v="2"/>
    <n v="3"/>
    <n v="4"/>
    <n v="1"/>
    <n v="3"/>
    <n v="4"/>
    <n v="4"/>
    <n v="4"/>
    <n v="4"/>
    <n v="4"/>
    <n v="4"/>
    <x v="1"/>
    <n v="4"/>
    <n v="4"/>
    <n v="4"/>
    <n v="4"/>
    <n v="4"/>
    <n v="4"/>
    <n v="4"/>
    <n v="4"/>
    <n v="3"/>
    <n v="3"/>
    <n v="4"/>
    <n v="2"/>
    <n v="3"/>
    <n v="4"/>
    <n v="3"/>
    <n v="4"/>
    <n v="4"/>
    <n v="4"/>
    <m/>
    <m/>
    <m/>
    <m/>
    <s v="c53"/>
    <n v="3"/>
    <n v="3"/>
    <n v="2"/>
    <n v="3"/>
    <n v="3"/>
    <n v="3"/>
    <n v="3"/>
    <n v="2"/>
    <n v="1"/>
  </r>
  <r>
    <n v="843"/>
    <s v="Shane"/>
    <s v="Evans"/>
    <m/>
    <m/>
    <m/>
    <m/>
    <m/>
    <x v="0"/>
    <m/>
    <m/>
    <m/>
    <n v="3"/>
    <n v="1017855813"/>
    <s v="SEvans1033"/>
    <n v="1033"/>
    <s v="G1033"/>
    <m/>
    <m/>
    <m/>
    <m/>
    <m/>
    <m/>
    <m/>
    <m/>
    <m/>
    <m/>
    <m/>
    <m/>
    <m/>
    <m/>
    <m/>
    <s v="George Mason"/>
    <m/>
    <d v="2018-11-01T00:00:00"/>
    <n v="0"/>
    <n v="0"/>
    <n v="0"/>
    <m/>
    <m/>
    <m/>
    <m/>
    <m/>
    <m/>
    <m/>
    <m/>
    <m/>
    <m/>
    <m/>
    <m/>
    <m/>
    <m/>
    <m/>
    <m/>
    <n v="1"/>
    <s v="No"/>
    <s v="Yes"/>
    <n v="8"/>
    <n v="0"/>
    <s v="No"/>
    <s v="No"/>
    <n v="9"/>
    <n v="2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5"/>
    <s v="Dant'e"/>
    <s v="Hall"/>
    <m/>
    <m/>
    <m/>
    <m/>
    <m/>
    <x v="0"/>
    <m/>
    <m/>
    <m/>
    <n v="5"/>
    <n v="1017748649"/>
    <s v="DHall974"/>
    <n v="974"/>
    <s v="G974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Yes"/>
    <n v="6"/>
    <n v="-2"/>
    <s v="No"/>
    <s v="No"/>
    <n v="8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3"/>
    <s v="CALEIGH"/>
    <s v="BROWN"/>
    <m/>
    <m/>
    <m/>
    <m/>
    <m/>
    <x v="0"/>
    <m/>
    <m/>
    <m/>
    <n v="5"/>
    <n v="1017418665"/>
    <s v="CBROWN1016"/>
    <n v="1016"/>
    <s v="Ch1016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Yes"/>
    <n v="6"/>
    <n v="-7"/>
    <s v="No"/>
    <s v="No"/>
    <n v="6"/>
    <n v="2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s v="Tyshan"/>
    <s v="Darden"/>
    <m/>
    <m/>
    <m/>
    <m/>
    <m/>
    <x v="0"/>
    <n v="5"/>
    <n v="5"/>
    <n v="6"/>
    <n v="6"/>
    <n v="1017410523"/>
    <s v="TDarden454"/>
    <n v="454"/>
    <s v="C454"/>
    <s v="C454"/>
    <s v="C454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s v="incomplete"/>
    <s v="No"/>
    <s v="Yes"/>
    <n v="5"/>
    <n v="-3"/>
    <s v="No"/>
    <s v="No"/>
    <n v="5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10523"/>
    <s v="C454"/>
    <n v="202"/>
    <n v="181"/>
    <n v="2"/>
    <s v="Well Below National Norm"/>
    <n v="7"/>
    <n v="-21"/>
    <s v="No"/>
    <s v="No"/>
    <s v="Did Not Achieve Goal"/>
    <s v="No"/>
    <n v="195"/>
    <n v="199"/>
    <n v="8"/>
    <s v="Well Below National Norm"/>
    <n v="10"/>
    <n v="4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409"/>
    <s v="Pass"/>
    <n v="314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54"/>
    <n v="4"/>
    <n v="3"/>
    <n v="2"/>
    <n v="4"/>
    <n v="3"/>
    <n v="4"/>
    <n v="4"/>
    <n v="3"/>
    <n v="1"/>
  </r>
  <r>
    <n v="721"/>
    <s v="A'kye"/>
    <s v="Braxton"/>
    <m/>
    <m/>
    <m/>
    <m/>
    <m/>
    <x v="0"/>
    <m/>
    <m/>
    <n v="2"/>
    <n v="2"/>
    <n v="1018041918"/>
    <s v="ABraxton940"/>
    <n v="940"/>
    <s v="C940"/>
    <s v="G868"/>
    <m/>
    <m/>
    <m/>
    <m/>
    <m/>
    <m/>
    <m/>
    <m/>
    <m/>
    <m/>
    <m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m/>
    <n v="9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1"/>
    <s v="Darnell"/>
    <s v="Dandridge"/>
    <m/>
    <m/>
    <m/>
    <m/>
    <m/>
    <x v="0"/>
    <m/>
    <n v="6"/>
    <n v="7"/>
    <n v="7"/>
    <n v="1017381830"/>
    <s v="DDandridge708"/>
    <n v="708"/>
    <s v="C708"/>
    <s v="C708"/>
    <s v="C708"/>
    <m/>
    <m/>
    <m/>
    <m/>
    <m/>
    <m/>
    <m/>
    <m/>
    <m/>
    <m/>
    <m/>
    <s v="Central"/>
    <s v="Central"/>
    <s v="Central"/>
    <m/>
    <d v="2017-11-01T00:00:00"/>
    <n v="1"/>
    <n v="1"/>
    <n v="44"/>
    <m/>
    <m/>
    <m/>
    <m/>
    <m/>
    <m/>
    <m/>
    <m/>
    <m/>
    <m/>
    <m/>
    <m/>
    <m/>
    <m/>
    <n v="1"/>
    <n v="1"/>
    <n v="1"/>
    <s v="No*"/>
    <s v="No"/>
    <n v="4"/>
    <n v="1"/>
    <s v="Yes"/>
    <s v="No"/>
    <n v="5"/>
    <n v="-3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08"/>
    <m/>
    <m/>
    <m/>
    <m/>
    <m/>
    <m/>
    <m/>
    <m/>
    <m/>
    <m/>
    <m/>
    <m/>
    <m/>
    <m/>
    <m/>
    <m/>
    <m/>
    <m/>
    <m/>
    <m/>
    <m/>
    <m/>
    <d v="2017-10-17T00:00:00"/>
    <m/>
    <m/>
    <m/>
    <m/>
    <s v="Yes"/>
    <m/>
    <m/>
    <m/>
    <m/>
    <m/>
    <m/>
    <m/>
    <m/>
    <m/>
    <m/>
    <m/>
    <m/>
    <m/>
    <m/>
    <m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708"/>
    <n v="2"/>
    <n v="3"/>
    <n v="3"/>
    <n v="1"/>
    <n v="3"/>
    <n v="2"/>
    <n v="2"/>
    <n v="4"/>
    <n v="2"/>
  </r>
  <r>
    <n v="836"/>
    <s v="Jayquan"/>
    <s v="Jefferson"/>
    <m/>
    <m/>
    <m/>
    <m/>
    <m/>
    <x v="0"/>
    <m/>
    <m/>
    <m/>
    <n v="5"/>
    <n v="1017719702"/>
    <s v="JJefferson995"/>
    <n v="995"/>
    <s v="G995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7"/>
    <n v="1"/>
    <s v="Yes"/>
    <s v="No"/>
    <n v="8"/>
    <n v="-1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7"/>
    <s v="Keyasia"/>
    <s v="White"/>
    <m/>
    <m/>
    <m/>
    <m/>
    <m/>
    <x v="0"/>
    <m/>
    <m/>
    <m/>
    <n v="4"/>
    <n v="1017537848"/>
    <s v="KWhite1123"/>
    <n v="1123"/>
    <s v="F1123"/>
    <m/>
    <m/>
    <m/>
    <m/>
    <m/>
    <m/>
    <m/>
    <m/>
    <m/>
    <m/>
    <m/>
    <m/>
    <m/>
    <m/>
    <m/>
    <s v="PPDC @ FCES"/>
    <m/>
    <d v="2019-03-06T00:00:00"/>
    <n v="0"/>
    <n v="0"/>
    <n v="0"/>
    <m/>
    <m/>
    <m/>
    <m/>
    <m/>
    <m/>
    <m/>
    <m/>
    <m/>
    <m/>
    <m/>
    <m/>
    <m/>
    <m/>
    <m/>
    <m/>
    <n v="1"/>
    <s v="Yes*"/>
    <s v="No"/>
    <n v="7"/>
    <n v="7"/>
    <s v="Yes"/>
    <s v="No"/>
    <n v="6"/>
    <n v="-1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3"/>
    <s v="Victoria"/>
    <s v="Cox"/>
    <m/>
    <m/>
    <m/>
    <m/>
    <m/>
    <x v="0"/>
    <m/>
    <m/>
    <m/>
    <n v="5"/>
    <n v="1017920902"/>
    <s v="VCox1048"/>
    <n v="1048"/>
    <s v="B1048"/>
    <m/>
    <m/>
    <m/>
    <m/>
    <m/>
    <m/>
    <m/>
    <m/>
    <m/>
    <m/>
    <m/>
    <m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Yes*"/>
    <s v="No"/>
    <n v="6"/>
    <n v="8"/>
    <s v="Yes"/>
    <s v="Yes"/>
    <n v="6"/>
    <n v="-1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0"/>
    <s v="JOHNATHAN"/>
    <s v="CHRISTIAN"/>
    <m/>
    <m/>
    <m/>
    <m/>
    <m/>
    <x v="0"/>
    <m/>
    <m/>
    <m/>
    <n v="5"/>
    <n v="1018713753"/>
    <s v="JCHRISTIAN1126"/>
    <n v="1126"/>
    <s v="Ch1126"/>
    <m/>
    <m/>
    <m/>
    <m/>
    <m/>
    <m/>
    <m/>
    <m/>
    <m/>
    <m/>
    <m/>
    <m/>
    <m/>
    <m/>
    <m/>
    <s v="Chimborazo"/>
    <m/>
    <d v="2019-03-14T00:00:00"/>
    <n v="0"/>
    <n v="0"/>
    <n v="0"/>
    <m/>
    <m/>
    <m/>
    <m/>
    <m/>
    <m/>
    <m/>
    <m/>
    <m/>
    <m/>
    <m/>
    <m/>
    <m/>
    <m/>
    <m/>
    <m/>
    <n v="1"/>
    <s v="Yes*"/>
    <s v="No"/>
    <n v="6"/>
    <n v="8"/>
    <s v="Yes"/>
    <s v="Yes"/>
    <n v="3"/>
    <n v="-1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8"/>
    <s v="My'Asia"/>
    <s v="White"/>
    <n v="1"/>
    <n v="2"/>
    <n v="3"/>
    <n v="3"/>
    <n v="4"/>
    <x v="3"/>
    <n v="5"/>
    <m/>
    <m/>
    <n v="6"/>
    <n v="1017400148"/>
    <s v="MWhite613"/>
    <n v="613"/>
    <s v="C613"/>
    <s v="W33"/>
    <s v="W33"/>
    <s v="W33"/>
    <n v="4428"/>
    <m/>
    <m/>
    <m/>
    <m/>
    <m/>
    <s v="Woodville"/>
    <m/>
    <s v="Woodville"/>
    <m/>
    <m/>
    <m/>
    <s v="Central"/>
    <m/>
    <d v="2015-09-15T00:00:00"/>
    <n v="0"/>
    <n v="2"/>
    <n v="72"/>
    <m/>
    <m/>
    <m/>
    <m/>
    <m/>
    <m/>
    <m/>
    <m/>
    <m/>
    <m/>
    <n v="1"/>
    <m/>
    <n v="1"/>
    <m/>
    <m/>
    <m/>
    <n v="1"/>
    <s v="Yes"/>
    <s v="No"/>
    <n v="5"/>
    <n v="12"/>
    <s v="Yes"/>
    <s v="Yes"/>
    <n v="6"/>
    <n v="-9"/>
    <s v="No"/>
    <s v="No"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7"/>
    <n v="9"/>
    <n v="173"/>
    <n v="5"/>
    <n v="14"/>
    <n v="6"/>
    <s v="Yes"/>
    <s v="No"/>
    <s v="No"/>
    <s v="No"/>
    <n v="169"/>
    <n v="5"/>
    <n v="179"/>
    <n v="4"/>
    <n v="14"/>
    <n v="10"/>
    <s v="Yes"/>
    <s v="No"/>
    <s v="No"/>
    <s v="No"/>
    <m/>
    <d v="2016-09-20T00:00:00"/>
    <n v="175"/>
    <m/>
    <n v="187"/>
    <n v="10"/>
    <n v="11"/>
    <n v="12"/>
    <s v="Yes"/>
    <s v="Yes"/>
    <s v="Yes"/>
    <s v="No"/>
    <n v="183"/>
    <m/>
    <n v="192"/>
    <n v="8"/>
    <n v="12"/>
    <n v="9"/>
    <s v="Yes"/>
    <s v="No"/>
    <s v="No"/>
    <s v="No"/>
    <m/>
    <m/>
    <s v="W33"/>
    <m/>
    <m/>
    <m/>
    <m/>
    <m/>
    <m/>
    <m/>
    <m/>
    <m/>
    <m/>
    <m/>
    <m/>
    <m/>
    <m/>
    <m/>
    <m/>
    <m/>
    <m/>
    <m/>
    <m/>
    <m/>
    <n v="1017400148"/>
    <m/>
    <m/>
    <m/>
    <s v="Yes"/>
    <s v="Yes"/>
    <m/>
    <s v="No"/>
    <n v="0"/>
    <s v="No"/>
    <n v="0"/>
    <m/>
    <m/>
    <s v="W33"/>
    <n v="267"/>
    <s v="Fail"/>
    <n v="352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33"/>
    <s v="Woodville"/>
    <n v="2"/>
    <n v="2"/>
    <n v="1"/>
    <n v="4"/>
    <n v="3"/>
    <n v="2"/>
    <n v="3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s v="W33"/>
    <x v="1"/>
    <n v="2"/>
    <n v="3"/>
    <n v="4"/>
    <n v="4"/>
    <n v="2"/>
    <n v="3"/>
    <n v="4"/>
    <n v="2"/>
    <n v="3"/>
    <n v="4"/>
    <n v="1"/>
    <n v="2"/>
    <n v="3"/>
    <x v="1"/>
    <n v="4"/>
    <n v="4"/>
    <n v="4"/>
    <n v="2"/>
    <n v="3"/>
    <n v="4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</r>
  <r>
    <n v="532"/>
    <s v="Janiya"/>
    <s v="Taylor"/>
    <m/>
    <m/>
    <m/>
    <m/>
    <m/>
    <x v="1"/>
    <n v="4"/>
    <n v="4"/>
    <m/>
    <n v="5"/>
    <n v="1017400966"/>
    <s v="JTaylor350"/>
    <n v="350"/>
    <s v="F350"/>
    <s v="F350"/>
    <s v="F350"/>
    <s v="F350"/>
    <m/>
    <m/>
    <m/>
    <m/>
    <m/>
    <m/>
    <m/>
    <m/>
    <s v="PPDC @ FCES"/>
    <s v="PPDC @ FCES"/>
    <s v="PPDC @ FCES"/>
    <m/>
    <s v="PPDC @ FCES"/>
    <m/>
    <d v="2016-11-17T00:00:00"/>
    <n v="1"/>
    <n v="1"/>
    <n v="44"/>
    <m/>
    <m/>
    <m/>
    <m/>
    <m/>
    <m/>
    <m/>
    <m/>
    <m/>
    <m/>
    <m/>
    <m/>
    <n v="1"/>
    <n v="1"/>
    <s v="incomplete"/>
    <m/>
    <n v="1"/>
    <s v="No*"/>
    <s v="No"/>
    <n v="6"/>
    <n v="3"/>
    <s v="Yes"/>
    <s v="No"/>
    <n v="7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1-17T00:00:00"/>
    <n v="170"/>
    <m/>
    <s v="RPS X"/>
    <m/>
    <m/>
    <m/>
    <m/>
    <m/>
    <m/>
    <m/>
    <n v="168"/>
    <m/>
    <s v="RPS X"/>
    <m/>
    <m/>
    <m/>
    <m/>
    <m/>
    <m/>
    <m/>
    <m/>
    <m/>
    <s v="F350"/>
    <m/>
    <m/>
    <m/>
    <m/>
    <m/>
    <m/>
    <m/>
    <m/>
    <m/>
    <m/>
    <m/>
    <m/>
    <m/>
    <m/>
    <m/>
    <m/>
    <m/>
    <m/>
    <m/>
    <m/>
    <m/>
    <n v="1017400966"/>
    <d v="2017-09-18T00:00:00"/>
    <m/>
    <m/>
    <m/>
    <s v="Yes"/>
    <s v="Yes"/>
    <m/>
    <m/>
    <s v="No"/>
    <n v="0"/>
    <s v="No"/>
    <e v="#N/A"/>
    <s v="F350"/>
    <n v="429"/>
    <s v="Pass"/>
    <n v="339"/>
    <s v="Fail"/>
    <n v="190"/>
    <s v="Fail"/>
    <n v="340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350"/>
    <n v="3"/>
    <n v="4"/>
    <n v="2"/>
    <n v="4"/>
    <n v="4"/>
    <n v="3"/>
    <n v="4"/>
    <n v="3"/>
    <n v="4"/>
  </r>
  <r>
    <n v="831"/>
    <s v="Kyndall"/>
    <s v="Smith"/>
    <m/>
    <m/>
    <m/>
    <m/>
    <m/>
    <x v="0"/>
    <m/>
    <m/>
    <m/>
    <n v="5"/>
    <n v="1017572048"/>
    <s v="KSmith983"/>
    <n v="983"/>
    <s v="C983"/>
    <m/>
    <m/>
    <m/>
    <m/>
    <m/>
    <m/>
    <m/>
    <m/>
    <m/>
    <m/>
    <m/>
    <m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"/>
    <n v="6"/>
    <n v="8"/>
    <s v="Yes"/>
    <s v="Yes"/>
    <n v="4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2"/>
    <s v="Olandre'"/>
    <s v="Davis"/>
    <m/>
    <m/>
    <m/>
    <m/>
    <m/>
    <x v="0"/>
    <n v="2"/>
    <n v="2"/>
    <n v="3"/>
    <n v="3"/>
    <n v="1017716528"/>
    <s v="ODavis470"/>
    <n v="470"/>
    <s v="F470"/>
    <s v="F470"/>
    <s v="F470"/>
    <m/>
    <m/>
    <m/>
    <m/>
    <m/>
    <m/>
    <m/>
    <m/>
    <m/>
    <m/>
    <s v="PPDC @ FCES"/>
    <s v="PPDC @ FCES"/>
    <s v="PPDC @ FCES"/>
    <s v="PPDC @ FCES"/>
    <m/>
    <d v="2017-07-10T00:00:00"/>
    <n v="2"/>
    <n v="1"/>
    <n v="52"/>
    <m/>
    <m/>
    <m/>
    <m/>
    <m/>
    <m/>
    <m/>
    <m/>
    <m/>
    <m/>
    <m/>
    <m/>
    <m/>
    <n v="1"/>
    <n v="1"/>
    <n v="1"/>
    <n v="1"/>
    <s v="Yes*"/>
    <s v="No"/>
    <n v="8"/>
    <n v="11"/>
    <s v="Yes"/>
    <s v="Yes"/>
    <n v="8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528"/>
    <s v="F470"/>
    <n v="163"/>
    <n v="178"/>
    <n v="24"/>
    <s v="Well Below National Norm"/>
    <n v="16"/>
    <n v="15"/>
    <s v="Yes"/>
    <s v="No"/>
    <s v="Did Not Achieve Goal, But Showed Growth"/>
    <s v="No"/>
    <n v="180"/>
    <n v="191"/>
    <n v="47"/>
    <s v="Below National Norm"/>
    <n v="15"/>
    <n v="11"/>
    <s v="Yes"/>
    <s v="No"/>
    <s v="Did Not Achieve Goal, But Showed Growth"/>
    <s v="No"/>
    <m/>
    <m/>
    <d v="2017-09-21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7"/>
    <s v="Hazen"/>
    <s v="Cousins-Robinson"/>
    <m/>
    <m/>
    <m/>
    <m/>
    <m/>
    <x v="0"/>
    <m/>
    <m/>
    <m/>
    <n v="2"/>
    <n v="1018041485"/>
    <s v="HCousins-Robinson1046"/>
    <n v="1046"/>
    <s v="B1046"/>
    <m/>
    <m/>
    <m/>
    <m/>
    <m/>
    <m/>
    <m/>
    <m/>
    <m/>
    <m/>
    <m/>
    <m/>
    <m/>
    <m/>
    <m/>
    <s v="Bellevue"/>
    <m/>
    <d v="2018-11-27T00:00:00"/>
    <n v="0"/>
    <n v="0"/>
    <n v="0"/>
    <m/>
    <m/>
    <m/>
    <m/>
    <m/>
    <m/>
    <m/>
    <m/>
    <m/>
    <m/>
    <m/>
    <m/>
    <m/>
    <m/>
    <m/>
    <m/>
    <n v="1"/>
    <s v="Yes"/>
    <s v="No"/>
    <n v="9"/>
    <n v="24"/>
    <s v="Yes"/>
    <s v="Yes"/>
    <n v="6"/>
    <n v="-8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Marcellus"/>
    <s v="Edler"/>
    <n v="1"/>
    <n v="2"/>
    <n v="3"/>
    <n v="3"/>
    <n v="4"/>
    <x v="3"/>
    <n v="5"/>
    <m/>
    <n v="6"/>
    <n v="6"/>
    <n v="1017306683"/>
    <s v="MEdler56"/>
    <n v="56"/>
    <s v="C56"/>
    <s v="C56"/>
    <s v="C56"/>
    <s v="C56"/>
    <n v="851"/>
    <m/>
    <m/>
    <m/>
    <s v="Central"/>
    <s v="Central"/>
    <s v="Central"/>
    <s v="Central"/>
    <s v="Central"/>
    <m/>
    <m/>
    <s v="Central"/>
    <s v="Central"/>
    <m/>
    <d v="2014-09-01T00:00:00"/>
    <n v="3"/>
    <n v="3"/>
    <n v="132"/>
    <m/>
    <m/>
    <m/>
    <m/>
    <m/>
    <m/>
    <m/>
    <m/>
    <n v="1"/>
    <n v="1"/>
    <n v="1"/>
    <n v="1"/>
    <n v="1"/>
    <m/>
    <m/>
    <n v="1"/>
    <n v="1"/>
    <s v="No*"/>
    <s v="No"/>
    <n v="4"/>
    <n v="1"/>
    <s v="Yes"/>
    <s v="No"/>
    <n v="3"/>
    <n v="-7"/>
    <s v="No"/>
    <s v="No"/>
    <m/>
    <m/>
    <m/>
    <m/>
    <m/>
    <m/>
    <m/>
    <m/>
    <m/>
    <m/>
    <m/>
    <m/>
    <m/>
    <m/>
    <m/>
    <m/>
    <m/>
    <m/>
    <n v="176"/>
    <n v="187"/>
    <n v="14"/>
    <n v="11"/>
    <n v="46"/>
    <b v="1"/>
    <b v="0"/>
    <b v="0"/>
    <s v="No"/>
    <m/>
    <n v="185"/>
    <n v="200"/>
    <n v="12"/>
    <n v="15"/>
    <n v="72"/>
    <b v="1"/>
    <b v="1"/>
    <b v="1"/>
    <s v="Yes"/>
    <m/>
    <m/>
    <n v="188"/>
    <n v="49"/>
    <n v="200"/>
    <n v="54"/>
    <n v="10"/>
    <n v="12"/>
    <s v="Yes"/>
    <s v="Yes"/>
    <s v="Yes"/>
    <s v="Yes"/>
    <n v="191"/>
    <n v="52"/>
    <n v="202"/>
    <n v="46"/>
    <n v="13"/>
    <n v="11"/>
    <s v="Yes"/>
    <s v="No"/>
    <s v="No"/>
    <s v="No"/>
    <m/>
    <d v="2017-03-06T00:00:00"/>
    <n v="206"/>
    <m/>
    <n v="213"/>
    <n v="68"/>
    <n v="7"/>
    <n v="7"/>
    <s v="Yes"/>
    <s v="Yes"/>
    <s v="No"/>
    <s v="Yes"/>
    <n v="208"/>
    <m/>
    <n v="216"/>
    <n v="57"/>
    <n v="11"/>
    <n v="8"/>
    <s v="Yes"/>
    <s v="No"/>
    <s v="No"/>
    <s v="Yes"/>
    <m/>
    <m/>
    <s v="C56"/>
    <m/>
    <m/>
    <m/>
    <m/>
    <m/>
    <m/>
    <m/>
    <m/>
    <m/>
    <m/>
    <m/>
    <m/>
    <m/>
    <m/>
    <m/>
    <m/>
    <m/>
    <m/>
    <m/>
    <m/>
    <m/>
    <n v="1017306683"/>
    <m/>
    <m/>
    <m/>
    <s v="Yes"/>
    <s v="Yes"/>
    <m/>
    <s v="Yes"/>
    <n v="7"/>
    <s v="Yes"/>
    <n v="2"/>
    <m/>
    <m/>
    <s v="C56"/>
    <n v="468"/>
    <s v="Pass"/>
    <n v="440"/>
    <s v="Pass"/>
    <m/>
    <m/>
    <m/>
    <m/>
    <s v="George Mason Elementary School"/>
    <m/>
    <m/>
    <m/>
    <n v="141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4"/>
    <s v="Iyonna"/>
    <s v="Walker"/>
    <m/>
    <m/>
    <m/>
    <m/>
    <m/>
    <x v="0"/>
    <m/>
    <m/>
    <n v="5"/>
    <n v="5"/>
    <n v="1017381738"/>
    <s v="IWalker848"/>
    <n v="848"/>
    <s v="C848"/>
    <s v="G911"/>
    <m/>
    <m/>
    <m/>
    <m/>
    <m/>
    <m/>
    <m/>
    <m/>
    <m/>
    <m/>
    <m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"/>
    <n v="6"/>
    <n v="3"/>
    <s v="Yes"/>
    <s v="No"/>
    <n v="7"/>
    <n v="-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4"/>
    <s v="Rashad"/>
    <s v="Hope"/>
    <m/>
    <m/>
    <m/>
    <m/>
    <m/>
    <x v="0"/>
    <m/>
    <n v="3"/>
    <n v="4"/>
    <n v="4"/>
    <n v="1017716432"/>
    <s v="RHope1015"/>
    <n v="1015"/>
    <s v="Ch1015"/>
    <s v="C713"/>
    <s v="C713"/>
    <m/>
    <m/>
    <m/>
    <m/>
    <m/>
    <m/>
    <m/>
    <m/>
    <m/>
    <m/>
    <m/>
    <s v="Central"/>
    <s v="Central"/>
    <s v="Chimborazo"/>
    <m/>
    <d v="2017-10-01T00:00:00"/>
    <n v="1"/>
    <n v="0"/>
    <n v="8"/>
    <m/>
    <m/>
    <m/>
    <m/>
    <m/>
    <m/>
    <m/>
    <m/>
    <m/>
    <m/>
    <m/>
    <m/>
    <m/>
    <m/>
    <s v="incomplete"/>
    <n v="1"/>
    <n v="1"/>
    <s v="No*"/>
    <s v="No"/>
    <n v="6"/>
    <n v="4"/>
    <s v="Yes"/>
    <s v="No"/>
    <n v="4"/>
    <n v="-7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432"/>
    <s v="C713"/>
    <n v="195"/>
    <n v="206"/>
    <n v="69"/>
    <s v="Above National Norm"/>
    <n v="9"/>
    <n v="11"/>
    <s v="Yes"/>
    <s v="Yes"/>
    <s v="Exceeded Goal"/>
    <s v="Yes"/>
    <n v="192"/>
    <n v="205"/>
    <n v="55"/>
    <s v="Above National Norm"/>
    <n v="13"/>
    <n v="13"/>
    <s v="Yes"/>
    <s v="No"/>
    <s v="Achieved Goal"/>
    <s v="Yes"/>
    <m/>
    <m/>
    <d v="2017-09-27T00:00:00"/>
    <m/>
    <m/>
    <m/>
    <m/>
    <s v="Yes"/>
    <m/>
    <m/>
    <m/>
    <m/>
    <s v="Yes"/>
    <e v="#N/A"/>
    <m/>
    <m/>
    <m/>
    <m/>
    <m/>
    <n v="409"/>
    <s v="Pass"/>
    <n v="429"/>
    <s v="Pass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9"/>
    <s v="JEMIMA"/>
    <s v="CHRISTIAN"/>
    <m/>
    <m/>
    <m/>
    <m/>
    <m/>
    <x v="0"/>
    <m/>
    <m/>
    <m/>
    <n v="3"/>
    <n v="1017862835"/>
    <s v="JCHRISTIAN1125"/>
    <n v="1125"/>
    <s v="Ch1125"/>
    <m/>
    <m/>
    <m/>
    <m/>
    <m/>
    <m/>
    <m/>
    <m/>
    <m/>
    <m/>
    <m/>
    <m/>
    <m/>
    <m/>
    <m/>
    <s v="Chimborazo"/>
    <m/>
    <d v="2019-03-14T00:00:00"/>
    <n v="0"/>
    <n v="0"/>
    <n v="0"/>
    <m/>
    <m/>
    <m/>
    <m/>
    <m/>
    <m/>
    <m/>
    <m/>
    <m/>
    <m/>
    <m/>
    <m/>
    <m/>
    <m/>
    <m/>
    <m/>
    <n v="1"/>
    <s v="No"/>
    <s v="No"/>
    <n v="7"/>
    <n v="1"/>
    <s v="Yes"/>
    <s v="No"/>
    <n v="5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0"/>
    <s v="Amanda"/>
    <s v="Bell"/>
    <m/>
    <m/>
    <m/>
    <m/>
    <m/>
    <x v="0"/>
    <m/>
    <m/>
    <n v="5"/>
    <n v="5"/>
    <n v="1017708611"/>
    <s v="ABell934"/>
    <n v="934"/>
    <s v="C934"/>
    <s v="G852"/>
    <m/>
    <m/>
    <m/>
    <m/>
    <m/>
    <m/>
    <m/>
    <m/>
    <m/>
    <m/>
    <m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No"/>
    <n v="6"/>
    <n v="7"/>
    <s v="Yes"/>
    <s v="Yes"/>
    <n v="4"/>
    <n v="-6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4"/>
    <s v="Lagavin"/>
    <s v="Brown"/>
    <m/>
    <m/>
    <m/>
    <m/>
    <m/>
    <x v="0"/>
    <m/>
    <m/>
    <m/>
    <n v="3"/>
    <n v="1018042303"/>
    <s v="LBrown1118"/>
    <n v="1118"/>
    <s v="G1118"/>
    <m/>
    <m/>
    <m/>
    <m/>
    <m/>
    <m/>
    <m/>
    <m/>
    <m/>
    <m/>
    <m/>
    <m/>
    <m/>
    <m/>
    <m/>
    <s v="George Mason"/>
    <m/>
    <d v="2019-02-27T00:00:00"/>
    <n v="0"/>
    <n v="0"/>
    <n v="0"/>
    <m/>
    <m/>
    <m/>
    <m/>
    <m/>
    <m/>
    <m/>
    <m/>
    <m/>
    <m/>
    <m/>
    <m/>
    <m/>
    <m/>
    <m/>
    <m/>
    <n v="1"/>
    <s v="No"/>
    <s v="No"/>
    <n v="9"/>
    <n v="3"/>
    <s v="Yes"/>
    <s v="No"/>
    <n v="8"/>
    <n v="-5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5"/>
    <s v="Muktar"/>
    <s v="Abdi"/>
    <m/>
    <m/>
    <m/>
    <m/>
    <m/>
    <x v="0"/>
    <m/>
    <n v="2"/>
    <n v="3"/>
    <n v="3"/>
    <n v="1017707212"/>
    <s v="MAbdi698"/>
    <n v="698"/>
    <s v="C698"/>
    <s v="C698"/>
    <s v="C698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"/>
    <s v="No"/>
    <n v="10"/>
    <n v="5"/>
    <s v="Yes"/>
    <s v="No"/>
    <n v="11"/>
    <n v="-5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212"/>
    <s v="C698"/>
    <m/>
    <m/>
    <m/>
    <m/>
    <m/>
    <m/>
    <m/>
    <m/>
    <m/>
    <m/>
    <n v="154"/>
    <n v="154"/>
    <n v="1"/>
    <s v="Well Below National Norm"/>
    <m/>
    <m/>
    <m/>
    <m/>
    <m/>
    <s v="No"/>
    <m/>
    <m/>
    <d v="2017-09-21T00:00:00"/>
    <m/>
    <m/>
    <m/>
    <m/>
    <s v="Yes"/>
    <m/>
    <m/>
    <m/>
    <m/>
    <s v="Yes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6"/>
    <s v="Ahmand"/>
    <s v="Bakari"/>
    <m/>
    <m/>
    <m/>
    <m/>
    <m/>
    <x v="0"/>
    <m/>
    <m/>
    <m/>
    <n v="2"/>
    <n v="1017856135"/>
    <s v="ABakari1001"/>
    <n v="1001"/>
    <s v="F1001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1"/>
    <n v="6"/>
    <s v="Yes"/>
    <s v="No"/>
    <n v="10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7"/>
    <s v="Dana"/>
    <s v="Jackson"/>
    <m/>
    <m/>
    <m/>
    <m/>
    <m/>
    <x v="0"/>
    <m/>
    <m/>
    <m/>
    <n v="3"/>
    <n v="1017561023"/>
    <s v="DJackson960"/>
    <n v="960"/>
    <s v="G960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"/>
    <n v="9"/>
    <n v="12"/>
    <s v="Yes"/>
    <s v="Yes"/>
    <n v="7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0"/>
    <s v="Albert"/>
    <s v="Simms"/>
    <m/>
    <m/>
    <m/>
    <m/>
    <n v="4"/>
    <x v="3"/>
    <n v="5"/>
    <n v="5"/>
    <n v="6"/>
    <n v="6"/>
    <n v="1018044761"/>
    <s v="ASimms221"/>
    <n v="221"/>
    <s v="C221"/>
    <s v="C221"/>
    <s v="C221"/>
    <s v="C221"/>
    <n v="6355"/>
    <m/>
    <m/>
    <m/>
    <m/>
    <m/>
    <m/>
    <s v="Central"/>
    <s v="Central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Yes*"/>
    <s v="No"/>
    <n v="5"/>
    <n v="9"/>
    <s v="Yes"/>
    <s v="Yes"/>
    <n v="4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0"/>
    <m/>
    <n v="194"/>
    <n v="21"/>
    <n v="9"/>
    <n v="4"/>
    <s v="Yes"/>
    <s v="No"/>
    <s v="No"/>
    <s v="No"/>
    <n v="185"/>
    <m/>
    <n v="183"/>
    <n v="2"/>
    <n v="12"/>
    <n v="-2"/>
    <s v="No"/>
    <s v="No"/>
    <s v="No"/>
    <s v="No"/>
    <m/>
    <n v="1018044761"/>
    <s v="C221"/>
    <n v="205"/>
    <n v="209"/>
    <n v="42"/>
    <s v="Below National Norm"/>
    <n v="6"/>
    <n v="4"/>
    <s v="Yes"/>
    <s v="No"/>
    <s v="Did Not Achieve Goal, But Showed Growth"/>
    <s v="No"/>
    <n v="193"/>
    <n v="195"/>
    <n v="5"/>
    <s v="Well Below National Norm"/>
    <n v="10"/>
    <n v="2"/>
    <s v="Yes"/>
    <s v="No"/>
    <s v="Did Not Achieve Goal, But Showed Growth"/>
    <s v="No"/>
    <m/>
    <n v="1018044761"/>
    <d v="2017-09-18T00:00:00"/>
    <m/>
    <m/>
    <m/>
    <s v="Yes"/>
    <s v="Yes"/>
    <m/>
    <m/>
    <s v="Yes"/>
    <n v="2"/>
    <s v="Yes"/>
    <e v="#N/A"/>
    <s v="C221"/>
    <n v="405"/>
    <s v="Pass"/>
    <n v="329"/>
    <s v="Fail"/>
    <n v="451"/>
    <s v="Pass"/>
    <n v="312"/>
    <s v="Fail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21"/>
    <s v="Central"/>
    <n v="2"/>
    <n v="1"/>
    <n v="2"/>
    <n v="1"/>
    <n v="2"/>
    <n v="3"/>
    <n v="1"/>
    <n v="2"/>
    <n v="2"/>
    <n v="1"/>
    <n v="3"/>
    <n v="2"/>
    <n v="2"/>
    <n v="2"/>
    <n v="3"/>
    <n v="4"/>
    <n v="4"/>
    <n v="1"/>
    <n v="1"/>
    <n v="1"/>
    <n v="3"/>
    <n v="2"/>
    <n v="2"/>
    <n v="1"/>
    <n v="1"/>
    <n v="1"/>
    <n v="1"/>
    <n v="1"/>
    <m/>
    <m/>
    <m/>
    <m/>
    <m/>
    <s v="C221"/>
    <x v="2"/>
    <n v="2"/>
    <n v="1"/>
    <n v="1"/>
    <n v="1"/>
    <n v="2"/>
    <n v="3"/>
    <n v="2"/>
    <n v="2"/>
    <n v="2"/>
    <n v="3"/>
    <n v="3"/>
    <n v="2"/>
    <n v="4"/>
    <x v="1"/>
    <n v="4"/>
    <n v="4"/>
    <n v="3"/>
    <n v="1"/>
    <n v="1"/>
    <n v="4"/>
    <n v="4"/>
    <n v="1"/>
    <n v="1"/>
    <n v="1"/>
    <n v="1"/>
    <n v="1"/>
    <n v="1"/>
    <n v="1"/>
    <n v="1"/>
    <n v="4"/>
    <n v="3"/>
    <n v="3"/>
    <m/>
    <m/>
    <m/>
    <m/>
    <s v="c221"/>
    <n v="3"/>
    <n v="1"/>
    <n v="1"/>
    <n v="1"/>
    <n v="1"/>
    <n v="1"/>
    <n v="3"/>
    <n v="2"/>
    <n v="2"/>
  </r>
  <r>
    <n v="839"/>
    <s v="Kalieb"/>
    <s v="Smith"/>
    <m/>
    <m/>
    <m/>
    <m/>
    <m/>
    <x v="0"/>
    <m/>
    <m/>
    <m/>
    <n v="6"/>
    <n v="1017183467"/>
    <s v="KSmith981"/>
    <n v="981"/>
    <s v="C981"/>
    <m/>
    <m/>
    <m/>
    <m/>
    <m/>
    <m/>
    <m/>
    <m/>
    <m/>
    <m/>
    <m/>
    <m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5"/>
    <n v="16"/>
    <s v="Yes"/>
    <s v="Yes"/>
    <n v="5"/>
    <n v="-4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2"/>
    <s v="Abrielle"/>
    <s v="Hickman"/>
    <m/>
    <m/>
    <m/>
    <m/>
    <m/>
    <x v="0"/>
    <m/>
    <m/>
    <n v="2"/>
    <n v="2"/>
    <n v="1018047308"/>
    <s v="AHickman563"/>
    <n v="563"/>
    <s v="C563"/>
    <s v="C563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"/>
    <n v="12"/>
    <n v="9"/>
    <s v="Yes"/>
    <s v="No"/>
    <n v="11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s v="Tkiiyah"/>
    <s v="Hawthorne"/>
    <m/>
    <m/>
    <m/>
    <m/>
    <m/>
    <x v="0"/>
    <m/>
    <m/>
    <m/>
    <n v="4"/>
    <n v="1017728899"/>
    <s v="THawthorne1011"/>
    <n v="1011"/>
    <s v="F1011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7"/>
    <n v="13"/>
    <s v="Yes"/>
    <s v="Yes"/>
    <n v="5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8"/>
    <s v="Sanah"/>
    <s v="Postell"/>
    <m/>
    <m/>
    <m/>
    <m/>
    <m/>
    <x v="0"/>
    <m/>
    <m/>
    <m/>
    <n v="3"/>
    <n v="1017894134"/>
    <s v="SPostell1111"/>
    <n v="1111"/>
    <s v="B1111"/>
    <m/>
    <m/>
    <m/>
    <m/>
    <m/>
    <m/>
    <m/>
    <m/>
    <m/>
    <m/>
    <m/>
    <m/>
    <m/>
    <m/>
    <m/>
    <s v="Bellevue"/>
    <m/>
    <d v="2019-02-12T00:00:00"/>
    <n v="0"/>
    <n v="0"/>
    <n v="0"/>
    <m/>
    <m/>
    <m/>
    <m/>
    <m/>
    <m/>
    <m/>
    <m/>
    <m/>
    <m/>
    <m/>
    <m/>
    <m/>
    <m/>
    <m/>
    <m/>
    <n v="1"/>
    <s v="No"/>
    <s v="No"/>
    <n v="8"/>
    <n v="1"/>
    <s v="Yes"/>
    <s v="No"/>
    <n v="9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9"/>
    <s v="Zyanae"/>
    <s v="Bertrand"/>
    <m/>
    <m/>
    <m/>
    <m/>
    <m/>
    <x v="0"/>
    <m/>
    <m/>
    <m/>
    <n v="2"/>
    <n v="1018041826"/>
    <s v="ZBertrand977"/>
    <n v="977"/>
    <s v="G977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1"/>
    <n v="6"/>
    <s v="Yes"/>
    <s v="No"/>
    <n v="11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3"/>
    <s v="Jeffery"/>
    <s v="Mitchell"/>
    <m/>
    <m/>
    <m/>
    <m/>
    <m/>
    <x v="0"/>
    <m/>
    <m/>
    <n v="5"/>
    <n v="5"/>
    <n v="1017546615"/>
    <s v="JMitchell862"/>
    <n v="862"/>
    <s v="G862"/>
    <s v="G862"/>
    <m/>
    <m/>
    <m/>
    <m/>
    <m/>
    <m/>
    <m/>
    <m/>
    <m/>
    <m/>
    <m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"/>
    <n v="6"/>
    <n v="4"/>
    <s v="Yes"/>
    <s v="No"/>
    <n v="4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8"/>
    <s v="Jevon"/>
    <s v="Baptiste"/>
    <m/>
    <m/>
    <m/>
    <m/>
    <m/>
    <x v="1"/>
    <n v="4"/>
    <n v="4"/>
    <m/>
    <n v="5"/>
    <n v="1017706695"/>
    <s v="JBaptiste968"/>
    <n v="968"/>
    <s v="Ch968"/>
    <s v="C424"/>
    <s v="C424"/>
    <s v="C424"/>
    <m/>
    <m/>
    <m/>
    <m/>
    <m/>
    <m/>
    <m/>
    <m/>
    <s v="Central"/>
    <s v="Central"/>
    <s v="Central"/>
    <m/>
    <s v="Chimborazo"/>
    <m/>
    <d v="2017-04-18T00:00:00"/>
    <n v="1"/>
    <n v="2"/>
    <n v="80"/>
    <m/>
    <m/>
    <m/>
    <m/>
    <m/>
    <m/>
    <m/>
    <m/>
    <m/>
    <m/>
    <m/>
    <m/>
    <n v="1"/>
    <n v="1"/>
    <n v="1"/>
    <m/>
    <n v="1"/>
    <s v="Yes*"/>
    <s v="No"/>
    <n v="6"/>
    <n v="6"/>
    <s v="Yes"/>
    <s v="No"/>
    <n v="3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18T00:00:00"/>
    <n v="196"/>
    <m/>
    <n v="204"/>
    <n v="64"/>
    <n v="9"/>
    <n v="8"/>
    <s v="Yes"/>
    <s v="No"/>
    <s v="No"/>
    <s v="Yes"/>
    <n v="190"/>
    <m/>
    <n v="206"/>
    <n v="57"/>
    <n v="13"/>
    <n v="16"/>
    <s v="Yes"/>
    <s v="Yes"/>
    <s v="Yes"/>
    <s v="Yes"/>
    <m/>
    <n v="1017706695"/>
    <s v="C424"/>
    <n v="211"/>
    <n v="218"/>
    <n v="79"/>
    <s v="Above National Norm"/>
    <n v="6"/>
    <n v="7"/>
    <s v="Yes"/>
    <s v="Yes"/>
    <s v="Exceeded Goal"/>
    <s v="Yes"/>
    <n v="214"/>
    <n v="223"/>
    <n v="74"/>
    <s v="Above National Norm"/>
    <n v="11"/>
    <n v="9"/>
    <s v="Yes"/>
    <s v="No"/>
    <s v="Did Not Achieve Goal, But Showed Growth"/>
    <s v="Yes"/>
    <m/>
    <n v="1017706695"/>
    <d v="2017-09-20T00:00:00"/>
    <m/>
    <m/>
    <m/>
    <s v="Yes"/>
    <s v="Yes"/>
    <m/>
    <m/>
    <s v="No"/>
    <n v="0"/>
    <s v="No"/>
    <e v="#N/A"/>
    <s v="C424"/>
    <n v="405"/>
    <s v="Pass"/>
    <n v="471"/>
    <s v="Pass"/>
    <n v="446"/>
    <s v="Pass"/>
    <n v="486"/>
    <s v="Pass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24"/>
    <n v="2"/>
    <n v="2"/>
    <n v="2"/>
    <n v="3"/>
    <n v="1"/>
    <n v="2"/>
    <n v="1"/>
    <n v="2"/>
    <n v="1"/>
  </r>
  <r>
    <n v="844"/>
    <s v="Jomarveon"/>
    <s v="Townsend"/>
    <m/>
    <m/>
    <m/>
    <m/>
    <m/>
    <x v="0"/>
    <m/>
    <m/>
    <m/>
    <n v="3"/>
    <n v="1017879312"/>
    <s v="JTownsend1034"/>
    <n v="1034"/>
    <s v="G1034"/>
    <m/>
    <m/>
    <m/>
    <m/>
    <m/>
    <m/>
    <m/>
    <m/>
    <m/>
    <m/>
    <m/>
    <m/>
    <m/>
    <m/>
    <m/>
    <s v="George Mason"/>
    <m/>
    <d v="2018-11-01T00:00:00"/>
    <n v="0"/>
    <n v="0"/>
    <n v="0"/>
    <m/>
    <m/>
    <m/>
    <m/>
    <m/>
    <m/>
    <m/>
    <m/>
    <m/>
    <m/>
    <m/>
    <m/>
    <m/>
    <m/>
    <m/>
    <m/>
    <n v="1"/>
    <s v="Yes*"/>
    <s v="No"/>
    <n v="9"/>
    <n v="13"/>
    <s v="Yes"/>
    <s v="Yes"/>
    <n v="10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2"/>
    <s v="Amaria"/>
    <s v="Martin"/>
    <m/>
    <m/>
    <m/>
    <m/>
    <m/>
    <x v="0"/>
    <m/>
    <m/>
    <n v="6"/>
    <n v="6"/>
    <n v="1017182521"/>
    <s v="AMartin897"/>
    <n v="897"/>
    <s v="C897"/>
    <s v="C897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"/>
    <s v="No"/>
    <n v="5"/>
    <n v="13"/>
    <s v="Yes"/>
    <s v="Yes"/>
    <n v="3"/>
    <n v="-2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0"/>
    <s v="Heaven"/>
    <s v="Brown"/>
    <m/>
    <m/>
    <m/>
    <m/>
    <m/>
    <x v="0"/>
    <m/>
    <m/>
    <m/>
    <n v="2"/>
    <n v="1018022319"/>
    <s v="HBrown1057"/>
    <n v="1057"/>
    <s v="B1057"/>
    <m/>
    <m/>
    <m/>
    <m/>
    <m/>
    <m/>
    <m/>
    <m/>
    <m/>
    <m/>
    <m/>
    <m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No"/>
    <s v="No"/>
    <n v="11"/>
    <n v="1"/>
    <s v="Yes"/>
    <s v="No"/>
    <n v="11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0"/>
    <s v="Jovon"/>
    <s v="Grooms"/>
    <m/>
    <m/>
    <m/>
    <m/>
    <n v="5"/>
    <x v="2"/>
    <n v="6"/>
    <n v="6"/>
    <n v="7"/>
    <n v="7"/>
    <n v="1015041912"/>
    <s v="JGrooms492"/>
    <n v="492"/>
    <s v="C492"/>
    <s v="C492"/>
    <s v="C492"/>
    <s v="F208"/>
    <n v="6207"/>
    <m/>
    <m/>
    <m/>
    <m/>
    <m/>
    <m/>
    <s v="PPDC @ FCES"/>
    <s v="PPDC @ FCES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*"/>
    <s v="No"/>
    <n v="4"/>
    <n v="1"/>
    <s v="Yes"/>
    <s v="No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8"/>
    <m/>
    <n v="174"/>
    <n v="1"/>
    <n v="10"/>
    <n v="-4"/>
    <s v="No"/>
    <s v="No"/>
    <s v="No"/>
    <s v="No"/>
    <m/>
    <m/>
    <m/>
    <m/>
    <m/>
    <m/>
    <m/>
    <m/>
    <m/>
    <m/>
    <m/>
    <n v="1015041912"/>
    <s v="C492"/>
    <n v="167"/>
    <n v="174"/>
    <n v="1"/>
    <s v="Well Below National Norm"/>
    <n v="11"/>
    <n v="7"/>
    <s v="Yes"/>
    <s v="No"/>
    <s v="Did Not Achieve Goal, But Showed Growth"/>
    <s v="No"/>
    <n v="190"/>
    <n v="196"/>
    <n v="4"/>
    <s v="Well Below National Norm"/>
    <n v="8"/>
    <n v="6"/>
    <s v="Yes"/>
    <s v="No"/>
    <s v="Did Not Achieve Goal, But Showed Growth"/>
    <s v="No"/>
    <m/>
    <n v="1015041912"/>
    <d v="2017-09-18T00:00:00"/>
    <m/>
    <m/>
    <m/>
    <s v="Yes"/>
    <s v="Yes"/>
    <m/>
    <m/>
    <s v="No"/>
    <n v="0"/>
    <s v="Yes"/>
    <e v="#N/A"/>
    <s v="F208"/>
    <n v="547"/>
    <s v="Advanced"/>
    <n v="454"/>
    <s v="Pass"/>
    <n v="299"/>
    <s v="Fail"/>
    <n v="351"/>
    <s v="Fail"/>
    <s v="Fairfield Court Elementa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08"/>
    <s v="Fairfield"/>
    <n v="3"/>
    <n v="3"/>
    <n v="4"/>
    <n v="4"/>
    <n v="3"/>
    <n v="3"/>
    <n v="4"/>
    <n v="2"/>
    <n v="2"/>
    <n v="1"/>
    <n v="3"/>
    <n v="4"/>
    <n v="2"/>
    <n v="4"/>
    <n v="2"/>
    <n v="3"/>
    <n v="1"/>
    <n v="4"/>
    <n v="3"/>
    <n v="4"/>
    <n v="3"/>
    <n v="2"/>
    <n v="4"/>
    <n v="4"/>
    <n v="4"/>
    <n v="3"/>
    <n v="4"/>
    <n v="4"/>
    <m/>
    <m/>
    <m/>
    <m/>
    <m/>
    <s v="F208"/>
    <x v="3"/>
    <n v="2"/>
    <n v="4"/>
    <n v="4"/>
    <n v="2"/>
    <n v="4"/>
    <n v="4"/>
    <n v="4"/>
    <n v="1"/>
    <n v="4"/>
    <n v="4"/>
    <n v="4"/>
    <n v="4"/>
    <n v="3"/>
    <x v="1"/>
    <n v="3"/>
    <n v="4"/>
    <n v="4"/>
    <n v="3"/>
    <n v="4"/>
    <n v="3"/>
    <n v="4"/>
    <n v="3"/>
    <n v="4"/>
    <n v="2"/>
    <n v="3"/>
    <n v="4"/>
    <n v="3"/>
    <n v="4"/>
    <n v="3"/>
    <n v="4"/>
    <n v="3"/>
    <n v="2"/>
    <m/>
    <m/>
    <m/>
    <m/>
    <s v="C492"/>
    <n v="3"/>
    <n v="3"/>
    <n v="3"/>
    <n v="4"/>
    <n v="3"/>
    <n v="3"/>
    <n v="3"/>
    <n v="3"/>
    <n v="2"/>
  </r>
  <r>
    <n v="870"/>
    <s v="Elijah"/>
    <s v="Braxton"/>
    <m/>
    <m/>
    <m/>
    <m/>
    <m/>
    <x v="0"/>
    <m/>
    <m/>
    <m/>
    <n v="4"/>
    <n v="1018709014"/>
    <s v="EBraxton1071"/>
    <n v="1071"/>
    <s v="B1071"/>
    <m/>
    <m/>
    <m/>
    <m/>
    <m/>
    <m/>
    <m/>
    <m/>
    <m/>
    <m/>
    <m/>
    <m/>
    <m/>
    <m/>
    <m/>
    <s v="Bellevue"/>
    <m/>
    <d v="2019-01-16T00:00:00"/>
    <n v="0"/>
    <n v="0"/>
    <n v="0"/>
    <m/>
    <m/>
    <m/>
    <m/>
    <m/>
    <m/>
    <m/>
    <m/>
    <m/>
    <m/>
    <m/>
    <m/>
    <m/>
    <m/>
    <m/>
    <m/>
    <n v="1"/>
    <s v="No*"/>
    <s v="No"/>
    <n v="7"/>
    <n v="5"/>
    <s v="Yes"/>
    <s v="No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5"/>
    <s v="Aasia"/>
    <s v="Robinson"/>
    <m/>
    <m/>
    <m/>
    <m/>
    <m/>
    <x v="0"/>
    <n v="5"/>
    <n v="5"/>
    <n v="6"/>
    <n v="6"/>
    <n v="1015971746"/>
    <s v="ARobinson477"/>
    <n v="477"/>
    <s v="C477"/>
    <s v="C477"/>
    <s v="C477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Yes*"/>
    <s v="No"/>
    <n v="5"/>
    <n v="8"/>
    <s v="Yes"/>
    <s v="Yes"/>
    <n v="5"/>
    <n v="-1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5971746"/>
    <s v="C477"/>
    <n v="206"/>
    <n v="196"/>
    <n v="14"/>
    <s v="Well Below National Norm"/>
    <n v="6"/>
    <n v="-10"/>
    <s v="No"/>
    <s v="No"/>
    <s v="Did Not Achieve Goal"/>
    <s v="No"/>
    <n v="179"/>
    <n v="203"/>
    <n v="13"/>
    <s v="Well Below National Norm"/>
    <n v="10"/>
    <n v="24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n v="360"/>
    <s v="Fail"/>
    <n v="273"/>
    <s v="Fail"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77"/>
    <n v="3"/>
    <n v="3"/>
    <n v="3"/>
    <n v="1"/>
    <n v="3"/>
    <n v="2"/>
    <n v="4"/>
    <n v="4"/>
    <n v="4"/>
  </r>
  <r>
    <n v="798"/>
    <s v="Sion"/>
    <s v="Edwards"/>
    <m/>
    <m/>
    <m/>
    <m/>
    <m/>
    <x v="0"/>
    <m/>
    <m/>
    <m/>
    <n v="2"/>
    <n v="1018708847"/>
    <s v="SEdwards972"/>
    <n v="972"/>
    <s v="G972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1"/>
    <n v="4"/>
    <s v="Yes"/>
    <s v="No"/>
    <n v="11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s v="Kellice"/>
    <s v="Banks"/>
    <s v="k"/>
    <n v="1"/>
    <n v="2"/>
    <n v="2"/>
    <n v="3"/>
    <x v="1"/>
    <n v="4"/>
    <n v="4"/>
    <n v="5"/>
    <n v="5"/>
    <n v="1017400343"/>
    <s v="KBanks26"/>
    <n v="26"/>
    <s v="F26"/>
    <s v="F26"/>
    <s v="F26"/>
    <s v="F26"/>
    <n v="1405"/>
    <m/>
    <m/>
    <m/>
    <m/>
    <s v="PPDC @ FCES"/>
    <s v="PPDC @ FCES"/>
    <m/>
    <s v="PPDC @ FCES"/>
    <m/>
    <s v="PPDC @ FCES"/>
    <s v="PPDC @ FCES"/>
    <s v="PPDC @ FCES"/>
    <m/>
    <d v="2015-06-01T00:00:00"/>
    <n v="2"/>
    <n v="2"/>
    <n v="88"/>
    <m/>
    <m/>
    <m/>
    <m/>
    <m/>
    <m/>
    <m/>
    <m/>
    <m/>
    <n v="1"/>
    <s v="incomplete"/>
    <m/>
    <n v="1"/>
    <m/>
    <n v="1"/>
    <n v="1"/>
    <n v="1"/>
    <s v="No*"/>
    <s v="No*"/>
    <n v="6"/>
    <n v="2"/>
    <s v="Yes"/>
    <s v="No"/>
    <n v="3"/>
    <n v="0"/>
    <s v="No"/>
    <s v="No"/>
    <m/>
    <m/>
    <m/>
    <m/>
    <m/>
    <m/>
    <m/>
    <m/>
    <m/>
    <m/>
    <m/>
    <m/>
    <m/>
    <m/>
    <m/>
    <m/>
    <m/>
    <m/>
    <m/>
    <n v="174"/>
    <m/>
    <s v="Error"/>
    <n v="40"/>
    <s v="Error"/>
    <e v="#VALUE!"/>
    <e v="#VALUE!"/>
    <s v="No"/>
    <m/>
    <m/>
    <n v="184"/>
    <m/>
    <s v="Error"/>
    <n v="59"/>
    <s v="Error"/>
    <e v="#VALUE!"/>
    <e v="#VALUE!"/>
    <s v="Yes"/>
    <m/>
    <m/>
    <m/>
    <m/>
    <m/>
    <m/>
    <m/>
    <m/>
    <m/>
    <m/>
    <m/>
    <m/>
    <n v="204"/>
    <n v="98"/>
    <m/>
    <m/>
    <n v="12"/>
    <m/>
    <m/>
    <m/>
    <m/>
    <m/>
    <m/>
    <d v="2016-12-01T00:00:00"/>
    <n v="193"/>
    <m/>
    <n v="205"/>
    <n v="66"/>
    <n v="10"/>
    <n v="12"/>
    <s v="Yes"/>
    <s v="Yes"/>
    <s v="Yes"/>
    <s v="Yes"/>
    <n v="194"/>
    <m/>
    <n v="205"/>
    <n v="55"/>
    <n v="13"/>
    <n v="11"/>
    <s v="Yes"/>
    <s v="No"/>
    <s v="No"/>
    <s v="Yes"/>
    <m/>
    <n v="1017400343"/>
    <s v="F26"/>
    <n v="213"/>
    <n v="213"/>
    <n v="68"/>
    <s v="Above National Norm"/>
    <n v="6"/>
    <n v="0"/>
    <s v="No"/>
    <s v="No"/>
    <s v="Did Not Achieve Goal"/>
    <s v="Yes"/>
    <n v="206"/>
    <n v="215"/>
    <n v="54"/>
    <s v="Above National Norm"/>
    <n v="11"/>
    <n v="9"/>
    <s v="Yes"/>
    <s v="No"/>
    <s v="Did Not Achieve Goal, But Showed Growth"/>
    <s v="Yes"/>
    <m/>
    <n v="1017400343"/>
    <d v="2017-10-16T00:00:00"/>
    <m/>
    <m/>
    <s v="Yes"/>
    <s v="Yes"/>
    <s v="Yes"/>
    <s v="No"/>
    <n v="0"/>
    <s v="No"/>
    <n v="0"/>
    <s v="No"/>
    <e v="#N/A"/>
    <s v="F26"/>
    <n v="466"/>
    <s v="Pass"/>
    <n v="514"/>
    <s v="Advanced"/>
    <n v="426"/>
    <s v="Pass"/>
    <n v="40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26"/>
    <n v="2"/>
    <n v="4"/>
    <n v="2"/>
    <n v="3"/>
    <n v="2"/>
    <n v="1"/>
    <n v="3"/>
    <n v="2"/>
    <n v="3"/>
  </r>
  <r>
    <n v="545"/>
    <s v="Caleb"/>
    <s v="James"/>
    <m/>
    <m/>
    <m/>
    <m/>
    <m/>
    <x v="1"/>
    <n v="4"/>
    <n v="4"/>
    <n v="5"/>
    <n v="5"/>
    <n v="1017708995"/>
    <s v="CJames368"/>
    <n v="368"/>
    <s v="C368"/>
    <s v="C368"/>
    <s v="C368"/>
    <s v="C368"/>
    <m/>
    <m/>
    <m/>
    <m/>
    <m/>
    <m/>
    <m/>
    <m/>
    <s v="Central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s v="No*"/>
    <s v="No"/>
    <n v="6"/>
    <n v="2"/>
    <s v="Yes"/>
    <s v="No"/>
    <n v="5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74"/>
    <m/>
    <n v="180"/>
    <n v="11"/>
    <n v="13"/>
    <n v="6"/>
    <s v="Yes"/>
    <s v="No"/>
    <s v="No"/>
    <s v="No"/>
    <n v="182"/>
    <m/>
    <n v="197"/>
    <n v="32"/>
    <n v="14"/>
    <n v="15"/>
    <s v="Yes"/>
    <s v="Yes"/>
    <s v="Yes"/>
    <s v="No"/>
    <m/>
    <n v="1017708995"/>
    <s v="C368"/>
    <n v="187"/>
    <n v="193"/>
    <n v="19"/>
    <s v="Well Below National Norm"/>
    <n v="9"/>
    <n v="6"/>
    <s v="Yes"/>
    <s v="No"/>
    <s v="Did Not Achieve Goal, But Showed Growth"/>
    <s v="No"/>
    <n v="196"/>
    <n v="209"/>
    <n v="38"/>
    <s v="Below National Norm"/>
    <n v="12"/>
    <n v="13"/>
    <s v="Yes"/>
    <s v="Yes"/>
    <s v="Exceeded Goal"/>
    <s v="No"/>
    <m/>
    <n v="1017708995"/>
    <d v="2017-09-18T00:00:00"/>
    <m/>
    <m/>
    <m/>
    <s v="Yes"/>
    <s v="Yes"/>
    <m/>
    <m/>
    <s v="No"/>
    <n v="0"/>
    <s v="No"/>
    <e v="#N/A"/>
    <s v="C368"/>
    <n v="337"/>
    <s v="Fail"/>
    <n v="354"/>
    <s v="Fail"/>
    <n v="358"/>
    <s v="Fail"/>
    <n v="431"/>
    <s v="Pass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68"/>
    <n v="3"/>
    <n v="2"/>
    <n v="4"/>
    <n v="4"/>
    <n v="3"/>
    <n v="1"/>
    <n v="4"/>
    <n v="4"/>
    <n v="4"/>
  </r>
  <r>
    <n v="676"/>
    <s v="Yunis"/>
    <s v="Abdi"/>
    <m/>
    <m/>
    <m/>
    <m/>
    <m/>
    <x v="0"/>
    <m/>
    <n v="2"/>
    <n v="3"/>
    <n v="3"/>
    <n v="1017708603"/>
    <s v="YAbdi699"/>
    <n v="699"/>
    <s v="C699"/>
    <s v="C699"/>
    <s v="C699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No*"/>
    <s v="No"/>
    <n v="10"/>
    <n v="7"/>
    <s v="Yes"/>
    <s v="No"/>
    <n v="11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8603"/>
    <s v="C699"/>
    <m/>
    <m/>
    <m/>
    <m/>
    <m/>
    <m/>
    <m/>
    <m/>
    <m/>
    <m/>
    <n v="158"/>
    <n v="158"/>
    <n v="1"/>
    <s v="Well Below National Norm"/>
    <m/>
    <m/>
    <m/>
    <m/>
    <m/>
    <s v="No"/>
    <m/>
    <m/>
    <d v="2017-09-21T00:00:00"/>
    <m/>
    <m/>
    <m/>
    <m/>
    <s v="Yes"/>
    <m/>
    <m/>
    <m/>
    <m/>
    <s v="No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2"/>
    <s v="Driona"/>
    <s v="Spencer"/>
    <n v="3"/>
    <n v="4"/>
    <n v="5"/>
    <n v="5"/>
    <n v="6"/>
    <x v="5"/>
    <n v="7"/>
    <n v="7"/>
    <n v="8"/>
    <n v="8"/>
    <n v="1013787529"/>
    <s v="DSpencer213"/>
    <n v="213"/>
    <s v="C213"/>
    <s v="C213"/>
    <s v="C213"/>
    <s v="C213"/>
    <n v="1329"/>
    <m/>
    <m/>
    <m/>
    <s v="PPDC @ FCES"/>
    <s v="PPDC @ FCES"/>
    <s v="PPDC @ FCES"/>
    <s v="Central"/>
    <s v="Central"/>
    <s v="Central"/>
    <s v="Central"/>
    <s v="Central"/>
    <s v="Central"/>
    <m/>
    <d v="2014-10-01T00:00:00"/>
    <n v="4"/>
    <n v="4"/>
    <n v="176"/>
    <m/>
    <m/>
    <m/>
    <m/>
    <m/>
    <m/>
    <m/>
    <m/>
    <n v="1"/>
    <n v="1"/>
    <n v="1"/>
    <n v="1"/>
    <n v="1"/>
    <n v="1"/>
    <n v="1"/>
    <n v="1"/>
    <n v="1"/>
    <s v="No*"/>
    <s v="No*"/>
    <n v="3"/>
    <n v="2"/>
    <s v="Yes"/>
    <s v="No"/>
    <n v="1"/>
    <n v="0"/>
    <s v="No"/>
    <s v="No"/>
    <m/>
    <m/>
    <m/>
    <m/>
    <m/>
    <m/>
    <m/>
    <m/>
    <m/>
    <m/>
    <m/>
    <m/>
    <m/>
    <m/>
    <m/>
    <m/>
    <m/>
    <m/>
    <n v="208"/>
    <n v="215"/>
    <n v="6"/>
    <n v="7"/>
    <n v="73"/>
    <b v="1"/>
    <b v="1"/>
    <b v="1"/>
    <s v="Yes"/>
    <m/>
    <n v="206"/>
    <n v="227"/>
    <n v="9"/>
    <n v="21"/>
    <n v="82"/>
    <b v="1"/>
    <b v="1"/>
    <b v="1"/>
    <s v="Yes"/>
    <m/>
    <m/>
    <m/>
    <m/>
    <n v="208"/>
    <n v="40"/>
    <m/>
    <m/>
    <m/>
    <m/>
    <m/>
    <s v="No"/>
    <n v="202"/>
    <n v="26"/>
    <m/>
    <m/>
    <n v="10"/>
    <m/>
    <m/>
    <m/>
    <m/>
    <m/>
    <m/>
    <d v="2016-09-12T00:00:00"/>
    <m/>
    <m/>
    <n v="213"/>
    <n v="43"/>
    <m/>
    <m/>
    <m/>
    <m/>
    <m/>
    <s v="No"/>
    <m/>
    <m/>
    <m/>
    <m/>
    <m/>
    <m/>
    <m/>
    <m/>
    <m/>
    <m/>
    <m/>
    <n v="1013787529"/>
    <s v="C213"/>
    <n v="221"/>
    <n v="220"/>
    <n v="55"/>
    <s v="Above National Norm"/>
    <n v="3"/>
    <n v="-1"/>
    <s v="No"/>
    <s v="No"/>
    <s v="Did Not Achieve Goal"/>
    <s v="Yes"/>
    <n v="203"/>
    <n v="219"/>
    <n v="29"/>
    <s v="Well Below National Norm"/>
    <n v="6"/>
    <n v="16"/>
    <s v="Yes"/>
    <s v="Yes"/>
    <s v="Exceeded Goal"/>
    <s v="No"/>
    <m/>
    <n v="1013787529"/>
    <d v="2017-09-20T00:00:00"/>
    <m/>
    <s v="Yes"/>
    <s v="Yes"/>
    <s v="Yes"/>
    <s v="Yes"/>
    <s v="No"/>
    <n v="0"/>
    <s v="No"/>
    <n v="0"/>
    <s v="No"/>
    <e v="#N/A"/>
    <s v="C213"/>
    <n v="457"/>
    <s v="Pass"/>
    <n v="404"/>
    <s v="Pass"/>
    <n v="450"/>
    <s v="Pass"/>
    <n v="365"/>
    <s v="Fail"/>
    <s v="Franklin Military Academy"/>
    <s v="Franklin Military Academy"/>
    <s v="Yes"/>
    <m/>
    <n v="142741"/>
    <n v="3"/>
    <n v="2"/>
    <n v="3"/>
    <n v="4"/>
    <n v="4"/>
    <n v="4"/>
    <n v="4"/>
    <n v="4"/>
    <n v="4"/>
    <n v="4"/>
    <n v="4"/>
    <n v="1"/>
    <n v="2"/>
    <n v="4"/>
    <n v="4"/>
    <n v="4"/>
    <n v="4"/>
    <n v="4"/>
    <n v="4"/>
    <n v="4"/>
    <n v="4"/>
    <n v="4"/>
    <n v="4"/>
    <n v="3"/>
    <n v="2"/>
    <n v="2"/>
    <n v="2"/>
    <n v="2"/>
    <n v="2"/>
    <n v="4"/>
    <n v="4"/>
    <n v="4"/>
    <n v="4"/>
    <n v="1"/>
    <n v="1"/>
    <m/>
    <m/>
    <m/>
    <m/>
    <s v="F19"/>
    <n v="2"/>
    <n v="3"/>
    <n v="3"/>
    <n v="4"/>
    <n v="4"/>
    <n v="4"/>
    <n v="4"/>
    <n v="4"/>
    <n v="4"/>
    <n v="4"/>
    <n v="4"/>
    <n v="4"/>
    <n v="4"/>
    <n v="4"/>
    <n v="4"/>
    <n v="4"/>
    <n v="3"/>
    <n v="4"/>
    <n v="4"/>
    <n v="4"/>
    <n v="4"/>
    <n v="4"/>
    <n v="3"/>
    <n v="3"/>
    <n v="2"/>
    <n v="3"/>
    <n v="2"/>
    <n v="1"/>
    <m/>
    <m/>
    <m/>
    <m/>
    <n v="2"/>
    <n v="2"/>
    <n v="3"/>
    <n v="4"/>
    <n v="4"/>
    <n v="4"/>
    <n v="4"/>
    <n v="3"/>
    <n v="2"/>
    <n v="4"/>
    <n v="3"/>
    <n v="4"/>
    <n v="3"/>
    <n v="2"/>
    <n v="4"/>
    <n v="4"/>
    <n v="3"/>
    <n v="3"/>
    <n v="4"/>
    <n v="2"/>
    <n v="4"/>
    <n v="4"/>
    <n v="4"/>
    <n v="3"/>
    <n v="2"/>
    <n v="2"/>
    <n v="3"/>
    <n v="3"/>
    <n v="2"/>
    <n v="4"/>
    <n v="3"/>
    <n v="4"/>
    <n v="4"/>
    <m/>
    <m/>
    <m/>
    <m/>
    <s v="C213"/>
    <s v="Middle School"/>
    <n v="2"/>
    <n v="2"/>
    <n v="2"/>
    <n v="3"/>
    <n v="4"/>
    <n v="3"/>
    <n v="2"/>
    <n v="2"/>
    <n v="2"/>
    <n v="2"/>
    <n v="2"/>
    <n v="1"/>
    <n v="1"/>
    <n v="3"/>
    <n v="3"/>
    <n v="3"/>
    <n v="1"/>
    <n v="2"/>
    <n v="4"/>
    <n v="1"/>
    <n v="4"/>
    <n v="4"/>
    <n v="1"/>
    <n v="1"/>
    <n v="1"/>
    <n v="2"/>
    <n v="1"/>
    <n v="1"/>
    <n v="3"/>
    <n v="3"/>
    <n v="3"/>
    <s v="Yes"/>
    <m/>
    <s v="C213"/>
    <x v="2"/>
    <n v="2"/>
    <n v="2"/>
    <n v="3"/>
    <n v="3"/>
    <n v="3"/>
    <n v="3"/>
    <n v="3"/>
    <n v="3"/>
    <n v="3"/>
    <n v="3"/>
    <n v="3"/>
    <n v="3"/>
    <n v="3"/>
    <x v="1"/>
    <n v="4"/>
    <n v="4"/>
    <n v="4"/>
    <n v="4"/>
    <n v="3"/>
    <n v="4"/>
    <n v="4"/>
    <n v="4"/>
    <n v="2"/>
    <n v="2"/>
    <n v="2"/>
    <n v="2"/>
    <n v="2"/>
    <n v="2"/>
    <n v="3"/>
    <n v="4"/>
    <n v="4"/>
    <n v="4"/>
    <n v="3"/>
    <n v="3"/>
    <n v="3"/>
    <m/>
    <s v="C213"/>
    <n v="2"/>
    <n v="2"/>
    <n v="2"/>
    <n v="3"/>
    <n v="3"/>
    <n v="3"/>
    <n v="2"/>
    <n v="3"/>
    <n v="3"/>
  </r>
  <r>
    <n v="424"/>
    <s v="Dshawn"/>
    <s v="Bowens"/>
    <m/>
    <m/>
    <m/>
    <m/>
    <n v="4"/>
    <x v="3"/>
    <n v="5"/>
    <n v="5"/>
    <n v="6"/>
    <n v="6"/>
    <n v="1017400370"/>
    <s v="DBowens207"/>
    <n v="207"/>
    <s v="C207"/>
    <s v="C207"/>
    <s v="C207"/>
    <s v="C207"/>
    <n v="6197"/>
    <m/>
    <m/>
    <m/>
    <m/>
    <m/>
    <m/>
    <s v="Central"/>
    <s v="Central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No*"/>
    <s v="No"/>
    <n v="5"/>
    <n v="4"/>
    <s v="Yes"/>
    <s v="No"/>
    <n v="6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8"/>
    <m/>
    <n v="180"/>
    <n v="4"/>
    <n v="11"/>
    <n v="2"/>
    <s v="Yes"/>
    <s v="No"/>
    <s v="No"/>
    <s v="No"/>
    <n v="200"/>
    <m/>
    <n v="205"/>
    <n v="29"/>
    <n v="12"/>
    <n v="5"/>
    <s v="Yes"/>
    <s v="No"/>
    <s v="No"/>
    <s v="No"/>
    <m/>
    <n v="1017400370"/>
    <s v="C207"/>
    <n v="194"/>
    <n v="186"/>
    <n v="4"/>
    <s v="Well Below National Norm"/>
    <n v="8"/>
    <n v="-8"/>
    <s v="No"/>
    <s v="No"/>
    <s v="Did Not Achieve Goal"/>
    <s v="No"/>
    <n v="209"/>
    <n v="215"/>
    <n v="35"/>
    <s v="Below National Norm"/>
    <n v="10"/>
    <n v="6"/>
    <s v="Yes"/>
    <s v="No"/>
    <s v="Did Not Achieve Goal, But Showed Growth"/>
    <s v="No"/>
    <m/>
    <n v="1017400370"/>
    <d v="2017-09-18T00:00:00"/>
    <m/>
    <m/>
    <m/>
    <s v="Yes"/>
    <s v="Yes"/>
    <m/>
    <m/>
    <s v="No"/>
    <n v="0"/>
    <s v="No"/>
    <e v="#N/A"/>
    <s v="C207"/>
    <n v="302"/>
    <s v="Fail"/>
    <n v="337"/>
    <s v="Fail"/>
    <n v="320"/>
    <s v="Fail"/>
    <n v="396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07"/>
    <s v="Central"/>
    <n v="2"/>
    <n v="3"/>
    <n v="2"/>
    <n v="3"/>
    <n v="3"/>
    <n v="2"/>
    <n v="4"/>
    <n v="4"/>
    <n v="4"/>
    <n v="4"/>
    <n v="3"/>
    <n v="3"/>
    <n v="3"/>
    <n v="3"/>
    <n v="4"/>
    <n v="3"/>
    <n v="4"/>
    <n v="2"/>
    <n v="2"/>
    <n v="2"/>
    <n v="3"/>
    <n v="3"/>
    <n v="4"/>
    <n v="3"/>
    <n v="3"/>
    <n v="4"/>
    <n v="3"/>
    <n v="4"/>
    <m/>
    <m/>
    <m/>
    <m/>
    <m/>
    <s v="C207"/>
    <x v="4"/>
    <n v="1"/>
    <n v="2"/>
    <n v="1"/>
    <n v="1"/>
    <n v="1"/>
    <n v="3"/>
    <n v="3"/>
    <n v="3"/>
    <n v="3"/>
    <n v="3"/>
    <n v="3"/>
    <n v="3"/>
    <n v="1"/>
    <x v="3"/>
    <n v="3"/>
    <n v="3"/>
    <n v="1"/>
    <n v="1"/>
    <n v="1"/>
    <n v="4"/>
    <n v="2"/>
    <n v="3"/>
    <n v="4"/>
    <n v="4"/>
    <n v="4"/>
    <n v="4"/>
    <n v="4"/>
    <n v="4"/>
    <n v="3"/>
    <n v="4"/>
    <n v="4"/>
    <n v="4"/>
    <m/>
    <m/>
    <m/>
    <m/>
    <s v="c207"/>
    <n v="4"/>
    <n v="1"/>
    <n v="1"/>
    <n v="4"/>
    <n v="2"/>
    <n v="4"/>
    <n v="4"/>
    <n v="2"/>
    <n v="1"/>
  </r>
  <r>
    <n v="688"/>
    <s v="Jaion"/>
    <s v="Johnson"/>
    <m/>
    <m/>
    <m/>
    <m/>
    <m/>
    <x v="0"/>
    <m/>
    <n v="4"/>
    <n v="5"/>
    <n v="5"/>
    <n v="1017561405"/>
    <s v="JJohnson717"/>
    <n v="717"/>
    <s v="F717"/>
    <s v="F717"/>
    <s v="F717"/>
    <m/>
    <m/>
    <m/>
    <m/>
    <m/>
    <m/>
    <m/>
    <m/>
    <m/>
    <m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No*"/>
    <s v="No"/>
    <n v="6"/>
    <n v="5"/>
    <s v="Yes"/>
    <s v="No"/>
    <n v="6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1405"/>
    <s v="F717"/>
    <n v="186"/>
    <n v="203"/>
    <n v="42"/>
    <s v="Below National Norm"/>
    <n v="9"/>
    <n v="17"/>
    <s v="Yes"/>
    <s v="Yes"/>
    <s v="Exceeded Goal"/>
    <s v="No"/>
    <n v="197"/>
    <n v="202"/>
    <n v="22"/>
    <s v="Well Below National Norm"/>
    <n v="12"/>
    <n v="5"/>
    <s v="Yes"/>
    <s v="No"/>
    <s v="Did Not Achieve Goal, But Showed Growth"/>
    <s v="No"/>
    <m/>
    <m/>
    <d v="2017-09-29T00:00:00"/>
    <m/>
    <m/>
    <m/>
    <m/>
    <s v="Yes"/>
    <m/>
    <m/>
    <m/>
    <m/>
    <s v="No"/>
    <e v="#N/A"/>
    <m/>
    <m/>
    <m/>
    <m/>
    <m/>
    <n v="376"/>
    <s v="Fail"/>
    <n v="393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717"/>
    <n v="4"/>
    <n v="2"/>
    <n v="3"/>
    <n v="3"/>
    <n v="2"/>
    <n v="2"/>
    <n v="4"/>
    <n v="4"/>
    <n v="4"/>
  </r>
  <r>
    <n v="307"/>
    <s v="Myceiun"/>
    <s v="Patterson"/>
    <m/>
    <n v="1"/>
    <n v="2"/>
    <n v="2"/>
    <n v="3"/>
    <x v="1"/>
    <n v="4"/>
    <n v="4"/>
    <n v="5"/>
    <n v="5"/>
    <n v="1017561221"/>
    <s v="MPatterson109"/>
    <n v="109"/>
    <s v="C109"/>
    <s v="C109"/>
    <s v="C109"/>
    <s v="C109"/>
    <n v="3457"/>
    <m/>
    <m/>
    <m/>
    <m/>
    <m/>
    <s v="Central"/>
    <s v="Central"/>
    <s v="Central"/>
    <s v="Central"/>
    <s v="Central"/>
    <s v="Central"/>
    <s v="Central"/>
    <m/>
    <d v="2015-09-15T00:00:00"/>
    <n v="3"/>
    <n v="3"/>
    <n v="132"/>
    <m/>
    <m/>
    <m/>
    <m/>
    <m/>
    <m/>
    <m/>
    <m/>
    <m/>
    <m/>
    <n v="1"/>
    <n v="1"/>
    <n v="1"/>
    <n v="1"/>
    <n v="1"/>
    <n v="1"/>
    <n v="1"/>
    <s v="Yes*"/>
    <s v="No"/>
    <n v="6"/>
    <n v="9"/>
    <s v="Yes"/>
    <s v="Yes"/>
    <n v="5"/>
    <n v="0"/>
    <s v="No"/>
    <s v="No"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4"/>
    <n v="48"/>
    <n v="177"/>
    <n v="22"/>
    <n v="14"/>
    <n v="3"/>
    <s v="Yes"/>
    <s v="No"/>
    <s v="No"/>
    <s v="No"/>
    <n v="175"/>
    <n v="44"/>
    <n v="185"/>
    <n v="30"/>
    <n v="15"/>
    <n v="10"/>
    <s v="Yes"/>
    <s v="No"/>
    <s v="No"/>
    <s v="No"/>
    <m/>
    <d v="2016-09-12T00:00:00"/>
    <n v="186"/>
    <m/>
    <n v="193"/>
    <n v="36"/>
    <n v="11"/>
    <n v="7"/>
    <s v="Yes"/>
    <s v="No"/>
    <s v="No"/>
    <s v="No"/>
    <n v="183"/>
    <m/>
    <n v="194"/>
    <n v="25"/>
    <n v="13"/>
    <n v="11"/>
    <s v="Yes"/>
    <s v="No"/>
    <s v="No"/>
    <s v="No"/>
    <m/>
    <n v="1017561221"/>
    <s v="C109"/>
    <n v="201"/>
    <n v="203"/>
    <n v="42"/>
    <s v="Below National Norm"/>
    <n v="7"/>
    <n v="2"/>
    <s v="Yes"/>
    <s v="No"/>
    <s v="Did Not Achieve Goal, But Showed Growth"/>
    <s v="No"/>
    <n v="207"/>
    <n v="212"/>
    <n v="46"/>
    <s v="Below National Norm"/>
    <n v="11"/>
    <n v="5"/>
    <s v="Yes"/>
    <s v="No"/>
    <s v="Did Not Achieve Goal, But Showed Growth"/>
    <s v="No"/>
    <m/>
    <n v="1017561221"/>
    <d v="2017-09-18T00:00:00"/>
    <m/>
    <m/>
    <s v="Yes"/>
    <s v="Yes"/>
    <s v="Yes"/>
    <s v="No"/>
    <n v="0"/>
    <s v="No"/>
    <n v="0"/>
    <s v="No"/>
    <e v="#N/A"/>
    <s v="C109"/>
    <n v="445"/>
    <s v="Pass"/>
    <n v="472"/>
    <s v="Pass"/>
    <n v="414"/>
    <s v="Pass"/>
    <n v="429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109"/>
    <n v="4"/>
    <n v="1"/>
    <n v="2"/>
    <n v="4"/>
    <n v="4"/>
    <n v="4"/>
    <n v="4"/>
    <n v="4"/>
    <n v="4"/>
  </r>
  <r>
    <n v="437"/>
    <s v="Ce'Quan"/>
    <s v="Carroll"/>
    <m/>
    <m/>
    <m/>
    <m/>
    <n v="2"/>
    <x v="4"/>
    <n v="3"/>
    <n v="3"/>
    <n v="4"/>
    <n v="4"/>
    <n v="1017707978"/>
    <s v="CCarroll223"/>
    <n v="223"/>
    <s v="F223"/>
    <s v="F223"/>
    <s v="F223"/>
    <s v="F223"/>
    <n v="6382"/>
    <m/>
    <m/>
    <m/>
    <m/>
    <m/>
    <m/>
    <s v="PPDC @ FCES"/>
    <s v="PPDC @ FCES"/>
    <s v="PPDC @ FCES"/>
    <s v="PPDC @ FCES"/>
    <s v="PPDC @ FCES"/>
    <s v="PPDC @ FCES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Yes*"/>
    <s v="No"/>
    <n v="7"/>
    <n v="10"/>
    <s v="Yes"/>
    <s v="Yes"/>
    <n v="5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7"/>
    <m/>
    <n v="153"/>
    <n v="1"/>
    <n v="17"/>
    <n v="-4"/>
    <s v="No"/>
    <s v="No"/>
    <s v="No"/>
    <s v="No"/>
    <n v="160"/>
    <m/>
    <n v="159"/>
    <n v="1"/>
    <n v="17"/>
    <n v="-1"/>
    <s v="No"/>
    <s v="No"/>
    <s v="No"/>
    <s v="No"/>
    <m/>
    <n v="1017707978"/>
    <s v="F223"/>
    <n v="183"/>
    <n v="191"/>
    <n v="31"/>
    <s v="Well Below National Norm"/>
    <n v="11"/>
    <n v="8"/>
    <s v="Yes"/>
    <s v="No"/>
    <s v="Did Not Achieve Goal, But Showed Growth"/>
    <s v="No"/>
    <n v="175"/>
    <n v="190"/>
    <n v="17"/>
    <s v="Well Below National Norm"/>
    <n v="14"/>
    <n v="15"/>
    <s v="Yes"/>
    <s v="Yes"/>
    <s v="Exceeded Goal"/>
    <s v="No"/>
    <m/>
    <n v="1017707978"/>
    <d v="2017-09-18T00:00:00"/>
    <m/>
    <m/>
    <m/>
    <s v="Yes"/>
    <s v="Yes"/>
    <m/>
    <m/>
    <s v="Yes"/>
    <n v="3"/>
    <s v="Yes"/>
    <e v="#N/A"/>
    <s v="F223"/>
    <m/>
    <m/>
    <m/>
    <m/>
    <n v="389"/>
    <s v="Fail"/>
    <n v="341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4"/>
    <s v="Demarius"/>
    <s v="Coleman"/>
    <m/>
    <m/>
    <m/>
    <m/>
    <m/>
    <x v="0"/>
    <m/>
    <m/>
    <m/>
    <n v="4"/>
    <n v="1017716575"/>
    <s v="DColeman991"/>
    <n v="991"/>
    <s v="F991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8"/>
    <n v="13"/>
    <s v="Yes"/>
    <s v="Yes"/>
    <n v="8"/>
    <n v="0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4"/>
    <s v="Jammer"/>
    <s v="Dickerson"/>
    <m/>
    <m/>
    <m/>
    <m/>
    <m/>
    <x v="0"/>
    <m/>
    <m/>
    <m/>
    <n v="2"/>
    <n v="1018041628"/>
    <s v="JDickerson984"/>
    <n v="984"/>
    <s v="Ch984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s v="incomplete"/>
    <s v="Yes*"/>
    <s v="No"/>
    <n v="8"/>
    <n v="10"/>
    <s v="Yes"/>
    <s v="Yes"/>
    <n v="10"/>
    <n v="-3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5"/>
    <s v="Arsaiah"/>
    <s v="McQuinn"/>
    <m/>
    <m/>
    <m/>
    <m/>
    <m/>
    <x v="0"/>
    <m/>
    <m/>
    <n v="2"/>
    <n v="2"/>
    <n v="1018041062"/>
    <s v="AMcQuinn922"/>
    <n v="922"/>
    <s v="C922"/>
    <s v="C922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"/>
    <s v="No"/>
    <n v="11"/>
    <n v="18"/>
    <s v="Yes"/>
    <s v="Yes"/>
    <n v="11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8"/>
    <s v="Mosiah"/>
    <s v="Vaughan"/>
    <m/>
    <m/>
    <m/>
    <m/>
    <m/>
    <x v="0"/>
    <m/>
    <n v="2"/>
    <n v="3"/>
    <n v="3"/>
    <n v="1017879314"/>
    <s v="MVaughan640"/>
    <n v="640"/>
    <s v="C640"/>
    <s v="C640"/>
    <s v="C640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"/>
    <s v="No"/>
    <n v="9"/>
    <n v="19"/>
    <s v="Yes"/>
    <s v="Yes"/>
    <n v="11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314"/>
    <s v="C640"/>
    <n v="162"/>
    <n v="170"/>
    <n v="11"/>
    <s v="Well Below National Norm"/>
    <n v="16"/>
    <n v="8"/>
    <s v="Yes"/>
    <s v="No"/>
    <s v="Did Not Achieve Goal, But Showed Growth"/>
    <s v="No"/>
    <n v="162"/>
    <n v="180"/>
    <n v="19"/>
    <s v="Well Below National Norm"/>
    <n v="17"/>
    <n v="18"/>
    <s v="Yes"/>
    <s v="Yes"/>
    <s v="Exceeded Goal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3"/>
    <s v="Terajhi"/>
    <s v="Seigler"/>
    <m/>
    <m/>
    <m/>
    <m/>
    <m/>
    <x v="0"/>
    <m/>
    <m/>
    <m/>
    <n v="3"/>
    <n v="1017856364"/>
    <s v="TSeigler1007"/>
    <n v="1007"/>
    <s v="G1007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9"/>
    <n v="1"/>
    <s v="Yes"/>
    <s v="No"/>
    <n v="8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1"/>
    <s v="Jakayla"/>
    <s v="Pettus"/>
    <m/>
    <m/>
    <m/>
    <m/>
    <m/>
    <x v="0"/>
    <m/>
    <m/>
    <m/>
    <n v="2"/>
    <n v="1017879495"/>
    <s v="JPettus1026"/>
    <n v="1026"/>
    <s v="Ch1026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0"/>
    <n v="1"/>
    <s v="Yes"/>
    <s v="No"/>
    <n v="10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1"/>
    <s v="Laniya"/>
    <s v="cottrell"/>
    <m/>
    <m/>
    <m/>
    <m/>
    <m/>
    <x v="0"/>
    <m/>
    <m/>
    <m/>
    <n v="2"/>
    <n v="1017418675"/>
    <s v="Lcottrell1009"/>
    <n v="1009"/>
    <s v="G1009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No"/>
    <n v="10"/>
    <n v="5"/>
    <s v="Yes"/>
    <s v="No"/>
    <n v="10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2"/>
    <s v="Jmari"/>
    <s v="Waddy"/>
    <m/>
    <m/>
    <m/>
    <m/>
    <m/>
    <x v="0"/>
    <m/>
    <m/>
    <m/>
    <n v="2"/>
    <n v="1018008643"/>
    <s v="JWaddy1023"/>
    <n v="1023"/>
    <s v="G1023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No"/>
    <n v="11"/>
    <n v="9"/>
    <s v="Yes"/>
    <s v="No"/>
    <n v="10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6"/>
    <s v="Zakia"/>
    <s v="Toliver"/>
    <m/>
    <m/>
    <m/>
    <m/>
    <m/>
    <x v="0"/>
    <m/>
    <m/>
    <m/>
    <n v="4"/>
    <n v="1017900215"/>
    <s v="ZToliver1083"/>
    <n v="1083"/>
    <s v="G1083"/>
    <m/>
    <m/>
    <m/>
    <m/>
    <m/>
    <m/>
    <m/>
    <m/>
    <m/>
    <m/>
    <m/>
    <m/>
    <m/>
    <m/>
    <m/>
    <s v="George Mason"/>
    <m/>
    <d v="2019-01-22T00:00:00"/>
    <n v="0"/>
    <n v="0"/>
    <n v="0"/>
    <m/>
    <m/>
    <m/>
    <m/>
    <m/>
    <m/>
    <m/>
    <m/>
    <m/>
    <m/>
    <m/>
    <m/>
    <m/>
    <m/>
    <m/>
    <m/>
    <n v="1"/>
    <s v="No*"/>
    <s v="No"/>
    <n v="7"/>
    <n v="3"/>
    <s v="Yes"/>
    <s v="No"/>
    <n v="7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2"/>
    <s v="Gabrialle"/>
    <s v="Ross"/>
    <m/>
    <m/>
    <m/>
    <m/>
    <m/>
    <x v="0"/>
    <m/>
    <m/>
    <m/>
    <n v="2"/>
    <n v="1018006097"/>
    <s v="GRoss1050"/>
    <n v="1050"/>
    <s v="B1050"/>
    <m/>
    <m/>
    <m/>
    <m/>
    <m/>
    <m/>
    <m/>
    <m/>
    <m/>
    <m/>
    <m/>
    <m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Yes*"/>
    <s v="No"/>
    <n v="11"/>
    <n v="11"/>
    <s v="Yes"/>
    <s v="No"/>
    <n v="10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0"/>
    <s v="DIOR"/>
    <s v="REDD"/>
    <m/>
    <m/>
    <m/>
    <m/>
    <m/>
    <x v="0"/>
    <m/>
    <m/>
    <m/>
    <n v="2"/>
    <n v="1018045921"/>
    <s v="DREDD1013"/>
    <n v="1013"/>
    <s v="Ch1013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"/>
    <n v="12"/>
    <n v="16"/>
    <s v="Yes"/>
    <s v="Yes"/>
    <n v="11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2"/>
    <s v="Anthony"/>
    <s v="Bronner"/>
    <m/>
    <m/>
    <m/>
    <m/>
    <m/>
    <x v="4"/>
    <n v="3"/>
    <m/>
    <n v="4"/>
    <n v="4"/>
    <n v="1017894033"/>
    <s v="ABronner279"/>
    <n v="279"/>
    <s v="F279"/>
    <s v="F279"/>
    <s v="F279"/>
    <s v="F279"/>
    <m/>
    <m/>
    <m/>
    <m/>
    <m/>
    <m/>
    <m/>
    <m/>
    <s v="PPDC @ FCES"/>
    <s v="PPDC @ FCES"/>
    <m/>
    <s v="PPDC @ FCES"/>
    <s v="PPDC @ FCES"/>
    <m/>
    <d v="2016-09-12T00:00:00"/>
    <n v="2"/>
    <n v="1"/>
    <n v="52"/>
    <m/>
    <m/>
    <m/>
    <m/>
    <m/>
    <m/>
    <m/>
    <m/>
    <m/>
    <m/>
    <m/>
    <m/>
    <n v="1"/>
    <n v="1"/>
    <m/>
    <n v="1"/>
    <n v="1"/>
    <s v="Yes"/>
    <s v="No"/>
    <n v="7"/>
    <n v="14"/>
    <s v="Yes"/>
    <s v="Yes"/>
    <n v="6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9"/>
    <m/>
    <n v="169"/>
    <n v="10"/>
    <n v="16"/>
    <n v="10"/>
    <s v="Yes"/>
    <s v="No"/>
    <s v="No"/>
    <s v="No"/>
    <n v="170"/>
    <m/>
    <n v="174"/>
    <n v="9"/>
    <n v="16"/>
    <n v="4"/>
    <s v="Yes"/>
    <s v="No"/>
    <s v="No"/>
    <s v="No"/>
    <m/>
    <m/>
    <s v="F279"/>
    <m/>
    <m/>
    <m/>
    <m/>
    <m/>
    <m/>
    <m/>
    <m/>
    <m/>
    <m/>
    <m/>
    <m/>
    <m/>
    <m/>
    <m/>
    <m/>
    <m/>
    <m/>
    <m/>
    <m/>
    <m/>
    <n v="1017894033"/>
    <m/>
    <m/>
    <m/>
    <m/>
    <s v="Yes"/>
    <m/>
    <m/>
    <m/>
    <s v="Yes"/>
    <n v="1"/>
    <m/>
    <m/>
    <s v="F279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9"/>
    <s v="Tatiyhna"/>
    <s v="Graves"/>
    <m/>
    <m/>
    <m/>
    <m/>
    <n v="2"/>
    <x v="4"/>
    <n v="3"/>
    <n v="3"/>
    <m/>
    <n v="4"/>
    <n v="1017716689"/>
    <s v="TGraves244"/>
    <n v="244"/>
    <s v="F244"/>
    <s v="F244"/>
    <s v="F244"/>
    <s v="F244"/>
    <n v="6680"/>
    <m/>
    <m/>
    <m/>
    <m/>
    <m/>
    <m/>
    <s v="PPDC @ FCES"/>
    <s v="PPDC @ FCES"/>
    <s v="PPDC @ FCES"/>
    <s v="PPDC @ FCES"/>
    <m/>
    <s v="PPDC @ FCES"/>
    <m/>
    <d v="2016-08-01T00:00:00"/>
    <n v="2"/>
    <n v="2"/>
    <n v="88"/>
    <m/>
    <m/>
    <m/>
    <m/>
    <m/>
    <m/>
    <m/>
    <m/>
    <m/>
    <m/>
    <m/>
    <n v="1"/>
    <n v="1"/>
    <n v="1"/>
    <n v="1"/>
    <m/>
    <n v="1"/>
    <s v="No*"/>
    <s v="No"/>
    <n v="7"/>
    <n v="4"/>
    <s v="Yes"/>
    <s v="No"/>
    <n v="8"/>
    <n v="3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8"/>
    <m/>
    <n v="165"/>
    <n v="6"/>
    <n v="16"/>
    <n v="7"/>
    <s v="Yes"/>
    <s v="No"/>
    <s v="No"/>
    <s v="No"/>
    <n v="163"/>
    <m/>
    <n v="160"/>
    <n v="1"/>
    <n v="17"/>
    <n v="-3"/>
    <s v="No"/>
    <s v="No"/>
    <s v="No"/>
    <s v="No"/>
    <m/>
    <n v="1017716689"/>
    <s v="F244"/>
    <n v="162"/>
    <n v="182"/>
    <n v="14"/>
    <s v="Well Below National Norm"/>
    <n v="15"/>
    <n v="20"/>
    <s v="Yes"/>
    <s v="Yes"/>
    <s v="Exceeded Goal"/>
    <s v="No"/>
    <n v="164"/>
    <n v="183"/>
    <n v="7"/>
    <s v="Well Below National Norm"/>
    <n v="15"/>
    <n v="19"/>
    <s v="Yes"/>
    <s v="Yes"/>
    <s v="Exceeded Goal"/>
    <s v="No"/>
    <m/>
    <n v="1017716689"/>
    <d v="2017-09-18T00:00:00"/>
    <m/>
    <m/>
    <m/>
    <s v="Yes"/>
    <s v="No"/>
    <m/>
    <m/>
    <s v="No"/>
    <n v="0"/>
    <s v="No"/>
    <e v="#N/A"/>
    <s v="F244"/>
    <m/>
    <m/>
    <m/>
    <m/>
    <n v="292"/>
    <s v="Fail"/>
    <n v="292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4"/>
    <s v="QUOTE'JENAAIH"/>
    <s v="WINSTON"/>
    <m/>
    <m/>
    <m/>
    <m/>
    <m/>
    <x v="0"/>
    <m/>
    <m/>
    <m/>
    <n v="2"/>
    <n v="1017856085"/>
    <s v="QWINSTON1049"/>
    <n v="1049"/>
    <s v="Ch1049"/>
    <m/>
    <m/>
    <m/>
    <m/>
    <m/>
    <m/>
    <m/>
    <m/>
    <m/>
    <m/>
    <m/>
    <m/>
    <m/>
    <m/>
    <m/>
    <s v="Chimborazo"/>
    <m/>
    <d v="2018-12-01T00:00:00"/>
    <n v="0"/>
    <n v="0"/>
    <n v="0"/>
    <m/>
    <m/>
    <m/>
    <m/>
    <m/>
    <m/>
    <m/>
    <m/>
    <m/>
    <m/>
    <m/>
    <m/>
    <m/>
    <m/>
    <m/>
    <m/>
    <n v="1"/>
    <s v="No"/>
    <s v="No"/>
    <n v="10"/>
    <n v="5"/>
    <s v="Yes"/>
    <s v="No"/>
    <n v="10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9"/>
    <s v="Malachi"/>
    <s v="Dewitt"/>
    <m/>
    <m/>
    <m/>
    <m/>
    <m/>
    <x v="0"/>
    <n v="2"/>
    <n v="2"/>
    <n v="3"/>
    <n v="3"/>
    <n v="1017879494"/>
    <s v="MDewitt508"/>
    <n v="508"/>
    <s v="C508"/>
    <s v="C508"/>
    <s v="C508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n v="1"/>
    <s v="Yes*"/>
    <s v="No"/>
    <n v="11"/>
    <n v="12"/>
    <s v="Yes"/>
    <s v="Yes"/>
    <n v="10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94"/>
    <s v="C508"/>
    <n v="140"/>
    <n v="153"/>
    <n v="1"/>
    <s v="Well Below National Norm"/>
    <n v="20"/>
    <n v="13"/>
    <s v="Yes"/>
    <s v="No"/>
    <s v="Did Not Achieve Goal, But Showed Growth"/>
    <s v="No"/>
    <n v="145"/>
    <n v="169"/>
    <n v="4"/>
    <s v="Well Below National Norm"/>
    <n v="19"/>
    <n v="24"/>
    <s v="Yes"/>
    <s v="Yes"/>
    <s v="Exceeded Goal"/>
    <s v="No"/>
    <m/>
    <m/>
    <d v="2017-09-18T00:00:00"/>
    <m/>
    <m/>
    <m/>
    <m/>
    <s v="No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6"/>
    <s v="arianna"/>
    <s v="Dunn"/>
    <m/>
    <m/>
    <m/>
    <m/>
    <m/>
    <x v="0"/>
    <m/>
    <m/>
    <m/>
    <n v="2"/>
    <n v="1018041924"/>
    <s v="aDunn959"/>
    <n v="959"/>
    <s v="G959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No"/>
    <n v="11"/>
    <n v="10"/>
    <s v="Yes"/>
    <s v="No"/>
    <n v="11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s v="Twaunajha"/>
    <s v="Price"/>
    <m/>
    <m/>
    <m/>
    <m/>
    <m/>
    <x v="0"/>
    <m/>
    <m/>
    <m/>
    <n v="2"/>
    <n v="1018044979"/>
    <s v="TPrice951"/>
    <n v="951"/>
    <s v="G951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No"/>
    <n v="12"/>
    <n v="17"/>
    <s v="Yes"/>
    <s v="Yes"/>
    <n v="11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4"/>
    <s v="Devonte"/>
    <s v="Anderson"/>
    <m/>
    <m/>
    <m/>
    <m/>
    <m/>
    <x v="0"/>
    <m/>
    <m/>
    <m/>
    <n v="2"/>
    <n v="1018022318"/>
    <s v="DAnderson957"/>
    <n v="957"/>
    <s v="G957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No"/>
    <n v="13"/>
    <n v="10"/>
    <s v="Yes"/>
    <s v="No"/>
    <n v="13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4"/>
    <s v="Tanaja"/>
    <s v="Tolliver"/>
    <m/>
    <m/>
    <m/>
    <m/>
    <m/>
    <x v="0"/>
    <m/>
    <m/>
    <m/>
    <n v="5"/>
    <n v="1018172193"/>
    <s v="TTolliver1025"/>
    <n v="1025"/>
    <s v="F1025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*"/>
    <s v="No*"/>
    <n v="6"/>
    <n v="3"/>
    <s v="Yes"/>
    <s v="No"/>
    <n v="5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8"/>
    <s v="T'naajsha"/>
    <s v="Sims"/>
    <m/>
    <m/>
    <m/>
    <m/>
    <m/>
    <x v="0"/>
    <m/>
    <n v="2"/>
    <n v="3"/>
    <n v="3"/>
    <n v="1017894004"/>
    <s v="TSims703"/>
    <n v="703"/>
    <s v="F703"/>
    <s v="F703"/>
    <s v="F703"/>
    <m/>
    <m/>
    <m/>
    <m/>
    <m/>
    <m/>
    <m/>
    <m/>
    <m/>
    <m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No*"/>
    <s v="No*"/>
    <n v="8"/>
    <n v="5"/>
    <s v="Yes"/>
    <s v="No"/>
    <n v="8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94004"/>
    <s v="F703"/>
    <n v="181"/>
    <n v="192"/>
    <n v="59"/>
    <s v="Above National Norm"/>
    <n v="13"/>
    <n v="11"/>
    <s v="Yes"/>
    <s v="No"/>
    <s v="Did Not Achieve Goal, But Showed Growth"/>
    <s v="Yes"/>
    <n v="170"/>
    <n v="190"/>
    <n v="44"/>
    <s v="Below National Norm"/>
    <n v="16"/>
    <n v="20"/>
    <s v="Yes"/>
    <s v="Yes"/>
    <s v="Exceeded Goal"/>
    <s v="No"/>
    <m/>
    <m/>
    <d v="2017-09-25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4"/>
    <s v="KEYTRON"/>
    <s v="BEASLEY"/>
    <m/>
    <m/>
    <m/>
    <m/>
    <m/>
    <x v="0"/>
    <m/>
    <m/>
    <m/>
    <n v="2"/>
    <n v="1018049106"/>
    <s v="KBEASLEY1113"/>
    <n v="1113"/>
    <s v="Ch1113"/>
    <m/>
    <m/>
    <m/>
    <m/>
    <m/>
    <m/>
    <m/>
    <m/>
    <m/>
    <m/>
    <m/>
    <m/>
    <m/>
    <m/>
    <m/>
    <s v="Chimborazo"/>
    <m/>
    <d v="2019-02-14T00:00:00"/>
    <n v="0"/>
    <n v="0"/>
    <n v="0"/>
    <m/>
    <m/>
    <m/>
    <m/>
    <m/>
    <m/>
    <m/>
    <m/>
    <m/>
    <m/>
    <m/>
    <m/>
    <m/>
    <m/>
    <m/>
    <m/>
    <n v="1"/>
    <s v="No*"/>
    <s v="No*"/>
    <n v="11"/>
    <n v="8"/>
    <s v="Yes"/>
    <s v="No"/>
    <n v="11"/>
    <n v="7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4"/>
    <s v="Micah"/>
    <s v="Bunche"/>
    <m/>
    <m/>
    <m/>
    <m/>
    <m/>
    <x v="0"/>
    <m/>
    <m/>
    <n v="2"/>
    <n v="2"/>
    <n v="1018041673"/>
    <s v="MBunche858"/>
    <n v="858"/>
    <s v="C858"/>
    <s v="C858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No*"/>
    <n v="12"/>
    <n v="4"/>
    <s v="Yes"/>
    <s v="No"/>
    <n v="13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7"/>
    <s v="Masia"/>
    <s v="Lawson"/>
    <m/>
    <m/>
    <m/>
    <m/>
    <m/>
    <x v="0"/>
    <m/>
    <m/>
    <m/>
    <n v="5"/>
    <n v="1017561254"/>
    <s v="MLawson997"/>
    <n v="997"/>
    <s v="G997"/>
    <m/>
    <m/>
    <m/>
    <m/>
    <m/>
    <m/>
    <m/>
    <m/>
    <m/>
    <m/>
    <m/>
    <m/>
    <m/>
    <m/>
    <m/>
    <s v="George Mason"/>
    <m/>
    <d v="2019-02-12T00:00:00"/>
    <n v="0"/>
    <n v="0"/>
    <n v="0"/>
    <m/>
    <m/>
    <m/>
    <m/>
    <m/>
    <m/>
    <m/>
    <m/>
    <m/>
    <m/>
    <m/>
    <m/>
    <m/>
    <m/>
    <m/>
    <m/>
    <n v="1"/>
    <s v="Yes*"/>
    <s v="No*"/>
    <n v="6"/>
    <n v="6"/>
    <s v="Yes"/>
    <s v="No"/>
    <n v="4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0"/>
    <s v="Darnesha"/>
    <s v="Shackleford"/>
    <m/>
    <m/>
    <m/>
    <m/>
    <m/>
    <x v="0"/>
    <m/>
    <n v="5"/>
    <n v="6"/>
    <n v="6"/>
    <n v="1017182783"/>
    <s v="DShackleford720"/>
    <n v="720"/>
    <s v="C720"/>
    <s v="C720"/>
    <s v="C720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No*"/>
    <n v="5"/>
    <n v="7"/>
    <s v="Yes"/>
    <s v="Yes"/>
    <n v="4"/>
    <n v="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2783"/>
    <s v="C720"/>
    <n v="205"/>
    <n v="207"/>
    <n v="37"/>
    <s v="Below National Norm"/>
    <n v="6"/>
    <n v="2"/>
    <s v="Yes"/>
    <s v="No"/>
    <s v="Did Not Achieve Goal, But Showed Growth"/>
    <s v="No"/>
    <n v="203"/>
    <n v="209"/>
    <n v="22"/>
    <s v="Well Below National Norm"/>
    <n v="10"/>
    <n v="6"/>
    <s v="Yes"/>
    <s v="No"/>
    <s v="Did Not Achieve Goal, But Showed Growth"/>
    <s v="No"/>
    <m/>
    <m/>
    <d v="2017-10-09T00:00:00"/>
    <m/>
    <m/>
    <m/>
    <m/>
    <s v="Yes"/>
    <m/>
    <m/>
    <m/>
    <m/>
    <s v="No"/>
    <e v="#N/A"/>
    <m/>
    <m/>
    <m/>
    <m/>
    <m/>
    <n v="411"/>
    <s v="Pass"/>
    <n v="360"/>
    <s v="Fail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720"/>
    <n v="4"/>
    <n v="3"/>
    <n v="4"/>
    <n v="4"/>
    <n v="4"/>
    <n v="4"/>
    <n v="4"/>
    <n v="4"/>
    <n v="4"/>
  </r>
  <r>
    <n v="871"/>
    <s v="Leilani"/>
    <s v="Johnson"/>
    <m/>
    <m/>
    <m/>
    <m/>
    <m/>
    <x v="0"/>
    <m/>
    <m/>
    <m/>
    <n v="5"/>
    <n v="1017263914"/>
    <s v="LJohnson1069"/>
    <n v="1069"/>
    <s v="G1069"/>
    <m/>
    <m/>
    <m/>
    <m/>
    <m/>
    <m/>
    <m/>
    <m/>
    <m/>
    <m/>
    <m/>
    <m/>
    <m/>
    <m/>
    <m/>
    <s v="George Mason"/>
    <m/>
    <d v="2019-01-16T00:00:00"/>
    <n v="0"/>
    <n v="0"/>
    <n v="0"/>
    <m/>
    <m/>
    <m/>
    <m/>
    <m/>
    <m/>
    <m/>
    <m/>
    <m/>
    <m/>
    <m/>
    <m/>
    <m/>
    <m/>
    <m/>
    <m/>
    <n v="1"/>
    <s v="Yes"/>
    <s v="No*"/>
    <n v="6"/>
    <n v="12"/>
    <s v="Yes"/>
    <s v="Yes"/>
    <n v="5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3"/>
    <s v="TyShaun"/>
    <s v="Burroughs"/>
    <m/>
    <m/>
    <m/>
    <m/>
    <m/>
    <x v="0"/>
    <m/>
    <m/>
    <n v="3"/>
    <n v="3"/>
    <n v="1018043097"/>
    <s v="TBurroughs840"/>
    <n v="840"/>
    <s v="C840"/>
    <s v="C840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No*"/>
    <n v="8"/>
    <n v="10"/>
    <s v="Yes"/>
    <s v="Yes"/>
    <n v="8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0"/>
    <s v="Destiny"/>
    <s v="Thweatt"/>
    <m/>
    <m/>
    <m/>
    <m/>
    <m/>
    <x v="0"/>
    <m/>
    <m/>
    <n v="2"/>
    <n v="2"/>
    <n v="1018041801"/>
    <s v="DHARRIS907"/>
    <n v="907"/>
    <s v="F907"/>
    <s v="F907"/>
    <m/>
    <m/>
    <m/>
    <m/>
    <m/>
    <m/>
    <m/>
    <m/>
    <m/>
    <m/>
    <m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Yes"/>
    <s v="No*"/>
    <n v="9"/>
    <n v="19"/>
    <s v="Yes"/>
    <s v="Yes"/>
    <n v="8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7"/>
    <s v="Harmony"/>
    <s v="Payne"/>
    <m/>
    <m/>
    <m/>
    <m/>
    <m/>
    <x v="0"/>
    <m/>
    <m/>
    <m/>
    <n v="2"/>
    <n v="1017856191"/>
    <s v="HPayne1056"/>
    <n v="1056"/>
    <s v="F1056"/>
    <m/>
    <m/>
    <m/>
    <m/>
    <m/>
    <m/>
    <m/>
    <m/>
    <m/>
    <m/>
    <m/>
    <m/>
    <m/>
    <m/>
    <m/>
    <s v="PPDC @ FCES"/>
    <m/>
    <d v="2018-12-01T00:00:00"/>
    <n v="0"/>
    <n v="0"/>
    <n v="0"/>
    <m/>
    <m/>
    <m/>
    <m/>
    <m/>
    <m/>
    <m/>
    <m/>
    <m/>
    <m/>
    <m/>
    <m/>
    <m/>
    <m/>
    <m/>
    <m/>
    <n v="1"/>
    <s v="No*"/>
    <s v="No*"/>
    <n v="12"/>
    <n v="8"/>
    <s v="Yes"/>
    <s v="No"/>
    <n v="11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1"/>
    <s v="Ny'lasia"/>
    <s v="Dantzler"/>
    <m/>
    <m/>
    <m/>
    <m/>
    <m/>
    <x v="0"/>
    <m/>
    <m/>
    <m/>
    <n v="4"/>
    <n v="1017537749"/>
    <s v="NDantzler1091"/>
    <n v="1091"/>
    <s v="G1091"/>
    <m/>
    <m/>
    <m/>
    <m/>
    <m/>
    <m/>
    <m/>
    <m/>
    <m/>
    <m/>
    <m/>
    <m/>
    <m/>
    <m/>
    <m/>
    <s v="George Mason"/>
    <m/>
    <d v="2019-01-29T00:00:00"/>
    <n v="0"/>
    <n v="0"/>
    <n v="0"/>
    <m/>
    <m/>
    <m/>
    <m/>
    <m/>
    <m/>
    <m/>
    <m/>
    <m/>
    <m/>
    <m/>
    <m/>
    <m/>
    <m/>
    <m/>
    <m/>
    <n v="1"/>
    <s v="Yes*"/>
    <s v="No*"/>
    <n v="7"/>
    <n v="9"/>
    <s v="Yes"/>
    <s v="Yes"/>
    <n v="6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2"/>
    <s v="London"/>
    <s v="Minnicks"/>
    <m/>
    <m/>
    <m/>
    <m/>
    <m/>
    <x v="0"/>
    <m/>
    <m/>
    <m/>
    <n v="3"/>
    <n v="1017856371"/>
    <s v="LMinnicks1070"/>
    <n v="1070"/>
    <s v="G1070"/>
    <m/>
    <m/>
    <m/>
    <m/>
    <m/>
    <m/>
    <m/>
    <m/>
    <m/>
    <m/>
    <m/>
    <m/>
    <m/>
    <m/>
    <m/>
    <s v="George Mason"/>
    <m/>
    <d v="2019-01-16T00:00:00"/>
    <n v="0"/>
    <n v="0"/>
    <n v="0"/>
    <m/>
    <m/>
    <m/>
    <m/>
    <m/>
    <m/>
    <m/>
    <m/>
    <m/>
    <m/>
    <m/>
    <m/>
    <m/>
    <m/>
    <m/>
    <m/>
    <n v="1"/>
    <s v="Yes"/>
    <s v="No*"/>
    <n v="10"/>
    <n v="18"/>
    <s v="Yes"/>
    <s v="Yes"/>
    <n v="8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5"/>
    <s v="Xavier"/>
    <s v="Davis"/>
    <m/>
    <m/>
    <m/>
    <m/>
    <m/>
    <x v="0"/>
    <m/>
    <m/>
    <m/>
    <n v="3"/>
    <n v="1017887950"/>
    <s v="XDavis739"/>
    <n v="739"/>
    <s v="G739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No*"/>
    <n v="9"/>
    <n v="18"/>
    <s v="Yes"/>
    <s v="Yes"/>
    <n v="9"/>
    <n v="7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1"/>
    <s v="Ameriah"/>
    <s v="Bronner"/>
    <m/>
    <m/>
    <m/>
    <m/>
    <m/>
    <x v="0"/>
    <n v="2"/>
    <m/>
    <m/>
    <n v="3"/>
    <n v="1018041973"/>
    <s v="ABronner443"/>
    <n v="443"/>
    <s v="F443"/>
    <s v="F443"/>
    <s v="F443"/>
    <m/>
    <m/>
    <m/>
    <m/>
    <m/>
    <m/>
    <m/>
    <m/>
    <m/>
    <m/>
    <s v="PPDC @ FCES"/>
    <m/>
    <m/>
    <s v="PPDC @ FCES"/>
    <m/>
    <d v="2017-07-10T00:00:00"/>
    <n v="1"/>
    <n v="0"/>
    <n v="8"/>
    <m/>
    <m/>
    <m/>
    <m/>
    <m/>
    <m/>
    <m/>
    <m/>
    <m/>
    <m/>
    <m/>
    <m/>
    <m/>
    <n v="1"/>
    <m/>
    <m/>
    <n v="1"/>
    <s v="No*"/>
    <s v="No*"/>
    <n v="9"/>
    <n v="7"/>
    <s v="Yes"/>
    <s v="No"/>
    <n v="10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2"/>
    <s v="Terray"/>
    <s v="Aultman"/>
    <m/>
    <m/>
    <m/>
    <m/>
    <m/>
    <x v="0"/>
    <m/>
    <m/>
    <m/>
    <n v="3"/>
    <n v="1017708619"/>
    <s v="TAultman1028"/>
    <n v="1028"/>
    <s v="B1028"/>
    <m/>
    <m/>
    <m/>
    <m/>
    <m/>
    <m/>
    <m/>
    <m/>
    <m/>
    <m/>
    <m/>
    <m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Yes"/>
    <s v="No*"/>
    <n v="9"/>
    <n v="23"/>
    <s v="Yes"/>
    <s v="Yes"/>
    <n v="10"/>
    <n v="8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4"/>
    <s v="Alcelia"/>
    <s v="Kirven"/>
    <m/>
    <m/>
    <m/>
    <m/>
    <m/>
    <x v="0"/>
    <m/>
    <m/>
    <m/>
    <n v="3"/>
    <n v="1017716595"/>
    <s v="AKirven950"/>
    <n v="950"/>
    <s v="G950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No*"/>
    <n v="9"/>
    <n v="11"/>
    <s v="Yes"/>
    <s v="Yes"/>
    <n v="11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6"/>
    <s v="Kavon"/>
    <s v="Johnson"/>
    <m/>
    <m/>
    <m/>
    <m/>
    <m/>
    <x v="0"/>
    <m/>
    <m/>
    <m/>
    <n v="4"/>
    <n v="1017717233"/>
    <s v="KJohnson1122"/>
    <n v="1122"/>
    <s v="G1122"/>
    <m/>
    <m/>
    <m/>
    <m/>
    <m/>
    <m/>
    <m/>
    <m/>
    <m/>
    <m/>
    <m/>
    <m/>
    <m/>
    <m/>
    <m/>
    <s v="George Mason"/>
    <m/>
    <d v="2019-03-06T00:00:00"/>
    <n v="0"/>
    <n v="0"/>
    <n v="0"/>
    <m/>
    <m/>
    <m/>
    <m/>
    <m/>
    <m/>
    <m/>
    <m/>
    <m/>
    <m/>
    <m/>
    <m/>
    <m/>
    <m/>
    <m/>
    <m/>
    <n v="1"/>
    <s v="No*"/>
    <s v="No*"/>
    <n v="7"/>
    <n v="5"/>
    <s v="Yes"/>
    <s v="No"/>
    <n v="5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7"/>
    <s v="Promisse"/>
    <s v="Robinson"/>
    <m/>
    <m/>
    <m/>
    <m/>
    <m/>
    <x v="0"/>
    <m/>
    <m/>
    <m/>
    <n v="4"/>
    <n v="1017893118"/>
    <s v="PRobinson1099"/>
    <n v="1099"/>
    <s v="G1099"/>
    <m/>
    <m/>
    <m/>
    <m/>
    <m/>
    <m/>
    <m/>
    <m/>
    <m/>
    <m/>
    <m/>
    <m/>
    <m/>
    <m/>
    <m/>
    <s v="George Mason"/>
    <m/>
    <d v="2019-02-05T00:00:00"/>
    <n v="0"/>
    <n v="0"/>
    <n v="0"/>
    <m/>
    <m/>
    <m/>
    <m/>
    <m/>
    <m/>
    <m/>
    <m/>
    <m/>
    <m/>
    <m/>
    <m/>
    <m/>
    <m/>
    <m/>
    <m/>
    <n v="1"/>
    <s v="No*"/>
    <s v="No*"/>
    <n v="7"/>
    <n v="4"/>
    <s v="Yes"/>
    <s v="No"/>
    <n v="6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8"/>
    <s v="Marilyn"/>
    <s v="Walker"/>
    <m/>
    <m/>
    <m/>
    <m/>
    <m/>
    <x v="0"/>
    <m/>
    <m/>
    <n v="4"/>
    <n v="4"/>
    <n v="1017537802"/>
    <s v="MWalker849"/>
    <n v="849"/>
    <s v="C849"/>
    <s v="G866"/>
    <m/>
    <m/>
    <m/>
    <m/>
    <m/>
    <m/>
    <m/>
    <m/>
    <m/>
    <m/>
    <m/>
    <m/>
    <m/>
    <s v="George Mason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No*"/>
    <n v="7"/>
    <n v="11"/>
    <s v="Yes"/>
    <s v="Yes"/>
    <n v="7"/>
    <n v="6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2"/>
    <s v="Jakya"/>
    <s v="Braxton"/>
    <m/>
    <m/>
    <m/>
    <m/>
    <m/>
    <x v="0"/>
    <m/>
    <m/>
    <n v="2"/>
    <n v="2"/>
    <n v="1017598388"/>
    <s v="JBraxton839"/>
    <n v="839"/>
    <s v="C839"/>
    <s v="C839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No*"/>
    <n v="10"/>
    <n v="9"/>
    <s v="Yes"/>
    <s v="No"/>
    <n v="10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s v="Aaliyah"/>
    <s v="Bassett"/>
    <m/>
    <n v="1"/>
    <n v="2"/>
    <n v="2"/>
    <n v="3"/>
    <x v="1"/>
    <n v="4"/>
    <n v="4"/>
    <n v="5"/>
    <n v="5"/>
    <n v="1017400487"/>
    <s v="ABassett12"/>
    <n v="12"/>
    <s v="F12"/>
    <s v="F12"/>
    <s v="F12"/>
    <s v="F12"/>
    <n v="1226"/>
    <m/>
    <m/>
    <m/>
    <m/>
    <s v="PPDC @ FCES"/>
    <s v="PPDC @ FCES"/>
    <s v="PPDC @ FCES"/>
    <s v="PPDC @ FCES"/>
    <s v="PPDC @ FCES"/>
    <s v="PPDC @ FCES"/>
    <s v="PPDC @ FCES"/>
    <s v="PPDC @ FCES"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n v="1"/>
    <s v="Yes*"/>
    <s v="Yes*"/>
    <n v="6"/>
    <n v="9"/>
    <s v="Yes"/>
    <s v="Yes"/>
    <n v="4"/>
    <n v="4"/>
    <s v="Yes"/>
    <s v="No"/>
    <m/>
    <m/>
    <m/>
    <m/>
    <m/>
    <m/>
    <m/>
    <m/>
    <m/>
    <m/>
    <m/>
    <m/>
    <m/>
    <m/>
    <m/>
    <m/>
    <m/>
    <m/>
    <m/>
    <n v="168"/>
    <m/>
    <s v="Error"/>
    <n v="26"/>
    <s v="Error"/>
    <e v="#VALUE!"/>
    <e v="#VALUE!"/>
    <s v="No"/>
    <m/>
    <m/>
    <n v="178"/>
    <m/>
    <s v="Error"/>
    <n v="42"/>
    <s v="Error"/>
    <e v="#VALUE!"/>
    <e v="#VALUE!"/>
    <s v="No"/>
    <m/>
    <m/>
    <n v="172"/>
    <n v="43"/>
    <n v="192"/>
    <n v="59"/>
    <n v="14"/>
    <n v="20"/>
    <s v="Yes"/>
    <s v="Yes"/>
    <s v="Yes"/>
    <s v="Yes"/>
    <n v="191"/>
    <n v="86"/>
    <m/>
    <m/>
    <n v="13"/>
    <m/>
    <m/>
    <m/>
    <m/>
    <m/>
    <m/>
    <d v="2016-09-13T00:00:00"/>
    <n v="186"/>
    <m/>
    <n v="190"/>
    <n v="28"/>
    <n v="11"/>
    <n v="4"/>
    <s v="Yes"/>
    <s v="No"/>
    <s v="No"/>
    <s v="No"/>
    <n v="193"/>
    <m/>
    <n v="208"/>
    <n v="63"/>
    <n v="13"/>
    <n v="15"/>
    <s v="Yes"/>
    <s v="Yes"/>
    <s v="Yes"/>
    <s v="Yes"/>
    <m/>
    <n v="1017400487"/>
    <s v="F12"/>
    <n v="204"/>
    <n v="206"/>
    <n v="50"/>
    <s v="Above National Norm"/>
    <n v="7"/>
    <n v="2"/>
    <s v="Yes"/>
    <s v="No"/>
    <s v="Did Not Achieve Goal, But Showed Growth"/>
    <s v="Yes"/>
    <n v="211"/>
    <n v="219"/>
    <n v="64"/>
    <s v="Above National Norm"/>
    <n v="11"/>
    <n v="8"/>
    <s v="Yes"/>
    <s v="No"/>
    <s v="Did Not Achieve Goal, But Showed Growth"/>
    <s v="Yes"/>
    <m/>
    <n v="1017400487"/>
    <d v="2017-09-21T00:00:00"/>
    <m/>
    <m/>
    <s v="Yes"/>
    <s v="Yes"/>
    <s v="Yes"/>
    <s v="No"/>
    <n v="0"/>
    <s v="No"/>
    <n v="0"/>
    <s v="No"/>
    <e v="#N/A"/>
    <s v="F12"/>
    <n v="403"/>
    <s v="Pass"/>
    <n v="482"/>
    <s v="Pass"/>
    <n v="409"/>
    <s v="Pass"/>
    <n v="42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12"/>
    <n v="4"/>
    <n v="3"/>
    <n v="2"/>
    <n v="3"/>
    <n v="4"/>
    <n v="3"/>
    <n v="3"/>
    <n v="4"/>
    <n v="4"/>
  </r>
  <r>
    <n v="873"/>
    <s v="Lyntreal"/>
    <s v="Emory"/>
    <m/>
    <m/>
    <m/>
    <m/>
    <m/>
    <x v="0"/>
    <m/>
    <m/>
    <m/>
    <n v="5"/>
    <n v="1018324071"/>
    <s v="LEmory1105"/>
    <n v="1105"/>
    <s v="CH1105"/>
    <m/>
    <m/>
    <m/>
    <m/>
    <m/>
    <m/>
    <m/>
    <m/>
    <m/>
    <m/>
    <m/>
    <m/>
    <m/>
    <m/>
    <m/>
    <s v="Chimborazo"/>
    <m/>
    <d v="2019-02-06T00:00:00"/>
    <n v="0"/>
    <n v="0"/>
    <n v="0"/>
    <m/>
    <m/>
    <m/>
    <m/>
    <m/>
    <m/>
    <m/>
    <m/>
    <m/>
    <m/>
    <m/>
    <m/>
    <m/>
    <m/>
    <m/>
    <m/>
    <n v="1"/>
    <s v="Yes"/>
    <s v="Yes*"/>
    <n v="6"/>
    <n v="14"/>
    <s v="Yes"/>
    <s v="Yes"/>
    <n v="4"/>
    <n v="4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8"/>
    <s v="Jerrel"/>
    <s v="Wilson"/>
    <n v="1"/>
    <n v="2"/>
    <n v="3"/>
    <n v="3"/>
    <n v="4"/>
    <x v="3"/>
    <n v="5"/>
    <n v="5"/>
    <n v="6"/>
    <n v="6"/>
    <n v="1017237050"/>
    <s v="JWilson45"/>
    <n v="45"/>
    <s v="C45"/>
    <s v="C45"/>
    <s v="C45"/>
    <s v="C45"/>
    <n v="744"/>
    <m/>
    <m/>
    <m/>
    <m/>
    <s v="Central"/>
    <s v="Central"/>
    <s v="Central"/>
    <s v="Central"/>
    <s v="Central"/>
    <s v="Central"/>
    <s v="Central"/>
    <s v="Central"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n v="1"/>
    <s v="No*"/>
    <s v="Yes*"/>
    <n v="5"/>
    <n v="3"/>
    <s v="Yes"/>
    <s v="No"/>
    <n v="5"/>
    <n v="5"/>
    <s v="Yes"/>
    <s v="No"/>
    <m/>
    <m/>
    <m/>
    <m/>
    <m/>
    <m/>
    <m/>
    <m/>
    <m/>
    <m/>
    <m/>
    <m/>
    <m/>
    <m/>
    <m/>
    <m/>
    <m/>
    <m/>
    <m/>
    <n v="177"/>
    <m/>
    <s v="Error"/>
    <n v="22"/>
    <s v="Error"/>
    <e v="#VALUE!"/>
    <e v="#VALUE!"/>
    <s v="No"/>
    <m/>
    <m/>
    <n v="188"/>
    <m/>
    <s v="Error"/>
    <n v="38"/>
    <s v="Error"/>
    <e v="#VALUE!"/>
    <e v="#VALUE!"/>
    <s v="No"/>
    <m/>
    <m/>
    <m/>
    <m/>
    <n v="182"/>
    <n v="14"/>
    <m/>
    <m/>
    <m/>
    <m/>
    <m/>
    <s v="No"/>
    <n v="192"/>
    <n v="55"/>
    <n v="198"/>
    <n v="35"/>
    <n v="13"/>
    <n v="6"/>
    <s v="Yes"/>
    <s v="No"/>
    <s v="No"/>
    <s v="No"/>
    <m/>
    <d v="2016-09-12T00:00:00"/>
    <n v="172"/>
    <m/>
    <n v="203"/>
    <n v="42"/>
    <n v="12"/>
    <n v="31"/>
    <s v="Yes"/>
    <s v="Yes"/>
    <s v="Yes"/>
    <s v="No"/>
    <n v="193"/>
    <m/>
    <n v="202"/>
    <n v="22"/>
    <n v="12"/>
    <n v="9"/>
    <s v="Yes"/>
    <s v="No"/>
    <s v="No"/>
    <s v="No"/>
    <m/>
    <n v="1017237050"/>
    <s v="C45"/>
    <n v="189"/>
    <n v="205"/>
    <n v="32"/>
    <s v="Well Below National Norm"/>
    <n v="8"/>
    <n v="16"/>
    <s v="Yes"/>
    <s v="Yes"/>
    <s v="Exceeded Goal"/>
    <s v="No"/>
    <n v="195"/>
    <n v="207"/>
    <n v="19"/>
    <s v="Well Below National Norm"/>
    <n v="10"/>
    <n v="12"/>
    <s v="Yes"/>
    <s v="Yes"/>
    <s v="Exceeded Goal"/>
    <s v="No"/>
    <m/>
    <n v="1017237050"/>
    <d v="2017-09-18T00:00:00"/>
    <m/>
    <m/>
    <s v="Yes"/>
    <s v="Yes"/>
    <s v="Yes"/>
    <s v="No"/>
    <n v="0"/>
    <s v="No"/>
    <n v="0"/>
    <s v="No"/>
    <e v="#N/A"/>
    <s v="C45"/>
    <n v="401"/>
    <s v="Pass"/>
    <n v="399"/>
    <s v="Fail"/>
    <n v="381"/>
    <s v="Fail"/>
    <n v="361"/>
    <s v="Fail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5"/>
    <s v="Central"/>
    <n v="4"/>
    <n v="1"/>
    <n v="2"/>
    <n v="4"/>
    <n v="4"/>
    <n v="4"/>
    <n v="2"/>
    <n v="4"/>
    <n v="2"/>
    <n v="3"/>
    <n v="4"/>
    <n v="3"/>
    <n v="2"/>
    <n v="2"/>
    <n v="4"/>
    <n v="4"/>
    <n v="4"/>
    <n v="1"/>
    <n v="1"/>
    <n v="1"/>
    <n v="4"/>
    <n v="1"/>
    <n v="4"/>
    <n v="4"/>
    <n v="2"/>
    <n v="4"/>
    <n v="4"/>
    <n v="4"/>
    <m/>
    <m/>
    <m/>
    <m/>
    <m/>
    <s v="C45"/>
    <x v="4"/>
    <n v="1"/>
    <n v="1"/>
    <n v="4"/>
    <n v="1"/>
    <n v="1"/>
    <n v="1"/>
    <n v="2"/>
    <n v="4"/>
    <n v="1"/>
    <n v="1"/>
    <n v="1"/>
    <n v="1"/>
    <n v="1"/>
    <x v="1"/>
    <n v="4"/>
    <n v="1"/>
    <n v="1"/>
    <n v="1"/>
    <n v="1"/>
    <n v="4"/>
    <n v="1"/>
    <n v="1"/>
    <n v="2"/>
    <n v="4"/>
    <n v="1"/>
    <n v="4"/>
    <n v="4"/>
    <n v="4"/>
    <n v="1"/>
    <n v="1"/>
    <n v="1"/>
    <n v="1"/>
    <m/>
    <m/>
    <m/>
    <m/>
    <s v="c45"/>
    <n v="3"/>
    <n v="1"/>
    <n v="1"/>
    <n v="4"/>
    <n v="4"/>
    <n v="2"/>
    <n v="1"/>
    <n v="1"/>
    <n v="1"/>
  </r>
  <r>
    <n v="557"/>
    <s v="Jasmine"/>
    <s v="Baptiste"/>
    <m/>
    <m/>
    <m/>
    <m/>
    <m/>
    <x v="4"/>
    <n v="3"/>
    <n v="3"/>
    <m/>
    <n v="4"/>
    <n v="1017879180"/>
    <s v="JBaptiste962"/>
    <n v="962"/>
    <s v="Ch962"/>
    <s v="C426"/>
    <s v="C426"/>
    <s v="C426"/>
    <m/>
    <m/>
    <m/>
    <m/>
    <m/>
    <m/>
    <m/>
    <m/>
    <s v="Central"/>
    <s v="Central"/>
    <s v="Central"/>
    <m/>
    <s v="Chimborazo"/>
    <m/>
    <d v="2017-04-18T00:00:00"/>
    <n v="1"/>
    <n v="2"/>
    <n v="80"/>
    <m/>
    <m/>
    <m/>
    <m/>
    <m/>
    <m/>
    <m/>
    <m/>
    <m/>
    <m/>
    <m/>
    <m/>
    <n v="1"/>
    <n v="1"/>
    <n v="1"/>
    <m/>
    <n v="1"/>
    <s v="No*"/>
    <s v="Yes*"/>
    <n v="7"/>
    <n v="3"/>
    <s v="Yes"/>
    <s v="No"/>
    <n v="7"/>
    <n v="7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18T00:00:00"/>
    <n v="158"/>
    <m/>
    <n v="177"/>
    <n v="22"/>
    <m/>
    <m/>
    <s v="Yes"/>
    <m/>
    <m/>
    <m/>
    <n v="166"/>
    <m/>
    <n v="169"/>
    <n v="4"/>
    <n v="16"/>
    <n v="3"/>
    <s v="Yes"/>
    <s v="No"/>
    <s v="No"/>
    <s v="No"/>
    <m/>
    <n v="1017879180"/>
    <s v="C426"/>
    <n v="173"/>
    <n v="184"/>
    <n v="17"/>
    <s v="Well Below National Norm"/>
    <n v="13"/>
    <n v="11"/>
    <s v="Yes"/>
    <s v="No"/>
    <s v="Did Not Achieve Goal, But Showed Growth"/>
    <s v="No"/>
    <n v="188"/>
    <n v="203"/>
    <n v="49"/>
    <s v="Below National Norm"/>
    <n v="13"/>
    <n v="15"/>
    <s v="Yes"/>
    <s v="Yes"/>
    <s v="Exceeded Goal"/>
    <s v="No"/>
    <m/>
    <n v="1017879180"/>
    <d v="2017-09-18T00:00:00"/>
    <m/>
    <m/>
    <m/>
    <s v="Yes"/>
    <s v="Yes"/>
    <m/>
    <m/>
    <s v="No"/>
    <n v="0"/>
    <s v="No"/>
    <e v="#N/A"/>
    <s v="C426"/>
    <m/>
    <m/>
    <m/>
    <m/>
    <n v="318"/>
    <s v="Fail"/>
    <n v="318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8"/>
    <s v="Ollie"/>
    <s v="Bertrand IV"/>
    <m/>
    <m/>
    <m/>
    <m/>
    <m/>
    <x v="0"/>
    <m/>
    <m/>
    <m/>
    <n v="4"/>
    <n v="1017856057"/>
    <s v="OBertrand979"/>
    <n v="979"/>
    <s v="G979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7"/>
    <n v="5"/>
    <s v="Yes"/>
    <s v="No"/>
    <n v="9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2"/>
    <s v="Za'Niahya"/>
    <s v="Bolling"/>
    <m/>
    <m/>
    <m/>
    <m/>
    <m/>
    <x v="0"/>
    <m/>
    <m/>
    <m/>
    <n v="2"/>
    <n v="1018042028"/>
    <s v="ZBolling1041"/>
    <n v="1041"/>
    <s v="B1041"/>
    <m/>
    <m/>
    <m/>
    <m/>
    <m/>
    <m/>
    <m/>
    <m/>
    <m/>
    <m/>
    <m/>
    <m/>
    <m/>
    <m/>
    <m/>
    <s v="Bellevue"/>
    <m/>
    <d v="2018-11-01T00:00:00"/>
    <n v="0"/>
    <n v="0"/>
    <n v="0"/>
    <m/>
    <m/>
    <m/>
    <m/>
    <m/>
    <m/>
    <m/>
    <m/>
    <m/>
    <m/>
    <m/>
    <m/>
    <m/>
    <m/>
    <m/>
    <m/>
    <n v="1"/>
    <s v="No*"/>
    <s v="Yes*"/>
    <n v="11"/>
    <n v="7"/>
    <s v="Yes"/>
    <s v="No"/>
    <n v="10"/>
    <n v="10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0"/>
    <s v="Jehmiyah"/>
    <s v="Cottrell"/>
    <m/>
    <m/>
    <m/>
    <m/>
    <m/>
    <x v="0"/>
    <m/>
    <m/>
    <m/>
    <n v="2"/>
    <n v="1017418677"/>
    <s v="JCottrell1008"/>
    <n v="1008"/>
    <s v="G1008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11"/>
    <n v="10"/>
    <s v="Yes"/>
    <s v="No"/>
    <n v="11"/>
    <n v="1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9"/>
    <s v="Zachariah"/>
    <s v="Branch"/>
    <m/>
    <m/>
    <m/>
    <m/>
    <m/>
    <x v="0"/>
    <m/>
    <n v="2"/>
    <n v="3"/>
    <n v="3"/>
    <n v="1017707214"/>
    <s v="ZBranch655"/>
    <n v="655"/>
    <s v="C655"/>
    <s v="C655"/>
    <s v="C655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"/>
    <s v="Yes*"/>
    <n v="10"/>
    <n v="17"/>
    <s v="Yes"/>
    <s v="Yes"/>
    <n v="11"/>
    <n v="11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214"/>
    <s v="C655"/>
    <n v="151"/>
    <n v="157"/>
    <n v="2"/>
    <s v="Well Below National Norm"/>
    <n v="18"/>
    <n v="6"/>
    <s v="Yes"/>
    <s v="No"/>
    <s v="Did Not Achieve Goal, But Showed Growth"/>
    <s v="No"/>
    <n v="151"/>
    <n v="151"/>
    <n v="1"/>
    <s v="Well Below National Norm"/>
    <n v="18"/>
    <n v="0"/>
    <s v="No"/>
    <s v="No"/>
    <s v="Did Not Achieve Goal"/>
    <s v="No"/>
    <m/>
    <m/>
    <d v="2017-09-18T00:00:00"/>
    <m/>
    <m/>
    <m/>
    <m/>
    <s v="No"/>
    <m/>
    <m/>
    <m/>
    <m/>
    <s v="No"/>
    <e v="#N/A"/>
    <m/>
    <m/>
    <m/>
    <m/>
    <m/>
    <m/>
    <m/>
    <m/>
    <m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5"/>
    <s v="Makayla"/>
    <s v="Scott"/>
    <m/>
    <m/>
    <m/>
    <n v="2"/>
    <n v="3"/>
    <x v="1"/>
    <n v="4"/>
    <m/>
    <n v="5"/>
    <n v="5"/>
    <n v="1017573470"/>
    <s v="MScott84"/>
    <n v="84"/>
    <s v="F84"/>
    <s v="F84"/>
    <s v="F84"/>
    <s v="F84"/>
    <n v="5317"/>
    <m/>
    <m/>
    <m/>
    <m/>
    <m/>
    <s v="PPDC @ FCES"/>
    <m/>
    <m/>
    <m/>
    <m/>
    <s v="PPDC @ FCES"/>
    <s v="PPDC @ FCES"/>
    <m/>
    <d v="2015-12-04T00:00:00"/>
    <n v="1"/>
    <n v="1"/>
    <n v="44"/>
    <m/>
    <m/>
    <m/>
    <m/>
    <m/>
    <m/>
    <m/>
    <m/>
    <m/>
    <m/>
    <n v="1"/>
    <m/>
    <m/>
    <m/>
    <m/>
    <n v="1"/>
    <n v="1"/>
    <s v="Yes*"/>
    <s v="Yes*"/>
    <n v="6"/>
    <n v="6"/>
    <s v="Yes"/>
    <s v="No"/>
    <n v="5"/>
    <n v="6"/>
    <s v="Yes"/>
    <s v="Yes"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4"/>
    <m/>
    <m/>
    <m/>
    <m/>
    <m/>
    <m/>
    <m/>
    <m/>
    <m/>
    <m/>
    <m/>
    <m/>
    <m/>
    <m/>
    <m/>
    <m/>
    <m/>
    <m/>
    <m/>
    <m/>
    <m/>
    <n v="1017573470"/>
    <m/>
    <m/>
    <m/>
    <s v="Yes"/>
    <m/>
    <m/>
    <s v="No"/>
    <n v="0"/>
    <m/>
    <m/>
    <m/>
    <m/>
    <s v="F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3"/>
    <s v="Keith"/>
    <s v="King"/>
    <m/>
    <m/>
    <m/>
    <m/>
    <m/>
    <x v="0"/>
    <m/>
    <m/>
    <m/>
    <n v="4"/>
    <n v="1017646641"/>
    <s v="KKing1014"/>
    <n v="1014"/>
    <s v="F1014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7"/>
    <n v="6"/>
    <s v="Yes"/>
    <s v="No"/>
    <n v="6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7"/>
    <s v="Precise"/>
    <s v="Hope"/>
    <m/>
    <m/>
    <m/>
    <m/>
    <m/>
    <x v="0"/>
    <m/>
    <m/>
    <n v="3"/>
    <n v="3"/>
    <n v="1017415233"/>
    <s v="PHope881"/>
    <n v="881"/>
    <s v="G881"/>
    <s v="G881"/>
    <m/>
    <m/>
    <m/>
    <m/>
    <m/>
    <m/>
    <m/>
    <m/>
    <m/>
    <m/>
    <m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Yes*"/>
    <n v="8"/>
    <n v="10"/>
    <s v="Yes"/>
    <s v="Yes"/>
    <n v="6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5"/>
    <s v="Aa-zahrii"/>
    <s v="Dewitt"/>
    <m/>
    <m/>
    <m/>
    <m/>
    <n v="2"/>
    <x v="4"/>
    <n v="2"/>
    <n v="2"/>
    <n v="3"/>
    <n v="3"/>
    <n v="1017855942"/>
    <s v="ADewitt214"/>
    <n v="214"/>
    <s v="C214"/>
    <s v="C214"/>
    <s v="C214"/>
    <s v="C214"/>
    <n v="836"/>
    <m/>
    <m/>
    <m/>
    <m/>
    <m/>
    <m/>
    <s v="Central"/>
    <s v="Central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s v="Yes*"/>
    <s v="Yes*"/>
    <n v="8"/>
    <n v="9"/>
    <s v="Yes"/>
    <s v="Yes"/>
    <n v="9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61"/>
    <m/>
    <n v="156"/>
    <n v="2"/>
    <n v="16"/>
    <n v="-5"/>
    <s v="No"/>
    <s v="No"/>
    <s v="No"/>
    <s v="No"/>
    <n v="143"/>
    <m/>
    <n v="174"/>
    <n v="9"/>
    <n v="19"/>
    <n v="31"/>
    <s v="Yes"/>
    <s v="Yes"/>
    <s v="Yes"/>
    <s v="No"/>
    <m/>
    <n v="1017855942"/>
    <s v="C214"/>
    <n v="164"/>
    <n v="165"/>
    <n v="6"/>
    <s v="Well Below National Norm"/>
    <n v="16"/>
    <n v="1"/>
    <s v="Yes"/>
    <s v="No"/>
    <s v="Did Not Achieve Goal, But Showed Growth"/>
    <s v="No"/>
    <n v="167"/>
    <n v="177"/>
    <n v="13"/>
    <s v="Well Below National Norm"/>
    <n v="16"/>
    <n v="10"/>
    <s v="Yes"/>
    <s v="No"/>
    <s v="Did Not Achieve Goal, But Showed Growth"/>
    <s v="No"/>
    <m/>
    <n v="1017855942"/>
    <d v="2017-09-18T00:00:00"/>
    <m/>
    <m/>
    <m/>
    <s v="No"/>
    <s v="Yes"/>
    <m/>
    <m/>
    <s v="No"/>
    <n v="0"/>
    <s v="No"/>
    <e v="#N/A"/>
    <s v="C214"/>
    <m/>
    <m/>
    <m/>
    <m/>
    <m/>
    <m/>
    <m/>
    <m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6"/>
    <s v="Jayveon"/>
    <s v="Whiting"/>
    <m/>
    <m/>
    <m/>
    <m/>
    <m/>
    <x v="0"/>
    <m/>
    <m/>
    <m/>
    <n v="3"/>
    <n v="1017856278"/>
    <s v="JWhiting956"/>
    <n v="956"/>
    <s v="G956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No"/>
    <s v="Yes*"/>
    <n v="9"/>
    <n v="1"/>
    <s v="Yes"/>
    <s v="No"/>
    <n v="11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9"/>
    <s v="ZA'MIA"/>
    <s v="YANCEY"/>
    <m/>
    <m/>
    <m/>
    <m/>
    <m/>
    <x v="0"/>
    <m/>
    <m/>
    <m/>
    <n v="2"/>
    <n v="1018172819"/>
    <s v="ZYANCEY1012"/>
    <n v="1012"/>
    <s v="Ch1012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*"/>
    <n v="10"/>
    <n v="6"/>
    <s v="Yes"/>
    <s v="No"/>
    <n v="11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2"/>
    <s v="CORDELL"/>
    <s v="ROWLETTE"/>
    <m/>
    <m/>
    <m/>
    <m/>
    <m/>
    <x v="0"/>
    <m/>
    <m/>
    <m/>
    <n v="2"/>
    <n v="1018044842"/>
    <s v="CROWLETTE1059"/>
    <n v="1059"/>
    <s v="Ch1059"/>
    <m/>
    <m/>
    <m/>
    <m/>
    <m/>
    <m/>
    <m/>
    <m/>
    <m/>
    <m/>
    <m/>
    <m/>
    <m/>
    <m/>
    <m/>
    <s v="Chimborazo"/>
    <m/>
    <d v="2019-01-02T00:00:00"/>
    <n v="0"/>
    <n v="0"/>
    <n v="0"/>
    <m/>
    <m/>
    <m/>
    <m/>
    <m/>
    <m/>
    <m/>
    <m/>
    <m/>
    <m/>
    <m/>
    <m/>
    <m/>
    <m/>
    <m/>
    <m/>
    <n v="1"/>
    <s v="Yes"/>
    <s v="Yes*"/>
    <n v="14"/>
    <n v="23"/>
    <s v="Yes"/>
    <s v="Yes"/>
    <n v="13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3"/>
    <s v="Iyanna"/>
    <s v="Smith"/>
    <m/>
    <m/>
    <m/>
    <m/>
    <m/>
    <x v="0"/>
    <m/>
    <m/>
    <n v="4"/>
    <n v="4"/>
    <n v="1017707892"/>
    <s v="ISmith880"/>
    <n v="880"/>
    <s v="F880"/>
    <s v="F880"/>
    <m/>
    <m/>
    <m/>
    <m/>
    <m/>
    <m/>
    <m/>
    <m/>
    <m/>
    <m/>
    <m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Yes*"/>
    <n v="7"/>
    <n v="4"/>
    <s v="Yes"/>
    <s v="No"/>
    <n v="4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6"/>
    <s v="Harvey"/>
    <s v="Johnson"/>
    <m/>
    <m/>
    <m/>
    <m/>
    <n v="3"/>
    <x v="1"/>
    <n v="4"/>
    <n v="4"/>
    <m/>
    <n v="5"/>
    <n v="1017708916"/>
    <s v="HJohnson1053"/>
    <n v="1053"/>
    <s v="G1053"/>
    <s v="C466"/>
    <s v="C466"/>
    <s v="F241"/>
    <n v="6637"/>
    <m/>
    <m/>
    <m/>
    <m/>
    <m/>
    <m/>
    <s v="PPDC @ FCES"/>
    <m/>
    <s v="Central"/>
    <m/>
    <m/>
    <s v="George Mason"/>
    <m/>
    <d v="2016-07-15T00:00:00"/>
    <n v="1"/>
    <n v="0"/>
    <n v="8"/>
    <m/>
    <m/>
    <m/>
    <m/>
    <m/>
    <m/>
    <m/>
    <m/>
    <m/>
    <m/>
    <m/>
    <s v="incomplete"/>
    <m/>
    <n v="1"/>
    <m/>
    <m/>
    <n v="1"/>
    <s v="Yes"/>
    <s v="Yes*"/>
    <n v="6"/>
    <n v="11"/>
    <s v="Yes"/>
    <s v="Yes"/>
    <n v="6"/>
    <n v="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"/>
    <e v="#N/A"/>
    <s v="F241"/>
    <m/>
    <m/>
    <m/>
    <m/>
    <n v="362"/>
    <s v="Fail"/>
    <n v="433"/>
    <s v="Pas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6"/>
    <s v="Excelle"/>
    <s v="Massenburg"/>
    <m/>
    <m/>
    <m/>
    <m/>
    <m/>
    <x v="0"/>
    <m/>
    <n v="3"/>
    <n v="4"/>
    <n v="4"/>
    <n v="1017561549"/>
    <s v="EMassenburg715"/>
    <n v="715"/>
    <s v="C715"/>
    <s v="C715"/>
    <s v="C715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*"/>
    <n v="8"/>
    <n v="10"/>
    <s v="Yes"/>
    <s v="Yes"/>
    <n v="8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61549"/>
    <s v="C715"/>
    <n v="148"/>
    <n v="180"/>
    <n v="11"/>
    <s v="Well Below National Norm"/>
    <n v="17"/>
    <n v="32"/>
    <s v="Yes"/>
    <s v="Yes"/>
    <s v="Exceeded Goal"/>
    <s v="No"/>
    <n v="159"/>
    <n v="182"/>
    <n v="6"/>
    <s v="Well Below National Norm"/>
    <n v="15"/>
    <n v="23"/>
    <s v="Yes"/>
    <s v="Yes"/>
    <s v="Exceeded Goal"/>
    <s v="No"/>
    <m/>
    <m/>
    <d v="2017-09-28T00:00:00"/>
    <m/>
    <m/>
    <m/>
    <m/>
    <s v="Yes"/>
    <m/>
    <m/>
    <m/>
    <m/>
    <s v="No"/>
    <e v="#N/A"/>
    <m/>
    <m/>
    <m/>
    <m/>
    <m/>
    <n v="315"/>
    <s v="Fail"/>
    <n v="315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Ashley"/>
    <s v="Abdi"/>
    <n v="2"/>
    <n v="3"/>
    <n v="4"/>
    <n v="4"/>
    <n v="5"/>
    <x v="2"/>
    <n v="6"/>
    <n v="6"/>
    <n v="7"/>
    <n v="7"/>
    <n v="1017246300"/>
    <s v="AAbdi93"/>
    <n v="93"/>
    <s v="C93"/>
    <s v="C93"/>
    <s v="C93"/>
    <s v="C93"/>
    <n v="1649"/>
    <m/>
    <m/>
    <s v="Central"/>
    <s v="Central"/>
    <s v="Central"/>
    <s v="Central"/>
    <s v="Central"/>
    <s v="Central"/>
    <s v="Central"/>
    <s v="Central"/>
    <s v="Central"/>
    <s v="Central"/>
    <m/>
    <d v="2013-09-01T00:00:00"/>
    <n v="5"/>
    <n v="5"/>
    <n v="220"/>
    <m/>
    <m/>
    <m/>
    <m/>
    <m/>
    <m/>
    <n v="1"/>
    <n v="1"/>
    <n v="1"/>
    <n v="1"/>
    <n v="1"/>
    <n v="1"/>
    <n v="1"/>
    <n v="1"/>
    <n v="1"/>
    <n v="1"/>
    <n v="1"/>
    <s v="No*"/>
    <s v="Yes*"/>
    <n v="3"/>
    <n v="1"/>
    <s v="Yes"/>
    <s v="No"/>
    <n v="2"/>
    <n v="5"/>
    <s v="Yes"/>
    <s v="Yes"/>
    <m/>
    <n v="185"/>
    <n v="201"/>
    <n v="11"/>
    <n v="16"/>
    <s v="Yes"/>
    <s v="YES"/>
    <s v="yes"/>
    <s v="YES"/>
    <n v="181"/>
    <n v="195"/>
    <n v="11"/>
    <n v="14"/>
    <s v="Yes"/>
    <s v="YES"/>
    <s v="yes"/>
    <s v="YES"/>
    <m/>
    <n v="199"/>
    <n v="207"/>
    <n v="8"/>
    <n v="8"/>
    <n v="71"/>
    <b v="1"/>
    <b v="1"/>
    <b v="0"/>
    <s v="Yes"/>
    <m/>
    <n v="188"/>
    <n v="209"/>
    <n v="11"/>
    <n v="21"/>
    <n v="66"/>
    <b v="1"/>
    <b v="1"/>
    <b v="1"/>
    <s v="Yes"/>
    <m/>
    <m/>
    <n v="199"/>
    <n v="52"/>
    <n v="214"/>
    <n v="71"/>
    <n v="8"/>
    <n v="15"/>
    <s v="Yes"/>
    <s v="Yes"/>
    <s v="Yes"/>
    <s v="Yes"/>
    <n v="199"/>
    <n v="42"/>
    <n v="212"/>
    <n v="46"/>
    <n v="12"/>
    <n v="13"/>
    <s v="Yes"/>
    <s v="Yes"/>
    <s v="Yes"/>
    <s v="No"/>
    <m/>
    <d v="2016-09-12T00:00:00"/>
    <n v="211"/>
    <m/>
    <n v="222"/>
    <n v="76"/>
    <n v="5"/>
    <n v="11"/>
    <s v="Yes"/>
    <s v="Yes"/>
    <s v="Yes"/>
    <s v="Yes"/>
    <n v="212"/>
    <m/>
    <n v="228"/>
    <n v="66"/>
    <n v="10"/>
    <n v="16"/>
    <s v="Yes"/>
    <s v="Yes"/>
    <s v="Yes"/>
    <s v="Yes"/>
    <m/>
    <n v="1017246300"/>
    <s v="C93"/>
    <n v="218"/>
    <n v="218"/>
    <n v="56"/>
    <s v="Above National Norm"/>
    <n v="4"/>
    <n v="0"/>
    <s v="No"/>
    <s v="No"/>
    <s v="Did Not Achieve Goal"/>
    <s v="Yes"/>
    <n v="223"/>
    <n v="227"/>
    <n v="54"/>
    <s v="Above National Norm"/>
    <n v="8"/>
    <n v="4"/>
    <s v="Yes"/>
    <s v="No"/>
    <s v="Did Not Achieve Goal, But Showed Growth"/>
    <s v="Yes"/>
    <m/>
    <n v="1017246300"/>
    <d v="2017-09-18T00:00:00"/>
    <m/>
    <s v="Yes"/>
    <s v="Yes"/>
    <s v="Yes"/>
    <s v="Yes"/>
    <s v="Unknown"/>
    <m/>
    <s v="No"/>
    <n v="0"/>
    <s v="No"/>
    <e v="#N/A"/>
    <s v="C93"/>
    <n v="511"/>
    <s v="Advanced"/>
    <n v="451"/>
    <s v="Pass"/>
    <n v="452"/>
    <s v="Pass"/>
    <n v="442"/>
    <s v="Pass"/>
    <s v="Woodville Elementary School"/>
    <s v="Martin Luther King Middle School"/>
    <s v="Yes"/>
    <m/>
    <n v="141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3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n v="3"/>
    <n v="3"/>
    <n v="4"/>
    <n v="4"/>
    <n v="4"/>
    <n v="4"/>
    <n v="3"/>
    <n v="4"/>
    <n v="4"/>
    <n v="4"/>
    <n v="4"/>
    <n v="4"/>
    <n v="4"/>
    <n v="4"/>
    <n v="4"/>
    <n v="4"/>
    <n v="4"/>
    <n v="2"/>
    <n v="4"/>
    <n v="4"/>
    <n v="4"/>
    <n v="4"/>
    <n v="4"/>
    <n v="4"/>
    <n v="4"/>
    <n v="4"/>
    <n v="4"/>
    <n v="1"/>
    <n v="4"/>
    <n v="4"/>
    <n v="4"/>
    <n v="3"/>
    <n v="4"/>
    <m/>
    <m/>
    <m/>
    <m/>
    <s v="C93"/>
    <s v="Central"/>
    <n v="4"/>
    <n v="4"/>
    <n v="3"/>
    <n v="4"/>
    <n v="4"/>
    <n v="4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4"/>
    <m/>
    <m/>
    <m/>
    <s v="Yes"/>
    <m/>
    <s v="C93"/>
    <x v="1"/>
    <n v="3"/>
    <n v="3"/>
    <n v="2"/>
    <n v="4"/>
    <n v="3"/>
    <n v="3"/>
    <n v="2"/>
    <n v="1"/>
    <n v="4"/>
    <n v="3"/>
    <n v="4"/>
    <n v="4"/>
    <n v="3"/>
    <x v="1"/>
    <n v="4"/>
    <n v="4"/>
    <n v="4"/>
    <n v="4"/>
    <n v="4"/>
    <n v="4"/>
    <n v="4"/>
    <n v="2"/>
    <n v="4"/>
    <n v="4"/>
    <n v="3"/>
    <n v="4"/>
    <n v="4"/>
    <n v="4"/>
    <n v="3"/>
    <n v="4"/>
    <n v="2"/>
    <n v="3"/>
    <m/>
    <m/>
    <m/>
    <m/>
    <s v="c93"/>
    <n v="4"/>
    <n v="3"/>
    <n v="4"/>
    <n v="3"/>
    <n v="4"/>
    <n v="3"/>
    <n v="3"/>
    <n v="4"/>
    <n v="3"/>
  </r>
  <r>
    <n v="81"/>
    <s v="Tionte"/>
    <s v="Gurley"/>
    <n v="3"/>
    <n v="4"/>
    <n v="5"/>
    <n v="5"/>
    <n v="6"/>
    <x v="5"/>
    <n v="7"/>
    <n v="7"/>
    <n v="8"/>
    <n v="8"/>
    <n v="1015033027"/>
    <s v="TGurley68"/>
    <n v="68"/>
    <s v="C68"/>
    <s v="C68"/>
    <s v="C68"/>
    <s v="C68"/>
    <n v="998"/>
    <m/>
    <s v="Central"/>
    <s v="Central"/>
    <s v="Central"/>
    <s v="Central"/>
    <s v="Central"/>
    <s v="Central"/>
    <s v="Central"/>
    <s v="Central"/>
    <s v="Central"/>
    <s v="Central"/>
    <s v="Central"/>
    <m/>
    <d v="2012-09-01T00:00:00"/>
    <n v="5"/>
    <n v="6"/>
    <n v="256"/>
    <m/>
    <m/>
    <m/>
    <m/>
    <n v="1"/>
    <n v="1"/>
    <n v="1"/>
    <m/>
    <n v="1"/>
    <n v="1"/>
    <n v="1"/>
    <n v="1"/>
    <n v="1"/>
    <n v="1"/>
    <n v="1"/>
    <n v="1"/>
    <n v="1"/>
    <s v="Yes"/>
    <s v="Yes*"/>
    <n v="3"/>
    <n v="12"/>
    <s v="Yes"/>
    <s v="Yes"/>
    <n v="3"/>
    <n v="6"/>
    <s v="Yes"/>
    <s v="Yes"/>
    <m/>
    <n v="180"/>
    <n v="187"/>
    <n v="10"/>
    <n v="7"/>
    <s v="Yes"/>
    <s v="NO"/>
    <s v="no"/>
    <s v="NO"/>
    <n v="180"/>
    <n v="197"/>
    <n v="11"/>
    <n v="17"/>
    <s v="Yes"/>
    <s v="YES"/>
    <s v="yes"/>
    <s v="NO"/>
    <m/>
    <n v="197"/>
    <n v="205"/>
    <n v="7"/>
    <n v="8"/>
    <n v="48"/>
    <b v="1"/>
    <b v="1"/>
    <b v="1"/>
    <s v="No"/>
    <m/>
    <n v="199"/>
    <n v="202"/>
    <n v="9"/>
    <n v="3"/>
    <n v="22"/>
    <b v="1"/>
    <b v="0"/>
    <b v="0"/>
    <s v="No"/>
    <m/>
    <m/>
    <n v="197"/>
    <n v="28"/>
    <n v="211"/>
    <n v="48"/>
    <n v="7"/>
    <n v="14"/>
    <s v="Yes"/>
    <s v="Yes"/>
    <s v="Yes"/>
    <s v="No"/>
    <n v="210"/>
    <n v="46"/>
    <n v="212"/>
    <n v="28"/>
    <n v="10"/>
    <n v="2"/>
    <s v="Yes"/>
    <s v="No"/>
    <s v="No"/>
    <s v="No"/>
    <m/>
    <d v="2016-09-12T00:00:00"/>
    <m/>
    <m/>
    <n v="188"/>
    <n v="3"/>
    <m/>
    <m/>
    <m/>
    <m/>
    <m/>
    <s v="No"/>
    <m/>
    <m/>
    <m/>
    <m/>
    <m/>
    <m/>
    <m/>
    <m/>
    <m/>
    <m/>
    <m/>
    <n v="1015033027"/>
    <s v="C68"/>
    <n v="207"/>
    <n v="207"/>
    <n v="23"/>
    <s v="Well Below National Norm"/>
    <n v="5"/>
    <n v="0"/>
    <s v="No"/>
    <s v="No"/>
    <s v="Did Not Achieve Goal"/>
    <s v="No"/>
    <n v="224"/>
    <n v="224"/>
    <n v="40"/>
    <s v="Below National Norm"/>
    <m/>
    <m/>
    <m/>
    <m/>
    <m/>
    <s v="No"/>
    <m/>
    <n v="1015033027"/>
    <d v="2017-09-18T00:00:00"/>
    <m/>
    <s v="Yes"/>
    <s v="Yes"/>
    <s v="Yes"/>
    <s v="Yes"/>
    <s v="No"/>
    <n v="0"/>
    <s v="No"/>
    <n v="0"/>
    <s v="No"/>
    <e v="#N/A"/>
    <s v="C68"/>
    <n v="417"/>
    <s v="Pass"/>
    <n v="423"/>
    <s v="Pass"/>
    <n v="403"/>
    <s v="Pass"/>
    <n v="405"/>
    <s v="Pass"/>
    <s v="Franklin Military Academy"/>
    <s v="Franklin Military Academy"/>
    <s v="Yes"/>
    <m/>
    <n v="141856"/>
    <n v="1"/>
    <n v="1"/>
    <n v="1"/>
    <n v="4"/>
    <n v="4"/>
    <n v="2"/>
    <n v="4"/>
    <n v="4"/>
    <n v="4"/>
    <n v="4"/>
    <n v="4"/>
    <n v="4"/>
    <n v="1"/>
    <n v="4"/>
    <n v="4"/>
    <n v="4"/>
    <n v="4"/>
    <n v="4"/>
    <n v="3"/>
    <n v="3"/>
    <n v="4"/>
    <n v="4"/>
    <n v="4"/>
    <n v="4"/>
    <n v="4"/>
    <n v="4"/>
    <n v="4"/>
    <n v="4"/>
    <n v="4"/>
    <n v="4"/>
    <n v="4"/>
    <n v="4"/>
    <n v="4"/>
    <n v="1"/>
    <n v="1"/>
    <m/>
    <m/>
    <m/>
    <m/>
    <s v="c68"/>
    <n v="2"/>
    <n v="1"/>
    <n v="2"/>
    <n v="4"/>
    <n v="3"/>
    <n v="2"/>
    <n v="3"/>
    <n v="2"/>
    <n v="2"/>
    <n v="4"/>
    <n v="4"/>
    <n v="3"/>
    <n v="1"/>
    <n v="4"/>
    <n v="3"/>
    <n v="4"/>
    <n v="4"/>
    <n v="2"/>
    <n v="2"/>
    <n v="2"/>
    <n v="4"/>
    <n v="1"/>
    <n v="4"/>
    <n v="4"/>
    <n v="4"/>
    <n v="4"/>
    <n v="4"/>
    <n v="4"/>
    <m/>
    <m/>
    <m/>
    <m/>
    <n v="2"/>
    <n v="1"/>
    <n v="2"/>
    <n v="4"/>
    <n v="4"/>
    <n v="1"/>
    <n v="2"/>
    <n v="3"/>
    <n v="4"/>
    <n v="4"/>
    <n v="2"/>
    <n v="4"/>
    <n v="4"/>
    <n v="4"/>
    <n v="4"/>
    <n v="4"/>
    <n v="4"/>
    <n v="2"/>
    <n v="2"/>
    <n v="2"/>
    <n v="4"/>
    <n v="2"/>
    <n v="3"/>
    <n v="4"/>
    <n v="4"/>
    <n v="4"/>
    <n v="4"/>
    <n v="4"/>
    <n v="4"/>
    <n v="4"/>
    <n v="3"/>
    <n v="4"/>
    <n v="4"/>
    <m/>
    <m/>
    <m/>
    <m/>
    <s v="C68"/>
    <s v="Middle School"/>
    <n v="2"/>
    <n v="2"/>
    <n v="1"/>
    <n v="3"/>
    <n v="2"/>
    <n v="1"/>
    <n v="3"/>
    <n v="3"/>
    <n v="3"/>
    <n v="4"/>
    <n v="4"/>
    <n v="3"/>
    <n v="4"/>
    <n v="4"/>
    <n v="4"/>
    <n v="4"/>
    <n v="4"/>
    <n v="4"/>
    <n v="3"/>
    <n v="2"/>
    <n v="4"/>
    <n v="3"/>
    <n v="4"/>
    <n v="4"/>
    <n v="4"/>
    <n v="4"/>
    <n v="4"/>
    <n v="4"/>
    <n v="3"/>
    <n v="3"/>
    <n v="3"/>
    <s v="Yes"/>
    <m/>
    <s v="C68"/>
    <x v="2"/>
    <n v="2"/>
    <n v="1"/>
    <n v="4"/>
    <n v="4"/>
    <n v="4"/>
    <n v="2"/>
    <n v="2"/>
    <n v="1"/>
    <n v="3"/>
    <n v="4"/>
    <n v="2"/>
    <n v="4"/>
    <n v="4"/>
    <x v="1"/>
    <n v="4"/>
    <n v="4"/>
    <n v="3"/>
    <n v="2"/>
    <n v="1"/>
    <n v="4"/>
    <n v="2"/>
    <n v="3"/>
    <n v="4"/>
    <n v="4"/>
    <n v="4"/>
    <n v="4"/>
    <n v="4"/>
    <n v="4"/>
    <n v="4"/>
    <n v="4"/>
    <n v="3"/>
    <n v="3"/>
    <n v="3"/>
    <n v="3"/>
    <n v="3"/>
    <m/>
    <s v="c68"/>
    <n v="2"/>
    <n v="2"/>
    <n v="2"/>
    <n v="4"/>
    <n v="4"/>
    <n v="3"/>
    <n v="2"/>
    <n v="2"/>
    <n v="2"/>
  </r>
  <r>
    <n v="767"/>
    <s v="Dene'eja"/>
    <s v="Braxton"/>
    <m/>
    <m/>
    <m/>
    <m/>
    <m/>
    <x v="0"/>
    <m/>
    <m/>
    <n v="4"/>
    <n v="4"/>
    <n v="1017867934"/>
    <s v="DBraxton890"/>
    <n v="890"/>
    <s v="G890"/>
    <s v="G890"/>
    <m/>
    <m/>
    <m/>
    <m/>
    <m/>
    <m/>
    <m/>
    <m/>
    <m/>
    <m/>
    <m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*"/>
    <n v="6"/>
    <n v="1"/>
    <s v="Yes"/>
    <s v="No"/>
    <n v="4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6"/>
    <s v="Kha'Mari"/>
    <s v="Blaine"/>
    <m/>
    <m/>
    <m/>
    <m/>
    <m/>
    <x v="0"/>
    <m/>
    <n v="2"/>
    <n v="3"/>
    <n v="3"/>
    <n v="1017879297"/>
    <s v="KBlaine666"/>
    <n v="666"/>
    <s v="F666"/>
    <s v="F666"/>
    <s v="F666"/>
    <m/>
    <m/>
    <m/>
    <m/>
    <m/>
    <m/>
    <m/>
    <m/>
    <m/>
    <m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*"/>
    <n v="8"/>
    <n v="8"/>
    <s v="Yes"/>
    <s v="No"/>
    <n v="6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297"/>
    <s v="F666"/>
    <n v="176"/>
    <n v="191"/>
    <n v="56"/>
    <s v="Above National Norm"/>
    <n v="14"/>
    <n v="15"/>
    <s v="Yes"/>
    <s v="Yes"/>
    <s v="Exceeded Goal"/>
    <s v="Yes"/>
    <n v="171"/>
    <n v="186"/>
    <n v="33"/>
    <s v="Well Below National Norm"/>
    <n v="16"/>
    <n v="15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s v="Marlon"/>
    <s v="Browder"/>
    <s v="k"/>
    <n v="1"/>
    <n v="2"/>
    <n v="2"/>
    <n v="3"/>
    <x v="1"/>
    <n v="4"/>
    <n v="4"/>
    <m/>
    <n v="5"/>
    <n v="1017566447"/>
    <s v="MBrowder138"/>
    <n v="138"/>
    <s v="C138"/>
    <s v="C138"/>
    <s v="C138"/>
    <s v="C138"/>
    <n v="5369"/>
    <m/>
    <m/>
    <m/>
    <m/>
    <m/>
    <s v="Central"/>
    <s v="Central"/>
    <s v="Central"/>
    <s v="Central"/>
    <s v="Central"/>
    <m/>
    <s v="Central"/>
    <m/>
    <d v="2016-01-20T00:00:00"/>
    <n v="2"/>
    <n v="3"/>
    <n v="124"/>
    <m/>
    <m/>
    <m/>
    <m/>
    <m/>
    <m/>
    <m/>
    <m/>
    <m/>
    <m/>
    <n v="1"/>
    <n v="1"/>
    <n v="1"/>
    <n v="1"/>
    <n v="1"/>
    <m/>
    <n v="1"/>
    <s v="Yes*"/>
    <s v="Yes*"/>
    <n v="6"/>
    <n v="7"/>
    <s v="Yes"/>
    <s v="Yes"/>
    <n v="6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"/>
    <n v="9"/>
    <m/>
    <m/>
    <m/>
    <m/>
    <m/>
    <s v="No"/>
    <m/>
    <m/>
    <n v="173"/>
    <n v="8"/>
    <m/>
    <m/>
    <m/>
    <m/>
    <m/>
    <s v="No"/>
    <m/>
    <d v="2016-09-12T00:00:00"/>
    <n v="168"/>
    <m/>
    <n v="175"/>
    <n v="6"/>
    <n v="14"/>
    <n v="7"/>
    <s v="Yes"/>
    <s v="No"/>
    <s v="No"/>
    <s v="No"/>
    <n v="169"/>
    <m/>
    <n v="189"/>
    <n v="15"/>
    <n v="14"/>
    <n v="20"/>
    <s v="Yes"/>
    <s v="Yes"/>
    <s v="Yes"/>
    <s v="No"/>
    <m/>
    <m/>
    <s v="C138"/>
    <m/>
    <m/>
    <m/>
    <m/>
    <m/>
    <m/>
    <m/>
    <m/>
    <m/>
    <m/>
    <m/>
    <m/>
    <m/>
    <m/>
    <m/>
    <m/>
    <m/>
    <m/>
    <m/>
    <m/>
    <m/>
    <n v="1017566447"/>
    <d v="2017-09-18T00:00:00"/>
    <m/>
    <m/>
    <s v="Yes"/>
    <s v="Yes"/>
    <s v="?"/>
    <s v="Unknown"/>
    <m/>
    <s v="Yes"/>
    <n v="1"/>
    <m/>
    <m/>
    <s v="C138"/>
    <n v="348"/>
    <s v="Fail"/>
    <n v="325"/>
    <s v="Fail"/>
    <m/>
    <m/>
    <m/>
    <m/>
    <s v="Woodville Elementary School"/>
    <s v="Metropolitan Day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138"/>
    <n v="1"/>
    <n v="4"/>
    <n v="1"/>
    <n v="3"/>
    <n v="1"/>
    <n v="4"/>
    <n v="3"/>
    <n v="1"/>
    <n v="4"/>
  </r>
  <r>
    <n v="829"/>
    <s v="Jakarius"/>
    <s v="Ramsey"/>
    <m/>
    <m/>
    <m/>
    <m/>
    <m/>
    <x v="0"/>
    <m/>
    <m/>
    <m/>
    <n v="4"/>
    <n v="1018708648"/>
    <s v="JRamsey980"/>
    <n v="980"/>
    <s v="G980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*"/>
    <n v="7"/>
    <n v="12"/>
    <s v="Yes"/>
    <s v="Yes"/>
    <n v="6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9"/>
    <s v="Nyla"/>
    <s v="Mcleod"/>
    <m/>
    <m/>
    <m/>
    <m/>
    <m/>
    <x v="0"/>
    <m/>
    <m/>
    <m/>
    <n v="2"/>
    <n v="1018192475"/>
    <s v="NMcleod949"/>
    <n v="949"/>
    <s v="F949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*"/>
    <n v="10"/>
    <n v="11"/>
    <s v="Yes"/>
    <s v="Yes"/>
    <n v="8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0"/>
    <s v="Laddarion "/>
    <s v="Johnson"/>
    <m/>
    <m/>
    <m/>
    <m/>
    <m/>
    <x v="4"/>
    <n v="3"/>
    <m/>
    <n v="4"/>
    <n v="4"/>
    <n v="1017729255"/>
    <s v="LJohnson425"/>
    <n v="425"/>
    <s v="F425"/>
    <s v="F425"/>
    <s v="F425"/>
    <s v="F425"/>
    <m/>
    <m/>
    <m/>
    <m/>
    <m/>
    <m/>
    <m/>
    <m/>
    <s v="PPDC @ FCES"/>
    <s v="PPDC @ FCES"/>
    <m/>
    <s v="PPDC @ FCES"/>
    <s v="PPDC @ FCES"/>
    <m/>
    <d v="2017-04-19T00:00:00"/>
    <n v="1"/>
    <n v="1"/>
    <n v="44"/>
    <m/>
    <m/>
    <m/>
    <m/>
    <m/>
    <m/>
    <m/>
    <m/>
    <m/>
    <m/>
    <m/>
    <m/>
    <n v="1"/>
    <s v="incomplete"/>
    <m/>
    <n v="1"/>
    <n v="1"/>
    <s v="Yes*"/>
    <s v="Yes*"/>
    <n v="7"/>
    <n v="11"/>
    <s v="Yes"/>
    <s v="Yes"/>
    <n v="8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4-18T00:00:00"/>
    <n v="167"/>
    <m/>
    <n v="157"/>
    <n v="2"/>
    <n v="15"/>
    <n v="-10"/>
    <s v="No"/>
    <s v="No"/>
    <s v="No"/>
    <s v="No"/>
    <n v="169"/>
    <m/>
    <n v="172"/>
    <n v="7"/>
    <n v="16"/>
    <n v="3"/>
    <s v="Yes"/>
    <s v="No"/>
    <s v="No"/>
    <s v="No"/>
    <m/>
    <m/>
    <s v="F425"/>
    <m/>
    <m/>
    <m/>
    <m/>
    <m/>
    <m/>
    <m/>
    <m/>
    <m/>
    <m/>
    <m/>
    <m/>
    <m/>
    <m/>
    <m/>
    <m/>
    <m/>
    <m/>
    <m/>
    <m/>
    <m/>
    <n v="1017729255"/>
    <m/>
    <m/>
    <m/>
    <m/>
    <s v="Yes"/>
    <m/>
    <m/>
    <m/>
    <s v="Yes"/>
    <n v="4"/>
    <m/>
    <m/>
    <s v="F425"/>
    <m/>
    <m/>
    <m/>
    <m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9"/>
    <s v="Unique"/>
    <s v="Hill"/>
    <m/>
    <m/>
    <m/>
    <m/>
    <m/>
    <x v="0"/>
    <m/>
    <n v="2"/>
    <n v="2"/>
    <n v="2"/>
    <n v="1018036309"/>
    <s v="UHill762"/>
    <n v="762"/>
    <s v="F762"/>
    <s v="F762"/>
    <s v="F762"/>
    <m/>
    <m/>
    <m/>
    <m/>
    <m/>
    <m/>
    <m/>
    <m/>
    <m/>
    <m/>
    <m/>
    <s v="PPDC @ FCES"/>
    <s v="PPDC @ FCES"/>
    <s v="PPDC @ FCES"/>
    <m/>
    <d v="2017-11-14T00:00:00"/>
    <n v="1"/>
    <n v="1"/>
    <n v="44"/>
    <m/>
    <m/>
    <m/>
    <m/>
    <m/>
    <m/>
    <m/>
    <m/>
    <m/>
    <m/>
    <m/>
    <m/>
    <m/>
    <m/>
    <n v="1"/>
    <n v="1"/>
    <n v="1"/>
    <s v="Yes*"/>
    <s v="Yes*"/>
    <n v="10"/>
    <n v="10"/>
    <s v="Yes"/>
    <s v="No"/>
    <n v="10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8036309"/>
    <s v="F762"/>
    <n v="161"/>
    <n v="167"/>
    <n v="8"/>
    <s v="Well Below National Norm"/>
    <n v="16"/>
    <n v="6"/>
    <s v="Yes"/>
    <s v="No"/>
    <s v="Did Not Achieve Goal, But Showed Growth"/>
    <s v="No"/>
    <n v="154"/>
    <n v="168"/>
    <n v="4"/>
    <s v="Well Below National Norm"/>
    <n v="18"/>
    <n v="14"/>
    <s v="Yes"/>
    <s v="No"/>
    <s v="Did Not Achieve Goal, But Showed Growth"/>
    <s v="No"/>
    <m/>
    <m/>
    <d v="2017-11-08T00:00:00"/>
    <m/>
    <m/>
    <m/>
    <m/>
    <s v="No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9"/>
    <s v="Ray"/>
    <s v="Woodley Jr."/>
    <m/>
    <m/>
    <m/>
    <m/>
    <m/>
    <x v="0"/>
    <m/>
    <m/>
    <n v="2"/>
    <n v="2"/>
    <n v="1018041800"/>
    <s v="RWoodley Jr.1051"/>
    <n v="1051"/>
    <s v="F1051"/>
    <s v="C846"/>
    <m/>
    <m/>
    <m/>
    <m/>
    <m/>
    <m/>
    <m/>
    <m/>
    <m/>
    <m/>
    <m/>
    <m/>
    <m/>
    <s v="Central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*"/>
    <n v="11"/>
    <n v="6"/>
    <s v="Yes"/>
    <s v="No"/>
    <n v="11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7"/>
    <s v="Tyviona"/>
    <s v="Richardson"/>
    <m/>
    <m/>
    <m/>
    <m/>
    <m/>
    <x v="0"/>
    <m/>
    <m/>
    <m/>
    <n v="4"/>
    <n v="1017716441"/>
    <s v="TRichardson955"/>
    <n v="955"/>
    <s v="G955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*"/>
    <n v="7"/>
    <n v="8"/>
    <s v="Yes"/>
    <s v="Yes"/>
    <n v="7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8"/>
    <s v="Khloe"/>
    <s v="Edler"/>
    <m/>
    <m/>
    <m/>
    <m/>
    <m/>
    <x v="0"/>
    <m/>
    <m/>
    <n v="2"/>
    <n v="2"/>
    <n v="1017896772"/>
    <s v="KEdler899"/>
    <n v="899"/>
    <s v="C899"/>
    <s v="C899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Yes*"/>
    <s v="Yes*"/>
    <n v="9"/>
    <n v="12"/>
    <s v="Yes"/>
    <s v="Yes"/>
    <n v="7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9"/>
    <s v="Jaiden"/>
    <s v="Gibson"/>
    <m/>
    <m/>
    <m/>
    <m/>
    <m/>
    <x v="0"/>
    <m/>
    <m/>
    <m/>
    <n v="3"/>
    <n v="1018030651"/>
    <s v="JGibson1061"/>
    <n v="1061"/>
    <s v="B1061"/>
    <m/>
    <m/>
    <m/>
    <m/>
    <m/>
    <m/>
    <m/>
    <m/>
    <m/>
    <m/>
    <m/>
    <m/>
    <m/>
    <m/>
    <m/>
    <s v="Bellevue"/>
    <m/>
    <d v="2019-01-08T00:00:00"/>
    <n v="0"/>
    <n v="0"/>
    <n v="0"/>
    <m/>
    <m/>
    <m/>
    <m/>
    <m/>
    <m/>
    <m/>
    <m/>
    <m/>
    <m/>
    <m/>
    <m/>
    <m/>
    <m/>
    <m/>
    <m/>
    <n v="1"/>
    <s v="Yes*"/>
    <s v="Yes*"/>
    <n v="9"/>
    <n v="9"/>
    <s v="Yes"/>
    <s v="No"/>
    <n v="9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1"/>
    <s v="Ciara"/>
    <s v="Perlie"/>
    <m/>
    <m/>
    <m/>
    <m/>
    <m/>
    <x v="0"/>
    <m/>
    <m/>
    <m/>
    <n v="3"/>
    <n v="1017895160"/>
    <s v="CPerlie1060"/>
    <n v="1060"/>
    <s v="B1060"/>
    <m/>
    <m/>
    <m/>
    <m/>
    <m/>
    <m/>
    <m/>
    <m/>
    <m/>
    <m/>
    <m/>
    <m/>
    <m/>
    <m/>
    <m/>
    <s v="Bellevue"/>
    <m/>
    <d v="2019-01-08T00:00:00"/>
    <n v="0"/>
    <n v="0"/>
    <n v="0"/>
    <m/>
    <m/>
    <m/>
    <m/>
    <m/>
    <m/>
    <m/>
    <m/>
    <m/>
    <m/>
    <m/>
    <m/>
    <m/>
    <m/>
    <m/>
    <m/>
    <n v="1"/>
    <s v="Yes*"/>
    <s v="Yes*"/>
    <n v="9"/>
    <n v="10"/>
    <s v="Yes"/>
    <s v="Yes"/>
    <n v="9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7"/>
    <s v="Shaniya"/>
    <s v="Pegram"/>
    <m/>
    <m/>
    <m/>
    <m/>
    <m/>
    <x v="0"/>
    <m/>
    <m/>
    <n v="3"/>
    <n v="3"/>
    <n v="1017879004"/>
    <s v="SPegram872"/>
    <n v="872"/>
    <s v="F872"/>
    <s v="F872"/>
    <m/>
    <m/>
    <m/>
    <m/>
    <m/>
    <m/>
    <m/>
    <m/>
    <m/>
    <m/>
    <m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Yes*"/>
    <n v="11"/>
    <n v="9"/>
    <s v="Yes"/>
    <s v="No"/>
    <n v="10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9"/>
    <s v="Kenya"/>
    <s v="Anderson"/>
    <m/>
    <m/>
    <m/>
    <m/>
    <m/>
    <x v="0"/>
    <n v="2"/>
    <n v="2"/>
    <m/>
    <n v="2"/>
    <n v="1017879492"/>
    <s v="KAnderson483"/>
    <n v="483"/>
    <s v="F483"/>
    <s v="F483"/>
    <s v="F483"/>
    <m/>
    <m/>
    <m/>
    <m/>
    <m/>
    <m/>
    <m/>
    <m/>
    <m/>
    <m/>
    <s v="PPDC @ FCES"/>
    <s v="PPDC @ FCES"/>
    <m/>
    <s v="PPDC @ FCES"/>
    <m/>
    <d v="2017-07-10T00:00:00"/>
    <n v="1"/>
    <n v="1"/>
    <n v="44"/>
    <m/>
    <m/>
    <m/>
    <m/>
    <m/>
    <m/>
    <m/>
    <m/>
    <m/>
    <m/>
    <m/>
    <m/>
    <m/>
    <n v="1"/>
    <n v="1"/>
    <m/>
    <n v="1"/>
    <s v="Yes*"/>
    <s v="Yes*"/>
    <n v="10"/>
    <n v="11"/>
    <s v="Yes"/>
    <s v="Yes"/>
    <n v="10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92"/>
    <s v="F483"/>
    <n v="158"/>
    <n v="158"/>
    <n v="2"/>
    <s v="Well Below National Norm"/>
    <m/>
    <m/>
    <m/>
    <m/>
    <m/>
    <s v="No"/>
    <n v="150"/>
    <n v="175"/>
    <n v="10"/>
    <s v="Well Below National Norm"/>
    <n v="19"/>
    <n v="25"/>
    <s v="Yes"/>
    <s v="Yes"/>
    <s v="Exceeded Goal"/>
    <s v="No"/>
    <m/>
    <m/>
    <d v="2017-09-18T00:00:00"/>
    <m/>
    <m/>
    <m/>
    <m/>
    <s v="No"/>
    <m/>
    <m/>
    <m/>
    <m/>
    <s v="Yes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9"/>
    <s v="Katia"/>
    <s v="Goodson"/>
    <m/>
    <m/>
    <m/>
    <m/>
    <m/>
    <x v="0"/>
    <m/>
    <m/>
    <m/>
    <n v="4"/>
    <n v="1017851516"/>
    <s v="KGoodson1019"/>
    <n v="1019"/>
    <s v="B1019"/>
    <m/>
    <m/>
    <m/>
    <m/>
    <m/>
    <m/>
    <m/>
    <m/>
    <m/>
    <m/>
    <m/>
    <m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7"/>
    <n v="12"/>
    <s v="Yes"/>
    <s v="Yes"/>
    <n v="5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6"/>
    <s v="Kendrick"/>
    <s v="Williams"/>
    <m/>
    <m/>
    <m/>
    <m/>
    <m/>
    <x v="0"/>
    <m/>
    <m/>
    <m/>
    <n v="4"/>
    <n v="1017856056"/>
    <s v="KWilliams952"/>
    <n v="952"/>
    <s v="G952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7"/>
    <n v="15"/>
    <s v="Yes"/>
    <s v="Yes"/>
    <n v="8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5"/>
    <s v="Myshawn"/>
    <s v="Fuller"/>
    <m/>
    <m/>
    <m/>
    <m/>
    <m/>
    <x v="0"/>
    <m/>
    <m/>
    <m/>
    <n v="4"/>
    <n v="1017588337"/>
    <s v="MFuller1120"/>
    <n v="1120"/>
    <s v="G1120"/>
    <m/>
    <m/>
    <m/>
    <m/>
    <m/>
    <m/>
    <m/>
    <m/>
    <m/>
    <m/>
    <m/>
    <m/>
    <m/>
    <m/>
    <m/>
    <s v="George Mason"/>
    <m/>
    <d v="2019-03-04T00:00:00"/>
    <n v="0"/>
    <n v="0"/>
    <n v="0"/>
    <m/>
    <m/>
    <m/>
    <m/>
    <m/>
    <m/>
    <m/>
    <m/>
    <m/>
    <m/>
    <m/>
    <m/>
    <m/>
    <m/>
    <m/>
    <m/>
    <n v="1"/>
    <s v="Yes"/>
    <s v="Yes"/>
    <n v="8"/>
    <n v="41"/>
    <s v="Yes"/>
    <s v="Yes"/>
    <n v="9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5"/>
    <s v="De'ziya"/>
    <s v="Pressey"/>
    <m/>
    <m/>
    <m/>
    <m/>
    <m/>
    <x v="0"/>
    <m/>
    <m/>
    <m/>
    <n v="5"/>
    <n v="1017561372"/>
    <s v="DPressey752"/>
    <n v="752"/>
    <s v="G752"/>
    <m/>
    <m/>
    <m/>
    <m/>
    <m/>
    <m/>
    <m/>
    <m/>
    <m/>
    <m/>
    <m/>
    <m/>
    <m/>
    <m/>
    <m/>
    <s v="George Mason"/>
    <m/>
    <d v="2018-12-01T00:00:00"/>
    <n v="0"/>
    <n v="0"/>
    <n v="0"/>
    <m/>
    <m/>
    <m/>
    <m/>
    <m/>
    <m/>
    <m/>
    <m/>
    <m/>
    <m/>
    <m/>
    <m/>
    <m/>
    <m/>
    <m/>
    <m/>
    <n v="1"/>
    <s v="Yes*"/>
    <s v="Yes"/>
    <n v="6"/>
    <n v="7"/>
    <s v="Yes"/>
    <s v="Yes"/>
    <n v="4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s v="Nadya"/>
    <s v="Dandridge"/>
    <m/>
    <m/>
    <m/>
    <m/>
    <m/>
    <x v="0"/>
    <m/>
    <n v="4"/>
    <n v="5"/>
    <n v="5"/>
    <n v="1017573462"/>
    <s v="NDandridge707"/>
    <n v="707"/>
    <s v="C707"/>
    <s v="C707"/>
    <s v="C707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"/>
    <n v="6"/>
    <n v="9"/>
    <s v="Yes"/>
    <s v="Yes"/>
    <n v="6"/>
    <n v="12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573462"/>
    <s v="C707"/>
    <n v="181"/>
    <n v="197"/>
    <n v="28"/>
    <s v="Well Below National Norm"/>
    <n v="10"/>
    <n v="16"/>
    <s v="Yes"/>
    <s v="Yes"/>
    <s v="Exceeded Goal"/>
    <s v="No"/>
    <n v="187"/>
    <n v="190"/>
    <n v="6"/>
    <s v="Well Below National Norm"/>
    <n v="12"/>
    <n v="3"/>
    <s v="Yes"/>
    <s v="No"/>
    <s v="Did Not Achieve Goal, But Showed Growth"/>
    <s v="No"/>
    <m/>
    <m/>
    <d v="2017-09-25T00:00:00"/>
    <m/>
    <m/>
    <m/>
    <m/>
    <s v="Yes"/>
    <m/>
    <m/>
    <m/>
    <m/>
    <s v="No"/>
    <e v="#N/A"/>
    <m/>
    <m/>
    <m/>
    <m/>
    <m/>
    <n v="338"/>
    <s v="Fail"/>
    <n v="354"/>
    <s v="Fail"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707"/>
    <n v="1"/>
    <n v="4"/>
    <n v="1"/>
    <n v="3"/>
    <n v="1"/>
    <n v="1"/>
    <n v="1"/>
    <n v="1"/>
    <n v="4"/>
  </r>
  <r>
    <n v="815"/>
    <s v="Terrence"/>
    <s v="Dingle"/>
    <m/>
    <m/>
    <m/>
    <m/>
    <m/>
    <x v="0"/>
    <m/>
    <m/>
    <m/>
    <n v="3"/>
    <n v="1017706990"/>
    <s v="TDingle954"/>
    <n v="954"/>
    <s v="G954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0"/>
    <s v="Yes"/>
    <s v="Yes"/>
    <n v="8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8"/>
    <s v="Alex"/>
    <s v="Harris"/>
    <m/>
    <m/>
    <m/>
    <m/>
    <m/>
    <x v="0"/>
    <m/>
    <m/>
    <m/>
    <n v="3"/>
    <n v="1017997744"/>
    <s v="AHarris987"/>
    <n v="987"/>
    <s v="Ch987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1"/>
    <s v="Yes"/>
    <s v="Yes"/>
    <n v="10"/>
    <n v="1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8"/>
    <s v="Mariyah"/>
    <s v="Cole"/>
    <m/>
    <m/>
    <m/>
    <m/>
    <m/>
    <x v="0"/>
    <m/>
    <m/>
    <m/>
    <n v="2"/>
    <n v="1018203329"/>
    <s v="MCole1052"/>
    <n v="1052"/>
    <s v="F1052"/>
    <m/>
    <m/>
    <m/>
    <m/>
    <m/>
    <m/>
    <m/>
    <m/>
    <m/>
    <m/>
    <m/>
    <m/>
    <m/>
    <m/>
    <m/>
    <s v="PPDC @ FCES"/>
    <m/>
    <d v="2018-12-01T00:00:00"/>
    <n v="0"/>
    <n v="0"/>
    <n v="0"/>
    <m/>
    <m/>
    <m/>
    <m/>
    <m/>
    <m/>
    <m/>
    <m/>
    <m/>
    <m/>
    <m/>
    <m/>
    <m/>
    <m/>
    <m/>
    <m/>
    <n v="1"/>
    <s v="Yes*"/>
    <s v="Yes"/>
    <n v="10"/>
    <n v="13"/>
    <s v="Yes"/>
    <s v="Yes"/>
    <n v="10"/>
    <n v="1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7"/>
    <s v="Dierra"/>
    <s v="Jackson"/>
    <m/>
    <m/>
    <m/>
    <m/>
    <m/>
    <x v="0"/>
    <m/>
    <m/>
    <m/>
    <n v="2"/>
    <n v="1017561013"/>
    <s v="DJackson961"/>
    <n v="961"/>
    <s v="G961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11"/>
    <n v="15"/>
    <s v="Yes"/>
    <s v="Yes"/>
    <n v="10"/>
    <n v="1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5"/>
    <s v="Chance"/>
    <s v="Brewer"/>
    <m/>
    <m/>
    <m/>
    <m/>
    <m/>
    <x v="0"/>
    <m/>
    <n v="2"/>
    <n v="3"/>
    <n v="3"/>
    <n v="1017707962"/>
    <s v="CBrewer665"/>
    <n v="665"/>
    <s v="F665"/>
    <s v="F665"/>
    <s v="F665"/>
    <m/>
    <m/>
    <m/>
    <m/>
    <m/>
    <m/>
    <m/>
    <m/>
    <m/>
    <m/>
    <m/>
    <s v="PPDC @ FCES"/>
    <s v="PPDC @ FCES"/>
    <s v="PPDC @ FCES"/>
    <m/>
    <d v="2017-10-01T00:00:00"/>
    <n v="1"/>
    <n v="1"/>
    <n v="44"/>
    <m/>
    <m/>
    <m/>
    <m/>
    <m/>
    <m/>
    <m/>
    <m/>
    <m/>
    <m/>
    <m/>
    <m/>
    <m/>
    <m/>
    <n v="1"/>
    <n v="1"/>
    <n v="1"/>
    <s v="Yes"/>
    <s v="Yes"/>
    <n v="9"/>
    <n v="15"/>
    <s v="Yes"/>
    <s v="Yes"/>
    <n v="11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7962"/>
    <s v="F665"/>
    <n v="168"/>
    <n v="167"/>
    <n v="8"/>
    <s v="Well Below National Norm"/>
    <n v="15"/>
    <n v="-1"/>
    <s v="No"/>
    <s v="No"/>
    <s v="Did Not Achieve Goal"/>
    <s v="No"/>
    <n v="177"/>
    <n v="193"/>
    <n v="53"/>
    <s v="Above National Norm"/>
    <n v="15"/>
    <n v="16"/>
    <s v="Yes"/>
    <s v="Yes"/>
    <s v="Exceeded Goal"/>
    <s v="Yes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4"/>
    <s v="davondre"/>
    <s v="Martin"/>
    <m/>
    <m/>
    <m/>
    <m/>
    <m/>
    <x v="0"/>
    <m/>
    <m/>
    <n v="2"/>
    <n v="2"/>
    <n v="1017561037"/>
    <s v="dMartin895"/>
    <n v="895"/>
    <s v="C895"/>
    <s v="C895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"/>
    <n v="11"/>
    <n v="4"/>
    <s v="Yes"/>
    <s v="No"/>
    <n v="13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0"/>
    <s v="AVANTE"/>
    <s v="TURNER-KIER"/>
    <m/>
    <m/>
    <m/>
    <m/>
    <m/>
    <x v="0"/>
    <m/>
    <m/>
    <m/>
    <n v="3"/>
    <n v="1017883351"/>
    <s v="ATURNER-KIER1094"/>
    <n v="1094"/>
    <s v="CH1094"/>
    <m/>
    <m/>
    <m/>
    <m/>
    <m/>
    <m/>
    <m/>
    <m/>
    <m/>
    <m/>
    <m/>
    <m/>
    <m/>
    <m/>
    <m/>
    <s v="Chimborazo"/>
    <m/>
    <d v="2019-02-04T00:00:00"/>
    <n v="0"/>
    <n v="0"/>
    <n v="0"/>
    <m/>
    <m/>
    <m/>
    <m/>
    <m/>
    <m/>
    <m/>
    <m/>
    <m/>
    <m/>
    <m/>
    <m/>
    <m/>
    <m/>
    <m/>
    <m/>
    <n v="1"/>
    <s v="Yes*"/>
    <s v="Yes"/>
    <n v="9"/>
    <n v="13"/>
    <s v="Yes"/>
    <s v="Yes"/>
    <n v="8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5"/>
    <s v="Sasha"/>
    <s v="Carter"/>
    <m/>
    <m/>
    <m/>
    <m/>
    <m/>
    <x v="0"/>
    <m/>
    <m/>
    <m/>
    <n v="3"/>
    <n v="1017560943"/>
    <s v="SCarter1042"/>
    <n v="1042"/>
    <s v="B1042"/>
    <m/>
    <m/>
    <m/>
    <m/>
    <m/>
    <m/>
    <m/>
    <m/>
    <m/>
    <m/>
    <m/>
    <m/>
    <m/>
    <m/>
    <m/>
    <s v="Bellevue"/>
    <m/>
    <d v="2018-11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1"/>
    <s v="Yes"/>
    <s v="Yes"/>
    <n v="10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9"/>
    <s v="Jashenna"/>
    <s v="Tunstall"/>
    <m/>
    <m/>
    <m/>
    <m/>
    <m/>
    <x v="0"/>
    <m/>
    <m/>
    <m/>
    <n v="6"/>
    <n v="1017380819"/>
    <s v="JTunstall1110"/>
    <n v="1110"/>
    <s v="C1110"/>
    <m/>
    <m/>
    <m/>
    <m/>
    <m/>
    <m/>
    <m/>
    <m/>
    <m/>
    <m/>
    <m/>
    <m/>
    <m/>
    <m/>
    <m/>
    <s v="Central"/>
    <m/>
    <d v="2019-02-11T00:00:00"/>
    <n v="0"/>
    <n v="0"/>
    <n v="0"/>
    <m/>
    <m/>
    <m/>
    <m/>
    <m/>
    <m/>
    <m/>
    <m/>
    <m/>
    <m/>
    <m/>
    <m/>
    <m/>
    <m/>
    <m/>
    <m/>
    <n v="1"/>
    <s v="No*"/>
    <s v="Yes"/>
    <n v="5"/>
    <n v="1"/>
    <s v="Yes"/>
    <s v="No"/>
    <n v="5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s v="Breion"/>
    <s v="Jones"/>
    <m/>
    <m/>
    <m/>
    <m/>
    <m/>
    <x v="0"/>
    <m/>
    <m/>
    <n v="4"/>
    <n v="4"/>
    <n v="1017274563"/>
    <s v="BJones898"/>
    <n v="898"/>
    <s v="C898"/>
    <s v="C898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s v="No"/>
    <s v="Yes"/>
    <n v="9"/>
    <n v="3"/>
    <s v="Yes"/>
    <s v="No"/>
    <n v="9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7"/>
    <s v="Mykel"/>
    <s v="Graves"/>
    <m/>
    <m/>
    <m/>
    <m/>
    <m/>
    <x v="0"/>
    <m/>
    <m/>
    <m/>
    <n v="2"/>
    <n v="1017894048"/>
    <s v="MGraves1017"/>
    <n v="1017"/>
    <s v="F1017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"/>
    <n v="10"/>
    <n v="6"/>
    <s v="Yes"/>
    <s v="No"/>
    <n v="11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5"/>
    <s v="Terieq"/>
    <s v="Henderson"/>
    <m/>
    <m/>
    <m/>
    <m/>
    <m/>
    <x v="0"/>
    <m/>
    <n v="3"/>
    <n v="4"/>
    <n v="4"/>
    <n v="1017716420"/>
    <s v="THenderson727"/>
    <n v="727"/>
    <s v="C727"/>
    <s v="C727"/>
    <s v="C727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s v="Yes*"/>
    <s v="Yes"/>
    <n v="7"/>
    <n v="11"/>
    <s v="Yes"/>
    <s v="Yes"/>
    <n v="8"/>
    <n v="1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16420"/>
    <s v="C727"/>
    <n v="152"/>
    <n v="186"/>
    <n v="20"/>
    <s v="Well Below National Norm"/>
    <n v="17"/>
    <n v="34"/>
    <s v="Yes"/>
    <s v="Yes"/>
    <s v="Exceeded Goal"/>
    <s v="No"/>
    <n v="174"/>
    <n v="196"/>
    <n v="30"/>
    <s v="Well Below National Norm"/>
    <n v="14"/>
    <n v="22"/>
    <s v="Yes"/>
    <s v="Yes"/>
    <s v="Exceeded Goal"/>
    <s v="No"/>
    <m/>
    <m/>
    <d v="2017-10-18T00:00:00"/>
    <m/>
    <m/>
    <m/>
    <m/>
    <s v="Yes"/>
    <m/>
    <m/>
    <m/>
    <m/>
    <s v="No"/>
    <e v="#N/A"/>
    <m/>
    <m/>
    <m/>
    <m/>
    <m/>
    <n v="250"/>
    <s v="Fail"/>
    <n v="250"/>
    <s v="Fail"/>
    <m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1"/>
    <s v="Quamarius"/>
    <s v="Jones"/>
    <m/>
    <m/>
    <m/>
    <m/>
    <m/>
    <x v="0"/>
    <m/>
    <m/>
    <m/>
    <n v="3"/>
    <n v="1017879311"/>
    <s v="QJones990"/>
    <n v="990"/>
    <s v="F990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9"/>
    <n v="14"/>
    <s v="Yes"/>
    <s v="Yes"/>
    <n v="11"/>
    <n v="2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6"/>
    <s v="Dontesia"/>
    <s v="Briley"/>
    <m/>
    <m/>
    <m/>
    <m/>
    <m/>
    <x v="0"/>
    <m/>
    <m/>
    <m/>
    <n v="3"/>
    <n v="1017706987"/>
    <s v="DBriley996"/>
    <n v="996"/>
    <s v="G996"/>
    <m/>
    <m/>
    <m/>
    <m/>
    <m/>
    <m/>
    <m/>
    <m/>
    <m/>
    <m/>
    <m/>
    <m/>
    <m/>
    <m/>
    <m/>
    <s v="George Mason"/>
    <m/>
    <d v="2019-02-12T00:00:00"/>
    <n v="0"/>
    <n v="0"/>
    <n v="0"/>
    <m/>
    <m/>
    <m/>
    <m/>
    <m/>
    <m/>
    <m/>
    <m/>
    <m/>
    <m/>
    <m/>
    <m/>
    <m/>
    <m/>
    <m/>
    <m/>
    <n v="1"/>
    <s v="Yes*"/>
    <s v="Yes"/>
    <n v="10"/>
    <n v="13"/>
    <s v="Yes"/>
    <s v="Yes"/>
    <n v="12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3"/>
    <s v="Brandon"/>
    <s v="Jones"/>
    <m/>
    <m/>
    <m/>
    <m/>
    <m/>
    <x v="0"/>
    <m/>
    <n v="4"/>
    <n v="5"/>
    <n v="5"/>
    <n v="1017566554"/>
    <s v="BJones901"/>
    <n v="901"/>
    <s v="C901"/>
    <s v="C901"/>
    <s v="C901"/>
    <m/>
    <m/>
    <m/>
    <m/>
    <m/>
    <m/>
    <m/>
    <m/>
    <m/>
    <m/>
    <m/>
    <s v="Central"/>
    <s v="Central"/>
    <s v="Central"/>
    <m/>
    <d v="2018-04-01T00:00:00"/>
    <n v="1"/>
    <n v="1"/>
    <n v="44"/>
    <m/>
    <m/>
    <m/>
    <m/>
    <m/>
    <m/>
    <m/>
    <m/>
    <m/>
    <m/>
    <m/>
    <m/>
    <m/>
    <m/>
    <n v="1"/>
    <n v="1"/>
    <n v="1"/>
    <s v="Yes"/>
    <s v="Yes"/>
    <n v="6"/>
    <n v="14"/>
    <s v="Yes"/>
    <s v="Yes"/>
    <n v="4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01"/>
    <m/>
    <m/>
    <m/>
    <m/>
    <m/>
    <m/>
    <m/>
    <m/>
    <m/>
    <m/>
    <m/>
    <m/>
    <m/>
    <m/>
    <m/>
    <m/>
    <m/>
    <m/>
    <m/>
    <m/>
    <m/>
    <m/>
    <d v="2018-04-11T00:00:00"/>
    <m/>
    <m/>
    <m/>
    <m/>
    <s v="Yes"/>
    <m/>
    <m/>
    <m/>
    <m/>
    <m/>
    <m/>
    <m/>
    <m/>
    <m/>
    <m/>
    <m/>
    <m/>
    <m/>
    <m/>
    <m/>
    <m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1"/>
    <s v="Shi'kaii"/>
    <s v="Garland"/>
    <m/>
    <m/>
    <m/>
    <m/>
    <m/>
    <x v="0"/>
    <m/>
    <m/>
    <m/>
    <n v="3"/>
    <n v="1017829307"/>
    <s v="SGarland1021"/>
    <n v="1021"/>
    <s v="B1021"/>
    <m/>
    <m/>
    <m/>
    <m/>
    <m/>
    <m/>
    <m/>
    <m/>
    <m/>
    <m/>
    <m/>
    <m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Yes*"/>
    <s v="Yes"/>
    <n v="9"/>
    <n v="10"/>
    <s v="Yes"/>
    <s v="Yes"/>
    <n v="10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6"/>
    <s v="Jerome"/>
    <s v="Ruffin"/>
    <m/>
    <m/>
    <m/>
    <m/>
    <m/>
    <x v="0"/>
    <m/>
    <m/>
    <n v="3"/>
    <n v="3"/>
    <n v="1017879340"/>
    <s v="JRuffin737"/>
    <n v="737"/>
    <s v="G737"/>
    <s v="G737"/>
    <m/>
    <m/>
    <m/>
    <m/>
    <m/>
    <m/>
    <m/>
    <m/>
    <m/>
    <m/>
    <m/>
    <m/>
    <m/>
    <s v="George Mason"/>
    <s v="George Mason"/>
    <m/>
    <d v="2018-07-01T00:00:00"/>
    <n v="1"/>
    <n v="0"/>
    <n v="8"/>
    <m/>
    <m/>
    <m/>
    <m/>
    <m/>
    <m/>
    <m/>
    <m/>
    <m/>
    <m/>
    <m/>
    <m/>
    <m/>
    <m/>
    <m/>
    <n v="1"/>
    <n v="1"/>
    <s v="No*"/>
    <s v="Yes"/>
    <n v="8"/>
    <n v="4"/>
    <s v="Yes"/>
    <s v="No"/>
    <n v="7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0"/>
    <s v="Caleigh"/>
    <s v="James"/>
    <m/>
    <m/>
    <m/>
    <m/>
    <m/>
    <x v="4"/>
    <n v="3"/>
    <n v="3"/>
    <m/>
    <n v="4"/>
    <n v="1017856636"/>
    <s v="CJames967"/>
    <n v="967"/>
    <s v="Ch967"/>
    <s v="C369"/>
    <s v="C369"/>
    <s v="C369"/>
    <m/>
    <m/>
    <m/>
    <m/>
    <m/>
    <m/>
    <m/>
    <m/>
    <s v="Central"/>
    <s v="Central"/>
    <s v="Central"/>
    <m/>
    <s v="Chimborazo"/>
    <m/>
    <d v="2017-01-17T00:00:00"/>
    <n v="1"/>
    <n v="2"/>
    <n v="80"/>
    <m/>
    <m/>
    <m/>
    <m/>
    <m/>
    <m/>
    <m/>
    <m/>
    <m/>
    <m/>
    <m/>
    <m/>
    <n v="1"/>
    <n v="1"/>
    <n v="1"/>
    <m/>
    <n v="1"/>
    <s v="No*"/>
    <s v="Yes"/>
    <n v="7"/>
    <n v="5"/>
    <s v="Yes"/>
    <s v="No"/>
    <n v="8"/>
    <n v="2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158"/>
    <m/>
    <s v="RPS X"/>
    <m/>
    <m/>
    <m/>
    <m/>
    <m/>
    <m/>
    <m/>
    <s v="WINTER"/>
    <m/>
    <n v="184"/>
    <n v="28"/>
    <m/>
    <m/>
    <m/>
    <m/>
    <m/>
    <s v="No"/>
    <m/>
    <n v="1017856636"/>
    <s v="C369"/>
    <n v="177"/>
    <n v="187"/>
    <n v="22"/>
    <s v="Well Below National Norm"/>
    <n v="12"/>
    <n v="10"/>
    <s v="Yes"/>
    <s v="No"/>
    <s v="Did Not Achieve Goal, But Showed Growth"/>
    <s v="No"/>
    <n v="176"/>
    <n v="192"/>
    <n v="20"/>
    <s v="Well Below National Norm"/>
    <n v="14"/>
    <n v="16"/>
    <s v="Yes"/>
    <s v="Yes"/>
    <s v="Exceeded Goal"/>
    <s v="No"/>
    <m/>
    <n v="1017856636"/>
    <d v="2017-09-18T00:00:00"/>
    <m/>
    <m/>
    <m/>
    <s v="Yes"/>
    <s v="Yes"/>
    <m/>
    <m/>
    <s v="No"/>
    <n v="0"/>
    <s v="Yes"/>
    <e v="#N/A"/>
    <s v="C369"/>
    <m/>
    <m/>
    <m/>
    <m/>
    <n v="242"/>
    <s v="Fail"/>
    <n v="357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1"/>
    <s v="Nathaniel"/>
    <s v="Clark"/>
    <m/>
    <m/>
    <m/>
    <m/>
    <m/>
    <x v="0"/>
    <m/>
    <m/>
    <m/>
    <n v="4"/>
    <n v="1017646591"/>
    <s v="NClark1054"/>
    <n v="1054"/>
    <s v="B1054"/>
    <m/>
    <m/>
    <m/>
    <m/>
    <m/>
    <m/>
    <m/>
    <m/>
    <m/>
    <m/>
    <m/>
    <m/>
    <m/>
    <m/>
    <m/>
    <s v="Bellevue"/>
    <m/>
    <d v="2018-12-01T00:00:00"/>
    <n v="0"/>
    <n v="0"/>
    <n v="0"/>
    <m/>
    <m/>
    <m/>
    <m/>
    <m/>
    <m/>
    <m/>
    <m/>
    <m/>
    <m/>
    <m/>
    <m/>
    <m/>
    <m/>
    <m/>
    <m/>
    <n v="1"/>
    <s v="Yes"/>
    <s v="Yes"/>
    <n v="8"/>
    <n v="25"/>
    <s v="Yes"/>
    <s v="Yes"/>
    <n v="9"/>
    <n v="21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5"/>
    <s v="Rodney"/>
    <s v="Smith"/>
    <m/>
    <m/>
    <m/>
    <m/>
    <m/>
    <x v="0"/>
    <m/>
    <m/>
    <m/>
    <n v="2"/>
    <n v="1017900179"/>
    <s v="RSmith992"/>
    <n v="992"/>
    <s v="Ch992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n v="1"/>
    <s v="Yes"/>
    <s v="Yes"/>
    <n v="12"/>
    <n v="21"/>
    <s v="Yes"/>
    <s v="Yes"/>
    <n v="12"/>
    <n v="2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8"/>
    <s v="Jaeden"/>
    <s v="Dehaney"/>
    <m/>
    <m/>
    <m/>
    <m/>
    <m/>
    <x v="4"/>
    <n v="3"/>
    <n v="3"/>
    <n v="4"/>
    <n v="4"/>
    <n v="1017672924"/>
    <s v="JDehaney391"/>
    <n v="391"/>
    <s v="C391"/>
    <s v="C391"/>
    <s v="C391"/>
    <s v="C391"/>
    <m/>
    <m/>
    <m/>
    <m/>
    <m/>
    <m/>
    <m/>
    <m/>
    <s v="Central"/>
    <s v="Central"/>
    <s v="Central"/>
    <s v="Central"/>
    <s v="Central"/>
    <m/>
    <d v="2017-01-17T00:00:00"/>
    <n v="2"/>
    <n v="2"/>
    <n v="88"/>
    <m/>
    <m/>
    <m/>
    <m/>
    <m/>
    <m/>
    <m/>
    <m/>
    <m/>
    <m/>
    <m/>
    <m/>
    <n v="1"/>
    <n v="1"/>
    <n v="1"/>
    <n v="1"/>
    <n v="1"/>
    <s v="No"/>
    <s v="Yes"/>
    <n v="7"/>
    <n v="1"/>
    <s v="Yes"/>
    <s v="No"/>
    <n v="11"/>
    <n v="2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162"/>
    <m/>
    <n v="163"/>
    <n v="4"/>
    <n v="16"/>
    <n v="1"/>
    <s v="Yes"/>
    <s v="No"/>
    <s v="No"/>
    <s v="No"/>
    <n v="177"/>
    <m/>
    <n v="173"/>
    <n v="8"/>
    <n v="15"/>
    <n v="-4"/>
    <s v="No"/>
    <s v="No"/>
    <s v="No"/>
    <s v="No"/>
    <m/>
    <n v="1017672924"/>
    <s v="C391"/>
    <n v="168"/>
    <n v="179"/>
    <n v="10"/>
    <s v="Well Below National Norm"/>
    <n v="14"/>
    <n v="11"/>
    <s v="Yes"/>
    <s v="No"/>
    <s v="Did Not Achieve Goal, But Showed Growth"/>
    <s v="No"/>
    <n v="188"/>
    <n v="184"/>
    <n v="8"/>
    <s v="Well Below National Norm"/>
    <n v="13"/>
    <n v="-4"/>
    <s v="No"/>
    <s v="No"/>
    <s v="Did Not Achieve Goal"/>
    <s v="No"/>
    <m/>
    <n v="1017672924"/>
    <d v="2017-09-18T00:00:00"/>
    <m/>
    <m/>
    <m/>
    <s v="Yes"/>
    <s v="Yes"/>
    <m/>
    <m/>
    <s v="No"/>
    <n v="0"/>
    <s v="No"/>
    <e v="#N/A"/>
    <s v="C391"/>
    <m/>
    <m/>
    <m/>
    <m/>
    <n v="236"/>
    <s v="Fail"/>
    <n v="400"/>
    <s v="Pass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7"/>
    <s v="Elai-jah"/>
    <s v="Karriem"/>
    <m/>
    <m/>
    <m/>
    <m/>
    <m/>
    <x v="0"/>
    <m/>
    <m/>
    <m/>
    <n v="2"/>
    <n v="1018041865"/>
    <s v="EKarriem938"/>
    <n v="938"/>
    <s v="C938"/>
    <m/>
    <m/>
    <m/>
    <m/>
    <m/>
    <m/>
    <m/>
    <m/>
    <m/>
    <m/>
    <m/>
    <m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No"/>
    <s v="Yes"/>
    <n v="10"/>
    <n v="1"/>
    <s v="Yes"/>
    <s v="No"/>
    <n v="11"/>
    <n v="2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0"/>
    <s v="Sienna"/>
    <s v="Jones-Brown"/>
    <m/>
    <m/>
    <m/>
    <m/>
    <m/>
    <x v="0"/>
    <m/>
    <m/>
    <m/>
    <n v="5"/>
    <n v="1017531428"/>
    <s v="SJones-Brown1027"/>
    <n v="1027"/>
    <s v="B1027"/>
    <m/>
    <m/>
    <m/>
    <m/>
    <m/>
    <m/>
    <m/>
    <m/>
    <m/>
    <m/>
    <m/>
    <m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s v="No*"/>
    <s v="Yes"/>
    <n v="6"/>
    <n v="5"/>
    <s v="Yes"/>
    <s v="No"/>
    <n v="6"/>
    <n v="2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8"/>
    <s v="Alexander"/>
    <s v="Guerrero"/>
    <m/>
    <m/>
    <m/>
    <m/>
    <m/>
    <x v="0"/>
    <m/>
    <m/>
    <m/>
    <n v="4"/>
    <n v="1017732606"/>
    <s v="AGuerrero1045"/>
    <n v="1045"/>
    <s v="B1045"/>
    <m/>
    <m/>
    <m/>
    <m/>
    <m/>
    <m/>
    <m/>
    <m/>
    <m/>
    <m/>
    <m/>
    <m/>
    <m/>
    <m/>
    <m/>
    <s v="Bellevue"/>
    <m/>
    <d v="2018-11-27T00:00:00"/>
    <n v="0"/>
    <n v="0"/>
    <n v="0"/>
    <m/>
    <m/>
    <m/>
    <m/>
    <m/>
    <m/>
    <m/>
    <m/>
    <m/>
    <m/>
    <m/>
    <m/>
    <m/>
    <m/>
    <m/>
    <m/>
    <n v="1"/>
    <s v="Yes*"/>
    <s v="Yes"/>
    <n v="7"/>
    <n v="11"/>
    <s v="Yes"/>
    <s v="Yes"/>
    <n v="8"/>
    <n v="2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5"/>
    <s v="Jakiyah"/>
    <s v="Scruggs"/>
    <m/>
    <m/>
    <m/>
    <m/>
    <m/>
    <x v="0"/>
    <m/>
    <m/>
    <m/>
    <n v="3"/>
    <n v="1017730308"/>
    <s v="JScruggs973"/>
    <n v="973"/>
    <s v="Ch973"/>
    <m/>
    <m/>
    <m/>
    <m/>
    <m/>
    <m/>
    <m/>
    <m/>
    <m/>
    <m/>
    <m/>
    <m/>
    <m/>
    <m/>
    <m/>
    <s v="Chimborazo"/>
    <m/>
    <d v="2018-10-01T00:00:00"/>
    <n v="0"/>
    <n v="0"/>
    <n v="0"/>
    <m/>
    <m/>
    <m/>
    <m/>
    <m/>
    <m/>
    <m/>
    <m/>
    <m/>
    <m/>
    <m/>
    <m/>
    <m/>
    <m/>
    <m/>
    <m/>
    <s v="incomplete"/>
    <s v="Yes"/>
    <s v="Yes*"/>
    <n v="9"/>
    <n v="16"/>
    <s v="Yes"/>
    <s v="Yes"/>
    <n v="9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2"/>
    <s v="Savannah"/>
    <s v="Bell"/>
    <m/>
    <m/>
    <m/>
    <m/>
    <m/>
    <x v="0"/>
    <m/>
    <m/>
    <n v="3"/>
    <n v="3"/>
    <n v="1017743847"/>
    <s v="SBell861"/>
    <n v="861"/>
    <s v="C861"/>
    <s v="C861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s v="incomplete"/>
    <s v="Yes*"/>
    <s v="Yes*"/>
    <n v="9"/>
    <n v="13"/>
    <s v="Yes"/>
    <s v="Yes"/>
    <n v="8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s v="Zaquaz"/>
    <s v="Rock"/>
    <m/>
    <m/>
    <m/>
    <m/>
    <m/>
    <x v="0"/>
    <m/>
    <m/>
    <m/>
    <n v="2"/>
    <n v="1018044940"/>
    <s v="ZRock933"/>
    <n v="933"/>
    <s v="F933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s v="incomplete"/>
    <s v="Yes"/>
    <s v="Yes*"/>
    <n v="9"/>
    <n v="15"/>
    <s v="Yes"/>
    <s v="Yes"/>
    <n v="8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8"/>
    <s v="Daevon"/>
    <s v="Harris"/>
    <m/>
    <m/>
    <m/>
    <m/>
    <m/>
    <x v="0"/>
    <n v="2"/>
    <n v="2"/>
    <n v="3"/>
    <n v="3"/>
    <n v="1017879466"/>
    <s v="DHarris464"/>
    <n v="464"/>
    <s v="C464"/>
    <s v="C464"/>
    <s v="C464"/>
    <m/>
    <m/>
    <m/>
    <m/>
    <m/>
    <m/>
    <m/>
    <m/>
    <m/>
    <m/>
    <s v="Central"/>
    <s v="Central"/>
    <s v="Central"/>
    <s v="Central"/>
    <m/>
    <d v="2017-07-10T00:00:00"/>
    <n v="2"/>
    <n v="1"/>
    <n v="52"/>
    <m/>
    <m/>
    <m/>
    <m/>
    <m/>
    <m/>
    <m/>
    <m/>
    <m/>
    <m/>
    <m/>
    <m/>
    <m/>
    <n v="1"/>
    <n v="1"/>
    <n v="1"/>
    <s v="incomplete"/>
    <s v="Yes*"/>
    <s v="Yes"/>
    <n v="8"/>
    <n v="9"/>
    <s v="Yes"/>
    <s v="Yes"/>
    <n v="12"/>
    <n v="28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66"/>
    <s v="C464"/>
    <n v="163"/>
    <n v="166"/>
    <n v="7"/>
    <s v="Well Below National Norm"/>
    <n v="16"/>
    <n v="3"/>
    <s v="Yes"/>
    <s v="No"/>
    <s v="Did Not Achieve Goal, But Showed Growth"/>
    <s v="No"/>
    <n v="180"/>
    <n v="180"/>
    <n v="19"/>
    <s v="Well Below National Norm"/>
    <m/>
    <m/>
    <m/>
    <m/>
    <m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7"/>
    <s v="Markel"/>
    <s v="Scott"/>
    <m/>
    <m/>
    <m/>
    <n v="2"/>
    <n v="3"/>
    <x v="1"/>
    <n v="4"/>
    <m/>
    <n v="5"/>
    <n v="5"/>
    <n v="1017573450"/>
    <s v="MScott83"/>
    <n v="83"/>
    <s v="F83"/>
    <s v="F83"/>
    <s v="F83"/>
    <s v="F83"/>
    <n v="5316"/>
    <m/>
    <m/>
    <m/>
    <m/>
    <m/>
    <s v="PPDC @ FCES"/>
    <m/>
    <m/>
    <m/>
    <m/>
    <s v="PPDC @ FCES"/>
    <s v="PPDC @ FCES"/>
    <m/>
    <d v="2015-12-04T00:00:00"/>
    <n v="1"/>
    <n v="1"/>
    <n v="44"/>
    <m/>
    <m/>
    <m/>
    <m/>
    <m/>
    <m/>
    <m/>
    <m/>
    <m/>
    <m/>
    <n v="1"/>
    <m/>
    <m/>
    <m/>
    <m/>
    <n v="1"/>
    <n v="1"/>
    <s v="No*"/>
    <m/>
    <n v="6"/>
    <n v="2"/>
    <s v="Yes"/>
    <s v="No"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3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F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2"/>
    <s v="Kaniyah"/>
    <s v="Barkley"/>
    <m/>
    <m/>
    <m/>
    <m/>
    <m/>
    <x v="0"/>
    <m/>
    <m/>
    <m/>
    <n v="2"/>
    <n v="1018042043"/>
    <s v="KBarkley1088"/>
    <n v="1088"/>
    <s v="G1088"/>
    <m/>
    <m/>
    <m/>
    <m/>
    <m/>
    <m/>
    <m/>
    <m/>
    <m/>
    <m/>
    <m/>
    <m/>
    <m/>
    <m/>
    <m/>
    <s v="George Mason"/>
    <m/>
    <d v="2019-01-23T00:00:00"/>
    <n v="0"/>
    <n v="0"/>
    <n v="0"/>
    <m/>
    <m/>
    <m/>
    <m/>
    <m/>
    <m/>
    <m/>
    <m/>
    <m/>
    <m/>
    <m/>
    <m/>
    <m/>
    <m/>
    <m/>
    <m/>
    <n v="1"/>
    <s v="No*"/>
    <m/>
    <n v="12"/>
    <n v="9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0"/>
    <s v="Demari"/>
    <s v="Waddy"/>
    <m/>
    <m/>
    <m/>
    <m/>
    <m/>
    <x v="1"/>
    <n v="4"/>
    <n v="4"/>
    <n v="5"/>
    <n v="5"/>
    <n v="1017706906"/>
    <s v="DWaddy396"/>
    <n v="396"/>
    <s v="C396"/>
    <s v="C396"/>
    <s v="C396"/>
    <s v="C396"/>
    <m/>
    <m/>
    <m/>
    <m/>
    <m/>
    <m/>
    <m/>
    <m/>
    <s v="Central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s v="Yes*"/>
    <m/>
    <n v="6"/>
    <n v="7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176"/>
    <m/>
    <n v="182"/>
    <n v="14"/>
    <n v="12"/>
    <n v="6"/>
    <s v="Yes"/>
    <s v="No"/>
    <s v="No"/>
    <s v="No"/>
    <n v="183"/>
    <m/>
    <n v="192"/>
    <n v="20"/>
    <n v="13"/>
    <n v="9"/>
    <s v="Yes"/>
    <s v="No"/>
    <s v="No"/>
    <s v="No"/>
    <m/>
    <n v="1017706906"/>
    <s v="C396"/>
    <n v="174"/>
    <n v="206"/>
    <n v="50"/>
    <s v="Above National Norm"/>
    <n v="11"/>
    <n v="32"/>
    <s v="Yes"/>
    <s v="Yes"/>
    <s v="Exceeded Goal"/>
    <s v="Yes"/>
    <n v="203"/>
    <n v="215"/>
    <n v="54"/>
    <s v="Above National Norm"/>
    <n v="12"/>
    <n v="12"/>
    <s v="Yes"/>
    <s v="No"/>
    <s v="Achieved Goal"/>
    <s v="Yes"/>
    <m/>
    <n v="1017706906"/>
    <d v="2017-09-18T00:00:00"/>
    <m/>
    <m/>
    <m/>
    <s v="Yes"/>
    <s v="Yes"/>
    <m/>
    <m/>
    <s v="Yes"/>
    <n v="3"/>
    <s v="Yes"/>
    <e v="#N/A"/>
    <s v="C396"/>
    <n v="316"/>
    <s v="Fail"/>
    <n v="389"/>
    <s v="Fail"/>
    <n v="364"/>
    <s v="Fail"/>
    <n v="431"/>
    <s v="Pass"/>
    <s v="Patrick Henry School"/>
    <s v="Patrick Hen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96"/>
    <n v="3"/>
    <n v="4"/>
    <n v="3"/>
    <n v="4"/>
    <n v="2"/>
    <n v="2"/>
    <n v="3"/>
    <n v="3"/>
    <n v="2"/>
  </r>
  <r>
    <n v="449"/>
    <s v="Mario"/>
    <s v="Washington"/>
    <m/>
    <m/>
    <m/>
    <m/>
    <n v="4"/>
    <x v="3"/>
    <n v="5"/>
    <n v="3"/>
    <m/>
    <n v="4"/>
    <n v="1017709917"/>
    <s v="MWashington201"/>
    <n v="201"/>
    <s v="F201"/>
    <s v="F201"/>
    <s v="F201"/>
    <s v="F201"/>
    <n v="1434"/>
    <m/>
    <m/>
    <m/>
    <m/>
    <m/>
    <m/>
    <s v="PPDC @ FCES"/>
    <m/>
    <m/>
    <s v="PPDC @ FCES"/>
    <m/>
    <s v="PPDC @ FCES"/>
    <m/>
    <d v="2016-07-01T00:00:00"/>
    <n v="0"/>
    <n v="1"/>
    <n v="36"/>
    <m/>
    <m/>
    <m/>
    <m/>
    <m/>
    <m/>
    <m/>
    <m/>
    <m/>
    <m/>
    <m/>
    <s v="incomplete"/>
    <m/>
    <m/>
    <n v="1"/>
    <m/>
    <n v="1"/>
    <s v="Yes*"/>
    <m/>
    <n v="7"/>
    <n v="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709917"/>
    <s v="F201"/>
    <n v="156"/>
    <n v="172"/>
    <n v="4"/>
    <s v="Well Below National Norm"/>
    <n v="15"/>
    <n v="16"/>
    <s v="Yes"/>
    <s v="Yes"/>
    <s v="Exceeded Goal"/>
    <s v="No"/>
    <n v="163"/>
    <n v="178"/>
    <n v="3"/>
    <s v="Well Below National Norm"/>
    <n v="15"/>
    <n v="15"/>
    <s v="Yes"/>
    <s v="No"/>
    <s v="Achieved Goal"/>
    <s v="No"/>
    <m/>
    <m/>
    <d v="2017-09-20T00:00:00"/>
    <m/>
    <m/>
    <m/>
    <m/>
    <s v="Yes"/>
    <m/>
    <m/>
    <m/>
    <m/>
    <s v="No"/>
    <e v="#N/A"/>
    <s v="F201"/>
    <m/>
    <m/>
    <m/>
    <m/>
    <n v="230"/>
    <s v="Fail"/>
    <n v="276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5"/>
    <s v="Miyana"/>
    <s v="Booker"/>
    <m/>
    <m/>
    <m/>
    <m/>
    <m/>
    <x v="0"/>
    <m/>
    <m/>
    <m/>
    <n v="2"/>
    <n v="1017856090"/>
    <s v="MBooker958"/>
    <n v="958"/>
    <s v="G958"/>
    <m/>
    <m/>
    <m/>
    <m/>
    <m/>
    <m/>
    <m/>
    <m/>
    <m/>
    <m/>
    <m/>
    <m/>
    <m/>
    <m/>
    <m/>
    <s v="George Mason"/>
    <m/>
    <d v="2018-10-01T00:00:00"/>
    <n v="0"/>
    <n v="0"/>
    <n v="0"/>
    <m/>
    <m/>
    <m/>
    <m/>
    <m/>
    <m/>
    <m/>
    <m/>
    <m/>
    <m/>
    <m/>
    <m/>
    <m/>
    <m/>
    <m/>
    <m/>
    <n v="1"/>
    <s v="Yes*"/>
    <m/>
    <n v="11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0"/>
    <s v="Marcus"/>
    <s v="Gibson"/>
    <m/>
    <m/>
    <m/>
    <m/>
    <m/>
    <x v="0"/>
    <m/>
    <m/>
    <m/>
    <n v="5"/>
    <n v="1017402035"/>
    <s v="MGibson1062"/>
    <n v="1062"/>
    <s v="B1062"/>
    <m/>
    <m/>
    <m/>
    <m/>
    <m/>
    <m/>
    <m/>
    <m/>
    <m/>
    <m/>
    <m/>
    <m/>
    <m/>
    <m/>
    <m/>
    <s v="Bellevue"/>
    <m/>
    <d v="2019-01-08T00:00:00"/>
    <n v="0"/>
    <n v="0"/>
    <n v="0"/>
    <m/>
    <m/>
    <m/>
    <m/>
    <m/>
    <m/>
    <m/>
    <m/>
    <m/>
    <m/>
    <m/>
    <m/>
    <m/>
    <m/>
    <m/>
    <m/>
    <n v="1"/>
    <s v="Yes*"/>
    <m/>
    <n v="6"/>
    <n v="10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7"/>
    <s v="Tavel"/>
    <s v="Mosley"/>
    <m/>
    <m/>
    <m/>
    <n v="2"/>
    <n v="3"/>
    <x v="1"/>
    <n v="4"/>
    <m/>
    <m/>
    <n v="5"/>
    <n v="1017400365"/>
    <s v="TMosley1037"/>
    <n v="1037"/>
    <s v="B1037"/>
    <s v="W55"/>
    <s v="W55"/>
    <s v="W55"/>
    <n v="5181"/>
    <m/>
    <m/>
    <m/>
    <m/>
    <m/>
    <s v="Woodville"/>
    <m/>
    <s v="Woodville"/>
    <m/>
    <m/>
    <m/>
    <s v="Bellevue"/>
    <m/>
    <d v="2015-10-28T00:00:00"/>
    <n v="0"/>
    <n v="2"/>
    <n v="72"/>
    <m/>
    <m/>
    <m/>
    <m/>
    <m/>
    <m/>
    <m/>
    <m/>
    <m/>
    <m/>
    <n v="1"/>
    <m/>
    <n v="1"/>
    <m/>
    <m/>
    <m/>
    <n v="1"/>
    <s v="Yes"/>
    <m/>
    <n v="6"/>
    <n v="11"/>
    <s v="Yes"/>
    <s v="Yes"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21T00:00:00"/>
    <n v="167"/>
    <m/>
    <s v="RPS X"/>
    <m/>
    <m/>
    <m/>
    <m/>
    <m/>
    <m/>
    <m/>
    <n v="163"/>
    <m/>
    <n v="196"/>
    <n v="30"/>
    <n v="15"/>
    <n v="33"/>
    <s v="Yes"/>
    <s v="Yes"/>
    <s v="Yes"/>
    <s v="No"/>
    <m/>
    <m/>
    <s v="W55"/>
    <m/>
    <m/>
    <m/>
    <m/>
    <m/>
    <m/>
    <m/>
    <m/>
    <m/>
    <m/>
    <m/>
    <m/>
    <m/>
    <m/>
    <m/>
    <m/>
    <m/>
    <m/>
    <m/>
    <m/>
    <m/>
    <n v="1017400365"/>
    <m/>
    <m/>
    <m/>
    <s v="Yes"/>
    <m/>
    <m/>
    <s v="No"/>
    <n v="0"/>
    <m/>
    <m/>
    <m/>
    <m/>
    <s v="W55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4"/>
    <s v="Kennedi"/>
    <s v="Smith"/>
    <m/>
    <m/>
    <m/>
    <m/>
    <m/>
    <x v="0"/>
    <m/>
    <m/>
    <m/>
    <n v="3"/>
    <n v="1017709900"/>
    <s v="KSmith982"/>
    <n v="982"/>
    <s v="C982"/>
    <m/>
    <m/>
    <m/>
    <m/>
    <m/>
    <m/>
    <m/>
    <m/>
    <m/>
    <m/>
    <m/>
    <m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s v="Yes"/>
    <m/>
    <n v="9"/>
    <n v="15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9"/>
    <s v="Malaysia"/>
    <s v="Browder"/>
    <n v="2"/>
    <n v="3"/>
    <n v="4"/>
    <n v="4"/>
    <n v="5"/>
    <x v="2"/>
    <n v="6"/>
    <n v="6"/>
    <n v="7"/>
    <n v="7"/>
    <n v="1017266597"/>
    <s v="MBrowder139"/>
    <n v="139"/>
    <s v="C139"/>
    <s v="C139"/>
    <s v="C139"/>
    <s v="C139"/>
    <n v="5370"/>
    <m/>
    <m/>
    <m/>
    <m/>
    <m/>
    <s v="Central"/>
    <s v="Central"/>
    <s v="Central"/>
    <s v="Central"/>
    <s v="Central"/>
    <s v="Central"/>
    <s v="Central"/>
    <m/>
    <d v="2016-01-20T00:00:00"/>
    <n v="3"/>
    <n v="3"/>
    <n v="132"/>
    <m/>
    <m/>
    <m/>
    <m/>
    <m/>
    <m/>
    <m/>
    <m/>
    <m/>
    <m/>
    <n v="1"/>
    <n v="1"/>
    <n v="1"/>
    <n v="1"/>
    <n v="1"/>
    <n v="1"/>
    <n v="1"/>
    <s v="Yes"/>
    <m/>
    <n v="4"/>
    <n v="19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3"/>
    <m/>
    <n v="204"/>
    <n v="30"/>
    <n v="9"/>
    <n v="21"/>
    <s v="Yes"/>
    <s v="Yes"/>
    <s v="Yes"/>
    <s v="No"/>
    <n v="187"/>
    <m/>
    <n v="197"/>
    <n v="7"/>
    <n v="10"/>
    <n v="10"/>
    <s v="Yes"/>
    <s v="Yes"/>
    <s v="No"/>
    <s v="No"/>
    <m/>
    <n v="1017266597"/>
    <s v="C139"/>
    <n v="202"/>
    <n v="203"/>
    <n v="19"/>
    <s v="Well Below National Norm"/>
    <n v="6"/>
    <n v="1"/>
    <s v="Yes"/>
    <s v="No"/>
    <s v="Did Not Achieve Goal, But Showed Growth"/>
    <s v="No"/>
    <n v="196"/>
    <n v="196"/>
    <n v="4"/>
    <s v="Well Below National Norm"/>
    <n v="8"/>
    <n v="0"/>
    <s v="No"/>
    <s v="No"/>
    <s v="Did Not Achieve Goal"/>
    <s v="No"/>
    <m/>
    <n v="1017266597"/>
    <d v="2017-09-18T00:00:00"/>
    <m/>
    <m/>
    <s v="Yes"/>
    <s v="Yes"/>
    <s v="Yes"/>
    <s v="Unknown"/>
    <m/>
    <s v="No"/>
    <n v="0"/>
    <s v="No"/>
    <e v="#N/A"/>
    <s v="C139"/>
    <n v="346"/>
    <s v="Fail"/>
    <n v="275"/>
    <s v="Fail"/>
    <n v="370"/>
    <s v="Fail"/>
    <n v="358"/>
    <s v="Fail"/>
    <s v="Chimborazo Elementa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39"/>
    <s v="Central"/>
    <n v="3"/>
    <n v="3"/>
    <n v="3"/>
    <n v="2"/>
    <n v="2"/>
    <n v="1"/>
    <n v="1"/>
    <n v="2"/>
    <n v="1"/>
    <n v="1"/>
    <n v="4"/>
    <n v="1"/>
    <n v="1"/>
    <n v="1"/>
    <n v="4"/>
    <n v="4"/>
    <n v="4"/>
    <n v="1"/>
    <n v="1"/>
    <n v="1"/>
    <n v="4"/>
    <n v="1"/>
    <n v="1"/>
    <n v="1"/>
    <n v="1"/>
    <n v="1"/>
    <n v="1"/>
    <n v="1"/>
    <m/>
    <m/>
    <m/>
    <m/>
    <m/>
    <s v="C139"/>
    <x v="2"/>
    <n v="3"/>
    <n v="2"/>
    <n v="4"/>
    <n v="1"/>
    <n v="1"/>
    <n v="1"/>
    <n v="1"/>
    <n v="1"/>
    <n v="1"/>
    <n v="4"/>
    <n v="1"/>
    <n v="4"/>
    <n v="4"/>
    <x v="1"/>
    <n v="4"/>
    <n v="4"/>
    <n v="1"/>
    <n v="1"/>
    <n v="4"/>
    <n v="4"/>
    <n v="4"/>
    <n v="1"/>
    <n v="4"/>
    <n v="1"/>
    <n v="4"/>
    <n v="1"/>
    <n v="1"/>
    <n v="1"/>
    <n v="1"/>
    <n v="4"/>
    <n v="4"/>
    <n v="1"/>
    <m/>
    <m/>
    <m/>
    <m/>
    <s v="c139"/>
    <n v="4"/>
    <n v="1"/>
    <n v="4"/>
    <n v="4"/>
    <n v="4"/>
    <n v="4"/>
    <n v="1"/>
    <n v="4"/>
    <n v="1"/>
  </r>
  <r>
    <n v="467"/>
    <s v="Indya"/>
    <s v="Gainyard"/>
    <m/>
    <m/>
    <m/>
    <m/>
    <m/>
    <x v="1"/>
    <n v="4"/>
    <n v="4"/>
    <n v="5"/>
    <n v="5"/>
    <n v="1017400359"/>
    <s v="IGainyard254"/>
    <n v="254"/>
    <s v="C254"/>
    <s v="C254"/>
    <s v="C254"/>
    <s v="C254"/>
    <m/>
    <m/>
    <m/>
    <m/>
    <m/>
    <m/>
    <m/>
    <m/>
    <s v="Central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s v="incomplete"/>
    <s v="No*"/>
    <m/>
    <n v="6"/>
    <n v="5"/>
    <s v="Yes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2"/>
    <m/>
    <n v="149"/>
    <n v="1"/>
    <n v="17"/>
    <n v="-3"/>
    <s v="No"/>
    <s v="No"/>
    <s v="No"/>
    <s v="No"/>
    <n v="167"/>
    <m/>
    <n v="171"/>
    <n v="1"/>
    <n v="14"/>
    <n v="4"/>
    <s v="Yes"/>
    <s v="No"/>
    <s v="No"/>
    <s v="No"/>
    <m/>
    <n v="1017400359"/>
    <s v="C254"/>
    <n v="202"/>
    <n v="151"/>
    <n v="1"/>
    <s v="Well Below National Norm"/>
    <n v="7"/>
    <n v="-51"/>
    <s v="No"/>
    <s v="No"/>
    <s v="Did Not Achieve Goal"/>
    <s v="No"/>
    <n v="191"/>
    <n v="173"/>
    <n v="1"/>
    <s v="Well Below National Norm"/>
    <n v="12"/>
    <n v="-18"/>
    <s v="No"/>
    <s v="No"/>
    <s v="Did Not Achieve Goal"/>
    <s v="No"/>
    <m/>
    <n v="1017400359"/>
    <d v="2017-09-18T00:00:00"/>
    <m/>
    <m/>
    <m/>
    <s v="Yes"/>
    <s v="Yes"/>
    <m/>
    <m/>
    <s v="No"/>
    <n v="0"/>
    <s v="No"/>
    <e v="#N/A"/>
    <s v="C254"/>
    <n v="354"/>
    <s v="Fail"/>
    <n v="404"/>
    <s v="Pass"/>
    <n v="306"/>
    <s v="Fail"/>
    <n v="339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254"/>
    <n v="3"/>
    <n v="4"/>
    <n v="3"/>
    <n v="4"/>
    <n v="4"/>
    <n v="2"/>
    <n v="4"/>
    <n v="4"/>
    <n v="4"/>
  </r>
  <r>
    <n v="466"/>
    <s v="Azya"/>
    <s v="Gainyard"/>
    <m/>
    <m/>
    <m/>
    <m/>
    <m/>
    <x v="3"/>
    <n v="5"/>
    <n v="5"/>
    <n v="6"/>
    <n v="6"/>
    <n v="1015971073"/>
    <s v="AGainyard255"/>
    <n v="255"/>
    <s v="C255"/>
    <s v="C255"/>
    <s v="C255"/>
    <s v="C255"/>
    <m/>
    <m/>
    <m/>
    <m/>
    <m/>
    <m/>
    <m/>
    <m/>
    <s v="Central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s v="incomplete"/>
    <s v="Yes"/>
    <m/>
    <n v="5"/>
    <n v="13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72"/>
    <m/>
    <n v="151"/>
    <n v="1"/>
    <n v="12"/>
    <n v="-21"/>
    <s v="No"/>
    <s v="No"/>
    <s v="No"/>
    <s v="No"/>
    <s v="WINTER"/>
    <m/>
    <n v="175"/>
    <n v="1"/>
    <m/>
    <m/>
    <m/>
    <m/>
    <m/>
    <s v="No"/>
    <m/>
    <n v="1015971073"/>
    <s v="C255"/>
    <n v="183"/>
    <n v="201"/>
    <n v="23"/>
    <s v="Well Below National Norm"/>
    <n v="9"/>
    <n v="18"/>
    <s v="Yes"/>
    <s v="Yes"/>
    <s v="Exceeded Goal"/>
    <s v="No"/>
    <n v="189"/>
    <n v="205"/>
    <n v="16"/>
    <s v="Well Below National Norm"/>
    <n v="10"/>
    <n v="16"/>
    <s v="Yes"/>
    <s v="Yes"/>
    <s v="Exceeded Goal"/>
    <s v="No"/>
    <m/>
    <n v="1015971073"/>
    <d v="2017-09-18T00:00:00"/>
    <m/>
    <m/>
    <m/>
    <s v="Yes"/>
    <s v="Yes"/>
    <m/>
    <m/>
    <s v="No"/>
    <n v="0"/>
    <s v="Yes"/>
    <e v="#N/A"/>
    <s v="C255"/>
    <n v="299"/>
    <s v="Fail"/>
    <n v="361"/>
    <s v="Fail"/>
    <n v="326"/>
    <s v="Fail"/>
    <n v="343"/>
    <s v="Fail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5"/>
    <s v="Central"/>
    <n v="4"/>
    <n v="4"/>
    <n v="3"/>
    <n v="3"/>
    <n v="2"/>
    <n v="3"/>
    <n v="4"/>
    <n v="4"/>
    <n v="4"/>
    <n v="4"/>
    <n v="4"/>
    <n v="4"/>
    <n v="4"/>
    <n v="3"/>
    <n v="1"/>
    <n v="3"/>
    <n v="3"/>
    <n v="2"/>
    <n v="3"/>
    <n v="3"/>
    <n v="3"/>
    <n v="4"/>
    <n v="4"/>
    <n v="4"/>
    <n v="4"/>
    <n v="4"/>
    <n v="4"/>
    <n v="3"/>
    <m/>
    <m/>
    <m/>
    <m/>
    <m/>
    <s v="C255"/>
    <x v="1"/>
    <n v="3"/>
    <n v="4"/>
    <n v="4"/>
    <n v="2"/>
    <n v="2"/>
    <n v="4"/>
    <n v="4"/>
    <n v="4"/>
    <n v="4"/>
    <n v="4"/>
    <n v="3"/>
    <n v="4"/>
    <n v="4"/>
    <x v="1"/>
    <n v="4"/>
    <n v="4"/>
    <n v="2"/>
    <n v="2"/>
    <n v="4"/>
    <n v="3"/>
    <n v="4"/>
    <n v="4"/>
    <n v="4"/>
    <n v="4"/>
    <n v="4"/>
    <n v="4"/>
    <n v="4"/>
    <n v="4"/>
    <n v="4"/>
    <n v="3"/>
    <n v="4"/>
    <n v="4"/>
    <m/>
    <m/>
    <m/>
    <m/>
    <s v="c255"/>
    <n v="3"/>
    <n v="3"/>
    <n v="4"/>
    <n v="4"/>
    <n v="4"/>
    <n v="3"/>
    <n v="4"/>
    <n v="4"/>
    <n v="4"/>
  </r>
  <r>
    <n v="649"/>
    <s v="Modesty"/>
    <s v="Fleming"/>
    <m/>
    <m/>
    <m/>
    <m/>
    <m/>
    <x v="0"/>
    <m/>
    <n v="6"/>
    <m/>
    <n v="7"/>
    <n v="1015971725"/>
    <s v="MFleming641"/>
    <n v="641"/>
    <s v="C641"/>
    <s v="C641"/>
    <s v="C641"/>
    <m/>
    <m/>
    <m/>
    <m/>
    <m/>
    <m/>
    <m/>
    <m/>
    <m/>
    <m/>
    <m/>
    <s v="Central"/>
    <m/>
    <s v="Central"/>
    <m/>
    <d v="2017-10-01T00:00:00"/>
    <n v="0"/>
    <n v="1"/>
    <n v="36"/>
    <m/>
    <m/>
    <m/>
    <m/>
    <m/>
    <m/>
    <m/>
    <m/>
    <m/>
    <m/>
    <m/>
    <m/>
    <m/>
    <m/>
    <n v="1"/>
    <m/>
    <n v="1"/>
    <m/>
    <s v="Yes*"/>
    <m/>
    <m/>
    <m/>
    <m/>
    <n v="3"/>
    <n v="6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5971725"/>
    <s v="C641"/>
    <n v="198"/>
    <n v="191"/>
    <n v="5"/>
    <s v="Well Below National Norm"/>
    <n v="7"/>
    <n v="-7"/>
    <s v="No"/>
    <s v="No"/>
    <s v="Did Not Achieve Goal"/>
    <s v="No"/>
    <n v="215"/>
    <n v="217"/>
    <n v="31"/>
    <s v="Well Below National Norm"/>
    <n v="8"/>
    <n v="2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n v="372"/>
    <s v="Fail"/>
    <n v="387"/>
    <s v="Fail"/>
    <m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641"/>
    <n v="4"/>
    <n v="4"/>
    <n v="4"/>
    <n v="3"/>
    <n v="3"/>
    <n v="4"/>
    <n v="3"/>
    <n v="3"/>
    <n v="3"/>
  </r>
  <r>
    <n v="738"/>
    <s v="KE'ASIA"/>
    <s v="THOMAS"/>
    <m/>
    <m/>
    <m/>
    <m/>
    <m/>
    <x v="0"/>
    <m/>
    <m/>
    <n v="2"/>
    <n v="2"/>
    <n v="1018041096"/>
    <s v="KTHOMAS908"/>
    <n v="908"/>
    <s v="F908"/>
    <s v="F908"/>
    <m/>
    <m/>
    <m/>
    <m/>
    <m/>
    <m/>
    <m/>
    <m/>
    <m/>
    <m/>
    <m/>
    <m/>
    <m/>
    <s v="PPDC @ FCES"/>
    <s v="PPDC @ FCES"/>
    <m/>
    <d v="2018-07-01T00:00:00"/>
    <n v="1"/>
    <n v="0"/>
    <n v="8"/>
    <m/>
    <m/>
    <m/>
    <m/>
    <m/>
    <m/>
    <m/>
    <m/>
    <m/>
    <m/>
    <m/>
    <m/>
    <m/>
    <m/>
    <m/>
    <n v="1"/>
    <n v="1"/>
    <m/>
    <s v="Yes*"/>
    <m/>
    <m/>
    <m/>
    <m/>
    <n v="11"/>
    <n v="14"/>
    <s v="Yes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5"/>
    <s v="Areyanna"/>
    <s v="Dunkley"/>
    <m/>
    <m/>
    <m/>
    <m/>
    <m/>
    <x v="0"/>
    <m/>
    <n v="5"/>
    <n v="6"/>
    <n v="6"/>
    <s v="AreyannaDunkley"/>
    <s v="ADunkley651"/>
    <n v="651"/>
    <s v="C651"/>
    <s v="C651"/>
    <s v="C651"/>
    <m/>
    <m/>
    <m/>
    <m/>
    <m/>
    <m/>
    <m/>
    <m/>
    <m/>
    <m/>
    <m/>
    <s v="Central"/>
    <s v="Central"/>
    <s v="Central"/>
    <m/>
    <d v="2017-10-01T00:00:00"/>
    <n v="1"/>
    <n v="1"/>
    <n v="44"/>
    <m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651"/>
    <n v="208"/>
    <n v="207"/>
    <n v="37"/>
    <s v="Below National Norm"/>
    <n v="6"/>
    <n v="-1"/>
    <s v="No"/>
    <s v="No"/>
    <s v="Did Not Achieve Goal"/>
    <s v="No"/>
    <n v="211"/>
    <n v="219"/>
    <n v="44"/>
    <s v="Below National Norm"/>
    <n v="10"/>
    <n v="8"/>
    <s v="Yes"/>
    <s v="No"/>
    <s v="Did Not Achieve Goal, But Showed Growth"/>
    <s v="No"/>
    <m/>
    <m/>
    <d v="2017-09-18T00:00:00"/>
    <m/>
    <m/>
    <m/>
    <m/>
    <s v="Yes"/>
    <m/>
    <m/>
    <m/>
    <m/>
    <m/>
    <m/>
    <m/>
    <m/>
    <m/>
    <m/>
    <m/>
    <m/>
    <m/>
    <m/>
    <m/>
    <m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651"/>
    <n v="2"/>
    <n v="1"/>
    <n v="3"/>
    <n v="4"/>
    <n v="3"/>
    <n v="1"/>
    <n v="3"/>
    <n v="4"/>
    <n v="2"/>
  </r>
  <r>
    <n v="189"/>
    <s v="Geremiah"/>
    <s v="Atkins-West"/>
    <n v="1"/>
    <n v="2"/>
    <n v="3"/>
    <n v="3"/>
    <n v="4"/>
    <x v="3"/>
    <n v="5"/>
    <n v="5"/>
    <m/>
    <n v="6"/>
    <s v="GeremiahAtkins-West"/>
    <s v="GAtkins-West114"/>
    <n v="114"/>
    <s v="C114"/>
    <s v="C114"/>
    <s v="C114"/>
    <s v="C114"/>
    <n v="3558"/>
    <m/>
    <m/>
    <m/>
    <s v="Central"/>
    <s v="Central"/>
    <s v="Central"/>
    <s v="Central"/>
    <s v="Central"/>
    <s v="Central"/>
    <s v="Central"/>
    <m/>
    <s v="Central"/>
    <m/>
    <d v="2014-09-01T00:00:00"/>
    <n v="3"/>
    <n v="4"/>
    <n v="168"/>
    <m/>
    <m/>
    <m/>
    <m/>
    <m/>
    <m/>
    <m/>
    <m/>
    <n v="1"/>
    <n v="1"/>
    <n v="1"/>
    <n v="1"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91"/>
    <n v="199"/>
    <n v="12"/>
    <n v="8"/>
    <n v="75"/>
    <b v="1"/>
    <b v="0"/>
    <b v="0"/>
    <s v="Yes"/>
    <m/>
    <m/>
    <n v="208"/>
    <m/>
    <s v="Error"/>
    <n v="88"/>
    <s v="Error"/>
    <e v="#VALUE!"/>
    <e v="#VALUE!"/>
    <s v="Yes"/>
    <m/>
    <m/>
    <n v="200"/>
    <n v="77"/>
    <n v="213"/>
    <n v="83"/>
    <n v="8"/>
    <n v="13"/>
    <s v="Yes"/>
    <s v="Yes"/>
    <s v="Yes"/>
    <s v="Yes"/>
    <n v="199"/>
    <n v="74"/>
    <n v="214"/>
    <n v="78"/>
    <n v="12"/>
    <n v="15"/>
    <s v="Yes"/>
    <s v="Yes"/>
    <s v="Yes"/>
    <s v="Yes"/>
    <m/>
    <d v="2016-09-15T00:00:00"/>
    <n v="223"/>
    <n v="95"/>
    <n v="229"/>
    <n v="94"/>
    <n v="5"/>
    <n v="6"/>
    <s v="Yes"/>
    <s v="Yes"/>
    <s v="Yes"/>
    <s v="Yes"/>
    <n v="216"/>
    <n v="86"/>
    <n v="230"/>
    <n v="86"/>
    <n v="12"/>
    <n v="14"/>
    <s v="Yes"/>
    <s v="Yes"/>
    <s v="Yes"/>
    <s v="Yes"/>
    <m/>
    <s v="x"/>
    <s v="C114"/>
    <n v="217"/>
    <n v="233"/>
    <n v="92"/>
    <s v="Above National Norm"/>
    <n v="5"/>
    <n v="16"/>
    <s v="Yes"/>
    <s v="Yes"/>
    <s v="Exceeded Goal"/>
    <s v="Yes"/>
    <n v="228"/>
    <n v="244"/>
    <n v="92"/>
    <s v="Above National Norm"/>
    <n v="10"/>
    <n v="16"/>
    <s v="Yes"/>
    <s v="Yes"/>
    <s v="Exceeded Goal"/>
    <s v="Yes"/>
    <m/>
    <s v="GeremiahAtkins-West"/>
    <d v="2017-09-18T00:00:00"/>
    <m/>
    <m/>
    <s v="Yes"/>
    <s v="Yes"/>
    <s v="?"/>
    <s v="No"/>
    <n v="0"/>
    <m/>
    <m/>
    <m/>
    <m/>
    <s v="C114"/>
    <m/>
    <m/>
    <m/>
    <m/>
    <m/>
    <m/>
    <m/>
    <m/>
    <s v="Anna Julia Cooper"/>
    <s v="Anna Julia Cooper"/>
    <s v="No"/>
    <m/>
    <n v="141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4"/>
    <s v="Central"/>
    <n v="3"/>
    <n v="1"/>
    <n v="2"/>
    <n v="4"/>
    <n v="3"/>
    <n v="3"/>
    <n v="3"/>
    <n v="3"/>
    <n v="3"/>
    <n v="3"/>
    <n v="3"/>
    <n v="2"/>
    <n v="3"/>
    <n v="4"/>
    <n v="4"/>
    <n v="4"/>
    <n v="4"/>
    <n v="1"/>
    <n v="4"/>
    <n v="1"/>
    <n v="4"/>
    <n v="2"/>
    <n v="4"/>
    <n v="4"/>
    <n v="4"/>
    <n v="4"/>
    <n v="4"/>
    <n v="4"/>
    <m/>
    <m/>
    <m/>
    <m/>
    <m/>
    <s v="C114"/>
    <x v="2"/>
    <n v="2"/>
    <n v="2"/>
    <n v="3"/>
    <n v="2"/>
    <n v="2"/>
    <n v="2"/>
    <n v="2"/>
    <n v="2"/>
    <n v="2"/>
    <n v="2"/>
    <n v="2"/>
    <n v="2"/>
    <n v="3"/>
    <x v="4"/>
    <n v="3"/>
    <n v="3"/>
    <n v="2"/>
    <n v="3"/>
    <n v="1"/>
    <n v="4"/>
    <n v="2"/>
    <n v="2"/>
    <n v="4"/>
    <n v="4"/>
    <n v="4"/>
    <n v="4"/>
    <n v="4"/>
    <n v="4"/>
    <n v="2"/>
    <n v="3"/>
    <n v="1"/>
    <n v="4"/>
    <m/>
    <m/>
    <m/>
    <m/>
    <s v="c114"/>
    <n v="4"/>
    <n v="1"/>
    <n v="4"/>
    <n v="4"/>
    <n v="3"/>
    <n v="3"/>
    <n v="4"/>
    <n v="3"/>
    <n v="3"/>
  </r>
  <r>
    <n v="88"/>
    <s v="Immanuel"/>
    <s v="Young"/>
    <n v="3"/>
    <n v="4"/>
    <n v="5"/>
    <n v="5"/>
    <n v="6"/>
    <x v="5"/>
    <n v="7"/>
    <n v="7"/>
    <n v="8"/>
    <n v="8"/>
    <s v="ImmanuelYoung"/>
    <s v="IYoung32"/>
    <n v="32"/>
    <s v="C32"/>
    <s v="C32"/>
    <s v="C32"/>
    <s v="C32"/>
    <n v="610"/>
    <m/>
    <s v="Central"/>
    <s v="Central"/>
    <s v="Central"/>
    <s v="Central"/>
    <s v="Central"/>
    <s v="Central"/>
    <s v="Central"/>
    <s v="Central"/>
    <s v="Central"/>
    <s v="Central"/>
    <s v="Central"/>
    <m/>
    <d v="2012-06-01T00:00:00"/>
    <n v="7"/>
    <n v="6"/>
    <n v="272"/>
    <m/>
    <m/>
    <m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n v="178"/>
    <n v="187"/>
    <n v="9"/>
    <n v="9"/>
    <s v="Yes"/>
    <s v="YES"/>
    <s v="no"/>
    <s v="NO"/>
    <n v="183"/>
    <n v="199"/>
    <n v="9"/>
    <n v="16"/>
    <s v="Yes"/>
    <s v="YES"/>
    <s v="yes"/>
    <s v="NO"/>
    <m/>
    <n v="199"/>
    <n v="208"/>
    <n v="7"/>
    <n v="9"/>
    <n v="56"/>
    <b v="1"/>
    <b v="1"/>
    <b v="1"/>
    <s v="Yes"/>
    <m/>
    <n v="198"/>
    <n v="222"/>
    <n v="8"/>
    <n v="24"/>
    <n v="72"/>
    <b v="1"/>
    <b v="1"/>
    <b v="1"/>
    <s v="Yes"/>
    <m/>
    <m/>
    <n v="202"/>
    <n v="40"/>
    <n v="198"/>
    <n v="17"/>
    <n v="7"/>
    <n v="-4"/>
    <s v="No"/>
    <s v="No"/>
    <s v="No"/>
    <s v="No"/>
    <n v="210"/>
    <n v="46"/>
    <n v="218"/>
    <n v="42"/>
    <n v="10"/>
    <n v="8"/>
    <s v="Yes"/>
    <s v="No"/>
    <s v="No"/>
    <s v="No"/>
    <m/>
    <d v="2016-09-12T00:00:00"/>
    <n v="211"/>
    <n v="51"/>
    <n v="214"/>
    <n v="45"/>
    <n v="5"/>
    <n v="3"/>
    <s v="Yes"/>
    <s v="No"/>
    <s v="No"/>
    <s v="No"/>
    <n v="219"/>
    <n v="55"/>
    <n v="234"/>
    <n v="70"/>
    <n v="8"/>
    <n v="15"/>
    <s v="Yes"/>
    <s v="Yes"/>
    <s v="Yes"/>
    <s v="Yes"/>
    <m/>
    <s v="x"/>
    <s v="C32"/>
    <n v="213"/>
    <n v="231"/>
    <n v="80"/>
    <s v="Above National Norm"/>
    <n v="4"/>
    <n v="18"/>
    <s v="Yes"/>
    <s v="Yes"/>
    <s v="Exceeded Goal"/>
    <s v="Yes"/>
    <n v="242"/>
    <n v="244"/>
    <n v="81"/>
    <s v="Above National Norm"/>
    <n v="6"/>
    <n v="2"/>
    <s v="Yes"/>
    <s v="No"/>
    <s v="Did Not Achieve Goal, But Showed Growth"/>
    <s v="Yes"/>
    <m/>
    <s v="ImmanuelYoung"/>
    <d v="2017-09-18T00:00:00"/>
    <m/>
    <s v="Yes"/>
    <s v="Yes"/>
    <s v="Yes"/>
    <s v="Yes"/>
    <s v="No"/>
    <n v="0"/>
    <m/>
    <m/>
    <m/>
    <m/>
    <s v="C32"/>
    <m/>
    <m/>
    <m/>
    <m/>
    <m/>
    <m/>
    <m/>
    <m/>
    <s v="Anna Julia Cooper"/>
    <s v="Anna Julia Cooper"/>
    <s v="No"/>
    <m/>
    <n v="141697"/>
    <n v="4"/>
    <n v="4"/>
    <n v="4"/>
    <n v="4"/>
    <n v="4"/>
    <n v="3"/>
    <n v="4"/>
    <n v="4"/>
    <n v="4"/>
    <n v="4"/>
    <n v="4"/>
    <n v="4"/>
    <n v="3"/>
    <n v="4"/>
    <n v="4"/>
    <n v="4"/>
    <n v="4"/>
    <n v="1"/>
    <n v="1"/>
    <n v="2"/>
    <n v="3"/>
    <n v="3"/>
    <n v="3"/>
    <n v="4"/>
    <n v="4"/>
    <n v="4"/>
    <n v="4"/>
    <n v="4"/>
    <n v="4"/>
    <n v="4"/>
    <n v="4"/>
    <n v="4"/>
    <n v="4"/>
    <n v="2"/>
    <n v="1"/>
    <m/>
    <m/>
    <m/>
    <m/>
    <s v="C32"/>
    <n v="3"/>
    <n v="1"/>
    <n v="2"/>
    <n v="4"/>
    <n v="4"/>
    <n v="4"/>
    <n v="4"/>
    <n v="4"/>
    <n v="3"/>
    <n v="4"/>
    <n v="3"/>
    <n v="3"/>
    <n v="3"/>
    <n v="4"/>
    <n v="4"/>
    <n v="4"/>
    <n v="4"/>
    <n v="1"/>
    <n v="1"/>
    <n v="1"/>
    <n v="3"/>
    <n v="4"/>
    <n v="4"/>
    <n v="4"/>
    <n v="4"/>
    <n v="4"/>
    <n v="4"/>
    <n v="4"/>
    <m/>
    <m/>
    <m/>
    <m/>
    <n v="2"/>
    <n v="1"/>
    <n v="2"/>
    <n v="4"/>
    <n v="3"/>
    <n v="3"/>
    <n v="3"/>
    <n v="3"/>
    <n v="3"/>
    <n v="3"/>
    <n v="2"/>
    <n v="3"/>
    <n v="4"/>
    <n v="2"/>
    <n v="4"/>
    <n v="3"/>
    <n v="3"/>
    <n v="1"/>
    <n v="1"/>
    <n v="1"/>
    <n v="2"/>
    <n v="1"/>
    <n v="4"/>
    <n v="4"/>
    <n v="4"/>
    <n v="4"/>
    <n v="4"/>
    <n v="4"/>
    <n v="4"/>
    <n v="2"/>
    <n v="3"/>
    <n v="2"/>
    <n v="3"/>
    <m/>
    <m/>
    <m/>
    <m/>
    <s v="C32"/>
    <s v="Middle School"/>
    <n v="2"/>
    <n v="2"/>
    <n v="2"/>
    <n v="4"/>
    <n v="3"/>
    <n v="4"/>
    <n v="2"/>
    <n v="2"/>
    <n v="3"/>
    <n v="3"/>
    <n v="2"/>
    <n v="2"/>
    <n v="3"/>
    <n v="4"/>
    <n v="4"/>
    <n v="4"/>
    <n v="4"/>
    <n v="1"/>
    <n v="1"/>
    <n v="1"/>
    <n v="2"/>
    <n v="1"/>
    <n v="4"/>
    <n v="4"/>
    <n v="4"/>
    <n v="4"/>
    <n v="4"/>
    <n v="4"/>
    <n v="3"/>
    <n v="3"/>
    <n v="3"/>
    <s v="Yes"/>
    <m/>
    <s v="C32"/>
    <x v="1"/>
    <n v="2"/>
    <n v="3"/>
    <n v="4"/>
    <n v="4"/>
    <n v="4"/>
    <n v="3"/>
    <n v="3"/>
    <n v="3"/>
    <n v="3"/>
    <n v="3"/>
    <n v="3"/>
    <n v="3"/>
    <n v="4"/>
    <x v="1"/>
    <n v="4"/>
    <n v="4"/>
    <n v="1"/>
    <n v="1"/>
    <n v="1"/>
    <n v="3"/>
    <n v="1"/>
    <n v="1"/>
    <n v="4"/>
    <n v="4"/>
    <n v="4"/>
    <n v="4"/>
    <n v="4"/>
    <n v="4"/>
    <n v="3"/>
    <n v="4"/>
    <n v="4"/>
    <n v="4"/>
    <n v="3"/>
    <n v="3"/>
    <n v="3"/>
    <m/>
    <s v="C32"/>
    <n v="3"/>
    <n v="3"/>
    <n v="2"/>
    <n v="3"/>
    <n v="3"/>
    <n v="3"/>
    <n v="3"/>
    <n v="3"/>
    <n v="3"/>
  </r>
  <r>
    <n v="541"/>
    <s v="Kadyn"/>
    <s v="Simmons"/>
    <m/>
    <m/>
    <m/>
    <m/>
    <m/>
    <x v="4"/>
    <n v="3"/>
    <n v="3"/>
    <n v="4"/>
    <n v="4"/>
    <n v="1017566388"/>
    <s v="KSimmons371"/>
    <n v="371"/>
    <s v="C371"/>
    <s v="C371"/>
    <s v="C371"/>
    <s v="C371"/>
    <m/>
    <m/>
    <m/>
    <m/>
    <m/>
    <m/>
    <m/>
    <m/>
    <s v="Central"/>
    <s v="Central"/>
    <s v="Central"/>
    <s v="Central"/>
    <s v="Central"/>
    <m/>
    <d v="2017-01-17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17T00:00:00"/>
    <n v="167"/>
    <m/>
    <n v="166"/>
    <n v="7"/>
    <n v="15"/>
    <n v="-1"/>
    <s v="No"/>
    <s v="No"/>
    <s v="No"/>
    <s v="No"/>
    <n v="166"/>
    <m/>
    <n v="173"/>
    <n v="8"/>
    <n v="16"/>
    <n v="7"/>
    <s v="Yes"/>
    <s v="No"/>
    <s v="No"/>
    <s v="No"/>
    <m/>
    <n v="1017566388"/>
    <s v="C371"/>
    <n v="164"/>
    <n v="164"/>
    <n v="1"/>
    <s v="Well Below National Norm"/>
    <n v="14"/>
    <n v="0"/>
    <s v="No"/>
    <s v="No"/>
    <s v="Did Not Achieve Goal"/>
    <s v="No"/>
    <n v="163"/>
    <n v="184"/>
    <n v="8"/>
    <s v="Well Below National Norm"/>
    <n v="15"/>
    <n v="21"/>
    <s v="Yes"/>
    <s v="Yes"/>
    <s v="Exceeded Goal"/>
    <s v="No"/>
    <m/>
    <n v="1017566388"/>
    <d v="2017-09-18T00:00:00"/>
    <m/>
    <m/>
    <m/>
    <s v="Yes"/>
    <s v="Yes"/>
    <m/>
    <m/>
    <s v="No"/>
    <n v="0"/>
    <s v="No"/>
    <e v="#N/A"/>
    <s v="C371"/>
    <m/>
    <m/>
    <m/>
    <m/>
    <n v="280"/>
    <s v="Fail"/>
    <n v="303"/>
    <s v="Fail"/>
    <s v="Bellevue Elementary School"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s v="Nu'Kiyah"/>
    <s v="Whitaker"/>
    <s v="k"/>
    <n v="1"/>
    <n v="2"/>
    <n v="2"/>
    <n v="3"/>
    <x v="1"/>
    <n v="4"/>
    <n v="4"/>
    <n v="5"/>
    <n v="5"/>
    <s v="Nu'KiyahWhitaker"/>
    <s v="NWhitaker434"/>
    <n v="434"/>
    <s v="C434"/>
    <s v="C434"/>
    <s v="C434"/>
    <s v="W32"/>
    <n v="4410"/>
    <m/>
    <m/>
    <m/>
    <m/>
    <m/>
    <s v="Woodville"/>
    <m/>
    <s v="Woodville"/>
    <s v="Central"/>
    <s v="Central"/>
    <m/>
    <s v="Central"/>
    <m/>
    <d v="2015-09-15T00:00:00"/>
    <n v="1"/>
    <n v="3"/>
    <n v="116"/>
    <m/>
    <m/>
    <m/>
    <m/>
    <m/>
    <m/>
    <m/>
    <m/>
    <m/>
    <m/>
    <n v="1"/>
    <m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7"/>
    <n v="56"/>
    <n v="181"/>
    <n v="31"/>
    <n v="14"/>
    <n v="4"/>
    <s v="Yes"/>
    <s v="No"/>
    <s v="No"/>
    <s v="No"/>
    <n v="172"/>
    <n v="36"/>
    <n v="178"/>
    <n v="15"/>
    <n v="16"/>
    <n v="6"/>
    <s v="Yes"/>
    <s v="No"/>
    <s v="No"/>
    <s v="No"/>
    <m/>
    <d v="2016-09-21T00:00:00"/>
    <n v="185"/>
    <m/>
    <n v="206"/>
    <n v="69"/>
    <n v="11"/>
    <n v="21"/>
    <s v="Yes"/>
    <s v="Yes"/>
    <s v="Yes"/>
    <s v="Yes"/>
    <n v="177"/>
    <m/>
    <n v="196"/>
    <n v="30"/>
    <n v="14"/>
    <n v="19"/>
    <s v="Yes"/>
    <s v="Yes"/>
    <s v="Yes"/>
    <s v="No"/>
    <m/>
    <s v="x"/>
    <s v="C434"/>
    <n v="210"/>
    <n v="193"/>
    <n v="19"/>
    <s v="Well Below National Norm"/>
    <n v="7"/>
    <n v="-8"/>
    <s v="No"/>
    <s v="No"/>
    <s v="Did Not Achieve Goal"/>
    <s v="No"/>
    <n v="185"/>
    <n v="193"/>
    <n v="9"/>
    <s v="Well Below National Norm"/>
    <n v="12"/>
    <n v="8"/>
    <s v="Yes"/>
    <s v="No"/>
    <s v="Did Not Achieve Goal, But Showed Growth"/>
    <s v="No"/>
    <m/>
    <n v="1017561391"/>
    <d v="2017-09-18T00:00:00"/>
    <m/>
    <m/>
    <s v="Yes"/>
    <s v="Yes"/>
    <s v="Yes"/>
    <s v="No"/>
    <n v="0"/>
    <s v="No"/>
    <n v="0"/>
    <m/>
    <m/>
    <s v="W32"/>
    <m/>
    <m/>
    <n v="410"/>
    <s v="Pass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34"/>
    <n v="1"/>
    <n v="1"/>
    <n v="1"/>
    <n v="3"/>
    <n v="2"/>
    <n v="1"/>
    <n v="2"/>
    <n v="1"/>
    <n v="2"/>
  </r>
  <r>
    <n v="304"/>
    <s v="Ta'Kiya"/>
    <s v="Dickerson"/>
    <n v="1"/>
    <n v="2"/>
    <n v="3"/>
    <n v="3"/>
    <n v="4"/>
    <x v="3"/>
    <n v="5"/>
    <n v="5"/>
    <m/>
    <n v="6"/>
    <s v="Ta'KiyaDickerson"/>
    <s v="TDickerson39"/>
    <n v="39"/>
    <s v="C39"/>
    <s v="C39"/>
    <s v="C39"/>
    <s v="C39"/>
    <n v="671"/>
    <m/>
    <m/>
    <m/>
    <m/>
    <m/>
    <s v="Central"/>
    <s v="Central"/>
    <s v="Central"/>
    <s v="Central"/>
    <s v="Central"/>
    <m/>
    <s v="Central"/>
    <m/>
    <d v="2015-09-15T00:00:00"/>
    <n v="2"/>
    <n v="3"/>
    <n v="124"/>
    <m/>
    <m/>
    <m/>
    <m/>
    <m/>
    <m/>
    <m/>
    <m/>
    <m/>
    <m/>
    <n v="1"/>
    <n v="1"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0"/>
    <n v="30"/>
    <n v="189"/>
    <n v="26"/>
    <n v="12"/>
    <n v="9"/>
    <s v="Yes"/>
    <s v="No"/>
    <s v="No"/>
    <s v="No"/>
    <n v="192"/>
    <n v="55"/>
    <n v="203"/>
    <n v="49"/>
    <n v="13"/>
    <n v="11"/>
    <s v="Yes"/>
    <s v="No"/>
    <s v="No"/>
    <s v="No"/>
    <m/>
    <d v="2016-09-14T00:00:00"/>
    <n v="198"/>
    <n v="52"/>
    <n v="210"/>
    <n v="61"/>
    <n v="9"/>
    <n v="12"/>
    <s v="Yes"/>
    <s v="Yes"/>
    <s v="Yes"/>
    <s v="Yes"/>
    <n v="209"/>
    <n v="72"/>
    <n v="215"/>
    <n v="54"/>
    <n v="12"/>
    <n v="6"/>
    <s v="Yes"/>
    <s v="No"/>
    <s v="No"/>
    <s v="Yes"/>
    <m/>
    <s v="x"/>
    <s v="C39"/>
    <n v="208"/>
    <n v="223"/>
    <n v="78"/>
    <s v="Above National Norm"/>
    <n v="6"/>
    <n v="15"/>
    <s v="Yes"/>
    <s v="Yes"/>
    <s v="Exceeded Goal"/>
    <s v="Yes"/>
    <n v="214"/>
    <n v="223"/>
    <n v="54"/>
    <s v="Above National Norm"/>
    <n v="10"/>
    <n v="9"/>
    <s v="Yes"/>
    <s v="No"/>
    <s v="Did Not Achieve Goal, But Showed Growth"/>
    <s v="Yes"/>
    <m/>
    <s v="Ta'KiyaDickerson"/>
    <d v="2017-09-18T00:00:00"/>
    <m/>
    <m/>
    <s v="Yes"/>
    <s v="Yes"/>
    <s v="Yes"/>
    <s v="No"/>
    <n v="0"/>
    <m/>
    <m/>
    <m/>
    <m/>
    <s v="C39"/>
    <m/>
    <m/>
    <m/>
    <m/>
    <m/>
    <m/>
    <m/>
    <m/>
    <s v="Anna Julia Cooper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9"/>
    <s v="Central"/>
    <n v="3"/>
    <n v="2"/>
    <n v="3"/>
    <n v="3"/>
    <n v="1"/>
    <n v="2"/>
    <n v="3"/>
    <n v="3"/>
    <n v="3"/>
    <n v="3"/>
    <n v="3"/>
    <n v="3"/>
    <n v="4"/>
    <n v="3"/>
    <n v="4"/>
    <n v="3"/>
    <n v="3"/>
    <n v="2"/>
    <n v="2"/>
    <n v="3"/>
    <n v="2"/>
    <n v="2"/>
    <n v="3"/>
    <n v="3"/>
    <n v="3"/>
    <n v="4"/>
    <n v="4"/>
    <n v="4"/>
    <m/>
    <m/>
    <m/>
    <m/>
    <m/>
    <s v="C39"/>
    <x v="2"/>
    <n v="2"/>
    <n v="2"/>
    <n v="3"/>
    <n v="3"/>
    <n v="2"/>
    <n v="3"/>
    <n v="3"/>
    <n v="3"/>
    <n v="3"/>
    <n v="3"/>
    <n v="3"/>
    <n v="3"/>
    <n v="3"/>
    <x v="3"/>
    <n v="3"/>
    <n v="4"/>
    <n v="2"/>
    <n v="4"/>
    <n v="3"/>
    <n v="4"/>
    <n v="3"/>
    <n v="4"/>
    <n v="4"/>
    <n v="4"/>
    <n v="4"/>
    <n v="4"/>
    <n v="4"/>
    <n v="4"/>
    <n v="4"/>
    <n v="3"/>
    <n v="4"/>
    <n v="4"/>
    <m/>
    <m/>
    <m/>
    <m/>
    <s v="C39"/>
    <n v="2"/>
    <n v="3"/>
    <n v="3"/>
    <n v="3"/>
    <n v="2"/>
    <n v="2"/>
    <n v="3"/>
    <n v="4"/>
    <n v="3"/>
  </r>
  <r>
    <n v="469"/>
    <s v="TaeShaun"/>
    <s v="Gray"/>
    <m/>
    <m/>
    <m/>
    <m/>
    <m/>
    <x v="4"/>
    <n v="3"/>
    <n v="3"/>
    <n v="4"/>
    <n v="4"/>
    <s v="TaeShaunGray"/>
    <s v="TGray266"/>
    <n v="266"/>
    <s v="C266"/>
    <s v="C266"/>
    <s v="C266"/>
    <s v="C266"/>
    <m/>
    <m/>
    <m/>
    <m/>
    <m/>
    <m/>
    <m/>
    <m/>
    <s v="Central"/>
    <s v="Central"/>
    <s v="Central"/>
    <s v="Central"/>
    <s v="Central"/>
    <m/>
    <d v="2016-09-12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85"/>
    <m/>
    <n v="188"/>
    <n v="48"/>
    <n v="12"/>
    <n v="3"/>
    <s v="Yes"/>
    <s v="No"/>
    <s v="No"/>
    <s v="No"/>
    <n v="185"/>
    <m/>
    <n v="191"/>
    <n v="47"/>
    <n v="14"/>
    <n v="6"/>
    <s v="Yes"/>
    <s v="No"/>
    <s v="No"/>
    <s v="No"/>
    <m/>
    <n v="1017560807"/>
    <s v="C266"/>
    <n v="182"/>
    <n v="198"/>
    <n v="48"/>
    <s v="Below National Norm"/>
    <n v="11"/>
    <n v="16"/>
    <s v="Yes"/>
    <s v="Yes"/>
    <s v="Exceeded Goal"/>
    <s v="No"/>
    <n v="195"/>
    <n v="212"/>
    <n v="73"/>
    <s v="Above National Norm"/>
    <n v="13"/>
    <n v="17"/>
    <s v="Yes"/>
    <s v="Yes"/>
    <s v="Exceeded Goal"/>
    <s v="Yes"/>
    <m/>
    <n v="1017560807"/>
    <d v="2017-09-18T00:00:00"/>
    <m/>
    <m/>
    <m/>
    <s v="Yes"/>
    <s v="Yes"/>
    <m/>
    <m/>
    <s v="No"/>
    <n v="0"/>
    <s v="No"/>
    <e v="#N/A"/>
    <s v="C266"/>
    <m/>
    <m/>
    <m/>
    <m/>
    <n v="489"/>
    <s v="Pass"/>
    <n v="489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9"/>
    <s v="T'Mora"/>
    <s v="Hickman"/>
    <m/>
    <m/>
    <m/>
    <m/>
    <m/>
    <x v="0"/>
    <m/>
    <n v="3"/>
    <n v="4"/>
    <n v="4"/>
    <s v="T'MoraHickman"/>
    <s v="THickman687"/>
    <n v="687"/>
    <s v="C687"/>
    <s v="C687"/>
    <s v="C687"/>
    <s v="W334"/>
    <m/>
    <m/>
    <m/>
    <m/>
    <m/>
    <m/>
    <m/>
    <m/>
    <s v="Woodville"/>
    <m/>
    <s v="Central"/>
    <s v="Central"/>
    <s v="Central"/>
    <m/>
    <d v="2017-10-01T00:00:00"/>
    <n v="1"/>
    <n v="2"/>
    <n v="80"/>
    <m/>
    <m/>
    <m/>
    <m/>
    <m/>
    <m/>
    <m/>
    <m/>
    <m/>
    <m/>
    <m/>
    <m/>
    <n v="1"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10-05T00:00:00"/>
    <n v="172"/>
    <m/>
    <n v="187"/>
    <n v="46"/>
    <n v="14"/>
    <n v="15"/>
    <s v="Yes"/>
    <s v="Yes"/>
    <s v="Yes"/>
    <s v="No"/>
    <n v="174"/>
    <m/>
    <n v="184"/>
    <n v="27"/>
    <n v="16"/>
    <n v="10"/>
    <s v="Yes"/>
    <s v="No"/>
    <s v="No"/>
    <s v="No"/>
    <m/>
    <n v="1017538124"/>
    <s v="C687"/>
    <n v="188"/>
    <n v="202"/>
    <n v="59"/>
    <s v="Above National Norm"/>
    <n v="10"/>
    <n v="14"/>
    <s v="Yes"/>
    <s v="Yes"/>
    <s v="Exceeded Goal"/>
    <s v="Yes"/>
    <n v="184"/>
    <n v="203"/>
    <n v="49"/>
    <s v="Below National Norm"/>
    <n v="13"/>
    <n v="19"/>
    <s v="Yes"/>
    <s v="Yes"/>
    <s v="Exceeded Goal"/>
    <s v="No"/>
    <m/>
    <n v="1017538124"/>
    <d v="2017-09-18T00:00:00"/>
    <m/>
    <m/>
    <m/>
    <s v="Yes"/>
    <s v="Yes"/>
    <m/>
    <m/>
    <s v="No"/>
    <n v="0"/>
    <s v="No"/>
    <e v="#N/A"/>
    <s v="W334"/>
    <m/>
    <m/>
    <m/>
    <m/>
    <n v="371"/>
    <s v="Fail"/>
    <n v="440"/>
    <s v="Pass"/>
    <s v="Woodville Elementary School"/>
    <s v="Woodvill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8"/>
    <s v="Vejon"/>
    <s v="Davis-Hamiel"/>
    <m/>
    <m/>
    <m/>
    <m/>
    <n v="2"/>
    <x v="4"/>
    <n v="3"/>
    <n v="3"/>
    <m/>
    <n v="4"/>
    <s v="VejonDavis-Hamiel"/>
    <s v="VDavis-Hamiel935"/>
    <n v="935"/>
    <s v="C935"/>
    <s v="F232"/>
    <s v="F232"/>
    <s v="F232"/>
    <n v="6484"/>
    <m/>
    <m/>
    <m/>
    <m/>
    <m/>
    <m/>
    <s v="PPDC @ FCES"/>
    <s v="PPDC @ FCES"/>
    <s v="PPDC @ FCES"/>
    <s v="PPDC @ FCES"/>
    <m/>
    <s v="Central"/>
    <m/>
    <d v="2016-07-01T00:00:00"/>
    <n v="2"/>
    <n v="2"/>
    <n v="88"/>
    <m/>
    <m/>
    <m/>
    <m/>
    <m/>
    <m/>
    <m/>
    <m/>
    <m/>
    <m/>
    <m/>
    <n v="1"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93"/>
    <m/>
    <n v="209"/>
    <n v="91"/>
    <n v="11"/>
    <n v="16"/>
    <s v="Yes"/>
    <s v="Yes"/>
    <s v="Yes"/>
    <s v="Yes"/>
    <n v="188"/>
    <m/>
    <n v="196"/>
    <n v="61"/>
    <n v="14"/>
    <n v="8"/>
    <s v="Yes"/>
    <s v="No"/>
    <s v="No"/>
    <s v="Yes"/>
    <m/>
    <n v="1017560945"/>
    <s v="F232"/>
    <n v="211"/>
    <n v="213"/>
    <n v="83"/>
    <s v="Above National Norm"/>
    <n v="7"/>
    <n v="2"/>
    <s v="Yes"/>
    <s v="No"/>
    <s v="Did Not Achieve Goal, But Showed Growth"/>
    <s v="Yes"/>
    <n v="201"/>
    <n v="204"/>
    <n v="52"/>
    <s v="Above National Norm"/>
    <n v="12"/>
    <n v="3"/>
    <s v="Yes"/>
    <s v="No"/>
    <s v="Did Not Achieve Goal, But Showed Growth"/>
    <s v="Yes"/>
    <m/>
    <n v="1017560945"/>
    <d v="2017-09-18T00:00:00"/>
    <m/>
    <m/>
    <m/>
    <s v="Yes"/>
    <s v="No"/>
    <m/>
    <m/>
    <s v="Yes"/>
    <n v="1"/>
    <s v="Yes"/>
    <e v="#N/A"/>
    <s v="F232"/>
    <m/>
    <m/>
    <m/>
    <m/>
    <n v="463"/>
    <s v="Pass"/>
    <n v="463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3"/>
    <s v="Tanyia"/>
    <s v="STITH"/>
    <m/>
    <m/>
    <m/>
    <m/>
    <m/>
    <x v="0"/>
    <m/>
    <m/>
    <m/>
    <n v="4"/>
    <n v="1017729760"/>
    <s v="TSTITH1063"/>
    <n v="1063"/>
    <s v="Ch1063"/>
    <m/>
    <m/>
    <m/>
    <m/>
    <m/>
    <m/>
    <m/>
    <m/>
    <m/>
    <m/>
    <m/>
    <m/>
    <m/>
    <m/>
    <m/>
    <s v="Chimborazo"/>
    <m/>
    <d v="2019-01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8"/>
    <s v="Desean"/>
    <s v="Hill"/>
    <m/>
    <m/>
    <m/>
    <m/>
    <m/>
    <x v="0"/>
    <m/>
    <m/>
    <m/>
    <n v="2"/>
    <n v="1018042292"/>
    <s v="DHill1018"/>
    <n v="1018"/>
    <s v="F1018"/>
    <m/>
    <m/>
    <m/>
    <m/>
    <m/>
    <m/>
    <m/>
    <m/>
    <m/>
    <m/>
    <m/>
    <m/>
    <m/>
    <m/>
    <m/>
    <s v="PPDC @ FCES"/>
    <m/>
    <d v="2018-10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3"/>
    <s v="Mychael"/>
    <s v="Woods"/>
    <m/>
    <m/>
    <m/>
    <m/>
    <m/>
    <x v="0"/>
    <m/>
    <m/>
    <m/>
    <n v="4"/>
    <n v="1017617221"/>
    <s v="MWoods1114"/>
    <n v="1114"/>
    <s v="F1114"/>
    <m/>
    <m/>
    <m/>
    <m/>
    <m/>
    <m/>
    <m/>
    <m/>
    <m/>
    <m/>
    <m/>
    <m/>
    <m/>
    <m/>
    <m/>
    <s v="PPDC @ FCES"/>
    <m/>
    <d v="2019-02-1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7"/>
    <s v="Joel"/>
    <s v="Gilmore"/>
    <m/>
    <m/>
    <m/>
    <m/>
    <m/>
    <x v="0"/>
    <m/>
    <n v="4"/>
    <m/>
    <n v="5"/>
    <n v="1018045047"/>
    <s v="JGilmore1043"/>
    <n v="1043"/>
    <s v="B1043"/>
    <s v="C716"/>
    <s v="C716"/>
    <m/>
    <m/>
    <m/>
    <m/>
    <m/>
    <m/>
    <m/>
    <m/>
    <m/>
    <m/>
    <m/>
    <s v="Central"/>
    <m/>
    <s v="Bellevue"/>
    <m/>
    <d v="2017-10-01T00:00:00"/>
    <n v="0"/>
    <n v="1"/>
    <n v="36"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8045047"/>
    <s v="C716"/>
    <n v="202"/>
    <n v="210"/>
    <n v="61"/>
    <s v="Above National Norm"/>
    <n v="7"/>
    <n v="8"/>
    <s v="Yes"/>
    <s v="Yes"/>
    <s v="Exceeded Goal"/>
    <s v="Yes"/>
    <n v="194"/>
    <n v="208"/>
    <n v="36"/>
    <s v="Below National Norm"/>
    <n v="12"/>
    <n v="14"/>
    <s v="Yes"/>
    <s v="Yes"/>
    <s v="Exceeded Goal"/>
    <s v="No"/>
    <m/>
    <m/>
    <d v="2017-10-02T00:00:00"/>
    <m/>
    <m/>
    <m/>
    <m/>
    <s v="Yes"/>
    <m/>
    <m/>
    <m/>
    <m/>
    <s v="No"/>
    <e v="#N/A"/>
    <m/>
    <m/>
    <m/>
    <m/>
    <m/>
    <n v="555"/>
    <s v="Advanced"/>
    <n v="455"/>
    <s v="Pass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716"/>
    <n v="1"/>
    <n v="1"/>
    <n v="2"/>
    <n v="3"/>
    <n v="1"/>
    <n v="1"/>
    <n v="4"/>
    <n v="4"/>
    <n v="3"/>
  </r>
  <r>
    <n v="536"/>
    <s v="Steven"/>
    <s v="Johnson"/>
    <m/>
    <m/>
    <m/>
    <m/>
    <m/>
    <x v="1"/>
    <n v="4"/>
    <m/>
    <m/>
    <n v="5"/>
    <n v="1015230926"/>
    <s v="SJohnson1058"/>
    <n v="1058"/>
    <s v="B1058"/>
    <s v="F399"/>
    <s v="F399"/>
    <s v="F399"/>
    <n v="7135"/>
    <m/>
    <m/>
    <m/>
    <m/>
    <m/>
    <m/>
    <m/>
    <s v="PPDC @ FCES"/>
    <m/>
    <m/>
    <m/>
    <s v="Bellevue"/>
    <m/>
    <d v="2017-01-04T00:00:00"/>
    <n v="0"/>
    <n v="1"/>
    <n v="36"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1-04T00:00:00"/>
    <n v="187"/>
    <m/>
    <n v="191"/>
    <n v="31"/>
    <n v="11"/>
    <n v="4"/>
    <s v="Yes"/>
    <s v="No"/>
    <s v="No"/>
    <s v="No"/>
    <n v="192"/>
    <m/>
    <n v="196"/>
    <n v="30"/>
    <n v="13"/>
    <n v="4"/>
    <s v="Yes"/>
    <s v="No"/>
    <s v="No"/>
    <s v="No"/>
    <m/>
    <m/>
    <s v="F399"/>
    <m/>
    <m/>
    <m/>
    <m/>
    <m/>
    <m/>
    <m/>
    <m/>
    <m/>
    <m/>
    <m/>
    <m/>
    <m/>
    <m/>
    <m/>
    <m/>
    <m/>
    <m/>
    <m/>
    <m/>
    <m/>
    <n v="1015230926"/>
    <m/>
    <m/>
    <m/>
    <m/>
    <s v="Yes"/>
    <m/>
    <m/>
    <m/>
    <s v="No"/>
    <n v="0"/>
    <m/>
    <m/>
    <s v="F399"/>
    <n v="425"/>
    <s v="Pass"/>
    <n v="441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s v="Temani"/>
    <s v="Aultman"/>
    <m/>
    <m/>
    <m/>
    <m/>
    <m/>
    <x v="0"/>
    <m/>
    <m/>
    <m/>
    <n v="3"/>
    <n v="1017707641"/>
    <s v="TAultman1029"/>
    <n v="1029"/>
    <s v="B1029"/>
    <m/>
    <m/>
    <m/>
    <m/>
    <m/>
    <m/>
    <m/>
    <m/>
    <m/>
    <m/>
    <m/>
    <m/>
    <m/>
    <m/>
    <m/>
    <s v="Bellevue"/>
    <m/>
    <d v="2018-10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3"/>
    <s v="Demetrius"/>
    <s v="Beaver"/>
    <m/>
    <m/>
    <m/>
    <m/>
    <m/>
    <x v="0"/>
    <m/>
    <m/>
    <m/>
    <n v="3"/>
    <n v="1017896457"/>
    <s v="DBeaver1117"/>
    <n v="1117"/>
    <s v="B1117"/>
    <m/>
    <m/>
    <m/>
    <m/>
    <m/>
    <m/>
    <m/>
    <m/>
    <m/>
    <m/>
    <m/>
    <m/>
    <m/>
    <m/>
    <m/>
    <s v="Bellevue"/>
    <m/>
    <d v="2019-02-26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Arkirah"/>
    <s v="Dewitt"/>
    <n v="4"/>
    <n v="5"/>
    <n v="6"/>
    <n v="6"/>
    <n v="7"/>
    <x v="6"/>
    <n v="8"/>
    <n v="8"/>
    <n v="9"/>
    <n v="9"/>
    <n v="1013930732"/>
    <s v="ADewitt54"/>
    <n v="54"/>
    <s v="C54"/>
    <s v="C54"/>
    <s v="C54"/>
    <s v="C54"/>
    <n v="837"/>
    <m/>
    <m/>
    <s v="PPDC @ FCES"/>
    <s v="Central"/>
    <s v="Central"/>
    <s v="Central"/>
    <s v="Central"/>
    <s v="Central"/>
    <s v="Central"/>
    <s v="Central"/>
    <s v="Central"/>
    <s v="Central"/>
    <m/>
    <d v="2013-09-01T00:00:00"/>
    <n v="4"/>
    <n v="5"/>
    <n v="212"/>
    <m/>
    <m/>
    <m/>
    <m/>
    <m/>
    <m/>
    <n v="1"/>
    <m/>
    <n v="1"/>
    <n v="1"/>
    <n v="1"/>
    <n v="1"/>
    <n v="1"/>
    <n v="1"/>
    <n v="1"/>
    <n v="1"/>
    <n v="1"/>
    <m/>
    <m/>
    <m/>
    <m/>
    <m/>
    <m/>
    <m/>
    <m/>
    <m/>
    <m/>
    <m/>
    <n v="147"/>
    <n v="168"/>
    <n v="10"/>
    <n v="21"/>
    <s v="Yes"/>
    <s v="YES"/>
    <s v="yes"/>
    <s v="NO"/>
    <s v="n/a"/>
    <n v="140"/>
    <s v="n/a"/>
    <s v="n/a"/>
    <m/>
    <m/>
    <m/>
    <s v="NO"/>
    <m/>
    <n v="153"/>
    <n v="147"/>
    <n v="8"/>
    <n v="-6"/>
    <n v="1"/>
    <b v="0"/>
    <b v="0"/>
    <b v="0"/>
    <s v="No"/>
    <m/>
    <n v="140"/>
    <n v="162"/>
    <n v="8"/>
    <n v="22"/>
    <n v="1"/>
    <b v="1"/>
    <b v="1"/>
    <b v="1"/>
    <s v="No"/>
    <m/>
    <m/>
    <m/>
    <m/>
    <n v="193"/>
    <n v="6"/>
    <m/>
    <m/>
    <m/>
    <m/>
    <m/>
    <s v="No"/>
    <n v="177"/>
    <n v="1"/>
    <n v="200"/>
    <n v="6"/>
    <n v="9"/>
    <n v="23"/>
    <s v="Yes"/>
    <s v="Yes"/>
    <s v="Yes"/>
    <s v="No"/>
    <m/>
    <d v="2016-09-12T00:00:00"/>
    <m/>
    <m/>
    <m/>
    <m/>
    <m/>
    <m/>
    <m/>
    <m/>
    <m/>
    <m/>
    <m/>
    <m/>
    <m/>
    <m/>
    <m/>
    <m/>
    <m/>
    <m/>
    <m/>
    <m/>
    <m/>
    <m/>
    <s v="C54"/>
    <m/>
    <m/>
    <m/>
    <m/>
    <m/>
    <m/>
    <m/>
    <m/>
    <m/>
    <m/>
    <m/>
    <m/>
    <m/>
    <m/>
    <m/>
    <m/>
    <m/>
    <m/>
    <m/>
    <m/>
    <m/>
    <n v="1013930732"/>
    <d v="2017-09-18T00:00:00"/>
    <m/>
    <s v="Yes"/>
    <s v="Yes"/>
    <s v="Yes"/>
    <s v="Yes"/>
    <s v="No"/>
    <n v="0"/>
    <s v="No"/>
    <n v="0"/>
    <s v="No"/>
    <e v="#N/A"/>
    <s v="C54"/>
    <m/>
    <m/>
    <m/>
    <m/>
    <m/>
    <m/>
    <m/>
    <m/>
    <s v="Martin Luther King Middle School"/>
    <s v="Martin Luther King Middle School"/>
    <s v="Yes"/>
    <m/>
    <n v="141861"/>
    <n v="3"/>
    <n v="2"/>
    <n v="3"/>
    <n v="3"/>
    <n v="3"/>
    <n v="3"/>
    <n v="3"/>
    <n v="3"/>
    <n v="2"/>
    <n v="3"/>
    <n v="3"/>
    <n v="3"/>
    <n v="3"/>
    <n v="3"/>
    <n v="3"/>
    <n v="3"/>
    <n v="3"/>
    <n v="2"/>
    <n v="2"/>
    <n v="2"/>
    <n v="2"/>
    <n v="2"/>
    <n v="4"/>
    <n v="3"/>
    <n v="3"/>
    <n v="3"/>
    <n v="3"/>
    <n v="3"/>
    <n v="3"/>
    <n v="4"/>
    <n v="3"/>
    <n v="4"/>
    <n v="4"/>
    <n v="1"/>
    <n v="2"/>
    <m/>
    <m/>
    <m/>
    <m/>
    <s v="C54"/>
    <n v="4"/>
    <n v="1"/>
    <n v="4"/>
    <n v="4"/>
    <n v="1"/>
    <n v="4"/>
    <n v="4"/>
    <n v="3"/>
    <n v="3"/>
    <n v="2"/>
    <n v="4"/>
    <n v="3"/>
    <n v="3"/>
    <n v="3"/>
    <n v="3"/>
    <n v="3"/>
    <n v="3"/>
    <n v="3"/>
    <n v="3"/>
    <n v="3"/>
    <n v="3"/>
    <n v="3"/>
    <n v="4"/>
    <n v="3"/>
    <n v="3"/>
    <n v="3"/>
    <n v="3"/>
    <n v="3"/>
    <n v="3"/>
    <n v="3"/>
    <n v="3"/>
    <m/>
    <n v="4"/>
    <n v="1"/>
    <n v="4"/>
    <n v="4"/>
    <n v="4"/>
    <n v="4"/>
    <n v="4"/>
    <n v="4"/>
    <n v="1"/>
    <n v="4"/>
    <n v="4"/>
    <n v="4"/>
    <n v="4"/>
    <n v="4"/>
    <n v="4"/>
    <n v="4"/>
    <n v="1"/>
    <n v="3"/>
    <n v="2"/>
    <n v="4"/>
    <n v="4"/>
    <n v="4"/>
    <n v="4"/>
    <n v="1"/>
    <n v="2"/>
    <n v="4"/>
    <n v="4"/>
    <n v="4"/>
    <n v="1"/>
    <n v="4"/>
    <n v="4"/>
    <n v="4"/>
    <n v="4"/>
    <n v="3"/>
    <n v="3"/>
    <n v="3"/>
    <m/>
    <s v="C54"/>
    <s v="Middle School"/>
    <n v="4"/>
    <n v="1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s v="Yes"/>
    <m/>
    <s v="C54"/>
    <x v="3"/>
    <n v="1"/>
    <n v="4"/>
    <n v="4"/>
    <n v="4"/>
    <n v="4"/>
    <n v="4"/>
    <n v="4"/>
    <n v="1"/>
    <n v="4"/>
    <n v="4"/>
    <n v="4"/>
    <n v="4"/>
    <n v="4"/>
    <x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m/>
    <s v="C54"/>
    <n v="4"/>
    <n v="1"/>
    <n v="4"/>
    <n v="4"/>
    <n v="4"/>
    <n v="4"/>
    <n v="4"/>
    <n v="4"/>
    <n v="1"/>
  </r>
  <r>
    <n v="227"/>
    <s v="Amiya"/>
    <s v="Tisdol"/>
    <n v="1"/>
    <n v="2"/>
    <n v="3"/>
    <n v="3"/>
    <n v="4"/>
    <x v="3"/>
    <n v="5"/>
    <n v="5"/>
    <m/>
    <n v="6"/>
    <s v="AmiyaTisdol"/>
    <s v="ATisdol394"/>
    <n v="394"/>
    <s v="C394"/>
    <s v="C394"/>
    <s v="C394"/>
    <s v="F52"/>
    <n v="3762"/>
    <m/>
    <m/>
    <m/>
    <s v="PPDC @ FCES"/>
    <m/>
    <s v="PPDC @ FCES"/>
    <m/>
    <m/>
    <m/>
    <s v="Central"/>
    <m/>
    <s v="Central"/>
    <m/>
    <d v="2014-10-01T00:00:00"/>
    <n v="0"/>
    <n v="3"/>
    <n v="108"/>
    <m/>
    <m/>
    <m/>
    <m/>
    <m/>
    <m/>
    <m/>
    <m/>
    <n v="1"/>
    <m/>
    <n v="1"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93"/>
    <n v="192"/>
    <n v="11"/>
    <n v="-1"/>
    <n v="59"/>
    <b v="0"/>
    <b v="0"/>
    <b v="0"/>
    <s v="Yes"/>
    <m/>
    <n v="198"/>
    <n v="207"/>
    <n v="11"/>
    <n v="9"/>
    <n v="86"/>
    <b v="1"/>
    <b v="0"/>
    <b v="0"/>
    <s v="Yes"/>
    <m/>
    <m/>
    <m/>
    <m/>
    <n v="172"/>
    <n v="4"/>
    <m/>
    <m/>
    <m/>
    <m/>
    <m/>
    <s v="No"/>
    <m/>
    <m/>
    <n v="209"/>
    <n v="66"/>
    <m/>
    <m/>
    <m/>
    <m/>
    <m/>
    <s v="Yes"/>
    <m/>
    <m/>
    <m/>
    <m/>
    <m/>
    <m/>
    <m/>
    <m/>
    <m/>
    <m/>
    <m/>
    <m/>
    <m/>
    <m/>
    <m/>
    <m/>
    <m/>
    <m/>
    <m/>
    <m/>
    <m/>
    <m/>
    <m/>
    <s v="x"/>
    <s v="C394"/>
    <n v="204"/>
    <n v="231"/>
    <n v="90"/>
    <s v="Above National Norm"/>
    <n v="6"/>
    <n v="27"/>
    <s v="Yes"/>
    <s v="Yes"/>
    <s v="Exceeded Goal"/>
    <s v="Yes"/>
    <n v="217"/>
    <n v="232"/>
    <n v="74"/>
    <s v="Above National Norm"/>
    <n v="10"/>
    <n v="15"/>
    <s v="Yes"/>
    <s v="Yes"/>
    <s v="Exceeded Goal"/>
    <s v="Yes"/>
    <m/>
    <s v="AmiyaTisdol"/>
    <d v="2017-09-18T00:00:00"/>
    <m/>
    <s v="Yes"/>
    <s v="Yes"/>
    <m/>
    <s v="?"/>
    <s v="Unknown"/>
    <m/>
    <m/>
    <m/>
    <m/>
    <m/>
    <s v="F52"/>
    <m/>
    <m/>
    <m/>
    <m/>
    <m/>
    <m/>
    <m/>
    <m/>
    <m/>
    <s v="Anna Julia Cooper"/>
    <s v="No"/>
    <m/>
    <n v="142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94"/>
    <n v="2"/>
    <n v="2"/>
    <n v="2"/>
    <n v="3"/>
    <n v="2"/>
    <n v="2"/>
    <n v="3"/>
    <n v="4"/>
    <n v="3"/>
  </r>
  <r>
    <n v="838"/>
    <s v="Davonte"/>
    <s v="Hines"/>
    <m/>
    <m/>
    <m/>
    <m/>
    <m/>
    <x v="0"/>
    <m/>
    <m/>
    <m/>
    <n v="6"/>
    <s v="DavonteHines"/>
    <s v="DHines941"/>
    <n v="941"/>
    <s v="C941"/>
    <m/>
    <m/>
    <m/>
    <m/>
    <m/>
    <m/>
    <m/>
    <m/>
    <m/>
    <m/>
    <m/>
    <m/>
    <m/>
    <m/>
    <m/>
    <s v="Central"/>
    <m/>
    <d v="2018-10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1"/>
    <s v="Isaiah"/>
    <s v="Dixon"/>
    <n v="2"/>
    <n v="3"/>
    <n v="4"/>
    <n v="4"/>
    <n v="5"/>
    <x v="2"/>
    <n v="6"/>
    <n v="6"/>
    <n v="7"/>
    <n v="7"/>
    <n v="1015121164"/>
    <s v="IDixon263"/>
    <n v="263"/>
    <s v="C263"/>
    <s v="C263"/>
    <s v="C263"/>
    <s v="C263"/>
    <n v="4071"/>
    <m/>
    <m/>
    <m/>
    <m/>
    <m/>
    <s v="Woodville"/>
    <m/>
    <s v="Central"/>
    <s v="Central"/>
    <s v="Central"/>
    <s v="Central"/>
    <s v="Central"/>
    <m/>
    <d v="2015-09-15T00:00:00"/>
    <n v="2"/>
    <n v="3"/>
    <n v="124"/>
    <m/>
    <m/>
    <m/>
    <m/>
    <m/>
    <m/>
    <m/>
    <m/>
    <m/>
    <m/>
    <n v="1"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12T00:00:00"/>
    <n v="198"/>
    <m/>
    <n v="210"/>
    <n v="45"/>
    <n v="7"/>
    <n v="12"/>
    <s v="Yes"/>
    <s v="Yes"/>
    <s v="Yes"/>
    <s v="No"/>
    <n v="201"/>
    <m/>
    <n v="216"/>
    <n v="37"/>
    <n v="10"/>
    <n v="15"/>
    <s v="Yes"/>
    <s v="Yes"/>
    <s v="Yes"/>
    <s v="No"/>
    <m/>
    <n v="1015121164"/>
    <s v="C263"/>
    <n v="215"/>
    <n v="218"/>
    <n v="56"/>
    <s v="Above National Norm"/>
    <n v="4"/>
    <n v="3"/>
    <s v="Yes"/>
    <s v="No"/>
    <s v="Did Not Achieve Goal, But Showed Growth"/>
    <s v="Yes"/>
    <n v="223"/>
    <n v="222"/>
    <n v="42"/>
    <s v="Below National Norm"/>
    <n v="8"/>
    <n v="-1"/>
    <s v="No"/>
    <s v="No"/>
    <s v="Did Not Achieve Goal"/>
    <s v="No"/>
    <m/>
    <n v="1015121164"/>
    <d v="2017-09-18T00:00:00"/>
    <m/>
    <m/>
    <s v="Yes"/>
    <s v="Yes"/>
    <s v="Yes"/>
    <s v="No"/>
    <n v="0"/>
    <s v="No"/>
    <n v="0"/>
    <m/>
    <m/>
    <s v="C263"/>
    <m/>
    <m/>
    <n v="321"/>
    <s v="Fail"/>
    <m/>
    <m/>
    <m/>
    <m/>
    <s v="Patrick Henry School"/>
    <s v="Martin Luther King Middle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63"/>
    <s v="Central"/>
    <n v="3"/>
    <n v="1"/>
    <n v="3"/>
    <n v="4"/>
    <n v="4"/>
    <n v="4"/>
    <n v="3"/>
    <n v="3"/>
    <n v="3"/>
    <n v="4"/>
    <n v="4"/>
    <n v="3"/>
    <n v="2"/>
    <n v="4"/>
    <n v="4"/>
    <n v="4"/>
    <n v="4"/>
    <n v="2"/>
    <n v="4"/>
    <n v="2"/>
    <n v="1"/>
    <n v="4"/>
    <n v="4"/>
    <n v="3"/>
    <n v="3"/>
    <n v="1"/>
    <n v="1"/>
    <n v="4"/>
    <m/>
    <m/>
    <m/>
    <m/>
    <m/>
    <s v="C263"/>
    <x v="2"/>
    <n v="3"/>
    <n v="1"/>
    <n v="3"/>
    <n v="1"/>
    <n v="3"/>
    <n v="1"/>
    <n v="4"/>
    <n v="2"/>
    <n v="4"/>
    <n v="2"/>
    <n v="1"/>
    <n v="1"/>
    <n v="3"/>
    <x v="3"/>
    <n v="2"/>
    <n v="4"/>
    <n v="4"/>
    <n v="3"/>
    <n v="1"/>
    <n v="4"/>
    <n v="4"/>
    <n v="1"/>
    <n v="2"/>
    <n v="3"/>
    <n v="1"/>
    <n v="3"/>
    <n v="2"/>
    <n v="4"/>
    <n v="2"/>
    <n v="3"/>
    <n v="1"/>
    <n v="2"/>
    <m/>
    <m/>
    <m/>
    <m/>
    <s v="c263"/>
    <n v="2"/>
    <n v="2"/>
    <n v="2"/>
    <n v="4"/>
    <n v="1"/>
    <n v="3"/>
    <n v="3"/>
    <n v="2"/>
    <n v="1"/>
  </r>
  <r>
    <n v="330"/>
    <s v="Israel"/>
    <s v="Dixon"/>
    <n v="1"/>
    <n v="2"/>
    <n v="3"/>
    <n v="3"/>
    <n v="4"/>
    <x v="3"/>
    <n v="5"/>
    <n v="5"/>
    <n v="6"/>
    <n v="6"/>
    <n v="1017396651"/>
    <s v="IDixon265"/>
    <n v="265"/>
    <s v="C265"/>
    <s v="C265"/>
    <s v="C265"/>
    <s v="C265"/>
    <n v="4070"/>
    <m/>
    <m/>
    <m/>
    <m/>
    <m/>
    <s v="Woodville"/>
    <m/>
    <s v="Central"/>
    <s v="Central"/>
    <s v="Central"/>
    <s v="Central"/>
    <s v="Central"/>
    <m/>
    <d v="2015-09-15T00:00:00"/>
    <n v="2"/>
    <n v="3"/>
    <n v="124"/>
    <m/>
    <m/>
    <m/>
    <m/>
    <m/>
    <m/>
    <m/>
    <m/>
    <m/>
    <m/>
    <n v="1"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6-09-12T00:00:00"/>
    <n v="184"/>
    <m/>
    <n v="200"/>
    <n v="35"/>
    <n v="10"/>
    <n v="16"/>
    <s v="Yes"/>
    <s v="Yes"/>
    <s v="Yes"/>
    <s v="No"/>
    <n v="209"/>
    <m/>
    <n v="216"/>
    <n v="57"/>
    <n v="11"/>
    <n v="7"/>
    <s v="Yes"/>
    <s v="No"/>
    <s v="No"/>
    <s v="Yes"/>
    <m/>
    <n v="1017396651"/>
    <s v="C265"/>
    <n v="210"/>
    <n v="212"/>
    <n v="51"/>
    <s v="Above National Norm"/>
    <n v="6"/>
    <n v="2"/>
    <s v="Yes"/>
    <s v="No"/>
    <s v="Did Not Achieve Goal, But Showed Growth"/>
    <s v="Yes"/>
    <n v="213"/>
    <n v="214"/>
    <n v="32"/>
    <s v="Well Below National Norm"/>
    <n v="10"/>
    <n v="1"/>
    <s v="Yes"/>
    <s v="No"/>
    <s v="Did Not Achieve Goal, But Showed Growth"/>
    <s v="No"/>
    <m/>
    <n v="1017396651"/>
    <d v="2017-09-18T00:00:00"/>
    <m/>
    <m/>
    <s v="Yes"/>
    <s v="Yes"/>
    <s v="Yes"/>
    <s v="No"/>
    <n v="0"/>
    <s v="Yes"/>
    <n v="2"/>
    <s v="Yes"/>
    <e v="#N/A"/>
    <s v="C265"/>
    <n v="393"/>
    <s v="Fail"/>
    <n v="474"/>
    <s v="Pass"/>
    <n v="373"/>
    <s v="Fail"/>
    <n v="445"/>
    <s v="Pass"/>
    <s v="Patrick Henry School"/>
    <s v="Patrick Hen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65"/>
    <s v="Central"/>
    <n v="1"/>
    <n v="3"/>
    <n v="1"/>
    <n v="3"/>
    <n v="4"/>
    <n v="1"/>
    <n v="4"/>
    <n v="4"/>
    <n v="4"/>
    <n v="4"/>
    <n v="4"/>
    <n v="1"/>
    <n v="4"/>
    <n v="4"/>
    <n v="4"/>
    <n v="4"/>
    <n v="4"/>
    <n v="4"/>
    <n v="4"/>
    <n v="4"/>
    <n v="1"/>
    <n v="4"/>
    <n v="4"/>
    <n v="4"/>
    <n v="4"/>
    <n v="4"/>
    <n v="4"/>
    <n v="4"/>
    <m/>
    <m/>
    <m/>
    <m/>
    <m/>
    <s v="C265"/>
    <x v="2"/>
    <n v="4"/>
    <n v="1"/>
    <n v="3"/>
    <n v="4"/>
    <n v="1"/>
    <n v="3"/>
    <n v="3"/>
    <n v="3"/>
    <n v="3"/>
    <n v="3"/>
    <n v="2"/>
    <n v="2"/>
    <n v="1"/>
    <x v="4"/>
    <n v="1"/>
    <n v="4"/>
    <n v="4"/>
    <n v="3"/>
    <n v="2"/>
    <n v="3"/>
    <n v="4"/>
    <n v="1"/>
    <n v="4"/>
    <n v="4"/>
    <n v="1"/>
    <n v="4"/>
    <n v="4"/>
    <n v="4"/>
    <n v="1"/>
    <n v="1"/>
    <n v="3"/>
    <n v="1"/>
    <m/>
    <m/>
    <m/>
    <m/>
    <s v="C265"/>
    <n v="2"/>
    <n v="4"/>
    <n v="2"/>
    <n v="4"/>
    <n v="2"/>
    <n v="2"/>
    <n v="4"/>
    <n v="3"/>
    <n v="3"/>
  </r>
  <r>
    <n v="429"/>
    <s v="JaKaya"/>
    <s v="Lawrence"/>
    <m/>
    <m/>
    <m/>
    <m/>
    <n v="2"/>
    <x v="4"/>
    <n v="3"/>
    <n v="3"/>
    <n v="4"/>
    <n v="4"/>
    <s v="JaKayaLawrence"/>
    <s v="JLawrence234"/>
    <n v="234"/>
    <s v="C234"/>
    <s v="C234"/>
    <s v="C234"/>
    <s v="C234"/>
    <n v="6518"/>
    <m/>
    <m/>
    <m/>
    <m/>
    <m/>
    <m/>
    <s v="Central"/>
    <s v="Central"/>
    <s v="Central"/>
    <s v="Central"/>
    <s v="Central"/>
    <s v="Central"/>
    <m/>
    <d v="2016-07-01T00:00:00"/>
    <n v="3"/>
    <n v="2"/>
    <n v="96"/>
    <m/>
    <m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49"/>
    <m/>
    <n v="199"/>
    <n v="75"/>
    <n v="18"/>
    <n v="50"/>
    <s v="Yes"/>
    <s v="Yes"/>
    <s v="Yes"/>
    <s v="Yes"/>
    <n v="148"/>
    <m/>
    <n v="202"/>
    <n v="77"/>
    <n v="19"/>
    <n v="54"/>
    <s v="Yes"/>
    <s v="Yes"/>
    <s v="Yes"/>
    <s v="Yes"/>
    <m/>
    <m/>
    <s v="C234"/>
    <m/>
    <m/>
    <m/>
    <m/>
    <m/>
    <m/>
    <m/>
    <m/>
    <m/>
    <m/>
    <m/>
    <m/>
    <m/>
    <m/>
    <m/>
    <m/>
    <m/>
    <m/>
    <m/>
    <m/>
    <m/>
    <s v="JaKayaLawrence"/>
    <d v="2017-09-20T00:00:00"/>
    <m/>
    <m/>
    <m/>
    <s v="Yes"/>
    <s v="Yes"/>
    <m/>
    <m/>
    <m/>
    <m/>
    <m/>
    <m/>
    <s v="C234"/>
    <m/>
    <m/>
    <m/>
    <m/>
    <m/>
    <m/>
    <m/>
    <m/>
    <s v="Henrico County School"/>
    <s v="Other Elementary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4"/>
    <s v="Jamiyah"/>
    <s v="Prentiss"/>
    <m/>
    <m/>
    <m/>
    <m/>
    <m/>
    <x v="0"/>
    <m/>
    <m/>
    <m/>
    <n v="6"/>
    <n v="1014863653"/>
    <s v="JPrentiss1098"/>
    <n v="1098"/>
    <s v="C1098"/>
    <m/>
    <m/>
    <m/>
    <m/>
    <m/>
    <m/>
    <m/>
    <m/>
    <m/>
    <m/>
    <m/>
    <m/>
    <m/>
    <m/>
    <m/>
    <s v="Central"/>
    <m/>
    <d v="2019-02-0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4"/>
    <s v="Kiniyah"/>
    <s v="Jefferson"/>
    <m/>
    <m/>
    <m/>
    <m/>
    <m/>
    <x v="1"/>
    <n v="4"/>
    <n v="4"/>
    <n v="5"/>
    <n v="5"/>
    <n v="1017400729"/>
    <s v="KJefferson341"/>
    <n v="341"/>
    <s v="C341"/>
    <s v="C341"/>
    <s v="C341"/>
    <s v="C341"/>
    <m/>
    <m/>
    <m/>
    <m/>
    <m/>
    <m/>
    <m/>
    <m/>
    <s v="Central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n v="203"/>
    <m/>
    <n v="212"/>
    <n v="81"/>
    <n v="8"/>
    <n v="9"/>
    <s v="Yes"/>
    <s v="Yes"/>
    <s v="Yes"/>
    <s v="Yes"/>
    <n v="194"/>
    <m/>
    <n v="206"/>
    <n v="57"/>
    <n v="13"/>
    <n v="12"/>
    <s v="Yes"/>
    <s v="No"/>
    <s v="No"/>
    <s v="Yes"/>
    <m/>
    <n v="1017400729"/>
    <s v="C341"/>
    <n v="210"/>
    <n v="212"/>
    <n v="66"/>
    <s v="Above National Norm"/>
    <n v="6"/>
    <n v="2"/>
    <s v="Yes"/>
    <s v="No"/>
    <s v="Did Not Achieve Goal, But Showed Growth"/>
    <s v="Yes"/>
    <n v="209"/>
    <n v="220"/>
    <n v="67"/>
    <s v="Above National Norm"/>
    <n v="11"/>
    <n v="11"/>
    <s v="Yes"/>
    <s v="No"/>
    <s v="Achieved Goal"/>
    <s v="Yes"/>
    <m/>
    <n v="1017400729"/>
    <d v="2017-09-18T00:00:00"/>
    <m/>
    <m/>
    <m/>
    <s v="Yes"/>
    <s v="Yes"/>
    <m/>
    <m/>
    <s v="No"/>
    <n v="0"/>
    <s v="Yes"/>
    <e v="#N/A"/>
    <s v="C341"/>
    <n v="441"/>
    <s v="Pass"/>
    <n v="452"/>
    <s v="Pass"/>
    <n v="457"/>
    <s v="Pass"/>
    <n v="455"/>
    <s v="Pass"/>
    <s v="George Mason Elementary School"/>
    <s v="George Mason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41"/>
    <n v="2"/>
    <n v="2"/>
    <n v="3"/>
    <n v="4"/>
    <n v="3"/>
    <n v="3"/>
    <n v="4"/>
    <n v="4"/>
    <n v="4"/>
  </r>
  <r>
    <n v="723"/>
    <s v="Meionie"/>
    <s v="Brown"/>
    <m/>
    <m/>
    <m/>
    <m/>
    <m/>
    <x v="0"/>
    <m/>
    <m/>
    <n v="2"/>
    <n v="2"/>
    <s v="MeionieBrown"/>
    <s v="MBrown903"/>
    <n v="903"/>
    <s v="C903"/>
    <s v="C903"/>
    <m/>
    <m/>
    <m/>
    <m/>
    <m/>
    <m/>
    <m/>
    <m/>
    <m/>
    <m/>
    <m/>
    <m/>
    <m/>
    <s v="Central"/>
    <s v="Central"/>
    <m/>
    <d v="2018-07-01T00:00:00"/>
    <n v="1"/>
    <n v="0"/>
    <n v="8"/>
    <m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5"/>
    <s v="Nevaeh"/>
    <s v="Prentiss"/>
    <m/>
    <m/>
    <m/>
    <m/>
    <m/>
    <x v="0"/>
    <m/>
    <m/>
    <m/>
    <n v="2"/>
    <n v="1018042004"/>
    <s v="NPrentiss1097"/>
    <n v="1097"/>
    <s v="C1097"/>
    <m/>
    <m/>
    <m/>
    <m/>
    <m/>
    <m/>
    <m/>
    <m/>
    <m/>
    <m/>
    <m/>
    <m/>
    <m/>
    <m/>
    <m/>
    <s v="Central"/>
    <m/>
    <d v="2019-02-0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4"/>
    <s v="Pearlyana"/>
    <s v="White"/>
    <m/>
    <m/>
    <m/>
    <m/>
    <m/>
    <x v="4"/>
    <n v="3"/>
    <m/>
    <m/>
    <n v="4"/>
    <s v="PearlyanaWhite"/>
    <s v="PWhite614"/>
    <n v="614"/>
    <s v="C614"/>
    <s v="W300"/>
    <s v="W300"/>
    <s v="W300"/>
    <m/>
    <m/>
    <m/>
    <m/>
    <m/>
    <m/>
    <m/>
    <m/>
    <s v="Woodville"/>
    <m/>
    <m/>
    <m/>
    <s v="Central"/>
    <m/>
    <d v="2016-09-12T00:00:00"/>
    <n v="0"/>
    <n v="0"/>
    <n v="0"/>
    <m/>
    <m/>
    <m/>
    <m/>
    <m/>
    <m/>
    <m/>
    <m/>
    <m/>
    <m/>
    <m/>
    <m/>
    <s v="incomplete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21T00:00:00"/>
    <n v="201"/>
    <m/>
    <n v="203"/>
    <n v="83"/>
    <n v="10"/>
    <n v="2"/>
    <s v="Yes"/>
    <s v="No"/>
    <s v="No"/>
    <s v="Yes"/>
    <n v="189"/>
    <m/>
    <n v="199"/>
    <n v="69"/>
    <n v="14"/>
    <n v="10"/>
    <s v="Yes"/>
    <s v="No"/>
    <s v="No"/>
    <s v="Yes"/>
    <m/>
    <m/>
    <s v="W300"/>
    <m/>
    <m/>
    <m/>
    <m/>
    <m/>
    <m/>
    <m/>
    <m/>
    <m/>
    <m/>
    <m/>
    <m/>
    <m/>
    <m/>
    <m/>
    <m/>
    <m/>
    <m/>
    <m/>
    <m/>
    <m/>
    <n v="1017739034"/>
    <m/>
    <m/>
    <m/>
    <m/>
    <m/>
    <m/>
    <m/>
    <m/>
    <m/>
    <m/>
    <m/>
    <m/>
    <s v="W300"/>
    <m/>
    <m/>
    <m/>
    <m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7"/>
    <s v="Rhythm"/>
    <s v="Reynolds"/>
    <m/>
    <n v="1"/>
    <n v="2"/>
    <n v="2"/>
    <n v="3"/>
    <x v="1"/>
    <n v="4"/>
    <n v="4"/>
    <m/>
    <n v="5"/>
    <n v="1017707654"/>
    <s v="RReynolds78"/>
    <n v="78"/>
    <s v="C78"/>
    <s v="C78"/>
    <s v="C78"/>
    <s v="C78"/>
    <n v="1478"/>
    <m/>
    <m/>
    <m/>
    <m/>
    <s v="Central"/>
    <m/>
    <m/>
    <s v="Central"/>
    <s v="Central"/>
    <s v="Central"/>
    <m/>
    <s v="Central"/>
    <m/>
    <d v="2015-06-01T00:00:00"/>
    <n v="2"/>
    <n v="2"/>
    <n v="88"/>
    <m/>
    <m/>
    <m/>
    <m/>
    <m/>
    <m/>
    <m/>
    <m/>
    <m/>
    <n v="1"/>
    <m/>
    <m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72"/>
    <m/>
    <s v="Error"/>
    <n v="35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7-02-06T00:00:00"/>
    <n v="196"/>
    <m/>
    <n v="206"/>
    <n v="69"/>
    <n v="9"/>
    <n v="10"/>
    <s v="Yes"/>
    <s v="Yes"/>
    <s v="Yes"/>
    <s v="Yes"/>
    <n v="198"/>
    <m/>
    <n v="208"/>
    <n v="63"/>
    <n v="12"/>
    <n v="10"/>
    <s v="Yes"/>
    <s v="No"/>
    <s v="No"/>
    <s v="Yes"/>
    <m/>
    <n v="1017707654"/>
    <s v="C78"/>
    <n v="207"/>
    <n v="204"/>
    <n v="45"/>
    <s v="Below National Norm"/>
    <n v="7"/>
    <n v="-3"/>
    <s v="No"/>
    <s v="No"/>
    <s v="Did Not Achieve Goal"/>
    <s v="No"/>
    <n v="213"/>
    <n v="210"/>
    <n v="41"/>
    <s v="Below National Norm"/>
    <n v="11"/>
    <n v="-3"/>
    <s v="No"/>
    <s v="No"/>
    <s v="Did Not Achieve Goal"/>
    <s v="No"/>
    <m/>
    <n v="1017707654"/>
    <d v="2017-09-18T00:00:00"/>
    <m/>
    <m/>
    <m/>
    <s v="Yes"/>
    <s v="Yes"/>
    <m/>
    <m/>
    <s v="No"/>
    <n v="0"/>
    <s v="No"/>
    <e v="#N/A"/>
    <s v="C78"/>
    <n v="436"/>
    <s v="Pass"/>
    <n v="430"/>
    <s v="Pass"/>
    <n v="410"/>
    <s v="Pass"/>
    <n v="420"/>
    <s v="Pass"/>
    <s v="Patrick Henry School"/>
    <s v="Patrick Hen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78"/>
    <n v="3"/>
    <n v="4"/>
    <n v="3"/>
    <n v="4"/>
    <n v="3"/>
    <n v="3"/>
    <n v="3"/>
    <n v="4"/>
    <n v="2"/>
  </r>
  <r>
    <n v="94"/>
    <s v="Ti'Yae"/>
    <s v="Francis"/>
    <n v="3"/>
    <n v="4"/>
    <n v="5"/>
    <n v="5"/>
    <n v="6"/>
    <x v="5"/>
    <n v="7"/>
    <n v="7"/>
    <n v="8"/>
    <n v="8"/>
    <s v="Ti'YaeFrancis"/>
    <s v="TFrancis67"/>
    <n v="67"/>
    <s v="C67"/>
    <s v="C67"/>
    <s v="C67"/>
    <s v="C67"/>
    <n v="982"/>
    <m/>
    <s v="Central"/>
    <s v="Central"/>
    <s v="Central"/>
    <s v="Central"/>
    <s v="Central"/>
    <m/>
    <s v="Central"/>
    <s v="Central"/>
    <s v="Central"/>
    <m/>
    <s v="Central"/>
    <m/>
    <d v="2012-06-01T00:00:00"/>
    <n v="5"/>
    <n v="6"/>
    <n v="256"/>
    <m/>
    <m/>
    <m/>
    <n v="1"/>
    <n v="1"/>
    <n v="1"/>
    <n v="1"/>
    <n v="1"/>
    <n v="1"/>
    <n v="1"/>
    <n v="1"/>
    <m/>
    <n v="1"/>
    <n v="1"/>
    <n v="1"/>
    <m/>
    <n v="1"/>
    <m/>
    <m/>
    <m/>
    <m/>
    <m/>
    <m/>
    <m/>
    <m/>
    <m/>
    <m/>
    <m/>
    <n v="182"/>
    <n v="187"/>
    <n v="9"/>
    <n v="5"/>
    <s v="Yes"/>
    <s v="NO"/>
    <s v="no"/>
    <s v="NO"/>
    <n v="184"/>
    <n v="190"/>
    <n v="9"/>
    <n v="6"/>
    <s v="Yes"/>
    <s v="NO"/>
    <s v="No"/>
    <s v="NO"/>
    <m/>
    <n v="192"/>
    <n v="209"/>
    <n v="7"/>
    <n v="17"/>
    <n v="58"/>
    <b v="1"/>
    <b v="1"/>
    <b v="1"/>
    <s v="Yes"/>
    <m/>
    <n v="193"/>
    <n v="206"/>
    <n v="8"/>
    <n v="13"/>
    <n v="31"/>
    <b v="1"/>
    <b v="1"/>
    <b v="1"/>
    <s v="No"/>
    <m/>
    <m/>
    <n v="199"/>
    <n v="33"/>
    <n v="212"/>
    <n v="51"/>
    <n v="7"/>
    <n v="13"/>
    <s v="Yes"/>
    <s v="Yes"/>
    <s v="Yes"/>
    <s v="Yes"/>
    <m/>
    <m/>
    <n v="209"/>
    <n v="22"/>
    <m/>
    <m/>
    <m/>
    <m/>
    <m/>
    <s v="No"/>
    <m/>
    <d v="2016-09-20T00:00:00"/>
    <n v="215"/>
    <n v="62"/>
    <n v="208"/>
    <n v="30"/>
    <n v="5"/>
    <n v="-7"/>
    <s v="No"/>
    <s v="No"/>
    <s v="No"/>
    <s v="No"/>
    <n v="209"/>
    <n v="30"/>
    <n v="217"/>
    <n v="31"/>
    <n v="8"/>
    <n v="8"/>
    <s v="Yes"/>
    <s v="Yes"/>
    <s v="No"/>
    <s v="No"/>
    <m/>
    <s v="x"/>
    <s v="C67"/>
    <n v="218"/>
    <n v="217"/>
    <n v="47"/>
    <s v="Below National Norm"/>
    <n v="3"/>
    <n v="-1"/>
    <s v="No"/>
    <s v="No"/>
    <s v="Did Not Achieve Goal"/>
    <s v="No"/>
    <n v="218"/>
    <n v="228"/>
    <n v="49"/>
    <s v="Below National Norm"/>
    <n v="6"/>
    <n v="10"/>
    <s v="Yes"/>
    <s v="Yes"/>
    <s v="Exceeded Goal"/>
    <s v="No"/>
    <m/>
    <s v="Ti'YaeFrancis"/>
    <d v="2017-09-18T00:00:00"/>
    <m/>
    <s v="Yes"/>
    <s v="Yes"/>
    <s v="Yes"/>
    <s v="Yes"/>
    <s v="No"/>
    <n v="0"/>
    <m/>
    <m/>
    <m/>
    <m/>
    <s v="C67"/>
    <m/>
    <m/>
    <m/>
    <m/>
    <m/>
    <m/>
    <m/>
    <m/>
    <s v="Anna Julia Cooper"/>
    <s v="Anna Julia Cooper"/>
    <s v="No"/>
    <m/>
    <n v="141237"/>
    <n v="4"/>
    <n v="4"/>
    <n v="4"/>
    <n v="4"/>
    <n v="3"/>
    <n v="4"/>
    <n v="4"/>
    <n v="4"/>
    <n v="4"/>
    <n v="4"/>
    <n v="4"/>
    <n v="4"/>
    <n v="4"/>
    <n v="3"/>
    <n v="4"/>
    <n v="4"/>
    <n v="4"/>
    <n v="2"/>
    <n v="2"/>
    <n v="2"/>
    <n v="4"/>
    <n v="4"/>
    <n v="4"/>
    <n v="4"/>
    <n v="4"/>
    <n v="4"/>
    <n v="4"/>
    <n v="4"/>
    <n v="4"/>
    <n v="4"/>
    <n v="4"/>
    <n v="4"/>
    <n v="4"/>
    <n v="2"/>
    <n v="1"/>
    <m/>
    <m/>
    <m/>
    <m/>
    <s v="C67"/>
    <n v="3"/>
    <n v="3"/>
    <n v="3"/>
    <n v="4"/>
    <n v="3"/>
    <n v="4"/>
    <n v="4"/>
    <n v="4"/>
    <n v="4"/>
    <n v="3"/>
    <n v="4"/>
    <n v="3"/>
    <n v="3"/>
    <n v="2"/>
    <n v="3"/>
    <n v="4"/>
    <n v="4"/>
    <n v="1"/>
    <n v="3"/>
    <n v="2"/>
    <n v="4"/>
    <n v="3"/>
    <n v="3"/>
    <n v="3"/>
    <n v="3"/>
    <n v="4"/>
    <n v="4"/>
    <n v="1"/>
    <m/>
    <m/>
    <m/>
    <m/>
    <n v="2"/>
    <n v="3"/>
    <n v="2"/>
    <n v="3"/>
    <n v="1"/>
    <n v="2"/>
    <n v="2"/>
    <n v="4"/>
    <n v="3"/>
    <n v="3"/>
    <n v="2"/>
    <n v="2"/>
    <n v="4"/>
    <n v="4"/>
    <n v="2"/>
    <n v="4"/>
    <n v="4"/>
    <n v="1"/>
    <n v="1"/>
    <n v="1"/>
    <n v="4"/>
    <n v="1"/>
    <n v="1"/>
    <n v="1"/>
    <n v="1"/>
    <n v="1"/>
    <n v="4"/>
    <n v="3"/>
    <n v="4"/>
    <n v="1"/>
    <n v="4"/>
    <n v="4"/>
    <n v="4"/>
    <m/>
    <m/>
    <m/>
    <m/>
    <s v="C67"/>
    <s v="Middle School"/>
    <n v="4"/>
    <n v="2"/>
    <n v="4"/>
    <n v="4"/>
    <n v="4"/>
    <n v="4"/>
    <n v="4"/>
    <n v="4"/>
    <n v="1"/>
    <n v="4"/>
    <n v="4"/>
    <n v="4"/>
    <n v="4"/>
    <n v="4"/>
    <n v="4"/>
    <n v="4"/>
    <n v="4"/>
    <n v="1"/>
    <n v="4"/>
    <n v="1"/>
    <n v="4"/>
    <n v="4"/>
    <n v="3"/>
    <n v="4"/>
    <n v="1"/>
    <n v="4"/>
    <n v="4"/>
    <n v="4"/>
    <n v="3"/>
    <n v="3"/>
    <n v="3"/>
    <s v="Yes"/>
    <m/>
    <s v="C67"/>
    <x v="3"/>
    <n v="4"/>
    <n v="3"/>
    <n v="4"/>
    <n v="4"/>
    <n v="4"/>
    <n v="3"/>
    <n v="4"/>
    <n v="3"/>
    <n v="4"/>
    <n v="4"/>
    <n v="4"/>
    <n v="4"/>
    <n v="4"/>
    <x v="1"/>
    <n v="4"/>
    <n v="4"/>
    <n v="1"/>
    <n v="3"/>
    <n v="1"/>
    <n v="4"/>
    <n v="1"/>
    <n v="2"/>
    <n v="4"/>
    <n v="4"/>
    <n v="2"/>
    <n v="4"/>
    <n v="3"/>
    <n v="4"/>
    <n v="3"/>
    <n v="4"/>
    <n v="3"/>
    <n v="4"/>
    <n v="3"/>
    <n v="3"/>
    <n v="3"/>
    <m/>
    <s v="C67"/>
    <n v="4"/>
    <n v="4"/>
    <n v="3"/>
    <n v="4"/>
    <n v="4"/>
    <n v="4"/>
    <n v="4"/>
    <n v="4"/>
    <n v="3"/>
  </r>
  <r>
    <n v="6"/>
    <s v="Tashaya"/>
    <s v="Johnson"/>
    <n v="7"/>
    <n v="8"/>
    <n v="9"/>
    <n v="9"/>
    <n v="10"/>
    <x v="7"/>
    <n v="11"/>
    <n v="11"/>
    <m/>
    <n v="12"/>
    <n v="1017416145"/>
    <s v="TJohnson18x"/>
    <n v="18"/>
    <s v="C18"/>
    <s v="C18"/>
    <s v="C18"/>
    <s v="C18"/>
    <n v="458"/>
    <m/>
    <m/>
    <s v="PPDC @ FCES"/>
    <s v="Central"/>
    <s v="Central"/>
    <s v="Central"/>
    <s v="Central"/>
    <s v="Central"/>
    <s v="Central"/>
    <s v="Central"/>
    <m/>
    <s v="Central"/>
    <m/>
    <d v="2013-09-01T00:00:00"/>
    <n v="4"/>
    <n v="5"/>
    <n v="212"/>
    <m/>
    <m/>
    <m/>
    <m/>
    <m/>
    <m/>
    <n v="1"/>
    <n v="1"/>
    <n v="1"/>
    <n v="1"/>
    <n v="1"/>
    <n v="1"/>
    <n v="1"/>
    <n v="1"/>
    <n v="1"/>
    <m/>
    <n v="1"/>
    <m/>
    <m/>
    <m/>
    <m/>
    <m/>
    <m/>
    <m/>
    <m/>
    <m/>
    <m/>
    <m/>
    <n v="186"/>
    <n v="197"/>
    <n v="6"/>
    <n v="11"/>
    <s v="Yes"/>
    <s v="YES"/>
    <s v="yes"/>
    <s v="NO"/>
    <n v="191"/>
    <n v="196"/>
    <n v="8"/>
    <n v="5"/>
    <s v="Yes"/>
    <s v="NO"/>
    <s v="No"/>
    <s v="NO"/>
    <m/>
    <n v="208"/>
    <n v="204"/>
    <n v="4"/>
    <n v="-4"/>
    <n v="15"/>
    <b v="0"/>
    <b v="0"/>
    <b v="0"/>
    <s v="No"/>
    <m/>
    <n v="201"/>
    <n v="203"/>
    <n v="4"/>
    <n v="2"/>
    <n v="7"/>
    <b v="1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8"/>
    <m/>
    <m/>
    <m/>
    <m/>
    <m/>
    <m/>
    <m/>
    <m/>
    <m/>
    <m/>
    <m/>
    <m/>
    <m/>
    <m/>
    <m/>
    <m/>
    <m/>
    <m/>
    <m/>
    <m/>
    <m/>
    <n v="1017416145"/>
    <d v="2017-09-18T00:00:00"/>
    <m/>
    <s v="Yes"/>
    <s v="Yes"/>
    <s v="Yes"/>
    <s v="?"/>
    <s v="Unknown"/>
    <m/>
    <s v="Yes"/>
    <n v="1"/>
    <m/>
    <m/>
    <s v="C18"/>
    <m/>
    <m/>
    <n v="361"/>
    <s v="Fail"/>
    <m/>
    <m/>
    <m/>
    <m/>
    <s v="Armstrong High School"/>
    <s v="Armstrong High School"/>
    <s v="Yes"/>
    <m/>
    <n v="141831"/>
    <n v="2"/>
    <n v="2"/>
    <n v="2"/>
    <n v="3"/>
    <n v="2"/>
    <n v="2"/>
    <n v="3"/>
    <n v="3"/>
    <n v="3"/>
    <n v="3"/>
    <n v="4"/>
    <n v="4"/>
    <n v="4"/>
    <n v="4"/>
    <n v="3"/>
    <n v="3"/>
    <n v="3"/>
    <n v="2"/>
    <n v="1"/>
    <n v="1"/>
    <n v="1"/>
    <n v="4"/>
    <n v="2"/>
    <n v="4"/>
    <n v="4"/>
    <n v="4"/>
    <n v="4"/>
    <n v="4"/>
    <n v="4"/>
    <n v="4"/>
    <n v="4"/>
    <n v="4"/>
    <n v="4"/>
    <n v="1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6"/>
    <s v="Te'Ziah"/>
    <s v="Stevens"/>
    <m/>
    <m/>
    <m/>
    <m/>
    <m/>
    <x v="1"/>
    <n v="4"/>
    <n v="4"/>
    <n v="5"/>
    <n v="6"/>
    <s v="Te'ZiahStevens"/>
    <s v="TStevens370"/>
    <n v="370"/>
    <s v="C370"/>
    <s v="C370"/>
    <s v="C370"/>
    <s v="C370"/>
    <m/>
    <m/>
    <m/>
    <m/>
    <m/>
    <m/>
    <m/>
    <m/>
    <s v="Central"/>
    <s v="Central"/>
    <s v="Central"/>
    <s v="Central"/>
    <s v="Central"/>
    <m/>
    <d v="2017-02-07T00:00:00"/>
    <n v="2"/>
    <n v="2"/>
    <n v="88"/>
    <m/>
    <m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7-02-06T00:00:00"/>
    <m/>
    <m/>
    <m/>
    <m/>
    <m/>
    <m/>
    <m/>
    <m/>
    <m/>
    <m/>
    <m/>
    <m/>
    <n v="170"/>
    <n v="1"/>
    <m/>
    <m/>
    <m/>
    <m/>
    <m/>
    <m/>
    <m/>
    <m/>
    <s v="C370"/>
    <m/>
    <m/>
    <m/>
    <m/>
    <m/>
    <m/>
    <m/>
    <m/>
    <m/>
    <m/>
    <m/>
    <m/>
    <m/>
    <m/>
    <m/>
    <m/>
    <m/>
    <m/>
    <m/>
    <m/>
    <m/>
    <s v="Te'ZiahStevens"/>
    <d v="2017-09-18T00:00:00"/>
    <m/>
    <m/>
    <m/>
    <s v="Yes"/>
    <s v="Yes"/>
    <m/>
    <m/>
    <m/>
    <m/>
    <m/>
    <m/>
    <s v="C370"/>
    <m/>
    <m/>
    <m/>
    <m/>
    <m/>
    <m/>
    <m/>
    <m/>
    <s v="Home School"/>
    <s v="Home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70"/>
    <n v="3"/>
    <n v="4"/>
    <n v="2"/>
    <n v="4"/>
    <n v="3"/>
    <n v="4"/>
    <n v="3"/>
    <n v="4"/>
    <n v="4"/>
  </r>
  <r>
    <n v="876"/>
    <s v="DEVARTREY"/>
    <s v="JACKSON"/>
    <m/>
    <m/>
    <m/>
    <m/>
    <m/>
    <x v="0"/>
    <m/>
    <m/>
    <m/>
    <n v="4"/>
    <n v="1017732806"/>
    <s v="DJACKSON1096"/>
    <n v="1096"/>
    <s v="CH1096"/>
    <m/>
    <m/>
    <m/>
    <m/>
    <m/>
    <m/>
    <m/>
    <m/>
    <m/>
    <m/>
    <m/>
    <m/>
    <m/>
    <m/>
    <m/>
    <s v="Chimborazo"/>
    <m/>
    <d v="2019-02-05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9"/>
    <s v="JARRELL"/>
    <s v="HARRIS-THORNTON"/>
    <m/>
    <m/>
    <m/>
    <m/>
    <m/>
    <x v="0"/>
    <m/>
    <m/>
    <m/>
    <n v="3"/>
    <s v="MISSING"/>
    <s v="JHARRIS-THORNTON1092"/>
    <n v="1092"/>
    <s v="CH1092"/>
    <m/>
    <m/>
    <m/>
    <m/>
    <m/>
    <m/>
    <m/>
    <m/>
    <m/>
    <m/>
    <m/>
    <m/>
    <m/>
    <m/>
    <m/>
    <s v="Chimborazo"/>
    <m/>
    <d v="2019-02-04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8"/>
    <s v="JAKIYA"/>
    <s v="HARRIS-THORNTON"/>
    <m/>
    <m/>
    <m/>
    <m/>
    <m/>
    <x v="0"/>
    <m/>
    <m/>
    <m/>
    <n v="4"/>
    <s v="MISSING"/>
    <s v="JHARRIS-THORNTON1093"/>
    <n v="1093"/>
    <s v="CH1093"/>
    <m/>
    <m/>
    <m/>
    <m/>
    <m/>
    <m/>
    <m/>
    <m/>
    <m/>
    <m/>
    <m/>
    <m/>
    <m/>
    <m/>
    <m/>
    <s v="Chimborazo"/>
    <m/>
    <d v="2019-02-04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8"/>
    <s v="J'Ahnee"/>
    <s v="Grays"/>
    <m/>
    <m/>
    <m/>
    <m/>
    <m/>
    <x v="0"/>
    <m/>
    <m/>
    <m/>
    <n v="2"/>
    <n v="1017900175"/>
    <s v="JGrays1124"/>
    <n v="1124"/>
    <s v="G1124"/>
    <m/>
    <m/>
    <m/>
    <m/>
    <m/>
    <m/>
    <m/>
    <m/>
    <m/>
    <m/>
    <m/>
    <m/>
    <m/>
    <m/>
    <m/>
    <s v="George Mason"/>
    <m/>
    <d v="2019-03-07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4"/>
    <s v="Tanaya"/>
    <s v="Tunstall"/>
    <m/>
    <m/>
    <m/>
    <m/>
    <m/>
    <x v="0"/>
    <m/>
    <m/>
    <m/>
    <n v="4"/>
    <n v="1017883300"/>
    <s v="CPerlieCPerlie1060"/>
    <n v="1067"/>
    <s v="F1067"/>
    <m/>
    <m/>
    <m/>
    <m/>
    <m/>
    <m/>
    <m/>
    <m/>
    <m/>
    <m/>
    <m/>
    <m/>
    <m/>
    <m/>
    <m/>
    <s v="PPDC @ FCES"/>
    <m/>
    <d v="2019-01-01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5"/>
    <s v="G'aisha"/>
    <s v="Flippen"/>
    <m/>
    <m/>
    <m/>
    <m/>
    <m/>
    <x v="0"/>
    <m/>
    <m/>
    <m/>
    <n v="4"/>
    <s v="MISSING"/>
    <s v="GFlippen1112"/>
    <n v="1112"/>
    <s v="F1112"/>
    <m/>
    <m/>
    <m/>
    <m/>
    <m/>
    <m/>
    <m/>
    <m/>
    <m/>
    <m/>
    <m/>
    <m/>
    <m/>
    <m/>
    <m/>
    <s v="PPDC @ FCES"/>
    <m/>
    <d v="2019-02-14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8"/>
    <s v="Keyanna"/>
    <s v="Anderson"/>
    <m/>
    <m/>
    <m/>
    <m/>
    <m/>
    <x v="0"/>
    <n v="2"/>
    <n v="2"/>
    <n v="3"/>
    <n v="3"/>
    <n v="1017879490"/>
    <s v="KAnderson484"/>
    <n v="484"/>
    <s v="F484"/>
    <s v="F484"/>
    <s v="F484"/>
    <m/>
    <m/>
    <m/>
    <m/>
    <m/>
    <m/>
    <m/>
    <m/>
    <m/>
    <m/>
    <s v="PPDC @ FCES"/>
    <s v="PPDC @ FCES"/>
    <s v="PPDC @ FCES"/>
    <s v="PPDC @ FCES"/>
    <m/>
    <d v="2017-07-10T00:00:00"/>
    <n v="2"/>
    <n v="1"/>
    <n v="52"/>
    <m/>
    <m/>
    <m/>
    <m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79490"/>
    <s v="F484"/>
    <n v="153"/>
    <n v="166"/>
    <n v="7"/>
    <s v="Well Below National Norm"/>
    <n v="17"/>
    <n v="13"/>
    <s v="Yes"/>
    <s v="No"/>
    <s v="Did Not Achieve Goal, But Showed Growth"/>
    <s v="No"/>
    <n v="155"/>
    <n v="167"/>
    <n v="3"/>
    <s v="Well Below National Norm"/>
    <n v="18"/>
    <n v="12"/>
    <s v="Yes"/>
    <s v="No"/>
    <s v="Did Not Achieve Goal, But Showed Growth"/>
    <s v="No"/>
    <m/>
    <m/>
    <d v="2017-09-18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4"/>
    <s v="Kayvion"/>
    <s v="Johnson"/>
    <m/>
    <m/>
    <m/>
    <m/>
    <m/>
    <x v="0"/>
    <m/>
    <n v="4"/>
    <m/>
    <n v="5"/>
    <n v="1017381730"/>
    <s v="KJohnson660"/>
    <n v="660"/>
    <s v="F660"/>
    <s v="F660"/>
    <s v="F660"/>
    <m/>
    <m/>
    <m/>
    <m/>
    <m/>
    <m/>
    <m/>
    <m/>
    <m/>
    <m/>
    <m/>
    <s v="PPDC @ FCES"/>
    <m/>
    <s v="PPDC @ FCES"/>
    <m/>
    <d v="2017-10-01T00:00:00"/>
    <n v="0"/>
    <n v="1"/>
    <n v="36"/>
    <m/>
    <m/>
    <m/>
    <m/>
    <m/>
    <m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381730"/>
    <s v="F660"/>
    <n v="177"/>
    <n v="171"/>
    <n v="1"/>
    <s v="Well Below National Norm"/>
    <n v="11"/>
    <n v="-6"/>
    <s v="No"/>
    <s v="No"/>
    <s v="Did Not Achieve Goal"/>
    <s v="No"/>
    <n v="193"/>
    <n v="196"/>
    <n v="12"/>
    <s v="Well Below National Norm"/>
    <n v="12"/>
    <n v="3"/>
    <s v="Yes"/>
    <s v="No"/>
    <s v="Did Not Achieve Goal, But Showed Growth"/>
    <s v="No"/>
    <m/>
    <m/>
    <d v="2017-09-18T00:00:00"/>
    <m/>
    <m/>
    <m/>
    <m/>
    <s v="Yes"/>
    <m/>
    <m/>
    <m/>
    <m/>
    <s v="Yes"/>
    <e v="#N/A"/>
    <m/>
    <m/>
    <m/>
    <m/>
    <m/>
    <n v="294"/>
    <s v="Fail"/>
    <n v="314"/>
    <s v="Fail"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660"/>
    <n v="2"/>
    <n v="2"/>
    <n v="2"/>
    <n v="4"/>
    <n v="3"/>
    <n v="4"/>
    <n v="4"/>
    <n v="4"/>
    <n v="2"/>
  </r>
  <r>
    <n v="868"/>
    <s v="McKayla"/>
    <s v="Jones"/>
    <m/>
    <m/>
    <m/>
    <m/>
    <m/>
    <x v="0"/>
    <m/>
    <m/>
    <m/>
    <n v="2"/>
    <n v="1017856216"/>
    <s v="MJones1080"/>
    <n v="1080"/>
    <s v="F1080"/>
    <m/>
    <m/>
    <m/>
    <m/>
    <m/>
    <m/>
    <m/>
    <m/>
    <m/>
    <m/>
    <m/>
    <m/>
    <m/>
    <m/>
    <m/>
    <s v="PPDC @ FCES"/>
    <m/>
    <d v="2019-01-18T00:00:00"/>
    <n v="0"/>
    <n v="0"/>
    <n v="0"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9"/>
    <s v="Tatyana"/>
    <s v="Anderson"/>
    <m/>
    <m/>
    <m/>
    <m/>
    <m/>
    <x v="4"/>
    <n v="3"/>
    <n v="3"/>
    <m/>
    <n v="4"/>
    <n v="1017716457"/>
    <s v="TAnderson268"/>
    <n v="268"/>
    <s v="F268"/>
    <s v="F268"/>
    <s v="F268"/>
    <s v="F268"/>
    <m/>
    <m/>
    <m/>
    <m/>
    <m/>
    <m/>
    <m/>
    <m/>
    <s v="PPDC @ FCES"/>
    <m/>
    <s v="PPDC @ FCES"/>
    <m/>
    <s v="PPDC @ FCES"/>
    <m/>
    <d v="2016-09-12T00:00:00"/>
    <n v="0"/>
    <n v="2"/>
    <n v="72"/>
    <m/>
    <m/>
    <m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d v="2016-09-12T00:00:00"/>
    <n v="156"/>
    <m/>
    <s v="RPS X"/>
    <m/>
    <m/>
    <m/>
    <m/>
    <m/>
    <m/>
    <m/>
    <n v="165"/>
    <m/>
    <n v="170"/>
    <n v="5"/>
    <n v="17"/>
    <n v="5"/>
    <s v="Yes"/>
    <s v="No"/>
    <s v="No"/>
    <s v="No"/>
    <m/>
    <n v="1017716457"/>
    <s v="F268"/>
    <n v="155"/>
    <n v="159"/>
    <n v="1"/>
    <s v="Well Below National Norm"/>
    <n v="16"/>
    <n v="4"/>
    <s v="Yes"/>
    <s v="No"/>
    <s v="Did Not Achieve Goal, But Showed Growth"/>
    <s v="No"/>
    <n v="166"/>
    <n v="177"/>
    <n v="3"/>
    <s v="Well Below National Norm"/>
    <n v="15"/>
    <n v="11"/>
    <s v="Yes"/>
    <s v="No"/>
    <s v="Did Not Achieve Goal, But Showed Growth"/>
    <s v="No"/>
    <m/>
    <n v="1017716457"/>
    <d v="2017-09-18T00:00:00"/>
    <m/>
    <m/>
    <m/>
    <s v="Yes"/>
    <s v="Yes"/>
    <m/>
    <m/>
    <s v="No"/>
    <n v="0"/>
    <s v="No"/>
    <e v="#N/A"/>
    <s v="F268"/>
    <m/>
    <m/>
    <m/>
    <m/>
    <n v="437"/>
    <s v="Pass"/>
    <n v="437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7"/>
    <s v="T'Quan"/>
    <s v="Williams"/>
    <m/>
    <m/>
    <m/>
    <m/>
    <m/>
    <x v="2"/>
    <n v="6"/>
    <n v="6"/>
    <n v="7"/>
    <n v="7"/>
    <s v="T'QuanWilliams"/>
    <s v="TWilliams2"/>
    <n v="2"/>
    <s v="C2"/>
    <s v="C617"/>
    <s v="C617"/>
    <s v="W291"/>
    <n v="277"/>
    <m/>
    <m/>
    <m/>
    <m/>
    <s v="Central"/>
    <m/>
    <m/>
    <s v="Woodville"/>
    <s v="Central"/>
    <s v="Central"/>
    <s v="Central"/>
    <s v="Central"/>
    <m/>
    <d v="2016-09-12T00:00:00"/>
    <n v="3"/>
    <n v="1"/>
    <n v="60"/>
    <m/>
    <m/>
    <m/>
    <m/>
    <m/>
    <m/>
    <m/>
    <m/>
    <m/>
    <n v="1"/>
    <m/>
    <m/>
    <s v="incomplete"/>
    <n v="1"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n v="165"/>
    <m/>
    <s v="Error"/>
    <n v="1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617"/>
    <n v="187"/>
    <n v="191"/>
    <n v="5"/>
    <s v="Well Below National Norm"/>
    <n v="8"/>
    <n v="4"/>
    <s v="Yes"/>
    <s v="No"/>
    <s v="Did Not Achieve Goal, But Showed Growth"/>
    <s v="No"/>
    <n v="180"/>
    <n v="181"/>
    <n v="1"/>
    <s v="Well Below National Norm"/>
    <n v="8"/>
    <n v="1"/>
    <s v="Yes"/>
    <s v="No"/>
    <s v="Did Not Achieve Goal, But Showed Growth"/>
    <s v="No"/>
    <m/>
    <n v="1017248772"/>
    <d v="2017-09-18T00:00:00"/>
    <m/>
    <m/>
    <m/>
    <s v="Yes"/>
    <s v="Yes"/>
    <m/>
    <m/>
    <s v="No"/>
    <n v="0"/>
    <m/>
    <m/>
    <s v="W291"/>
    <m/>
    <m/>
    <n v="303"/>
    <s v="Fail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1"/>
    <s v="Woodville"/>
    <n v="3"/>
    <n v="4"/>
    <n v="1"/>
    <n v="4"/>
    <n v="1"/>
    <n v="1"/>
    <n v="2"/>
    <n v="4"/>
    <n v="4"/>
    <n v="4"/>
    <n v="4"/>
    <n v="1"/>
    <n v="4"/>
    <n v="4"/>
    <n v="2"/>
    <n v="1"/>
    <n v="1"/>
    <n v="2"/>
    <n v="3"/>
    <n v="1"/>
    <n v="1"/>
    <n v="3"/>
    <n v="2"/>
    <n v="3"/>
    <n v="1"/>
    <n v="2"/>
    <n v="2"/>
    <n v="4"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617"/>
    <n v="3"/>
    <n v="3"/>
    <n v="1"/>
    <n v="4"/>
    <n v="3"/>
    <n v="3"/>
    <n v="2"/>
    <n v="1"/>
    <n v="1"/>
  </r>
  <r>
    <n v="607"/>
    <s v="Tyshawn"/>
    <s v="Louis"/>
    <m/>
    <m/>
    <m/>
    <m/>
    <m/>
    <x v="0"/>
    <n v="6"/>
    <n v="6"/>
    <n v="7"/>
    <n v="7"/>
    <s v="TyshawnLouis"/>
    <s v="TLouis493"/>
    <n v="493"/>
    <s v="C493"/>
    <s v="C493"/>
    <s v="C493"/>
    <m/>
    <m/>
    <m/>
    <m/>
    <m/>
    <m/>
    <m/>
    <m/>
    <m/>
    <m/>
    <s v="Central"/>
    <s v="Central"/>
    <m/>
    <s v="Central"/>
    <m/>
    <d v="2017-07-10T00:00:00"/>
    <n v="1"/>
    <n v="1"/>
    <n v="44"/>
    <m/>
    <m/>
    <m/>
    <m/>
    <m/>
    <m/>
    <m/>
    <m/>
    <m/>
    <m/>
    <m/>
    <m/>
    <m/>
    <n v="1"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493"/>
    <m/>
    <n v="206"/>
    <n v="25"/>
    <s v="Well Below National Norm"/>
    <m/>
    <m/>
    <m/>
    <m/>
    <m/>
    <s v="No"/>
    <m/>
    <n v="219"/>
    <n v="35"/>
    <s v="Below National Norm"/>
    <m/>
    <m/>
    <m/>
    <m/>
    <m/>
    <s v="No"/>
    <m/>
    <m/>
    <d v="2017-09-18T00:00:00"/>
    <m/>
    <m/>
    <m/>
    <m/>
    <s v="?"/>
    <m/>
    <m/>
    <m/>
    <m/>
    <m/>
    <m/>
    <m/>
    <m/>
    <m/>
    <m/>
    <m/>
    <m/>
    <m/>
    <m/>
    <m/>
    <m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93"/>
    <n v="3"/>
    <n v="3"/>
    <n v="3"/>
    <n v="4"/>
    <n v="3"/>
    <n v="3"/>
    <n v="3"/>
    <n v="3"/>
    <n v="1"/>
  </r>
  <r>
    <n v="90"/>
    <s v="Cheyenne"/>
    <s v="Davis"/>
    <n v="3"/>
    <n v="4"/>
    <n v="5"/>
    <n v="5"/>
    <n v="6"/>
    <x v="5"/>
    <n v="7"/>
    <n v="7"/>
    <n v="8"/>
    <n v="8"/>
    <s v="CheyenneDavis"/>
    <s v="CDavis66x"/>
    <n v="66"/>
    <s v="C66"/>
    <s v="C66"/>
    <s v="C66"/>
    <s v="C66"/>
    <n v="969"/>
    <m/>
    <s v="Central"/>
    <s v="Central"/>
    <s v="Central"/>
    <s v="Central"/>
    <s v="Central"/>
    <m/>
    <s v="Central"/>
    <s v="Central"/>
    <s v="Central"/>
    <m/>
    <s v="Central"/>
    <m/>
    <d v="2012-06-01T00:00:00"/>
    <n v="5"/>
    <n v="6"/>
    <n v="256"/>
    <m/>
    <m/>
    <m/>
    <n v="1"/>
    <n v="1"/>
    <n v="1"/>
    <n v="1"/>
    <n v="1"/>
    <n v="1"/>
    <n v="1"/>
    <n v="1"/>
    <m/>
    <n v="1"/>
    <n v="1"/>
    <n v="1"/>
    <m/>
    <s v="incomplete"/>
    <m/>
    <m/>
    <m/>
    <m/>
    <m/>
    <m/>
    <m/>
    <m/>
    <m/>
    <m/>
    <m/>
    <n v="196"/>
    <n v="204"/>
    <n v="8"/>
    <n v="8"/>
    <s v="Yes"/>
    <s v="YES"/>
    <s v="no"/>
    <s v="YES"/>
    <n v="179"/>
    <n v="192"/>
    <n v="11"/>
    <n v="13"/>
    <s v="Yes"/>
    <s v="YES"/>
    <s v="yes"/>
    <s v="NO"/>
    <m/>
    <n v="210"/>
    <n v="216"/>
    <n v="6"/>
    <n v="6"/>
    <n v="75"/>
    <b v="1"/>
    <b v="1"/>
    <b v="0"/>
    <s v="Yes"/>
    <m/>
    <n v="202"/>
    <n v="215"/>
    <n v="9"/>
    <n v="13"/>
    <n v="54"/>
    <b v="1"/>
    <b v="1"/>
    <b v="1"/>
    <s v="Yes"/>
    <m/>
    <m/>
    <n v="210"/>
    <n v="61"/>
    <n v="219"/>
    <n v="69"/>
    <n v="6"/>
    <n v="9"/>
    <s v="Yes"/>
    <s v="Yes"/>
    <s v="Yes"/>
    <s v="Yes"/>
    <n v="200"/>
    <n v="22"/>
    <n v="202"/>
    <n v="12"/>
    <n v="10"/>
    <n v="2"/>
    <s v="Yes"/>
    <s v="No"/>
    <s v="No"/>
    <s v="No"/>
    <m/>
    <d v="2017-03-29T00:00:00"/>
    <n v="218"/>
    <n v="69"/>
    <n v="225"/>
    <n v="74"/>
    <n v="4"/>
    <n v="7"/>
    <s v="Yes"/>
    <s v="Yes"/>
    <s v="Yes"/>
    <s v="Yes"/>
    <n v="212"/>
    <n v="37"/>
    <n v="214"/>
    <n v="25"/>
    <n v="8"/>
    <n v="2"/>
    <s v="Yes"/>
    <s v="No"/>
    <s v="No"/>
    <s v="No"/>
    <m/>
    <s v="x"/>
    <s v="C66"/>
    <n v="223"/>
    <n v="228"/>
    <n v="74"/>
    <s v="Above National Norm"/>
    <n v="3"/>
    <n v="5"/>
    <s v="Yes"/>
    <s v="Yes"/>
    <s v="Exceeded Goal"/>
    <s v="Yes"/>
    <n v="221"/>
    <n v="228"/>
    <n v="49"/>
    <s v="Below National Norm"/>
    <n v="6"/>
    <n v="7"/>
    <s v="Yes"/>
    <s v="Yes"/>
    <s v="Exceeded Goal"/>
    <s v="No"/>
    <m/>
    <s v="CheyenneDavis"/>
    <d v="2017-09-19T00:00:00"/>
    <m/>
    <s v="Yes"/>
    <s v="Yes"/>
    <s v="Yes"/>
    <s v="Yes"/>
    <s v="No"/>
    <n v="0"/>
    <m/>
    <m/>
    <m/>
    <m/>
    <s v="C66"/>
    <m/>
    <m/>
    <m/>
    <m/>
    <m/>
    <m/>
    <m/>
    <m/>
    <s v="Anna Julia Cooper"/>
    <s v="Anna Julia Cooper"/>
    <s v="No"/>
    <m/>
    <n v="141934"/>
    <n v="4"/>
    <n v="4"/>
    <n v="3"/>
    <n v="4"/>
    <n v="3"/>
    <n v="3"/>
    <n v="4"/>
    <n v="3"/>
    <n v="4"/>
    <n v="3"/>
    <n v="3"/>
    <n v="4"/>
    <n v="4"/>
    <n v="2"/>
    <n v="4"/>
    <n v="4"/>
    <n v="4"/>
    <n v="4"/>
    <n v="4"/>
    <n v="4"/>
    <n v="4"/>
    <n v="3"/>
    <n v="4"/>
    <n v="2"/>
    <n v="2"/>
    <n v="2"/>
    <n v="1"/>
    <n v="1"/>
    <n v="1"/>
    <n v="3"/>
    <n v="4"/>
    <n v="4"/>
    <n v="4"/>
    <n v="1"/>
    <n v="1"/>
    <m/>
    <m/>
    <m/>
    <m/>
    <s v="C66"/>
    <n v="3"/>
    <n v="3"/>
    <n v="3"/>
    <n v="4"/>
    <n v="3"/>
    <n v="2"/>
    <n v="2"/>
    <n v="3"/>
    <n v="4"/>
    <n v="2"/>
    <n v="3"/>
    <n v="3"/>
    <n v="3"/>
    <n v="3"/>
    <n v="2"/>
    <n v="2"/>
    <n v="3"/>
    <n v="3"/>
    <n v="3"/>
    <n v="3"/>
    <n v="4"/>
    <n v="2"/>
    <n v="1"/>
    <n v="1"/>
    <n v="1"/>
    <n v="1"/>
    <n v="1"/>
    <n v="1"/>
    <m/>
    <m/>
    <m/>
    <m/>
    <n v="3"/>
    <n v="4"/>
    <n v="3"/>
    <n v="4"/>
    <n v="3"/>
    <n v="3"/>
    <n v="3"/>
    <n v="3"/>
    <n v="3"/>
    <n v="3"/>
    <n v="4"/>
    <n v="2"/>
    <n v="4"/>
    <n v="2"/>
    <n v="4"/>
    <n v="4"/>
    <n v="3"/>
    <n v="4"/>
    <n v="4"/>
    <n v="3"/>
    <n v="4"/>
    <n v="1"/>
    <n v="4"/>
    <n v="1"/>
    <n v="1"/>
    <n v="1"/>
    <n v="1"/>
    <n v="1"/>
    <n v="1"/>
    <n v="2"/>
    <n v="3"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66"/>
    <n v="3"/>
    <n v="4"/>
    <n v="3"/>
    <n v="3"/>
    <n v="1"/>
    <n v="2"/>
    <n v="1"/>
    <n v="2"/>
    <n v="2"/>
  </r>
  <r>
    <n v="463"/>
    <s v="Nicholas"/>
    <s v="Bruce"/>
    <m/>
    <m/>
    <m/>
    <m/>
    <m/>
    <x v="2"/>
    <n v="6"/>
    <n v="6"/>
    <n v="7"/>
    <n v="7"/>
    <s v="NicolasBruce"/>
    <s v="NBruce286"/>
    <n v="286"/>
    <s v="C286"/>
    <s v="C286"/>
    <s v="C286"/>
    <s v="C286"/>
    <m/>
    <m/>
    <m/>
    <m/>
    <m/>
    <m/>
    <m/>
    <m/>
    <s v="Central"/>
    <s v="Central"/>
    <s v="Central"/>
    <s v="Central"/>
    <s v="Central"/>
    <m/>
    <d v="2016-09-12T00:00:00"/>
    <n v="2"/>
    <n v="1"/>
    <n v="52"/>
    <m/>
    <m/>
    <m/>
    <m/>
    <m/>
    <m/>
    <m/>
    <m/>
    <m/>
    <m/>
    <m/>
    <m/>
    <s v="incomplete"/>
    <n v="1"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x"/>
    <s v="C286"/>
    <n v="205"/>
    <n v="207"/>
    <n v="27"/>
    <s v="Well Below National Norm"/>
    <n v="6"/>
    <n v="2"/>
    <s v="Yes"/>
    <s v="No"/>
    <s v="Did Not Achieve Goal, But Showed Growth"/>
    <s v="No"/>
    <n v="208"/>
    <n v="226"/>
    <n v="52"/>
    <s v="Above National Norm"/>
    <n v="8"/>
    <n v="18"/>
    <s v="Yes"/>
    <s v="Yes"/>
    <s v="Exceeded Goal"/>
    <s v="Yes"/>
    <m/>
    <s v="NicolasBruce"/>
    <d v="2017-09-18T00:00:00"/>
    <m/>
    <m/>
    <m/>
    <s v="Yes"/>
    <s v="Yes"/>
    <m/>
    <m/>
    <m/>
    <m/>
    <m/>
    <m/>
    <s v="C286"/>
    <m/>
    <m/>
    <m/>
    <m/>
    <m/>
    <m/>
    <m/>
    <m/>
    <s v="Anna Julia Cooper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86"/>
    <s v="Central"/>
    <n v="2"/>
    <n v="3"/>
    <n v="2"/>
    <n v="3"/>
    <n v="1"/>
    <n v="2"/>
    <n v="3"/>
    <n v="2"/>
    <n v="1"/>
    <n v="1"/>
    <n v="1"/>
    <n v="2"/>
    <n v="2"/>
    <n v="2"/>
    <n v="4"/>
    <n v="4"/>
    <n v="4"/>
    <n v="2"/>
    <n v="1"/>
    <n v="1"/>
    <n v="3"/>
    <n v="4"/>
    <n v="4"/>
    <n v="1"/>
    <n v="1"/>
    <n v="2"/>
    <n v="1"/>
    <n v="3"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286"/>
    <n v="2"/>
    <n v="3"/>
    <n v="3"/>
    <n v="3"/>
    <n v="2"/>
    <n v="2"/>
    <n v="2"/>
    <n v="2"/>
    <n v="2"/>
  </r>
  <r>
    <n v="506"/>
    <s v="Tanique"/>
    <s v="Williams"/>
    <m/>
    <m/>
    <m/>
    <m/>
    <m/>
    <x v="2"/>
    <n v="6"/>
    <n v="6"/>
    <n v="7"/>
    <n v="7"/>
    <s v="TaniqueWilliams"/>
    <s v="TWilliams496"/>
    <n v="496"/>
    <s v="C496"/>
    <s v="C496"/>
    <s v="C496"/>
    <s v="W292"/>
    <m/>
    <m/>
    <m/>
    <m/>
    <m/>
    <m/>
    <m/>
    <m/>
    <s v="Woodville"/>
    <s v="Central"/>
    <s v="Central"/>
    <s v="Central"/>
    <m/>
    <m/>
    <d v="2016-09-12T00:00:00"/>
    <n v="2"/>
    <n v="1"/>
    <n v="52"/>
    <m/>
    <m/>
    <m/>
    <m/>
    <m/>
    <m/>
    <m/>
    <m/>
    <m/>
    <m/>
    <m/>
    <m/>
    <s v="incomplete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6"/>
    <m/>
    <m/>
    <m/>
    <m/>
    <m/>
    <m/>
    <m/>
    <m/>
    <m/>
    <m/>
    <m/>
    <m/>
    <m/>
    <m/>
    <m/>
    <m/>
    <m/>
    <m/>
    <m/>
    <m/>
    <m/>
    <n v="1017381822"/>
    <d v="2017-09-18T00:00:00"/>
    <m/>
    <m/>
    <m/>
    <s v="Yes"/>
    <s v="Yes"/>
    <m/>
    <m/>
    <m/>
    <m/>
    <m/>
    <m/>
    <s v="W292"/>
    <m/>
    <m/>
    <m/>
    <m/>
    <m/>
    <m/>
    <m/>
    <m/>
    <s v="Woodville Elementary School"/>
    <s v="All Saints Catholic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2"/>
    <s v="Woodville"/>
    <n v="1"/>
    <n v="2"/>
    <n v="3"/>
    <n v="2"/>
    <n v="2"/>
    <n v="3"/>
    <n v="4"/>
    <n v="4"/>
    <n v="4"/>
    <n v="3"/>
    <n v="4"/>
    <n v="4"/>
    <n v="4"/>
    <n v="4"/>
    <n v="4"/>
    <n v="4"/>
    <n v="4"/>
    <n v="2"/>
    <n v="2"/>
    <n v="2"/>
    <n v="2"/>
    <n v="2"/>
    <n v="4"/>
    <n v="4"/>
    <n v="4"/>
    <n v="4"/>
    <n v="4"/>
    <n v="4"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496"/>
    <n v="2"/>
    <n v="2"/>
    <n v="2"/>
    <n v="4"/>
    <n v="2"/>
    <n v="2"/>
    <n v="4"/>
    <n v="4"/>
    <n v="3"/>
  </r>
  <r>
    <n v="729"/>
    <s v="Ka'Miyah"/>
    <s v="Grooms"/>
    <m/>
    <m/>
    <m/>
    <m/>
    <m/>
    <x v="0"/>
    <m/>
    <m/>
    <n v="2"/>
    <n v="2"/>
    <n v="1018041274"/>
    <s v="KGrooms859"/>
    <n v="859"/>
    <s v="F859"/>
    <s v="F859"/>
    <m/>
    <m/>
    <m/>
    <m/>
    <m/>
    <m/>
    <m/>
    <m/>
    <m/>
    <m/>
    <m/>
    <m/>
    <m/>
    <s v="PPDC @ FCES"/>
    <m/>
    <m/>
    <d v="2018-07-01T00:00:00"/>
    <n v="1"/>
    <n v="0"/>
    <n v="8"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2"/>
    <s v="DEMONT"/>
    <s v="THOMAS"/>
    <m/>
    <m/>
    <m/>
    <m/>
    <m/>
    <x v="0"/>
    <m/>
    <m/>
    <m/>
    <n v="5"/>
    <n v="1017707866"/>
    <s v="DTHOMAS1000"/>
    <n v="1000"/>
    <s v="Ch1000"/>
    <m/>
    <m/>
    <m/>
    <m/>
    <m/>
    <m/>
    <m/>
    <m/>
    <m/>
    <m/>
    <m/>
    <m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s v="La'Moni"/>
    <s v="Macon"/>
    <m/>
    <m/>
    <m/>
    <n v="4"/>
    <n v="5"/>
    <x v="2"/>
    <n v="6"/>
    <n v="6"/>
    <m/>
    <n v="7"/>
    <n v="1015971781"/>
    <s v="LMacon691"/>
    <n v="691"/>
    <s v="C691"/>
    <s v="C691"/>
    <s v="C691"/>
    <s v="F72"/>
    <n v="4716"/>
    <m/>
    <m/>
    <m/>
    <m/>
    <m/>
    <s v="PPDC @ FCES"/>
    <s v="PPDC @ FCES"/>
    <s v="PPDC @ FCES"/>
    <s v="Central"/>
    <s v="Central"/>
    <m/>
    <m/>
    <m/>
    <d v="2015-09-15T00:00:00"/>
    <n v="2"/>
    <n v="3"/>
    <n v="124"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4"/>
    <n v="39"/>
    <n v="212"/>
    <n v="66"/>
    <n v="8"/>
    <n v="18"/>
    <s v="Yes"/>
    <s v="Yes"/>
    <s v="Yes"/>
    <s v="Yes"/>
    <n v="196"/>
    <n v="33"/>
    <n v="218"/>
    <n v="62"/>
    <n v="12"/>
    <n v="22"/>
    <s v="Yes"/>
    <s v="Yes"/>
    <s v="Yes"/>
    <s v="Yes"/>
    <m/>
    <d v="2016-09-12T00:00:00"/>
    <n v="203"/>
    <m/>
    <n v="211"/>
    <n v="48"/>
    <n v="6"/>
    <n v="8"/>
    <s v="Yes"/>
    <s v="Yes"/>
    <s v="Yes"/>
    <s v="No"/>
    <m/>
    <m/>
    <m/>
    <m/>
    <m/>
    <m/>
    <m/>
    <m/>
    <m/>
    <m/>
    <m/>
    <n v="1015971781"/>
    <s v="C691"/>
    <n v="211"/>
    <n v="212"/>
    <n v="40"/>
    <s v="Below National Norm"/>
    <n v="5"/>
    <n v="1"/>
    <s v="Yes"/>
    <s v="No"/>
    <s v="Did Not Achieve Goal, But Showed Growth"/>
    <s v="No"/>
    <n v="222"/>
    <n v="232"/>
    <n v="66"/>
    <s v="Above National Norm"/>
    <n v="8"/>
    <n v="10"/>
    <s v="Yes"/>
    <s v="Yes"/>
    <s v="Exceeded Goal"/>
    <s v="Yes"/>
    <m/>
    <n v="1015971781"/>
    <d v="2017-09-20T00:00:00"/>
    <m/>
    <m/>
    <s v="Yes"/>
    <s v="Yes"/>
    <s v="Yes"/>
    <s v="Unknown"/>
    <m/>
    <s v="No"/>
    <n v="0"/>
    <s v="No"/>
    <e v="#N/A"/>
    <s v="F72"/>
    <n v="483"/>
    <s v="Pass"/>
    <n v="533"/>
    <s v="Advanced"/>
    <n v="403"/>
    <s v="Pass"/>
    <n v="448"/>
    <s v="Pass"/>
    <s v="Fairfield Court Elementary School"/>
    <s v="Franklin Military Academy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72"/>
    <n v="2"/>
    <n v="2"/>
    <n v="4"/>
    <n v="4"/>
    <n v="4"/>
    <n v="3"/>
    <n v="4"/>
    <n v="4"/>
    <n v="4"/>
    <n v="4"/>
    <n v="4"/>
    <n v="3"/>
    <n v="4"/>
    <n v="4"/>
    <n v="4"/>
    <n v="4"/>
    <n v="4"/>
    <n v="2"/>
    <n v="3"/>
    <n v="4"/>
    <n v="3"/>
    <n v="4"/>
    <n v="4"/>
    <n v="4"/>
    <n v="4"/>
    <n v="3"/>
    <n v="4"/>
    <n v="4"/>
    <m/>
    <m/>
    <m/>
    <m/>
    <n v="3"/>
    <n v="3"/>
    <n v="3"/>
    <n v="4"/>
    <n v="3"/>
    <n v="1"/>
    <n v="4"/>
    <n v="4"/>
    <n v="4"/>
    <n v="3"/>
    <n v="4"/>
    <n v="3"/>
    <n v="4"/>
    <n v="3"/>
    <n v="4"/>
    <n v="4"/>
    <n v="4"/>
    <n v="3"/>
    <n v="2"/>
    <n v="3"/>
    <n v="3"/>
    <n v="4"/>
    <n v="2"/>
    <n v="4"/>
    <n v="3"/>
    <n v="4"/>
    <n v="3"/>
    <n v="4"/>
    <n v="3"/>
    <n v="3"/>
    <n v="3"/>
    <n v="3"/>
    <n v="4"/>
    <m/>
    <m/>
    <m/>
    <m/>
    <s v="F72"/>
    <s v="Fairfield"/>
    <n v="3"/>
    <n v="4"/>
    <n v="3"/>
    <n v="4"/>
    <n v="3"/>
    <n v="3"/>
    <n v="4"/>
    <n v="4"/>
    <n v="4"/>
    <n v="3"/>
    <n v="3"/>
    <n v="2"/>
    <n v="3"/>
    <n v="3"/>
    <n v="4"/>
    <n v="4"/>
    <n v="4"/>
    <n v="3"/>
    <n v="3"/>
    <n v="3"/>
    <n v="4"/>
    <n v="2"/>
    <n v="4"/>
    <n v="4"/>
    <n v="4"/>
    <n v="4"/>
    <n v="4"/>
    <n v="2"/>
    <m/>
    <m/>
    <m/>
    <s v="Yes"/>
    <m/>
    <s v="F72"/>
    <x v="1"/>
    <n v="4"/>
    <n v="3"/>
    <n v="4"/>
    <n v="4"/>
    <n v="3"/>
    <n v="4"/>
    <n v="4"/>
    <n v="3"/>
    <n v="3"/>
    <n v="4"/>
    <n v="3"/>
    <n v="4"/>
    <n v="4"/>
    <x v="1"/>
    <n v="4"/>
    <n v="4"/>
    <n v="2"/>
    <n v="2"/>
    <n v="2"/>
    <n v="4"/>
    <n v="3"/>
    <n v="3"/>
    <n v="4"/>
    <n v="3"/>
    <n v="3"/>
    <n v="4"/>
    <n v="4"/>
    <n v="3"/>
    <n v="4"/>
    <n v="3"/>
    <n v="3"/>
    <n v="2"/>
    <m/>
    <m/>
    <m/>
    <m/>
    <s v="C691"/>
    <n v="2"/>
    <n v="3"/>
    <n v="1"/>
    <n v="4"/>
    <n v="4"/>
    <n v="3"/>
    <n v="4"/>
    <n v="4"/>
    <n v="4"/>
  </r>
  <r>
    <n v="840"/>
    <s v="My'Khi"/>
    <s v="Davis"/>
    <m/>
    <m/>
    <m/>
    <m/>
    <m/>
    <x v="0"/>
    <m/>
    <m/>
    <m/>
    <n v="2"/>
    <n v="1018042608"/>
    <s v="MDavis1030"/>
    <m/>
    <s v="B1030"/>
    <m/>
    <m/>
    <m/>
    <m/>
    <m/>
    <m/>
    <m/>
    <m/>
    <m/>
    <m/>
    <m/>
    <m/>
    <m/>
    <m/>
    <m/>
    <m/>
    <m/>
    <d v="2018-11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3"/>
    <s v="SHYIAH"/>
    <s v="DAVENPORT"/>
    <m/>
    <m/>
    <m/>
    <m/>
    <m/>
    <x v="0"/>
    <m/>
    <m/>
    <m/>
    <n v="2"/>
    <n v="1017879472"/>
    <s v="SDAVENPORT970"/>
    <n v="970"/>
    <s v="Ch970"/>
    <m/>
    <m/>
    <m/>
    <m/>
    <m/>
    <m/>
    <m/>
    <m/>
    <m/>
    <m/>
    <m/>
    <m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4"/>
    <s v="Taryonna"/>
    <s v="Richardson"/>
    <m/>
    <m/>
    <m/>
    <m/>
    <m/>
    <x v="0"/>
    <m/>
    <n v="2"/>
    <n v="3"/>
    <n v="3"/>
    <n v="1017895919"/>
    <s v="TRichardson696"/>
    <m/>
    <s v="F696"/>
    <s v="F696"/>
    <s v="F696"/>
    <m/>
    <m/>
    <m/>
    <m/>
    <m/>
    <m/>
    <m/>
    <m/>
    <m/>
    <m/>
    <m/>
    <s v="PPDC @ FCES"/>
    <s v="PPDC @ FCES"/>
    <m/>
    <m/>
    <d v="2017-10-01T00:00:00"/>
    <n v="1"/>
    <n v="1"/>
    <n v="44"/>
    <m/>
    <m/>
    <m/>
    <m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895919"/>
    <s v="F696"/>
    <n v="165"/>
    <n v="179"/>
    <n v="26"/>
    <s v="Well Below National Norm"/>
    <n v="15"/>
    <n v="14"/>
    <s v="Yes"/>
    <s v="No"/>
    <s v="Did Not Achieve Goal, But Showed Growth"/>
    <s v="No"/>
    <n v="162"/>
    <n v="182"/>
    <n v="23"/>
    <s v="Well Below National Norm"/>
    <n v="17"/>
    <n v="20"/>
    <s v="Yes"/>
    <s v="Yes"/>
    <s v="Exceeded Goal"/>
    <s v="No"/>
    <m/>
    <m/>
    <d v="2017-09-20T00:00:00"/>
    <m/>
    <m/>
    <m/>
    <m/>
    <s v="Yes"/>
    <m/>
    <m/>
    <m/>
    <m/>
    <s v="No"/>
    <e v="#N/A"/>
    <m/>
    <m/>
    <m/>
    <m/>
    <m/>
    <m/>
    <m/>
    <m/>
    <m/>
    <m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1"/>
    <s v="Traenese"/>
    <s v="Tolliver"/>
    <m/>
    <m/>
    <m/>
    <m/>
    <m/>
    <x v="0"/>
    <m/>
    <m/>
    <m/>
    <n v="4"/>
    <n v="1018172194"/>
    <s v="TTolliver1010"/>
    <m/>
    <s v="F1010"/>
    <m/>
    <m/>
    <m/>
    <m/>
    <m/>
    <m/>
    <m/>
    <m/>
    <m/>
    <m/>
    <m/>
    <m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0"/>
    <s v="zimar"/>
    <s v="Ward"/>
    <m/>
    <m/>
    <m/>
    <m/>
    <m/>
    <x v="0"/>
    <m/>
    <m/>
    <m/>
    <n v="3"/>
    <n v="1017879334"/>
    <s v="zWard939"/>
    <n v="939"/>
    <s v="F939"/>
    <m/>
    <m/>
    <m/>
    <m/>
    <m/>
    <m/>
    <m/>
    <m/>
    <m/>
    <m/>
    <m/>
    <m/>
    <m/>
    <m/>
    <m/>
    <m/>
    <m/>
    <d v="2018-10-01T00:00:0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2"/>
    <s v="Zanyla"/>
    <s v="Washington"/>
    <m/>
    <m/>
    <m/>
    <m/>
    <m/>
    <x v="0"/>
    <n v="2"/>
    <n v="2"/>
    <n v="3"/>
    <n v="3"/>
    <n v="1017879007"/>
    <s v="ZWashington1006"/>
    <m/>
    <s v="F1006"/>
    <s v="C500"/>
    <s v="C500"/>
    <m/>
    <m/>
    <m/>
    <m/>
    <m/>
    <m/>
    <m/>
    <m/>
    <m/>
    <m/>
    <s v="Central"/>
    <s v="Central"/>
    <s v="Central"/>
    <m/>
    <m/>
    <d v="2017-07-10T00:00:00"/>
    <n v="2"/>
    <n v="1"/>
    <n v="52"/>
    <m/>
    <m/>
    <m/>
    <m/>
    <m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00"/>
    <m/>
    <m/>
    <m/>
    <m/>
    <m/>
    <m/>
    <m/>
    <m/>
    <m/>
    <m/>
    <m/>
    <m/>
    <m/>
    <m/>
    <m/>
    <m/>
    <m/>
    <m/>
    <m/>
    <m/>
    <m/>
    <m/>
    <d v="2017-09-18T00:00:00"/>
    <m/>
    <m/>
    <m/>
    <m/>
    <s v="?"/>
    <m/>
    <m/>
    <m/>
    <m/>
    <m/>
    <m/>
    <m/>
    <m/>
    <m/>
    <m/>
    <m/>
    <m/>
    <m/>
    <m/>
    <m/>
    <m/>
    <s v="All Saints Catholic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Dominic"/>
    <s v="Hayes"/>
    <n v="8"/>
    <n v="9"/>
    <n v="10"/>
    <n v="10"/>
    <n v="11"/>
    <x v="8"/>
    <n v="12"/>
    <m/>
    <m/>
    <m/>
    <m/>
    <m/>
    <n v="102"/>
    <m/>
    <s v="C102"/>
    <s v="C102"/>
    <s v="C102"/>
    <n v="1526"/>
    <m/>
    <s v="Central"/>
    <s v="Central"/>
    <s v="Central"/>
    <s v="Central"/>
    <m/>
    <m/>
    <m/>
    <m/>
    <m/>
    <m/>
    <m/>
    <m/>
    <d v="2011-09-01T00:00:00"/>
    <n v="3"/>
    <n v="4"/>
    <n v="168"/>
    <m/>
    <m/>
    <n v="1"/>
    <m/>
    <n v="1"/>
    <n v="1"/>
    <n v="1"/>
    <n v="1"/>
    <n v="1"/>
    <n v="1"/>
    <m/>
    <m/>
    <m/>
    <m/>
    <m/>
    <m/>
    <m/>
    <m/>
    <m/>
    <m/>
    <m/>
    <m/>
    <m/>
    <m/>
    <m/>
    <m/>
    <m/>
    <m/>
    <n v="214"/>
    <n v="206"/>
    <n v="4"/>
    <n v="-8"/>
    <s v="No"/>
    <s v="NO"/>
    <s v="no"/>
    <s v="NO"/>
    <n v="205"/>
    <n v="221"/>
    <n v="4"/>
    <n v="16"/>
    <s v="Yes"/>
    <s v="YES"/>
    <s v="yes"/>
    <s v="NO"/>
    <m/>
    <n v="219"/>
    <m/>
    <m/>
    <e v="#VALUE!"/>
    <m/>
    <e v="#VALUE!"/>
    <e v="#VALUE!"/>
    <e v="#VALUE!"/>
    <m/>
    <m/>
    <n v="22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2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102"/>
    <m/>
    <m/>
    <m/>
    <m/>
    <m/>
    <m/>
    <m/>
    <m/>
    <m/>
    <m/>
    <m/>
    <m/>
    <n v="1418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Keonne"/>
    <s v="Lomax"/>
    <n v="9"/>
    <n v="10"/>
    <n v="11"/>
    <n v="11"/>
    <n v="12"/>
    <x v="9"/>
    <n v="13"/>
    <m/>
    <m/>
    <m/>
    <n v="1012431693"/>
    <m/>
    <m/>
    <m/>
    <s v="C103"/>
    <s v="C103"/>
    <s v="C103"/>
    <n v="1854"/>
    <m/>
    <s v="Central"/>
    <s v="Central"/>
    <s v="Central"/>
    <s v="Central"/>
    <s v="Central"/>
    <m/>
    <s v="Central"/>
    <m/>
    <m/>
    <m/>
    <m/>
    <m/>
    <d v="2010-09-01T00:00:00"/>
    <n v="5"/>
    <n v="7"/>
    <n v="292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m/>
    <n v="210"/>
    <n v="210"/>
    <n v="2"/>
    <n v="0"/>
    <s v="No"/>
    <s v="NO"/>
    <s v="no"/>
    <s v="NO"/>
    <n v="210"/>
    <n v="217"/>
    <n v="2"/>
    <n v="7"/>
    <s v="Yes"/>
    <s v="YES"/>
    <s v="yes"/>
    <s v="NO"/>
    <m/>
    <n v="214"/>
    <n v="213"/>
    <n v="2"/>
    <n v="-1"/>
    <n v="32"/>
    <b v="0"/>
    <b v="0"/>
    <b v="0"/>
    <s v="No"/>
    <m/>
    <n v="232"/>
    <n v="223"/>
    <n v="2"/>
    <n v="-9"/>
    <m/>
    <b v="0"/>
    <b v="0"/>
    <b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3"/>
    <m/>
    <m/>
    <m/>
    <m/>
    <m/>
    <m/>
    <m/>
    <m/>
    <m/>
    <m/>
    <m/>
    <m/>
    <m/>
    <m/>
    <m/>
    <m/>
    <m/>
    <m/>
    <m/>
    <m/>
    <m/>
    <n v="1012431693"/>
    <m/>
    <m/>
    <s v="Yes"/>
    <s v="Yes"/>
    <s v="Yes"/>
    <m/>
    <s v="Unknown"/>
    <m/>
    <s v="No"/>
    <n v="0"/>
    <m/>
    <m/>
    <s v="C103"/>
    <m/>
    <m/>
    <m/>
    <m/>
    <m/>
    <m/>
    <m/>
    <m/>
    <s v="Armstrong High School"/>
    <m/>
    <m/>
    <m/>
    <n v="141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Chris"/>
    <s v="McArthur"/>
    <n v="8"/>
    <n v="9"/>
    <n v="10"/>
    <n v="10"/>
    <n v="11"/>
    <x v="8"/>
    <n v="12"/>
    <m/>
    <m/>
    <m/>
    <m/>
    <m/>
    <m/>
    <m/>
    <m/>
    <m/>
    <s v=""/>
    <m/>
    <m/>
    <s v="Central"/>
    <s v="Central"/>
    <m/>
    <m/>
    <m/>
    <m/>
    <m/>
    <m/>
    <m/>
    <m/>
    <m/>
    <m/>
    <d v="2010-09-01T00:00:00"/>
    <n v="3"/>
    <n v="4"/>
    <n v="168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173"/>
    <n v="185"/>
    <n v="5"/>
    <n v="12"/>
    <s v="Yes"/>
    <s v="YES"/>
    <s v="yes"/>
    <s v="NO"/>
    <n v="186"/>
    <s v="n/a"/>
    <s v="n/a"/>
    <s v="n/a"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mcarthu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Tyzea"/>
    <s v="Dunn"/>
    <n v="8"/>
    <n v="9"/>
    <n v="10"/>
    <n v="10"/>
    <n v="11"/>
    <x v="8"/>
    <n v="12"/>
    <m/>
    <m/>
    <m/>
    <m/>
    <m/>
    <m/>
    <m/>
    <m/>
    <m/>
    <s v=""/>
    <m/>
    <m/>
    <s v="Central"/>
    <s v="Central"/>
    <m/>
    <m/>
    <m/>
    <m/>
    <m/>
    <m/>
    <m/>
    <m/>
    <m/>
    <m/>
    <d v="2010-09-01T00:00:00"/>
    <n v="4"/>
    <n v="4"/>
    <n v="176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n v="188"/>
    <n v="161"/>
    <n v="4"/>
    <n v="-27"/>
    <s v="No"/>
    <s v="NO"/>
    <s v="no"/>
    <s v="NO"/>
    <n v="192"/>
    <n v="201"/>
    <n v="4"/>
    <n v="9"/>
    <s v="Yes"/>
    <s v="YES"/>
    <s v="yes"/>
    <s v="NO"/>
    <m/>
    <n v="201"/>
    <m/>
    <m/>
    <e v="#VALUE!"/>
    <m/>
    <e v="#VALUE!"/>
    <e v="#VALUE!"/>
    <e v="#VALUE!"/>
    <m/>
    <m/>
    <n v="21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tdun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George"/>
    <s v="Bennett"/>
    <n v="7"/>
    <n v="8"/>
    <n v="9"/>
    <n v="9"/>
    <n v="10"/>
    <x v="7"/>
    <n v="11"/>
    <m/>
    <m/>
    <m/>
    <m/>
    <m/>
    <m/>
    <m/>
    <m/>
    <m/>
    <s v=""/>
    <m/>
    <m/>
    <s v="Central"/>
    <s v="Central"/>
    <m/>
    <m/>
    <m/>
    <m/>
    <m/>
    <m/>
    <m/>
    <m/>
    <m/>
    <m/>
    <d v="2010-09-01T00:00:00"/>
    <n v="3"/>
    <n v="4"/>
    <n v="168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196"/>
    <n v="199"/>
    <n v="4"/>
    <n v="3"/>
    <s v="Yes"/>
    <s v="NO"/>
    <s v="no"/>
    <s v="NO"/>
    <n v="221"/>
    <n v="216"/>
    <n v="5"/>
    <n v="-5"/>
    <s v="No"/>
    <s v="NO"/>
    <s v="No"/>
    <s v="NO"/>
    <m/>
    <n v="193"/>
    <m/>
    <m/>
    <e v="#VALUE!"/>
    <m/>
    <e v="#VALUE!"/>
    <e v="#VALUE!"/>
    <e v="#VALUE!"/>
    <m/>
    <m/>
    <n v="209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gbennet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Warren"/>
    <s v="Hubbard"/>
    <n v="7"/>
    <n v="8"/>
    <n v="9"/>
    <n v="9"/>
    <n v="10"/>
    <x v="7"/>
    <n v="11"/>
    <n v="11"/>
    <m/>
    <m/>
    <n v="1013655030"/>
    <m/>
    <m/>
    <m/>
    <s v="C99"/>
    <s v="C99"/>
    <s v="C99"/>
    <n v="1794"/>
    <m/>
    <s v="Central"/>
    <s v="Central"/>
    <s v="Central"/>
    <s v="Central"/>
    <s v="Central"/>
    <s v="Central"/>
    <s v="Central"/>
    <s v="Central"/>
    <m/>
    <m/>
    <m/>
    <m/>
    <d v="2010-09-01T00:00:00"/>
    <n v="7"/>
    <n v="7"/>
    <n v="308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73"/>
    <n v="186"/>
    <n v="5"/>
    <n v="13"/>
    <s v="Yes"/>
    <s v="YES"/>
    <s v="yes"/>
    <s v="NO"/>
    <n v="206"/>
    <n v="203"/>
    <n v="4"/>
    <n v="-3"/>
    <s v="No"/>
    <s v="NO"/>
    <s v="No"/>
    <s v="NO"/>
    <m/>
    <n v="178"/>
    <n v="210"/>
    <n v="6"/>
    <n v="32"/>
    <n v="26"/>
    <b v="1"/>
    <b v="1"/>
    <b v="1"/>
    <s v="No"/>
    <m/>
    <n v="219"/>
    <n v="219"/>
    <n v="4"/>
    <n v="0"/>
    <n v="27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9"/>
    <m/>
    <m/>
    <m/>
    <m/>
    <m/>
    <m/>
    <m/>
    <m/>
    <m/>
    <m/>
    <m/>
    <m/>
    <m/>
    <m/>
    <m/>
    <m/>
    <m/>
    <m/>
    <m/>
    <m/>
    <m/>
    <n v="1013655030"/>
    <m/>
    <m/>
    <s v="Yes"/>
    <s v="Yes"/>
    <s v="Yes"/>
    <m/>
    <s v="No"/>
    <n v="0"/>
    <s v="No"/>
    <n v="0"/>
    <s v="No"/>
    <e v="#N/A"/>
    <s v="C99"/>
    <m/>
    <m/>
    <n v="352"/>
    <s v="Fail"/>
    <n v="420"/>
    <s v="Pass"/>
    <n v="396"/>
    <s v="Fail"/>
    <s v="Franklin Military Academy"/>
    <m/>
    <m/>
    <m/>
    <n v="141719"/>
    <n v="4"/>
    <n v="2"/>
    <n v="4"/>
    <n v="4"/>
    <n v="4"/>
    <n v="4"/>
    <n v="4"/>
    <n v="4"/>
    <n v="4"/>
    <n v="4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2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incere"/>
    <s v="Baker"/>
    <n v="7"/>
    <n v="8"/>
    <n v="9"/>
    <n v="9"/>
    <n v="10"/>
    <x v="7"/>
    <n v="11"/>
    <m/>
    <m/>
    <m/>
    <m/>
    <m/>
    <m/>
    <m/>
    <m/>
    <m/>
    <s v=""/>
    <m/>
    <m/>
    <m/>
    <m/>
    <m/>
    <m/>
    <m/>
    <m/>
    <m/>
    <m/>
    <m/>
    <m/>
    <m/>
    <m/>
    <d v="2011-06-01T00:00:00"/>
    <n v="4"/>
    <n v="0"/>
    <n v="32"/>
    <m/>
    <n v="1"/>
    <m/>
    <n v="1"/>
    <m/>
    <n v="1"/>
    <m/>
    <n v="1"/>
    <m/>
    <m/>
    <m/>
    <m/>
    <m/>
    <m/>
    <m/>
    <m/>
    <m/>
    <m/>
    <m/>
    <m/>
    <m/>
    <m/>
    <m/>
    <m/>
    <m/>
    <m/>
    <m/>
    <m/>
    <n v="227"/>
    <m/>
    <m/>
    <m/>
    <m/>
    <m/>
    <m/>
    <m/>
    <n v="226"/>
    <m/>
    <m/>
    <m/>
    <m/>
    <m/>
    <m/>
    <m/>
    <m/>
    <n v="227"/>
    <m/>
    <m/>
    <e v="#VALUE!"/>
    <m/>
    <e v="#VALUE!"/>
    <e v="#VALUE!"/>
    <e v="#VALUE!"/>
    <m/>
    <m/>
    <n v="228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sba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Tiona"/>
    <s v="Dickerson"/>
    <n v="7"/>
    <n v="8"/>
    <n v="9"/>
    <n v="9"/>
    <n v="10"/>
    <x v="7"/>
    <n v="11"/>
    <m/>
    <m/>
    <m/>
    <n v="1013981358"/>
    <m/>
    <m/>
    <m/>
    <s v="C115"/>
    <s v="C115"/>
    <s v="C115"/>
    <n v="3680"/>
    <m/>
    <s v="Central"/>
    <s v="Central"/>
    <s v="Central"/>
    <m/>
    <s v="Central"/>
    <s v="Central"/>
    <s v="Central"/>
    <s v="Central"/>
    <m/>
    <m/>
    <m/>
    <m/>
    <d v="2011-09-01T00:00:00"/>
    <n v="4"/>
    <n v="6"/>
    <n v="248"/>
    <m/>
    <m/>
    <n v="1"/>
    <n v="1"/>
    <n v="1"/>
    <n v="1"/>
    <n v="1"/>
    <m/>
    <n v="1"/>
    <m/>
    <n v="1"/>
    <n v="1"/>
    <n v="1"/>
    <n v="1"/>
    <m/>
    <m/>
    <m/>
    <m/>
    <m/>
    <m/>
    <m/>
    <m/>
    <m/>
    <m/>
    <m/>
    <m/>
    <m/>
    <m/>
    <n v="210"/>
    <n v="204"/>
    <n v="4"/>
    <n v="-6"/>
    <s v="No"/>
    <s v="NO"/>
    <s v="no"/>
    <s v="NO"/>
    <n v="210"/>
    <n v="228"/>
    <n v="4"/>
    <n v="18"/>
    <s v="Yes"/>
    <s v="YES"/>
    <s v="yes"/>
    <s v="NO"/>
    <m/>
    <n v="207"/>
    <n v="220"/>
    <n v="4"/>
    <n v="13"/>
    <n v="50"/>
    <b v="1"/>
    <b v="1"/>
    <b v="1"/>
    <s v="Yes"/>
    <m/>
    <n v="221"/>
    <n v="245"/>
    <n v="4"/>
    <n v="24"/>
    <n v="77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5"/>
    <m/>
    <m/>
    <m/>
    <m/>
    <m/>
    <m/>
    <m/>
    <m/>
    <m/>
    <m/>
    <m/>
    <m/>
    <m/>
    <m/>
    <m/>
    <m/>
    <m/>
    <m/>
    <m/>
    <m/>
    <m/>
    <n v="1013981358"/>
    <m/>
    <m/>
    <s v="Yes"/>
    <s v="Yes"/>
    <s v="Yes"/>
    <m/>
    <s v="Unknown"/>
    <m/>
    <s v="No"/>
    <n v="0"/>
    <m/>
    <m/>
    <s v="C115"/>
    <m/>
    <m/>
    <n v="427"/>
    <s v="Pass"/>
    <m/>
    <m/>
    <m/>
    <m/>
    <s v="Thomas Jefferson High School"/>
    <m/>
    <m/>
    <m/>
    <n v="141264"/>
    <n v="4"/>
    <n v="1"/>
    <n v="1"/>
    <n v="4"/>
    <n v="1"/>
    <n v="4"/>
    <n v="4"/>
    <n v="2"/>
    <n v="1"/>
    <n v="4"/>
    <n v="4"/>
    <n v="4"/>
    <n v="4"/>
    <n v="4"/>
    <n v="4"/>
    <n v="4"/>
    <n v="4"/>
    <n v="4"/>
    <n v="2"/>
    <n v="2"/>
    <n v="4"/>
    <n v="3"/>
    <n v="3"/>
    <n v="4"/>
    <n v="4"/>
    <n v="4"/>
    <n v="4"/>
    <n v="4"/>
    <n v="4"/>
    <n v="4"/>
    <n v="4"/>
    <n v="4"/>
    <n v="4"/>
    <n v="1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Jamel"/>
    <s v="Epps"/>
    <n v="7"/>
    <n v="8"/>
    <n v="9"/>
    <n v="9"/>
    <n v="10"/>
    <x v="7"/>
    <n v="11"/>
    <m/>
    <m/>
    <m/>
    <n v="1013655141"/>
    <m/>
    <m/>
    <m/>
    <s v="C11"/>
    <s v="C11"/>
    <s v="C11"/>
    <n v="384"/>
    <m/>
    <s v="Central"/>
    <s v="Central"/>
    <s v="Central"/>
    <s v="Central"/>
    <s v="Central"/>
    <s v="Central"/>
    <s v="Central"/>
    <s v="Central"/>
    <m/>
    <m/>
    <m/>
    <m/>
    <d v="2012-09-01T00:00:00"/>
    <n v="5"/>
    <n v="5"/>
    <n v="220"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98"/>
    <n v="198"/>
    <n v="4"/>
    <n v="0"/>
    <s v="No"/>
    <s v="NO"/>
    <s v="no"/>
    <s v="NO"/>
    <n v="197"/>
    <n v="212"/>
    <n v="4"/>
    <n v="15"/>
    <s v="Yes"/>
    <s v="YES"/>
    <s v="yes"/>
    <s v="NO"/>
    <m/>
    <n v="204"/>
    <m/>
    <n v="4"/>
    <e v="#VALUE!"/>
    <m/>
    <e v="#VALUE!"/>
    <e v="#VALUE!"/>
    <e v="#VALUE!"/>
    <m/>
    <m/>
    <n v="218"/>
    <n v="223"/>
    <n v="4"/>
    <n v="5"/>
    <n v="34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"/>
    <m/>
    <m/>
    <m/>
    <m/>
    <m/>
    <m/>
    <m/>
    <m/>
    <m/>
    <m/>
    <m/>
    <m/>
    <m/>
    <m/>
    <m/>
    <m/>
    <m/>
    <m/>
    <m/>
    <m/>
    <m/>
    <n v="1013655141"/>
    <m/>
    <m/>
    <s v="Yes"/>
    <s v="Yes"/>
    <s v="Yes"/>
    <m/>
    <s v="Unknown"/>
    <m/>
    <s v="No"/>
    <n v="0"/>
    <m/>
    <m/>
    <s v="C11"/>
    <m/>
    <m/>
    <n v="370"/>
    <s v="Fail"/>
    <m/>
    <m/>
    <m/>
    <m/>
    <s v="Thomas Jefferson High School"/>
    <m/>
    <m/>
    <m/>
    <n v="141702"/>
    <n v="3"/>
    <n v="4"/>
    <n v="3"/>
    <n v="4"/>
    <n v="3"/>
    <n v="1"/>
    <n v="4"/>
    <n v="4"/>
    <n v="4"/>
    <n v="3"/>
    <n v="3"/>
    <n v="3"/>
    <n v="4"/>
    <n v="3"/>
    <n v="4"/>
    <n v="3"/>
    <n v="3"/>
    <n v="1"/>
    <n v="1"/>
    <n v="1"/>
    <n v="4"/>
    <n v="2"/>
    <n v="2"/>
    <n v="4"/>
    <n v="4"/>
    <n v="4"/>
    <n v="2"/>
    <n v="2"/>
    <n v="2"/>
    <n v="3"/>
    <n v="2"/>
    <n v="4"/>
    <n v="4"/>
    <n v="2"/>
    <n v="5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Travis"/>
    <s v="Cambric"/>
    <n v="7"/>
    <n v="8"/>
    <n v="9"/>
    <n v="9"/>
    <n v="10"/>
    <x v="7"/>
    <n v="11"/>
    <m/>
    <m/>
    <m/>
    <m/>
    <m/>
    <m/>
    <m/>
    <m/>
    <m/>
    <s v=""/>
    <m/>
    <m/>
    <s v="Central"/>
    <s v="Central"/>
    <m/>
    <m/>
    <m/>
    <m/>
    <m/>
    <m/>
    <m/>
    <m/>
    <m/>
    <m/>
    <d v="2012-09-01T00:00:00"/>
    <n v="1"/>
    <n v="2"/>
    <n v="80"/>
    <m/>
    <m/>
    <m/>
    <m/>
    <n v="1"/>
    <n v="1"/>
    <n v="1"/>
    <m/>
    <m/>
    <m/>
    <m/>
    <m/>
    <m/>
    <m/>
    <m/>
    <m/>
    <m/>
    <m/>
    <m/>
    <m/>
    <m/>
    <m/>
    <m/>
    <m/>
    <m/>
    <m/>
    <m/>
    <m/>
    <n v="219"/>
    <n v="214"/>
    <n v="3"/>
    <n v="-5"/>
    <s v="No"/>
    <s v="NO"/>
    <s v="no"/>
    <s v="NO"/>
    <n v="219"/>
    <n v="215"/>
    <n v="4"/>
    <n v="-4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tcambr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Essence"/>
    <s v="Kidd"/>
    <n v="7"/>
    <n v="8"/>
    <n v="9"/>
    <n v="9"/>
    <n v="10"/>
    <x v="7"/>
    <n v="11"/>
    <m/>
    <m/>
    <m/>
    <m/>
    <m/>
    <m/>
    <m/>
    <m/>
    <m/>
    <s v=""/>
    <m/>
    <m/>
    <s v="Central"/>
    <s v="Central"/>
    <m/>
    <m/>
    <m/>
    <m/>
    <m/>
    <m/>
    <m/>
    <m/>
    <m/>
    <m/>
    <d v="2012-09-01T00:00:00"/>
    <n v="3"/>
    <n v="2"/>
    <n v="96"/>
    <m/>
    <n v="1"/>
    <m/>
    <m/>
    <n v="1"/>
    <n v="1"/>
    <n v="1"/>
    <n v="1"/>
    <s v=" (special circ.)"/>
    <m/>
    <m/>
    <m/>
    <m/>
    <m/>
    <m/>
    <m/>
    <m/>
    <m/>
    <m/>
    <m/>
    <m/>
    <m/>
    <m/>
    <m/>
    <m/>
    <m/>
    <m/>
    <m/>
    <n v="213"/>
    <n v="227"/>
    <n v="4"/>
    <n v="14"/>
    <s v="Yes"/>
    <s v="YES"/>
    <s v="yes"/>
    <s v="YES"/>
    <n v="213"/>
    <n v="225"/>
    <n v="4"/>
    <n v="12"/>
    <s v="Yes"/>
    <s v="YES"/>
    <s v="yes"/>
    <s v="NO"/>
    <m/>
    <n v="226"/>
    <m/>
    <m/>
    <e v="#VALUE!"/>
    <m/>
    <e v="#VALUE!"/>
    <e v="#VALUE!"/>
    <e v="#VALUE!"/>
    <m/>
    <m/>
    <n v="228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ekid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hilip"/>
    <s v="Robinson"/>
    <n v="8"/>
    <n v="9"/>
    <n v="10"/>
    <n v="10"/>
    <n v="11"/>
    <x v="8"/>
    <n v="12"/>
    <m/>
    <m/>
    <m/>
    <m/>
    <m/>
    <m/>
    <m/>
    <m/>
    <m/>
    <s v=""/>
    <m/>
    <m/>
    <s v="Central"/>
    <s v="Central"/>
    <m/>
    <m/>
    <m/>
    <m/>
    <m/>
    <m/>
    <m/>
    <m/>
    <m/>
    <m/>
    <d v="2011-09-01T00:00:00"/>
    <n v="2"/>
    <n v="3"/>
    <n v="124"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n v="211"/>
    <n v="214"/>
    <n v="4"/>
    <n v="3"/>
    <s v="Yes"/>
    <s v="NO"/>
    <s v="no"/>
    <s v="NO"/>
    <n v="203"/>
    <n v="218"/>
    <n v="4"/>
    <n v="15"/>
    <s v="Yes"/>
    <s v="YES"/>
    <s v="yes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probin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Destiny"/>
    <s v="Berry"/>
    <n v="6"/>
    <n v="7"/>
    <n v="8"/>
    <n v="8"/>
    <n v="9"/>
    <x v="10"/>
    <n v="10"/>
    <m/>
    <m/>
    <m/>
    <m/>
    <m/>
    <m/>
    <m/>
    <m/>
    <m/>
    <s v=""/>
    <m/>
    <m/>
    <s v="Central"/>
    <s v="Central"/>
    <m/>
    <m/>
    <m/>
    <m/>
    <m/>
    <m/>
    <m/>
    <m/>
    <m/>
    <m/>
    <d v="2011-06-01T00:00:00"/>
    <n v="3"/>
    <n v="3"/>
    <n v="132"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212"/>
    <n v="209"/>
    <n v="4"/>
    <n v="-3"/>
    <s v="No"/>
    <s v="NO"/>
    <s v="no"/>
    <s v="NO"/>
    <n v="224"/>
    <n v="229"/>
    <n v="6"/>
    <n v="5"/>
    <s v="Yes"/>
    <s v="NO"/>
    <s v="No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dber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Briona"/>
    <s v="Hicks"/>
    <n v="6"/>
    <n v="7"/>
    <n v="8"/>
    <n v="8"/>
    <n v="9"/>
    <x v="10"/>
    <n v="10"/>
    <m/>
    <m/>
    <m/>
    <n v="1013839390"/>
    <m/>
    <m/>
    <m/>
    <s v="C36"/>
    <s v="C36"/>
    <s v="C36"/>
    <n v="656"/>
    <m/>
    <s v="Central"/>
    <s v="Central"/>
    <s v="Central"/>
    <s v="Central"/>
    <s v="Central"/>
    <s v="Central"/>
    <s v="Central"/>
    <s v="Central"/>
    <m/>
    <m/>
    <m/>
    <m/>
    <d v="2012-09-01T00:00:00"/>
    <n v="5"/>
    <n v="5"/>
    <n v="220"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84"/>
    <n v="197"/>
    <n v="4"/>
    <n v="13"/>
    <s v="Yes"/>
    <s v="YES"/>
    <s v="yes"/>
    <s v="NO"/>
    <n v="196"/>
    <n v="183"/>
    <n v="5"/>
    <n v="-13"/>
    <s v="No"/>
    <s v="NO"/>
    <s v="No"/>
    <s v="NO"/>
    <m/>
    <n v="184"/>
    <n v="200"/>
    <n v="5"/>
    <n v="16"/>
    <n v="11"/>
    <b v="1"/>
    <b v="1"/>
    <b v="1"/>
    <s v="No"/>
    <m/>
    <n v="188"/>
    <n v="198"/>
    <n v="4"/>
    <n v="10"/>
    <n v="4"/>
    <b v="1"/>
    <b v="1"/>
    <b v="1"/>
    <s v="No"/>
    <m/>
    <m/>
    <n v="193"/>
    <n v="6"/>
    <n v="167"/>
    <n v="1"/>
    <n v="6"/>
    <n v="-26"/>
    <s v="No"/>
    <s v="No"/>
    <s v="No"/>
    <s v="No"/>
    <m/>
    <m/>
    <n v="169"/>
    <n v="1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36"/>
    <m/>
    <m/>
    <m/>
    <m/>
    <m/>
    <m/>
    <m/>
    <m/>
    <m/>
    <m/>
    <m/>
    <m/>
    <m/>
    <m/>
    <m/>
    <m/>
    <m/>
    <m/>
    <m/>
    <m/>
    <m/>
    <n v="1013839390"/>
    <m/>
    <m/>
    <s v="Yes"/>
    <s v="Yes"/>
    <s v="Yes"/>
    <m/>
    <s v="No"/>
    <n v="0"/>
    <s v="No"/>
    <n v="0"/>
    <m/>
    <m/>
    <s v="C36"/>
    <m/>
    <m/>
    <m/>
    <m/>
    <m/>
    <m/>
    <m/>
    <m/>
    <s v="Armstrong High School"/>
    <m/>
    <m/>
    <m/>
    <n v="141201"/>
    <n v="4"/>
    <n v="2"/>
    <n v="3"/>
    <n v="4"/>
    <n v="4"/>
    <n v="4"/>
    <n v="3"/>
    <n v="3"/>
    <n v="3"/>
    <n v="3"/>
    <n v="3"/>
    <n v="3"/>
    <n v="3"/>
    <n v="3"/>
    <n v="3"/>
    <n v="1"/>
    <n v="3"/>
    <n v="3"/>
    <n v="1"/>
    <n v="1"/>
    <n v="2"/>
    <n v="2"/>
    <n v="3"/>
    <n v="3"/>
    <n v="2"/>
    <n v="2"/>
    <n v="2"/>
    <n v="1"/>
    <n v="2"/>
    <n v="2"/>
    <n v="4"/>
    <n v="4"/>
    <n v="4"/>
    <n v="1"/>
    <n v="4"/>
    <n v="3"/>
    <n v="3"/>
    <n v="3"/>
    <m/>
    <s v="C36"/>
    <n v="3"/>
    <n v="2"/>
    <n v="4"/>
    <n v="3"/>
    <n v="3"/>
    <n v="3"/>
    <n v="4"/>
    <n v="3"/>
    <n v="2"/>
    <n v="2"/>
    <n v="1"/>
    <n v="3"/>
    <n v="3"/>
    <n v="3"/>
    <n v="3"/>
    <n v="3"/>
    <n v="3"/>
    <n v="1"/>
    <n v="1"/>
    <n v="1"/>
    <n v="1"/>
    <n v="1"/>
    <n v="1"/>
    <n v="1"/>
    <n v="1"/>
    <n v="1"/>
    <n v="1"/>
    <n v="1"/>
    <n v="3"/>
    <n v="3"/>
    <n v="3"/>
    <m/>
    <n v="2"/>
    <n v="3"/>
    <n v="2"/>
    <n v="3"/>
    <n v="3"/>
    <n v="3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Tiasia"/>
    <s v="Dickerson"/>
    <n v="6"/>
    <n v="7"/>
    <n v="8"/>
    <n v="8"/>
    <n v="9"/>
    <x v="10"/>
    <n v="10"/>
    <m/>
    <m/>
    <m/>
    <n v="1014139131"/>
    <m/>
    <m/>
    <m/>
    <s v="C38"/>
    <s v="C38"/>
    <s v="C38"/>
    <n v="669"/>
    <m/>
    <s v="Central"/>
    <s v="Central"/>
    <s v="Central"/>
    <s v="Central"/>
    <s v="Central"/>
    <s v="Central"/>
    <s v="Central"/>
    <s v="Central"/>
    <m/>
    <m/>
    <m/>
    <m/>
    <d v="2011-09-01T00:00:00"/>
    <n v="5"/>
    <n v="6"/>
    <n v="256"/>
    <m/>
    <m/>
    <n v="1"/>
    <n v="1"/>
    <n v="1"/>
    <n v="1"/>
    <n v="1"/>
    <m/>
    <n v="1"/>
    <n v="1"/>
    <n v="1"/>
    <n v="1"/>
    <n v="1"/>
    <n v="1"/>
    <m/>
    <m/>
    <m/>
    <m/>
    <m/>
    <m/>
    <m/>
    <m/>
    <m/>
    <m/>
    <m/>
    <m/>
    <m/>
    <m/>
    <n v="201"/>
    <n v="200"/>
    <n v="4"/>
    <n v="-1"/>
    <s v="No"/>
    <s v="NO"/>
    <s v="no"/>
    <s v="NO"/>
    <n v="200"/>
    <n v="222"/>
    <n v="5"/>
    <n v="22"/>
    <s v="Yes"/>
    <s v="YES"/>
    <s v="yes"/>
    <s v="NO"/>
    <m/>
    <n v="208"/>
    <n v="211"/>
    <n v="4"/>
    <n v="3"/>
    <n v="32"/>
    <b v="1"/>
    <b v="0"/>
    <b v="0"/>
    <s v="No"/>
    <m/>
    <n v="190"/>
    <n v="222"/>
    <n v="4"/>
    <n v="32"/>
    <n v="36"/>
    <b v="1"/>
    <b v="1"/>
    <b v="1"/>
    <s v="No"/>
    <m/>
    <m/>
    <n v="206"/>
    <n v="24"/>
    <n v="202"/>
    <n v="13"/>
    <n v="4"/>
    <n v="-4"/>
    <s v="No"/>
    <s v="No"/>
    <s v="No"/>
    <s v="No"/>
    <m/>
    <m/>
    <n v="216"/>
    <n v="22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38"/>
    <m/>
    <m/>
    <m/>
    <m/>
    <m/>
    <m/>
    <m/>
    <m/>
    <m/>
    <m/>
    <m/>
    <m/>
    <m/>
    <m/>
    <m/>
    <m/>
    <m/>
    <m/>
    <m/>
    <m/>
    <m/>
    <n v="1014139131"/>
    <m/>
    <m/>
    <s v="Yes"/>
    <s v="Yes"/>
    <s v="Yes"/>
    <m/>
    <s v="No"/>
    <n v="0"/>
    <s v="No"/>
    <n v="0"/>
    <m/>
    <m/>
    <s v="C38"/>
    <m/>
    <m/>
    <n v="414"/>
    <s v="Pass"/>
    <m/>
    <m/>
    <m/>
    <m/>
    <s v="Thomas Jefferson High School"/>
    <m/>
    <m/>
    <m/>
    <n v="141364"/>
    <n v="3"/>
    <n v="2"/>
    <n v="3"/>
    <n v="4"/>
    <n v="2"/>
    <n v="2"/>
    <n v="4"/>
    <n v="4"/>
    <n v="2"/>
    <n v="3"/>
    <n v="2"/>
    <n v="3"/>
    <n v="3"/>
    <n v="3"/>
    <n v="4"/>
    <n v="3"/>
    <n v="3"/>
    <n v="4"/>
    <n v="3"/>
    <n v="1"/>
    <n v="4"/>
    <n v="3"/>
    <n v="3"/>
    <n v="2"/>
    <n v="3"/>
    <n v="1"/>
    <n v="3"/>
    <n v="4"/>
    <n v="2"/>
    <n v="3"/>
    <n v="3"/>
    <n v="2"/>
    <n v="3"/>
    <n v="1"/>
    <n v="4"/>
    <n v="3"/>
    <n v="3"/>
    <n v="3"/>
    <m/>
    <s v="C38"/>
    <n v="3"/>
    <n v="3"/>
    <n v="3"/>
    <n v="4"/>
    <n v="2"/>
    <n v="3"/>
    <n v="3"/>
    <n v="3"/>
    <n v="1"/>
    <n v="2"/>
    <n v="3"/>
    <n v="2"/>
    <n v="3"/>
    <n v="3"/>
    <n v="3"/>
    <n v="2"/>
    <n v="3"/>
    <n v="4"/>
    <n v="3"/>
    <n v="1"/>
    <n v="3"/>
    <n v="3"/>
    <n v="3"/>
    <n v="4"/>
    <n v="1"/>
    <n v="4"/>
    <n v="3"/>
    <n v="3"/>
    <n v="3"/>
    <n v="3"/>
    <n v="3"/>
    <m/>
    <n v="3"/>
    <n v="2"/>
    <n v="3"/>
    <n v="4"/>
    <n v="3"/>
    <n v="4"/>
    <n v="2"/>
    <n v="4"/>
    <n v="2"/>
    <n v="4"/>
    <n v="2"/>
    <n v="3"/>
    <n v="4"/>
    <n v="4"/>
    <n v="4"/>
    <n v="3"/>
    <n v="3"/>
    <n v="4"/>
    <n v="2"/>
    <n v="1"/>
    <n v="3"/>
    <n v="3"/>
    <n v="3"/>
    <n v="4"/>
    <n v="4"/>
    <n v="2"/>
    <n v="4"/>
    <n v="4"/>
    <n v="3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Abdullahi"/>
    <s v="Maday"/>
    <n v="5"/>
    <n v="6"/>
    <n v="7"/>
    <n v="7"/>
    <n v="8"/>
    <x v="11"/>
    <n v="9"/>
    <m/>
    <m/>
    <m/>
    <m/>
    <m/>
    <n v="105"/>
    <m/>
    <s v="C105"/>
    <s v="C105"/>
    <s v="C105"/>
    <n v="3433"/>
    <m/>
    <s v="Central"/>
    <s v="Central"/>
    <s v="Central"/>
    <m/>
    <m/>
    <m/>
    <m/>
    <m/>
    <m/>
    <m/>
    <m/>
    <m/>
    <d v="2012-09-01T00:00:00"/>
    <n v="2"/>
    <n v="3"/>
    <n v="124"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n v="161"/>
    <s v="               n/a"/>
    <s v="                        n/a"/>
    <s v="n/a"/>
    <m/>
    <m/>
    <m/>
    <m/>
    <n v="185"/>
    <n v="195"/>
    <n v="7"/>
    <n v="10"/>
    <s v="Yes"/>
    <s v="YES"/>
    <s v="yes"/>
    <s v="NO"/>
    <m/>
    <n v="180"/>
    <m/>
    <m/>
    <e v="#VALUE!"/>
    <m/>
    <e v="#VALUE!"/>
    <e v="#VALUE!"/>
    <e v="#VALUE!"/>
    <m/>
    <m/>
    <n v="208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5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105"/>
    <m/>
    <m/>
    <m/>
    <m/>
    <m/>
    <m/>
    <m/>
    <m/>
    <m/>
    <m/>
    <m/>
    <m/>
    <n v="141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haziah"/>
    <s v="Ingram"/>
    <n v="6"/>
    <n v="7"/>
    <n v="8"/>
    <n v="8"/>
    <n v="9"/>
    <x v="10"/>
    <n v="10"/>
    <m/>
    <m/>
    <m/>
    <n v="1013839073"/>
    <m/>
    <m/>
    <m/>
    <s v="C17"/>
    <s v="C17"/>
    <s v="C17"/>
    <n v="443"/>
    <m/>
    <m/>
    <m/>
    <s v="Central"/>
    <s v="Central"/>
    <s v="Central"/>
    <s v="Central"/>
    <s v="Central"/>
    <m/>
    <m/>
    <m/>
    <m/>
    <m/>
    <d v="2014-06-01T00:00:00"/>
    <n v="3"/>
    <n v="3"/>
    <n v="132"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"/>
    <n v="215"/>
    <n v="3"/>
    <n v="-1"/>
    <n v="42"/>
    <b v="0"/>
    <b v="0"/>
    <b v="0"/>
    <s v="No"/>
    <m/>
    <n v="224"/>
    <n v="203"/>
    <n v="5"/>
    <n v="-21"/>
    <n v="7"/>
    <b v="0"/>
    <b v="0"/>
    <b v="0"/>
    <s v="No"/>
    <m/>
    <m/>
    <n v="198"/>
    <n v="11"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7"/>
    <m/>
    <m/>
    <m/>
    <m/>
    <m/>
    <m/>
    <m/>
    <m/>
    <m/>
    <m/>
    <m/>
    <m/>
    <m/>
    <m/>
    <m/>
    <m/>
    <m/>
    <m/>
    <m/>
    <m/>
    <m/>
    <n v="1013839073"/>
    <m/>
    <m/>
    <m/>
    <s v="Yes"/>
    <s v="Yes"/>
    <m/>
    <s v="Yes"/>
    <n v="7"/>
    <s v="Yes"/>
    <n v="1"/>
    <m/>
    <m/>
    <s v="C17"/>
    <m/>
    <m/>
    <n v="354"/>
    <s v="Fail"/>
    <m/>
    <m/>
    <m/>
    <m/>
    <s v="Franklin Military Academy"/>
    <m/>
    <m/>
    <m/>
    <n v="141823"/>
    <n v="3"/>
    <n v="3"/>
    <n v="3"/>
    <n v="2"/>
    <n v="2"/>
    <n v="2"/>
    <n v="2"/>
    <n v="4"/>
    <n v="3"/>
    <n v="3"/>
    <n v="2"/>
    <n v="3"/>
    <n v="4"/>
    <n v="4"/>
    <n v="4"/>
    <n v="4"/>
    <n v="4"/>
    <n v="2"/>
    <n v="2"/>
    <n v="2"/>
    <n v="3"/>
    <n v="1"/>
    <n v="1"/>
    <n v="2"/>
    <n v="4"/>
    <n v="1"/>
    <n v="4"/>
    <n v="4"/>
    <n v="4"/>
    <n v="1"/>
    <n v="4"/>
    <n v="4"/>
    <n v="4"/>
    <n v="1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Chrishanda"/>
    <s v="Bell"/>
    <n v="6"/>
    <n v="7"/>
    <n v="8"/>
    <n v="8"/>
    <n v="9"/>
    <x v="10"/>
    <n v="10"/>
    <m/>
    <m/>
    <m/>
    <m/>
    <m/>
    <m/>
    <m/>
    <m/>
    <m/>
    <s v=""/>
    <m/>
    <m/>
    <s v="Central"/>
    <s v="Central"/>
    <m/>
    <m/>
    <m/>
    <m/>
    <m/>
    <m/>
    <m/>
    <m/>
    <m/>
    <m/>
    <d v="2010-09-01T00:00:00"/>
    <n v="2"/>
    <n v="4"/>
    <n v="160"/>
    <n v="1"/>
    <n v="1"/>
    <n v="1"/>
    <m/>
    <n v="1"/>
    <n v="1"/>
    <n v="1"/>
    <m/>
    <m/>
    <m/>
    <m/>
    <m/>
    <m/>
    <m/>
    <m/>
    <m/>
    <m/>
    <m/>
    <m/>
    <m/>
    <m/>
    <m/>
    <m/>
    <m/>
    <m/>
    <m/>
    <m/>
    <m/>
    <n v="205"/>
    <n v="213"/>
    <n v="4"/>
    <n v="8"/>
    <s v="Yes"/>
    <s v="YES"/>
    <s v="yes"/>
    <s v="NO"/>
    <n v="229"/>
    <n v="217"/>
    <n v="6"/>
    <n v="-12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bel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Amber"/>
    <s v="Jordan"/>
    <n v="6"/>
    <n v="7"/>
    <n v="8"/>
    <n v="8"/>
    <n v="9"/>
    <x v="10"/>
    <n v="10"/>
    <m/>
    <m/>
    <m/>
    <m/>
    <m/>
    <n v="90"/>
    <m/>
    <s v="C90"/>
    <s v="C90"/>
    <s v="C90"/>
    <n v="1614"/>
    <m/>
    <s v="Central"/>
    <s v="Central"/>
    <s v="Central"/>
    <s v="Central"/>
    <s v="Central"/>
    <m/>
    <m/>
    <m/>
    <m/>
    <m/>
    <m/>
    <m/>
    <d v="2010-09-01T00:00:00"/>
    <n v="4"/>
    <n v="6"/>
    <n v="248"/>
    <n v="1"/>
    <m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n v="210"/>
    <n v="219"/>
    <n v="4"/>
    <n v="9"/>
    <s v="Yes"/>
    <s v="YES"/>
    <s v="yes"/>
    <s v="YES"/>
    <n v="214"/>
    <n v="221"/>
    <n v="6"/>
    <n v="7"/>
    <s v="Yes"/>
    <s v="YES"/>
    <s v="yes"/>
    <s v="NO"/>
    <m/>
    <n v="206"/>
    <m/>
    <n v="4"/>
    <e v="#VALUE!"/>
    <m/>
    <e v="#VALUE!"/>
    <e v="#VALUE!"/>
    <e v="#VALUE!"/>
    <m/>
    <m/>
    <n v="215"/>
    <n v="221"/>
    <n v="5"/>
    <n v="6"/>
    <n v="33"/>
    <b v="1"/>
    <b v="1"/>
    <b v="1"/>
    <s v="No"/>
    <m/>
    <m/>
    <n v="228"/>
    <n v="75"/>
    <m/>
    <m/>
    <n v="2"/>
    <m/>
    <m/>
    <m/>
    <m/>
    <m/>
    <m/>
    <m/>
    <n v="211"/>
    <n v="15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90"/>
    <m/>
    <m/>
    <m/>
    <m/>
    <m/>
    <m/>
    <m/>
    <m/>
    <m/>
    <m/>
    <m/>
    <m/>
    <m/>
    <m/>
    <m/>
    <m/>
    <m/>
    <m/>
    <m/>
    <m/>
    <m/>
    <m/>
    <m/>
    <m/>
    <s v="Yes"/>
    <m/>
    <m/>
    <m/>
    <s v="Yes"/>
    <n v="1"/>
    <m/>
    <m/>
    <m/>
    <m/>
    <s v="C90"/>
    <m/>
    <m/>
    <m/>
    <m/>
    <m/>
    <m/>
    <m/>
    <m/>
    <m/>
    <m/>
    <m/>
    <m/>
    <n v="141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0"/>
    <n v="2"/>
    <n v="2"/>
    <n v="2"/>
    <n v="3"/>
    <n v="3"/>
    <n v="1"/>
    <n v="1"/>
    <n v="1"/>
    <n v="1"/>
    <n v="1"/>
    <n v="4"/>
    <n v="2"/>
    <n v="1"/>
    <n v="1"/>
    <n v="1"/>
    <n v="1"/>
    <n v="3"/>
    <n v="3"/>
    <n v="3"/>
    <n v="1"/>
    <n v="4"/>
    <n v="4"/>
    <n v="1"/>
    <n v="4"/>
    <n v="1"/>
    <n v="3"/>
    <n v="2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Jahlique"/>
    <s v="Carlyle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87"/>
    <n v="210"/>
    <n v="6"/>
    <n v="23"/>
    <s v="Yes"/>
    <s v="YES"/>
    <s v="yes"/>
    <s v="NO"/>
    <n v="216"/>
    <n v="210"/>
    <n v="8"/>
    <n v="-6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carly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Khania"/>
    <s v="Robinson"/>
    <n v="5"/>
    <n v="6"/>
    <n v="7"/>
    <n v="7"/>
    <n v="8"/>
    <x v="11"/>
    <n v="9"/>
    <m/>
    <m/>
    <m/>
    <n v="1013839234"/>
    <m/>
    <m/>
    <m/>
    <s v="C97"/>
    <s v="C97"/>
    <s v="C97"/>
    <n v="1688"/>
    <m/>
    <s v="Central"/>
    <s v="Central"/>
    <s v="Central"/>
    <s v="Central"/>
    <s v="Central"/>
    <m/>
    <m/>
    <m/>
    <m/>
    <m/>
    <m/>
    <m/>
    <d v="2011-06-01T00:00:00"/>
    <n v="5"/>
    <n v="5"/>
    <n v="220"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n v="202"/>
    <n v="206"/>
    <n v="5"/>
    <n v="4"/>
    <s v="Yes"/>
    <s v="NO"/>
    <s v="no"/>
    <s v="NO"/>
    <n v="209"/>
    <n v="216"/>
    <n v="7"/>
    <n v="7"/>
    <s v="Yes"/>
    <s v="YES"/>
    <s v="No"/>
    <s v="NO"/>
    <m/>
    <n v="205"/>
    <n v="212"/>
    <n v="4"/>
    <n v="7"/>
    <n v="40"/>
    <b v="1"/>
    <b v="1"/>
    <b v="1"/>
    <s v="No"/>
    <m/>
    <n v="213"/>
    <n v="223"/>
    <n v="6"/>
    <n v="10"/>
    <n v="44"/>
    <b v="1"/>
    <b v="1"/>
    <b v="1"/>
    <s v="No"/>
    <m/>
    <m/>
    <n v="223"/>
    <n v="71"/>
    <n v="213"/>
    <n v="37"/>
    <n v="3"/>
    <n v="-1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7"/>
    <m/>
    <m/>
    <m/>
    <m/>
    <m/>
    <m/>
    <m/>
    <m/>
    <m/>
    <m/>
    <m/>
    <m/>
    <m/>
    <m/>
    <m/>
    <m/>
    <m/>
    <m/>
    <m/>
    <m/>
    <m/>
    <n v="1013839234"/>
    <m/>
    <m/>
    <s v="Yes"/>
    <s v="Yes"/>
    <m/>
    <m/>
    <s v="Yes"/>
    <n v="2"/>
    <m/>
    <m/>
    <m/>
    <m/>
    <s v="C97"/>
    <m/>
    <m/>
    <m/>
    <m/>
    <m/>
    <m/>
    <m/>
    <m/>
    <m/>
    <m/>
    <m/>
    <m/>
    <n v="141913"/>
    <n v="4"/>
    <n v="2"/>
    <n v="1"/>
    <n v="4"/>
    <n v="4"/>
    <n v="4"/>
    <n v="1"/>
    <n v="4"/>
    <n v="1"/>
    <n v="1"/>
    <n v="4"/>
    <n v="4"/>
    <n v="4"/>
    <n v="4"/>
    <n v="3"/>
    <n v="4"/>
    <n v="3"/>
    <n v="1"/>
    <n v="1"/>
    <n v="1"/>
    <n v="2"/>
    <n v="1"/>
    <n v="1"/>
    <n v="2"/>
    <n v="2"/>
    <n v="1"/>
    <n v="2"/>
    <n v="2"/>
    <n v="1"/>
    <n v="4"/>
    <n v="2"/>
    <n v="2"/>
    <n v="2"/>
    <n v="1"/>
    <n v="3"/>
    <n v="3"/>
    <n v="3"/>
    <n v="3"/>
    <m/>
    <s v="C97"/>
    <n v="4"/>
    <n v="4"/>
    <n v="4"/>
    <n v="2"/>
    <n v="1"/>
    <n v="1"/>
    <n v="1"/>
    <n v="2"/>
    <n v="1"/>
    <n v="4"/>
    <n v="4"/>
    <n v="4"/>
    <n v="2"/>
    <n v="4"/>
    <n v="4"/>
    <n v="4"/>
    <n v="4"/>
    <n v="1"/>
    <n v="1"/>
    <n v="1"/>
    <n v="3"/>
    <n v="1"/>
    <n v="2"/>
    <n v="2"/>
    <n v="1"/>
    <n v="3"/>
    <n v="4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Khalil"/>
    <s v="Robinson"/>
    <n v="6"/>
    <n v="7"/>
    <n v="8"/>
    <n v="8"/>
    <n v="9"/>
    <x v="10"/>
    <n v="10"/>
    <m/>
    <m/>
    <m/>
    <n v="1013839126"/>
    <m/>
    <m/>
    <m/>
    <s v="C98"/>
    <s v="C98"/>
    <s v="C98"/>
    <n v="1689"/>
    <m/>
    <s v="Central"/>
    <s v="Central"/>
    <s v="Central"/>
    <s v="Central"/>
    <s v="Central"/>
    <m/>
    <m/>
    <m/>
    <m/>
    <m/>
    <m/>
    <m/>
    <d v="2011-06-01T00:00:00"/>
    <n v="5"/>
    <n v="5"/>
    <n v="220"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n v="189"/>
    <n v="198"/>
    <n v="4"/>
    <n v="9"/>
    <s v="Yes"/>
    <s v="YES"/>
    <s v="yes"/>
    <s v="NO"/>
    <n v="203"/>
    <n v="205"/>
    <n v="6"/>
    <n v="2"/>
    <s v="Yes"/>
    <s v="NO"/>
    <s v="No"/>
    <s v="NO"/>
    <m/>
    <n v="202"/>
    <n v="189"/>
    <n v="4"/>
    <n v="-13"/>
    <n v="3"/>
    <b v="0"/>
    <b v="0"/>
    <b v="0"/>
    <s v="No"/>
    <m/>
    <n v="199"/>
    <n v="205"/>
    <n v="5"/>
    <n v="6"/>
    <n v="9"/>
    <b v="1"/>
    <b v="1"/>
    <b v="1"/>
    <s v="No"/>
    <m/>
    <m/>
    <n v="208"/>
    <n v="28"/>
    <n v="209"/>
    <n v="24"/>
    <n v="4"/>
    <n v="1"/>
    <s v="Yes"/>
    <s v="No"/>
    <s v="No"/>
    <s v="No"/>
    <m/>
    <m/>
    <n v="212"/>
    <n v="16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98"/>
    <m/>
    <m/>
    <m/>
    <m/>
    <m/>
    <m/>
    <m/>
    <m/>
    <m/>
    <m/>
    <m/>
    <m/>
    <m/>
    <m/>
    <m/>
    <m/>
    <m/>
    <m/>
    <m/>
    <m/>
    <m/>
    <n v="1013839126"/>
    <m/>
    <m/>
    <s v="Yes"/>
    <s v="Yes"/>
    <m/>
    <m/>
    <s v="No"/>
    <n v="0"/>
    <m/>
    <m/>
    <m/>
    <m/>
    <s v="C98"/>
    <m/>
    <m/>
    <m/>
    <m/>
    <m/>
    <m/>
    <m/>
    <m/>
    <m/>
    <m/>
    <m/>
    <m/>
    <n v="141176"/>
    <n v="3"/>
    <n v="3"/>
    <n v="4"/>
    <n v="4"/>
    <n v="3"/>
    <n v="4"/>
    <n v="4"/>
    <n v="3"/>
    <n v="4"/>
    <n v="4"/>
    <n v="4"/>
    <n v="3"/>
    <n v="3"/>
    <n v="4"/>
    <n v="3"/>
    <n v="4"/>
    <n v="4"/>
    <n v="2"/>
    <n v="3"/>
    <n v="2"/>
    <n v="3"/>
    <n v="2"/>
    <n v="3"/>
    <n v="3"/>
    <n v="4"/>
    <n v="3"/>
    <n v="3"/>
    <n v="3"/>
    <n v="3"/>
    <n v="4"/>
    <n v="4"/>
    <n v="4"/>
    <n v="4"/>
    <n v="2"/>
    <n v="4"/>
    <n v="3"/>
    <n v="3"/>
    <n v="3"/>
    <m/>
    <s v="C98"/>
    <n v="4"/>
    <n v="2"/>
    <n v="4"/>
    <n v="4"/>
    <n v="3"/>
    <n v="4"/>
    <n v="4"/>
    <n v="3"/>
    <n v="3"/>
    <n v="3"/>
    <n v="3"/>
    <n v="4"/>
    <n v="2"/>
    <n v="4"/>
    <n v="4"/>
    <n v="4"/>
    <n v="4"/>
    <n v="3"/>
    <n v="3"/>
    <n v="2"/>
    <n v="3"/>
    <n v="2"/>
    <n v="4"/>
    <n v="3"/>
    <n v="2"/>
    <n v="3"/>
    <n v="3"/>
    <n v="3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Caliyah"/>
    <s v="Bennett"/>
    <n v="6"/>
    <n v="7"/>
    <n v="8"/>
    <n v="8"/>
    <n v="9"/>
    <x v="10"/>
    <n v="10"/>
    <m/>
    <m/>
    <m/>
    <m/>
    <m/>
    <n v="7"/>
    <m/>
    <s v="C7"/>
    <s v="C7"/>
    <s v="C7"/>
    <n v="329"/>
    <m/>
    <s v="Central"/>
    <s v="Central"/>
    <s v="Central"/>
    <s v="Central"/>
    <s v="Central"/>
    <m/>
    <m/>
    <m/>
    <m/>
    <m/>
    <m/>
    <m/>
    <d v="2010-09-01T00:00:00"/>
    <n v="3"/>
    <n v="5"/>
    <n v="204"/>
    <n v="1"/>
    <n v="1"/>
    <m/>
    <n v="1"/>
    <n v="1"/>
    <n v="1"/>
    <n v="1"/>
    <m/>
    <n v="1"/>
    <m/>
    <n v="1"/>
    <m/>
    <m/>
    <m/>
    <m/>
    <m/>
    <m/>
    <m/>
    <m/>
    <m/>
    <m/>
    <m/>
    <m/>
    <m/>
    <m/>
    <m/>
    <m/>
    <m/>
    <n v="216"/>
    <n v="225"/>
    <n v="4"/>
    <n v="9"/>
    <s v="Yes"/>
    <s v="YES"/>
    <s v="yes"/>
    <s v="YES"/>
    <n v="232"/>
    <n v="237"/>
    <n v="6"/>
    <n v="5"/>
    <s v="Yes"/>
    <s v="NO"/>
    <s v="No"/>
    <s v="YES"/>
    <m/>
    <n v="228"/>
    <n v="241"/>
    <m/>
    <n v="13"/>
    <m/>
    <b v="1"/>
    <e v="#VALUE!"/>
    <e v="#VALUE!"/>
    <m/>
    <m/>
    <n v="230"/>
    <n v="243"/>
    <n v="5"/>
    <n v="13"/>
    <n v="79"/>
    <b v="1"/>
    <b v="1"/>
    <b v="1"/>
    <s v="Yes"/>
    <m/>
    <m/>
    <m/>
    <m/>
    <m/>
    <m/>
    <m/>
    <m/>
    <m/>
    <m/>
    <m/>
    <m/>
    <m/>
    <m/>
    <n v="216"/>
    <n v="24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7"/>
    <m/>
    <m/>
    <m/>
    <m/>
    <m/>
    <m/>
    <m/>
    <m/>
    <m/>
    <m/>
    <m/>
    <m/>
    <m/>
    <m/>
    <m/>
    <m/>
    <m/>
    <m/>
    <m/>
    <m/>
    <m/>
    <m/>
    <m/>
    <s v="Yes"/>
    <s v="Yes"/>
    <m/>
    <m/>
    <m/>
    <s v="No"/>
    <n v="0"/>
    <m/>
    <m/>
    <m/>
    <m/>
    <s v="C7"/>
    <m/>
    <m/>
    <m/>
    <m/>
    <m/>
    <m/>
    <m/>
    <m/>
    <m/>
    <m/>
    <m/>
    <m/>
    <n v="1417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"/>
    <n v="3"/>
    <n v="3"/>
    <n v="2"/>
    <n v="4"/>
    <n v="4"/>
    <n v="3"/>
    <n v="3"/>
    <n v="3"/>
    <n v="3"/>
    <n v="3"/>
    <n v="4"/>
    <n v="3"/>
    <n v="3"/>
    <n v="2"/>
    <n v="3"/>
    <n v="3"/>
    <n v="3"/>
    <n v="4"/>
    <n v="4"/>
    <n v="4"/>
    <n v="4"/>
    <n v="4"/>
    <n v="3"/>
    <n v="3"/>
    <n v="2"/>
    <n v="3"/>
    <n v="2"/>
    <n v="3"/>
    <n v="2"/>
    <n v="3"/>
    <n v="3"/>
    <m/>
    <n v="1"/>
    <n v="3"/>
    <n v="3"/>
    <n v="4"/>
    <n v="3"/>
    <n v="3"/>
    <n v="2"/>
    <n v="3"/>
    <n v="1"/>
    <n v="3"/>
    <n v="1"/>
    <n v="2"/>
    <n v="4"/>
    <n v="3"/>
    <n v="1"/>
    <n v="3"/>
    <n v="2"/>
    <n v="4"/>
    <n v="3"/>
    <n v="2"/>
    <n v="4"/>
    <n v="3"/>
    <n v="3"/>
    <n v="4"/>
    <n v="3"/>
    <n v="2"/>
    <n v="4"/>
    <n v="3"/>
    <n v="3"/>
    <n v="2"/>
    <n v="3"/>
    <n v="2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Gianna"/>
    <s v="Lonzer"/>
    <n v="5"/>
    <n v="6"/>
    <n v="7"/>
    <n v="7"/>
    <n v="8"/>
    <x v="11"/>
    <n v="9"/>
    <m/>
    <m/>
    <m/>
    <n v="1013697138"/>
    <m/>
    <m/>
    <m/>
    <s v="C21"/>
    <s v="C21"/>
    <s v="C21"/>
    <n v="504"/>
    <m/>
    <m/>
    <m/>
    <s v="Central"/>
    <s v="Central"/>
    <s v="Central"/>
    <m/>
    <m/>
    <m/>
    <m/>
    <m/>
    <m/>
    <m/>
    <d v="2014-06-01T00:00:00"/>
    <n v="2"/>
    <n v="2"/>
    <n v="88"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n v="213"/>
    <m/>
    <m/>
    <m/>
    <m/>
    <m/>
    <m/>
    <m/>
    <n v="224"/>
    <m/>
    <m/>
    <m/>
    <m/>
    <m/>
    <m/>
    <m/>
    <n v="216"/>
    <n v="220"/>
    <n v="4"/>
    <n v="4"/>
    <n v="61"/>
    <b v="1"/>
    <b v="1"/>
    <b v="0"/>
    <s v="Yes"/>
    <m/>
    <n v="221"/>
    <n v="227"/>
    <n v="6"/>
    <n v="6"/>
    <n v="54"/>
    <b v="1"/>
    <b v="1"/>
    <b v="0"/>
    <s v="Yes"/>
    <m/>
    <m/>
    <n v="219"/>
    <n v="62"/>
    <n v="224"/>
    <n v="65"/>
    <n v="3"/>
    <n v="5"/>
    <s v="Yes"/>
    <s v="Yes"/>
    <s v="Yes"/>
    <s v="Yes"/>
    <m/>
    <m/>
    <n v="229"/>
    <n v="51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21"/>
    <m/>
    <m/>
    <m/>
    <m/>
    <m/>
    <m/>
    <m/>
    <m/>
    <m/>
    <m/>
    <m/>
    <m/>
    <m/>
    <m/>
    <m/>
    <m/>
    <m/>
    <m/>
    <m/>
    <m/>
    <m/>
    <n v="1013697138"/>
    <m/>
    <m/>
    <m/>
    <s v="Yes"/>
    <m/>
    <m/>
    <s v="No"/>
    <n v="0"/>
    <m/>
    <m/>
    <m/>
    <m/>
    <s v="C21"/>
    <m/>
    <m/>
    <m/>
    <m/>
    <m/>
    <m/>
    <m/>
    <m/>
    <m/>
    <m/>
    <m/>
    <m/>
    <n v="141577"/>
    <n v="3"/>
    <n v="4"/>
    <n v="3"/>
    <n v="3"/>
    <n v="3"/>
    <n v="2"/>
    <n v="3"/>
    <n v="3"/>
    <n v="1"/>
    <n v="3"/>
    <n v="4"/>
    <n v="4"/>
    <n v="3"/>
    <n v="1"/>
    <n v="4"/>
    <n v="4"/>
    <n v="4"/>
    <n v="2"/>
    <n v="3"/>
    <n v="1"/>
    <n v="3"/>
    <n v="3"/>
    <n v="4"/>
    <n v="4"/>
    <n v="3"/>
    <n v="2"/>
    <n v="4"/>
    <n v="4"/>
    <n v="4"/>
    <n v="4"/>
    <n v="4"/>
    <n v="4"/>
    <n v="3"/>
    <n v="1"/>
    <n v="3"/>
    <n v="3"/>
    <n v="3"/>
    <n v="3"/>
    <m/>
    <s v="C21"/>
    <n v="3"/>
    <n v="2"/>
    <n v="3"/>
    <n v="4"/>
    <n v="1"/>
    <n v="2"/>
    <n v="2"/>
    <n v="1"/>
    <n v="1"/>
    <n v="2"/>
    <n v="3"/>
    <n v="4"/>
    <n v="3"/>
    <n v="4"/>
    <n v="1"/>
    <n v="4"/>
    <n v="4"/>
    <n v="2"/>
    <n v="4"/>
    <n v="1"/>
    <n v="4"/>
    <n v="4"/>
    <n v="4"/>
    <n v="4"/>
    <n v="1"/>
    <n v="4"/>
    <n v="4"/>
    <n v="4"/>
    <n v="3"/>
    <n v="3"/>
    <n v="3"/>
    <m/>
    <n v="4"/>
    <n v="4"/>
    <n v="4"/>
    <n v="4"/>
    <n v="4"/>
    <n v="4"/>
    <n v="3"/>
    <n v="3"/>
    <n v="2"/>
    <n v="3"/>
    <n v="2"/>
    <n v="4"/>
    <n v="3"/>
    <n v="4"/>
    <n v="4"/>
    <n v="4"/>
    <n v="4"/>
    <n v="3"/>
    <n v="3"/>
    <n v="3"/>
    <n v="4"/>
    <n v="3"/>
    <n v="3"/>
    <n v="4"/>
    <n v="4"/>
    <n v="4"/>
    <n v="4"/>
    <n v="4"/>
    <n v="4"/>
    <n v="3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India"/>
    <s v="Pendleton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1-09-01T00:00:00"/>
    <n v="0"/>
    <n v="3"/>
    <n v="108"/>
    <m/>
    <m/>
    <n v="1"/>
    <m/>
    <n v="1"/>
    <m/>
    <n v="1"/>
    <m/>
    <m/>
    <m/>
    <m/>
    <m/>
    <m/>
    <m/>
    <m/>
    <m/>
    <m/>
    <m/>
    <m/>
    <m/>
    <m/>
    <m/>
    <m/>
    <m/>
    <m/>
    <m/>
    <m/>
    <m/>
    <n v="193"/>
    <n v="204"/>
    <n v="6"/>
    <n v="11"/>
    <s v="Yes"/>
    <s v="YES"/>
    <s v="yes"/>
    <s v="NO"/>
    <n v="199"/>
    <n v="206"/>
    <n v="8"/>
    <n v="7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ipendle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Roshae"/>
    <s v="Logan"/>
    <n v="5"/>
    <n v="6"/>
    <n v="7"/>
    <n v="7"/>
    <n v="8"/>
    <x v="11"/>
    <n v="9"/>
    <m/>
    <m/>
    <m/>
    <m/>
    <m/>
    <m/>
    <m/>
    <m/>
    <m/>
    <s v=""/>
    <m/>
    <m/>
    <s v="Central"/>
    <s v="Central"/>
    <m/>
    <m/>
    <m/>
    <m/>
    <m/>
    <m/>
    <m/>
    <m/>
    <m/>
    <m/>
    <d v="2011-09-01T00:00:00"/>
    <n v="3"/>
    <n v="3"/>
    <n v="132"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n v="202"/>
    <n v="205"/>
    <n v="5"/>
    <n v="3"/>
    <s v="Yes"/>
    <s v="NO"/>
    <s v="no"/>
    <s v="NO"/>
    <n v="212"/>
    <n v="223"/>
    <n v="7"/>
    <n v="11"/>
    <s v="Yes"/>
    <s v="YES"/>
    <s v="yes"/>
    <s v="YES"/>
    <m/>
    <n v="212"/>
    <m/>
    <m/>
    <e v="#VALUE!"/>
    <m/>
    <e v="#VALUE!"/>
    <e v="#VALUE!"/>
    <e v="#VALUE!"/>
    <m/>
    <m/>
    <n v="223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rlog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Danasia"/>
    <s v="Turner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203"/>
    <n v="212"/>
    <n v="5"/>
    <n v="9"/>
    <s v="Yes"/>
    <s v="YES"/>
    <s v="yes"/>
    <s v="YES"/>
    <n v="221"/>
    <n v="239"/>
    <n v="8"/>
    <n v="18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dturn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Essence"/>
    <s v="Robinson"/>
    <n v="5"/>
    <n v="6"/>
    <n v="7"/>
    <n v="7"/>
    <n v="8"/>
    <x v="11"/>
    <n v="9"/>
    <m/>
    <m/>
    <m/>
    <m/>
    <m/>
    <m/>
    <m/>
    <m/>
    <m/>
    <s v=""/>
    <m/>
    <m/>
    <s v="Central"/>
    <s v="Central"/>
    <s v="Central"/>
    <m/>
    <m/>
    <m/>
    <m/>
    <m/>
    <m/>
    <m/>
    <m/>
    <m/>
    <d v="2011-09-01T00:00:00"/>
    <n v="1"/>
    <n v="4"/>
    <n v="152"/>
    <m/>
    <m/>
    <n v="1"/>
    <m/>
    <n v="1"/>
    <n v="1"/>
    <n v="1"/>
    <m/>
    <n v="1"/>
    <m/>
    <m/>
    <m/>
    <m/>
    <m/>
    <m/>
    <m/>
    <m/>
    <m/>
    <m/>
    <m/>
    <m/>
    <m/>
    <m/>
    <m/>
    <m/>
    <m/>
    <m/>
    <m/>
    <n v="192"/>
    <n v="197"/>
    <n v="5"/>
    <n v="5"/>
    <s v="Yes"/>
    <s v="YES"/>
    <s v="no"/>
    <s v="NO"/>
    <n v="200"/>
    <n v="194"/>
    <n v="7"/>
    <n v="-6"/>
    <s v="No"/>
    <s v="NO"/>
    <s v="No"/>
    <s v="NO"/>
    <m/>
    <m/>
    <n v="207"/>
    <m/>
    <s v="Error"/>
    <n v="27"/>
    <s v="Error"/>
    <e v="#VALUE!"/>
    <e v="#VALUE!"/>
    <s v="No"/>
    <m/>
    <n v="204"/>
    <n v="206"/>
    <n v="6"/>
    <n v="2"/>
    <n v="12"/>
    <b v="1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672"/>
    <n v="4"/>
    <n v="4"/>
    <n v="3"/>
    <n v="3"/>
    <n v="3"/>
    <n v="3"/>
    <n v="2"/>
    <n v="3"/>
    <n v="2"/>
    <n v="3"/>
    <n v="3"/>
    <n v="3"/>
    <n v="2"/>
    <n v="3"/>
    <n v="2"/>
    <n v="3"/>
    <n v="3"/>
    <n v="2"/>
    <n v="2"/>
    <n v="1"/>
    <n v="2"/>
    <n v="3"/>
    <n v="3"/>
    <n v="4"/>
    <n v="3"/>
    <n v="2"/>
    <n v="2"/>
    <n v="1"/>
    <n v="2"/>
    <n v="3"/>
    <n v="2"/>
    <n v="2"/>
    <n v="2"/>
    <n v="1"/>
    <n v="3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Mytaiza"/>
    <s v="Coles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57"/>
    <n v="190"/>
    <n v="8"/>
    <n v="33"/>
    <s v="Yes"/>
    <s v="YES"/>
    <s v="yes"/>
    <s v="NO"/>
    <n v="193"/>
    <n v="199"/>
    <n v="8"/>
    <n v="6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mcoles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Keimya"/>
    <s v="Thomas"/>
    <n v="5"/>
    <n v="6"/>
    <n v="7"/>
    <n v="7"/>
    <n v="8"/>
    <x v="11"/>
    <n v="9"/>
    <m/>
    <m/>
    <m/>
    <n v="1013785244"/>
    <m/>
    <m/>
    <m/>
    <s v="C24"/>
    <s v="C24"/>
    <s v="C24"/>
    <n v="520"/>
    <m/>
    <s v="Central"/>
    <s v="Central"/>
    <s v="Central"/>
    <s v="Central"/>
    <s v="Central"/>
    <s v="Central"/>
    <m/>
    <m/>
    <m/>
    <m/>
    <m/>
    <m/>
    <d v="2011-06-01T00:00:00"/>
    <n v="6"/>
    <n v="4"/>
    <n v="192"/>
    <m/>
    <n v="1"/>
    <n v="1"/>
    <n v="1"/>
    <n v="1"/>
    <n v="1"/>
    <n v="1"/>
    <n v="1"/>
    <s v="incomplete"/>
    <n v="1"/>
    <n v="1"/>
    <n v="1"/>
    <m/>
    <m/>
    <m/>
    <m/>
    <m/>
    <m/>
    <m/>
    <m/>
    <m/>
    <m/>
    <m/>
    <m/>
    <m/>
    <m/>
    <m/>
    <m/>
    <n v="199"/>
    <n v="206"/>
    <n v="5"/>
    <n v="7"/>
    <s v="Yes"/>
    <s v="YES"/>
    <s v="yes"/>
    <s v="NO"/>
    <n v="223"/>
    <n v="233"/>
    <n v="7"/>
    <n v="10"/>
    <s v="Yes"/>
    <s v="YES"/>
    <s v="yes"/>
    <s v="YES"/>
    <m/>
    <n v="217"/>
    <m/>
    <n v="4"/>
    <e v="#VALUE!"/>
    <m/>
    <e v="#VALUE!"/>
    <e v="#VALUE!"/>
    <e v="#VALUE!"/>
    <m/>
    <m/>
    <n v="235"/>
    <m/>
    <n v="6"/>
    <e v="#VALUE!"/>
    <m/>
    <e v="#VALUE!"/>
    <e v="#VALUE!"/>
    <e v="#VALUE!"/>
    <m/>
    <m/>
    <m/>
    <n v="215"/>
    <n v="51"/>
    <n v="216"/>
    <n v="44"/>
    <n v="4"/>
    <n v="1"/>
    <s v="Yes"/>
    <s v="No"/>
    <s v="No"/>
    <s v="No"/>
    <m/>
    <m/>
    <n v="229"/>
    <n v="51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24"/>
    <m/>
    <m/>
    <m/>
    <m/>
    <m/>
    <m/>
    <m/>
    <m/>
    <m/>
    <m/>
    <m/>
    <m/>
    <m/>
    <m/>
    <m/>
    <m/>
    <m/>
    <m/>
    <m/>
    <m/>
    <m/>
    <n v="1013785244"/>
    <m/>
    <m/>
    <s v="Yes"/>
    <s v="Yes"/>
    <m/>
    <m/>
    <s v="No"/>
    <n v="0"/>
    <m/>
    <m/>
    <m/>
    <m/>
    <s v="C24"/>
    <m/>
    <m/>
    <m/>
    <m/>
    <m/>
    <m/>
    <m/>
    <m/>
    <m/>
    <m/>
    <m/>
    <m/>
    <n v="141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4"/>
    <n v="3"/>
    <n v="3"/>
    <n v="3"/>
    <n v="3"/>
    <n v="3"/>
    <n v="2"/>
    <n v="2"/>
    <n v="3"/>
    <n v="3"/>
    <n v="3"/>
    <n v="2"/>
    <n v="1"/>
    <n v="2"/>
    <n v="3"/>
    <n v="3"/>
    <n v="3"/>
    <n v="3"/>
    <n v="1"/>
    <n v="1"/>
    <n v="1"/>
    <n v="4"/>
    <n v="2"/>
    <n v="4"/>
    <n v="4"/>
    <n v="4"/>
    <n v="4"/>
    <n v="4"/>
    <n v="4"/>
    <n v="3"/>
    <n v="3"/>
    <n v="2"/>
    <m/>
    <n v="3"/>
    <n v="4"/>
    <n v="3"/>
    <n v="3"/>
    <n v="2"/>
    <n v="2"/>
    <n v="3"/>
    <n v="3"/>
    <n v="3"/>
    <n v="3"/>
    <n v="2"/>
    <n v="2"/>
    <n v="2"/>
    <n v="3"/>
    <n v="3"/>
    <n v="3"/>
    <n v="4"/>
    <n v="2"/>
    <n v="2"/>
    <n v="2"/>
    <n v="3"/>
    <n v="3"/>
    <n v="1"/>
    <n v="4"/>
    <n v="4"/>
    <n v="4"/>
    <n v="4"/>
    <n v="4"/>
    <n v="4"/>
    <n v="2"/>
    <n v="1"/>
    <n v="1"/>
    <n v="1"/>
    <n v="2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Tyheem"/>
    <s v="Crump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78"/>
    <n v="207"/>
    <n v="7"/>
    <n v="29"/>
    <s v="Yes"/>
    <s v="YES"/>
    <s v="yes"/>
    <s v="NO"/>
    <n v="213"/>
    <n v="229"/>
    <n v="8"/>
    <n v="16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tcrum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Da'Sia"/>
    <s v="Hill"/>
    <n v="5"/>
    <n v="6"/>
    <n v="7"/>
    <n v="7"/>
    <n v="8"/>
    <x v="11"/>
    <n v="9"/>
    <m/>
    <m/>
    <m/>
    <m/>
    <m/>
    <m/>
    <m/>
    <m/>
    <m/>
    <s v=""/>
    <m/>
    <m/>
    <m/>
    <s v="Central"/>
    <s v="Central"/>
    <m/>
    <m/>
    <m/>
    <m/>
    <m/>
    <m/>
    <m/>
    <m/>
    <m/>
    <d v="2013-06-01T00:00:00"/>
    <n v="1"/>
    <n v="1"/>
    <n v="44"/>
    <m/>
    <m/>
    <m/>
    <m/>
    <m/>
    <n v="1"/>
    <n v="1"/>
    <m/>
    <s v="incomplete"/>
    <m/>
    <m/>
    <m/>
    <m/>
    <m/>
    <m/>
    <m/>
    <m/>
    <m/>
    <m/>
    <m/>
    <m/>
    <m/>
    <m/>
    <m/>
    <m/>
    <m/>
    <m/>
    <m/>
    <n v="215"/>
    <n v="204"/>
    <n v="4"/>
    <n v="-11"/>
    <s v="No"/>
    <s v="NO"/>
    <s v="no"/>
    <s v="NO"/>
    <n v="206"/>
    <n v="214"/>
    <n v="7"/>
    <n v="8"/>
    <s v="Yes"/>
    <s v="YES"/>
    <s v="yes"/>
    <s v="NO"/>
    <m/>
    <m/>
    <m/>
    <m/>
    <e v="#VALUE!"/>
    <m/>
    <e v="#VALUE!"/>
    <e v="#VALUE!"/>
    <e v="#VALUE!"/>
    <m/>
    <m/>
    <n v="224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La-ke"/>
    <s v="Anderson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87"/>
    <n v="204"/>
    <n v="6"/>
    <n v="17"/>
    <s v="Yes"/>
    <s v="YES"/>
    <s v="yes"/>
    <s v="NO"/>
    <n v="207"/>
    <n v="224"/>
    <n v="8"/>
    <n v="17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lander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Aniyah"/>
    <s v="Anderson"/>
    <n v="5"/>
    <n v="6"/>
    <n v="7"/>
    <n v="7"/>
    <n v="8"/>
    <x v="11"/>
    <n v="9"/>
    <n v="9"/>
    <m/>
    <m/>
    <n v="1014863478"/>
    <m/>
    <m/>
    <m/>
    <s v="C64"/>
    <s v="C64"/>
    <s v="C64"/>
    <n v="943"/>
    <m/>
    <s v="Central"/>
    <s v="Central"/>
    <s v="Central"/>
    <s v="Central"/>
    <s v="Central"/>
    <s v="Central"/>
    <s v="Central"/>
    <m/>
    <s v="Central"/>
    <m/>
    <m/>
    <m/>
    <d v="2011-06-01T00:00:00"/>
    <n v="6"/>
    <n v="6"/>
    <n v="264"/>
    <m/>
    <n v="1"/>
    <n v="1"/>
    <n v="1"/>
    <n v="1"/>
    <n v="1"/>
    <n v="1"/>
    <n v="1"/>
    <n v="1"/>
    <n v="1"/>
    <n v="1"/>
    <n v="1"/>
    <n v="1"/>
    <m/>
    <s v="incomplete"/>
    <m/>
    <m/>
    <m/>
    <m/>
    <m/>
    <m/>
    <m/>
    <m/>
    <m/>
    <m/>
    <m/>
    <m/>
    <m/>
    <n v="206"/>
    <n v="194"/>
    <n v="5"/>
    <n v="-12"/>
    <s v="No"/>
    <s v="NO"/>
    <s v="no"/>
    <s v="NO"/>
    <n v="210"/>
    <n v="220"/>
    <n v="7"/>
    <n v="10"/>
    <s v="Yes"/>
    <s v="YES"/>
    <s v="yes"/>
    <s v="NO"/>
    <m/>
    <n v="201"/>
    <n v="214"/>
    <n v="4"/>
    <n v="13"/>
    <n v="45"/>
    <b v="1"/>
    <b v="1"/>
    <b v="1"/>
    <s v="No"/>
    <m/>
    <n v="216"/>
    <n v="223"/>
    <n v="6"/>
    <n v="7"/>
    <n v="44"/>
    <b v="1"/>
    <b v="1"/>
    <b v="1"/>
    <s v="No"/>
    <m/>
    <m/>
    <n v="215"/>
    <n v="51"/>
    <n v="215"/>
    <n v="42"/>
    <n v="4"/>
    <n v="0"/>
    <s v="No"/>
    <s v="No"/>
    <s v="No"/>
    <s v="No"/>
    <m/>
    <m/>
    <n v="225"/>
    <n v="42"/>
    <m/>
    <m/>
    <m/>
    <m/>
    <m/>
    <s v="No"/>
    <m/>
    <d v="2016-09-12T00:00:00"/>
    <n v="214"/>
    <m/>
    <s v="RPS X"/>
    <m/>
    <m/>
    <m/>
    <m/>
    <m/>
    <m/>
    <m/>
    <m/>
    <m/>
    <m/>
    <m/>
    <m/>
    <m/>
    <m/>
    <m/>
    <m/>
    <m/>
    <m/>
    <m/>
    <s v="C64"/>
    <m/>
    <m/>
    <m/>
    <m/>
    <m/>
    <m/>
    <m/>
    <m/>
    <m/>
    <m/>
    <m/>
    <m/>
    <m/>
    <m/>
    <m/>
    <m/>
    <m/>
    <m/>
    <m/>
    <m/>
    <m/>
    <n v="1014863478"/>
    <d v="2017-09-18T00:00:00"/>
    <m/>
    <s v="Yes"/>
    <s v="Yes"/>
    <s v="Yes"/>
    <s v="Yes"/>
    <s v="No"/>
    <n v="0"/>
    <s v="Yes"/>
    <n v="2"/>
    <s v="No"/>
    <e v="#N/A"/>
    <s v="C64"/>
    <n v="362"/>
    <s v="Fail"/>
    <n v="385"/>
    <s v="Fail"/>
    <m/>
    <m/>
    <n v="422"/>
    <s v="Pass"/>
    <s v="Franklin Military Academy"/>
    <s v="Franklin Military Academy"/>
    <s v="Yes"/>
    <m/>
    <n v="141519"/>
    <n v="3"/>
    <n v="3"/>
    <n v="3"/>
    <n v="4"/>
    <n v="1"/>
    <n v="2"/>
    <n v="3"/>
    <n v="3"/>
    <n v="2"/>
    <n v="3"/>
    <n v="3"/>
    <n v="2"/>
    <n v="3"/>
    <n v="3"/>
    <n v="2"/>
    <n v="3"/>
    <n v="3"/>
    <n v="3"/>
    <n v="2"/>
    <n v="3"/>
    <n v="4"/>
    <n v="4"/>
    <n v="4"/>
    <n v="4"/>
    <n v="4"/>
    <n v="4"/>
    <n v="4"/>
    <n v="4"/>
    <n v="4"/>
    <n v="4"/>
    <n v="3"/>
    <n v="3"/>
    <n v="3"/>
    <n v="1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Ty'Ren"/>
    <s v="Dipasalegne"/>
    <n v="5"/>
    <n v="6"/>
    <n v="7"/>
    <n v="7"/>
    <n v="8"/>
    <x v="11"/>
    <n v="9"/>
    <m/>
    <m/>
    <m/>
    <m/>
    <m/>
    <n v="110"/>
    <m/>
    <s v="C110"/>
    <s v="C110"/>
    <s v="C110"/>
    <n v="3490"/>
    <m/>
    <s v="Central"/>
    <s v="Central"/>
    <s v="Central"/>
    <m/>
    <s v="Central"/>
    <m/>
    <m/>
    <m/>
    <m/>
    <m/>
    <m/>
    <m/>
    <d v="2011-06-01T00:00:00"/>
    <n v="4"/>
    <n v="5"/>
    <n v="212"/>
    <m/>
    <n v="1"/>
    <n v="1"/>
    <n v="1"/>
    <n v="1"/>
    <n v="1"/>
    <n v="1"/>
    <n v="1"/>
    <n v="1"/>
    <m/>
    <n v="1"/>
    <m/>
    <m/>
    <m/>
    <m/>
    <m/>
    <m/>
    <m/>
    <m/>
    <m/>
    <m/>
    <m/>
    <m/>
    <m/>
    <m/>
    <m/>
    <m/>
    <m/>
    <n v="178"/>
    <n v="176"/>
    <n v="6"/>
    <n v="-2"/>
    <s v="No"/>
    <s v="NO"/>
    <s v="no"/>
    <s v="NO"/>
    <n v="181"/>
    <n v="194"/>
    <n v="7"/>
    <n v="13"/>
    <s v="Yes"/>
    <s v="YES"/>
    <s v="yes"/>
    <s v="NO"/>
    <m/>
    <n v="194"/>
    <n v="201"/>
    <n v="5"/>
    <n v="7"/>
    <n v="16"/>
    <b v="1"/>
    <b v="1"/>
    <b v="1"/>
    <s v="No"/>
    <m/>
    <n v="197"/>
    <n v="197"/>
    <n v="6"/>
    <n v="0"/>
    <n v="4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10"/>
    <m/>
    <m/>
    <m/>
    <m/>
    <m/>
    <m/>
    <m/>
    <m/>
    <m/>
    <m/>
    <m/>
    <m/>
    <m/>
    <m/>
    <m/>
    <m/>
    <m/>
    <m/>
    <m/>
    <m/>
    <m/>
    <m/>
    <m/>
    <m/>
    <s v="Yes"/>
    <s v="Yes"/>
    <m/>
    <m/>
    <s v="Yes"/>
    <n v="2"/>
    <m/>
    <m/>
    <m/>
    <m/>
    <s v="C110"/>
    <m/>
    <m/>
    <m/>
    <m/>
    <m/>
    <m/>
    <m/>
    <m/>
    <m/>
    <m/>
    <m/>
    <m/>
    <n v="141651"/>
    <n v="3"/>
    <n v="1"/>
    <n v="2"/>
    <n v="3"/>
    <n v="2"/>
    <n v="3"/>
    <n v="3"/>
    <n v="3"/>
    <n v="2"/>
    <n v="3"/>
    <n v="4"/>
    <n v="4"/>
    <n v="2"/>
    <n v="3"/>
    <n v="3"/>
    <n v="3"/>
    <n v="3"/>
    <n v="2"/>
    <n v="3"/>
    <n v="2"/>
    <n v="2"/>
    <n v="2"/>
    <n v="3"/>
    <n v="2"/>
    <n v="2"/>
    <n v="2"/>
    <n v="2"/>
    <n v="2"/>
    <n v="2"/>
    <n v="3"/>
    <n v="4"/>
    <n v="4"/>
    <n v="4"/>
    <n v="2"/>
    <n v="3"/>
    <n v="2"/>
    <n v="3"/>
    <n v="1"/>
    <m/>
    <s v="c110"/>
    <n v="1"/>
    <n v="2"/>
    <n v="4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2"/>
    <n v="2"/>
    <m/>
    <n v="4"/>
    <n v="3"/>
    <n v="4"/>
    <n v="4"/>
    <n v="4"/>
    <n v="4"/>
    <n v="4"/>
    <n v="4"/>
    <n v="1"/>
    <n v="4"/>
    <n v="1"/>
    <n v="2"/>
    <n v="1"/>
    <n v="4"/>
    <n v="4"/>
    <n v="4"/>
    <n v="4"/>
    <n v="2"/>
    <n v="2"/>
    <n v="2"/>
    <n v="3"/>
    <n v="2"/>
    <n v="1"/>
    <n v="2"/>
    <n v="2"/>
    <n v="2"/>
    <n v="2"/>
    <n v="2"/>
    <n v="2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DaiQuana"/>
    <s v="Washington"/>
    <n v="5"/>
    <n v="6"/>
    <n v="7"/>
    <n v="7"/>
    <n v="8"/>
    <x v="11"/>
    <n v="9"/>
    <m/>
    <m/>
    <m/>
    <m/>
    <m/>
    <m/>
    <m/>
    <m/>
    <m/>
    <s v=""/>
    <m/>
    <m/>
    <s v="PPDC @ FCES"/>
    <s v="PPDC @ FCES"/>
    <s v="Central"/>
    <m/>
    <m/>
    <m/>
    <m/>
    <m/>
    <m/>
    <m/>
    <m/>
    <m/>
    <d v="2012-09-01T00:00:00"/>
    <n v="1"/>
    <n v="2"/>
    <n v="80"/>
    <m/>
    <m/>
    <m/>
    <m/>
    <n v="1"/>
    <m/>
    <n v="1"/>
    <n v="1"/>
    <s v="incomplete"/>
    <m/>
    <m/>
    <m/>
    <m/>
    <m/>
    <m/>
    <m/>
    <m/>
    <m/>
    <m/>
    <m/>
    <m/>
    <m/>
    <m/>
    <m/>
    <m/>
    <m/>
    <m/>
    <m/>
    <n v="202"/>
    <n v="219"/>
    <n v="5"/>
    <n v="17"/>
    <s v="Yes"/>
    <s v="YES"/>
    <s v="yes"/>
    <s v="YES"/>
    <n v="220"/>
    <n v="215"/>
    <n v="8"/>
    <n v="-5"/>
    <s v="No"/>
    <s v="NO"/>
    <s v="No"/>
    <s v="NO"/>
    <m/>
    <n v="212"/>
    <m/>
    <m/>
    <e v="#VALUE!"/>
    <m/>
    <e v="#VALUE!"/>
    <e v="#VALUE!"/>
    <e v="#VALUE!"/>
    <m/>
    <m/>
    <n v="219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Khairi"/>
    <s v="Coleman"/>
    <n v="4"/>
    <n v="5"/>
    <n v="6"/>
    <n v="6"/>
    <n v="7"/>
    <x v="6"/>
    <n v="8"/>
    <m/>
    <m/>
    <m/>
    <m/>
    <m/>
    <n v="8"/>
    <m/>
    <s v="C8"/>
    <s v="C8"/>
    <s v="C8"/>
    <n v="339"/>
    <m/>
    <s v="Central"/>
    <s v="Central"/>
    <s v="Central"/>
    <s v="Central"/>
    <m/>
    <s v="Central"/>
    <m/>
    <s v="Central"/>
    <m/>
    <m/>
    <m/>
    <m/>
    <d v="2012-09-01T00:00:00"/>
    <n v="4"/>
    <n v="3"/>
    <n v="140"/>
    <m/>
    <m/>
    <m/>
    <m/>
    <n v="1"/>
    <n v="1"/>
    <n v="1"/>
    <n v="1"/>
    <n v="1"/>
    <n v="1"/>
    <m/>
    <n v="1"/>
    <m/>
    <s v="incomplete"/>
    <m/>
    <m/>
    <m/>
    <m/>
    <m/>
    <m/>
    <m/>
    <m/>
    <m/>
    <m/>
    <m/>
    <m/>
    <m/>
    <m/>
    <n v="179"/>
    <n v="209"/>
    <n v="7"/>
    <n v="30"/>
    <s v="Yes"/>
    <s v="YES"/>
    <s v="yes"/>
    <s v="YES"/>
    <n v="190"/>
    <n v="181"/>
    <n v="7"/>
    <n v="-9"/>
    <s v="No"/>
    <s v="NO"/>
    <s v="No"/>
    <s v="NO"/>
    <m/>
    <n v="186"/>
    <n v="197"/>
    <n v="6"/>
    <n v="11"/>
    <n v="16"/>
    <b v="1"/>
    <b v="1"/>
    <b v="1"/>
    <s v="No"/>
    <m/>
    <n v="188"/>
    <n v="204"/>
    <n v="8"/>
    <n v="16"/>
    <n v="14"/>
    <b v="1"/>
    <b v="1"/>
    <b v="1"/>
    <s v="No"/>
    <m/>
    <m/>
    <n v="199"/>
    <n v="21"/>
    <m/>
    <m/>
    <n v="6"/>
    <m/>
    <m/>
    <m/>
    <m/>
    <m/>
    <n v="204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8"/>
    <m/>
    <m/>
    <m/>
    <m/>
    <m/>
    <m/>
    <m/>
    <m/>
    <m/>
    <m/>
    <m/>
    <m/>
    <n v="141954"/>
    <n v="4"/>
    <n v="4"/>
    <n v="2"/>
    <n v="4"/>
    <n v="3"/>
    <n v="4"/>
    <n v="4"/>
    <n v="4"/>
    <n v="4"/>
    <n v="3"/>
    <n v="3"/>
    <n v="1"/>
    <n v="3"/>
    <n v="2"/>
    <n v="3"/>
    <n v="4"/>
    <n v="4"/>
    <n v="1"/>
    <n v="1"/>
    <n v="2"/>
    <n v="4"/>
    <n v="2"/>
    <n v="4"/>
    <n v="4"/>
    <n v="3"/>
    <n v="3"/>
    <n v="4"/>
    <n v="4"/>
    <n v="1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Zarteasia"/>
    <s v="Gregory"/>
    <n v="5"/>
    <n v="6"/>
    <n v="7"/>
    <n v="7"/>
    <n v="8"/>
    <x v="11"/>
    <n v="9"/>
    <m/>
    <m/>
    <m/>
    <m/>
    <m/>
    <m/>
    <m/>
    <m/>
    <m/>
    <s v=""/>
    <m/>
    <m/>
    <s v="Central"/>
    <s v="Central"/>
    <s v="Central"/>
    <m/>
    <m/>
    <m/>
    <m/>
    <m/>
    <m/>
    <m/>
    <m/>
    <m/>
    <d v="2012-09-01T00:00:00"/>
    <n v="0"/>
    <n v="3"/>
    <n v="108"/>
    <m/>
    <m/>
    <m/>
    <m/>
    <n v="1"/>
    <m/>
    <n v="1"/>
    <m/>
    <n v="1"/>
    <m/>
    <m/>
    <m/>
    <m/>
    <m/>
    <m/>
    <m/>
    <m/>
    <m/>
    <m/>
    <m/>
    <m/>
    <m/>
    <m/>
    <m/>
    <m/>
    <m/>
    <m/>
    <m/>
    <n v="209"/>
    <n v="191"/>
    <n v="5"/>
    <n v="-18"/>
    <s v="No"/>
    <s v="NO"/>
    <s v="no"/>
    <s v="NO"/>
    <n v="217"/>
    <n v="227"/>
    <n v="7"/>
    <n v="10"/>
    <s v="Yes"/>
    <s v="YES"/>
    <s v="yes"/>
    <s v="YES"/>
    <m/>
    <n v="204"/>
    <n v="208"/>
    <n v="4"/>
    <n v="4"/>
    <n v="30"/>
    <b v="1"/>
    <b v="1"/>
    <b v="0"/>
    <s v="No"/>
    <m/>
    <n v="225"/>
    <n v="225"/>
    <n v="6"/>
    <n v="0"/>
    <n v="49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445"/>
    <n v="4"/>
    <n v="1"/>
    <n v="3"/>
    <n v="3"/>
    <n v="1"/>
    <n v="1"/>
    <n v="2"/>
    <n v="3"/>
    <n v="1"/>
    <n v="2"/>
    <n v="1"/>
    <n v="1"/>
    <n v="1"/>
    <n v="4"/>
    <n v="4"/>
    <n v="1"/>
    <n v="3"/>
    <n v="1"/>
    <n v="1"/>
    <n v="1"/>
    <n v="1"/>
    <n v="1"/>
    <n v="1"/>
    <n v="4"/>
    <n v="4"/>
    <n v="3"/>
    <n v="4"/>
    <n v="4"/>
    <n v="4"/>
    <n v="1"/>
    <n v="1"/>
    <n v="1"/>
    <n v="1"/>
    <n v="1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Kalaia"/>
    <s v="Crumble"/>
    <n v="5"/>
    <n v="6"/>
    <n v="7"/>
    <n v="7"/>
    <n v="8"/>
    <x v="11"/>
    <n v="9"/>
    <m/>
    <n v="10"/>
    <m/>
    <s v="KalaiaCrumble"/>
    <m/>
    <m/>
    <m/>
    <s v="C10"/>
    <s v="C10"/>
    <s v="C10"/>
    <n v="370"/>
    <m/>
    <s v="Central"/>
    <s v="Central"/>
    <m/>
    <s v="Central"/>
    <m/>
    <s v="Central"/>
    <m/>
    <s v="Central"/>
    <m/>
    <s v="Central"/>
    <m/>
    <m/>
    <d v="2012-06-01T00:00:00"/>
    <n v="7"/>
    <n v="2"/>
    <n v="128"/>
    <m/>
    <m/>
    <m/>
    <n v="1"/>
    <n v="1"/>
    <n v="1"/>
    <n v="1"/>
    <n v="1"/>
    <m/>
    <n v="1"/>
    <m/>
    <n v="1"/>
    <m/>
    <n v="1"/>
    <m/>
    <n v="1"/>
    <m/>
    <m/>
    <m/>
    <m/>
    <m/>
    <m/>
    <m/>
    <m/>
    <m/>
    <m/>
    <m/>
    <m/>
    <n v="200"/>
    <n v="207"/>
    <n v="5"/>
    <n v="7"/>
    <s v="Yes"/>
    <s v="YES"/>
    <s v="yes"/>
    <s v="NO"/>
    <n v="206"/>
    <n v="209"/>
    <n v="7"/>
    <n v="3"/>
    <s v="Yes"/>
    <s v="NO"/>
    <s v="No"/>
    <s v="NO"/>
    <m/>
    <n v="206"/>
    <n v="196"/>
    <m/>
    <n v="-10"/>
    <n v="9"/>
    <b v="0"/>
    <e v="#VALUE!"/>
    <e v="#VALUE!"/>
    <s v="No"/>
    <m/>
    <n v="210"/>
    <n v="199"/>
    <m/>
    <n v="-11"/>
    <n v="6"/>
    <b v="0"/>
    <e v="#VALUE!"/>
    <e v="#VALUE!"/>
    <s v="No"/>
    <m/>
    <m/>
    <n v="216"/>
    <n v="54"/>
    <m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"/>
    <m/>
    <m/>
    <m/>
    <m/>
    <m/>
    <m/>
    <m/>
    <m/>
    <m/>
    <m/>
    <m/>
    <m/>
    <m/>
    <m/>
    <m/>
    <m/>
    <m/>
    <m/>
    <m/>
    <m/>
    <m/>
    <s v="KalaiaCrumble"/>
    <m/>
    <m/>
    <s v="Yes"/>
    <m/>
    <m/>
    <m/>
    <m/>
    <m/>
    <m/>
    <m/>
    <m/>
    <m/>
    <s v="C10"/>
    <m/>
    <m/>
    <m/>
    <m/>
    <m/>
    <m/>
    <m/>
    <m/>
    <m/>
    <m/>
    <m/>
    <m/>
    <s v="kcrumb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Nathan"/>
    <s v="Adams"/>
    <n v="5"/>
    <n v="6"/>
    <n v="7"/>
    <n v="7"/>
    <n v="8"/>
    <x v="11"/>
    <n v="9"/>
    <m/>
    <m/>
    <m/>
    <m/>
    <m/>
    <m/>
    <m/>
    <m/>
    <m/>
    <s v=""/>
    <m/>
    <m/>
    <m/>
    <m/>
    <s v="Central"/>
    <m/>
    <m/>
    <m/>
    <m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82"/>
    <m/>
    <m/>
    <m/>
    <m/>
    <m/>
    <m/>
    <m/>
    <n v="187"/>
    <m/>
    <m/>
    <m/>
    <m/>
    <m/>
    <m/>
    <m/>
    <n v="179"/>
    <m/>
    <m/>
    <e v="#VALUE!"/>
    <m/>
    <e v="#VALUE!"/>
    <e v="#VALUE!"/>
    <e v="#VALUE!"/>
    <m/>
    <m/>
    <n v="19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Brianna"/>
    <s v="Taylor"/>
    <n v="5"/>
    <n v="6"/>
    <n v="7"/>
    <n v="7"/>
    <n v="8"/>
    <x v="11"/>
    <n v="9"/>
    <m/>
    <m/>
    <m/>
    <m/>
    <m/>
    <m/>
    <m/>
    <m/>
    <m/>
    <m/>
    <m/>
    <m/>
    <s v="Central"/>
    <s v="Central"/>
    <m/>
    <s v="PPDC @ FCES"/>
    <m/>
    <m/>
    <m/>
    <m/>
    <m/>
    <m/>
    <m/>
    <m/>
    <d v="2011-06-01T00:00:00"/>
    <n v="4"/>
    <n v="3"/>
    <n v="140"/>
    <m/>
    <n v="1"/>
    <n v="1"/>
    <n v="1"/>
    <n v="1"/>
    <n v="1"/>
    <n v="1"/>
    <m/>
    <m/>
    <n v="1"/>
    <m/>
    <m/>
    <m/>
    <m/>
    <m/>
    <m/>
    <m/>
    <m/>
    <m/>
    <m/>
    <m/>
    <m/>
    <m/>
    <m/>
    <m/>
    <m/>
    <m/>
    <m/>
    <n v="204"/>
    <n v="205"/>
    <n v="5"/>
    <n v="1"/>
    <s v="Yes"/>
    <s v="NO"/>
    <s v="no"/>
    <s v="NO"/>
    <n v="210"/>
    <n v="205"/>
    <n v="7"/>
    <n v="-5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m/>
    <m/>
    <m/>
    <m/>
    <m/>
    <m/>
    <m/>
    <m/>
    <m/>
    <m/>
    <m/>
    <m/>
    <m/>
    <s v="btayl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Jayda"/>
    <s v="Epps"/>
    <n v="5"/>
    <n v="6"/>
    <n v="7"/>
    <n v="7"/>
    <n v="8"/>
    <x v="11"/>
    <n v="9"/>
    <m/>
    <m/>
    <m/>
    <n v="1014139302"/>
    <m/>
    <m/>
    <m/>
    <s v="C106"/>
    <s v="C106"/>
    <s v="C106"/>
    <n v="3434"/>
    <m/>
    <m/>
    <s v="Central"/>
    <s v="Central"/>
    <m/>
    <s v="Central"/>
    <m/>
    <m/>
    <m/>
    <m/>
    <m/>
    <m/>
    <m/>
    <d v="2013-09-01T00:00:00"/>
    <n v="1"/>
    <n v="3"/>
    <n v="116"/>
    <m/>
    <m/>
    <m/>
    <m/>
    <m/>
    <m/>
    <n v="1"/>
    <n v="1"/>
    <n v="1"/>
    <m/>
    <n v="1"/>
    <m/>
    <m/>
    <m/>
    <m/>
    <m/>
    <m/>
    <m/>
    <m/>
    <m/>
    <m/>
    <m/>
    <m/>
    <m/>
    <m/>
    <m/>
    <m/>
    <m/>
    <n v="214"/>
    <n v="210"/>
    <n v="4"/>
    <n v="-4"/>
    <s v="No"/>
    <s v="NO"/>
    <s v="no"/>
    <s v="NO"/>
    <n v="221"/>
    <n v="225"/>
    <n v="7"/>
    <n v="4"/>
    <s v="Yes"/>
    <s v="NO"/>
    <s v="No"/>
    <s v="YES"/>
    <m/>
    <n v="217"/>
    <n v="207"/>
    <n v="4"/>
    <n v="-10"/>
    <n v="27"/>
    <b v="0"/>
    <b v="0"/>
    <b v="0"/>
    <s v="No"/>
    <m/>
    <n v="228"/>
    <n v="227"/>
    <n v="6"/>
    <n v="-1"/>
    <n v="54"/>
    <b v="0"/>
    <b v="0"/>
    <b v="0"/>
    <s v="Yes"/>
    <m/>
    <m/>
    <m/>
    <m/>
    <n v="209"/>
    <n v="27"/>
    <m/>
    <m/>
    <m/>
    <m/>
    <m/>
    <s v="No"/>
    <m/>
    <m/>
    <n v="236"/>
    <n v="66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106"/>
    <m/>
    <m/>
    <m/>
    <m/>
    <m/>
    <m/>
    <m/>
    <m/>
    <m/>
    <m/>
    <m/>
    <m/>
    <m/>
    <m/>
    <m/>
    <m/>
    <m/>
    <m/>
    <m/>
    <m/>
    <m/>
    <n v="1014139302"/>
    <m/>
    <m/>
    <s v="Yes"/>
    <s v="Yes"/>
    <m/>
    <m/>
    <s v="No"/>
    <n v="0"/>
    <m/>
    <m/>
    <m/>
    <m/>
    <s v="C106"/>
    <m/>
    <m/>
    <m/>
    <m/>
    <m/>
    <m/>
    <m/>
    <m/>
    <m/>
    <m/>
    <m/>
    <m/>
    <n v="141155"/>
    <n v="3"/>
    <n v="3"/>
    <n v="3"/>
    <n v="3"/>
    <n v="3"/>
    <n v="2"/>
    <n v="2"/>
    <n v="2"/>
    <n v="2"/>
    <n v="2"/>
    <n v="2"/>
    <n v="3"/>
    <n v="2"/>
    <n v="2"/>
    <n v="4"/>
    <n v="3"/>
    <n v="3"/>
    <n v="1"/>
    <n v="2"/>
    <n v="1"/>
    <n v="4"/>
    <n v="2"/>
    <n v="2"/>
    <n v="4"/>
    <n v="4"/>
    <n v="3"/>
    <n v="4"/>
    <n v="4"/>
    <n v="4"/>
    <n v="1"/>
    <n v="2"/>
    <n v="3"/>
    <n v="2"/>
    <n v="1"/>
    <n v="3"/>
    <n v="2"/>
    <n v="3"/>
    <n v="2"/>
    <m/>
    <s v="C106"/>
    <n v="3"/>
    <n v="3"/>
    <n v="3"/>
    <n v="3"/>
    <n v="3"/>
    <n v="2"/>
    <n v="2"/>
    <n v="2"/>
    <n v="2"/>
    <n v="2"/>
    <n v="3"/>
    <n v="3"/>
    <n v="2"/>
    <n v="3"/>
    <n v="4"/>
    <n v="4"/>
    <n v="3"/>
    <n v="3"/>
    <n v="2"/>
    <n v="2"/>
    <n v="4"/>
    <n v="3"/>
    <n v="3"/>
    <n v="4"/>
    <n v="3"/>
    <n v="4"/>
    <n v="4"/>
    <n v="4"/>
    <n v="3"/>
    <n v="3"/>
    <n v="3"/>
    <m/>
    <n v="3"/>
    <n v="3"/>
    <n v="2"/>
    <n v="3"/>
    <n v="3"/>
    <n v="3"/>
    <n v="2"/>
    <n v="3"/>
    <n v="3"/>
    <n v="3"/>
    <n v="2"/>
    <n v="2"/>
    <n v="3"/>
    <n v="3"/>
    <n v="4"/>
    <n v="4"/>
    <n v="4"/>
    <n v="1"/>
    <n v="2"/>
    <n v="2"/>
    <n v="4"/>
    <n v="3"/>
    <n v="3"/>
    <n v="4"/>
    <n v="4"/>
    <n v="4"/>
    <n v="4"/>
    <n v="4"/>
    <n v="4"/>
    <n v="3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Jesse"/>
    <s v="Bullock"/>
    <n v="4"/>
    <n v="5"/>
    <n v="6"/>
    <n v="6"/>
    <n v="7"/>
    <x v="6"/>
    <n v="8"/>
    <m/>
    <m/>
    <m/>
    <m/>
    <m/>
    <m/>
    <m/>
    <m/>
    <m/>
    <s v=""/>
    <m/>
    <m/>
    <m/>
    <s v="PPDC @ FCES"/>
    <m/>
    <m/>
    <m/>
    <m/>
    <m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64"/>
    <n v="167"/>
    <n v="9"/>
    <n v="3"/>
    <s v="Yes"/>
    <s v="NO"/>
    <s v="no"/>
    <s v="NO"/>
    <n v="187"/>
    <n v="184"/>
    <n v="8"/>
    <n v="-3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bulloc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Nadia"/>
    <s v="Harris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1"/>
    <n v="2"/>
    <n v="80"/>
    <m/>
    <m/>
    <m/>
    <m/>
    <n v="1"/>
    <m/>
    <n v="1"/>
    <n v="1"/>
    <m/>
    <m/>
    <m/>
    <m/>
    <m/>
    <m/>
    <m/>
    <m/>
    <m/>
    <m/>
    <m/>
    <m/>
    <m/>
    <m/>
    <m/>
    <m/>
    <m/>
    <m/>
    <m/>
    <m/>
    <n v="184"/>
    <n v="183"/>
    <n v="6"/>
    <n v="-1"/>
    <s v="No"/>
    <s v="NO"/>
    <s v="no"/>
    <s v="NO"/>
    <n v="190"/>
    <n v="201"/>
    <n v="8"/>
    <n v="11"/>
    <s v="Yes"/>
    <s v="YES"/>
    <s v="yes"/>
    <s v="NO"/>
    <m/>
    <n v="190"/>
    <m/>
    <m/>
    <e v="#VALUE!"/>
    <m/>
    <e v="#VALUE!"/>
    <e v="#VALUE!"/>
    <e v="#VALUE!"/>
    <m/>
    <m/>
    <n v="184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nharri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Lemont'A"/>
    <s v="Whitaker"/>
    <n v="4"/>
    <n v="5"/>
    <n v="6"/>
    <n v="6"/>
    <n v="7"/>
    <x v="6"/>
    <n v="8"/>
    <n v="8"/>
    <m/>
    <m/>
    <s v="Lemont'AWhitaker"/>
    <m/>
    <m/>
    <m/>
    <s v="C96"/>
    <s v="C96"/>
    <s v="C96"/>
    <n v="1675"/>
    <m/>
    <s v="Central"/>
    <s v="Central"/>
    <s v="Central"/>
    <s v="Central"/>
    <s v="Central"/>
    <s v="Central"/>
    <s v="Central"/>
    <s v="Central"/>
    <s v="Central"/>
    <m/>
    <m/>
    <m/>
    <d v="2012-09-01T00:00:00"/>
    <n v="5"/>
    <n v="6"/>
    <n v="256"/>
    <m/>
    <m/>
    <m/>
    <m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n v="178"/>
    <n v="195"/>
    <n v="7"/>
    <n v="17"/>
    <s v="Yes"/>
    <s v="YES"/>
    <s v="yes"/>
    <s v="NO"/>
    <n v="181"/>
    <n v="194"/>
    <n v="7"/>
    <n v="13"/>
    <s v="Yes"/>
    <s v="YES"/>
    <s v="yes"/>
    <s v="NO"/>
    <m/>
    <n v="205"/>
    <m/>
    <n v="5"/>
    <e v="#VALUE!"/>
    <m/>
    <e v="#VALUE!"/>
    <e v="#VALUE!"/>
    <e v="#VALUE!"/>
    <m/>
    <m/>
    <n v="210"/>
    <n v="206"/>
    <n v="8"/>
    <n v="-4"/>
    <n v="17"/>
    <b v="0"/>
    <b v="0"/>
    <b v="0"/>
    <s v="No"/>
    <m/>
    <m/>
    <n v="203"/>
    <n v="30"/>
    <n v="182"/>
    <n v="1"/>
    <n v="6"/>
    <n v="-21"/>
    <s v="No"/>
    <s v="No"/>
    <s v="No"/>
    <s v="No"/>
    <n v="199"/>
    <n v="11"/>
    <n v="204"/>
    <n v="10"/>
    <n v="8"/>
    <n v="5"/>
    <s v="Yes"/>
    <s v="No"/>
    <s v="No"/>
    <s v="No"/>
    <m/>
    <d v="2016-09-12T00:00:00"/>
    <n v="200"/>
    <n v="18"/>
    <n v="208"/>
    <n v="25"/>
    <n v="6"/>
    <n v="8"/>
    <s v="Yes"/>
    <s v="Yes"/>
    <s v="Yes"/>
    <s v="No"/>
    <n v="203"/>
    <n v="12"/>
    <n v="209"/>
    <n v="13"/>
    <n v="7"/>
    <n v="6"/>
    <s v="Yes"/>
    <s v="No"/>
    <s v="No"/>
    <s v="No"/>
    <m/>
    <s v="x"/>
    <s v="C96"/>
    <n v="204"/>
    <n v="208"/>
    <n v="22"/>
    <s v="Well Below National Norm"/>
    <n v="5"/>
    <n v="4"/>
    <s v="Yes"/>
    <s v="No"/>
    <s v="Did Not Achieve Goal, But Showed Growth"/>
    <s v="No"/>
    <n v="212"/>
    <n v="220"/>
    <n v="28"/>
    <s v="Well Below National Norm"/>
    <n v="5"/>
    <n v="8"/>
    <s v="Yes"/>
    <s v="Yes"/>
    <s v="Exceeded Goal"/>
    <s v="No"/>
    <m/>
    <s v="Lemont'AWhitaker"/>
    <d v="2017-09-18T00:00:00"/>
    <m/>
    <s v="Yes"/>
    <s v="Yes"/>
    <s v="Yes"/>
    <s v="?"/>
    <s v="Yes"/>
    <n v="22"/>
    <m/>
    <m/>
    <m/>
    <m/>
    <s v="C96"/>
    <m/>
    <m/>
    <m/>
    <m/>
    <m/>
    <m/>
    <m/>
    <m/>
    <s v="Anna Julia Cooper"/>
    <s v="Anna Julia Cooper"/>
    <s v="No"/>
    <m/>
    <n v="141138"/>
    <n v="4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6"/>
    <s v="Middle School"/>
    <n v="4"/>
    <n v="3"/>
    <n v="2"/>
    <n v="4"/>
    <n v="2"/>
    <n v="3"/>
    <n v="3"/>
    <n v="3"/>
    <n v="3"/>
    <n v="3"/>
    <n v="3"/>
    <n v="3"/>
    <n v="2"/>
    <n v="4"/>
    <n v="4"/>
    <n v="4"/>
    <n v="4"/>
    <n v="1"/>
    <n v="1"/>
    <n v="1"/>
    <n v="1"/>
    <n v="1"/>
    <n v="3"/>
    <n v="3"/>
    <n v="3"/>
    <n v="3"/>
    <n v="3"/>
    <n v="3"/>
    <n v="3"/>
    <n v="3"/>
    <n v="3"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Hasanatou"/>
    <s v="Sakho"/>
    <n v="4"/>
    <n v="5"/>
    <n v="6"/>
    <n v="6"/>
    <n v="7"/>
    <x v="6"/>
    <n v="8"/>
    <m/>
    <m/>
    <m/>
    <m/>
    <m/>
    <n v="101"/>
    <m/>
    <s v="C101"/>
    <s v="C101"/>
    <s v="C101"/>
    <n v="1853"/>
    <m/>
    <s v="PPDC @ FCES"/>
    <s v="PPDC @ FCES"/>
    <s v="PPDC @ FCES"/>
    <s v="Central"/>
    <m/>
    <m/>
    <m/>
    <m/>
    <m/>
    <m/>
    <m/>
    <m/>
    <d v="2012-10-01T00:00:00"/>
    <n v="1"/>
    <n v="3"/>
    <n v="116"/>
    <m/>
    <m/>
    <m/>
    <m/>
    <n v="1"/>
    <m/>
    <n v="1"/>
    <m/>
    <n v="1"/>
    <n v="1"/>
    <m/>
    <m/>
    <m/>
    <m/>
    <m/>
    <m/>
    <m/>
    <m/>
    <m/>
    <m/>
    <m/>
    <m/>
    <m/>
    <m/>
    <m/>
    <m/>
    <m/>
    <m/>
    <n v="205"/>
    <n v="208"/>
    <n v="7"/>
    <n v="3"/>
    <s v="Yes"/>
    <s v="NO"/>
    <s v="no"/>
    <s v="YES"/>
    <n v="209"/>
    <n v="209"/>
    <n v="9"/>
    <n v="0"/>
    <s v="No"/>
    <s v="NO"/>
    <s v="No"/>
    <s v="NO"/>
    <m/>
    <n v="206"/>
    <n v="210"/>
    <n v="5"/>
    <n v="4"/>
    <n v="45"/>
    <b v="1"/>
    <b v="0"/>
    <b v="0"/>
    <s v="No"/>
    <m/>
    <n v="222"/>
    <n v="228"/>
    <n v="8"/>
    <n v="6"/>
    <n v="66"/>
    <b v="1"/>
    <b v="0"/>
    <b v="0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1"/>
    <m/>
    <m/>
    <m/>
    <m/>
    <m/>
    <m/>
    <m/>
    <m/>
    <m/>
    <m/>
    <m/>
    <m/>
    <m/>
    <m/>
    <m/>
    <m/>
    <m/>
    <m/>
    <m/>
    <m/>
    <m/>
    <m/>
    <m/>
    <s v="Yes"/>
    <s v="Yes"/>
    <s v="Yes"/>
    <m/>
    <m/>
    <m/>
    <m/>
    <m/>
    <m/>
    <m/>
    <m/>
    <s v="C101"/>
    <m/>
    <m/>
    <m/>
    <m/>
    <m/>
    <m/>
    <m/>
    <m/>
    <m/>
    <m/>
    <m/>
    <m/>
    <n v="142954"/>
    <n v="3"/>
    <n v="2"/>
    <n v="4"/>
    <n v="2"/>
    <n v="1"/>
    <n v="2"/>
    <n v="3"/>
    <n v="3"/>
    <n v="3"/>
    <n v="3"/>
    <n v="3"/>
    <n v="4"/>
    <n v="4"/>
    <n v="4"/>
    <n v="4"/>
    <n v="4"/>
    <n v="4"/>
    <n v="2"/>
    <n v="2"/>
    <n v="3"/>
    <n v="4"/>
    <n v="3"/>
    <n v="4"/>
    <n v="4"/>
    <n v="4"/>
    <n v="4"/>
    <n v="4"/>
    <n v="4"/>
    <n v="3"/>
    <n v="4"/>
    <n v="4"/>
    <n v="3"/>
    <n v="3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Charles"/>
    <s v="France"/>
    <n v="4"/>
    <n v="5"/>
    <n v="6"/>
    <n v="6"/>
    <n v="7"/>
    <x v="6"/>
    <n v="8"/>
    <m/>
    <m/>
    <m/>
    <m/>
    <m/>
    <m/>
    <m/>
    <m/>
    <m/>
    <s v=""/>
    <m/>
    <m/>
    <s v="Central"/>
    <s v="Central"/>
    <m/>
    <m/>
    <m/>
    <m/>
    <m/>
    <m/>
    <m/>
    <m/>
    <m/>
    <m/>
    <d v="2011-09-01T00:00:00"/>
    <n v="1"/>
    <n v="3"/>
    <n v="116"/>
    <m/>
    <m/>
    <n v="1"/>
    <m/>
    <n v="1"/>
    <n v="1"/>
    <n v="1"/>
    <m/>
    <m/>
    <m/>
    <m/>
    <m/>
    <m/>
    <m/>
    <m/>
    <m/>
    <m/>
    <m/>
    <m/>
    <m/>
    <m/>
    <m/>
    <m/>
    <m/>
    <m/>
    <m/>
    <m/>
    <m/>
    <n v="182"/>
    <n v="200"/>
    <n v="7"/>
    <n v="18"/>
    <s v="Yes"/>
    <s v="YES"/>
    <s v="yes"/>
    <s v="NO"/>
    <n v="201"/>
    <n v="222"/>
    <n v="8"/>
    <n v="21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fra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Paris"/>
    <s v="Jasper"/>
    <n v="4"/>
    <n v="5"/>
    <n v="6"/>
    <n v="6"/>
    <n v="7"/>
    <x v="6"/>
    <n v="8"/>
    <n v="8"/>
    <n v="9"/>
    <m/>
    <s v="ParisJasper"/>
    <m/>
    <m/>
    <m/>
    <s v="C112"/>
    <s v="C112"/>
    <s v="C112"/>
    <n v="3474"/>
    <m/>
    <s v="Central"/>
    <s v="Central"/>
    <s v="Central"/>
    <m/>
    <s v="Central"/>
    <m/>
    <s v="Central"/>
    <s v="Central"/>
    <s v="Central"/>
    <s v="Central"/>
    <m/>
    <m/>
    <d v="2012-06-01T00:00:00"/>
    <n v="5"/>
    <n v="6"/>
    <n v="256"/>
    <m/>
    <m/>
    <m/>
    <n v="1"/>
    <n v="1"/>
    <n v="1"/>
    <n v="1"/>
    <n v="1"/>
    <n v="1"/>
    <m/>
    <n v="1"/>
    <m/>
    <n v="1"/>
    <n v="1"/>
    <n v="1"/>
    <n v="1"/>
    <m/>
    <m/>
    <m/>
    <m/>
    <m/>
    <m/>
    <m/>
    <m/>
    <m/>
    <m/>
    <m/>
    <m/>
    <n v="206"/>
    <n v="206"/>
    <n v="6"/>
    <n v="0"/>
    <s v="No"/>
    <s v="NO"/>
    <s v="no"/>
    <s v="YES"/>
    <n v="206"/>
    <n v="209"/>
    <n v="8"/>
    <n v="3"/>
    <s v="Yes"/>
    <s v="NO"/>
    <s v="No"/>
    <s v="NO"/>
    <m/>
    <n v="210"/>
    <n v="210"/>
    <n v="5"/>
    <n v="0"/>
    <n v="45"/>
    <b v="0"/>
    <b v="0"/>
    <b v="0"/>
    <s v="No"/>
    <m/>
    <n v="210"/>
    <n v="238"/>
    <n v="8"/>
    <n v="28"/>
    <n v="85"/>
    <b v="1"/>
    <b v="1"/>
    <b v="1"/>
    <s v="Yes"/>
    <m/>
    <m/>
    <n v="216"/>
    <n v="63"/>
    <m/>
    <m/>
    <n v="4"/>
    <m/>
    <m/>
    <m/>
    <m/>
    <m/>
    <n v="225"/>
    <n v="68"/>
    <m/>
    <m/>
    <n v="8"/>
    <m/>
    <m/>
    <m/>
    <m/>
    <m/>
    <m/>
    <d v="2016-09-13T00:00:00"/>
    <n v="223"/>
    <n v="72"/>
    <n v="221"/>
    <n v="57"/>
    <n v="3"/>
    <n v="-2"/>
    <s v="No"/>
    <s v="No"/>
    <s v="No"/>
    <s v="Yes"/>
    <n v="231"/>
    <n v="70"/>
    <n v="236"/>
    <n v="66"/>
    <n v="6"/>
    <n v="5"/>
    <s v="Yes"/>
    <s v="No"/>
    <s v="No"/>
    <s v="Yes"/>
    <m/>
    <s v="x"/>
    <s v="C112"/>
    <n v="218"/>
    <n v="233"/>
    <n v="79"/>
    <s v="Above National Norm"/>
    <n v="3"/>
    <n v="15"/>
    <s v="Yes"/>
    <s v="Yes"/>
    <s v="Exceeded Goal"/>
    <s v="Yes"/>
    <n v="241"/>
    <n v="242"/>
    <n v="72"/>
    <s v="Above National Norm"/>
    <n v="4"/>
    <n v="1"/>
    <s v="Yes"/>
    <s v="No"/>
    <s v="Did Not Achieve Goal, But Showed Growth"/>
    <s v="Yes"/>
    <m/>
    <s v="ParisJasper"/>
    <d v="2017-09-19T00:00:00"/>
    <m/>
    <s v="Yes"/>
    <s v="Yes"/>
    <s v="Yes"/>
    <s v="?"/>
    <s v="No"/>
    <n v="0"/>
    <m/>
    <m/>
    <m/>
    <m/>
    <s v="C112"/>
    <m/>
    <m/>
    <m/>
    <m/>
    <m/>
    <m/>
    <m/>
    <m/>
    <s v="Anna Julia Cooper"/>
    <s v="Anna Julia Cooper"/>
    <s v="No"/>
    <m/>
    <n v="141211"/>
    <n v="3"/>
    <n v="3"/>
    <n v="3"/>
    <n v="4"/>
    <n v="3"/>
    <n v="3"/>
    <n v="4"/>
    <n v="4"/>
    <n v="4"/>
    <n v="3"/>
    <n v="4"/>
    <n v="4"/>
    <n v="4"/>
    <n v="3"/>
    <n v="4"/>
    <n v="4"/>
    <n v="3"/>
    <n v="4"/>
    <n v="4"/>
    <n v="4"/>
    <n v="4"/>
    <n v="3"/>
    <n v="3"/>
    <n v="4"/>
    <n v="4"/>
    <n v="4"/>
    <n v="4"/>
    <n v="4"/>
    <n v="4"/>
    <n v="4"/>
    <n v="4"/>
    <n v="4"/>
    <n v="4"/>
    <n v="1"/>
    <n v="2"/>
    <m/>
    <m/>
    <m/>
    <m/>
    <s v="C112"/>
    <n v="2"/>
    <n v="1"/>
    <n v="2"/>
    <n v="3"/>
    <n v="2"/>
    <n v="1"/>
    <n v="3"/>
    <n v="3"/>
    <n v="3"/>
    <n v="3"/>
    <n v="4"/>
    <n v="3"/>
    <n v="4"/>
    <n v="3"/>
    <n v="4"/>
    <n v="4"/>
    <n v="4"/>
    <n v="4"/>
    <n v="4"/>
    <n v="4"/>
    <n v="4"/>
    <n v="3"/>
    <n v="4"/>
    <n v="4"/>
    <n v="4"/>
    <n v="4"/>
    <n v="4"/>
    <n v="4"/>
    <n v="3"/>
    <n v="3"/>
    <n v="3"/>
    <m/>
    <n v="2"/>
    <n v="1"/>
    <n v="2"/>
    <n v="3"/>
    <n v="3"/>
    <n v="2"/>
    <n v="3"/>
    <n v="3"/>
    <n v="3"/>
    <n v="2"/>
    <n v="3"/>
    <n v="3"/>
    <n v="3"/>
    <n v="2"/>
    <n v="3"/>
    <n v="2"/>
    <n v="3"/>
    <n v="3"/>
    <n v="4"/>
    <n v="4"/>
    <n v="4"/>
    <n v="4"/>
    <n v="2"/>
    <n v="4"/>
    <n v="4"/>
    <n v="4"/>
    <n v="4"/>
    <n v="4"/>
    <n v="4"/>
    <n v="3"/>
    <n v="2"/>
    <n v="2"/>
    <n v="1"/>
    <n v="3"/>
    <n v="3"/>
    <n v="3"/>
    <m/>
    <s v="C112"/>
    <s v="Middle School"/>
    <n v="1"/>
    <n v="2"/>
    <n v="2"/>
    <n v="3"/>
    <n v="2"/>
    <n v="2"/>
    <n v="3"/>
    <n v="2"/>
    <n v="2"/>
    <n v="3"/>
    <n v="3"/>
    <n v="2"/>
    <n v="2"/>
    <n v="2"/>
    <n v="2"/>
    <n v="2"/>
    <n v="3"/>
    <n v="3"/>
    <n v="3"/>
    <n v="2"/>
    <n v="4"/>
    <n v="4"/>
    <n v="4"/>
    <n v="4"/>
    <n v="3"/>
    <n v="4"/>
    <n v="4"/>
    <n v="4"/>
    <n v="3"/>
    <n v="3"/>
    <n v="3"/>
    <s v="Yes"/>
    <m/>
    <s v="C112"/>
    <x v="1"/>
    <n v="3"/>
    <n v="1"/>
    <n v="3"/>
    <n v="3"/>
    <n v="1"/>
    <n v="3"/>
    <n v="3"/>
    <n v="2"/>
    <n v="2"/>
    <n v="3"/>
    <n v="3"/>
    <n v="2"/>
    <n v="3"/>
    <x v="1"/>
    <n v="3"/>
    <n v="2"/>
    <n v="4"/>
    <n v="4"/>
    <n v="3"/>
    <n v="4"/>
    <n v="4"/>
    <n v="2"/>
    <n v="4"/>
    <n v="4"/>
    <n v="3"/>
    <n v="4"/>
    <n v="4"/>
    <n v="3"/>
    <n v="2"/>
    <n v="4"/>
    <n v="2"/>
    <n v="2"/>
    <n v="3"/>
    <n v="3"/>
    <n v="3"/>
    <m/>
    <s v="C112"/>
    <n v="2"/>
    <n v="2"/>
    <n v="2"/>
    <n v="3"/>
    <n v="1"/>
    <n v="2"/>
    <n v="3"/>
    <n v="3"/>
    <n v="2"/>
  </r>
  <r>
    <n v="60"/>
    <s v="Jamel"/>
    <s v="White"/>
    <n v="4"/>
    <n v="5"/>
    <n v="6"/>
    <n v="6"/>
    <n v="7"/>
    <x v="6"/>
    <n v="8"/>
    <m/>
    <m/>
    <m/>
    <m/>
    <m/>
    <m/>
    <m/>
    <m/>
    <m/>
    <s v=""/>
    <m/>
    <m/>
    <s v="Central"/>
    <s v="Central"/>
    <s v="Central"/>
    <m/>
    <m/>
    <m/>
    <m/>
    <m/>
    <m/>
    <m/>
    <m/>
    <m/>
    <d v="2012-06-01T00:00:00"/>
    <n v="3"/>
    <n v="3"/>
    <n v="132"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n v="189"/>
    <n v="185"/>
    <n v="7"/>
    <n v="-4"/>
    <s v="No"/>
    <s v="NO"/>
    <s v="no"/>
    <s v="NO"/>
    <n v="199"/>
    <n v="203"/>
    <n v="8"/>
    <n v="4"/>
    <s v="Yes"/>
    <s v="NO"/>
    <s v="No"/>
    <s v="NO"/>
    <m/>
    <n v="202"/>
    <n v="203"/>
    <n v="5"/>
    <n v="1"/>
    <n v="27"/>
    <b v="1"/>
    <b v="0"/>
    <b v="0"/>
    <s v="No"/>
    <m/>
    <n v="206"/>
    <n v="227"/>
    <n v="8"/>
    <n v="21"/>
    <n v="64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290"/>
    <n v="3"/>
    <n v="3"/>
    <n v="3"/>
    <n v="4"/>
    <n v="3"/>
    <n v="3"/>
    <n v="4"/>
    <n v="4"/>
    <n v="2"/>
    <n v="4"/>
    <n v="3"/>
    <n v="3"/>
    <n v="4"/>
    <n v="3"/>
    <n v="4"/>
    <n v="4"/>
    <n v="4"/>
    <n v="3"/>
    <n v="3"/>
    <n v="3"/>
    <n v="3"/>
    <n v="3"/>
    <n v="2"/>
    <n v="4"/>
    <n v="4"/>
    <n v="4"/>
    <n v="4"/>
    <n v="4"/>
    <n v="4"/>
    <n v="3"/>
    <n v="3"/>
    <n v="3"/>
    <n v="3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Sanaa"/>
    <s v="Hayes"/>
    <n v="4"/>
    <n v="5"/>
    <n v="6"/>
    <n v="6"/>
    <n v="7"/>
    <x v="6"/>
    <n v="8"/>
    <m/>
    <n v="9"/>
    <m/>
    <n v="1014979620"/>
    <m/>
    <m/>
    <m/>
    <s v="C82"/>
    <s v="C82"/>
    <s v="C82"/>
    <n v="1523"/>
    <m/>
    <s v="Central"/>
    <s v="Central"/>
    <s v="Central"/>
    <s v="Central"/>
    <s v="Central"/>
    <s v="Central"/>
    <s v="Central"/>
    <s v="Central"/>
    <m/>
    <s v="Central"/>
    <m/>
    <m/>
    <d v="2011-09-01T00:00:00"/>
    <n v="7"/>
    <n v="6"/>
    <n v="272"/>
    <m/>
    <m/>
    <n v="1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n v="213"/>
    <n v="219"/>
    <n v="5"/>
    <n v="6"/>
    <s v="Yes"/>
    <s v="YES"/>
    <s v="yes"/>
    <s v="YES"/>
    <n v="210"/>
    <n v="224"/>
    <n v="8"/>
    <n v="14"/>
    <s v="Yes"/>
    <s v="YES"/>
    <s v="yes"/>
    <s v="YES"/>
    <m/>
    <n v="223"/>
    <n v="219"/>
    <n v="4"/>
    <n v="-4"/>
    <n v="69"/>
    <b v="0"/>
    <b v="0"/>
    <b v="0"/>
    <s v="Yes"/>
    <m/>
    <n v="236"/>
    <n v="238"/>
    <n v="8"/>
    <n v="2"/>
    <n v="85"/>
    <b v="1"/>
    <b v="0"/>
    <b v="0"/>
    <s v="Yes"/>
    <m/>
    <m/>
    <n v="223"/>
    <n v="79"/>
    <n v="221"/>
    <n v="64"/>
    <n v="3"/>
    <n v="-2"/>
    <s v="No"/>
    <s v="No"/>
    <s v="No"/>
    <s v="Yes"/>
    <n v="224"/>
    <n v="66"/>
    <n v="237"/>
    <n v="76"/>
    <n v="8"/>
    <n v="13"/>
    <s v="Yes"/>
    <s v="Yes"/>
    <s v="Yes"/>
    <s v="Yes"/>
    <m/>
    <d v="2016-09-12T00:00:00"/>
    <n v="224"/>
    <m/>
    <n v="232"/>
    <n v="82"/>
    <n v="3"/>
    <n v="8"/>
    <s v="Yes"/>
    <s v="Yes"/>
    <s v="Yes"/>
    <s v="Yes"/>
    <m/>
    <m/>
    <m/>
    <m/>
    <m/>
    <m/>
    <m/>
    <m/>
    <m/>
    <m/>
    <m/>
    <m/>
    <s v="C82"/>
    <m/>
    <m/>
    <m/>
    <m/>
    <m/>
    <m/>
    <m/>
    <m/>
    <m/>
    <m/>
    <m/>
    <m/>
    <m/>
    <m/>
    <m/>
    <m/>
    <m/>
    <m/>
    <m/>
    <m/>
    <m/>
    <n v="1014979620"/>
    <m/>
    <m/>
    <s v="Yes"/>
    <s v="Yes"/>
    <s v="Yes"/>
    <m/>
    <s v="No"/>
    <n v="0"/>
    <s v="No"/>
    <n v="0"/>
    <m/>
    <m/>
    <s v="C82"/>
    <n v="472"/>
    <s v="Pass"/>
    <n v="496"/>
    <s v="Pass"/>
    <m/>
    <m/>
    <m/>
    <m/>
    <s v="Lucille Brown Middle School"/>
    <m/>
    <m/>
    <m/>
    <n v="1418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2"/>
    <n v="3"/>
    <n v="3"/>
    <n v="3"/>
    <n v="4"/>
    <n v="4"/>
    <n v="3"/>
    <n v="3"/>
    <n v="3"/>
    <n v="3"/>
    <n v="3"/>
    <n v="3"/>
    <n v="2"/>
    <n v="3"/>
    <n v="3"/>
    <n v="4"/>
    <n v="4"/>
    <n v="4"/>
    <n v="4"/>
    <n v="3"/>
    <n v="3"/>
    <n v="4"/>
    <n v="3"/>
    <n v="4"/>
    <n v="4"/>
    <n v="3"/>
    <n v="4"/>
    <n v="4"/>
    <n v="4"/>
    <n v="3"/>
    <n v="3"/>
    <n v="3"/>
    <m/>
    <n v="3"/>
    <n v="3"/>
    <n v="3"/>
    <n v="3"/>
    <n v="3"/>
    <n v="3"/>
    <n v="3"/>
    <n v="2"/>
    <n v="2"/>
    <n v="2"/>
    <n v="3"/>
    <n v="3"/>
    <n v="3"/>
    <n v="4"/>
    <n v="4"/>
    <n v="4"/>
    <n v="4"/>
    <n v="2"/>
    <n v="3"/>
    <n v="2"/>
    <n v="4"/>
    <n v="3"/>
    <n v="3"/>
    <n v="3"/>
    <n v="3"/>
    <n v="3"/>
    <n v="4"/>
    <n v="3"/>
    <n v="3"/>
    <n v="4"/>
    <n v="2"/>
    <n v="3"/>
    <n v="3"/>
    <n v="3"/>
    <n v="3"/>
    <n v="3"/>
    <m/>
    <s v="C82"/>
    <s v="Middle School"/>
    <n v="3"/>
    <n v="2"/>
    <n v="3"/>
    <n v="4"/>
    <n v="3"/>
    <n v="3"/>
    <n v="3"/>
    <n v="3"/>
    <n v="3"/>
    <n v="2"/>
    <n v="3"/>
    <n v="3"/>
    <n v="3"/>
    <n v="3"/>
    <n v="3"/>
    <n v="3"/>
    <n v="3"/>
    <n v="2"/>
    <n v="2"/>
    <n v="2"/>
    <n v="4"/>
    <n v="3"/>
    <n v="3"/>
    <n v="2"/>
    <n v="2"/>
    <n v="4"/>
    <n v="2"/>
    <n v="3"/>
    <n v="3"/>
    <n v="3"/>
    <n v="3"/>
    <s v="Yes"/>
    <m/>
    <s v="C82"/>
    <x v="1"/>
    <n v="3"/>
    <n v="3"/>
    <n v="3"/>
    <n v="3"/>
    <n v="3"/>
    <n v="3"/>
    <n v="3"/>
    <n v="3"/>
    <n v="3"/>
    <n v="3"/>
    <n v="3"/>
    <n v="3"/>
    <n v="3"/>
    <x v="3"/>
    <n v="3"/>
    <n v="3"/>
    <n v="3"/>
    <n v="2"/>
    <n v="3"/>
    <n v="4"/>
    <n v="3"/>
    <n v="3"/>
    <n v="3"/>
    <n v="3"/>
    <n v="3"/>
    <n v="3"/>
    <n v="3"/>
    <n v="3"/>
    <n v="3"/>
    <n v="2"/>
    <n v="2"/>
    <n v="2"/>
    <n v="3"/>
    <n v="3"/>
    <n v="3"/>
    <m/>
    <m/>
    <m/>
    <m/>
    <m/>
    <m/>
    <m/>
    <m/>
    <m/>
    <m/>
    <m/>
  </r>
  <r>
    <n v="62"/>
    <s v="Jameshia"/>
    <s v="Harris"/>
    <n v="4"/>
    <n v="5"/>
    <n v="6"/>
    <n v="6"/>
    <n v="7"/>
    <x v="6"/>
    <n v="8"/>
    <m/>
    <m/>
    <m/>
    <m/>
    <m/>
    <m/>
    <m/>
    <m/>
    <m/>
    <s v=""/>
    <m/>
    <m/>
    <s v="PPDC @ FCES"/>
    <s v="PPDC @ FCES"/>
    <s v="PPDC @ FCES"/>
    <m/>
    <m/>
    <m/>
    <m/>
    <m/>
    <m/>
    <m/>
    <m/>
    <m/>
    <d v="2012-10-01T00:00:00"/>
    <n v="0"/>
    <n v="3"/>
    <n v="108"/>
    <m/>
    <m/>
    <m/>
    <m/>
    <n v="1"/>
    <m/>
    <n v="1"/>
    <m/>
    <n v="1"/>
    <m/>
    <m/>
    <m/>
    <m/>
    <m/>
    <m/>
    <m/>
    <m/>
    <m/>
    <m/>
    <m/>
    <m/>
    <m/>
    <m/>
    <m/>
    <m/>
    <m/>
    <m/>
    <m/>
    <n v="179"/>
    <n v="199"/>
    <n v="8"/>
    <n v="20"/>
    <s v="Yes"/>
    <s v="YES"/>
    <s v="yes"/>
    <s v="NO"/>
    <n v="200"/>
    <n v="199"/>
    <n v="9"/>
    <n v="-1"/>
    <s v="No"/>
    <s v="NO"/>
    <s v="No"/>
    <s v="NO"/>
    <m/>
    <n v="203"/>
    <n v="207"/>
    <n v="5"/>
    <n v="4"/>
    <n v="37"/>
    <b v="1"/>
    <b v="0"/>
    <b v="0"/>
    <s v="No"/>
    <m/>
    <n v="206"/>
    <n v="220"/>
    <n v="8"/>
    <n v="14"/>
    <n v="47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466"/>
    <n v="3"/>
    <n v="4"/>
    <n v="3"/>
    <n v="4"/>
    <n v="3"/>
    <n v="3"/>
    <n v="4"/>
    <n v="4"/>
    <n v="4"/>
    <n v="4"/>
    <n v="4"/>
    <n v="3"/>
    <n v="4"/>
    <n v="4"/>
    <n v="4"/>
    <n v="4"/>
    <n v="3"/>
    <n v="2"/>
    <n v="3"/>
    <n v="1"/>
    <n v="4"/>
    <n v="4"/>
    <n v="4"/>
    <n v="4"/>
    <n v="4"/>
    <n v="3"/>
    <n v="3"/>
    <n v="4"/>
    <n v="3"/>
    <n v="3"/>
    <n v="4"/>
    <n v="3"/>
    <n v="3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Tyne"/>
    <s v="Kidd"/>
    <n v="4"/>
    <n v="5"/>
    <n v="6"/>
    <n v="6"/>
    <n v="7"/>
    <x v="6"/>
    <n v="8"/>
    <m/>
    <m/>
    <m/>
    <m/>
    <m/>
    <m/>
    <m/>
    <m/>
    <m/>
    <s v=""/>
    <m/>
    <m/>
    <m/>
    <s v="Central"/>
    <s v="Central"/>
    <m/>
    <m/>
    <m/>
    <m/>
    <m/>
    <m/>
    <m/>
    <m/>
    <m/>
    <d v="2013-06-01T00:00:00"/>
    <n v="2"/>
    <n v="1"/>
    <n v="52"/>
    <m/>
    <m/>
    <m/>
    <m/>
    <m/>
    <n v="1"/>
    <n v="1"/>
    <n v="1"/>
    <s v="incomplete"/>
    <m/>
    <m/>
    <m/>
    <m/>
    <m/>
    <m/>
    <m/>
    <m/>
    <m/>
    <m/>
    <m/>
    <m/>
    <m/>
    <m/>
    <m/>
    <m/>
    <m/>
    <m/>
    <m/>
    <m/>
    <n v="224"/>
    <s v="n/a"/>
    <s v="n/a"/>
    <m/>
    <m/>
    <m/>
    <s v="YES"/>
    <m/>
    <n v="234"/>
    <s v="n/a"/>
    <s v="n/a"/>
    <m/>
    <m/>
    <m/>
    <s v="YES"/>
    <m/>
    <n v="198"/>
    <m/>
    <m/>
    <e v="#VALUE!"/>
    <m/>
    <e v="#VALUE!"/>
    <e v="#VALUE!"/>
    <e v="#VALUE!"/>
    <m/>
    <m/>
    <n v="240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Lincoln"/>
    <s v="Waters"/>
    <n v="4"/>
    <n v="5"/>
    <n v="6"/>
    <n v="6"/>
    <n v="7"/>
    <x v="6"/>
    <n v="8"/>
    <n v="8"/>
    <n v="9"/>
    <m/>
    <n v="1017422182"/>
    <m/>
    <m/>
    <m/>
    <s v="C20"/>
    <s v="C20"/>
    <s v="C20"/>
    <n v="490"/>
    <m/>
    <s v="Central"/>
    <s v="Central"/>
    <s v="Central"/>
    <m/>
    <s v="Central"/>
    <s v="Central"/>
    <s v="Central"/>
    <s v="Central"/>
    <s v="Central"/>
    <s v="Central"/>
    <m/>
    <m/>
    <d v="2012-09-01T00:00:00"/>
    <n v="5"/>
    <n v="6"/>
    <n v="256"/>
    <m/>
    <m/>
    <m/>
    <m/>
    <n v="1"/>
    <n v="1"/>
    <n v="1"/>
    <n v="1"/>
    <n v="1"/>
    <m/>
    <n v="1"/>
    <n v="1"/>
    <n v="1"/>
    <n v="1"/>
    <n v="1"/>
    <n v="1"/>
    <m/>
    <m/>
    <m/>
    <m/>
    <m/>
    <m/>
    <m/>
    <m/>
    <m/>
    <m/>
    <m/>
    <m/>
    <n v="186"/>
    <n v="203"/>
    <n v="7"/>
    <n v="17"/>
    <s v="Yes"/>
    <s v="YES"/>
    <s v="yes"/>
    <s v="NO"/>
    <n v="200"/>
    <n v="215"/>
    <n v="8"/>
    <n v="15"/>
    <s v="Yes"/>
    <s v="YES"/>
    <s v="yes"/>
    <s v="YES"/>
    <m/>
    <n v="195"/>
    <n v="215"/>
    <n v="6"/>
    <n v="20"/>
    <n v="59"/>
    <b v="1"/>
    <b v="1"/>
    <b v="1"/>
    <s v="Yes"/>
    <m/>
    <n v="215"/>
    <n v="224"/>
    <n v="8"/>
    <n v="9"/>
    <n v="56"/>
    <b v="1"/>
    <b v="1"/>
    <b v="1"/>
    <s v="Yes"/>
    <m/>
    <m/>
    <m/>
    <m/>
    <m/>
    <m/>
    <m/>
    <m/>
    <m/>
    <m/>
    <m/>
    <m/>
    <m/>
    <m/>
    <n v="222"/>
    <n v="42"/>
    <m/>
    <m/>
    <m/>
    <m/>
    <m/>
    <s v="No"/>
    <m/>
    <d v="2016-09-13T00:00:00"/>
    <m/>
    <m/>
    <m/>
    <m/>
    <m/>
    <m/>
    <m/>
    <m/>
    <m/>
    <m/>
    <n v="219"/>
    <m/>
    <n v="220"/>
    <n v="31"/>
    <n v="6"/>
    <n v="1"/>
    <s v="Yes"/>
    <s v="No"/>
    <s v="No"/>
    <s v="No"/>
    <m/>
    <n v="1017422182"/>
    <s v="C20"/>
    <n v="216"/>
    <n v="214"/>
    <n v="35"/>
    <s v="Below National Norm"/>
    <n v="3"/>
    <n v="-2"/>
    <s v="No"/>
    <s v="No"/>
    <s v="Did Not Achieve Goal"/>
    <s v="No"/>
    <n v="221"/>
    <n v="240"/>
    <n v="68"/>
    <s v="Above National Norm"/>
    <n v="5"/>
    <n v="19"/>
    <s v="Yes"/>
    <s v="Yes"/>
    <s v="Exceeded Goal"/>
    <s v="Yes"/>
    <m/>
    <n v="1017422182"/>
    <d v="2017-09-18T00:00:00"/>
    <m/>
    <s v="Yes"/>
    <s v="Yes"/>
    <s v="Yes"/>
    <s v="Yes"/>
    <s v="No"/>
    <n v="0"/>
    <s v="No"/>
    <n v="0"/>
    <s v="No"/>
    <e v="#N/A"/>
    <s v="C20"/>
    <n v="413"/>
    <s v="Pass"/>
    <n v="402"/>
    <s v="Pass"/>
    <n v="410"/>
    <s v="Pass"/>
    <n v="429"/>
    <s v="Pass"/>
    <s v="Franklin Military Academy"/>
    <s v="Franklin Military Academy"/>
    <s v="Yes"/>
    <m/>
    <n v="141564"/>
    <n v="1"/>
    <n v="1"/>
    <n v="1"/>
    <n v="3"/>
    <n v="4"/>
    <n v="4"/>
    <n v="3"/>
    <n v="3"/>
    <n v="1"/>
    <n v="4"/>
    <n v="2"/>
    <n v="1"/>
    <n v="4"/>
    <n v="4"/>
    <n v="3"/>
    <n v="3"/>
    <n v="4"/>
    <n v="4"/>
    <n v="3"/>
    <n v="2"/>
    <n v="4"/>
    <n v="1"/>
    <n v="1"/>
    <n v="4"/>
    <n v="3"/>
    <n v="2"/>
    <n v="4"/>
    <n v="4"/>
    <n v="1"/>
    <n v="3"/>
    <n v="4"/>
    <n v="3"/>
    <n v="3"/>
    <n v="2"/>
    <n v="2"/>
    <m/>
    <m/>
    <m/>
    <m/>
    <s v="C20"/>
    <n v="2"/>
    <n v="1"/>
    <n v="2"/>
    <n v="4"/>
    <n v="3"/>
    <n v="2"/>
    <n v="3"/>
    <n v="4"/>
    <n v="4"/>
    <n v="4"/>
    <n v="4"/>
    <n v="3"/>
    <n v="4"/>
    <n v="4"/>
    <n v="4"/>
    <n v="4"/>
    <n v="4"/>
    <n v="2"/>
    <n v="3"/>
    <n v="2"/>
    <n v="4"/>
    <n v="2"/>
    <n v="3"/>
    <n v="4"/>
    <n v="3"/>
    <n v="4"/>
    <n v="4"/>
    <n v="4"/>
    <n v="3"/>
    <n v="3"/>
    <n v="2"/>
    <m/>
    <n v="2"/>
    <n v="1"/>
    <n v="3"/>
    <n v="4"/>
    <n v="2"/>
    <n v="3"/>
    <n v="1"/>
    <n v="1"/>
    <n v="1"/>
    <n v="4"/>
    <n v="3"/>
    <n v="1"/>
    <n v="4"/>
    <n v="4"/>
    <n v="1"/>
    <n v="4"/>
    <n v="1"/>
    <n v="1"/>
    <n v="1"/>
    <n v="1"/>
    <n v="4"/>
    <n v="1"/>
    <n v="1"/>
    <n v="2"/>
    <n v="1"/>
    <n v="1"/>
    <n v="4"/>
    <n v="1"/>
    <n v="1"/>
    <n v="1"/>
    <n v="3"/>
    <n v="4"/>
    <n v="2"/>
    <n v="3"/>
    <n v="3"/>
    <n v="3"/>
    <m/>
    <s v="C20"/>
    <s v="Middle School"/>
    <n v="2"/>
    <n v="1"/>
    <n v="1"/>
    <n v="2"/>
    <n v="3"/>
    <n v="1"/>
    <n v="1"/>
    <n v="3"/>
    <n v="1"/>
    <n v="3"/>
    <n v="1"/>
    <n v="1"/>
    <n v="1"/>
    <n v="4"/>
    <n v="4"/>
    <n v="4"/>
    <n v="4"/>
    <n v="1"/>
    <n v="1"/>
    <n v="1"/>
    <n v="4"/>
    <n v="1"/>
    <n v="1"/>
    <n v="1"/>
    <n v="1"/>
    <n v="4"/>
    <n v="3"/>
    <n v="1"/>
    <n v="3"/>
    <n v="3"/>
    <n v="3"/>
    <s v="Yes"/>
    <m/>
    <s v="C20"/>
    <x v="1"/>
    <n v="3"/>
    <n v="1"/>
    <n v="3"/>
    <n v="3"/>
    <n v="4"/>
    <n v="3"/>
    <n v="4"/>
    <n v="3"/>
    <n v="4"/>
    <n v="2"/>
    <n v="2"/>
    <n v="4"/>
    <n v="3"/>
    <x v="3"/>
    <n v="3"/>
    <n v="4"/>
    <n v="2"/>
    <n v="3"/>
    <n v="2"/>
    <n v="4"/>
    <n v="1"/>
    <n v="2"/>
    <n v="3"/>
    <n v="2"/>
    <n v="1"/>
    <n v="4"/>
    <n v="3"/>
    <n v="2"/>
    <n v="2"/>
    <n v="3"/>
    <n v="1"/>
    <n v="2"/>
    <n v="3"/>
    <n v="3"/>
    <n v="1"/>
    <m/>
    <s v="C20"/>
    <n v="3"/>
    <n v="3"/>
    <n v="1"/>
    <n v="3"/>
    <n v="4"/>
    <n v="3"/>
    <n v="2"/>
    <n v="3"/>
    <n v="2"/>
  </r>
  <r>
    <n v="65"/>
    <s v="Ashari"/>
    <s v="Pendleton"/>
    <n v="4"/>
    <n v="5"/>
    <n v="6"/>
    <n v="6"/>
    <n v="7"/>
    <x v="6"/>
    <n v="8"/>
    <m/>
    <m/>
    <m/>
    <m/>
    <m/>
    <m/>
    <m/>
    <m/>
    <m/>
    <s v=""/>
    <m/>
    <m/>
    <s v="PPDC @ FCES"/>
    <s v="PPDC @ FCES"/>
    <m/>
    <m/>
    <m/>
    <m/>
    <m/>
    <m/>
    <m/>
    <m/>
    <m/>
    <m/>
    <d v="2011-09-01T00:00:00"/>
    <n v="2"/>
    <n v="3"/>
    <n v="124"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n v="188"/>
    <n v="198"/>
    <n v="8"/>
    <n v="10"/>
    <s v="Yes"/>
    <s v="YES"/>
    <s v="yes"/>
    <s v="NO"/>
    <n v="183"/>
    <n v="203"/>
    <n v="8"/>
    <n v="20"/>
    <s v="Yes"/>
    <s v="YES"/>
    <s v="yes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apendle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Shamari"/>
    <s v="Pendleton"/>
    <n v="4"/>
    <n v="5"/>
    <n v="6"/>
    <n v="6"/>
    <n v="7"/>
    <x v="6"/>
    <n v="8"/>
    <m/>
    <m/>
    <m/>
    <m/>
    <m/>
    <m/>
    <m/>
    <m/>
    <m/>
    <s v=""/>
    <m/>
    <m/>
    <m/>
    <s v="PPDC @ FCES"/>
    <m/>
    <m/>
    <m/>
    <m/>
    <m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73"/>
    <n v="181"/>
    <n v="9"/>
    <n v="8"/>
    <s v="Yes"/>
    <s v="NO"/>
    <s v="no"/>
    <s v="NO"/>
    <n v="184"/>
    <n v="194"/>
    <n v="8"/>
    <n v="10"/>
    <s v="Yes"/>
    <s v="YES"/>
    <s v="yes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spendlet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Iyana"/>
    <s v="Terry"/>
    <n v="4"/>
    <n v="5"/>
    <n v="6"/>
    <n v="6"/>
    <n v="7"/>
    <x v="6"/>
    <n v="8"/>
    <m/>
    <m/>
    <m/>
    <m/>
    <m/>
    <m/>
    <m/>
    <m/>
    <m/>
    <s v=""/>
    <m/>
    <m/>
    <m/>
    <s v="PPDC @ FCES"/>
    <m/>
    <m/>
    <m/>
    <m/>
    <m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m/>
    <n v="206"/>
    <s v="n/a"/>
    <s v="n/a"/>
    <m/>
    <m/>
    <m/>
    <s v="YES"/>
    <m/>
    <n v="221"/>
    <s v="n/a"/>
    <s v="n/a"/>
    <m/>
    <m/>
    <m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s v="iter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Kayla"/>
    <s v="Bea"/>
    <n v="4"/>
    <n v="5"/>
    <n v="6"/>
    <n v="6"/>
    <n v="7"/>
    <x v="6"/>
    <n v="8"/>
    <m/>
    <m/>
    <m/>
    <m/>
    <m/>
    <m/>
    <m/>
    <m/>
    <m/>
    <s v=""/>
    <m/>
    <m/>
    <m/>
    <m/>
    <m/>
    <m/>
    <m/>
    <m/>
    <m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213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kbea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Kamryn"/>
    <s v="Bea"/>
    <n v="4"/>
    <n v="5"/>
    <n v="6"/>
    <n v="6"/>
    <n v="7"/>
    <x v="6"/>
    <n v="8"/>
    <m/>
    <m/>
    <m/>
    <m/>
    <m/>
    <m/>
    <m/>
    <m/>
    <m/>
    <s v=""/>
    <m/>
    <m/>
    <m/>
    <m/>
    <m/>
    <m/>
    <m/>
    <m/>
    <m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215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knbea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Duran"/>
    <s v="Hickman"/>
    <n v="4"/>
    <n v="5"/>
    <n v="6"/>
    <n v="6"/>
    <n v="7"/>
    <x v="6"/>
    <n v="8"/>
    <m/>
    <m/>
    <m/>
    <n v="1014979681"/>
    <m/>
    <m/>
    <m/>
    <s v="C13"/>
    <s v="C13"/>
    <s v="C13"/>
    <n v="414"/>
    <m/>
    <s v="Central"/>
    <s v="Central"/>
    <s v="Central"/>
    <s v="Central"/>
    <s v="Central"/>
    <m/>
    <m/>
    <m/>
    <m/>
    <m/>
    <m/>
    <m/>
    <d v="2012-09-01T00:00:00"/>
    <n v="3"/>
    <n v="4"/>
    <n v="168"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n v="199"/>
    <n v="211"/>
    <n v="6"/>
    <n v="12"/>
    <s v="Yes"/>
    <s v="YES"/>
    <s v="yes"/>
    <s v="YES"/>
    <n v="201"/>
    <n v="205"/>
    <n v="8"/>
    <n v="4"/>
    <s v="Yes"/>
    <s v="NO"/>
    <s v="No"/>
    <s v="NO"/>
    <m/>
    <n v="209"/>
    <n v="219"/>
    <n v="5"/>
    <n v="10"/>
    <n v="69"/>
    <b v="1"/>
    <b v="1"/>
    <b v="1"/>
    <s v="Yes"/>
    <m/>
    <n v="216"/>
    <n v="219"/>
    <n v="8"/>
    <n v="3"/>
    <n v="44"/>
    <b v="1"/>
    <b v="0"/>
    <b v="0"/>
    <s v="No"/>
    <m/>
    <m/>
    <n v="217"/>
    <n v="66"/>
    <n v="213"/>
    <n v="43"/>
    <n v="4"/>
    <n v="-4"/>
    <s v="No"/>
    <s v="No"/>
    <s v="No"/>
    <s v="No"/>
    <n v="225"/>
    <n v="68"/>
    <n v="225"/>
    <n v="49"/>
    <n v="8"/>
    <n v="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C13"/>
    <m/>
    <m/>
    <m/>
    <m/>
    <m/>
    <m/>
    <m/>
    <m/>
    <m/>
    <m/>
    <m/>
    <m/>
    <m/>
    <m/>
    <m/>
    <m/>
    <m/>
    <m/>
    <m/>
    <m/>
    <m/>
    <n v="1014979681"/>
    <m/>
    <m/>
    <s v="Yes"/>
    <s v="Yes"/>
    <m/>
    <m/>
    <s v="Yes"/>
    <n v="3"/>
    <m/>
    <m/>
    <m/>
    <m/>
    <s v="C13"/>
    <m/>
    <m/>
    <m/>
    <m/>
    <m/>
    <m/>
    <m/>
    <m/>
    <m/>
    <m/>
    <m/>
    <m/>
    <n v="141642"/>
    <n v="4"/>
    <n v="1"/>
    <n v="1"/>
    <n v="4"/>
    <n v="4"/>
    <n v="1"/>
    <n v="1"/>
    <n v="2"/>
    <n v="1"/>
    <n v="4"/>
    <n v="3"/>
    <n v="4"/>
    <n v="1"/>
    <n v="4"/>
    <n v="4"/>
    <n v="4"/>
    <n v="4"/>
    <n v="2"/>
    <n v="4"/>
    <n v="2"/>
    <n v="4"/>
    <n v="4"/>
    <n v="1"/>
    <n v="1"/>
    <n v="1"/>
    <n v="1"/>
    <n v="2"/>
    <n v="1"/>
    <n v="2"/>
    <n v="1"/>
    <n v="2"/>
    <n v="2"/>
    <n v="2"/>
    <n v="2"/>
    <n v="2"/>
    <m/>
    <m/>
    <m/>
    <m/>
    <s v="c13"/>
    <n v="4"/>
    <n v="4"/>
    <n v="3"/>
    <n v="3"/>
    <n v="3"/>
    <n v="2"/>
    <n v="1"/>
    <n v="2"/>
    <n v="1"/>
    <n v="2"/>
    <n v="2"/>
    <n v="2"/>
    <n v="3"/>
    <n v="3"/>
    <n v="4"/>
    <n v="3"/>
    <n v="4"/>
    <n v="1"/>
    <n v="2"/>
    <n v="1"/>
    <n v="4"/>
    <n v="2"/>
    <n v="1"/>
    <n v="1"/>
    <n v="1"/>
    <n v="1"/>
    <n v="1"/>
    <n v="1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Jesmine"/>
    <s v="Glenn"/>
    <n v="4"/>
    <n v="5"/>
    <n v="6"/>
    <n v="6"/>
    <n v="7"/>
    <x v="6"/>
    <n v="8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207"/>
    <n v="211"/>
    <n v="6"/>
    <n v="4"/>
    <s v="Yes"/>
    <s v="NO"/>
    <s v="no"/>
    <s v="YES"/>
    <n v="200"/>
    <n v="208"/>
    <n v="9"/>
    <n v="8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glen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Da'Quan"/>
    <s v="Christian"/>
    <n v="4"/>
    <n v="5"/>
    <n v="6"/>
    <n v="6"/>
    <n v="7"/>
    <x v="6"/>
    <n v="8"/>
    <m/>
    <m/>
    <m/>
    <n v="1014862009"/>
    <m/>
    <m/>
    <m/>
    <s v="C6"/>
    <s v="C6"/>
    <s v="C6"/>
    <n v="313"/>
    <m/>
    <s v="Central"/>
    <s v="Central"/>
    <s v="Central"/>
    <s v="Central"/>
    <s v="Central"/>
    <s v="Central"/>
    <m/>
    <m/>
    <m/>
    <m/>
    <m/>
    <m/>
    <d v="2012-09-01T00:00:00"/>
    <n v="4"/>
    <n v="4"/>
    <n v="176"/>
    <m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m/>
    <n v="180"/>
    <n v="192"/>
    <n v="7"/>
    <n v="12"/>
    <s v="Yes"/>
    <s v="YES"/>
    <s v="yes"/>
    <s v="NO"/>
    <n v="191"/>
    <n v="196"/>
    <n v="7"/>
    <n v="5"/>
    <s v="Yes"/>
    <s v="NO"/>
    <s v="No"/>
    <s v="NO"/>
    <m/>
    <n v="192"/>
    <n v="200"/>
    <n v="6"/>
    <n v="8"/>
    <n v="21"/>
    <b v="1"/>
    <b v="1"/>
    <b v="1"/>
    <s v="No"/>
    <m/>
    <n v="208"/>
    <n v="220"/>
    <n v="8"/>
    <n v="12"/>
    <n v="47"/>
    <b v="1"/>
    <b v="1"/>
    <b v="1"/>
    <s v="No"/>
    <m/>
    <m/>
    <n v="207"/>
    <n v="39"/>
    <m/>
    <m/>
    <n v="5"/>
    <m/>
    <m/>
    <m/>
    <m/>
    <m/>
    <n v="216"/>
    <n v="46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C6"/>
    <m/>
    <m/>
    <m/>
    <m/>
    <m/>
    <m/>
    <m/>
    <m/>
    <m/>
    <m/>
    <m/>
    <m/>
    <m/>
    <m/>
    <m/>
    <m/>
    <m/>
    <m/>
    <m/>
    <m/>
    <m/>
    <n v="1014862009"/>
    <m/>
    <m/>
    <s v="Yes"/>
    <s v="Yes"/>
    <m/>
    <m/>
    <s v="No"/>
    <n v="0"/>
    <m/>
    <m/>
    <m/>
    <m/>
    <s v="C6"/>
    <m/>
    <m/>
    <m/>
    <m/>
    <m/>
    <m/>
    <m/>
    <m/>
    <m/>
    <m/>
    <m/>
    <m/>
    <n v="141466"/>
    <n v="2"/>
    <n v="1"/>
    <n v="2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2"/>
    <m/>
    <m/>
    <m/>
    <m/>
    <s v="C6"/>
    <n v="2"/>
    <n v="1"/>
    <n v="3"/>
    <n v="4"/>
    <n v="3"/>
    <n v="3"/>
    <n v="4"/>
    <n v="4"/>
    <n v="4"/>
    <n v="4"/>
    <n v="3"/>
    <n v="3"/>
    <n v="2"/>
    <n v="4"/>
    <n v="4"/>
    <n v="4"/>
    <n v="4"/>
    <n v="3"/>
    <n v="2"/>
    <n v="3"/>
    <n v="4"/>
    <n v="2"/>
    <n v="2"/>
    <n v="4"/>
    <n v="3"/>
    <n v="4"/>
    <n v="3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uado"/>
    <s v="Maday"/>
    <n v="4"/>
    <n v="5"/>
    <n v="6"/>
    <n v="6"/>
    <n v="7"/>
    <x v="6"/>
    <n v="8"/>
    <n v="8"/>
    <n v="9"/>
    <m/>
    <n v="1015972136"/>
    <m/>
    <m/>
    <m/>
    <s v="C92"/>
    <s v="C92"/>
    <s v="C92"/>
    <n v="1644"/>
    <m/>
    <s v="Central"/>
    <s v="Central"/>
    <s v="Central"/>
    <s v="Central"/>
    <s v="Central"/>
    <s v="Central"/>
    <s v="Central"/>
    <s v="Central"/>
    <s v="Central"/>
    <s v="Central"/>
    <m/>
    <m/>
    <d v="2012-09-01T00:00:00"/>
    <n v="6"/>
    <n v="6"/>
    <n v="264"/>
    <m/>
    <m/>
    <m/>
    <m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n v="188"/>
    <n v="194"/>
    <n v="7"/>
    <n v="6"/>
    <s v="Yes"/>
    <s v="NO"/>
    <s v="no"/>
    <s v="NO"/>
    <n v="199"/>
    <n v="228"/>
    <n v="8"/>
    <n v="29"/>
    <s v="Yes"/>
    <s v="YES"/>
    <s v="yes"/>
    <s v="YES"/>
    <m/>
    <n v="198"/>
    <n v="204"/>
    <n v="6"/>
    <n v="6"/>
    <n v="30"/>
    <b v="1"/>
    <b v="1"/>
    <b v="0"/>
    <s v="No"/>
    <m/>
    <n v="216"/>
    <n v="228"/>
    <n v="8"/>
    <n v="12"/>
    <n v="66"/>
    <b v="1"/>
    <b v="1"/>
    <b v="1"/>
    <s v="Yes"/>
    <m/>
    <m/>
    <n v="189"/>
    <n v="7"/>
    <n v="193"/>
    <n v="6"/>
    <n v="8"/>
    <n v="4"/>
    <s v="Yes"/>
    <s v="No"/>
    <s v="No"/>
    <s v="No"/>
    <n v="217"/>
    <n v="48"/>
    <n v="222"/>
    <n v="42"/>
    <n v="8"/>
    <n v="5"/>
    <s v="Yes"/>
    <s v="No"/>
    <s v="No"/>
    <s v="No"/>
    <m/>
    <d v="2016-09-12T00:00:00"/>
    <m/>
    <m/>
    <m/>
    <m/>
    <m/>
    <m/>
    <m/>
    <m/>
    <m/>
    <m/>
    <m/>
    <m/>
    <m/>
    <m/>
    <m/>
    <m/>
    <m/>
    <m/>
    <m/>
    <m/>
    <m/>
    <n v="1015972136"/>
    <s v="C92"/>
    <n v="203"/>
    <n v="220"/>
    <n v="50"/>
    <s v="Above National Norm"/>
    <n v="5"/>
    <n v="17"/>
    <s v="Yes"/>
    <s v="Yes"/>
    <s v="Exceeded Goal"/>
    <s v="Yes"/>
    <n v="224"/>
    <n v="234"/>
    <n v="56"/>
    <s v="Above National Norm"/>
    <n v="5"/>
    <n v="10"/>
    <s v="Yes"/>
    <s v="Yes"/>
    <s v="Exceeded Goal"/>
    <s v="Yes"/>
    <m/>
    <n v="1015972136"/>
    <d v="2017-09-20T00:00:00"/>
    <m/>
    <s v="Yes"/>
    <s v="Yes"/>
    <s v="Yes"/>
    <s v="Yes"/>
    <s v="No"/>
    <n v="0"/>
    <s v="No"/>
    <n v="0"/>
    <s v="No"/>
    <e v="#N/A"/>
    <s v="C92"/>
    <n v="400"/>
    <s v="Pass"/>
    <n v="393"/>
    <s v="Fail"/>
    <n v="427"/>
    <s v="Pass"/>
    <n v="432"/>
    <s v="Pass"/>
    <s v="Franklin Military Academy"/>
    <s v="Franklin Military Academy"/>
    <s v="Yes"/>
    <m/>
    <n v="141851"/>
    <n v="3"/>
    <n v="1"/>
    <n v="4"/>
    <n v="4"/>
    <n v="1"/>
    <n v="2"/>
    <n v="4"/>
    <n v="4"/>
    <n v="4"/>
    <n v="4"/>
    <n v="4"/>
    <n v="4"/>
    <n v="4"/>
    <n v="4"/>
    <n v="1"/>
    <n v="1"/>
    <n v="4"/>
    <n v="3"/>
    <n v="1"/>
    <n v="2"/>
    <n v="4"/>
    <n v="4"/>
    <n v="4"/>
    <n v="4"/>
    <n v="4"/>
    <n v="4"/>
    <n v="4"/>
    <n v="4"/>
    <n v="4"/>
    <n v="4"/>
    <n v="2"/>
    <n v="4"/>
    <n v="4"/>
    <n v="1"/>
    <n v="2"/>
    <m/>
    <m/>
    <m/>
    <m/>
    <s v="C92"/>
    <n v="3"/>
    <n v="4"/>
    <n v="2"/>
    <n v="4"/>
    <n v="1"/>
    <n v="3"/>
    <n v="3"/>
    <n v="3"/>
    <n v="2"/>
    <n v="1"/>
    <n v="1"/>
    <n v="1"/>
    <n v="1"/>
    <n v="1"/>
    <n v="1"/>
    <n v="2"/>
    <n v="4"/>
    <n v="1"/>
    <n v="2"/>
    <n v="1"/>
    <n v="4"/>
    <n v="4"/>
    <n v="4"/>
    <n v="4"/>
    <n v="4"/>
    <n v="4"/>
    <n v="4"/>
    <n v="4"/>
    <n v="3"/>
    <n v="3"/>
    <n v="3"/>
    <m/>
    <n v="3"/>
    <n v="4"/>
    <n v="2"/>
    <n v="4"/>
    <n v="4"/>
    <n v="4"/>
    <n v="3"/>
    <n v="3"/>
    <n v="2"/>
    <n v="4"/>
    <n v="1"/>
    <n v="4"/>
    <n v="1"/>
    <n v="1"/>
    <n v="4"/>
    <n v="4"/>
    <n v="4"/>
    <n v="1"/>
    <n v="1"/>
    <n v="1"/>
    <n v="4"/>
    <n v="4"/>
    <n v="1"/>
    <n v="4"/>
    <n v="4"/>
    <n v="4"/>
    <n v="4"/>
    <n v="4"/>
    <n v="4"/>
    <n v="2"/>
    <n v="2"/>
    <n v="3"/>
    <n v="3"/>
    <n v="3"/>
    <n v="3"/>
    <n v="3"/>
    <m/>
    <s v="C92"/>
    <s v="Middle School"/>
    <n v="3"/>
    <n v="2"/>
    <n v="2"/>
    <n v="4"/>
    <n v="4"/>
    <n v="3"/>
    <n v="2"/>
    <n v="2"/>
    <n v="2"/>
    <n v="2"/>
    <n v="2"/>
    <n v="2"/>
    <n v="2"/>
    <n v="2"/>
    <n v="2"/>
    <n v="2"/>
    <n v="2"/>
    <n v="3"/>
    <n v="3"/>
    <n v="3"/>
    <n v="3"/>
    <n v="3"/>
    <n v="1"/>
    <n v="4"/>
    <n v="4"/>
    <n v="4"/>
    <n v="4"/>
    <n v="4"/>
    <n v="3"/>
    <n v="3"/>
    <n v="3"/>
    <s v="Yes"/>
    <m/>
    <s v="C92"/>
    <x v="1"/>
    <n v="3"/>
    <n v="2"/>
    <n v="4"/>
    <n v="2"/>
    <n v="3"/>
    <n v="1"/>
    <n v="2"/>
    <n v="1"/>
    <n v="2"/>
    <n v="2"/>
    <n v="2"/>
    <n v="3"/>
    <n v="2"/>
    <x v="4"/>
    <n v="2"/>
    <n v="2"/>
    <n v="4"/>
    <n v="1"/>
    <n v="1"/>
    <n v="4"/>
    <n v="3"/>
    <n v="1"/>
    <n v="1"/>
    <n v="2"/>
    <n v="1"/>
    <n v="4"/>
    <n v="3"/>
    <n v="4"/>
    <n v="2"/>
    <n v="2"/>
    <n v="2"/>
    <n v="3"/>
    <n v="3"/>
    <n v="3"/>
    <n v="3"/>
    <m/>
    <s v="c92"/>
    <n v="3"/>
    <n v="2"/>
    <n v="2"/>
    <n v="3"/>
    <n v="3"/>
    <n v="3"/>
    <n v="1"/>
    <n v="1"/>
    <n v="1"/>
  </r>
  <r>
    <n v="74"/>
    <s v="Jurni"/>
    <s v="Pettiford"/>
    <n v="4"/>
    <n v="5"/>
    <n v="6"/>
    <n v="6"/>
    <n v="7"/>
    <x v="6"/>
    <n v="8"/>
    <n v="8"/>
    <n v="9"/>
    <m/>
    <s v="JurniPettiford"/>
    <m/>
    <m/>
    <m/>
    <s v="C19"/>
    <s v="C19"/>
    <s v="C19"/>
    <n v="478"/>
    <m/>
    <s v="Central"/>
    <s v="Central"/>
    <s v="Central"/>
    <m/>
    <s v="Central"/>
    <m/>
    <s v="Central"/>
    <s v="Central"/>
    <s v="Central"/>
    <s v="Central"/>
    <m/>
    <m/>
    <d v="2012-09-01T00:00:00"/>
    <n v="5"/>
    <n v="6"/>
    <n v="256"/>
    <m/>
    <m/>
    <m/>
    <m/>
    <n v="1"/>
    <n v="1"/>
    <n v="1"/>
    <n v="1"/>
    <n v="1"/>
    <n v="1"/>
    <n v="1"/>
    <m/>
    <n v="1"/>
    <n v="1"/>
    <n v="1"/>
    <n v="1"/>
    <m/>
    <m/>
    <m/>
    <m/>
    <m/>
    <m/>
    <m/>
    <m/>
    <m/>
    <m/>
    <m/>
    <m/>
    <n v="204"/>
    <n v="218"/>
    <n v="6"/>
    <n v="14"/>
    <s v="Yes"/>
    <s v="YES"/>
    <s v="yes"/>
    <s v="YES"/>
    <n v="216"/>
    <n v="223"/>
    <n v="8"/>
    <n v="7"/>
    <s v="Yes"/>
    <s v="NO"/>
    <s v="No"/>
    <s v="YES"/>
    <m/>
    <n v="211"/>
    <n v="224"/>
    <n v="5"/>
    <n v="13"/>
    <n v="80"/>
    <b v="1"/>
    <b v="1"/>
    <b v="1"/>
    <s v="Yes"/>
    <m/>
    <n v="226"/>
    <n v="243"/>
    <n v="8"/>
    <n v="17"/>
    <n v="91"/>
    <b v="1"/>
    <b v="1"/>
    <b v="1"/>
    <s v="Yes"/>
    <m/>
    <m/>
    <n v="227"/>
    <n v="86"/>
    <m/>
    <m/>
    <n v="3"/>
    <m/>
    <m/>
    <m/>
    <m/>
    <m/>
    <n v="229"/>
    <n v="77"/>
    <m/>
    <m/>
    <n v="8"/>
    <m/>
    <m/>
    <m/>
    <m/>
    <m/>
    <m/>
    <d v="2016-09-12T00:00:00"/>
    <n v="228"/>
    <n v="82"/>
    <n v="233"/>
    <n v="84"/>
    <n v="2"/>
    <n v="5"/>
    <s v="Yes"/>
    <s v="Yes"/>
    <s v="Yes"/>
    <s v="Yes"/>
    <n v="231"/>
    <n v="70"/>
    <n v="245"/>
    <n v="82"/>
    <n v="6"/>
    <n v="14"/>
    <s v="Yes"/>
    <s v="Yes"/>
    <s v="Yes"/>
    <s v="Yes"/>
    <m/>
    <s v="x"/>
    <s v="C19"/>
    <n v="226"/>
    <n v="232"/>
    <n v="78"/>
    <s v="Above National Norm"/>
    <n v="2"/>
    <n v="6"/>
    <s v="Yes"/>
    <s v="Yes"/>
    <s v="Exceeded Goal"/>
    <s v="Yes"/>
    <n v="246"/>
    <n v="254"/>
    <n v="89"/>
    <s v="Above National Norm"/>
    <n v="4"/>
    <n v="8"/>
    <s v="Yes"/>
    <s v="Yes"/>
    <s v="Exceeded Goal"/>
    <s v="Yes"/>
    <m/>
    <s v="JurniPettiford"/>
    <d v="2017-09-18T00:00:00"/>
    <m/>
    <s v="Yes"/>
    <s v="Yes"/>
    <s v="Yes"/>
    <s v="?"/>
    <s v="No"/>
    <n v="0"/>
    <m/>
    <m/>
    <m/>
    <m/>
    <s v="C19"/>
    <m/>
    <m/>
    <m/>
    <m/>
    <m/>
    <m/>
    <m/>
    <m/>
    <s v="Anna Julia Cooper"/>
    <s v="Anna Julia Cooper"/>
    <s v="No"/>
    <m/>
    <n v="141660"/>
    <n v="3"/>
    <n v="3"/>
    <n v="3"/>
    <n v="4"/>
    <n v="4"/>
    <n v="4"/>
    <n v="4"/>
    <n v="4"/>
    <n v="4"/>
    <n v="4"/>
    <n v="4"/>
    <n v="3"/>
    <n v="4"/>
    <n v="4"/>
    <n v="4"/>
    <n v="4"/>
    <n v="4"/>
    <n v="2"/>
    <n v="3"/>
    <n v="4"/>
    <n v="4"/>
    <n v="3"/>
    <n v="4"/>
    <n v="4"/>
    <n v="4"/>
    <n v="4"/>
    <n v="4"/>
    <n v="4"/>
    <n v="4"/>
    <n v="4"/>
    <n v="4"/>
    <n v="4"/>
    <n v="4"/>
    <n v="1"/>
    <n v="2"/>
    <m/>
    <m/>
    <m/>
    <m/>
    <s v="C19"/>
    <n v="2"/>
    <n v="2"/>
    <n v="2"/>
    <n v="3"/>
    <n v="3"/>
    <n v="3"/>
    <n v="2"/>
    <n v="3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3"/>
    <n v="3"/>
    <n v="3"/>
    <m/>
    <n v="2"/>
    <n v="2"/>
    <n v="2"/>
    <n v="3"/>
    <n v="4"/>
    <n v="4"/>
    <n v="1"/>
    <n v="3"/>
    <n v="2"/>
    <n v="2"/>
    <n v="3"/>
    <n v="2"/>
    <n v="3"/>
    <n v="4"/>
    <n v="4"/>
    <n v="4"/>
    <n v="4"/>
    <n v="2"/>
    <n v="3"/>
    <n v="2"/>
    <n v="4"/>
    <n v="4"/>
    <n v="4"/>
    <n v="4"/>
    <n v="4"/>
    <n v="4"/>
    <n v="4"/>
    <n v="4"/>
    <n v="4"/>
    <n v="4"/>
    <n v="1"/>
    <n v="4"/>
    <n v="4"/>
    <n v="3"/>
    <n v="3"/>
    <n v="3"/>
    <m/>
    <s v="C19"/>
    <s v="Middle School"/>
    <n v="4"/>
    <n v="3"/>
    <n v="3"/>
    <n v="4"/>
    <n v="4"/>
    <n v="4"/>
    <n v="3"/>
    <n v="3"/>
    <n v="3"/>
    <n v="3"/>
    <n v="3"/>
    <n v="3"/>
    <n v="3"/>
    <n v="3"/>
    <n v="3"/>
    <n v="3"/>
    <n v="3"/>
    <n v="3"/>
    <n v="3"/>
    <n v="2"/>
    <n v="4"/>
    <n v="3"/>
    <n v="4"/>
    <n v="4"/>
    <n v="4"/>
    <n v="4"/>
    <n v="4"/>
    <n v="4"/>
    <n v="3"/>
    <n v="3"/>
    <n v="3"/>
    <s v="Yes"/>
    <m/>
    <s v="C19"/>
    <x v="2"/>
    <n v="2"/>
    <n v="2"/>
    <n v="4"/>
    <n v="4"/>
    <n v="4"/>
    <n v="2"/>
    <n v="3"/>
    <n v="3"/>
    <n v="3"/>
    <n v="3"/>
    <n v="3"/>
    <n v="3"/>
    <n v="3"/>
    <x v="3"/>
    <n v="3"/>
    <n v="4"/>
    <n v="4"/>
    <n v="4"/>
    <n v="4"/>
    <n v="4"/>
    <n v="4"/>
    <n v="3"/>
    <n v="4"/>
    <n v="4"/>
    <n v="4"/>
    <n v="4"/>
    <n v="4"/>
    <n v="4"/>
    <n v="4"/>
    <n v="4"/>
    <n v="3"/>
    <n v="4"/>
    <n v="3"/>
    <n v="3"/>
    <n v="3"/>
    <m/>
    <s v="C19"/>
    <n v="2"/>
    <n v="3"/>
    <n v="2"/>
    <n v="4"/>
    <n v="4"/>
    <n v="4"/>
    <n v="2"/>
    <n v="2"/>
    <n v="2"/>
  </r>
  <r>
    <n v="75"/>
    <s v="Akhasha"/>
    <s v="Mills"/>
    <n v="4"/>
    <n v="5"/>
    <n v="6"/>
    <n v="6"/>
    <n v="7"/>
    <x v="6"/>
    <n v="8"/>
    <m/>
    <m/>
    <m/>
    <m/>
    <m/>
    <m/>
    <m/>
    <m/>
    <m/>
    <s v=""/>
    <m/>
    <m/>
    <s v="Central"/>
    <s v="Central"/>
    <m/>
    <m/>
    <m/>
    <m/>
    <m/>
    <m/>
    <m/>
    <m/>
    <m/>
    <m/>
    <d v="2011-06-01T00:00:00"/>
    <n v="3"/>
    <n v="3"/>
    <n v="132"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n v="183"/>
    <n v="191"/>
    <n v="7"/>
    <n v="8"/>
    <s v="Yes"/>
    <s v="YES"/>
    <s v="yes"/>
    <s v="NO"/>
    <n v="199"/>
    <n v="197"/>
    <n v="8"/>
    <n v="-2"/>
    <s v="No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amill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Maya"/>
    <s v="Sharp"/>
    <n v="4"/>
    <n v="5"/>
    <n v="6"/>
    <n v="6"/>
    <n v="7"/>
    <x v="6"/>
    <n v="8"/>
    <m/>
    <m/>
    <m/>
    <m/>
    <m/>
    <m/>
    <m/>
    <m/>
    <m/>
    <s v=""/>
    <m/>
    <m/>
    <s v="PPDC @ FCES"/>
    <s v="PPDC @ FCES"/>
    <m/>
    <m/>
    <m/>
    <m/>
    <m/>
    <m/>
    <m/>
    <m/>
    <m/>
    <m/>
    <d v="2011-09-01T00:00:00"/>
    <n v="2"/>
    <n v="3"/>
    <n v="124"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n v="191"/>
    <n v="209"/>
    <s v="n/a"/>
    <s v="n/a"/>
    <m/>
    <m/>
    <m/>
    <s v="YES"/>
    <m/>
    <n v="219"/>
    <s v="n/a"/>
    <s v="n/a"/>
    <m/>
    <m/>
    <m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mshar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Arionna"/>
    <s v="Ward"/>
    <n v="4"/>
    <n v="5"/>
    <n v="6"/>
    <n v="6"/>
    <n v="7"/>
    <x v="6"/>
    <n v="8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2"/>
    <n v="72"/>
    <m/>
    <m/>
    <m/>
    <m/>
    <n v="1"/>
    <m/>
    <n v="1"/>
    <m/>
    <m/>
    <m/>
    <m/>
    <m/>
    <m/>
    <m/>
    <m/>
    <m/>
    <m/>
    <m/>
    <m/>
    <m/>
    <m/>
    <m/>
    <m/>
    <m/>
    <m/>
    <m/>
    <m/>
    <m/>
    <n v="179"/>
    <n v="191"/>
    <n v="8"/>
    <n v="12"/>
    <s v="Yes"/>
    <s v="YES"/>
    <s v="yes"/>
    <s v="NO"/>
    <n v="189"/>
    <n v="198"/>
    <n v="8"/>
    <n v="9"/>
    <s v="Yes"/>
    <s v="YES"/>
    <s v="yes"/>
    <s v="NO"/>
    <m/>
    <m/>
    <m/>
    <m/>
    <e v="#VALUE!"/>
    <m/>
    <e v="#VALUE!"/>
    <e v="#VALUE!"/>
    <e v="#VALUE!"/>
    <m/>
    <m/>
    <n v="190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awar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Jama"/>
    <s v="Ibrahim"/>
    <n v="4"/>
    <n v="5"/>
    <n v="6"/>
    <n v="6"/>
    <n v="7"/>
    <x v="6"/>
    <n v="8"/>
    <n v="8"/>
    <n v="9"/>
    <m/>
    <s v="JamaIbrahim"/>
    <m/>
    <m/>
    <m/>
    <s v="C15"/>
    <s v="C15"/>
    <s v="C15"/>
    <n v="432"/>
    <m/>
    <s v="Central"/>
    <s v="Central"/>
    <s v="Central"/>
    <s v="Central"/>
    <s v="Central"/>
    <s v="Central"/>
    <s v="Central"/>
    <s v="Central"/>
    <s v="Central"/>
    <s v="Central"/>
    <m/>
    <m/>
    <d v="2011-06-01T00:00:00"/>
    <n v="8"/>
    <n v="7"/>
    <n v="316"/>
    <m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n v="186"/>
    <n v="207"/>
    <n v="7"/>
    <n v="21"/>
    <s v="Yes"/>
    <s v="YES"/>
    <s v="yes"/>
    <s v="YES"/>
    <n v="194"/>
    <n v="203"/>
    <n v="7"/>
    <n v="9"/>
    <s v="Yes"/>
    <s v="YES"/>
    <s v="yes"/>
    <s v="NO"/>
    <m/>
    <n v="200"/>
    <n v="212"/>
    <m/>
    <n v="12"/>
    <n v="51"/>
    <b v="1"/>
    <e v="#VALUE!"/>
    <e v="#VALUE!"/>
    <s v="Yes"/>
    <m/>
    <n v="209"/>
    <n v="226"/>
    <m/>
    <n v="17"/>
    <n v="61"/>
    <b v="1"/>
    <e v="#VALUE!"/>
    <e v="#VALUE!"/>
    <s v="Yes"/>
    <m/>
    <m/>
    <n v="213"/>
    <n v="55"/>
    <n v="213"/>
    <n v="43"/>
    <n v="4"/>
    <n v="0"/>
    <s v="No"/>
    <s v="No"/>
    <s v="No"/>
    <s v="No"/>
    <n v="212"/>
    <n v="36"/>
    <n v="224"/>
    <n v="47"/>
    <n v="8"/>
    <n v="12"/>
    <s v="Yes"/>
    <s v="Yes"/>
    <s v="Yes"/>
    <s v="No"/>
    <m/>
    <d v="2016-09-12T00:00:00"/>
    <n v="215"/>
    <n v="52"/>
    <n v="227"/>
    <n v="72"/>
    <n v="4"/>
    <n v="12"/>
    <s v="Yes"/>
    <s v="Yes"/>
    <s v="Yes"/>
    <s v="Yes"/>
    <n v="223"/>
    <n v="52"/>
    <n v="239"/>
    <n v="72"/>
    <n v="6"/>
    <n v="16"/>
    <s v="Yes"/>
    <s v="Yes"/>
    <s v="Yes"/>
    <s v="Yes"/>
    <m/>
    <s v="x"/>
    <s v="C15"/>
    <n v="228"/>
    <n v="219"/>
    <n v="47"/>
    <s v="Below National Norm"/>
    <n v="2"/>
    <n v="-9"/>
    <s v="No"/>
    <s v="No"/>
    <s v="Did Not Achieve Goal"/>
    <s v="No"/>
    <n v="228"/>
    <n v="232"/>
    <n v="52"/>
    <s v="Above National Norm"/>
    <n v="5"/>
    <n v="4"/>
    <s v="Yes"/>
    <s v="No"/>
    <s v="Did Not Achieve Goal, But Showed Growth"/>
    <s v="Yes"/>
    <m/>
    <s v="JamaIbrahim"/>
    <d v="2017-09-18T00:00:00"/>
    <m/>
    <s v="Yes"/>
    <s v="Yes"/>
    <s v="Yes"/>
    <s v="Yes"/>
    <s v="Unknown"/>
    <m/>
    <m/>
    <m/>
    <m/>
    <m/>
    <s v="C15"/>
    <m/>
    <m/>
    <m/>
    <m/>
    <m/>
    <m/>
    <m/>
    <m/>
    <s v="Anna Julia Cooper"/>
    <s v="Anna Julia Cooper"/>
    <s v="No"/>
    <m/>
    <n v="141239"/>
    <n v="3"/>
    <n v="3"/>
    <n v="4"/>
    <n v="3"/>
    <n v="4"/>
    <n v="3"/>
    <n v="4"/>
    <n v="3"/>
    <n v="3"/>
    <n v="4"/>
    <n v="3"/>
    <n v="4"/>
    <n v="3"/>
    <n v="4"/>
    <n v="3"/>
    <n v="4"/>
    <n v="3"/>
    <n v="2"/>
    <n v="2"/>
    <n v="2"/>
    <n v="4"/>
    <n v="2"/>
    <n v="2"/>
    <n v="4"/>
    <n v="4"/>
    <n v="4"/>
    <n v="4"/>
    <n v="4"/>
    <n v="4"/>
    <n v="3"/>
    <n v="4"/>
    <n v="4"/>
    <n v="4"/>
    <n v="2"/>
    <n v="2"/>
    <m/>
    <m/>
    <m/>
    <m/>
    <s v="C15"/>
    <n v="4"/>
    <n v="3"/>
    <n v="3"/>
    <n v="4"/>
    <n v="2"/>
    <n v="4"/>
    <n v="4"/>
    <n v="3"/>
    <n v="4"/>
    <n v="3"/>
    <n v="4"/>
    <n v="3"/>
    <n v="2"/>
    <n v="4"/>
    <n v="4"/>
    <n v="4"/>
    <n v="4"/>
    <n v="2"/>
    <n v="3"/>
    <n v="3"/>
    <n v="4"/>
    <n v="2"/>
    <n v="4"/>
    <n v="4"/>
    <n v="3"/>
    <n v="3"/>
    <n v="3"/>
    <n v="4"/>
    <n v="3"/>
    <n v="3"/>
    <n v="3"/>
    <m/>
    <n v="4"/>
    <n v="4"/>
    <n v="3"/>
    <n v="4"/>
    <n v="3"/>
    <n v="4"/>
    <n v="4"/>
    <n v="3"/>
    <n v="3"/>
    <n v="2"/>
    <n v="2"/>
    <n v="2"/>
    <n v="2"/>
    <n v="3"/>
    <n v="3"/>
    <n v="4"/>
    <n v="4"/>
    <n v="1"/>
    <n v="2"/>
    <n v="1"/>
    <n v="4"/>
    <n v="2"/>
    <n v="2"/>
    <n v="4"/>
    <n v="4"/>
    <n v="3"/>
    <n v="4"/>
    <n v="4"/>
    <n v="4"/>
    <n v="3"/>
    <n v="3"/>
    <n v="3"/>
    <n v="4"/>
    <n v="3"/>
    <n v="3"/>
    <n v="3"/>
    <m/>
    <s v="C15"/>
    <s v="Middle School"/>
    <n v="4"/>
    <n v="3"/>
    <n v="3"/>
    <n v="4"/>
    <n v="3"/>
    <n v="4"/>
    <n v="3"/>
    <n v="3"/>
    <n v="3"/>
    <n v="2"/>
    <n v="3"/>
    <n v="2"/>
    <n v="2"/>
    <n v="3"/>
    <n v="4"/>
    <n v="3"/>
    <n v="4"/>
    <n v="2"/>
    <n v="3"/>
    <n v="2"/>
    <n v="4"/>
    <n v="3"/>
    <n v="4"/>
    <n v="4"/>
    <n v="3"/>
    <n v="4"/>
    <n v="4"/>
    <n v="4"/>
    <n v="3"/>
    <n v="3"/>
    <n v="3"/>
    <s v="Yes"/>
    <m/>
    <s v="C15"/>
    <x v="3"/>
    <n v="4"/>
    <n v="3"/>
    <n v="4"/>
    <n v="3"/>
    <n v="4"/>
    <n v="2"/>
    <n v="2"/>
    <n v="2"/>
    <n v="2"/>
    <n v="2"/>
    <n v="2"/>
    <n v="2"/>
    <n v="3"/>
    <x v="4"/>
    <n v="2"/>
    <n v="4"/>
    <n v="1"/>
    <n v="3"/>
    <n v="1"/>
    <n v="4"/>
    <n v="3"/>
    <n v="2"/>
    <n v="4"/>
    <n v="4"/>
    <n v="2"/>
    <n v="4"/>
    <n v="4"/>
    <n v="4"/>
    <n v="3"/>
    <n v="3"/>
    <n v="3"/>
    <n v="3"/>
    <n v="3"/>
    <n v="3"/>
    <n v="3"/>
    <m/>
    <m/>
    <m/>
    <m/>
    <m/>
    <m/>
    <m/>
    <m/>
    <m/>
    <m/>
    <m/>
  </r>
  <r>
    <n v="79"/>
    <s v="Catrice"/>
    <s v="Williams"/>
    <n v="3"/>
    <n v="4"/>
    <n v="5"/>
    <n v="5"/>
    <n v="6"/>
    <x v="5"/>
    <n v="7"/>
    <m/>
    <m/>
    <m/>
    <n v="1015033037"/>
    <m/>
    <m/>
    <m/>
    <s v="C5"/>
    <s v="C5"/>
    <s v="C5"/>
    <n v="296"/>
    <m/>
    <s v="Central"/>
    <s v="Central"/>
    <s v="Central"/>
    <s v="Central"/>
    <s v="Central"/>
    <m/>
    <s v="Central"/>
    <m/>
    <m/>
    <m/>
    <m/>
    <m/>
    <d v="2012-06-01T00:00:00"/>
    <n v="4"/>
    <n v="4"/>
    <n v="176"/>
    <m/>
    <m/>
    <m/>
    <n v="1"/>
    <n v="1"/>
    <n v="1"/>
    <n v="1"/>
    <n v="1"/>
    <n v="1"/>
    <n v="1"/>
    <n v="1"/>
    <m/>
    <s v="incomplete"/>
    <m/>
    <m/>
    <m/>
    <m/>
    <m/>
    <m/>
    <m/>
    <m/>
    <m/>
    <m/>
    <m/>
    <m/>
    <m/>
    <m/>
    <m/>
    <n v="177"/>
    <n v="178"/>
    <n v="9"/>
    <n v="1"/>
    <s v="Yes"/>
    <s v="NO"/>
    <s v="no"/>
    <s v="NO"/>
    <n v="171"/>
    <n v="194"/>
    <n v="10"/>
    <n v="23"/>
    <s v="Yes"/>
    <s v="YES"/>
    <s v="yes"/>
    <s v="NO"/>
    <m/>
    <n v="189"/>
    <n v="174"/>
    <n v="8"/>
    <n v="-15"/>
    <n v="2"/>
    <b v="0"/>
    <b v="0"/>
    <b v="0"/>
    <s v="No"/>
    <m/>
    <n v="205"/>
    <n v="212"/>
    <n v="9"/>
    <n v="7"/>
    <n v="46"/>
    <b v="1"/>
    <b v="0"/>
    <b v="0"/>
    <s v="No"/>
    <m/>
    <m/>
    <n v="194"/>
    <n v="22"/>
    <n v="196"/>
    <n v="14"/>
    <n v="8"/>
    <n v="2"/>
    <s v="Yes"/>
    <s v="No"/>
    <s v="No"/>
    <s v="No"/>
    <n v="211"/>
    <n v="49"/>
    <n v="215"/>
    <n v="35"/>
    <n v="10"/>
    <n v="4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5"/>
    <m/>
    <m/>
    <m/>
    <m/>
    <m/>
    <m/>
    <m/>
    <m/>
    <m/>
    <m/>
    <m/>
    <m/>
    <m/>
    <m/>
    <m/>
    <m/>
    <m/>
    <m/>
    <m/>
    <m/>
    <m/>
    <n v="1015033037"/>
    <m/>
    <s v="Yes"/>
    <s v="Yes"/>
    <s v="Yes"/>
    <s v="Yes"/>
    <m/>
    <s v="No"/>
    <n v="0"/>
    <s v="No"/>
    <n v="0"/>
    <m/>
    <m/>
    <s v="C5"/>
    <n v="368"/>
    <s v="Fail"/>
    <n v="388"/>
    <s v="Fail"/>
    <m/>
    <m/>
    <m/>
    <m/>
    <s v="Martin Luther King Middle School"/>
    <m/>
    <m/>
    <m/>
    <n v="141111"/>
    <n v="4"/>
    <n v="4"/>
    <n v="4"/>
    <n v="4"/>
    <n v="3"/>
    <n v="3"/>
    <n v="4"/>
    <n v="4"/>
    <n v="4"/>
    <n v="4"/>
    <n v="3"/>
    <n v="3"/>
    <n v="3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m/>
    <m/>
    <m/>
    <m/>
    <s v="C5"/>
    <n v="3"/>
    <n v="3"/>
    <n v="3"/>
    <n v="4"/>
    <n v="3"/>
    <n v="2"/>
    <n v="3"/>
    <n v="3"/>
    <n v="1"/>
    <n v="2"/>
    <n v="2"/>
    <n v="1"/>
    <n v="2"/>
    <n v="4"/>
    <n v="4"/>
    <n v="4"/>
    <n v="4"/>
    <n v="4"/>
    <n v="4"/>
    <n v="4"/>
    <n v="3"/>
    <n v="4"/>
    <n v="4"/>
    <n v="4"/>
    <n v="4"/>
    <n v="4"/>
    <n v="4"/>
    <n v="1"/>
    <m/>
    <m/>
    <m/>
    <m/>
    <n v="3"/>
    <n v="4"/>
    <n v="3"/>
    <n v="3"/>
    <n v="3"/>
    <n v="1"/>
    <n v="4"/>
    <n v="4"/>
    <n v="3"/>
    <n v="4"/>
    <n v="2"/>
    <n v="3"/>
    <n v="3"/>
    <n v="3"/>
    <n v="4"/>
    <n v="4"/>
    <n v="3"/>
    <n v="4"/>
    <n v="4"/>
    <n v="4"/>
    <n v="3"/>
    <n v="3"/>
    <n v="4"/>
    <n v="4"/>
    <n v="4"/>
    <n v="3"/>
    <n v="2"/>
    <n v="4"/>
    <n v="4"/>
    <n v="3"/>
    <n v="4"/>
    <n v="4"/>
    <n v="4"/>
    <m/>
    <m/>
    <m/>
    <m/>
    <s v="C5"/>
    <s v="Middle School"/>
    <n v="4"/>
    <n v="3"/>
    <n v="3"/>
    <n v="4"/>
    <n v="3"/>
    <n v="3"/>
    <n v="3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3"/>
    <n v="3"/>
    <n v="3"/>
    <s v="Yes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Dai'Jah"/>
    <s v="Richardson"/>
    <n v="3"/>
    <n v="4"/>
    <n v="5"/>
    <n v="5"/>
    <n v="6"/>
    <x v="5"/>
    <n v="7"/>
    <m/>
    <m/>
    <m/>
    <s v="Dai'JahRichardson"/>
    <m/>
    <m/>
    <m/>
    <s v="C26"/>
    <s v="C26"/>
    <s v="C26"/>
    <n v="536"/>
    <m/>
    <s v="Central"/>
    <s v="PPDC @ FCES"/>
    <s v="Central"/>
    <s v="Central"/>
    <s v="Central"/>
    <s v="Central"/>
    <s v="Central"/>
    <m/>
    <m/>
    <m/>
    <m/>
    <m/>
    <d v="2012-09-01T00:00:00"/>
    <n v="3"/>
    <n v="5"/>
    <n v="204"/>
    <m/>
    <m/>
    <m/>
    <m/>
    <n v="1"/>
    <m/>
    <n v="1"/>
    <n v="1"/>
    <n v="1"/>
    <n v="1"/>
    <n v="1"/>
    <n v="1"/>
    <n v="1"/>
    <m/>
    <m/>
    <m/>
    <m/>
    <m/>
    <m/>
    <m/>
    <m/>
    <m/>
    <m/>
    <m/>
    <m/>
    <m/>
    <m/>
    <m/>
    <n v="188"/>
    <n v="188"/>
    <n v="10"/>
    <n v="0"/>
    <s v="No"/>
    <s v="NO"/>
    <s v="no"/>
    <s v="NO"/>
    <n v="195"/>
    <n v="200"/>
    <n v="11"/>
    <n v="5"/>
    <s v="Yes"/>
    <s v="NO"/>
    <s v="No"/>
    <s v="NO"/>
    <m/>
    <n v="191"/>
    <n v="196"/>
    <n v="7"/>
    <n v="5"/>
    <n v="25"/>
    <b v="1"/>
    <b v="0"/>
    <b v="0"/>
    <s v="No"/>
    <m/>
    <n v="200"/>
    <n v="215"/>
    <n v="9"/>
    <n v="15"/>
    <n v="54"/>
    <b v="1"/>
    <b v="1"/>
    <b v="1"/>
    <s v="Yes"/>
    <m/>
    <m/>
    <n v="193"/>
    <n v="20"/>
    <n v="202"/>
    <n v="25"/>
    <n v="8"/>
    <n v="9"/>
    <s v="Yes"/>
    <s v="Yes"/>
    <s v="Yes"/>
    <s v="No"/>
    <n v="212"/>
    <n v="52"/>
    <n v="213"/>
    <n v="30"/>
    <n v="10"/>
    <n v="1"/>
    <s v="Yes"/>
    <s v="No"/>
    <s v="No"/>
    <s v="No"/>
    <m/>
    <d v="2016-09-12T00:00:00"/>
    <n v="202"/>
    <n v="29"/>
    <n v="216"/>
    <n v="51"/>
    <n v="7"/>
    <n v="14"/>
    <s v="Yes"/>
    <s v="Yes"/>
    <s v="Yes"/>
    <s v="Yes"/>
    <n v="217"/>
    <n v="50"/>
    <n v="224"/>
    <n v="47"/>
    <n v="8"/>
    <n v="7"/>
    <s v="Yes"/>
    <s v="No"/>
    <s v="No"/>
    <s v="No"/>
    <m/>
    <m/>
    <s v="C26"/>
    <m/>
    <m/>
    <m/>
    <m/>
    <m/>
    <m/>
    <m/>
    <m/>
    <m/>
    <m/>
    <m/>
    <m/>
    <m/>
    <m/>
    <m/>
    <m/>
    <m/>
    <m/>
    <m/>
    <m/>
    <m/>
    <s v="Dai'JahRichardson"/>
    <m/>
    <m/>
    <s v="Yes"/>
    <s v="Yes"/>
    <s v="Yes"/>
    <m/>
    <s v="No"/>
    <n v="0"/>
    <m/>
    <m/>
    <m/>
    <m/>
    <s v="C26"/>
    <m/>
    <m/>
    <m/>
    <m/>
    <m/>
    <m/>
    <m/>
    <m/>
    <s v="Anna Julia Cooper"/>
    <m/>
    <m/>
    <m/>
    <n v="141342"/>
    <n v="4"/>
    <n v="4"/>
    <n v="4"/>
    <n v="4"/>
    <n v="4"/>
    <n v="3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3"/>
    <n v="4"/>
    <n v="4"/>
    <n v="1"/>
    <n v="1"/>
    <m/>
    <m/>
    <m/>
    <m/>
    <s v="C26"/>
    <n v="4"/>
    <n v="4"/>
    <n v="3"/>
    <n v="4"/>
    <n v="4"/>
    <n v="1"/>
    <n v="4"/>
    <n v="4"/>
    <n v="4"/>
    <n v="4"/>
    <n v="4"/>
    <n v="4"/>
    <n v="4"/>
    <n v="1"/>
    <n v="4"/>
    <n v="4"/>
    <n v="4"/>
    <n v="2"/>
    <n v="4"/>
    <n v="1"/>
    <n v="4"/>
    <n v="4"/>
    <n v="4"/>
    <n v="4"/>
    <n v="4"/>
    <n v="4"/>
    <n v="4"/>
    <n v="4"/>
    <m/>
    <m/>
    <m/>
    <m/>
    <n v="4"/>
    <n v="3"/>
    <n v="3"/>
    <n v="4"/>
    <n v="4"/>
    <n v="2"/>
    <n v="4"/>
    <n v="4"/>
    <n v="2"/>
    <n v="4"/>
    <n v="4"/>
    <n v="3"/>
    <n v="3"/>
    <n v="3"/>
    <n v="4"/>
    <n v="4"/>
    <n v="4"/>
    <n v="2"/>
    <n v="4"/>
    <n v="2"/>
    <n v="4"/>
    <n v="4"/>
    <n v="4"/>
    <n v="4"/>
    <n v="4"/>
    <n v="4"/>
    <n v="4"/>
    <n v="4"/>
    <n v="4"/>
    <n v="4"/>
    <n v="3"/>
    <n v="1"/>
    <n v="3"/>
    <m/>
    <m/>
    <m/>
    <m/>
    <s v="C26"/>
    <s v="Middle School"/>
    <n v="3"/>
    <n v="1"/>
    <n v="1"/>
    <n v="4"/>
    <n v="3"/>
    <n v="3"/>
    <n v="3"/>
    <n v="4"/>
    <n v="3"/>
    <n v="4"/>
    <n v="4"/>
    <n v="4"/>
    <n v="4"/>
    <n v="1"/>
    <n v="4"/>
    <n v="3"/>
    <n v="4"/>
    <n v="1"/>
    <n v="2"/>
    <n v="1"/>
    <n v="2"/>
    <n v="4"/>
    <n v="4"/>
    <n v="4"/>
    <n v="4"/>
    <n v="4"/>
    <n v="4"/>
    <n v="4"/>
    <n v="3"/>
    <n v="3"/>
    <n v="3"/>
    <s v="Yes"/>
    <m/>
    <s v="C26"/>
    <x v="1"/>
    <n v="2"/>
    <n v="3"/>
    <n v="3"/>
    <n v="3"/>
    <n v="2"/>
    <n v="3"/>
    <n v="2"/>
    <n v="2"/>
    <n v="3"/>
    <n v="4"/>
    <n v="3"/>
    <n v="4"/>
    <n v="4"/>
    <x v="1"/>
    <n v="4"/>
    <n v="3"/>
    <n v="3"/>
    <n v="4"/>
    <n v="1"/>
    <n v="3"/>
    <n v="4"/>
    <n v="1"/>
    <n v="4"/>
    <n v="4"/>
    <n v="4"/>
    <n v="4"/>
    <n v="4"/>
    <n v="4"/>
    <n v="4"/>
    <n v="1"/>
    <n v="1"/>
    <n v="1"/>
    <n v="2"/>
    <n v="2"/>
    <n v="2"/>
    <m/>
    <m/>
    <m/>
    <m/>
    <m/>
    <m/>
    <m/>
    <m/>
    <m/>
    <m/>
    <m/>
  </r>
  <r>
    <n v="82"/>
    <s v="Damon"/>
    <s v="Atkins"/>
    <n v="3"/>
    <n v="4"/>
    <n v="5"/>
    <n v="5"/>
    <n v="6"/>
    <x v="5"/>
    <n v="7"/>
    <m/>
    <m/>
    <m/>
    <n v="1015421709"/>
    <m/>
    <m/>
    <m/>
    <s v="C1"/>
    <s v="C1"/>
    <s v="C1"/>
    <n v="265"/>
    <m/>
    <s v="Central"/>
    <s v="Central"/>
    <s v="Central"/>
    <s v="Central"/>
    <s v="Central"/>
    <s v="Central"/>
    <m/>
    <m/>
    <m/>
    <m/>
    <m/>
    <m/>
    <d v="2012-06-01T00:00:00"/>
    <n v="4"/>
    <n v="4"/>
    <n v="176"/>
    <m/>
    <m/>
    <m/>
    <n v="1"/>
    <n v="1"/>
    <n v="1"/>
    <n v="1"/>
    <m/>
    <n v="1"/>
    <n v="1"/>
    <n v="1"/>
    <n v="1"/>
    <m/>
    <m/>
    <m/>
    <m/>
    <m/>
    <m/>
    <m/>
    <m/>
    <m/>
    <m/>
    <m/>
    <m/>
    <m/>
    <m/>
    <m/>
    <m/>
    <n v="189"/>
    <n v="169"/>
    <n v="8"/>
    <n v="-20"/>
    <s v="No"/>
    <s v="NO"/>
    <s v="no"/>
    <s v="NO"/>
    <n v="176"/>
    <n v="172"/>
    <n v="11"/>
    <n v="-4"/>
    <s v="No"/>
    <s v="NO"/>
    <s v="No"/>
    <s v="NO"/>
    <m/>
    <n v="195"/>
    <n v="195"/>
    <n v="7"/>
    <n v="0"/>
    <n v="23"/>
    <b v="0"/>
    <b v="0"/>
    <b v="0"/>
    <s v="No"/>
    <m/>
    <n v="189"/>
    <n v="203"/>
    <n v="8"/>
    <n v="14"/>
    <n v="24"/>
    <b v="1"/>
    <b v="1"/>
    <b v="1"/>
    <s v="No"/>
    <m/>
    <m/>
    <n v="184"/>
    <n v="8"/>
    <n v="197"/>
    <n v="16"/>
    <n v="9"/>
    <n v="13"/>
    <s v="Yes"/>
    <s v="Yes"/>
    <s v="Yes"/>
    <s v="No"/>
    <m/>
    <m/>
    <n v="205"/>
    <n v="16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C1"/>
    <m/>
    <m/>
    <m/>
    <m/>
    <m/>
    <m/>
    <m/>
    <m/>
    <m/>
    <m/>
    <m/>
    <m/>
    <m/>
    <m/>
    <m/>
    <m/>
    <m/>
    <m/>
    <m/>
    <m/>
    <m/>
    <n v="1015421709"/>
    <m/>
    <s v="Yes"/>
    <s v="Yes"/>
    <s v="Yes"/>
    <m/>
    <m/>
    <s v="Yes"/>
    <n v="2"/>
    <m/>
    <m/>
    <m/>
    <m/>
    <s v="C1"/>
    <m/>
    <m/>
    <m/>
    <m/>
    <m/>
    <m/>
    <m/>
    <m/>
    <m/>
    <m/>
    <m/>
    <m/>
    <n v="141741"/>
    <n v="3"/>
    <n v="3"/>
    <n v="4"/>
    <n v="3"/>
    <n v="4"/>
    <n v="2"/>
    <n v="3"/>
    <n v="3"/>
    <n v="4"/>
    <n v="2"/>
    <n v="3"/>
    <n v="3"/>
    <n v="2"/>
    <n v="3"/>
    <n v="3"/>
    <n v="3"/>
    <n v="3"/>
    <n v="2"/>
    <n v="4"/>
    <n v="2"/>
    <n v="4"/>
    <n v="4"/>
    <n v="3"/>
    <n v="3"/>
    <n v="2"/>
    <n v="3"/>
    <n v="2"/>
    <n v="3"/>
    <n v="4"/>
    <n v="3"/>
    <n v="2"/>
    <n v="3"/>
    <n v="2"/>
    <n v="2"/>
    <n v="1"/>
    <m/>
    <m/>
    <m/>
    <m/>
    <s v="C1"/>
    <n v="3"/>
    <n v="4"/>
    <n v="1"/>
    <n v="3"/>
    <n v="3"/>
    <n v="2"/>
    <n v="1"/>
    <n v="1"/>
    <n v="3"/>
    <n v="4"/>
    <n v="1"/>
    <n v="3"/>
    <n v="2"/>
    <n v="1"/>
    <n v="3"/>
    <n v="4"/>
    <n v="3"/>
    <n v="3"/>
    <n v="2"/>
    <n v="3"/>
    <n v="3"/>
    <n v="2"/>
    <n v="1"/>
    <n v="1"/>
    <n v="1"/>
    <n v="1"/>
    <n v="1"/>
    <n v="1"/>
    <m/>
    <m/>
    <m/>
    <m/>
    <n v="2"/>
    <n v="4"/>
    <n v="4"/>
    <n v="4"/>
    <n v="3"/>
    <n v="3"/>
    <n v="3"/>
    <n v="3"/>
    <n v="3"/>
    <n v="3"/>
    <n v="2"/>
    <n v="3"/>
    <n v="3"/>
    <n v="3"/>
    <n v="3"/>
    <n v="3"/>
    <n v="3"/>
    <n v="2"/>
    <n v="4"/>
    <n v="3"/>
    <n v="4"/>
    <n v="4"/>
    <n v="3"/>
    <n v="4"/>
    <n v="4"/>
    <n v="4"/>
    <n v="4"/>
    <n v="4"/>
    <n v="4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Tejana"/>
    <s v="Lam"/>
    <n v="3"/>
    <n v="4"/>
    <n v="5"/>
    <n v="5"/>
    <n v="6"/>
    <x v="5"/>
    <n v="7"/>
    <m/>
    <m/>
    <m/>
    <m/>
    <m/>
    <m/>
    <m/>
    <m/>
    <m/>
    <s v=""/>
    <m/>
    <m/>
    <s v="PPDC @ FCES"/>
    <s v="PPDC @ FCES"/>
    <s v="PPDC @ FCES"/>
    <m/>
    <m/>
    <m/>
    <m/>
    <m/>
    <m/>
    <m/>
    <m/>
    <m/>
    <d v="2012-09-01T00:00:00"/>
    <n v="1"/>
    <n v="3"/>
    <n v="116"/>
    <m/>
    <m/>
    <m/>
    <m/>
    <n v="1"/>
    <m/>
    <n v="1"/>
    <n v="1"/>
    <n v="1"/>
    <m/>
    <m/>
    <m/>
    <m/>
    <m/>
    <m/>
    <m/>
    <m/>
    <m/>
    <m/>
    <m/>
    <m/>
    <m/>
    <m/>
    <m/>
    <m/>
    <m/>
    <m/>
    <m/>
    <n v="178"/>
    <n v="197"/>
    <n v="10"/>
    <n v="19"/>
    <s v="Yes"/>
    <s v="YES"/>
    <s v="yes"/>
    <s v="NO"/>
    <n v="194"/>
    <n v="197"/>
    <n v="11"/>
    <n v="3"/>
    <s v="Yes"/>
    <s v="NO"/>
    <s v="No"/>
    <s v="NO"/>
    <m/>
    <n v="191"/>
    <m/>
    <m/>
    <e v="#VALUE!"/>
    <m/>
    <e v="#VALUE!"/>
    <e v="#VALUE!"/>
    <e v="#VALUE!"/>
    <m/>
    <m/>
    <n v="203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742"/>
    <n v="2"/>
    <n v="3"/>
    <n v="1"/>
    <n v="2"/>
    <n v="2"/>
    <n v="2"/>
    <n v="4"/>
    <n v="4"/>
    <n v="4"/>
    <n v="3"/>
    <n v="3"/>
    <n v="2"/>
    <n v="2"/>
    <n v="2"/>
    <n v="2"/>
    <n v="2"/>
    <n v="4"/>
    <n v="3"/>
    <n v="3"/>
    <n v="2"/>
    <n v="4"/>
    <n v="4"/>
    <n v="1"/>
    <n v="4"/>
    <n v="4"/>
    <n v="3"/>
    <n v="4"/>
    <n v="4"/>
    <n v="3"/>
    <n v="2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Genevieve"/>
    <s v="Hazzard"/>
    <n v="2"/>
    <n v="3"/>
    <n v="4"/>
    <n v="4"/>
    <n v="5"/>
    <x v="2"/>
    <n v="6"/>
    <m/>
    <m/>
    <m/>
    <n v="1013965131"/>
    <m/>
    <m/>
    <m/>
    <s v="F50"/>
    <s v="F50"/>
    <s v="F50"/>
    <n v="3701"/>
    <m/>
    <m/>
    <s v="PPDC @ FCES"/>
    <s v="PPDC @ FCES"/>
    <m/>
    <s v="PPDC @ FCES"/>
    <m/>
    <m/>
    <m/>
    <m/>
    <m/>
    <m/>
    <m/>
    <d v="2013-10-01T00:00:00"/>
    <n v="0"/>
    <n v="2"/>
    <n v="72"/>
    <m/>
    <m/>
    <m/>
    <m/>
    <m/>
    <m/>
    <n v="1"/>
    <m/>
    <n v="1"/>
    <m/>
    <s v="incomplete"/>
    <m/>
    <m/>
    <m/>
    <m/>
    <m/>
    <m/>
    <m/>
    <m/>
    <m/>
    <m/>
    <m/>
    <m/>
    <m/>
    <m/>
    <m/>
    <m/>
    <m/>
    <n v="163"/>
    <n v="167"/>
    <n v="15"/>
    <n v="4"/>
    <s v="Yes"/>
    <s v="NO"/>
    <s v="no"/>
    <s v="NO"/>
    <n v="166"/>
    <n v="183"/>
    <n v="15"/>
    <n v="17"/>
    <s v="Yes"/>
    <s v="YES"/>
    <s v="yes"/>
    <s v="NO"/>
    <m/>
    <n v="186"/>
    <n v="215"/>
    <n v="10"/>
    <n v="29"/>
    <n v="86"/>
    <b v="1"/>
    <b v="1"/>
    <b v="1"/>
    <s v="Yes"/>
    <m/>
    <n v="174"/>
    <n v="189"/>
    <n v="12"/>
    <n v="15"/>
    <n v="15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0"/>
    <m/>
    <m/>
    <m/>
    <m/>
    <m/>
    <m/>
    <m/>
    <m/>
    <m/>
    <m/>
    <m/>
    <m/>
    <m/>
    <m/>
    <m/>
    <m/>
    <m/>
    <m/>
    <m/>
    <m/>
    <m/>
    <n v="1013965131"/>
    <m/>
    <s v="Yes"/>
    <s v="Yes"/>
    <s v="Yes"/>
    <m/>
    <m/>
    <s v="No"/>
    <n v="0"/>
    <m/>
    <m/>
    <m/>
    <m/>
    <s v="F50"/>
    <m/>
    <m/>
    <m/>
    <m/>
    <m/>
    <m/>
    <m/>
    <m/>
    <m/>
    <m/>
    <m/>
    <m/>
    <n v="142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Nasir"/>
    <s v="Woodley"/>
    <n v="3"/>
    <n v="4"/>
    <n v="5"/>
    <n v="5"/>
    <n v="6"/>
    <x v="5"/>
    <n v="7"/>
    <m/>
    <m/>
    <m/>
    <n v="1015972113"/>
    <m/>
    <m/>
    <m/>
    <s v="C69"/>
    <s v="C69"/>
    <s v="C69"/>
    <n v="1012"/>
    <m/>
    <s v="Central"/>
    <s v="Central"/>
    <s v="Central"/>
    <s v="Central"/>
    <s v="Central"/>
    <m/>
    <m/>
    <m/>
    <m/>
    <m/>
    <m/>
    <m/>
    <d v="2012-09-01T00:00:00"/>
    <n v="3"/>
    <n v="3"/>
    <n v="132"/>
    <m/>
    <m/>
    <m/>
    <m/>
    <n v="1"/>
    <n v="1"/>
    <n v="1"/>
    <n v="1"/>
    <n v="1"/>
    <n v="1"/>
    <s v="incomplete"/>
    <m/>
    <m/>
    <m/>
    <m/>
    <m/>
    <m/>
    <m/>
    <m/>
    <m/>
    <m/>
    <m/>
    <m/>
    <m/>
    <m/>
    <m/>
    <m/>
    <m/>
    <n v="178"/>
    <n v="171"/>
    <n v="9"/>
    <n v="-7"/>
    <s v="No"/>
    <s v="NO"/>
    <s v="no"/>
    <s v="NO"/>
    <n v="172"/>
    <n v="182"/>
    <n v="10"/>
    <n v="10"/>
    <s v="Yes"/>
    <s v="YES"/>
    <s v="No"/>
    <s v="NO"/>
    <m/>
    <n v="175"/>
    <n v="189"/>
    <n v="9"/>
    <n v="14"/>
    <n v="13"/>
    <b v="1"/>
    <b v="1"/>
    <b v="1"/>
    <s v="No"/>
    <m/>
    <n v="184"/>
    <n v="205"/>
    <n v="8"/>
    <n v="21"/>
    <n v="29"/>
    <b v="1"/>
    <b v="1"/>
    <b v="1"/>
    <s v="No"/>
    <m/>
    <m/>
    <n v="188"/>
    <n v="12"/>
    <m/>
    <m/>
    <n v="9"/>
    <m/>
    <m/>
    <m/>
    <m/>
    <m/>
    <n v="190"/>
    <n v="7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C69"/>
    <m/>
    <m/>
    <m/>
    <m/>
    <m/>
    <m/>
    <m/>
    <m/>
    <m/>
    <m/>
    <m/>
    <m/>
    <m/>
    <m/>
    <m/>
    <m/>
    <m/>
    <m/>
    <m/>
    <m/>
    <m/>
    <n v="1015972113"/>
    <m/>
    <m/>
    <s v="Yes"/>
    <s v="Yes"/>
    <m/>
    <m/>
    <s v="No"/>
    <n v="0"/>
    <m/>
    <m/>
    <m/>
    <m/>
    <s v="C69"/>
    <m/>
    <m/>
    <m/>
    <m/>
    <m/>
    <m/>
    <m/>
    <m/>
    <m/>
    <m/>
    <m/>
    <m/>
    <n v="141480"/>
    <n v="2"/>
    <n v="4"/>
    <n v="1"/>
    <n v="3"/>
    <n v="1"/>
    <n v="1"/>
    <n v="3"/>
    <n v="3"/>
    <n v="2"/>
    <n v="3"/>
    <n v="4"/>
    <n v="1"/>
    <n v="2"/>
    <n v="4"/>
    <n v="4"/>
    <n v="4"/>
    <n v="4"/>
    <n v="1"/>
    <n v="1"/>
    <n v="1"/>
    <n v="1"/>
    <n v="1"/>
    <n v="1"/>
    <n v="1"/>
    <n v="1"/>
    <n v="2"/>
    <n v="2"/>
    <n v="2"/>
    <n v="2"/>
    <n v="3"/>
    <n v="4"/>
    <n v="4"/>
    <n v="4"/>
    <n v="2"/>
    <n v="1"/>
    <m/>
    <m/>
    <m/>
    <m/>
    <s v="C69"/>
    <n v="2"/>
    <n v="1"/>
    <n v="2"/>
    <n v="3"/>
    <n v="1"/>
    <n v="3"/>
    <n v="3"/>
    <n v="3"/>
    <n v="2"/>
    <n v="2"/>
    <n v="3"/>
    <n v="2"/>
    <n v="3"/>
    <n v="3"/>
    <n v="4"/>
    <n v="4"/>
    <n v="4"/>
    <n v="1"/>
    <n v="1"/>
    <n v="1"/>
    <n v="4"/>
    <n v="1"/>
    <n v="4"/>
    <n v="1"/>
    <n v="1"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Rauhjai"/>
    <s v="Forbes"/>
    <n v="2"/>
    <n v="3"/>
    <n v="4"/>
    <n v="4"/>
    <n v="5"/>
    <x v="2"/>
    <n v="6"/>
    <m/>
    <m/>
    <m/>
    <m/>
    <m/>
    <m/>
    <m/>
    <m/>
    <m/>
    <s v=""/>
    <m/>
    <m/>
    <m/>
    <s v="Central"/>
    <m/>
    <m/>
    <m/>
    <m/>
    <m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75"/>
    <n v="188"/>
    <n v="12"/>
    <n v="13"/>
    <s v="Yes"/>
    <s v="YES"/>
    <s v="yes"/>
    <s v="NO"/>
    <n v="175"/>
    <n v="183"/>
    <n v="12"/>
    <n v="8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rforb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Jam'e"/>
    <s v="Frazier"/>
    <n v="3"/>
    <n v="4"/>
    <n v="5"/>
    <n v="5"/>
    <n v="6"/>
    <x v="5"/>
    <n v="7"/>
    <n v="7"/>
    <n v="8"/>
    <m/>
    <n v="1016316718"/>
    <m/>
    <m/>
    <m/>
    <s v="C62"/>
    <s v="C62"/>
    <s v="C62"/>
    <n v="924"/>
    <m/>
    <s v="Central"/>
    <s v="Central"/>
    <s v="Central"/>
    <s v="Central"/>
    <s v="Central"/>
    <s v="Central"/>
    <m/>
    <s v="Central"/>
    <s v="Central"/>
    <s v="Central"/>
    <m/>
    <m/>
    <d v="2012-06-01T00:00:00"/>
    <n v="7"/>
    <n v="5"/>
    <n v="236"/>
    <m/>
    <m/>
    <m/>
    <n v="1"/>
    <n v="1"/>
    <n v="1"/>
    <n v="1"/>
    <n v="1"/>
    <n v="1"/>
    <n v="1"/>
    <n v="1"/>
    <n v="1"/>
    <m/>
    <n v="1"/>
    <n v="1"/>
    <n v="1"/>
    <m/>
    <m/>
    <m/>
    <m/>
    <m/>
    <m/>
    <m/>
    <m/>
    <m/>
    <m/>
    <m/>
    <m/>
    <n v="185"/>
    <n v="186"/>
    <n v="9"/>
    <n v="1"/>
    <s v="Yes"/>
    <s v="NO"/>
    <s v="no"/>
    <s v="NO"/>
    <n v="194"/>
    <n v="195"/>
    <n v="9"/>
    <n v="1"/>
    <s v="Yes"/>
    <s v="NO"/>
    <s v="No"/>
    <s v="NO"/>
    <m/>
    <n v="196"/>
    <n v="201"/>
    <n v="7"/>
    <n v="5"/>
    <n v="37"/>
    <b v="1"/>
    <b v="0"/>
    <b v="0"/>
    <s v="No"/>
    <m/>
    <n v="203"/>
    <n v="201"/>
    <n v="9"/>
    <n v="-2"/>
    <n v="20"/>
    <b v="0"/>
    <b v="0"/>
    <b v="0"/>
    <s v="No"/>
    <m/>
    <m/>
    <n v="190"/>
    <n v="15"/>
    <m/>
    <m/>
    <n v="8"/>
    <m/>
    <m/>
    <m/>
    <m/>
    <m/>
    <n v="202"/>
    <n v="2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n v="1016316718"/>
    <s v="C62"/>
    <n v="207"/>
    <n v="207"/>
    <n v="23"/>
    <s v="Well Below National Norm"/>
    <n v="5"/>
    <n v="0"/>
    <s v="No"/>
    <s v="No"/>
    <s v="Did Not Achieve Goal"/>
    <s v="No"/>
    <n v="219"/>
    <n v="222"/>
    <n v="35"/>
    <s v="Below National Norm"/>
    <n v="6"/>
    <n v="3"/>
    <s v="Yes"/>
    <s v="No"/>
    <s v="Did Not Achieve Goal, But Showed Growth"/>
    <s v="No"/>
    <m/>
    <n v="1016316718"/>
    <d v="2017-09-18T00:00:00"/>
    <m/>
    <s v="Yes"/>
    <s v="Yes"/>
    <m/>
    <s v="Yes"/>
    <s v="No"/>
    <n v="0"/>
    <m/>
    <m/>
    <m/>
    <m/>
    <s v="C62"/>
    <m/>
    <m/>
    <m/>
    <m/>
    <m/>
    <m/>
    <m/>
    <m/>
    <m/>
    <s v="Martin Luther King Middle School"/>
    <s v="Yes"/>
    <m/>
    <n v="141866"/>
    <n v="4"/>
    <n v="4"/>
    <n v="3"/>
    <n v="4"/>
    <n v="4"/>
    <n v="3"/>
    <n v="4"/>
    <n v="4"/>
    <n v="1"/>
    <n v="4"/>
    <n v="4"/>
    <n v="4"/>
    <n v="4"/>
    <n v="4"/>
    <n v="4"/>
    <n v="4"/>
    <n v="4"/>
    <n v="2"/>
    <n v="4"/>
    <n v="3"/>
    <n v="3"/>
    <n v="4"/>
    <n v="4"/>
    <n v="4"/>
    <n v="4"/>
    <n v="4"/>
    <n v="4"/>
    <n v="4"/>
    <n v="4"/>
    <n v="4"/>
    <n v="2"/>
    <n v="4"/>
    <n v="4"/>
    <n v="1"/>
    <n v="1"/>
    <m/>
    <m/>
    <m/>
    <m/>
    <s v="c62"/>
    <n v="3"/>
    <n v="3"/>
    <n v="4"/>
    <n v="4"/>
    <n v="4"/>
    <n v="2"/>
    <n v="4"/>
    <n v="4"/>
    <n v="4"/>
    <n v="4"/>
    <n v="4"/>
    <n v="4"/>
    <n v="4"/>
    <n v="4"/>
    <n v="1"/>
    <n v="4"/>
    <n v="4"/>
    <n v="2"/>
    <n v="4"/>
    <n v="2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62"/>
    <n v="3"/>
    <n v="2"/>
    <n v="2"/>
    <n v="3"/>
    <n v="3"/>
    <n v="3"/>
    <n v="3"/>
    <n v="3"/>
    <n v="3"/>
  </r>
  <r>
    <n v="89"/>
    <s v="Janiya"/>
    <s v="Bullock"/>
    <n v="3"/>
    <n v="4"/>
    <n v="5"/>
    <n v="5"/>
    <n v="6"/>
    <x v="5"/>
    <n v="7"/>
    <m/>
    <m/>
    <m/>
    <n v="1016191447"/>
    <m/>
    <m/>
    <m/>
    <s v="C65"/>
    <s v="C65"/>
    <s v="C65"/>
    <n v="955"/>
    <m/>
    <s v="Central"/>
    <s v="Central"/>
    <s v="Central"/>
    <s v="Central"/>
    <s v="Central"/>
    <s v="Central"/>
    <s v="Central"/>
    <m/>
    <m/>
    <m/>
    <m/>
    <m/>
    <d v="2012-06-01T00:00:00"/>
    <n v="5"/>
    <n v="4"/>
    <n v="184"/>
    <m/>
    <m/>
    <m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m/>
    <m/>
    <n v="202"/>
    <n v="204"/>
    <n v="7"/>
    <n v="2"/>
    <s v="Yes"/>
    <s v="NO"/>
    <s v="no"/>
    <s v="YES"/>
    <n v="197"/>
    <n v="206"/>
    <n v="9"/>
    <n v="9"/>
    <s v="Yes"/>
    <s v="YES"/>
    <s v="No"/>
    <s v="YES"/>
    <m/>
    <n v="205"/>
    <n v="212"/>
    <n v="7"/>
    <n v="7"/>
    <n v="66"/>
    <b v="1"/>
    <b v="1"/>
    <b v="0"/>
    <s v="Yes"/>
    <m/>
    <n v="210"/>
    <n v="227"/>
    <n v="9"/>
    <n v="17"/>
    <n v="82"/>
    <b v="1"/>
    <b v="1"/>
    <b v="1"/>
    <s v="Yes"/>
    <m/>
    <m/>
    <n v="207"/>
    <n v="53"/>
    <n v="218"/>
    <n v="66"/>
    <n v="6"/>
    <n v="11"/>
    <s v="Yes"/>
    <s v="Yes"/>
    <s v="Yes"/>
    <s v="Yes"/>
    <n v="214"/>
    <n v="57"/>
    <n v="213"/>
    <n v="30"/>
    <n v="10"/>
    <n v="-1"/>
    <s v="No"/>
    <s v="No"/>
    <s v="No"/>
    <s v="No"/>
    <m/>
    <d v="2016-09-15T00:00:00"/>
    <m/>
    <m/>
    <n v="219"/>
    <n v="59"/>
    <m/>
    <m/>
    <m/>
    <m/>
    <m/>
    <s v="Yes"/>
    <m/>
    <m/>
    <m/>
    <m/>
    <m/>
    <m/>
    <m/>
    <m/>
    <m/>
    <m/>
    <m/>
    <m/>
    <s v="C65"/>
    <m/>
    <m/>
    <m/>
    <m/>
    <m/>
    <m/>
    <m/>
    <m/>
    <m/>
    <m/>
    <m/>
    <m/>
    <m/>
    <m/>
    <m/>
    <m/>
    <m/>
    <m/>
    <m/>
    <m/>
    <m/>
    <n v="1016191447"/>
    <m/>
    <m/>
    <s v="Yes"/>
    <s v="Yes"/>
    <s v="Yes"/>
    <m/>
    <s v="No"/>
    <n v="0"/>
    <s v="No"/>
    <n v="0"/>
    <m/>
    <m/>
    <s v="C65"/>
    <n v="410"/>
    <s v="Pass"/>
    <n v="408"/>
    <s v="Pass"/>
    <m/>
    <m/>
    <m/>
    <m/>
    <s v="Franklin Military Academy"/>
    <m/>
    <m/>
    <m/>
    <n v="141886"/>
    <n v="3"/>
    <n v="3"/>
    <n v="1"/>
    <n v="3"/>
    <n v="4"/>
    <n v="3"/>
    <n v="4"/>
    <n v="4"/>
    <n v="4"/>
    <n v="4"/>
    <n v="4"/>
    <n v="4"/>
    <n v="3"/>
    <n v="4"/>
    <n v="4"/>
    <n v="4"/>
    <n v="4"/>
    <n v="1"/>
    <n v="3"/>
    <n v="3"/>
    <n v="4"/>
    <n v="4"/>
    <n v="3"/>
    <n v="4"/>
    <n v="4"/>
    <n v="4"/>
    <n v="4"/>
    <n v="4"/>
    <n v="4"/>
    <n v="4"/>
    <n v="4"/>
    <n v="4"/>
    <n v="4"/>
    <n v="1"/>
    <n v="1"/>
    <m/>
    <m/>
    <m/>
    <m/>
    <s v="C65"/>
    <n v="3"/>
    <n v="4"/>
    <n v="3"/>
    <n v="4"/>
    <n v="3"/>
    <n v="3"/>
    <n v="4"/>
    <n v="4"/>
    <n v="4"/>
    <n v="3"/>
    <n v="3"/>
    <n v="3"/>
    <n v="3"/>
    <n v="3"/>
    <n v="4"/>
    <n v="3"/>
    <n v="3"/>
    <n v="2"/>
    <n v="3"/>
    <n v="2"/>
    <n v="4"/>
    <n v="3"/>
    <n v="3"/>
    <n v="4"/>
    <n v="3"/>
    <n v="4"/>
    <n v="4"/>
    <n v="3"/>
    <m/>
    <m/>
    <m/>
    <m/>
    <n v="3"/>
    <n v="3"/>
    <n v="2"/>
    <n v="4"/>
    <n v="4"/>
    <n v="2"/>
    <n v="3"/>
    <n v="3"/>
    <n v="3"/>
    <n v="3"/>
    <n v="4"/>
    <n v="3"/>
    <n v="2"/>
    <n v="3"/>
    <n v="3"/>
    <n v="3"/>
    <n v="3"/>
    <n v="3"/>
    <n v="3"/>
    <n v="3"/>
    <n v="4"/>
    <n v="3"/>
    <n v="4"/>
    <n v="4"/>
    <n v="4"/>
    <n v="4"/>
    <n v="4"/>
    <n v="4"/>
    <n v="4"/>
    <n v="4"/>
    <n v="4"/>
    <n v="4"/>
    <n v="4"/>
    <m/>
    <m/>
    <m/>
    <m/>
    <s v="C65"/>
    <s v="Middle School"/>
    <n v="3"/>
    <n v="1"/>
    <n v="1"/>
    <n v="4"/>
    <n v="4"/>
    <n v="3"/>
    <n v="3"/>
    <n v="3"/>
    <n v="3"/>
    <n v="1"/>
    <n v="3"/>
    <n v="3"/>
    <n v="2"/>
    <n v="3"/>
    <n v="4"/>
    <n v="4"/>
    <n v="4"/>
    <n v="3"/>
    <n v="3"/>
    <n v="2"/>
    <n v="4"/>
    <n v="3"/>
    <n v="3"/>
    <n v="4"/>
    <n v="3"/>
    <n v="4"/>
    <n v="4"/>
    <n v="4"/>
    <n v="3"/>
    <n v="3"/>
    <n v="2"/>
    <s v="Yes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Keshawn"/>
    <s v="Powell"/>
    <n v="3"/>
    <n v="4"/>
    <n v="5"/>
    <n v="5"/>
    <n v="6"/>
    <x v="5"/>
    <n v="7"/>
    <m/>
    <m/>
    <m/>
    <m/>
    <m/>
    <m/>
    <m/>
    <m/>
    <m/>
    <s v=""/>
    <m/>
    <m/>
    <s v="PPDC @ FCES"/>
    <s v="PPDC @ FCES"/>
    <s v="PPDC @ FCES"/>
    <m/>
    <m/>
    <m/>
    <m/>
    <m/>
    <m/>
    <m/>
    <m/>
    <m/>
    <d v="2012-10-01T00:00:00"/>
    <n v="0"/>
    <n v="2"/>
    <n v="72"/>
    <m/>
    <m/>
    <m/>
    <m/>
    <n v="1"/>
    <m/>
    <n v="1"/>
    <m/>
    <s v="incomplete"/>
    <m/>
    <m/>
    <m/>
    <m/>
    <m/>
    <m/>
    <m/>
    <m/>
    <m/>
    <m/>
    <m/>
    <m/>
    <m/>
    <m/>
    <m/>
    <m/>
    <m/>
    <m/>
    <m/>
    <n v="192"/>
    <n v="201"/>
    <n v="9"/>
    <n v="9"/>
    <s v="Yes"/>
    <s v="YES"/>
    <s v="no"/>
    <s v="YES"/>
    <n v="199"/>
    <n v="200"/>
    <n v="11"/>
    <n v="1"/>
    <s v="Yes"/>
    <s v="NO"/>
    <s v="No"/>
    <s v="NO"/>
    <m/>
    <n v="200"/>
    <m/>
    <n v="7"/>
    <e v="#VALUE!"/>
    <m/>
    <e v="#VALUE!"/>
    <e v="#VALUE!"/>
    <e v="#VALUE!"/>
    <m/>
    <m/>
    <n v="194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Jaaliyah"/>
    <s v="Gash"/>
    <n v="3"/>
    <n v="4"/>
    <n v="5"/>
    <n v="5"/>
    <n v="6"/>
    <x v="5"/>
    <n v="7"/>
    <m/>
    <m/>
    <m/>
    <n v="1016032268"/>
    <m/>
    <m/>
    <m/>
    <s v="C75"/>
    <s v="C75"/>
    <s v="C75"/>
    <n v="1075"/>
    <m/>
    <s v="PPDC @ FCES"/>
    <s v="PPDC @ FCES"/>
    <s v="Central"/>
    <s v="Central"/>
    <s v="Central"/>
    <m/>
    <m/>
    <m/>
    <m/>
    <m/>
    <m/>
    <m/>
    <d v="2012-06-01T00:00:00"/>
    <n v="2"/>
    <n v="3"/>
    <n v="124"/>
    <m/>
    <m/>
    <m/>
    <m/>
    <n v="1"/>
    <m/>
    <n v="1"/>
    <n v="1"/>
    <n v="1"/>
    <n v="1"/>
    <s v="incomplete"/>
    <m/>
    <m/>
    <m/>
    <m/>
    <m/>
    <m/>
    <m/>
    <m/>
    <m/>
    <m/>
    <m/>
    <m/>
    <m/>
    <m/>
    <m/>
    <m/>
    <m/>
    <n v="192"/>
    <n v="201"/>
    <n v="9"/>
    <n v="9"/>
    <s v="Yes"/>
    <s v="YES"/>
    <s v="no"/>
    <s v="YES"/>
    <n v="188"/>
    <n v="195"/>
    <n v="11"/>
    <n v="7"/>
    <s v="Yes"/>
    <s v="NO"/>
    <s v="No"/>
    <s v="NO"/>
    <m/>
    <n v="202"/>
    <n v="213"/>
    <n v="7"/>
    <n v="11"/>
    <n v="68"/>
    <b v="1"/>
    <b v="1"/>
    <b v="1"/>
    <s v="Yes"/>
    <m/>
    <n v="206"/>
    <n v="212"/>
    <n v="9"/>
    <n v="6"/>
    <n v="46"/>
    <b v="1"/>
    <b v="0"/>
    <b v="0"/>
    <s v="No"/>
    <m/>
    <m/>
    <n v="200"/>
    <n v="35"/>
    <m/>
    <m/>
    <n v="7"/>
    <m/>
    <m/>
    <m/>
    <m/>
    <m/>
    <n v="203"/>
    <n v="28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C75"/>
    <m/>
    <m/>
    <m/>
    <m/>
    <m/>
    <m/>
    <m/>
    <m/>
    <m/>
    <m/>
    <m/>
    <m/>
    <m/>
    <m/>
    <m/>
    <m/>
    <m/>
    <m/>
    <m/>
    <m/>
    <m/>
    <n v="1016032268"/>
    <m/>
    <m/>
    <s v="Yes"/>
    <s v="Yes"/>
    <m/>
    <m/>
    <s v="No"/>
    <n v="0"/>
    <m/>
    <m/>
    <m/>
    <m/>
    <s v="C75"/>
    <m/>
    <m/>
    <m/>
    <m/>
    <m/>
    <m/>
    <m/>
    <m/>
    <m/>
    <m/>
    <m/>
    <m/>
    <n v="141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5"/>
    <n v="3"/>
    <n v="3"/>
    <n v="3"/>
    <n v="4"/>
    <n v="3"/>
    <n v="3"/>
    <n v="4"/>
    <n v="4"/>
    <n v="2"/>
    <n v="3"/>
    <n v="4"/>
    <n v="4"/>
    <n v="4"/>
    <n v="3"/>
    <n v="4"/>
    <n v="4"/>
    <n v="4"/>
    <n v="3"/>
    <n v="4"/>
    <n v="3"/>
    <n v="4"/>
    <n v="4"/>
    <n v="3"/>
    <n v="4"/>
    <n v="3"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Mariama"/>
    <s v="Sakho"/>
    <n v="3"/>
    <n v="4"/>
    <n v="5"/>
    <n v="5"/>
    <n v="6"/>
    <x v="5"/>
    <n v="7"/>
    <m/>
    <m/>
    <m/>
    <n v="1015972110"/>
    <m/>
    <m/>
    <m/>
    <s v="F18"/>
    <s v="F18"/>
    <s v="F18"/>
    <n v="1317"/>
    <m/>
    <s v="PPDC @ FCES"/>
    <s v="PPDC @ FCES"/>
    <s v="PPDC @ FCES"/>
    <m/>
    <s v="PPDC @ FCES"/>
    <m/>
    <m/>
    <m/>
    <m/>
    <m/>
    <m/>
    <m/>
    <d v="2012-10-01T00:00:00"/>
    <n v="0"/>
    <n v="3"/>
    <n v="108"/>
    <m/>
    <m/>
    <m/>
    <m/>
    <n v="1"/>
    <m/>
    <n v="1"/>
    <m/>
    <n v="1"/>
    <m/>
    <s v="incomplete"/>
    <m/>
    <m/>
    <m/>
    <m/>
    <m/>
    <m/>
    <m/>
    <m/>
    <m/>
    <m/>
    <m/>
    <m/>
    <m/>
    <m/>
    <m/>
    <m/>
    <m/>
    <n v="162"/>
    <n v="193"/>
    <n v="12"/>
    <n v="31"/>
    <s v="Yes"/>
    <s v="YES"/>
    <s v="yes"/>
    <s v="NO"/>
    <n v="188"/>
    <n v="193"/>
    <n v="11"/>
    <n v="5"/>
    <s v="Yes"/>
    <s v="NO"/>
    <s v="No"/>
    <s v="NO"/>
    <m/>
    <n v="197"/>
    <n v="190"/>
    <n v="7"/>
    <n v="-7"/>
    <n v="14"/>
    <b v="0"/>
    <b v="0"/>
    <b v="0"/>
    <s v="No"/>
    <m/>
    <n v="193"/>
    <n v="212"/>
    <n v="8"/>
    <n v="19"/>
    <n v="46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8"/>
    <m/>
    <m/>
    <m/>
    <m/>
    <m/>
    <m/>
    <m/>
    <m/>
    <m/>
    <m/>
    <m/>
    <m/>
    <m/>
    <m/>
    <m/>
    <m/>
    <m/>
    <m/>
    <m/>
    <m/>
    <m/>
    <n v="1015972110"/>
    <m/>
    <s v="Yes"/>
    <s v="Yes"/>
    <s v="Yes"/>
    <m/>
    <m/>
    <s v="No"/>
    <n v="0"/>
    <m/>
    <m/>
    <m/>
    <m/>
    <s v="F18"/>
    <m/>
    <m/>
    <m/>
    <m/>
    <m/>
    <m/>
    <m/>
    <m/>
    <m/>
    <m/>
    <m/>
    <m/>
    <n v="142817"/>
    <n v="1"/>
    <n v="2"/>
    <n v="2"/>
    <n v="4"/>
    <n v="2"/>
    <n v="1"/>
    <n v="4"/>
    <n v="3"/>
    <n v="4"/>
    <n v="3"/>
    <n v="4"/>
    <n v="4"/>
    <n v="4"/>
    <n v="4"/>
    <n v="4"/>
    <n v="4"/>
    <n v="4"/>
    <n v="1"/>
    <n v="4"/>
    <n v="2"/>
    <n v="3"/>
    <n v="4"/>
    <n v="3"/>
    <n v="4"/>
    <n v="4"/>
    <n v="4"/>
    <n v="4"/>
    <n v="4"/>
    <n v="4"/>
    <n v="4"/>
    <n v="2"/>
    <n v="4"/>
    <n v="4"/>
    <n v="1"/>
    <n v="1"/>
    <m/>
    <m/>
    <m/>
    <m/>
    <s v="F18"/>
    <n v="2"/>
    <n v="4"/>
    <n v="3"/>
    <n v="4"/>
    <n v="3"/>
    <n v="2"/>
    <n v="4"/>
    <n v="4"/>
    <n v="4"/>
    <n v="3"/>
    <n v="4"/>
    <n v="4"/>
    <n v="4"/>
    <n v="4"/>
    <n v="4"/>
    <n v="4"/>
    <n v="4"/>
    <n v="2"/>
    <n v="4"/>
    <n v="2"/>
    <n v="4"/>
    <n v="3"/>
    <n v="4"/>
    <n v="4"/>
    <n v="4"/>
    <n v="3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NyAsia"/>
    <s v="Cartwright"/>
    <n v="3"/>
    <n v="4"/>
    <n v="5"/>
    <n v="5"/>
    <n v="6"/>
    <x v="5"/>
    <n v="7"/>
    <m/>
    <m/>
    <m/>
    <m/>
    <m/>
    <m/>
    <m/>
    <m/>
    <m/>
    <s v=""/>
    <m/>
    <m/>
    <m/>
    <s v="PPDC @ FCES"/>
    <m/>
    <m/>
    <m/>
    <m/>
    <m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84"/>
    <s v="n/a"/>
    <s v="n/a"/>
    <s v="n/a"/>
    <m/>
    <m/>
    <m/>
    <m/>
    <n v="189"/>
    <s v="n/a"/>
    <s v="n/a"/>
    <s v="n/a"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s v="nyacartwrigh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Zalae"/>
    <s v="Deane"/>
    <n v="3"/>
    <n v="4"/>
    <n v="5"/>
    <n v="5"/>
    <n v="6"/>
    <x v="5"/>
    <n v="7"/>
    <m/>
    <m/>
    <m/>
    <m/>
    <m/>
    <n v="15"/>
    <m/>
    <s v="F15"/>
    <s v="F15"/>
    <s v="F15"/>
    <n v="1267"/>
    <m/>
    <m/>
    <s v="PPDC @ FCES"/>
    <s v="PPDC @ FCES"/>
    <s v="PPDC @ FCES"/>
    <m/>
    <m/>
    <m/>
    <m/>
    <m/>
    <m/>
    <m/>
    <m/>
    <d v="2013-10-01T00:00:00"/>
    <n v="2"/>
    <n v="2"/>
    <n v="88"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n v="178"/>
    <n v="195"/>
    <n v="10"/>
    <n v="17"/>
    <s v="Yes"/>
    <s v="YES"/>
    <s v="yes"/>
    <s v="NO"/>
    <n v="204"/>
    <n v="204"/>
    <n v="11"/>
    <n v="0"/>
    <s v="No"/>
    <s v="NO"/>
    <s v="No"/>
    <s v="YES"/>
    <m/>
    <n v="201"/>
    <n v="191"/>
    <n v="7"/>
    <n v="-10"/>
    <n v="16"/>
    <b v="0"/>
    <b v="0"/>
    <b v="0"/>
    <s v="No"/>
    <m/>
    <n v="209"/>
    <n v="216"/>
    <n v="9"/>
    <n v="7"/>
    <n v="57"/>
    <b v="1"/>
    <b v="0"/>
    <b v="0"/>
    <s v="Yes"/>
    <m/>
    <m/>
    <n v="207"/>
    <n v="53"/>
    <m/>
    <m/>
    <n v="6"/>
    <m/>
    <m/>
    <m/>
    <m/>
    <m/>
    <n v="212"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5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15"/>
    <m/>
    <m/>
    <m/>
    <m/>
    <m/>
    <m/>
    <m/>
    <m/>
    <m/>
    <m/>
    <m/>
    <m/>
    <n v="142934"/>
    <n v="2"/>
    <n v="2"/>
    <n v="2"/>
    <n v="4"/>
    <n v="3"/>
    <n v="2"/>
    <n v="3"/>
    <n v="3"/>
    <n v="3"/>
    <n v="3"/>
    <n v="4"/>
    <n v="4"/>
    <n v="4"/>
    <n v="3"/>
    <n v="4"/>
    <n v="3"/>
    <n v="4"/>
    <n v="3"/>
    <n v="3"/>
    <n v="3"/>
    <n v="4"/>
    <n v="4"/>
    <n v="1"/>
    <n v="2"/>
    <n v="4"/>
    <n v="2"/>
    <n v="4"/>
    <n v="4"/>
    <n v="3"/>
    <n v="1"/>
    <n v="2"/>
    <n v="2"/>
    <n v="2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Alexandria"/>
    <s v="Taylor"/>
    <n v="3"/>
    <n v="4"/>
    <n v="5"/>
    <n v="5"/>
    <n v="6"/>
    <x v="5"/>
    <n v="7"/>
    <m/>
    <m/>
    <m/>
    <s v="AlexandriaTaylor"/>
    <m/>
    <m/>
    <m/>
    <s v="C91"/>
    <s v="C91"/>
    <s v="C91"/>
    <n v="1634"/>
    <m/>
    <s v="Central"/>
    <s v="Central"/>
    <s v="Central"/>
    <s v="Central"/>
    <s v="Central"/>
    <s v="Central"/>
    <s v="Central"/>
    <s v="Central"/>
    <m/>
    <m/>
    <m/>
    <m/>
    <d v="2012-06-01T00:00:00"/>
    <n v="6"/>
    <n v="5"/>
    <n v="228"/>
    <m/>
    <m/>
    <m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86"/>
    <n v="194"/>
    <n v="9"/>
    <n v="8"/>
    <s v="Yes"/>
    <s v="NO"/>
    <s v="no"/>
    <s v="NO"/>
    <n v="195"/>
    <n v="200"/>
    <n v="10"/>
    <n v="5"/>
    <s v="Yes"/>
    <s v="NO"/>
    <s v="No"/>
    <s v="NO"/>
    <m/>
    <n v="199"/>
    <n v="209"/>
    <n v="7"/>
    <n v="10"/>
    <n v="58"/>
    <b v="1"/>
    <b v="1"/>
    <b v="1"/>
    <s v="Yes"/>
    <m/>
    <n v="208"/>
    <n v="213"/>
    <n v="9"/>
    <n v="5"/>
    <n v="49"/>
    <b v="1"/>
    <b v="0"/>
    <b v="0"/>
    <s v="No"/>
    <m/>
    <m/>
    <m/>
    <m/>
    <n v="209"/>
    <n v="42"/>
    <m/>
    <m/>
    <m/>
    <m/>
    <m/>
    <s v="No"/>
    <n v="212"/>
    <n v="52"/>
    <n v="219"/>
    <n v="44"/>
    <n v="10"/>
    <n v="7"/>
    <s v="Yes"/>
    <s v="No"/>
    <s v="No"/>
    <s v="No"/>
    <m/>
    <d v="2016-09-12T00:00:00"/>
    <m/>
    <m/>
    <m/>
    <m/>
    <m/>
    <m/>
    <m/>
    <m/>
    <m/>
    <m/>
    <m/>
    <m/>
    <m/>
    <m/>
    <m/>
    <m/>
    <m/>
    <m/>
    <m/>
    <m/>
    <m/>
    <m/>
    <s v="C91"/>
    <m/>
    <m/>
    <m/>
    <m/>
    <m/>
    <m/>
    <m/>
    <m/>
    <m/>
    <m/>
    <m/>
    <m/>
    <m/>
    <m/>
    <m/>
    <m/>
    <m/>
    <m/>
    <m/>
    <m/>
    <m/>
    <s v="AlexandriaTaylor"/>
    <m/>
    <m/>
    <s v="Yes"/>
    <s v="Yes"/>
    <s v="Yes"/>
    <m/>
    <s v="No"/>
    <n v="0"/>
    <m/>
    <m/>
    <m/>
    <m/>
    <s v="C91"/>
    <m/>
    <m/>
    <m/>
    <m/>
    <m/>
    <m/>
    <m/>
    <m/>
    <s v="Good Shepherd Episcopal School"/>
    <m/>
    <m/>
    <m/>
    <n v="141146"/>
    <n v="3"/>
    <n v="2"/>
    <n v="2"/>
    <n v="2"/>
    <n v="2"/>
    <n v="2"/>
    <n v="4"/>
    <n v="3"/>
    <n v="4"/>
    <n v="4"/>
    <n v="4"/>
    <n v="3"/>
    <n v="2"/>
    <n v="3"/>
    <n v="3"/>
    <n v="2"/>
    <n v="4"/>
    <n v="2"/>
    <n v="2"/>
    <n v="2"/>
    <n v="4"/>
    <n v="4"/>
    <n v="3"/>
    <n v="4"/>
    <n v="4"/>
    <n v="4"/>
    <n v="4"/>
    <n v="4"/>
    <n v="4"/>
    <n v="4"/>
    <n v="4"/>
    <n v="4"/>
    <n v="3"/>
    <n v="1"/>
    <n v="1"/>
    <m/>
    <m/>
    <m/>
    <m/>
    <s v="C91"/>
    <n v="3"/>
    <n v="1"/>
    <n v="3"/>
    <n v="3"/>
    <n v="3"/>
    <n v="3"/>
    <n v="3"/>
    <n v="3"/>
    <n v="3"/>
    <n v="4"/>
    <n v="3"/>
    <n v="3"/>
    <n v="4"/>
    <n v="4"/>
    <n v="4"/>
    <n v="4"/>
    <n v="4"/>
    <n v="3"/>
    <n v="3"/>
    <n v="2"/>
    <n v="1"/>
    <n v="4"/>
    <n v="4"/>
    <n v="4"/>
    <n v="3"/>
    <n v="4"/>
    <n v="4"/>
    <n v="4"/>
    <m/>
    <m/>
    <m/>
    <m/>
    <n v="3"/>
    <n v="1"/>
    <n v="3"/>
    <n v="3"/>
    <n v="3"/>
    <n v="3"/>
    <n v="3"/>
    <n v="3"/>
    <n v="2"/>
    <n v="2"/>
    <n v="3"/>
    <n v="2"/>
    <n v="3"/>
    <n v="2"/>
    <n v="2"/>
    <n v="2"/>
    <n v="2"/>
    <n v="2"/>
    <n v="2"/>
    <n v="1"/>
    <n v="4"/>
    <n v="4"/>
    <n v="3"/>
    <n v="4"/>
    <n v="4"/>
    <n v="4"/>
    <n v="4"/>
    <n v="4"/>
    <n v="4"/>
    <n v="4"/>
    <n v="1"/>
    <n v="4"/>
    <n v="3"/>
    <m/>
    <m/>
    <m/>
    <m/>
    <s v="C91"/>
    <s v="Middle School"/>
    <n v="3"/>
    <n v="2"/>
    <n v="3"/>
    <n v="4"/>
    <n v="4"/>
    <n v="2"/>
    <n v="3"/>
    <n v="3"/>
    <n v="3"/>
    <n v="2"/>
    <n v="2"/>
    <n v="2"/>
    <n v="3"/>
    <n v="3"/>
    <n v="3"/>
    <n v="3"/>
    <n v="3"/>
    <n v="2"/>
    <n v="2"/>
    <n v="2"/>
    <n v="3"/>
    <n v="4"/>
    <n v="4"/>
    <n v="4"/>
    <n v="4"/>
    <n v="4"/>
    <n v="4"/>
    <n v="4"/>
    <n v="2"/>
    <n v="3"/>
    <n v="2"/>
    <s v="Yes"/>
    <m/>
    <s v="C91"/>
    <x v="1"/>
    <n v="3"/>
    <n v="3"/>
    <n v="3"/>
    <n v="2"/>
    <n v="2"/>
    <n v="3"/>
    <n v="2"/>
    <n v="2"/>
    <n v="2"/>
    <n v="2"/>
    <n v="2"/>
    <n v="2"/>
    <n v="2"/>
    <x v="4"/>
    <n v="2"/>
    <n v="2"/>
    <n v="2"/>
    <n v="2"/>
    <n v="1"/>
    <n v="1"/>
    <n v="3"/>
    <n v="1"/>
    <n v="4"/>
    <n v="4"/>
    <n v="1"/>
    <n v="3"/>
    <n v="4"/>
    <n v="4"/>
    <n v="2"/>
    <n v="1"/>
    <n v="1"/>
    <n v="2"/>
    <n v="2"/>
    <n v="3"/>
    <n v="3"/>
    <m/>
    <m/>
    <m/>
    <m/>
    <m/>
    <m/>
    <m/>
    <m/>
    <m/>
    <m/>
    <m/>
  </r>
  <r>
    <n v="97"/>
    <s v="Markayla"/>
    <s v="Coles"/>
    <n v="6"/>
    <n v="7"/>
    <n v="8"/>
    <n v="8"/>
    <n v="9"/>
    <x v="10"/>
    <n v="10"/>
    <m/>
    <m/>
    <m/>
    <m/>
    <m/>
    <n v="9"/>
    <m/>
    <s v="C9"/>
    <s v="C9"/>
    <s v="C9"/>
    <n v="353"/>
    <m/>
    <s v="Central"/>
    <s v="Central"/>
    <s v="Central"/>
    <s v="Central"/>
    <s v="Central"/>
    <s v="Central"/>
    <m/>
    <m/>
    <m/>
    <m/>
    <m/>
    <m/>
    <d v="2011-09-01T00:00:00"/>
    <n v="3"/>
    <n v="5"/>
    <n v="204"/>
    <m/>
    <m/>
    <n v="1"/>
    <m/>
    <n v="1"/>
    <n v="1"/>
    <n v="1"/>
    <m/>
    <n v="1"/>
    <n v="1"/>
    <n v="1"/>
    <n v="1"/>
    <m/>
    <m/>
    <m/>
    <m/>
    <m/>
    <m/>
    <m/>
    <m/>
    <m/>
    <m/>
    <m/>
    <m/>
    <m/>
    <m/>
    <m/>
    <m/>
    <n v="211"/>
    <n v="205"/>
    <n v="4"/>
    <n v="-6"/>
    <s v="No"/>
    <s v="NO"/>
    <s v="no"/>
    <s v="NO"/>
    <n v="217"/>
    <n v="227"/>
    <n v="6"/>
    <n v="10"/>
    <s v="Yes"/>
    <s v="YES"/>
    <s v="yes"/>
    <s v="YES"/>
    <m/>
    <n v="210"/>
    <n v="215"/>
    <n v="4"/>
    <n v="5"/>
    <n v="42"/>
    <b v="1"/>
    <b v="1"/>
    <b v="1"/>
    <s v="No"/>
    <m/>
    <n v="217"/>
    <n v="222"/>
    <n v="5"/>
    <n v="5"/>
    <n v="35"/>
    <b v="1"/>
    <b v="1"/>
    <b v="0"/>
    <s v="No"/>
    <m/>
    <m/>
    <n v="211"/>
    <n v="35"/>
    <m/>
    <m/>
    <n v="4"/>
    <m/>
    <m/>
    <m/>
    <m/>
    <m/>
    <m/>
    <m/>
    <n v="239"/>
    <n v="66"/>
    <m/>
    <m/>
    <m/>
    <m/>
    <m/>
    <s v="Yes"/>
    <m/>
    <m/>
    <m/>
    <m/>
    <m/>
    <m/>
    <m/>
    <m/>
    <m/>
    <m/>
    <m/>
    <m/>
    <m/>
    <m/>
    <m/>
    <m/>
    <m/>
    <m/>
    <m/>
    <m/>
    <m/>
    <m/>
    <m/>
    <m/>
    <s v="C9"/>
    <m/>
    <m/>
    <m/>
    <m/>
    <m/>
    <m/>
    <m/>
    <m/>
    <m/>
    <m/>
    <m/>
    <m/>
    <m/>
    <m/>
    <m/>
    <m/>
    <m/>
    <m/>
    <m/>
    <m/>
    <m/>
    <m/>
    <m/>
    <m/>
    <s v="Yes"/>
    <s v="Yes"/>
    <m/>
    <m/>
    <s v="Unknown"/>
    <m/>
    <m/>
    <m/>
    <m/>
    <m/>
    <s v="C9"/>
    <m/>
    <m/>
    <m/>
    <m/>
    <m/>
    <m/>
    <m/>
    <m/>
    <m/>
    <m/>
    <m/>
    <m/>
    <n v="141355"/>
    <n v="4"/>
    <n v="4"/>
    <n v="3"/>
    <n v="4"/>
    <n v="3"/>
    <n v="4"/>
    <n v="3"/>
    <n v="4"/>
    <n v="3"/>
    <n v="4"/>
    <n v="3"/>
    <n v="4"/>
    <n v="2"/>
    <n v="3"/>
    <n v="3"/>
    <n v="3"/>
    <n v="4"/>
    <n v="2"/>
    <n v="3"/>
    <n v="2"/>
    <n v="4"/>
    <n v="4"/>
    <n v="3"/>
    <n v="4"/>
    <n v="4"/>
    <n v="4"/>
    <n v="4"/>
    <n v="4"/>
    <n v="4"/>
    <n v="4"/>
    <n v="4"/>
    <n v="4"/>
    <n v="3"/>
    <n v="1"/>
    <n v="4"/>
    <n v="3"/>
    <n v="3"/>
    <n v="3"/>
    <m/>
    <s v="C9"/>
    <n v="3"/>
    <n v="4"/>
    <n v="4"/>
    <n v="4"/>
    <n v="3"/>
    <n v="4"/>
    <n v="3"/>
    <n v="3"/>
    <n v="1"/>
    <n v="2"/>
    <n v="3"/>
    <n v="2"/>
    <n v="2"/>
    <n v="4"/>
    <n v="4"/>
    <n v="4"/>
    <n v="4"/>
    <n v="3"/>
    <n v="4"/>
    <n v="1"/>
    <n v="4"/>
    <n v="2"/>
    <n v="4"/>
    <n v="4"/>
    <n v="4"/>
    <n v="4"/>
    <n v="4"/>
    <n v="4"/>
    <n v="3"/>
    <n v="3"/>
    <n v="2"/>
    <m/>
    <n v="3"/>
    <n v="4"/>
    <n v="4"/>
    <n v="3"/>
    <n v="4"/>
    <n v="3"/>
    <n v="2"/>
    <n v="3"/>
    <n v="1"/>
    <n v="3"/>
    <n v="2"/>
    <n v="2"/>
    <n v="1"/>
    <n v="3"/>
    <n v="4"/>
    <n v="3"/>
    <n v="3"/>
    <n v="3"/>
    <n v="2"/>
    <n v="1"/>
    <n v="4"/>
    <n v="2"/>
    <n v="2"/>
    <n v="4"/>
    <n v="4"/>
    <n v="4"/>
    <n v="4"/>
    <n v="4"/>
    <n v="4"/>
    <n v="4"/>
    <n v="3"/>
    <n v="2"/>
    <n v="3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Joshua"/>
    <s v="Bullock"/>
    <n v="3"/>
    <n v="4"/>
    <n v="5"/>
    <n v="5"/>
    <n v="6"/>
    <x v="5"/>
    <n v="7"/>
    <m/>
    <m/>
    <m/>
    <m/>
    <m/>
    <m/>
    <m/>
    <m/>
    <m/>
    <s v=""/>
    <m/>
    <m/>
    <m/>
    <s v="PPDC @ FCES"/>
    <m/>
    <m/>
    <m/>
    <m/>
    <m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62"/>
    <n v="172"/>
    <n v="12"/>
    <n v="10"/>
    <s v="Yes"/>
    <s v="NO"/>
    <s v="no"/>
    <s v="NO"/>
    <n v="182"/>
    <n v="186"/>
    <n v="11"/>
    <n v="4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bullock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Darriona"/>
    <s v="Thomas"/>
    <n v="3"/>
    <n v="4"/>
    <n v="5"/>
    <n v="5"/>
    <n v="6"/>
    <x v="5"/>
    <n v="7"/>
    <m/>
    <m/>
    <m/>
    <m/>
    <m/>
    <m/>
    <m/>
    <m/>
    <m/>
    <s v=""/>
    <m/>
    <m/>
    <s v="PPDC @ FCES"/>
    <s v="PPDC @ FCES"/>
    <s v="PPDC @ FCES"/>
    <m/>
    <m/>
    <m/>
    <m/>
    <m/>
    <m/>
    <m/>
    <m/>
    <m/>
    <d v="2012-10-01T00:00:00"/>
    <n v="0"/>
    <n v="2"/>
    <n v="72"/>
    <m/>
    <m/>
    <m/>
    <m/>
    <n v="1"/>
    <m/>
    <n v="1"/>
    <m/>
    <s v="incomplete"/>
    <m/>
    <m/>
    <m/>
    <m/>
    <m/>
    <m/>
    <m/>
    <m/>
    <m/>
    <m/>
    <m/>
    <m/>
    <m/>
    <m/>
    <m/>
    <m/>
    <m/>
    <m/>
    <m/>
    <n v="186"/>
    <n v="199"/>
    <n v="10"/>
    <n v="13"/>
    <s v="Yes"/>
    <s v="YES"/>
    <s v="yes"/>
    <s v="YES"/>
    <n v="197"/>
    <s v="n/a"/>
    <s v="n/a"/>
    <s v="n/a"/>
    <m/>
    <m/>
    <m/>
    <m/>
    <m/>
    <n v="195"/>
    <m/>
    <n v="7"/>
    <e v="#VALUE!"/>
    <m/>
    <e v="#VALUE!"/>
    <e v="#VALUE!"/>
    <e v="#VALUE!"/>
    <m/>
    <m/>
    <n v="206"/>
    <m/>
    <n v="9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Jacorey "/>
    <s v="Marshall"/>
    <n v="3"/>
    <n v="4"/>
    <n v="5"/>
    <n v="5"/>
    <n v="6"/>
    <x v="5"/>
    <n v="7"/>
    <m/>
    <m/>
    <m/>
    <m/>
    <m/>
    <m/>
    <m/>
    <m/>
    <m/>
    <s v=""/>
    <m/>
    <m/>
    <s v="PPDC @ FCES"/>
    <s v="PPDC @ FCES"/>
    <s v="PPDC @ FCES"/>
    <m/>
    <m/>
    <m/>
    <m/>
    <m/>
    <m/>
    <m/>
    <m/>
    <m/>
    <d v="2013-10-01T00:00:00"/>
    <n v="1"/>
    <n v="3"/>
    <n v="116"/>
    <m/>
    <m/>
    <n v="1"/>
    <m/>
    <n v="1"/>
    <m/>
    <n v="1"/>
    <n v="1"/>
    <s v="incomplete"/>
    <m/>
    <m/>
    <m/>
    <m/>
    <m/>
    <m/>
    <m/>
    <m/>
    <m/>
    <m/>
    <m/>
    <m/>
    <m/>
    <m/>
    <m/>
    <m/>
    <m/>
    <m/>
    <m/>
    <n v="155"/>
    <n v="163"/>
    <n v="13"/>
    <n v="8"/>
    <s v="Yes"/>
    <s v="NO"/>
    <s v="no"/>
    <s v="NO"/>
    <n v="177"/>
    <n v="176"/>
    <n v="11"/>
    <n v="-1"/>
    <s v="No"/>
    <s v="NO"/>
    <s v="No"/>
    <s v="NO"/>
    <m/>
    <n v="174"/>
    <m/>
    <n v="9"/>
    <e v="#VALUE!"/>
    <m/>
    <e v="#VALUE!"/>
    <e v="#VALUE!"/>
    <e v="#VALUE!"/>
    <m/>
    <m/>
    <n v="191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Jaquell"/>
    <s v="Stringer"/>
    <n v="3"/>
    <n v="4"/>
    <n v="5"/>
    <n v="5"/>
    <n v="6"/>
    <x v="5"/>
    <n v="7"/>
    <m/>
    <m/>
    <m/>
    <m/>
    <m/>
    <m/>
    <m/>
    <m/>
    <m/>
    <s v=""/>
    <m/>
    <m/>
    <s v="PPDC @ FCES"/>
    <s v="PPDC @ FCES"/>
    <s v="PPDC @ FCES"/>
    <m/>
    <m/>
    <m/>
    <m/>
    <m/>
    <m/>
    <m/>
    <m/>
    <m/>
    <d v="2012-10-01T00:00:00"/>
    <n v="0"/>
    <n v="3"/>
    <n v="108"/>
    <m/>
    <m/>
    <m/>
    <m/>
    <n v="1"/>
    <m/>
    <n v="1"/>
    <m/>
    <n v="1"/>
    <m/>
    <m/>
    <m/>
    <m/>
    <m/>
    <m/>
    <m/>
    <m/>
    <m/>
    <m/>
    <m/>
    <m/>
    <m/>
    <m/>
    <m/>
    <m/>
    <m/>
    <m/>
    <m/>
    <n v="175"/>
    <n v="172"/>
    <n v="11"/>
    <n v="-3"/>
    <s v="No"/>
    <s v="NO"/>
    <s v="no"/>
    <s v="NO"/>
    <n v="199"/>
    <n v="200"/>
    <n v="11"/>
    <n v="1"/>
    <s v="Yes"/>
    <s v="NO"/>
    <s v="No"/>
    <s v="NO"/>
    <m/>
    <m/>
    <n v="212"/>
    <m/>
    <s v="Error"/>
    <n v="66"/>
    <s v="Error"/>
    <e v="#VALUE!"/>
    <e v="#VALUE!"/>
    <s v="Yes"/>
    <m/>
    <n v="213"/>
    <n v="224"/>
    <n v="9"/>
    <n v="11"/>
    <n v="76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"/>
    <m/>
    <m/>
    <m/>
    <m/>
    <m/>
    <m/>
    <m/>
    <m/>
    <m/>
    <m/>
    <m/>
    <m/>
    <n v="142856"/>
    <n v="3"/>
    <n v="4"/>
    <n v="3"/>
    <n v="4"/>
    <n v="3"/>
    <n v="4"/>
    <n v="4"/>
    <n v="4"/>
    <n v="4"/>
    <n v="4"/>
    <n v="4"/>
    <n v="4"/>
    <n v="3"/>
    <n v="4"/>
    <n v="4"/>
    <n v="4"/>
    <n v="4"/>
    <n v="2"/>
    <n v="2"/>
    <n v="4"/>
    <n v="4"/>
    <n v="3"/>
    <n v="3"/>
    <n v="4"/>
    <n v="4"/>
    <n v="4"/>
    <n v="4"/>
    <n v="4"/>
    <n v="4"/>
    <n v="4"/>
    <n v="4"/>
    <n v="4"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Jarla"/>
    <s v="Crenshaw"/>
    <n v="3"/>
    <n v="4"/>
    <n v="5"/>
    <n v="5"/>
    <n v="6"/>
    <x v="5"/>
    <n v="7"/>
    <n v="7"/>
    <m/>
    <m/>
    <n v="1014862253"/>
    <m/>
    <m/>
    <m/>
    <s v="C25"/>
    <s v="C25"/>
    <s v="C25"/>
    <n v="522"/>
    <m/>
    <m/>
    <s v="Central"/>
    <s v="Central"/>
    <s v="Central"/>
    <s v="Central"/>
    <s v="Central"/>
    <s v="Central"/>
    <s v="Central"/>
    <s v="Central"/>
    <m/>
    <m/>
    <m/>
    <d v="2013-06-01T00:00:00"/>
    <n v="5"/>
    <n v="4"/>
    <n v="184"/>
    <m/>
    <m/>
    <m/>
    <m/>
    <m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n v="192"/>
    <n v="189"/>
    <n v="9"/>
    <n v="-3"/>
    <s v="No"/>
    <s v="NO"/>
    <s v="no"/>
    <s v="NO"/>
    <n v="184"/>
    <n v="191"/>
    <n v="11"/>
    <n v="7"/>
    <s v="Yes"/>
    <s v="NO"/>
    <s v="No"/>
    <s v="NO"/>
    <m/>
    <n v="184"/>
    <n v="183"/>
    <n v="8"/>
    <n v="-1"/>
    <n v="6"/>
    <b v="0"/>
    <b v="0"/>
    <b v="0"/>
    <s v="No"/>
    <m/>
    <n v="199"/>
    <n v="201"/>
    <n v="9"/>
    <n v="2"/>
    <n v="20"/>
    <b v="1"/>
    <b v="0"/>
    <b v="0"/>
    <s v="No"/>
    <m/>
    <m/>
    <n v="192"/>
    <n v="18"/>
    <n v="195"/>
    <n v="13"/>
    <n v="8"/>
    <n v="3"/>
    <s v="Yes"/>
    <s v="No"/>
    <s v="No"/>
    <s v="No"/>
    <n v="211"/>
    <n v="49"/>
    <n v="219"/>
    <n v="44"/>
    <n v="10"/>
    <n v="8"/>
    <s v="Yes"/>
    <s v="No"/>
    <s v="No"/>
    <s v="No"/>
    <m/>
    <d v="2016-09-14T00:00:00"/>
    <m/>
    <m/>
    <m/>
    <m/>
    <m/>
    <m/>
    <m/>
    <m/>
    <m/>
    <m/>
    <m/>
    <m/>
    <m/>
    <m/>
    <m/>
    <m/>
    <m/>
    <m/>
    <m/>
    <m/>
    <m/>
    <m/>
    <s v="C25"/>
    <m/>
    <m/>
    <m/>
    <m/>
    <m/>
    <m/>
    <m/>
    <m/>
    <m/>
    <m/>
    <m/>
    <m/>
    <m/>
    <m/>
    <m/>
    <m/>
    <m/>
    <m/>
    <m/>
    <m/>
    <m/>
    <s v="MalaysiaCrenshaw"/>
    <d v="2017-09-18T00:00:00"/>
    <m/>
    <s v="Yes"/>
    <s v="Yes"/>
    <s v="Yes"/>
    <s v="Yes"/>
    <s v="Yes"/>
    <n v="4"/>
    <m/>
    <m/>
    <s v="No"/>
    <e v="#N/A"/>
    <s v="C25"/>
    <m/>
    <m/>
    <m/>
    <m/>
    <n v="376"/>
    <s v="Fail"/>
    <n v="399"/>
    <s v="Fail"/>
    <s v="Other Middle School"/>
    <s v="Martin Luther King Middle School"/>
    <s v="Yes"/>
    <m/>
    <n v="141558"/>
    <n v="3"/>
    <n v="4"/>
    <n v="4"/>
    <n v="4"/>
    <n v="4"/>
    <n v="3"/>
    <n v="4"/>
    <n v="4"/>
    <n v="2"/>
    <n v="4"/>
    <n v="4"/>
    <n v="4"/>
    <n v="4"/>
    <n v="4"/>
    <n v="4"/>
    <n v="4"/>
    <n v="4"/>
    <n v="2"/>
    <n v="2"/>
    <n v="4"/>
    <n v="4"/>
    <n v="4"/>
    <n v="3"/>
    <n v="4"/>
    <n v="4"/>
    <n v="4"/>
    <n v="4"/>
    <n v="4"/>
    <n v="4"/>
    <n v="4"/>
    <n v="4"/>
    <n v="4"/>
    <n v="3"/>
    <n v="1"/>
    <n v="1"/>
    <m/>
    <m/>
    <m/>
    <m/>
    <s v="C25"/>
    <n v="3"/>
    <n v="4"/>
    <n v="4"/>
    <n v="3"/>
    <n v="4"/>
    <n v="2"/>
    <n v="4"/>
    <n v="4"/>
    <n v="4"/>
    <n v="3"/>
    <n v="4"/>
    <n v="4"/>
    <n v="4"/>
    <n v="4"/>
    <n v="4"/>
    <n v="4"/>
    <n v="4"/>
    <n v="2"/>
    <n v="4"/>
    <n v="3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5"/>
    <s v="Middle School"/>
    <n v="3"/>
    <n v="2"/>
    <n v="2"/>
    <n v="4"/>
    <n v="4"/>
    <n v="4"/>
    <n v="4"/>
    <n v="3"/>
    <n v="4"/>
    <n v="4"/>
    <n v="3"/>
    <n v="4"/>
    <n v="3"/>
    <n v="4"/>
    <n v="4"/>
    <n v="4"/>
    <n v="4"/>
    <n v="1"/>
    <n v="1"/>
    <n v="1"/>
    <n v="4"/>
    <n v="4"/>
    <n v="4"/>
    <n v="4"/>
    <n v="4"/>
    <n v="4"/>
    <n v="4"/>
    <n v="4"/>
    <n v="3"/>
    <n v="3"/>
    <n v="3"/>
    <s v="Yes"/>
    <m/>
    <s v="C25"/>
    <x v="1"/>
    <n v="3"/>
    <n v="3"/>
    <n v="4"/>
    <n v="4"/>
    <n v="3"/>
    <n v="4"/>
    <n v="4"/>
    <n v="4"/>
    <n v="4"/>
    <n v="3"/>
    <n v="4"/>
    <n v="4"/>
    <n v="4"/>
    <x v="1"/>
    <n v="4"/>
    <n v="4"/>
    <n v="2"/>
    <n v="3"/>
    <n v="3"/>
    <n v="4"/>
    <n v="4"/>
    <n v="4"/>
    <n v="4"/>
    <n v="4"/>
    <n v="4"/>
    <n v="4"/>
    <n v="4"/>
    <n v="4"/>
    <n v="4"/>
    <n v="4"/>
    <n v="4"/>
    <n v="4"/>
    <n v="3"/>
    <n v="3"/>
    <n v="3"/>
    <m/>
    <s v="c25"/>
    <n v="2"/>
    <n v="3"/>
    <n v="3"/>
    <n v="4"/>
    <n v="4"/>
    <n v="3"/>
    <n v="4"/>
    <n v="3"/>
    <n v="3"/>
  </r>
  <r>
    <n v="103"/>
    <s v="Jayana"/>
    <s v="Holmes "/>
    <n v="2"/>
    <n v="3"/>
    <n v="4"/>
    <n v="4"/>
    <n v="5"/>
    <x v="2"/>
    <n v="6"/>
    <m/>
    <m/>
    <m/>
    <m/>
    <m/>
    <m/>
    <m/>
    <m/>
    <m/>
    <s v=""/>
    <m/>
    <m/>
    <m/>
    <s v="PPDC @ FCES"/>
    <m/>
    <m/>
    <m/>
    <m/>
    <m/>
    <m/>
    <m/>
    <m/>
    <m/>
    <m/>
    <d v="2013-09-01T00:00:00"/>
    <n v="0"/>
    <n v="1"/>
    <n v="36"/>
    <m/>
    <m/>
    <m/>
    <m/>
    <m/>
    <m/>
    <n v="1"/>
    <m/>
    <m/>
    <m/>
    <m/>
    <m/>
    <m/>
    <m/>
    <m/>
    <m/>
    <m/>
    <m/>
    <m/>
    <m/>
    <m/>
    <m/>
    <m/>
    <m/>
    <m/>
    <m/>
    <m/>
    <m/>
    <n v="167"/>
    <n v="172"/>
    <n v="15"/>
    <n v="5"/>
    <s v="Yes"/>
    <s v="NO"/>
    <s v="no"/>
    <s v="NO"/>
    <n v="174"/>
    <n v="194"/>
    <n v="14"/>
    <n v="20"/>
    <s v="Yes"/>
    <s v="YES"/>
    <s v="yes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jholm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NaQuan"/>
    <s v="Hubbard"/>
    <n v="2"/>
    <n v="3"/>
    <n v="4"/>
    <n v="4"/>
    <n v="5"/>
    <x v="2"/>
    <n v="6"/>
    <n v="6"/>
    <m/>
    <m/>
    <n v="1017246353"/>
    <m/>
    <m/>
    <m/>
    <s v="C86"/>
    <s v="C86"/>
    <s v="C86"/>
    <n v="1584"/>
    <m/>
    <m/>
    <s v="Central"/>
    <s v="Central"/>
    <s v="Central"/>
    <s v="Central"/>
    <s v="Central"/>
    <s v="Central"/>
    <s v="Central"/>
    <s v="Central"/>
    <m/>
    <m/>
    <m/>
    <d v="2013-06-01T00:00:00"/>
    <n v="5"/>
    <n v="4"/>
    <n v="184"/>
    <m/>
    <m/>
    <m/>
    <m/>
    <m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n v="169"/>
    <n v="180"/>
    <n v="13"/>
    <n v="11"/>
    <s v="Yes"/>
    <s v="NO"/>
    <s v="no"/>
    <s v="NO"/>
    <n v="163"/>
    <n v="184"/>
    <n v="13"/>
    <n v="21"/>
    <s v="Yes"/>
    <s v="YES"/>
    <s v="yes"/>
    <s v="NO"/>
    <m/>
    <n v="181"/>
    <n v="180"/>
    <n v="10"/>
    <n v="-1"/>
    <n v="11"/>
    <b v="0"/>
    <b v="0"/>
    <b v="0"/>
    <s v="No"/>
    <m/>
    <n v="188"/>
    <n v="188"/>
    <n v="11"/>
    <n v="0"/>
    <n v="13"/>
    <b v="0"/>
    <b v="0"/>
    <b v="0"/>
    <s v="No"/>
    <m/>
    <m/>
    <n v="183"/>
    <n v="17"/>
    <n v="211"/>
    <n v="63"/>
    <n v="10"/>
    <n v="28"/>
    <s v="Yes"/>
    <s v="Yes"/>
    <s v="Yes"/>
    <s v="Yes"/>
    <n v="195"/>
    <n v="31"/>
    <n v="203"/>
    <n v="24"/>
    <n v="12"/>
    <n v="8"/>
    <s v="Yes"/>
    <s v="No"/>
    <s v="No"/>
    <s v="No"/>
    <m/>
    <d v="2016-09-12T00:00:00"/>
    <n v="192"/>
    <m/>
    <n v="201"/>
    <n v="23"/>
    <n v="8"/>
    <n v="9"/>
    <s v="Yes"/>
    <s v="Yes"/>
    <s v="Yes"/>
    <s v="No"/>
    <m/>
    <m/>
    <m/>
    <m/>
    <m/>
    <m/>
    <m/>
    <m/>
    <m/>
    <m/>
    <m/>
    <m/>
    <s v="C86"/>
    <m/>
    <m/>
    <m/>
    <m/>
    <m/>
    <m/>
    <m/>
    <m/>
    <m/>
    <m/>
    <m/>
    <m/>
    <m/>
    <m/>
    <m/>
    <m/>
    <m/>
    <m/>
    <m/>
    <m/>
    <m/>
    <n v="1017246353"/>
    <d v="2017-09-18T00:00:00"/>
    <m/>
    <s v="Yes"/>
    <s v="Yes"/>
    <s v="Yes"/>
    <s v="Yes"/>
    <s v="Yes"/>
    <n v="2"/>
    <s v="Yes"/>
    <n v="11"/>
    <s v="Yes"/>
    <e v="#N/A"/>
    <s v="C86"/>
    <n v="360"/>
    <s v="Fail"/>
    <n v="339"/>
    <s v="Fail"/>
    <n v="350"/>
    <s v="Fail"/>
    <n v="354"/>
    <s v="Fail"/>
    <s v="Woodville Elementary School"/>
    <s v="Martin Luther King Middle School"/>
    <s v="Yes"/>
    <m/>
    <n v="141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6"/>
    <n v="3"/>
    <n v="1"/>
    <n v="4"/>
    <n v="1"/>
    <n v="3"/>
    <n v="1"/>
    <n v="1"/>
    <n v="1"/>
    <n v="1"/>
    <n v="1"/>
    <n v="4"/>
    <n v="3"/>
    <n v="3"/>
    <n v="4"/>
    <n v="4"/>
    <n v="4"/>
    <n v="4"/>
    <n v="1"/>
    <n v="1"/>
    <n v="4"/>
    <n v="4"/>
    <n v="3"/>
    <n v="4"/>
    <n v="4"/>
    <n v="4"/>
    <n v="4"/>
    <n v="4"/>
    <n v="4"/>
    <m/>
    <m/>
    <m/>
    <m/>
    <n v="3"/>
    <n v="2"/>
    <n v="3"/>
    <n v="2"/>
    <n v="2"/>
    <n v="4"/>
    <n v="3"/>
    <n v="3"/>
    <n v="3"/>
    <n v="4"/>
    <n v="4"/>
    <n v="4"/>
    <n v="4"/>
    <n v="4"/>
    <n v="4"/>
    <n v="4"/>
    <n v="4"/>
    <n v="2"/>
    <n v="2"/>
    <n v="2"/>
    <n v="4"/>
    <n v="2"/>
    <n v="4"/>
    <n v="4"/>
    <n v="4"/>
    <n v="4"/>
    <n v="4"/>
    <n v="4"/>
    <n v="4"/>
    <n v="4"/>
    <n v="4"/>
    <n v="4"/>
    <n v="4"/>
    <m/>
    <m/>
    <m/>
    <m/>
    <s v="C86"/>
    <s v="Central"/>
    <n v="2"/>
    <n v="1"/>
    <n v="3"/>
    <n v="3"/>
    <n v="2"/>
    <n v="3"/>
    <n v="2"/>
    <n v="3"/>
    <n v="2"/>
    <n v="4"/>
    <n v="3"/>
    <n v="2"/>
    <n v="4"/>
    <n v="4"/>
    <n v="4"/>
    <n v="4"/>
    <n v="4"/>
    <n v="1"/>
    <n v="1"/>
    <n v="1"/>
    <n v="3"/>
    <n v="2"/>
    <n v="3"/>
    <n v="3"/>
    <n v="3"/>
    <n v="3"/>
    <n v="3"/>
    <n v="3"/>
    <m/>
    <m/>
    <m/>
    <s v="Yes"/>
    <m/>
    <s v="C86"/>
    <x v="1"/>
    <n v="2"/>
    <n v="3"/>
    <n v="2"/>
    <n v="2"/>
    <n v="4"/>
    <n v="2"/>
    <n v="2"/>
    <n v="2"/>
    <n v="3"/>
    <n v="3"/>
    <n v="3"/>
    <n v="2"/>
    <n v="3"/>
    <x v="1"/>
    <n v="3"/>
    <n v="3"/>
    <n v="2"/>
    <n v="2"/>
    <n v="2"/>
    <n v="4"/>
    <n v="3"/>
    <n v="3"/>
    <n v="3"/>
    <n v="3"/>
    <n v="2"/>
    <n v="3"/>
    <n v="3"/>
    <n v="4"/>
    <n v="3"/>
    <n v="3"/>
    <n v="4"/>
    <n v="3"/>
    <m/>
    <m/>
    <m/>
    <m/>
    <m/>
    <m/>
    <m/>
    <m/>
    <m/>
    <m/>
    <m/>
    <m/>
    <m/>
    <m/>
  </r>
  <r>
    <n v="105"/>
    <s v="Gregory"/>
    <s v="Valentine"/>
    <n v="2"/>
    <n v="3"/>
    <n v="4"/>
    <n v="4"/>
    <n v="5"/>
    <x v="2"/>
    <n v="6"/>
    <m/>
    <m/>
    <m/>
    <m/>
    <m/>
    <n v="25"/>
    <m/>
    <s v="F25"/>
    <s v="F25"/>
    <s v="F25"/>
    <n v="1393"/>
    <m/>
    <m/>
    <s v="PPDC @ FCES"/>
    <s v="PPDC @ FCES"/>
    <s v="PPDC @ FCES"/>
    <m/>
    <m/>
    <m/>
    <m/>
    <m/>
    <m/>
    <m/>
    <m/>
    <d v="2013-10-01T00:00:00"/>
    <n v="1"/>
    <n v="2"/>
    <n v="80"/>
    <m/>
    <m/>
    <m/>
    <m/>
    <m/>
    <m/>
    <n v="1"/>
    <m/>
    <n v="1"/>
    <n v="1"/>
    <m/>
    <m/>
    <m/>
    <m/>
    <m/>
    <m/>
    <m/>
    <m/>
    <m/>
    <m/>
    <m/>
    <m/>
    <m/>
    <m/>
    <m/>
    <m/>
    <m/>
    <m/>
    <n v="176"/>
    <n v="185"/>
    <n v="14"/>
    <n v="9"/>
    <s v="Yes"/>
    <s v="NO"/>
    <s v="no"/>
    <s v="NO"/>
    <s v="n/a"/>
    <n v="207"/>
    <s v="n/a"/>
    <s v="n/a"/>
    <m/>
    <m/>
    <m/>
    <s v="YES"/>
    <m/>
    <n v="177"/>
    <n v="201"/>
    <n v="11"/>
    <n v="24"/>
    <n v="56"/>
    <b v="1"/>
    <b v="1"/>
    <b v="1"/>
    <s v="Yes"/>
    <m/>
    <n v="197"/>
    <n v="206"/>
    <n v="11"/>
    <n v="9"/>
    <n v="57"/>
    <b v="1"/>
    <b v="0"/>
    <b v="0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5"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F25"/>
    <m/>
    <m/>
    <m/>
    <m/>
    <m/>
    <m/>
    <m/>
    <m/>
    <m/>
    <m/>
    <m/>
    <m/>
    <n v="1427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Honesty"/>
    <s v="Daily"/>
    <n v="2"/>
    <n v="3"/>
    <n v="4"/>
    <n v="4"/>
    <n v="5"/>
    <x v="2"/>
    <n v="6"/>
    <m/>
    <m/>
    <m/>
    <m/>
    <m/>
    <m/>
    <m/>
    <m/>
    <m/>
    <s v=""/>
    <m/>
    <m/>
    <m/>
    <s v="Central"/>
    <s v="Central"/>
    <m/>
    <m/>
    <m/>
    <m/>
    <m/>
    <m/>
    <m/>
    <m/>
    <m/>
    <d v="2013-06-01T00:00:00"/>
    <n v="1"/>
    <n v="1"/>
    <n v="44"/>
    <m/>
    <m/>
    <m/>
    <m/>
    <m/>
    <n v="1"/>
    <n v="1"/>
    <m/>
    <s v="incomplete"/>
    <m/>
    <m/>
    <m/>
    <m/>
    <m/>
    <m/>
    <m/>
    <m/>
    <m/>
    <m/>
    <m/>
    <m/>
    <m/>
    <m/>
    <m/>
    <m/>
    <m/>
    <m/>
    <m/>
    <n v="184"/>
    <n v="193"/>
    <n v="11"/>
    <n v="9"/>
    <s v="Yes"/>
    <s v="NO"/>
    <s v="no"/>
    <s v="YES"/>
    <n v="182"/>
    <n v="190"/>
    <n v="11"/>
    <n v="8"/>
    <s v="Yes"/>
    <s v="NO"/>
    <s v="No"/>
    <s v="YES"/>
    <m/>
    <n v="206"/>
    <m/>
    <n v="8"/>
    <e v="#VALUE!"/>
    <m/>
    <e v="#VALUE!"/>
    <e v="#VALUE!"/>
    <e v="#VALUE!"/>
    <m/>
    <m/>
    <n v="191"/>
    <m/>
    <n v="11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Davon"/>
    <s v="Rush"/>
    <n v="2"/>
    <n v="3"/>
    <n v="4"/>
    <n v="4"/>
    <n v="5"/>
    <x v="2"/>
    <n v="6"/>
    <m/>
    <m/>
    <m/>
    <m/>
    <m/>
    <n v="41"/>
    <m/>
    <s v="F41"/>
    <s v="F41"/>
    <s v="F41"/>
    <n v="1765"/>
    <m/>
    <m/>
    <s v="PPDC @ FCES"/>
    <s v="PPDC @ FCES"/>
    <s v="PPDC @ FCES"/>
    <m/>
    <m/>
    <m/>
    <m/>
    <m/>
    <m/>
    <m/>
    <m/>
    <d v="2013-10-01T00:00:00"/>
    <n v="0"/>
    <n v="2"/>
    <n v="72"/>
    <m/>
    <m/>
    <m/>
    <m/>
    <m/>
    <m/>
    <n v="1"/>
    <m/>
    <n v="1"/>
    <m/>
    <m/>
    <m/>
    <m/>
    <m/>
    <m/>
    <m/>
    <m/>
    <m/>
    <m/>
    <m/>
    <m/>
    <m/>
    <m/>
    <m/>
    <m/>
    <m/>
    <m/>
    <m/>
    <n v="166"/>
    <n v="189"/>
    <n v="15"/>
    <n v="23"/>
    <s v="Yes"/>
    <s v="YES"/>
    <s v="yes"/>
    <s v="YES"/>
    <n v="171"/>
    <n v="196"/>
    <n v="14"/>
    <n v="25"/>
    <s v="Yes"/>
    <s v="YES"/>
    <s v="yes"/>
    <s v="YES"/>
    <m/>
    <n v="184"/>
    <n v="184"/>
    <n v="10"/>
    <n v="0"/>
    <n v="17"/>
    <b v="0"/>
    <b v="0"/>
    <b v="0"/>
    <s v="No"/>
    <m/>
    <n v="186"/>
    <n v="200"/>
    <n v="11"/>
    <n v="14"/>
    <n v="40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1"/>
    <m/>
    <m/>
    <m/>
    <m/>
    <m/>
    <m/>
    <m/>
    <m/>
    <m/>
    <m/>
    <m/>
    <m/>
    <m/>
    <m/>
    <m/>
    <m/>
    <m/>
    <m/>
    <m/>
    <m/>
    <m/>
    <m/>
    <m/>
    <s v="Yes"/>
    <s v="Yes"/>
    <m/>
    <m/>
    <m/>
    <m/>
    <m/>
    <m/>
    <m/>
    <m/>
    <m/>
    <s v="F41"/>
    <m/>
    <m/>
    <m/>
    <m/>
    <m/>
    <m/>
    <m/>
    <m/>
    <m/>
    <m/>
    <m/>
    <m/>
    <n v="142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Dennis"/>
    <s v="Giles"/>
    <n v="2"/>
    <n v="3"/>
    <n v="4"/>
    <n v="4"/>
    <n v="5"/>
    <x v="2"/>
    <n v="6"/>
    <m/>
    <m/>
    <m/>
    <s v="DennisGiles"/>
    <m/>
    <m/>
    <m/>
    <s v="F36"/>
    <s v="F36"/>
    <s v="F36"/>
    <n v="1704"/>
    <m/>
    <m/>
    <s v="PPDC @ FCES"/>
    <s v="PPDC @ FCES"/>
    <s v="PPDC @ FCES"/>
    <s v="PPDC @ FCES"/>
    <m/>
    <m/>
    <m/>
    <m/>
    <m/>
    <m/>
    <m/>
    <d v="2013-10-01T00:00:00"/>
    <n v="2"/>
    <n v="3"/>
    <n v="124"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n v="186"/>
    <n v="210"/>
    <n v="12"/>
    <n v="24"/>
    <s v="Yes"/>
    <s v="YES"/>
    <s v="yes"/>
    <s v="YES"/>
    <n v="197"/>
    <n v="206"/>
    <n v="11"/>
    <n v="9"/>
    <s v="Yes"/>
    <s v="NO"/>
    <s v="No"/>
    <s v="YES"/>
    <m/>
    <n v="197"/>
    <n v="210"/>
    <n v="9"/>
    <n v="13"/>
    <n v="77"/>
    <b v="1"/>
    <b v="1"/>
    <b v="1"/>
    <s v="Yes"/>
    <m/>
    <n v="196"/>
    <n v="212"/>
    <n v="11"/>
    <n v="16"/>
    <n v="73"/>
    <b v="1"/>
    <b v="1"/>
    <b v="1"/>
    <s v="Yes"/>
    <m/>
    <m/>
    <n v="217"/>
    <n v="89"/>
    <m/>
    <m/>
    <n v="5"/>
    <m/>
    <m/>
    <m/>
    <m/>
    <m/>
    <n v="208"/>
    <n v="67"/>
    <n v="226"/>
    <n v="80"/>
    <n v="11"/>
    <n v="18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s v="F36"/>
    <m/>
    <m/>
    <m/>
    <m/>
    <m/>
    <m/>
    <m/>
    <m/>
    <m/>
    <m/>
    <m/>
    <m/>
    <m/>
    <m/>
    <m/>
    <m/>
    <m/>
    <m/>
    <m/>
    <m/>
    <m/>
    <s v="DennisGiles"/>
    <m/>
    <m/>
    <s v="Yes"/>
    <m/>
    <m/>
    <m/>
    <s v="Yes"/>
    <n v="2"/>
    <m/>
    <m/>
    <m/>
    <m/>
    <s v="F36"/>
    <m/>
    <m/>
    <m/>
    <m/>
    <m/>
    <m/>
    <m/>
    <m/>
    <m/>
    <m/>
    <m/>
    <m/>
    <n v="142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6"/>
    <n v="4"/>
    <n v="4"/>
    <n v="4"/>
    <n v="4"/>
    <n v="3"/>
    <n v="4"/>
    <n v="4"/>
    <n v="4"/>
    <n v="4"/>
    <n v="4"/>
    <n v="2"/>
    <n v="3"/>
    <n v="3"/>
    <n v="4"/>
    <n v="4"/>
    <n v="4"/>
    <n v="4"/>
    <n v="1"/>
    <n v="2"/>
    <n v="2"/>
    <n v="4"/>
    <n v="4"/>
    <n v="4"/>
    <n v="4"/>
    <n v="4"/>
    <n v="4"/>
    <n v="4"/>
    <n v="4"/>
    <m/>
    <m/>
    <m/>
    <m/>
    <n v="3"/>
    <n v="3"/>
    <n v="3"/>
    <n v="3"/>
    <n v="3"/>
    <n v="1"/>
    <n v="1"/>
    <n v="3"/>
    <n v="3"/>
    <n v="4"/>
    <n v="2"/>
    <n v="3"/>
    <n v="1"/>
    <n v="3"/>
    <n v="4"/>
    <n v="4"/>
    <n v="4"/>
    <n v="1"/>
    <n v="1"/>
    <n v="1"/>
    <n v="4"/>
    <n v="1"/>
    <n v="1"/>
    <n v="4"/>
    <n v="4"/>
    <n v="4"/>
    <n v="4"/>
    <n v="4"/>
    <n v="4"/>
    <n v="3"/>
    <n v="2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Ayanna"/>
    <s v="Young"/>
    <n v="2"/>
    <n v="3"/>
    <n v="4"/>
    <n v="4"/>
    <n v="5"/>
    <x v="2"/>
    <n v="6"/>
    <n v="6"/>
    <n v="7"/>
    <m/>
    <s v="AyannaYoung"/>
    <m/>
    <m/>
    <m/>
    <s v="C33"/>
    <s v="C33"/>
    <s v="C33"/>
    <n v="612"/>
    <m/>
    <m/>
    <s v="Central"/>
    <s v="Central"/>
    <s v="Central"/>
    <s v="Central"/>
    <s v="Central"/>
    <s v="Central"/>
    <s v="Central"/>
    <s v="Central"/>
    <m/>
    <m/>
    <m/>
    <d v="2013-06-01T00:00:00"/>
    <n v="5"/>
    <n v="5"/>
    <n v="220"/>
    <m/>
    <m/>
    <m/>
    <m/>
    <m/>
    <n v="1"/>
    <n v="1"/>
    <n v="1"/>
    <n v="1"/>
    <n v="1"/>
    <n v="1"/>
    <n v="1"/>
    <n v="1"/>
    <n v="1"/>
    <n v="1"/>
    <m/>
    <m/>
    <m/>
    <m/>
    <m/>
    <m/>
    <m/>
    <m/>
    <m/>
    <m/>
    <m/>
    <m/>
    <m/>
    <n v="166"/>
    <n v="176"/>
    <n v="13"/>
    <n v="10"/>
    <s v="Yes"/>
    <s v="NO"/>
    <s v="no"/>
    <s v="NO"/>
    <n v="167"/>
    <n v="170"/>
    <n v="13"/>
    <n v="3"/>
    <s v="Yes"/>
    <s v="NO"/>
    <s v="No"/>
    <s v="NO"/>
    <m/>
    <n v="183"/>
    <n v="179"/>
    <n v="10"/>
    <n v="-4"/>
    <n v="10"/>
    <b v="0"/>
    <b v="0"/>
    <b v="0"/>
    <s v="No"/>
    <m/>
    <n v="184"/>
    <n v="198"/>
    <n v="11"/>
    <n v="14"/>
    <n v="35"/>
    <b v="1"/>
    <b v="1"/>
    <b v="1"/>
    <s v="No"/>
    <m/>
    <m/>
    <n v="199"/>
    <n v="52"/>
    <n v="187"/>
    <n v="10"/>
    <n v="8"/>
    <n v="-12"/>
    <s v="No"/>
    <s v="No"/>
    <s v="No"/>
    <s v="No"/>
    <n v="185"/>
    <n v="11"/>
    <m/>
    <m/>
    <n v="12"/>
    <m/>
    <m/>
    <m/>
    <m/>
    <m/>
    <m/>
    <d v="2016-09-12T00:00:00"/>
    <n v="183"/>
    <n v="7"/>
    <n v="194"/>
    <n v="11"/>
    <n v="10"/>
    <n v="11"/>
    <s v="Yes"/>
    <s v="Yes"/>
    <s v="Yes"/>
    <s v="No"/>
    <n v="198"/>
    <n v="19"/>
    <n v="210"/>
    <n v="24"/>
    <n v="11"/>
    <n v="12"/>
    <s v="Yes"/>
    <s v="Yes"/>
    <s v="Yes"/>
    <s v="No"/>
    <m/>
    <s v="x"/>
    <s v="C33"/>
    <n v="200"/>
    <n v="200"/>
    <n v="14"/>
    <s v="Well Below National Norm"/>
    <n v="6"/>
    <n v="0"/>
    <s v="No"/>
    <s v="No"/>
    <s v="Did Not Achieve Goal"/>
    <s v="No"/>
    <n v="205"/>
    <n v="210"/>
    <n v="18"/>
    <s v="Well Below National Norm"/>
    <n v="8"/>
    <n v="5"/>
    <s v="Yes"/>
    <s v="No"/>
    <s v="Did Not Achieve Goal, But Showed Growth"/>
    <s v="No"/>
    <m/>
    <s v="AyannaYoung"/>
    <d v="2017-09-18T00:00:00"/>
    <m/>
    <s v="Yes"/>
    <s v="Yes"/>
    <s v="Yes"/>
    <s v="Yes"/>
    <s v="No"/>
    <n v="0"/>
    <m/>
    <m/>
    <m/>
    <m/>
    <s v="C33"/>
    <m/>
    <m/>
    <m/>
    <m/>
    <m/>
    <m/>
    <m/>
    <m/>
    <s v="Anna Julia Cooper"/>
    <s v="Anna Julia Cooper"/>
    <s v="No"/>
    <m/>
    <n v="1416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3"/>
    <n v="3"/>
    <n v="3"/>
    <n v="4"/>
    <n v="3"/>
    <n v="4"/>
    <n v="1"/>
    <n v="3"/>
    <n v="3"/>
    <n v="3"/>
    <n v="4"/>
    <n v="4"/>
    <n v="3"/>
    <n v="2"/>
    <n v="3"/>
    <n v="4"/>
    <n v="2"/>
    <n v="4"/>
    <n v="2"/>
    <n v="3"/>
    <n v="4"/>
    <n v="1"/>
    <n v="4"/>
    <n v="4"/>
    <n v="4"/>
    <n v="4"/>
    <n v="4"/>
    <n v="4"/>
    <n v="4"/>
    <m/>
    <m/>
    <m/>
    <m/>
    <n v="4"/>
    <n v="2"/>
    <n v="1"/>
    <n v="4"/>
    <n v="3"/>
    <n v="2"/>
    <n v="3"/>
    <n v="3"/>
    <n v="4"/>
    <n v="4"/>
    <n v="3"/>
    <n v="4"/>
    <n v="2"/>
    <n v="1"/>
    <n v="2"/>
    <n v="4"/>
    <n v="3"/>
    <n v="2"/>
    <n v="2"/>
    <n v="4"/>
    <n v="1"/>
    <n v="4"/>
    <n v="3"/>
    <n v="4"/>
    <n v="4"/>
    <n v="2"/>
    <n v="2"/>
    <n v="3"/>
    <n v="2"/>
    <n v="3"/>
    <n v="1"/>
    <n v="2"/>
    <n v="3"/>
    <m/>
    <m/>
    <m/>
    <m/>
    <s v="C33"/>
    <s v="Central"/>
    <n v="2"/>
    <n v="1"/>
    <n v="1"/>
    <n v="3"/>
    <n v="4"/>
    <n v="2"/>
    <n v="4"/>
    <n v="4"/>
    <n v="4"/>
    <n v="4"/>
    <n v="3"/>
    <n v="4"/>
    <n v="1"/>
    <n v="3"/>
    <n v="4"/>
    <n v="4"/>
    <n v="4"/>
    <n v="3"/>
    <n v="4"/>
    <n v="3"/>
    <n v="2"/>
    <n v="4"/>
    <n v="4"/>
    <n v="4"/>
    <n v="4"/>
    <n v="3"/>
    <n v="4"/>
    <n v="4"/>
    <m/>
    <m/>
    <m/>
    <s v="Yes"/>
    <m/>
    <s v="C33"/>
    <x v="2"/>
    <n v="2"/>
    <n v="2"/>
    <n v="4"/>
    <n v="3"/>
    <n v="2"/>
    <n v="4"/>
    <n v="3"/>
    <n v="3"/>
    <n v="4"/>
    <n v="2"/>
    <n v="3"/>
    <n v="2"/>
    <n v="4"/>
    <x v="1"/>
    <n v="4"/>
    <n v="4"/>
    <n v="3"/>
    <n v="3"/>
    <n v="3"/>
    <n v="3"/>
    <n v="4"/>
    <n v="3"/>
    <n v="2"/>
    <n v="4"/>
    <n v="4"/>
    <n v="3"/>
    <n v="4"/>
    <n v="4"/>
    <n v="2"/>
    <n v="3"/>
    <n v="3"/>
    <n v="2"/>
    <m/>
    <m/>
    <m/>
    <m/>
    <s v="c33"/>
    <n v="2"/>
    <n v="1"/>
    <n v="1"/>
    <n v="4"/>
    <n v="3"/>
    <n v="3"/>
    <n v="4"/>
    <n v="3"/>
    <n v="3"/>
  </r>
  <r>
    <n v="111"/>
    <s v="Lloydajaiah"/>
    <s v="Newman"/>
    <n v="2"/>
    <n v="3"/>
    <n v="4"/>
    <n v="4"/>
    <n v="5"/>
    <x v="2"/>
    <n v="6"/>
    <m/>
    <m/>
    <m/>
    <n v="1017400905"/>
    <m/>
    <m/>
    <m/>
    <s v="F149"/>
    <s v="F149"/>
    <s v="F149"/>
    <n v="5452"/>
    <m/>
    <m/>
    <s v="PPDC @ FCES"/>
    <s v="PPDC @ FCES"/>
    <s v="PPDC @ FCES"/>
    <s v="PPDC @ FCES"/>
    <s v="PPDC @ FCES"/>
    <s v="PPDC @ FCES"/>
    <m/>
    <m/>
    <m/>
    <m/>
    <m/>
    <d v="2013-09-01T00:00:00"/>
    <n v="2"/>
    <n v="3"/>
    <n v="124"/>
    <m/>
    <m/>
    <m/>
    <m/>
    <m/>
    <m/>
    <n v="1"/>
    <m/>
    <n v="1"/>
    <n v="1"/>
    <n v="1"/>
    <n v="1"/>
    <s v="incomplete"/>
    <m/>
    <m/>
    <m/>
    <m/>
    <m/>
    <m/>
    <m/>
    <m/>
    <m/>
    <m/>
    <m/>
    <m/>
    <m/>
    <m/>
    <m/>
    <n v="156"/>
    <n v="173"/>
    <n v="16"/>
    <n v="17"/>
    <s v="Yes"/>
    <s v="YES"/>
    <s v="yes"/>
    <s v="NO"/>
    <n v="155"/>
    <n v="187"/>
    <n v="16"/>
    <n v="32"/>
    <s v="Yes"/>
    <s v="YES"/>
    <s v="yes"/>
    <s v="NO"/>
    <m/>
    <m/>
    <n v="174"/>
    <m/>
    <s v="Error"/>
    <n v="5"/>
    <s v="Error"/>
    <e v="#VALUE!"/>
    <e v="#VALUE!"/>
    <s v="No"/>
    <m/>
    <m/>
    <n v="179"/>
    <m/>
    <s v="Error"/>
    <n v="4"/>
    <s v="Error"/>
    <e v="#VALUE!"/>
    <e v="#VALUE!"/>
    <s v="No"/>
    <m/>
    <m/>
    <n v="156"/>
    <n v="1"/>
    <n v="173"/>
    <n v="1"/>
    <n v="14"/>
    <n v="17"/>
    <s v="Yes"/>
    <s v="Yes"/>
    <s v="Yes"/>
    <s v="No"/>
    <n v="183"/>
    <n v="8"/>
    <n v="184"/>
    <n v="2"/>
    <n v="12"/>
    <n v="1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F149"/>
    <m/>
    <m/>
    <m/>
    <m/>
    <m/>
    <m/>
    <m/>
    <m/>
    <m/>
    <m/>
    <m/>
    <m/>
    <m/>
    <m/>
    <m/>
    <m/>
    <m/>
    <m/>
    <m/>
    <m/>
    <m/>
    <n v="1017400905"/>
    <m/>
    <m/>
    <s v="Yes"/>
    <s v="Yes"/>
    <s v="Yes"/>
    <m/>
    <s v="No"/>
    <n v="0"/>
    <s v="No"/>
    <n v="0"/>
    <m/>
    <m/>
    <s v="F149"/>
    <n v="386"/>
    <s v="Fail"/>
    <n v="374"/>
    <s v="Fail"/>
    <m/>
    <m/>
    <m/>
    <m/>
    <s v="Fairfield Court Elementary School"/>
    <m/>
    <m/>
    <m/>
    <n v="1526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5"/>
    <n v="2"/>
    <n v="4"/>
    <n v="4"/>
    <n v="3"/>
    <n v="3"/>
    <n v="1"/>
    <n v="4"/>
    <n v="4"/>
    <n v="4"/>
    <n v="4"/>
    <n v="4"/>
    <n v="4"/>
    <n v="4"/>
    <n v="4"/>
    <n v="4"/>
    <n v="4"/>
    <n v="4"/>
    <n v="4"/>
    <n v="4"/>
    <n v="4"/>
    <n v="2"/>
    <n v="4"/>
    <n v="4"/>
    <n v="4"/>
    <n v="4"/>
    <n v="4"/>
    <n v="4"/>
    <n v="4"/>
    <m/>
    <m/>
    <m/>
    <m/>
    <n v="2"/>
    <n v="2"/>
    <n v="1"/>
    <n v="3"/>
    <n v="1"/>
    <n v="1"/>
    <n v="3"/>
    <n v="3"/>
    <n v="4"/>
    <n v="3"/>
    <n v="3"/>
    <n v="4"/>
    <n v="4"/>
    <n v="3"/>
    <n v="3"/>
    <n v="3"/>
    <n v="3"/>
    <n v="2"/>
    <n v="2"/>
    <n v="3"/>
    <n v="4"/>
    <n v="3"/>
    <n v="3"/>
    <n v="4"/>
    <n v="4"/>
    <n v="4"/>
    <n v="3"/>
    <n v="3"/>
    <n v="4"/>
    <n v="3"/>
    <n v="4"/>
    <n v="3"/>
    <n v="4"/>
    <m/>
    <m/>
    <m/>
    <m/>
    <s v="F149"/>
    <s v="Fairfield"/>
    <n v="2"/>
    <n v="2"/>
    <n v="1"/>
    <n v="1"/>
    <n v="4"/>
    <n v="2"/>
    <n v="1"/>
    <n v="3"/>
    <n v="4"/>
    <n v="3"/>
    <n v="3"/>
    <n v="4"/>
    <n v="3"/>
    <n v="3"/>
    <n v="3"/>
    <n v="3"/>
    <n v="3"/>
    <n v="2"/>
    <n v="3"/>
    <n v="3"/>
    <n v="2"/>
    <n v="3"/>
    <n v="3"/>
    <n v="3"/>
    <n v="3"/>
    <n v="3"/>
    <n v="3"/>
    <n v="3"/>
    <m/>
    <m/>
    <m/>
    <s v="Yes"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Nehemiah"/>
    <s v="Adams"/>
    <n v="2"/>
    <n v="3"/>
    <n v="4"/>
    <n v="4"/>
    <n v="5"/>
    <x v="2"/>
    <n v="6"/>
    <m/>
    <m/>
    <m/>
    <m/>
    <m/>
    <m/>
    <m/>
    <m/>
    <m/>
    <s v=""/>
    <m/>
    <m/>
    <m/>
    <m/>
    <s v="Central"/>
    <m/>
    <m/>
    <m/>
    <m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49"/>
    <m/>
    <m/>
    <m/>
    <m/>
    <m/>
    <m/>
    <m/>
    <n v="165"/>
    <m/>
    <m/>
    <m/>
    <m/>
    <m/>
    <m/>
    <m/>
    <n v="199"/>
    <m/>
    <m/>
    <e v="#VALUE!"/>
    <m/>
    <e v="#VALUE!"/>
    <e v="#VALUE!"/>
    <e v="#VALUE!"/>
    <m/>
    <m/>
    <n v="17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7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Kimari"/>
    <s v="Smith-Baker"/>
    <n v="2"/>
    <n v="3"/>
    <n v="4"/>
    <n v="4"/>
    <n v="5"/>
    <x v="2"/>
    <n v="6"/>
    <n v="6"/>
    <m/>
    <m/>
    <n v="1017400580"/>
    <m/>
    <m/>
    <m/>
    <s v="C79"/>
    <s v="C79"/>
    <s v="C79"/>
    <n v="1480"/>
    <m/>
    <m/>
    <m/>
    <m/>
    <s v="Central"/>
    <m/>
    <m/>
    <s v="Central"/>
    <s v="Central"/>
    <m/>
    <m/>
    <m/>
    <m/>
    <d v="2013-06-01T00:00:00"/>
    <n v="4"/>
    <n v="1"/>
    <n v="68"/>
    <m/>
    <m/>
    <m/>
    <m/>
    <m/>
    <n v="1"/>
    <m/>
    <n v="1"/>
    <m/>
    <n v="1"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"/>
    <m/>
    <s v="Error"/>
    <n v="41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d v="2017-03-06T00:00:00"/>
    <n v="212"/>
    <m/>
    <n v="208"/>
    <n v="40"/>
    <n v="5"/>
    <n v="-4"/>
    <s v="No"/>
    <s v="No"/>
    <s v="No"/>
    <s v="No"/>
    <n v="205"/>
    <m/>
    <n v="219"/>
    <n v="44"/>
    <n v="10"/>
    <n v="14"/>
    <s v="Yes"/>
    <s v="Yes"/>
    <s v="Yes"/>
    <s v="No"/>
    <m/>
    <m/>
    <s v="C79"/>
    <m/>
    <m/>
    <m/>
    <m/>
    <m/>
    <m/>
    <m/>
    <m/>
    <m/>
    <m/>
    <m/>
    <m/>
    <m/>
    <m/>
    <m/>
    <m/>
    <m/>
    <m/>
    <m/>
    <m/>
    <m/>
    <n v="1017400580"/>
    <m/>
    <m/>
    <m/>
    <m/>
    <s v="Yes"/>
    <m/>
    <m/>
    <m/>
    <s v="No"/>
    <n v="0"/>
    <m/>
    <m/>
    <s v="C79"/>
    <n v="424"/>
    <s v="Pass"/>
    <n v="374"/>
    <s v="Fail"/>
    <m/>
    <m/>
    <m/>
    <m/>
    <s v="Patrick Henry School"/>
    <m/>
    <m/>
    <m/>
    <s v="kba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Rakim"/>
    <s v="Taylor"/>
    <n v="2"/>
    <n v="3"/>
    <n v="4"/>
    <n v="4"/>
    <n v="5"/>
    <x v="2"/>
    <n v="6"/>
    <m/>
    <m/>
    <m/>
    <m/>
    <m/>
    <m/>
    <m/>
    <m/>
    <m/>
    <s v=""/>
    <m/>
    <m/>
    <m/>
    <s v="Central"/>
    <s v="Central"/>
    <m/>
    <m/>
    <m/>
    <m/>
    <m/>
    <m/>
    <m/>
    <m/>
    <m/>
    <d v="2013-09-01T00:00:00"/>
    <n v="1"/>
    <n v="1"/>
    <n v="44"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n v="177"/>
    <n v="182"/>
    <n v="12"/>
    <n v="5"/>
    <s v="Yes"/>
    <s v="NO"/>
    <s v="no"/>
    <s v="NO"/>
    <n v="174"/>
    <n v="177"/>
    <n v="12"/>
    <n v="3"/>
    <s v="Yes"/>
    <s v="NO"/>
    <s v="No"/>
    <s v="NO"/>
    <m/>
    <n v="196"/>
    <m/>
    <m/>
    <e v="#VALUE!"/>
    <m/>
    <e v="#VALUE!"/>
    <e v="#VALUE!"/>
    <e v="#VALUE!"/>
    <m/>
    <m/>
    <n v="186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Nysia"/>
    <s v="Harris"/>
    <n v="2"/>
    <n v="3"/>
    <n v="4"/>
    <n v="4"/>
    <n v="5"/>
    <x v="2"/>
    <n v="6"/>
    <m/>
    <m/>
    <m/>
    <m/>
    <m/>
    <n v="37"/>
    <m/>
    <s v="F37"/>
    <s v="F37"/>
    <s v="F37"/>
    <n v="1717"/>
    <m/>
    <m/>
    <s v="PPDC @ FCES"/>
    <m/>
    <s v="PPDC @ FCES"/>
    <m/>
    <m/>
    <m/>
    <m/>
    <m/>
    <m/>
    <m/>
    <m/>
    <d v="2013-09-01T00:00:00"/>
    <n v="1"/>
    <n v="1"/>
    <n v="44"/>
    <m/>
    <m/>
    <m/>
    <m/>
    <m/>
    <m/>
    <n v="1"/>
    <m/>
    <m/>
    <n v="1"/>
    <m/>
    <m/>
    <m/>
    <m/>
    <m/>
    <m/>
    <m/>
    <m/>
    <m/>
    <m/>
    <m/>
    <m/>
    <m/>
    <m/>
    <m/>
    <m/>
    <m/>
    <m/>
    <n v="180"/>
    <n v="191"/>
    <n v="13"/>
    <n v="11"/>
    <s v="Yes"/>
    <s v="NO"/>
    <s v="no"/>
    <s v="YES"/>
    <s v="n/a"/>
    <n v="185"/>
    <s v="n/a"/>
    <s v="n/a"/>
    <m/>
    <m/>
    <m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198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7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37"/>
    <m/>
    <m/>
    <m/>
    <m/>
    <m/>
    <m/>
    <m/>
    <m/>
    <m/>
    <m/>
    <m/>
    <m/>
    <s v="nharri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Jalisa"/>
    <s v="Hence"/>
    <n v="2"/>
    <n v="3"/>
    <n v="4"/>
    <n v="4"/>
    <n v="5"/>
    <x v="2"/>
    <n v="6"/>
    <m/>
    <m/>
    <m/>
    <n v="1017182981"/>
    <m/>
    <m/>
    <m/>
    <s v="C81"/>
    <s v="C81"/>
    <s v="C81"/>
    <n v="1508"/>
    <m/>
    <m/>
    <s v="Central"/>
    <s v="Central"/>
    <s v="Central"/>
    <s v="Central"/>
    <s v="Central"/>
    <s v="Central"/>
    <m/>
    <m/>
    <m/>
    <m/>
    <m/>
    <d v="2013-06-01T00:00:00"/>
    <n v="4"/>
    <n v="4"/>
    <n v="176"/>
    <m/>
    <m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m/>
    <n v="142"/>
    <n v="160"/>
    <n v="16"/>
    <n v="18"/>
    <s v="Yes"/>
    <s v="YES"/>
    <s v="yes"/>
    <s v="NO"/>
    <n v="143"/>
    <n v="152"/>
    <n v="15"/>
    <n v="9"/>
    <s v="Yes"/>
    <s v="NO"/>
    <s v="No"/>
    <s v="NO"/>
    <m/>
    <n v="167"/>
    <n v="173"/>
    <n v="12"/>
    <n v="6"/>
    <n v="4"/>
    <b v="1"/>
    <b v="0"/>
    <b v="0"/>
    <s v="No"/>
    <m/>
    <n v="163"/>
    <n v="172"/>
    <n v="12"/>
    <n v="9"/>
    <n v="1"/>
    <b v="1"/>
    <b v="0"/>
    <b v="0"/>
    <s v="No"/>
    <m/>
    <m/>
    <n v="184"/>
    <n v="18"/>
    <n v="175"/>
    <n v="2"/>
    <n v="10"/>
    <n v="-9"/>
    <s v="No"/>
    <s v="No"/>
    <s v="No"/>
    <s v="No"/>
    <n v="180"/>
    <n v="6"/>
    <n v="180"/>
    <n v="1"/>
    <n v="12"/>
    <n v="0"/>
    <s v="No"/>
    <s v="No"/>
    <s v="No"/>
    <s v="No"/>
    <m/>
    <d v="2016-09-12T00:00:00"/>
    <n v="184"/>
    <m/>
    <n v="197"/>
    <n v="16"/>
    <n v="9"/>
    <n v="13"/>
    <s v="Yes"/>
    <s v="Yes"/>
    <s v="Yes"/>
    <s v="No"/>
    <m/>
    <m/>
    <m/>
    <m/>
    <m/>
    <m/>
    <m/>
    <m/>
    <m/>
    <m/>
    <m/>
    <m/>
    <s v="C81"/>
    <m/>
    <m/>
    <m/>
    <m/>
    <m/>
    <m/>
    <m/>
    <m/>
    <m/>
    <m/>
    <m/>
    <m/>
    <m/>
    <m/>
    <m/>
    <m/>
    <m/>
    <m/>
    <m/>
    <m/>
    <m/>
    <n v="1017182981"/>
    <m/>
    <m/>
    <s v="Yes"/>
    <s v="Yes"/>
    <s v="Yes"/>
    <m/>
    <s v="No"/>
    <n v="0"/>
    <s v="No"/>
    <n v="0"/>
    <m/>
    <m/>
    <s v="C81"/>
    <n v="405"/>
    <s v="Pass"/>
    <n v="309"/>
    <s v="Fail"/>
    <m/>
    <m/>
    <m/>
    <m/>
    <s v="Chimborazo Elementary School"/>
    <m/>
    <m/>
    <m/>
    <n v="141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1"/>
    <n v="4"/>
    <n v="3"/>
    <n v="4"/>
    <n v="4"/>
    <n v="4"/>
    <n v="4"/>
    <n v="1"/>
    <n v="4"/>
    <n v="4"/>
    <n v="4"/>
    <n v="4"/>
    <n v="2"/>
    <n v="1"/>
    <n v="4"/>
    <n v="4"/>
    <n v="3"/>
    <n v="4"/>
    <n v="4"/>
    <n v="1"/>
    <n v="1"/>
    <n v="4"/>
    <n v="1"/>
    <n v="4"/>
    <n v="4"/>
    <n v="1"/>
    <n v="1"/>
    <n v="1"/>
    <n v="3"/>
    <m/>
    <m/>
    <m/>
    <m/>
    <n v="1"/>
    <n v="1"/>
    <n v="1"/>
    <n v="4"/>
    <n v="3"/>
    <n v="1"/>
    <n v="1"/>
    <n v="2"/>
    <n v="1"/>
    <n v="1"/>
    <n v="1"/>
    <n v="2"/>
    <n v="4"/>
    <n v="3"/>
    <n v="4"/>
    <n v="4"/>
    <n v="4"/>
    <n v="2"/>
    <n v="4"/>
    <n v="4"/>
    <n v="4"/>
    <n v="3"/>
    <n v="2"/>
    <n v="4"/>
    <n v="4"/>
    <n v="4"/>
    <n v="4"/>
    <n v="4"/>
    <n v="3"/>
    <n v="4"/>
    <n v="3"/>
    <n v="4"/>
    <n v="4"/>
    <m/>
    <m/>
    <m/>
    <m/>
    <s v="C81"/>
    <s v="Central"/>
    <n v="1"/>
    <n v="1"/>
    <n v="1"/>
    <n v="3"/>
    <n v="3"/>
    <n v="1"/>
    <n v="1"/>
    <n v="3"/>
    <n v="4"/>
    <n v="2"/>
    <n v="3"/>
    <n v="1"/>
    <n v="4"/>
    <n v="4"/>
    <n v="4"/>
    <n v="4"/>
    <n v="4"/>
    <n v="4"/>
    <n v="4"/>
    <n v="3"/>
    <n v="4"/>
    <n v="3"/>
    <n v="4"/>
    <n v="3"/>
    <n v="4"/>
    <n v="4"/>
    <n v="4"/>
    <n v="4"/>
    <m/>
    <m/>
    <m/>
    <s v="Yes"/>
    <m/>
    <s v="C81"/>
    <x v="2"/>
    <n v="2"/>
    <n v="2"/>
    <n v="2"/>
    <n v="3"/>
    <n v="2"/>
    <n v="1"/>
    <n v="2"/>
    <n v="2"/>
    <n v="2"/>
    <n v="2"/>
    <n v="2"/>
    <n v="3"/>
    <n v="2"/>
    <x v="3"/>
    <n v="3"/>
    <n v="3"/>
    <n v="2"/>
    <n v="3"/>
    <n v="1"/>
    <n v="4"/>
    <n v="4"/>
    <n v="2"/>
    <n v="1"/>
    <n v="3"/>
    <n v="1"/>
    <n v="2"/>
    <n v="4"/>
    <n v="4"/>
    <n v="2"/>
    <n v="3"/>
    <n v="1"/>
    <n v="1"/>
    <m/>
    <m/>
    <m/>
    <m/>
    <m/>
    <m/>
    <m/>
    <m/>
    <m/>
    <m/>
    <m/>
    <m/>
    <m/>
    <m/>
  </r>
  <r>
    <n v="119"/>
    <s v="Ta'Juan"/>
    <s v="Pleasant"/>
    <n v="2"/>
    <n v="3"/>
    <n v="4"/>
    <n v="4"/>
    <n v="5"/>
    <x v="2"/>
    <n v="6"/>
    <m/>
    <m/>
    <m/>
    <m/>
    <m/>
    <n v="95"/>
    <m/>
    <s v="C95"/>
    <s v="C95"/>
    <s v="C95"/>
    <n v="1657"/>
    <m/>
    <m/>
    <s v="Central"/>
    <s v="Central"/>
    <m/>
    <m/>
    <m/>
    <m/>
    <m/>
    <m/>
    <m/>
    <m/>
    <m/>
    <d v="2013-06-01T00:00:00"/>
    <n v="2"/>
    <n v="2"/>
    <n v="88"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n v="169"/>
    <n v="190"/>
    <n v="10"/>
    <n v="21"/>
    <s v="Yes"/>
    <s v="YES"/>
    <s v="yes"/>
    <s v="YES"/>
    <n v="176"/>
    <n v="186"/>
    <n v="12"/>
    <n v="10"/>
    <s v="Yes"/>
    <s v="NO"/>
    <s v="No"/>
    <s v="NO"/>
    <m/>
    <n v="187"/>
    <n v="194"/>
    <n v="10"/>
    <n v="7"/>
    <n v="38"/>
    <b v="1"/>
    <b v="0"/>
    <b v="0"/>
    <s v="No"/>
    <m/>
    <n v="191"/>
    <n v="208"/>
    <n v="11"/>
    <n v="17"/>
    <n v="63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95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95"/>
    <m/>
    <m/>
    <m/>
    <m/>
    <m/>
    <m/>
    <m/>
    <m/>
    <m/>
    <m/>
    <m/>
    <m/>
    <n v="141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Ragene"/>
    <s v="Robertson"/>
    <n v="3"/>
    <n v="4"/>
    <n v="5"/>
    <n v="5"/>
    <n v="6"/>
    <x v="5"/>
    <n v="7"/>
    <m/>
    <m/>
    <m/>
    <n v="1013898726"/>
    <m/>
    <m/>
    <m/>
    <s v="F81"/>
    <s v="F81"/>
    <s v="F81"/>
    <n v="5285"/>
    <m/>
    <s v="PPDC @ FCES"/>
    <s v="PPDC @ FCES"/>
    <m/>
    <m/>
    <s v="PPDC @ FCES"/>
    <m/>
    <m/>
    <m/>
    <m/>
    <m/>
    <m/>
    <m/>
    <d v="2012-09-01T00:00:00"/>
    <n v="0"/>
    <n v="3"/>
    <n v="108"/>
    <m/>
    <m/>
    <m/>
    <m/>
    <n v="1"/>
    <m/>
    <n v="1"/>
    <m/>
    <m/>
    <m/>
    <n v="1"/>
    <m/>
    <m/>
    <m/>
    <m/>
    <m/>
    <m/>
    <m/>
    <m/>
    <m/>
    <m/>
    <m/>
    <m/>
    <m/>
    <m/>
    <m/>
    <m/>
    <m/>
    <n v="182"/>
    <s v="n/a"/>
    <s v="n/a"/>
    <s v="n/a"/>
    <m/>
    <m/>
    <m/>
    <m/>
    <n v="181"/>
    <n v="184"/>
    <n v="11"/>
    <n v="3"/>
    <s v="Yes"/>
    <s v="NO"/>
    <s v="No"/>
    <s v="NO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81"/>
    <m/>
    <m/>
    <m/>
    <m/>
    <m/>
    <m/>
    <m/>
    <m/>
    <m/>
    <m/>
    <m/>
    <m/>
    <m/>
    <m/>
    <m/>
    <m/>
    <m/>
    <m/>
    <m/>
    <m/>
    <m/>
    <n v="1013898726"/>
    <m/>
    <s v="Yes"/>
    <s v="Yes"/>
    <s v="Yes"/>
    <m/>
    <m/>
    <s v="No"/>
    <n v="0"/>
    <m/>
    <m/>
    <m/>
    <m/>
    <s v="F81"/>
    <m/>
    <m/>
    <m/>
    <m/>
    <m/>
    <m/>
    <m/>
    <m/>
    <m/>
    <m/>
    <m/>
    <m/>
    <s v="rrobert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Jakiyah"/>
    <s v="Irby"/>
    <n v="2"/>
    <n v="3"/>
    <n v="4"/>
    <n v="4"/>
    <n v="5"/>
    <x v="2"/>
    <n v="6"/>
    <m/>
    <m/>
    <m/>
    <s v="JakiyahIrby"/>
    <m/>
    <m/>
    <m/>
    <s v="C80"/>
    <s v="C80"/>
    <s v="C80"/>
    <n v="1494"/>
    <m/>
    <m/>
    <s v="Central"/>
    <s v="Central"/>
    <s v="Central"/>
    <s v="Central"/>
    <s v="Central"/>
    <s v="Central"/>
    <m/>
    <m/>
    <m/>
    <m/>
    <m/>
    <d v="2013-09-01T00:00:00"/>
    <n v="3"/>
    <n v="4"/>
    <n v="168"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n v="191"/>
    <n v="196"/>
    <n v="10"/>
    <n v="5"/>
    <s v="Yes"/>
    <s v="NO"/>
    <s v="no"/>
    <s v="YES"/>
    <n v="177"/>
    <n v="190"/>
    <n v="12"/>
    <n v="13"/>
    <s v="Yes"/>
    <s v="YES"/>
    <s v="yes"/>
    <s v="NO"/>
    <m/>
    <n v="202"/>
    <n v="208"/>
    <n v="8"/>
    <n v="6"/>
    <n v="73"/>
    <b v="1"/>
    <b v="0"/>
    <b v="0"/>
    <s v="Yes"/>
    <m/>
    <n v="190"/>
    <n v="196"/>
    <n v="11"/>
    <n v="6"/>
    <n v="30"/>
    <b v="1"/>
    <b v="0"/>
    <b v="0"/>
    <s v="No"/>
    <m/>
    <m/>
    <n v="204"/>
    <n v="65"/>
    <n v="211"/>
    <n v="63"/>
    <n v="7"/>
    <n v="7"/>
    <s v="Yes"/>
    <s v="Yes"/>
    <s v="No"/>
    <s v="Yes"/>
    <n v="195"/>
    <n v="31"/>
    <n v="192"/>
    <n v="8"/>
    <n v="12"/>
    <n v="-3"/>
    <s v="No"/>
    <s v="No"/>
    <s v="No"/>
    <s v="No"/>
    <m/>
    <d v="2016-09-14T00:00:00"/>
    <m/>
    <m/>
    <m/>
    <m/>
    <m/>
    <m/>
    <m/>
    <m/>
    <m/>
    <m/>
    <m/>
    <m/>
    <m/>
    <m/>
    <m/>
    <m/>
    <m/>
    <m/>
    <m/>
    <m/>
    <m/>
    <m/>
    <s v="C80"/>
    <m/>
    <m/>
    <m/>
    <m/>
    <m/>
    <m/>
    <m/>
    <m/>
    <m/>
    <m/>
    <m/>
    <m/>
    <m/>
    <m/>
    <m/>
    <m/>
    <m/>
    <m/>
    <m/>
    <m/>
    <m/>
    <s v="JakiyahIrby"/>
    <m/>
    <m/>
    <s v="Yes"/>
    <s v="Yes"/>
    <m/>
    <m/>
    <s v="Unknown"/>
    <m/>
    <m/>
    <m/>
    <m/>
    <m/>
    <s v="C80"/>
    <m/>
    <m/>
    <m/>
    <m/>
    <m/>
    <m/>
    <m/>
    <m/>
    <s v="Highland Springs Elementary School"/>
    <m/>
    <m/>
    <m/>
    <n v="141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0"/>
    <n v="4"/>
    <n v="3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s v="C80"/>
    <s v="Central"/>
    <n v="3"/>
    <n v="1"/>
    <n v="2"/>
    <n v="3"/>
    <n v="3"/>
    <n v="2"/>
    <n v="1"/>
    <n v="3"/>
    <n v="1"/>
    <n v="3"/>
    <n v="3"/>
    <n v="2"/>
    <n v="3"/>
    <n v="3"/>
    <n v="3"/>
    <n v="3"/>
    <n v="3"/>
    <n v="2"/>
    <n v="3"/>
    <n v="1"/>
    <n v="4"/>
    <n v="4"/>
    <n v="4"/>
    <n v="4"/>
    <n v="1"/>
    <n v="4"/>
    <n v="4"/>
    <n v="4"/>
    <m/>
    <m/>
    <m/>
    <s v="Yes"/>
    <m/>
    <s v="C80"/>
    <x v="2"/>
    <n v="1"/>
    <n v="2"/>
    <n v="3"/>
    <n v="2"/>
    <n v="2"/>
    <n v="1"/>
    <n v="1"/>
    <n v="4"/>
    <n v="1"/>
    <n v="1"/>
    <n v="1"/>
    <n v="2"/>
    <n v="2"/>
    <x v="4"/>
    <n v="2"/>
    <n v="2"/>
    <n v="1"/>
    <n v="2"/>
    <n v="1"/>
    <n v="4"/>
    <n v="2"/>
    <n v="1"/>
    <n v="4"/>
    <n v="4"/>
    <n v="1"/>
    <n v="4"/>
    <n v="4"/>
    <n v="4"/>
    <n v="1"/>
    <n v="2"/>
    <n v="2"/>
    <n v="2"/>
    <m/>
    <m/>
    <m/>
    <m/>
    <m/>
    <m/>
    <m/>
    <m/>
    <m/>
    <m/>
    <m/>
    <m/>
    <m/>
    <m/>
  </r>
  <r>
    <n v="124"/>
    <s v="Qua'nasia"/>
    <s v="Hubbard"/>
    <n v="2"/>
    <n v="3"/>
    <n v="4"/>
    <n v="4"/>
    <n v="5"/>
    <x v="2"/>
    <n v="6"/>
    <n v="6"/>
    <m/>
    <m/>
    <n v="1017247653"/>
    <m/>
    <m/>
    <m/>
    <s v="C85"/>
    <s v="C85"/>
    <s v="C85"/>
    <n v="1583"/>
    <m/>
    <m/>
    <s v="Central"/>
    <s v="Central"/>
    <s v="Central"/>
    <s v="Central"/>
    <s v="Central"/>
    <s v="Central"/>
    <m/>
    <s v="Central"/>
    <m/>
    <m/>
    <m/>
    <d v="2013-06-01T00:00:00"/>
    <n v="4"/>
    <n v="4"/>
    <n v="176"/>
    <m/>
    <m/>
    <m/>
    <m/>
    <m/>
    <n v="1"/>
    <n v="1"/>
    <n v="1"/>
    <n v="1"/>
    <n v="1"/>
    <n v="1"/>
    <n v="1"/>
    <n v="1"/>
    <m/>
    <s v="incomplete"/>
    <m/>
    <m/>
    <m/>
    <m/>
    <m/>
    <m/>
    <m/>
    <m/>
    <m/>
    <m/>
    <m/>
    <m/>
    <m/>
    <n v="158"/>
    <n v="150"/>
    <n v="14"/>
    <n v="-8"/>
    <s v="No"/>
    <s v="NO"/>
    <s v="no"/>
    <s v="NO"/>
    <n v="151"/>
    <n v="170"/>
    <n v="14"/>
    <n v="19"/>
    <s v="Yes"/>
    <s v="YES"/>
    <s v="yes"/>
    <s v="NO"/>
    <m/>
    <n v="170"/>
    <n v="182"/>
    <n v="11"/>
    <n v="12"/>
    <n v="14"/>
    <b v="1"/>
    <b v="1"/>
    <b v="1"/>
    <s v="No"/>
    <m/>
    <n v="166"/>
    <n v="178"/>
    <n v="12"/>
    <n v="12"/>
    <n v="3"/>
    <b v="1"/>
    <b v="1"/>
    <b v="0"/>
    <s v="No"/>
    <m/>
    <m/>
    <n v="183"/>
    <n v="4"/>
    <n v="169"/>
    <n v="1"/>
    <n v="12"/>
    <n v="-14"/>
    <s v="No"/>
    <s v="No"/>
    <s v="No"/>
    <s v="No"/>
    <n v="170"/>
    <n v="1"/>
    <n v="178"/>
    <n v="1"/>
    <n v="12"/>
    <n v="8"/>
    <s v="Yes"/>
    <s v="No"/>
    <s v="No"/>
    <s v="No"/>
    <m/>
    <d v="2016-09-12T00:00:00"/>
    <n v="193"/>
    <m/>
    <n v="169"/>
    <n v="1"/>
    <n v="8"/>
    <n v="-24"/>
    <s v="No"/>
    <s v="No"/>
    <s v="No"/>
    <s v="No"/>
    <m/>
    <m/>
    <m/>
    <m/>
    <m/>
    <m/>
    <m/>
    <m/>
    <m/>
    <m/>
    <m/>
    <m/>
    <s v="C85"/>
    <m/>
    <m/>
    <m/>
    <m/>
    <m/>
    <m/>
    <m/>
    <m/>
    <m/>
    <m/>
    <m/>
    <m/>
    <m/>
    <m/>
    <m/>
    <m/>
    <m/>
    <m/>
    <m/>
    <m/>
    <m/>
    <n v="1017247653"/>
    <d v="2017-09-18T00:00:00"/>
    <m/>
    <s v="Yes"/>
    <s v="Yes"/>
    <s v="Yes"/>
    <s v="Yes"/>
    <s v="Yes"/>
    <n v="1"/>
    <s v="Yes"/>
    <n v="1"/>
    <s v="No"/>
    <e v="#N/A"/>
    <s v="C85"/>
    <n v="290"/>
    <s v="Fail"/>
    <n v="252"/>
    <s v="Fail"/>
    <n v="210"/>
    <s v="Fail"/>
    <n v="330"/>
    <s v="Fail"/>
    <s v="Woodville Elementary School"/>
    <s v="Martin Luther King Middle School"/>
    <s v="Yes"/>
    <m/>
    <n v="141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5"/>
    <n v="4"/>
    <n v="3"/>
    <n v="3"/>
    <n v="2"/>
    <n v="4"/>
    <n v="3"/>
    <n v="3"/>
    <n v="1"/>
    <n v="3"/>
    <n v="4"/>
    <n v="3"/>
    <n v="1"/>
    <n v="4"/>
    <n v="1"/>
    <n v="3"/>
    <n v="2"/>
    <n v="4"/>
    <n v="2"/>
    <n v="3"/>
    <n v="4"/>
    <n v="4"/>
    <n v="2"/>
    <n v="1"/>
    <n v="2"/>
    <n v="3"/>
    <n v="4"/>
    <n v="2"/>
    <n v="1"/>
    <m/>
    <m/>
    <m/>
    <m/>
    <n v="2"/>
    <n v="4"/>
    <n v="3"/>
    <n v="4"/>
    <n v="1"/>
    <n v="3"/>
    <n v="2"/>
    <n v="4"/>
    <n v="1"/>
    <n v="4"/>
    <n v="4"/>
    <n v="3"/>
    <n v="4"/>
    <n v="1"/>
    <n v="2"/>
    <n v="3"/>
    <n v="4"/>
    <n v="1"/>
    <n v="2"/>
    <n v="3"/>
    <n v="2"/>
    <n v="4"/>
    <n v="3"/>
    <n v="1"/>
    <n v="2"/>
    <n v="3"/>
    <n v="4"/>
    <n v="1"/>
    <n v="4"/>
    <n v="2"/>
    <n v="1"/>
    <n v="2"/>
    <n v="4"/>
    <m/>
    <m/>
    <m/>
    <m/>
    <s v="C85"/>
    <s v="Central"/>
    <n v="3"/>
    <n v="1"/>
    <n v="3"/>
    <n v="4"/>
    <n v="4"/>
    <n v="3"/>
    <n v="1"/>
    <n v="3"/>
    <n v="1"/>
    <n v="3"/>
    <n v="4"/>
    <n v="1"/>
    <n v="4"/>
    <n v="4"/>
    <n v="4"/>
    <n v="4"/>
    <n v="4"/>
    <n v="1"/>
    <n v="1"/>
    <n v="1"/>
    <n v="4"/>
    <n v="1"/>
    <n v="1"/>
    <n v="2"/>
    <n v="3"/>
    <n v="4"/>
    <n v="3"/>
    <n v="4"/>
    <m/>
    <m/>
    <m/>
    <s v="Yes"/>
    <m/>
    <s v="C85"/>
    <x v="1"/>
    <n v="2"/>
    <n v="2"/>
    <n v="2"/>
    <n v="3"/>
    <n v="2"/>
    <n v="1"/>
    <n v="2"/>
    <n v="1"/>
    <n v="2"/>
    <n v="2"/>
    <n v="2"/>
    <n v="2"/>
    <n v="1"/>
    <x v="4"/>
    <n v="2"/>
    <n v="2"/>
    <n v="1"/>
    <n v="2"/>
    <n v="3"/>
    <n v="4"/>
    <n v="4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</r>
  <r>
    <n v="125"/>
    <s v="Bernice"/>
    <s v="Hicks"/>
    <n v="2"/>
    <n v="3"/>
    <n v="4"/>
    <n v="4"/>
    <n v="5"/>
    <x v="2"/>
    <n v="6"/>
    <m/>
    <m/>
    <m/>
    <n v="1015183803"/>
    <m/>
    <m/>
    <m/>
    <s v="C37"/>
    <s v="C37"/>
    <s v="C37"/>
    <n v="658"/>
    <m/>
    <m/>
    <s v="Central"/>
    <s v="Central"/>
    <s v="Central"/>
    <s v="Central"/>
    <s v="Central"/>
    <s v="Central"/>
    <s v="Central"/>
    <m/>
    <m/>
    <m/>
    <m/>
    <d v="2013-06-01T00:00:00"/>
    <n v="5"/>
    <n v="4"/>
    <n v="184"/>
    <m/>
    <m/>
    <m/>
    <m/>
    <m/>
    <n v="1"/>
    <n v="1"/>
    <n v="1"/>
    <n v="1"/>
    <n v="1"/>
    <n v="1"/>
    <n v="1"/>
    <n v="1"/>
    <n v="1"/>
    <m/>
    <m/>
    <m/>
    <m/>
    <m/>
    <m/>
    <m/>
    <m/>
    <m/>
    <m/>
    <m/>
    <m/>
    <m/>
    <m/>
    <n v="153"/>
    <n v="163"/>
    <n v="15"/>
    <n v="10"/>
    <s v="Yes"/>
    <s v="NO"/>
    <s v="no"/>
    <s v="NO"/>
    <n v="157"/>
    <n v="158"/>
    <n v="15"/>
    <n v="1"/>
    <s v="Yes"/>
    <s v="NO"/>
    <s v="No"/>
    <s v="NO"/>
    <m/>
    <n v="168"/>
    <n v="176"/>
    <n v="11"/>
    <n v="8"/>
    <n v="7"/>
    <b v="1"/>
    <b v="0"/>
    <b v="0"/>
    <s v="No"/>
    <m/>
    <n v="160"/>
    <n v="181"/>
    <n v="12"/>
    <n v="21"/>
    <n v="5"/>
    <b v="1"/>
    <b v="1"/>
    <b v="1"/>
    <s v="No"/>
    <m/>
    <m/>
    <n v="171"/>
    <n v="4"/>
    <n v="168"/>
    <n v="1"/>
    <n v="12"/>
    <n v="-3"/>
    <s v="No"/>
    <s v="No"/>
    <s v="No"/>
    <s v="No"/>
    <n v="167"/>
    <n v="1"/>
    <n v="173"/>
    <n v="1"/>
    <n v="12"/>
    <n v="6"/>
    <s v="Yes"/>
    <s v="No"/>
    <s v="No"/>
    <s v="No"/>
    <m/>
    <d v="2016-09-12T00:00:00"/>
    <n v="197"/>
    <m/>
    <n v="211"/>
    <n v="48"/>
    <n v="7"/>
    <n v="14"/>
    <s v="Yes"/>
    <s v="Yes"/>
    <s v="Yes"/>
    <s v="No"/>
    <n v="202"/>
    <m/>
    <n v="196"/>
    <n v="6"/>
    <n v="10"/>
    <n v="-6"/>
    <s v="No"/>
    <s v="No"/>
    <s v="No"/>
    <s v="No"/>
    <m/>
    <m/>
    <s v="C37"/>
    <m/>
    <m/>
    <m/>
    <m/>
    <m/>
    <m/>
    <m/>
    <m/>
    <m/>
    <m/>
    <m/>
    <m/>
    <m/>
    <m/>
    <m/>
    <m/>
    <m/>
    <m/>
    <m/>
    <m/>
    <m/>
    <n v="1015183803"/>
    <m/>
    <m/>
    <s v="Yes"/>
    <s v="Yes"/>
    <s v="Yes"/>
    <m/>
    <s v="No"/>
    <n v="0"/>
    <s v="No"/>
    <n v="0"/>
    <m/>
    <m/>
    <s v="C37"/>
    <n v="317"/>
    <s v="Fail"/>
    <n v="318"/>
    <s v="Fail"/>
    <m/>
    <m/>
    <m/>
    <m/>
    <s v="George Mason Elementary School"/>
    <m/>
    <m/>
    <m/>
    <n v="141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7"/>
    <n v="3"/>
    <n v="1"/>
    <n v="1"/>
    <n v="3"/>
    <n v="1"/>
    <n v="1"/>
    <n v="1"/>
    <n v="1"/>
    <n v="4"/>
    <n v="1"/>
    <n v="4"/>
    <n v="3"/>
    <n v="1"/>
    <n v="2"/>
    <n v="3"/>
    <n v="4"/>
    <n v="1"/>
    <n v="1"/>
    <n v="2"/>
    <n v="1"/>
    <n v="4"/>
    <n v="1"/>
    <n v="4"/>
    <n v="4"/>
    <n v="4"/>
    <n v="4"/>
    <n v="1"/>
    <n v="1"/>
    <m/>
    <m/>
    <m/>
    <m/>
    <n v="3"/>
    <n v="1"/>
    <n v="3"/>
    <n v="4"/>
    <n v="3"/>
    <n v="3"/>
    <n v="3"/>
    <n v="3"/>
    <n v="1"/>
    <n v="3"/>
    <n v="4"/>
    <n v="3"/>
    <n v="1"/>
    <n v="2"/>
    <n v="4"/>
    <n v="4"/>
    <n v="4"/>
    <n v="4"/>
    <n v="3"/>
    <n v="3"/>
    <n v="2"/>
    <n v="1"/>
    <n v="4"/>
    <n v="1"/>
    <n v="1"/>
    <n v="1"/>
    <n v="1"/>
    <n v="1"/>
    <n v="1"/>
    <n v="2"/>
    <n v="1"/>
    <n v="2"/>
    <n v="4"/>
    <m/>
    <m/>
    <m/>
    <m/>
    <s v="C37"/>
    <s v="Central"/>
    <n v="1"/>
    <n v="1"/>
    <n v="1"/>
    <n v="3"/>
    <n v="3"/>
    <n v="1"/>
    <n v="1"/>
    <n v="1"/>
    <n v="1"/>
    <n v="3"/>
    <n v="3"/>
    <n v="3"/>
    <n v="1"/>
    <n v="1"/>
    <n v="3"/>
    <n v="3"/>
    <n v="3"/>
    <n v="2"/>
    <n v="4"/>
    <n v="1"/>
    <n v="4"/>
    <n v="4"/>
    <n v="4"/>
    <n v="4"/>
    <n v="4"/>
    <n v="4"/>
    <n v="4"/>
    <n v="4"/>
    <m/>
    <m/>
    <m/>
    <s v="Yes"/>
    <m/>
    <s v="C37"/>
    <x v="1"/>
    <n v="1"/>
    <n v="3"/>
    <n v="3"/>
    <n v="3"/>
    <n v="3"/>
    <n v="1"/>
    <n v="1"/>
    <n v="1"/>
    <n v="2"/>
    <n v="1"/>
    <n v="1"/>
    <n v="1"/>
    <n v="1"/>
    <x v="2"/>
    <n v="1"/>
    <n v="1"/>
    <n v="1"/>
    <n v="1"/>
    <n v="1"/>
    <n v="4"/>
    <n v="1"/>
    <n v="1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</r>
  <r>
    <n v="126"/>
    <s v="Ijon"/>
    <s v="Robinson"/>
    <n v="1"/>
    <n v="2"/>
    <n v="3"/>
    <n v="3"/>
    <n v="4"/>
    <x v="3"/>
    <n v="5"/>
    <n v="5"/>
    <m/>
    <m/>
    <n v="1017415261"/>
    <m/>
    <m/>
    <m/>
    <s v="C77"/>
    <s v="C77"/>
    <s v="C77"/>
    <n v="1091"/>
    <m/>
    <m/>
    <m/>
    <s v="Central"/>
    <s v="Central"/>
    <s v="Central"/>
    <s v="Central"/>
    <s v="Central"/>
    <s v="Central"/>
    <s v="Central"/>
    <m/>
    <m/>
    <m/>
    <d v="2014-06-01T00:00:00"/>
    <n v="4"/>
    <n v="4"/>
    <n v="176"/>
    <m/>
    <m/>
    <m/>
    <m/>
    <m/>
    <m/>
    <m/>
    <n v="1"/>
    <n v="1"/>
    <n v="1"/>
    <n v="1"/>
    <n v="1"/>
    <n v="1"/>
    <n v="1"/>
    <n v="1"/>
    <m/>
    <m/>
    <m/>
    <m/>
    <m/>
    <m/>
    <m/>
    <m/>
    <m/>
    <m/>
    <m/>
    <m/>
    <m/>
    <m/>
    <n v="180"/>
    <m/>
    <m/>
    <m/>
    <m/>
    <m/>
    <m/>
    <m/>
    <n v="182"/>
    <m/>
    <m/>
    <m/>
    <m/>
    <m/>
    <m/>
    <m/>
    <n v="185"/>
    <n v="195"/>
    <n v="12"/>
    <n v="10"/>
    <n v="66"/>
    <b v="1"/>
    <b v="0"/>
    <b v="0"/>
    <s v="Yes"/>
    <m/>
    <n v="186"/>
    <n v="201"/>
    <n v="12"/>
    <n v="15"/>
    <n v="74"/>
    <b v="1"/>
    <b v="1"/>
    <b v="1"/>
    <s v="Yes"/>
    <m/>
    <m/>
    <n v="200"/>
    <n v="77"/>
    <n v="203"/>
    <n v="61"/>
    <n v="8"/>
    <n v="3"/>
    <s v="Yes"/>
    <s v="No"/>
    <s v="No"/>
    <s v="Yes"/>
    <n v="196"/>
    <n v="67"/>
    <n v="207"/>
    <n v="60"/>
    <n v="13"/>
    <n v="11"/>
    <s v="Yes"/>
    <s v="No"/>
    <s v="No"/>
    <s v="Yes"/>
    <m/>
    <d v="2016-09-12T00:00:00"/>
    <m/>
    <m/>
    <m/>
    <m/>
    <m/>
    <m/>
    <m/>
    <m/>
    <m/>
    <m/>
    <n v="211"/>
    <m/>
    <n v="220"/>
    <n v="67"/>
    <n v="11"/>
    <n v="9"/>
    <s v="Yes"/>
    <s v="No"/>
    <s v="No"/>
    <s v="Yes"/>
    <m/>
    <n v="1017415261"/>
    <s v="C77"/>
    <n v="222"/>
    <n v="222"/>
    <n v="76"/>
    <s v="Above National Norm"/>
    <m/>
    <m/>
    <m/>
    <m/>
    <m/>
    <s v="Yes"/>
    <n v="220"/>
    <n v="220"/>
    <n v="47"/>
    <s v="Below National Norm"/>
    <m/>
    <m/>
    <m/>
    <m/>
    <m/>
    <s v="No"/>
    <m/>
    <s v="IjonRobinson"/>
    <d v="2017-11-21T00:00:00"/>
    <m/>
    <m/>
    <s v="Yes"/>
    <s v="Yes"/>
    <s v="?"/>
    <s v="No"/>
    <n v="0"/>
    <m/>
    <m/>
    <m/>
    <m/>
    <s v="C77"/>
    <m/>
    <m/>
    <m/>
    <m/>
    <m/>
    <m/>
    <m/>
    <m/>
    <s v="All Saints Catholic School"/>
    <s v="Fairfield Court Elementary School"/>
    <s v="Yes"/>
    <m/>
    <n v="141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77"/>
    <s v="Central"/>
    <n v="3"/>
    <n v="3"/>
    <n v="3"/>
    <n v="4"/>
    <n v="3"/>
    <n v="3"/>
    <n v="4"/>
    <n v="3"/>
    <n v="3"/>
    <n v="4"/>
    <n v="3"/>
    <n v="4"/>
    <n v="4"/>
    <n v="4"/>
    <n v="4"/>
    <n v="4"/>
    <n v="4"/>
    <n v="2"/>
    <n v="4"/>
    <n v="3"/>
    <n v="4"/>
    <n v="4"/>
    <n v="4"/>
    <n v="4"/>
    <n v="4"/>
    <n v="4"/>
    <n v="4"/>
    <n v="4"/>
    <m/>
    <m/>
    <m/>
    <m/>
    <m/>
    <s v="C77"/>
    <x v="1"/>
    <n v="3"/>
    <n v="1"/>
    <n v="4"/>
    <n v="3"/>
    <n v="2"/>
    <n v="3"/>
    <n v="2"/>
    <n v="3"/>
    <n v="3"/>
    <n v="1"/>
    <n v="1"/>
    <n v="1"/>
    <n v="4"/>
    <x v="1"/>
    <n v="4"/>
    <n v="1"/>
    <n v="2"/>
    <n v="3"/>
    <n v="1"/>
    <n v="4"/>
    <n v="4"/>
    <n v="3"/>
    <n v="4"/>
    <n v="4"/>
    <n v="4"/>
    <n v="4"/>
    <n v="4"/>
    <n v="4"/>
    <n v="3"/>
    <n v="4"/>
    <n v="2"/>
    <n v="3"/>
    <m/>
    <m/>
    <m/>
    <m/>
    <m/>
    <m/>
    <m/>
    <m/>
    <m/>
    <m/>
    <m/>
    <m/>
    <m/>
    <m/>
  </r>
  <r>
    <n v="127"/>
    <s v="Mohamed"/>
    <s v="Mahadi"/>
    <n v="6"/>
    <n v="7"/>
    <n v="8"/>
    <n v="8"/>
    <n v="9"/>
    <x v="10"/>
    <n v="10"/>
    <m/>
    <m/>
    <m/>
    <m/>
    <m/>
    <n v="14"/>
    <m/>
    <s v="C14"/>
    <s v="C14"/>
    <s v="C14"/>
    <n v="431"/>
    <m/>
    <s v="Central"/>
    <s v="Central"/>
    <s v="Central"/>
    <s v="Central"/>
    <s v="Central"/>
    <m/>
    <m/>
    <m/>
    <m/>
    <m/>
    <m/>
    <m/>
    <d v="2011-09-01T00:00:00"/>
    <n v="4"/>
    <n v="4"/>
    <n v="176"/>
    <m/>
    <m/>
    <n v="1"/>
    <n v="1"/>
    <n v="1"/>
    <n v="1"/>
    <n v="1"/>
    <n v="1"/>
    <n v="1"/>
    <n v="1"/>
    <s v="incomplete"/>
    <m/>
    <m/>
    <m/>
    <m/>
    <m/>
    <m/>
    <m/>
    <m/>
    <m/>
    <m/>
    <m/>
    <m/>
    <m/>
    <m/>
    <m/>
    <m/>
    <m/>
    <n v="195"/>
    <n v="199"/>
    <n v="4"/>
    <n v="4"/>
    <s v="Yes"/>
    <s v="YES"/>
    <s v="no"/>
    <s v="NO"/>
    <n v="192"/>
    <n v="210"/>
    <n v="5"/>
    <n v="18"/>
    <s v="Yes"/>
    <s v="YES"/>
    <s v="yes"/>
    <s v="NO"/>
    <m/>
    <n v="197"/>
    <n v="195"/>
    <n v="4"/>
    <n v="-2"/>
    <n v="6"/>
    <b v="0"/>
    <b v="0"/>
    <b v="0"/>
    <s v="No"/>
    <m/>
    <n v="209"/>
    <n v="213"/>
    <n v="5"/>
    <n v="4"/>
    <n v="19"/>
    <b v="1"/>
    <b v="0"/>
    <b v="0"/>
    <s v="No"/>
    <m/>
    <m/>
    <n v="195"/>
    <n v="8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4"/>
    <m/>
    <m/>
    <m/>
    <m/>
    <m/>
    <m/>
    <m/>
    <m/>
    <m/>
    <m/>
    <m/>
    <m/>
    <m/>
    <m/>
    <m/>
    <m/>
    <m/>
    <m/>
    <m/>
    <m/>
    <m/>
    <m/>
    <m/>
    <m/>
    <s v="Yes"/>
    <m/>
    <m/>
    <m/>
    <s v="Unknown"/>
    <m/>
    <m/>
    <m/>
    <m/>
    <m/>
    <s v="C14"/>
    <m/>
    <m/>
    <m/>
    <m/>
    <m/>
    <m/>
    <m/>
    <m/>
    <m/>
    <m/>
    <m/>
    <m/>
    <n v="141367"/>
    <n v="3"/>
    <n v="3"/>
    <n v="3"/>
    <n v="4"/>
    <n v="4"/>
    <n v="4"/>
    <n v="4"/>
    <n v="4"/>
    <n v="4"/>
    <n v="1"/>
    <n v="4"/>
    <n v="4"/>
    <n v="4"/>
    <n v="4"/>
    <n v="4"/>
    <n v="4"/>
    <n v="4"/>
    <n v="2"/>
    <n v="2"/>
    <n v="2"/>
    <n v="4"/>
    <n v="4"/>
    <n v="3"/>
    <n v="4"/>
    <n v="4"/>
    <n v="3"/>
    <n v="4"/>
    <n v="3"/>
    <n v="4"/>
    <n v="4"/>
    <n v="4"/>
    <n v="4"/>
    <n v="4"/>
    <n v="2"/>
    <n v="4"/>
    <n v="3"/>
    <n v="3"/>
    <n v="3"/>
    <m/>
    <s v="C14"/>
    <n v="3"/>
    <n v="2"/>
    <n v="3"/>
    <n v="3"/>
    <n v="3"/>
    <n v="3"/>
    <n v="3"/>
    <n v="3"/>
    <n v="2"/>
    <n v="3"/>
    <n v="3"/>
    <n v="3"/>
    <n v="3"/>
    <n v="3"/>
    <n v="3"/>
    <n v="3"/>
    <n v="3"/>
    <n v="2"/>
    <n v="2"/>
    <n v="1"/>
    <n v="4"/>
    <n v="3"/>
    <n v="4"/>
    <n v="4"/>
    <n v="1"/>
    <n v="4"/>
    <n v="4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Iyanna"/>
    <s v="Finnell"/>
    <n v="1"/>
    <n v="2"/>
    <n v="3"/>
    <n v="3"/>
    <n v="4"/>
    <x v="3"/>
    <n v="5"/>
    <m/>
    <m/>
    <m/>
    <n v="1017183549"/>
    <m/>
    <m/>
    <m/>
    <s v="C41"/>
    <s v="C41"/>
    <s v="C41"/>
    <n v="699"/>
    <m/>
    <m/>
    <m/>
    <s v="Central"/>
    <s v="Central"/>
    <s v="Central"/>
    <m/>
    <m/>
    <m/>
    <m/>
    <m/>
    <m/>
    <m/>
    <d v="2014-06-01T00:00:00"/>
    <n v="2"/>
    <n v="1"/>
    <n v="52"/>
    <m/>
    <m/>
    <m/>
    <m/>
    <m/>
    <m/>
    <m/>
    <n v="1"/>
    <n v="1"/>
    <n v="1"/>
    <s v="incomplete"/>
    <m/>
    <m/>
    <m/>
    <m/>
    <m/>
    <m/>
    <m/>
    <m/>
    <m/>
    <m/>
    <m/>
    <m/>
    <m/>
    <m/>
    <m/>
    <m/>
    <m/>
    <m/>
    <n v="177"/>
    <m/>
    <m/>
    <m/>
    <m/>
    <m/>
    <m/>
    <m/>
    <n v="174"/>
    <m/>
    <m/>
    <m/>
    <m/>
    <m/>
    <m/>
    <m/>
    <n v="189"/>
    <n v="189"/>
    <n v="12"/>
    <n v="0"/>
    <n v="51"/>
    <b v="0"/>
    <b v="0"/>
    <b v="0"/>
    <s v="Yes"/>
    <m/>
    <n v="181"/>
    <n v="196"/>
    <n v="13"/>
    <n v="15"/>
    <n v="61"/>
    <b v="1"/>
    <b v="1"/>
    <b v="1"/>
    <s v="Yes"/>
    <m/>
    <m/>
    <n v="187"/>
    <n v="47"/>
    <m/>
    <m/>
    <n v="11"/>
    <m/>
    <m/>
    <m/>
    <m/>
    <m/>
    <n v="183"/>
    <n v="29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C41"/>
    <m/>
    <m/>
    <m/>
    <m/>
    <m/>
    <m/>
    <m/>
    <m/>
    <m/>
    <m/>
    <m/>
    <m/>
    <m/>
    <m/>
    <m/>
    <m/>
    <m/>
    <m/>
    <m/>
    <m/>
    <m/>
    <n v="1017183549"/>
    <m/>
    <m/>
    <m/>
    <s v="Yes"/>
    <m/>
    <m/>
    <s v="No"/>
    <n v="0"/>
    <m/>
    <m/>
    <m/>
    <m/>
    <s v="C41"/>
    <m/>
    <m/>
    <m/>
    <m/>
    <m/>
    <m/>
    <m/>
    <m/>
    <m/>
    <m/>
    <m/>
    <m/>
    <n v="141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henia"/>
    <s v="Carter"/>
    <n v="1"/>
    <n v="2"/>
    <n v="3"/>
    <n v="3"/>
    <n v="4"/>
    <x v="3"/>
    <n v="5"/>
    <m/>
    <m/>
    <m/>
    <m/>
    <m/>
    <m/>
    <m/>
    <m/>
    <m/>
    <s v=""/>
    <m/>
    <m/>
    <m/>
    <m/>
    <s v="Central"/>
    <m/>
    <m/>
    <m/>
    <m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73"/>
    <m/>
    <m/>
    <m/>
    <m/>
    <m/>
    <m/>
    <m/>
    <n v="168"/>
    <m/>
    <m/>
    <m/>
    <m/>
    <m/>
    <m/>
    <m/>
    <n v="176"/>
    <m/>
    <m/>
    <e v="#VALUE!"/>
    <m/>
    <e v="#VALUE!"/>
    <e v="#VALUE!"/>
    <e v="#VALUE!"/>
    <m/>
    <m/>
    <n v="185"/>
    <m/>
    <n v="12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Leon"/>
    <s v="Henderson, III"/>
    <n v="1"/>
    <n v="2"/>
    <n v="3"/>
    <n v="3"/>
    <n v="4"/>
    <x v="3"/>
    <n v="5"/>
    <m/>
    <m/>
    <m/>
    <m/>
    <m/>
    <m/>
    <m/>
    <m/>
    <m/>
    <s v=""/>
    <m/>
    <m/>
    <m/>
    <m/>
    <m/>
    <m/>
    <m/>
    <m/>
    <m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2"/>
    <m/>
    <m/>
    <e v="#VALUE!"/>
    <m/>
    <e v="#VALUE!"/>
    <e v="#VALUE!"/>
    <e v="#VALUE!"/>
    <m/>
    <m/>
    <n v="176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lhender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Gilberto"/>
    <s v="Cardona, Jr."/>
    <n v="1"/>
    <n v="2"/>
    <n v="3"/>
    <n v="3"/>
    <n v="4"/>
    <x v="3"/>
    <n v="5"/>
    <m/>
    <m/>
    <m/>
    <m/>
    <m/>
    <m/>
    <m/>
    <m/>
    <m/>
    <s v=""/>
    <m/>
    <m/>
    <m/>
    <m/>
    <s v="Central"/>
    <m/>
    <m/>
    <m/>
    <m/>
    <m/>
    <m/>
    <m/>
    <m/>
    <m/>
    <d v="2014-06-01T00:00:00"/>
    <n v="1"/>
    <n v="0"/>
    <n v="8"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n v="179"/>
    <m/>
    <m/>
    <m/>
    <m/>
    <m/>
    <m/>
    <m/>
    <n v="171"/>
    <m/>
    <m/>
    <m/>
    <m/>
    <m/>
    <m/>
    <m/>
    <n v="180"/>
    <m/>
    <m/>
    <e v="#VALUE!"/>
    <m/>
    <e v="#VALUE!"/>
    <e v="#VALUE!"/>
    <e v="#VALUE!"/>
    <m/>
    <m/>
    <n v="181"/>
    <m/>
    <n v="13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3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Kalasia"/>
    <s v="Noble"/>
    <n v="1"/>
    <n v="2"/>
    <n v="3"/>
    <n v="3"/>
    <n v="4"/>
    <x v="3"/>
    <n v="5"/>
    <m/>
    <m/>
    <m/>
    <m/>
    <m/>
    <m/>
    <m/>
    <m/>
    <m/>
    <s v=""/>
    <m/>
    <m/>
    <m/>
    <m/>
    <m/>
    <m/>
    <m/>
    <m/>
    <m/>
    <m/>
    <m/>
    <m/>
    <m/>
    <m/>
    <d v="2014-06-01T00:00:00"/>
    <n v="1"/>
    <n v="0"/>
    <n v="8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"/>
    <m/>
    <m/>
    <e v="#VALUE!"/>
    <m/>
    <e v="#VALUE!"/>
    <e v="#VALUE!"/>
    <e v="#VALUE!"/>
    <m/>
    <m/>
    <n v="16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knobl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Antrell"/>
    <s v="Barriero"/>
    <n v="1"/>
    <n v="2"/>
    <n v="3"/>
    <n v="3"/>
    <n v="4"/>
    <x v="3"/>
    <n v="5"/>
    <m/>
    <m/>
    <m/>
    <n v="1017572025"/>
    <m/>
    <m/>
    <m/>
    <s v="W296"/>
    <s v="W296"/>
    <s v="W296"/>
    <n v="1061"/>
    <m/>
    <m/>
    <m/>
    <s v="Central"/>
    <s v="Central"/>
    <m/>
    <m/>
    <s v="Woodville"/>
    <m/>
    <m/>
    <m/>
    <m/>
    <m/>
    <d v="2014-06-01T00:00:00"/>
    <n v="2"/>
    <n v="2"/>
    <n v="88"/>
    <m/>
    <m/>
    <m/>
    <m/>
    <m/>
    <m/>
    <m/>
    <n v="1"/>
    <n v="1"/>
    <n v="1"/>
    <m/>
    <m/>
    <n v="1"/>
    <m/>
    <m/>
    <m/>
    <m/>
    <m/>
    <m/>
    <m/>
    <m/>
    <m/>
    <m/>
    <m/>
    <m/>
    <m/>
    <m/>
    <m/>
    <m/>
    <n v="187"/>
    <m/>
    <m/>
    <m/>
    <m/>
    <m/>
    <m/>
    <m/>
    <n v="177"/>
    <m/>
    <m/>
    <m/>
    <m/>
    <m/>
    <m/>
    <m/>
    <n v="184"/>
    <n v="199"/>
    <n v="13"/>
    <n v="15"/>
    <n v="75"/>
    <b v="1"/>
    <b v="1"/>
    <b v="1"/>
    <s v="Yes"/>
    <m/>
    <n v="191"/>
    <n v="199"/>
    <n v="12"/>
    <n v="8"/>
    <n v="69"/>
    <b v="1"/>
    <b v="0"/>
    <b v="0"/>
    <s v="Yes"/>
    <m/>
    <m/>
    <n v="197"/>
    <n v="71"/>
    <m/>
    <m/>
    <n v="9"/>
    <m/>
    <m/>
    <m/>
    <m/>
    <m/>
    <n v="193"/>
    <n v="58"/>
    <m/>
    <m/>
    <m/>
    <m/>
    <m/>
    <m/>
    <m/>
    <m/>
    <m/>
    <d v="2016-09-21T00:00:00"/>
    <n v="209"/>
    <m/>
    <n v="217"/>
    <n v="77"/>
    <n v="6"/>
    <n v="8"/>
    <s v="Yes"/>
    <s v="Yes"/>
    <s v="Yes"/>
    <s v="Yes"/>
    <n v="207"/>
    <m/>
    <n v="217"/>
    <n v="59"/>
    <n v="11"/>
    <n v="10"/>
    <s v="Yes"/>
    <s v="No"/>
    <s v="No"/>
    <s v="Yes"/>
    <m/>
    <m/>
    <s v="W296"/>
    <m/>
    <m/>
    <m/>
    <m/>
    <m/>
    <m/>
    <m/>
    <m/>
    <m/>
    <m/>
    <m/>
    <m/>
    <m/>
    <m/>
    <m/>
    <m/>
    <m/>
    <m/>
    <m/>
    <m/>
    <m/>
    <n v="1017572025"/>
    <m/>
    <m/>
    <m/>
    <s v="Yes"/>
    <m/>
    <m/>
    <m/>
    <m/>
    <m/>
    <m/>
    <m/>
    <m/>
    <s v="W296"/>
    <m/>
    <m/>
    <m/>
    <m/>
    <m/>
    <m/>
    <m/>
    <m/>
    <s v="Woodville Elementary School"/>
    <m/>
    <m/>
    <m/>
    <n v="141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296"/>
    <s v="Woodville"/>
    <n v="2"/>
    <n v="2"/>
    <n v="2"/>
    <n v="3"/>
    <n v="2"/>
    <n v="2"/>
    <n v="4"/>
    <n v="4"/>
    <n v="3"/>
    <n v="3"/>
    <n v="4"/>
    <n v="3"/>
    <n v="3"/>
    <n v="3"/>
    <n v="4"/>
    <n v="4"/>
    <n v="4"/>
    <n v="1"/>
    <n v="2"/>
    <n v="2"/>
    <n v="4"/>
    <n v="2"/>
    <n v="4"/>
    <n v="4"/>
    <n v="4"/>
    <n v="4"/>
    <n v="4"/>
    <n v="4"/>
    <m/>
    <m/>
    <m/>
    <m/>
    <m/>
    <s v="W296"/>
    <x v="2"/>
    <n v="2"/>
    <n v="2"/>
    <n v="1"/>
    <n v="1"/>
    <n v="1"/>
    <n v="1"/>
    <n v="1"/>
    <n v="1"/>
    <n v="1"/>
    <n v="2"/>
    <n v="2"/>
    <n v="2"/>
    <n v="4"/>
    <x v="1"/>
    <n v="4"/>
    <n v="3"/>
    <n v="4"/>
    <n v="3"/>
    <n v="2"/>
    <n v="4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</r>
  <r>
    <n v="142"/>
    <s v="Christionna"/>
    <s v="France"/>
    <n v="3"/>
    <n v="4"/>
    <n v="5"/>
    <n v="5"/>
    <n v="6"/>
    <x v="5"/>
    <n v="7"/>
    <m/>
    <m/>
    <m/>
    <m/>
    <m/>
    <m/>
    <m/>
    <m/>
    <m/>
    <s v=""/>
    <m/>
    <m/>
    <s v="Central"/>
    <s v="Central"/>
    <m/>
    <m/>
    <m/>
    <m/>
    <m/>
    <m/>
    <m/>
    <m/>
    <m/>
    <m/>
    <d v="2012-09-01T00:00:00"/>
    <n v="1"/>
    <n v="2"/>
    <n v="80"/>
    <m/>
    <m/>
    <m/>
    <m/>
    <n v="1"/>
    <n v="1"/>
    <n v="1"/>
    <m/>
    <m/>
    <m/>
    <m/>
    <m/>
    <m/>
    <m/>
    <m/>
    <m/>
    <m/>
    <m/>
    <m/>
    <m/>
    <m/>
    <m/>
    <m/>
    <m/>
    <m/>
    <m/>
    <m/>
    <m/>
    <n v="202"/>
    <n v="209"/>
    <n v="7"/>
    <n v="7"/>
    <s v="Yes"/>
    <s v="YES"/>
    <s v="no"/>
    <s v="YES"/>
    <n v="198"/>
    <n v="207"/>
    <n v="9"/>
    <n v="9"/>
    <s v="Yes"/>
    <s v="YES"/>
    <s v="No"/>
    <s v="YES"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s v="cfrance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Tanaya"/>
    <s v="Jones"/>
    <n v="5"/>
    <n v="6"/>
    <n v="7"/>
    <n v="7"/>
    <n v="8"/>
    <x v="11"/>
    <n v="9"/>
    <m/>
    <m/>
    <m/>
    <m/>
    <m/>
    <m/>
    <m/>
    <m/>
    <m/>
    <s v=""/>
    <m/>
    <m/>
    <s v="Central"/>
    <s v="Central"/>
    <s v="Central"/>
    <m/>
    <m/>
    <m/>
    <m/>
    <m/>
    <m/>
    <m/>
    <m/>
    <m/>
    <d v="2012-09-01T00:00:00"/>
    <n v="1"/>
    <n v="3"/>
    <n v="116"/>
    <m/>
    <m/>
    <m/>
    <m/>
    <n v="1"/>
    <n v="1"/>
    <n v="1"/>
    <m/>
    <n v="1"/>
    <m/>
    <m/>
    <m/>
    <m/>
    <m/>
    <m/>
    <m/>
    <m/>
    <m/>
    <m/>
    <m/>
    <m/>
    <m/>
    <m/>
    <m/>
    <m/>
    <m/>
    <m/>
    <m/>
    <n v="210"/>
    <n v="210"/>
    <n v="5"/>
    <n v="0"/>
    <s v="No"/>
    <s v="NO"/>
    <s v="no"/>
    <s v="NO"/>
    <n v="219"/>
    <n v="230"/>
    <n v="7"/>
    <n v="11"/>
    <s v="Yes"/>
    <s v="YES"/>
    <s v="yes"/>
    <s v="YES"/>
    <m/>
    <n v="215"/>
    <n v="216"/>
    <n v="4"/>
    <n v="1"/>
    <n v="51"/>
    <b v="1"/>
    <b v="0"/>
    <b v="0"/>
    <s v="Yes"/>
    <m/>
    <n v="227"/>
    <n v="235"/>
    <n v="6"/>
    <n v="8"/>
    <n v="72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1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ecorey"/>
    <s v="Anderson"/>
    <n v="3"/>
    <n v="4"/>
    <n v="5"/>
    <n v="5"/>
    <n v="6"/>
    <x v="5"/>
    <n v="7"/>
    <n v="7"/>
    <m/>
    <m/>
    <n v="1016191310"/>
    <m/>
    <m/>
    <m/>
    <s v="C63"/>
    <s v="C63"/>
    <s v="C63"/>
    <n v="937"/>
    <m/>
    <s v="Central"/>
    <s v="Central"/>
    <s v="Central"/>
    <s v="Central"/>
    <s v="Central"/>
    <s v="Central"/>
    <s v="Central"/>
    <s v="Central"/>
    <s v="Central"/>
    <m/>
    <m/>
    <m/>
    <d v="2012-06-01T00:00:00"/>
    <n v="6"/>
    <n v="5"/>
    <n v="228"/>
    <m/>
    <m/>
    <m/>
    <n v="1"/>
    <n v="1"/>
    <n v="1"/>
    <n v="1"/>
    <n v="1"/>
    <n v="1"/>
    <n v="1"/>
    <n v="1"/>
    <n v="1"/>
    <n v="1"/>
    <n v="1"/>
    <s v="incomplete"/>
    <m/>
    <m/>
    <m/>
    <m/>
    <m/>
    <m/>
    <m/>
    <m/>
    <m/>
    <m/>
    <m/>
    <m/>
    <m/>
    <n v="176"/>
    <n v="188"/>
    <n v="9"/>
    <n v="12"/>
    <s v="Yes"/>
    <s v="YES"/>
    <s v="yes"/>
    <s v="NO"/>
    <n v="174"/>
    <n v="185"/>
    <n v="10"/>
    <n v="11"/>
    <s v="Yes"/>
    <s v="YES"/>
    <s v="yes"/>
    <s v="NO"/>
    <m/>
    <n v="182"/>
    <n v="192"/>
    <n v="8"/>
    <n v="10"/>
    <n v="17"/>
    <b v="1"/>
    <b v="1"/>
    <b v="1"/>
    <s v="No"/>
    <m/>
    <n v="188"/>
    <n v="202"/>
    <n v="8"/>
    <n v="14"/>
    <n v="22"/>
    <b v="1"/>
    <b v="1"/>
    <b v="1"/>
    <s v="No"/>
    <m/>
    <m/>
    <n v="198"/>
    <n v="31"/>
    <n v="191"/>
    <n v="8"/>
    <n v="7"/>
    <n v="-7"/>
    <s v="No"/>
    <s v="No"/>
    <s v="No"/>
    <s v="No"/>
    <n v="199"/>
    <n v="20"/>
    <n v="202"/>
    <n v="12"/>
    <n v="10"/>
    <n v="3"/>
    <s v="Yes"/>
    <s v="No"/>
    <s v="No"/>
    <s v="No"/>
    <m/>
    <d v="2016-09-12T00:00:00"/>
    <n v="198"/>
    <m/>
    <s v="RPS X"/>
    <m/>
    <m/>
    <m/>
    <m/>
    <m/>
    <m/>
    <m/>
    <m/>
    <m/>
    <m/>
    <m/>
    <m/>
    <m/>
    <m/>
    <m/>
    <m/>
    <m/>
    <m/>
    <m/>
    <s v="C63"/>
    <m/>
    <m/>
    <m/>
    <m/>
    <m/>
    <m/>
    <m/>
    <m/>
    <m/>
    <m/>
    <m/>
    <m/>
    <m/>
    <m/>
    <m/>
    <m/>
    <m/>
    <m/>
    <m/>
    <m/>
    <m/>
    <n v="1016191310"/>
    <d v="2017-09-18T00:00:00"/>
    <m/>
    <s v="Yes"/>
    <s v="Yes"/>
    <s v="Yes"/>
    <s v="Yes"/>
    <s v="No"/>
    <n v="0"/>
    <s v="No"/>
    <n v="0"/>
    <s v="No"/>
    <e v="#N/A"/>
    <s v="C63"/>
    <n v="342"/>
    <s v="Fail"/>
    <n v="375"/>
    <s v="Fail"/>
    <n v="378"/>
    <s v="Fail"/>
    <n v="313"/>
    <s v="Fail"/>
    <s v="Martin Luther King Middle School"/>
    <s v="Martin Luther King Middle School"/>
    <s v="Yes"/>
    <m/>
    <n v="141439"/>
    <n v="4"/>
    <n v="1"/>
    <n v="4"/>
    <n v="4"/>
    <n v="4"/>
    <n v="4"/>
    <n v="4"/>
    <n v="4"/>
    <n v="1"/>
    <n v="4"/>
    <n v="4"/>
    <n v="4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1"/>
    <n v="1"/>
    <m/>
    <m/>
    <m/>
    <m/>
    <s v="c63"/>
    <n v="2"/>
    <n v="2"/>
    <n v="1"/>
    <n v="4"/>
    <n v="4"/>
    <n v="4"/>
    <n v="4"/>
    <n v="4"/>
    <n v="4"/>
    <n v="4"/>
    <n v="4"/>
    <n v="3"/>
    <n v="4"/>
    <n v="4"/>
    <n v="4"/>
    <n v="4"/>
    <n v="4"/>
    <n v="2"/>
    <n v="2"/>
    <n v="3"/>
    <n v="4"/>
    <n v="4"/>
    <n v="4"/>
    <n v="4"/>
    <n v="4"/>
    <n v="4"/>
    <n v="4"/>
    <n v="4"/>
    <m/>
    <m/>
    <m/>
    <m/>
    <n v="3"/>
    <n v="3"/>
    <n v="3"/>
    <n v="4"/>
    <n v="3"/>
    <n v="4"/>
    <n v="4"/>
    <n v="4"/>
    <n v="4"/>
    <n v="3"/>
    <n v="3"/>
    <n v="4"/>
    <n v="3"/>
    <n v="3"/>
    <n v="3"/>
    <n v="4"/>
    <n v="4"/>
    <n v="3"/>
    <n v="2"/>
    <n v="2"/>
    <n v="3"/>
    <n v="4"/>
    <n v="4"/>
    <n v="4"/>
    <n v="4"/>
    <n v="4"/>
    <n v="4"/>
    <n v="4"/>
    <n v="4"/>
    <n v="4"/>
    <n v="3"/>
    <n v="4"/>
    <n v="4"/>
    <m/>
    <m/>
    <m/>
    <m/>
    <s v="C63"/>
    <s v="Middle School"/>
    <n v="3"/>
    <n v="2"/>
    <n v="3"/>
    <n v="4"/>
    <n v="4"/>
    <n v="4"/>
    <n v="4"/>
    <n v="4"/>
    <n v="3"/>
    <n v="3"/>
    <n v="4"/>
    <n v="4"/>
    <n v="3"/>
    <n v="4"/>
    <n v="4"/>
    <n v="4"/>
    <n v="4"/>
    <n v="2"/>
    <n v="3"/>
    <n v="3"/>
    <n v="3"/>
    <n v="4"/>
    <n v="4"/>
    <n v="4"/>
    <n v="4"/>
    <n v="4"/>
    <n v="4"/>
    <n v="4"/>
    <n v="3"/>
    <n v="3"/>
    <n v="3"/>
    <s v="Yes"/>
    <m/>
    <s v="C63"/>
    <x v="1"/>
    <n v="4"/>
    <n v="3"/>
    <n v="4"/>
    <n v="4"/>
    <n v="3"/>
    <n v="3"/>
    <n v="3"/>
    <n v="4"/>
    <n v="4"/>
    <n v="4"/>
    <n v="4"/>
    <n v="4"/>
    <n v="4"/>
    <x v="1"/>
    <n v="4"/>
    <n v="4"/>
    <n v="2"/>
    <n v="2"/>
    <n v="2"/>
    <n v="4"/>
    <n v="4"/>
    <n v="3"/>
    <n v="4"/>
    <n v="4"/>
    <n v="4"/>
    <n v="4"/>
    <n v="4"/>
    <n v="4"/>
    <n v="3"/>
    <n v="4"/>
    <n v="4"/>
    <n v="4"/>
    <n v="3"/>
    <n v="3"/>
    <n v="3"/>
    <m/>
    <m/>
    <m/>
    <m/>
    <m/>
    <m/>
    <m/>
    <m/>
    <m/>
    <m/>
    <m/>
  </r>
  <r>
    <n v="148"/>
    <s v="Amaya"/>
    <s v="Crawford"/>
    <n v="3"/>
    <n v="4"/>
    <n v="5"/>
    <n v="5"/>
    <n v="6"/>
    <x v="5"/>
    <n v="7"/>
    <m/>
    <m/>
    <m/>
    <m/>
    <m/>
    <n v="49"/>
    <m/>
    <s v="F49"/>
    <s v="F49"/>
    <s v="F49"/>
    <n v="3689"/>
    <m/>
    <s v="PPDC @ FCES"/>
    <m/>
    <s v="PPDC @ FCES"/>
    <m/>
    <m/>
    <m/>
    <m/>
    <m/>
    <m/>
    <m/>
    <m/>
    <m/>
    <d v="2012-10-01T00:00:00"/>
    <n v="0"/>
    <n v="2"/>
    <n v="72"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6"/>
    <m/>
    <m/>
    <e v="#VALUE!"/>
    <m/>
    <e v="#VALUE!"/>
    <e v="#VALUE!"/>
    <e v="#VALUE!"/>
    <m/>
    <m/>
    <n v="166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9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49"/>
    <m/>
    <m/>
    <m/>
    <m/>
    <m/>
    <m/>
    <m/>
    <m/>
    <m/>
    <m/>
    <m/>
    <m/>
    <n v="1421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Janiya/Janaya"/>
    <s v="Davidson"/>
    <n v="3"/>
    <n v="4"/>
    <n v="5"/>
    <n v="5"/>
    <n v="6"/>
    <x v="5"/>
    <n v="7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Antonio"/>
    <s v="Walker"/>
    <n v="3"/>
    <n v="4"/>
    <n v="5"/>
    <n v="5"/>
    <n v="6"/>
    <x v="5"/>
    <n v="7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Takira"/>
    <s v="Barnhart"/>
    <n v="4"/>
    <n v="5"/>
    <n v="6"/>
    <n v="6"/>
    <n v="7"/>
    <x v="6"/>
    <n v="8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Tanaesia"/>
    <s v="Lambert"/>
    <n v="4"/>
    <n v="5"/>
    <n v="6"/>
    <n v="6"/>
    <n v="7"/>
    <x v="6"/>
    <n v="8"/>
    <m/>
    <m/>
    <m/>
    <m/>
    <m/>
    <m/>
    <m/>
    <m/>
    <m/>
    <s v=""/>
    <m/>
    <m/>
    <s v="PPDC @ FCES"/>
    <m/>
    <s v="PPDC @ FCES"/>
    <m/>
    <m/>
    <m/>
    <m/>
    <m/>
    <m/>
    <m/>
    <m/>
    <m/>
    <d v="2012-10-01T00:00:00"/>
    <n v="0"/>
    <n v="1"/>
    <n v="36"/>
    <m/>
    <m/>
    <m/>
    <m/>
    <n v="1"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9"/>
    <m/>
    <n v="6"/>
    <e v="#VALUE!"/>
    <m/>
    <e v="#VALUE!"/>
    <e v="#VALUE!"/>
    <e v="#VALUE!"/>
    <m/>
    <m/>
    <n v="205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Antonique"/>
    <s v="Neal"/>
    <n v="4"/>
    <n v="5"/>
    <n v="6"/>
    <n v="6"/>
    <n v="7"/>
    <x v="6"/>
    <n v="8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TriCentrale"/>
    <s v="Reed"/>
    <n v="4"/>
    <n v="5"/>
    <n v="6"/>
    <n v="6"/>
    <n v="7"/>
    <x v="6"/>
    <n v="8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Montesia"/>
    <s v="Walton"/>
    <n v="4"/>
    <n v="5"/>
    <n v="6"/>
    <n v="6"/>
    <n v="7"/>
    <x v="6"/>
    <n v="8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Shermesha"/>
    <s v="Green"/>
    <n v="4"/>
    <n v="5"/>
    <n v="6"/>
    <n v="6"/>
    <n v="7"/>
    <x v="6"/>
    <n v="8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Jaytwon"/>
    <s v="Ampy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Joi"/>
    <s v="Banks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Naila"/>
    <s v="Christian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Myaysa"/>
    <s v="Cooper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Alexus"/>
    <s v="Drumgold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Bre-Shon"/>
    <s v="Dunson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Christian"/>
    <s v="Hatch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Zhy'Arin"/>
    <s v="McHellon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uleyman"/>
    <s v="Sakho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Josiah"/>
    <s v="Sharp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Dejanira"/>
    <s v="Williams"/>
    <n v="6"/>
    <n v="7"/>
    <n v="8"/>
    <n v="8"/>
    <n v="9"/>
    <x v="10"/>
    <n v="10"/>
    <m/>
    <m/>
    <m/>
    <m/>
    <m/>
    <m/>
    <m/>
    <m/>
    <m/>
    <s v=""/>
    <m/>
    <m/>
    <s v="PPDC @ FCES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Theron"/>
    <s v="Finney"/>
    <n v="6"/>
    <n v="7"/>
    <n v="8"/>
    <n v="8"/>
    <n v="9"/>
    <x v="10"/>
    <n v="10"/>
    <m/>
    <m/>
    <m/>
    <m/>
    <m/>
    <m/>
    <m/>
    <m/>
    <m/>
    <s v=""/>
    <m/>
    <m/>
    <s v="Central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Alyah"/>
    <s v="Williams"/>
    <n v="6"/>
    <n v="7"/>
    <n v="8"/>
    <n v="8"/>
    <n v="9"/>
    <x v="10"/>
    <n v="10"/>
    <m/>
    <m/>
    <m/>
    <m/>
    <m/>
    <m/>
    <m/>
    <m/>
    <m/>
    <s v=""/>
    <m/>
    <m/>
    <s v="Central"/>
    <s v="Central"/>
    <m/>
    <m/>
    <m/>
    <m/>
    <m/>
    <m/>
    <m/>
    <m/>
    <m/>
    <m/>
    <d v="2011-09-01T00:00:00"/>
    <n v="0"/>
    <n v="3"/>
    <n v="108"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Dylan"/>
    <s v="Kendrick"/>
    <n v="3"/>
    <n v="4"/>
    <n v="5"/>
    <n v="5"/>
    <n v="6"/>
    <x v="5"/>
    <n v="7"/>
    <m/>
    <m/>
    <m/>
    <m/>
    <m/>
    <m/>
    <m/>
    <m/>
    <m/>
    <s v=""/>
    <m/>
    <m/>
    <s v="Central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Taliyah"/>
    <s v="Ford"/>
    <n v="5"/>
    <n v="6"/>
    <n v="7"/>
    <n v="7"/>
    <n v="8"/>
    <x v="11"/>
    <n v="9"/>
    <m/>
    <m/>
    <m/>
    <m/>
    <m/>
    <m/>
    <m/>
    <m/>
    <m/>
    <s v=""/>
    <m/>
    <m/>
    <s v="Central"/>
    <m/>
    <m/>
    <m/>
    <m/>
    <m/>
    <m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De-Andre"/>
    <s v="Louis-Jean"/>
    <n v="6"/>
    <n v="7"/>
    <n v="8"/>
    <n v="8"/>
    <n v="9"/>
    <x v="10"/>
    <n v="10"/>
    <m/>
    <m/>
    <m/>
    <m/>
    <m/>
    <m/>
    <m/>
    <m/>
    <m/>
    <s v=""/>
    <m/>
    <m/>
    <s v="Central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Tylicia"/>
    <s v="Jones"/>
    <n v="7"/>
    <n v="8"/>
    <n v="9"/>
    <n v="9"/>
    <n v="10"/>
    <x v="7"/>
    <n v="11"/>
    <m/>
    <m/>
    <m/>
    <m/>
    <m/>
    <m/>
    <m/>
    <m/>
    <m/>
    <s v=""/>
    <m/>
    <m/>
    <s v="Central"/>
    <m/>
    <m/>
    <m/>
    <m/>
    <m/>
    <m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Taylor"/>
    <s v="McQuinn"/>
    <n v="8"/>
    <n v="9"/>
    <n v="10"/>
    <n v="10"/>
    <n v="11"/>
    <x v="8"/>
    <n v="12"/>
    <m/>
    <m/>
    <m/>
    <m/>
    <m/>
    <m/>
    <m/>
    <m/>
    <m/>
    <s v=""/>
    <m/>
    <m/>
    <s v="Central"/>
    <m/>
    <m/>
    <m/>
    <m/>
    <m/>
    <m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Jada"/>
    <s v="Robinson"/>
    <n v="11"/>
    <n v="12"/>
    <n v="13"/>
    <n v="13"/>
    <n v="14"/>
    <x v="12"/>
    <n v="15"/>
    <m/>
    <m/>
    <m/>
    <m/>
    <m/>
    <m/>
    <m/>
    <m/>
    <m/>
    <s v=""/>
    <m/>
    <m/>
    <s v="Central"/>
    <m/>
    <m/>
    <m/>
    <m/>
    <m/>
    <m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Corey"/>
    <s v="Sanders"/>
    <n v="1"/>
    <n v="2"/>
    <n v="3"/>
    <n v="3"/>
    <n v="4"/>
    <x v="3"/>
    <n v="5"/>
    <m/>
    <m/>
    <m/>
    <m/>
    <m/>
    <m/>
    <m/>
    <m/>
    <m/>
    <s v=""/>
    <m/>
    <m/>
    <m/>
    <m/>
    <s v="Central"/>
    <m/>
    <m/>
    <m/>
    <m/>
    <m/>
    <m/>
    <m/>
    <m/>
    <m/>
    <d v="2014-09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3"/>
    <m/>
    <m/>
    <e v="#VALUE!"/>
    <m/>
    <e v="#VALUE!"/>
    <e v="#VALUE!"/>
    <e v="#VALUE!"/>
    <m/>
    <m/>
    <n v="174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Coriuna"/>
    <s v="Sanders"/>
    <n v="1"/>
    <n v="2"/>
    <n v="3"/>
    <n v="3"/>
    <n v="4"/>
    <x v="3"/>
    <n v="5"/>
    <m/>
    <m/>
    <m/>
    <m/>
    <m/>
    <m/>
    <m/>
    <m/>
    <m/>
    <s v=""/>
    <m/>
    <m/>
    <m/>
    <m/>
    <s v="Central"/>
    <m/>
    <m/>
    <m/>
    <m/>
    <m/>
    <m/>
    <m/>
    <m/>
    <m/>
    <d v="2014-09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3"/>
    <m/>
    <m/>
    <e v="#VALUE!"/>
    <m/>
    <e v="#VALUE!"/>
    <e v="#VALUE!"/>
    <e v="#VALUE!"/>
    <m/>
    <m/>
    <n v="17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n v="1418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Jarmel"/>
    <s v="Gash"/>
    <n v="1"/>
    <n v="2"/>
    <n v="3"/>
    <n v="3"/>
    <n v="4"/>
    <x v="3"/>
    <n v="5"/>
    <m/>
    <m/>
    <m/>
    <m/>
    <m/>
    <n v="74"/>
    <m/>
    <s v="C74"/>
    <s v="C74"/>
    <s v="C74"/>
    <n v="1074"/>
    <m/>
    <m/>
    <m/>
    <s v="Central"/>
    <s v="Central"/>
    <s v="Central"/>
    <m/>
    <m/>
    <m/>
    <m/>
    <m/>
    <m/>
    <m/>
    <d v="2014-09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0"/>
    <n v="195"/>
    <n v="13"/>
    <n v="15"/>
    <n v="66"/>
    <b v="1"/>
    <b v="1"/>
    <b v="1"/>
    <s v="Yes"/>
    <m/>
    <n v="181"/>
    <n v="194"/>
    <n v="13"/>
    <n v="13"/>
    <n v="56"/>
    <b v="1"/>
    <b v="1"/>
    <b v="0"/>
    <s v="Yes"/>
    <m/>
    <m/>
    <n v="192"/>
    <n v="59"/>
    <m/>
    <m/>
    <n v="10"/>
    <m/>
    <m/>
    <m/>
    <m/>
    <m/>
    <n v="194"/>
    <n v="61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C74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C74"/>
    <m/>
    <m/>
    <m/>
    <m/>
    <m/>
    <m/>
    <m/>
    <m/>
    <m/>
    <m/>
    <m/>
    <m/>
    <n v="141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Jaelyn"/>
    <s v="Jasper"/>
    <n v="1"/>
    <n v="2"/>
    <n v="3"/>
    <n v="3"/>
    <n v="4"/>
    <x v="3"/>
    <n v="5"/>
    <m/>
    <m/>
    <m/>
    <n v="1017204706"/>
    <m/>
    <m/>
    <m/>
    <s v="C113"/>
    <s v="C113"/>
    <s v="C113"/>
    <n v="3476"/>
    <m/>
    <m/>
    <m/>
    <s v="Central"/>
    <m/>
    <s v="Central"/>
    <m/>
    <m/>
    <m/>
    <m/>
    <m/>
    <m/>
    <m/>
    <d v="2014-09-01T00:00:00"/>
    <n v="0"/>
    <n v="2"/>
    <n v="72"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3"/>
    <n v="172"/>
    <n v="19"/>
    <n v="39"/>
    <n v="14"/>
    <b v="1"/>
    <b v="1"/>
    <b v="1"/>
    <s v="No"/>
    <m/>
    <n v="145"/>
    <n v="171"/>
    <n v="17"/>
    <n v="26"/>
    <n v="6"/>
    <b v="1"/>
    <b v="1"/>
    <b v="1"/>
    <s v="No"/>
    <m/>
    <m/>
    <m/>
    <m/>
    <n v="213"/>
    <n v="83"/>
    <m/>
    <m/>
    <m/>
    <m/>
    <m/>
    <s v="Yes"/>
    <n v="168"/>
    <n v="4"/>
    <n v="194"/>
    <n v="25"/>
    <n v="14"/>
    <n v="26"/>
    <s v="Yes"/>
    <s v="Yes"/>
    <s v="Yes"/>
    <s v="No"/>
    <m/>
    <m/>
    <m/>
    <m/>
    <m/>
    <m/>
    <m/>
    <m/>
    <m/>
    <m/>
    <m/>
    <m/>
    <m/>
    <m/>
    <m/>
    <m/>
    <m/>
    <m/>
    <m/>
    <m/>
    <m/>
    <m/>
    <m/>
    <m/>
    <s v="C113"/>
    <m/>
    <m/>
    <m/>
    <m/>
    <m/>
    <m/>
    <m/>
    <m/>
    <m/>
    <m/>
    <m/>
    <m/>
    <m/>
    <m/>
    <m/>
    <m/>
    <m/>
    <m/>
    <m/>
    <m/>
    <m/>
    <n v="1017204706"/>
    <m/>
    <m/>
    <m/>
    <s v="Yes"/>
    <m/>
    <m/>
    <s v="No"/>
    <n v="0"/>
    <m/>
    <m/>
    <m/>
    <m/>
    <s v="C113"/>
    <m/>
    <m/>
    <m/>
    <m/>
    <m/>
    <m/>
    <m/>
    <m/>
    <m/>
    <m/>
    <m/>
    <m/>
    <n v="141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7"/>
    <s v="Markisha"/>
    <s v="Edler"/>
    <n v="2"/>
    <n v="3"/>
    <n v="4"/>
    <n v="4"/>
    <n v="5"/>
    <x v="2"/>
    <n v="6"/>
    <m/>
    <m/>
    <m/>
    <n v="1017291420"/>
    <m/>
    <m/>
    <m/>
    <s v="C55"/>
    <s v="C55"/>
    <s v="C55"/>
    <n v="848"/>
    <m/>
    <m/>
    <m/>
    <s v="Central"/>
    <s v="Central"/>
    <s v="Central"/>
    <s v="Central"/>
    <s v="Central"/>
    <m/>
    <m/>
    <m/>
    <m/>
    <m/>
    <d v="2014-09-01T00:00:00"/>
    <n v="2"/>
    <n v="3"/>
    <n v="124"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"/>
    <n v="207"/>
    <n v="10"/>
    <n v="21"/>
    <n v="71"/>
    <b v="1"/>
    <b v="1"/>
    <b v="1"/>
    <s v="Yes"/>
    <m/>
    <n v="186"/>
    <n v="202"/>
    <n v="11"/>
    <n v="16"/>
    <n v="46"/>
    <b v="1"/>
    <b v="1"/>
    <b v="1"/>
    <s v="No"/>
    <m/>
    <m/>
    <n v="189"/>
    <n v="28"/>
    <n v="171"/>
    <n v="1"/>
    <n v="9"/>
    <n v="-18"/>
    <s v="No"/>
    <s v="No"/>
    <s v="No"/>
    <s v="No"/>
    <n v="199"/>
    <n v="42"/>
    <n v="208"/>
    <n v="36"/>
    <n v="12"/>
    <n v="9"/>
    <s v="Yes"/>
    <s v="No"/>
    <s v="No"/>
    <s v="No"/>
    <m/>
    <d v="2017-03-06T00:00:00"/>
    <n v="194"/>
    <m/>
    <n v="197"/>
    <n v="16"/>
    <n v="8"/>
    <n v="3"/>
    <s v="Yes"/>
    <s v="No"/>
    <s v="No"/>
    <s v="No"/>
    <n v="201"/>
    <m/>
    <n v="214"/>
    <n v="32"/>
    <n v="10"/>
    <n v="13"/>
    <s v="Yes"/>
    <s v="Yes"/>
    <s v="Yes"/>
    <s v="No"/>
    <m/>
    <m/>
    <s v="C55"/>
    <m/>
    <m/>
    <m/>
    <m/>
    <m/>
    <m/>
    <m/>
    <m/>
    <m/>
    <m/>
    <m/>
    <m/>
    <m/>
    <m/>
    <m/>
    <m/>
    <m/>
    <m/>
    <m/>
    <m/>
    <m/>
    <n v="1017291420"/>
    <m/>
    <m/>
    <m/>
    <s v="Yes"/>
    <s v="Yes"/>
    <m/>
    <s v="No"/>
    <n v="0"/>
    <s v="No"/>
    <n v="0"/>
    <m/>
    <m/>
    <s v="C55"/>
    <n v="387"/>
    <s v="Fail"/>
    <n v="410"/>
    <s v="Pass"/>
    <m/>
    <m/>
    <m/>
    <m/>
    <s v="George Mason Elementary School"/>
    <m/>
    <m/>
    <m/>
    <n v="141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5"/>
    <n v="2"/>
    <n v="2"/>
    <n v="3"/>
    <n v="4"/>
    <n v="1"/>
    <n v="3"/>
    <n v="3"/>
    <n v="4"/>
    <n v="2"/>
    <n v="4"/>
    <n v="3"/>
    <n v="1"/>
    <n v="1"/>
    <n v="2"/>
    <n v="1"/>
    <n v="4"/>
    <n v="4"/>
    <n v="4"/>
    <n v="4"/>
    <n v="4"/>
    <n v="4"/>
    <n v="4"/>
    <n v="4"/>
    <n v="4"/>
    <n v="4"/>
    <n v="4"/>
    <n v="4"/>
    <n v="4"/>
    <m/>
    <m/>
    <m/>
    <m/>
    <n v="3"/>
    <n v="1"/>
    <n v="1"/>
    <n v="1"/>
    <n v="4"/>
    <n v="1"/>
    <n v="4"/>
    <n v="4"/>
    <n v="4"/>
    <n v="3"/>
    <n v="1"/>
    <n v="1"/>
    <n v="4"/>
    <n v="1"/>
    <n v="4"/>
    <n v="4"/>
    <n v="4"/>
    <n v="1"/>
    <n v="1"/>
    <n v="2"/>
    <n v="2"/>
    <n v="2"/>
    <n v="1"/>
    <n v="1"/>
    <n v="1"/>
    <n v="2"/>
    <n v="3"/>
    <n v="1"/>
    <n v="4"/>
    <n v="1"/>
    <n v="2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8"/>
    <s v="Demario"/>
    <s v="Lonzer"/>
    <n v="4"/>
    <n v="5"/>
    <n v="6"/>
    <n v="6"/>
    <n v="7"/>
    <x v="6"/>
    <n v="8"/>
    <m/>
    <m/>
    <m/>
    <n v="1015971021"/>
    <m/>
    <m/>
    <m/>
    <s v="C22"/>
    <s v="C22"/>
    <s v="C22"/>
    <n v="506"/>
    <m/>
    <m/>
    <m/>
    <s v="Central"/>
    <s v="Central"/>
    <s v="Central"/>
    <m/>
    <m/>
    <m/>
    <m/>
    <m/>
    <m/>
    <m/>
    <d v="2014-09-01T00:00:00"/>
    <n v="1"/>
    <n v="2"/>
    <n v="80"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1"/>
    <n v="178"/>
    <n v="7"/>
    <n v="7"/>
    <n v="1"/>
    <b v="1"/>
    <b v="1"/>
    <b v="0"/>
    <s v="No"/>
    <m/>
    <n v="166"/>
    <n v="215"/>
    <n v="8"/>
    <n v="49"/>
    <n v="35"/>
    <b v="1"/>
    <b v="1"/>
    <b v="1"/>
    <s v="No"/>
    <m/>
    <m/>
    <n v="205"/>
    <n v="34"/>
    <n v="164"/>
    <n v="1"/>
    <n v="6"/>
    <n v="-41"/>
    <s v="No"/>
    <s v="No"/>
    <s v="No"/>
    <s v="No"/>
    <n v="210"/>
    <n v="31"/>
    <n v="200"/>
    <n v="6"/>
    <n v="8"/>
    <n v="-1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C22"/>
    <m/>
    <m/>
    <m/>
    <m/>
    <m/>
    <m/>
    <m/>
    <m/>
    <m/>
    <m/>
    <m/>
    <m/>
    <m/>
    <m/>
    <m/>
    <m/>
    <m/>
    <m/>
    <m/>
    <m/>
    <m/>
    <n v="1015971021"/>
    <m/>
    <m/>
    <m/>
    <s v="Yes"/>
    <m/>
    <m/>
    <s v="No"/>
    <n v="0"/>
    <m/>
    <m/>
    <m/>
    <m/>
    <s v="C22"/>
    <m/>
    <m/>
    <m/>
    <m/>
    <m/>
    <m/>
    <m/>
    <m/>
    <m/>
    <m/>
    <m/>
    <m/>
    <n v="141429"/>
    <n v="3"/>
    <n v="1"/>
    <n v="2"/>
    <n v="3"/>
    <n v="4"/>
    <n v="4"/>
    <n v="3"/>
    <n v="3"/>
    <n v="2"/>
    <n v="4"/>
    <n v="3"/>
    <n v="2"/>
    <n v="4"/>
    <n v="4"/>
    <n v="3"/>
    <n v="3"/>
    <n v="4"/>
    <n v="4"/>
    <n v="3"/>
    <n v="4"/>
    <n v="4"/>
    <n v="3"/>
    <n v="3"/>
    <n v="3"/>
    <n v="2"/>
    <n v="2"/>
    <n v="3"/>
    <n v="3"/>
    <n v="2"/>
    <n v="3"/>
    <n v="3"/>
    <n v="3"/>
    <n v="3"/>
    <n v="2"/>
    <n v="2"/>
    <m/>
    <m/>
    <m/>
    <m/>
    <s v="C22"/>
    <n v="3"/>
    <n v="3"/>
    <n v="2"/>
    <n v="3"/>
    <n v="2"/>
    <n v="3"/>
    <n v="3"/>
    <n v="4"/>
    <n v="4"/>
    <n v="3"/>
    <n v="3"/>
    <n v="4"/>
    <n v="4"/>
    <n v="3"/>
    <n v="3"/>
    <n v="3"/>
    <n v="4"/>
    <n v="3"/>
    <n v="3"/>
    <n v="4"/>
    <n v="3"/>
    <n v="3"/>
    <n v="3"/>
    <n v="3"/>
    <n v="2"/>
    <n v="3"/>
    <n v="4"/>
    <n v="3"/>
    <n v="2"/>
    <n v="3"/>
    <n v="3"/>
    <m/>
    <n v="1"/>
    <n v="4"/>
    <n v="2"/>
    <n v="3"/>
    <n v="3"/>
    <n v="3"/>
    <n v="3"/>
    <n v="1"/>
    <n v="1"/>
    <n v="2"/>
    <n v="2"/>
    <n v="1"/>
    <n v="2"/>
    <n v="3"/>
    <n v="3"/>
    <n v="3"/>
    <n v="4"/>
    <n v="1"/>
    <n v="2"/>
    <n v="2"/>
    <n v="1"/>
    <n v="2"/>
    <n v="3"/>
    <n v="1"/>
    <n v="3"/>
    <n v="3"/>
    <n v="3"/>
    <n v="2"/>
    <n v="2"/>
    <n v="3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0"/>
    <s v="Da'Niyah"/>
    <s v="Clarke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7"/>
    <m/>
    <n v="16"/>
    <e v="#VALUE!"/>
    <m/>
    <e v="#VALUE!"/>
    <e v="#VALUE!"/>
    <e v="#VALUE!"/>
    <m/>
    <m/>
    <n v="176"/>
    <m/>
    <n v="13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1"/>
    <s v="Jamel"/>
    <s v="Dandridge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1"/>
    <m/>
    <n v="16"/>
    <e v="#VALUE!"/>
    <m/>
    <e v="#VALUE!"/>
    <e v="#VALUE!"/>
    <e v="#VALUE!"/>
    <m/>
    <m/>
    <n v="174"/>
    <m/>
    <n v="14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2"/>
    <s v="Sa'Monnie"/>
    <s v="Deal"/>
    <n v="1"/>
    <n v="2"/>
    <n v="3"/>
    <n v="3"/>
    <n v="4"/>
    <x v="3"/>
    <n v="5"/>
    <m/>
    <m/>
    <m/>
    <n v="1017538187"/>
    <m/>
    <m/>
    <m/>
    <s v="F59"/>
    <s v="F59"/>
    <s v="F59"/>
    <n v="4513"/>
    <m/>
    <m/>
    <m/>
    <s v="PPDC @ FCES"/>
    <m/>
    <s v="PPDC @ FCES"/>
    <m/>
    <m/>
    <m/>
    <m/>
    <m/>
    <m/>
    <m/>
    <d v="2014-10-01T00:00:00"/>
    <n v="0"/>
    <n v="1"/>
    <n v="36"/>
    <m/>
    <m/>
    <m/>
    <m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n v="197"/>
    <n v="12"/>
    <n v="6"/>
    <n v="71"/>
    <b v="1"/>
    <b v="0"/>
    <b v="0"/>
    <s v="Yes"/>
    <m/>
    <n v="183"/>
    <n v="200"/>
    <n v="13"/>
    <n v="17"/>
    <n v="72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9"/>
    <m/>
    <m/>
    <m/>
    <m/>
    <m/>
    <m/>
    <m/>
    <m/>
    <m/>
    <m/>
    <m/>
    <m/>
    <m/>
    <m/>
    <m/>
    <m/>
    <m/>
    <m/>
    <m/>
    <m/>
    <m/>
    <n v="1017538187"/>
    <m/>
    <m/>
    <s v="Yes"/>
    <s v="Yes"/>
    <m/>
    <m/>
    <s v="No"/>
    <n v="0"/>
    <m/>
    <m/>
    <m/>
    <m/>
    <s v="F59"/>
    <m/>
    <m/>
    <m/>
    <m/>
    <m/>
    <m/>
    <m/>
    <m/>
    <m/>
    <m/>
    <m/>
    <m/>
    <n v="1428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3"/>
    <s v="Arvelle"/>
    <s v="Hill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4"/>
    <s v="Quanae'"/>
    <s v="Holman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1"/>
    <n v="182"/>
    <n v="13"/>
    <n v="1"/>
    <n v="33"/>
    <b v="1"/>
    <b v="0"/>
    <b v="0"/>
    <s v="No"/>
    <m/>
    <n v="170"/>
    <n v="188"/>
    <n v="14"/>
    <n v="18"/>
    <n v="38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5"/>
    <s v="Danielle"/>
    <s v="McKinney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"/>
    <n v="183"/>
    <n v="13"/>
    <n v="-1"/>
    <n v="35"/>
    <b v="0"/>
    <b v="0"/>
    <b v="0"/>
    <s v="No"/>
    <m/>
    <n v="184"/>
    <n v="180"/>
    <n v="12"/>
    <n v="-4"/>
    <n v="19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6"/>
    <s v="Treona"/>
    <s v="Jackson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3"/>
    <m/>
    <n v="15"/>
    <e v="#VALUE!"/>
    <m/>
    <e v="#VALUE!"/>
    <e v="#VALUE!"/>
    <e v="#VALUE!"/>
    <m/>
    <m/>
    <n v="178"/>
    <m/>
    <n v="13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7"/>
    <s v="Clarissa"/>
    <s v="Tyler"/>
    <n v="1"/>
    <n v="2"/>
    <n v="3"/>
    <n v="3"/>
    <n v="4"/>
    <x v="3"/>
    <n v="5"/>
    <m/>
    <m/>
    <m/>
    <n v="1017410339"/>
    <m/>
    <m/>
    <m/>
    <s v="F42"/>
    <s v="F42"/>
    <s v="F42"/>
    <n v="1766"/>
    <m/>
    <m/>
    <m/>
    <s v="PPDC @ FCES"/>
    <s v="PPDC @ FCES"/>
    <s v="PPDC @ FCES"/>
    <m/>
    <m/>
    <m/>
    <m/>
    <m/>
    <m/>
    <m/>
    <d v="2014-10-01T00:00:00"/>
    <n v="0"/>
    <n v="2"/>
    <n v="72"/>
    <m/>
    <m/>
    <m/>
    <m/>
    <m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9"/>
    <n v="168"/>
    <n v="15"/>
    <n v="-1"/>
    <n v="9"/>
    <b v="0"/>
    <b v="0"/>
    <b v="0"/>
    <s v="No"/>
    <m/>
    <n v="182"/>
    <n v="190"/>
    <n v="13"/>
    <n v="8"/>
    <n v="44"/>
    <b v="1"/>
    <b v="0"/>
    <b v="0"/>
    <s v="No"/>
    <m/>
    <m/>
    <m/>
    <m/>
    <n v="176"/>
    <n v="7"/>
    <m/>
    <m/>
    <m/>
    <m/>
    <m/>
    <s v="No"/>
    <m/>
    <m/>
    <n v="199"/>
    <n v="37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F42"/>
    <m/>
    <m/>
    <m/>
    <m/>
    <m/>
    <m/>
    <m/>
    <m/>
    <m/>
    <m/>
    <m/>
    <m/>
    <m/>
    <m/>
    <m/>
    <m/>
    <m/>
    <m/>
    <m/>
    <m/>
    <m/>
    <n v="1017410339"/>
    <m/>
    <m/>
    <s v="Yes"/>
    <s v="Yes"/>
    <m/>
    <m/>
    <s v="No"/>
    <n v="0"/>
    <m/>
    <m/>
    <m/>
    <m/>
    <s v="F42"/>
    <m/>
    <m/>
    <m/>
    <m/>
    <m/>
    <m/>
    <m/>
    <m/>
    <m/>
    <m/>
    <m/>
    <m/>
    <n v="142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8"/>
    <s v="Josiah"/>
    <s v="Johnson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2"/>
    <m/>
    <n v="13"/>
    <e v="#VALUE!"/>
    <m/>
    <e v="#VALUE!"/>
    <e v="#VALUE!"/>
    <e v="#VALUE!"/>
    <m/>
    <m/>
    <n v="175"/>
    <m/>
    <n v="14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0"/>
    <s v="Unique"/>
    <s v="Boyd"/>
    <n v="2"/>
    <n v="3"/>
    <n v="4"/>
    <n v="4"/>
    <n v="5"/>
    <x v="2"/>
    <n v="6"/>
    <m/>
    <m/>
    <m/>
    <m/>
    <m/>
    <n v="22"/>
    <m/>
    <s v="F22"/>
    <s v="F22"/>
    <s v="F22"/>
    <n v="1372"/>
    <m/>
    <m/>
    <m/>
    <s v="PPDC @ FCES"/>
    <s v="PPDC @ FCES"/>
    <m/>
    <m/>
    <m/>
    <m/>
    <m/>
    <m/>
    <m/>
    <m/>
    <d v="2014-10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6"/>
    <n v="182"/>
    <n v="14"/>
    <n v="36"/>
    <n v="14"/>
    <b v="1"/>
    <b v="1"/>
    <b v="1"/>
    <s v="No"/>
    <m/>
    <n v="170"/>
    <n v="176"/>
    <n v="12"/>
    <n v="6"/>
    <n v="2"/>
    <b v="1"/>
    <b v="0"/>
    <b v="0"/>
    <s v="No"/>
    <m/>
    <m/>
    <n v="185"/>
    <n v="20"/>
    <m/>
    <m/>
    <n v="10"/>
    <m/>
    <m/>
    <m/>
    <m/>
    <m/>
    <n v="184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2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22"/>
    <m/>
    <m/>
    <m/>
    <m/>
    <m/>
    <m/>
    <m/>
    <m/>
    <m/>
    <m/>
    <m/>
    <m/>
    <n v="142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s v="Jada"/>
    <s v="Jackson"/>
    <n v="2"/>
    <n v="3"/>
    <n v="4"/>
    <n v="4"/>
    <n v="5"/>
    <x v="2"/>
    <n v="6"/>
    <m/>
    <m/>
    <m/>
    <n v="1017410431"/>
    <m/>
    <m/>
    <m/>
    <s v="F32"/>
    <s v="F32"/>
    <s v="F32"/>
    <n v="1557"/>
    <m/>
    <m/>
    <m/>
    <s v="PPDC @ FCES"/>
    <s v="PPDC @ FCES"/>
    <s v="PPDC @ FCES"/>
    <s v="PPDC @ FCES"/>
    <s v="PPDC @ FCES"/>
    <m/>
    <m/>
    <m/>
    <m/>
    <m/>
    <d v="2014-10-01T00:00:00"/>
    <n v="2"/>
    <n v="3"/>
    <n v="124"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5"/>
    <n v="175"/>
    <n v="11"/>
    <n v="0"/>
    <n v="6"/>
    <b v="0"/>
    <b v="0"/>
    <b v="0"/>
    <s v="No"/>
    <m/>
    <n v="173"/>
    <n v="180"/>
    <n v="12"/>
    <n v="7"/>
    <n v="4"/>
    <b v="1"/>
    <b v="0"/>
    <b v="0"/>
    <s v="No"/>
    <m/>
    <m/>
    <n v="187"/>
    <n v="24"/>
    <n v="194"/>
    <n v="21"/>
    <n v="9"/>
    <n v="7"/>
    <s v="Yes"/>
    <s v="No"/>
    <s v="No"/>
    <s v="No"/>
    <n v="188"/>
    <n v="16"/>
    <n v="195"/>
    <n v="11"/>
    <n v="12"/>
    <n v="7"/>
    <s v="Yes"/>
    <s v="No"/>
    <s v="No"/>
    <s v="No"/>
    <m/>
    <d v="2016-09-12T00:00:00"/>
    <n v="189"/>
    <m/>
    <n v="208"/>
    <n v="40"/>
    <n v="8"/>
    <n v="19"/>
    <s v="Yes"/>
    <s v="Yes"/>
    <s v="Yes"/>
    <s v="No"/>
    <m/>
    <m/>
    <m/>
    <m/>
    <m/>
    <m/>
    <m/>
    <m/>
    <m/>
    <m/>
    <m/>
    <m/>
    <s v="F32"/>
    <m/>
    <m/>
    <m/>
    <m/>
    <m/>
    <m/>
    <m/>
    <m/>
    <m/>
    <m/>
    <m/>
    <m/>
    <m/>
    <m/>
    <m/>
    <m/>
    <m/>
    <m/>
    <m/>
    <m/>
    <m/>
    <n v="1017410431"/>
    <m/>
    <m/>
    <s v="Yes"/>
    <s v="Yes"/>
    <s v="Yes"/>
    <m/>
    <s v="No"/>
    <n v="0"/>
    <s v="Yes"/>
    <n v="1"/>
    <m/>
    <m/>
    <s v="F32"/>
    <n v="461"/>
    <s v="Pass"/>
    <n v="461"/>
    <s v="Pass"/>
    <m/>
    <m/>
    <m/>
    <m/>
    <s v="Fairfield Court Elementary School"/>
    <m/>
    <m/>
    <m/>
    <n v="142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2"/>
    <n v="3"/>
    <n v="4"/>
    <n v="3"/>
    <n v="3"/>
    <n v="3"/>
    <n v="4"/>
    <n v="3"/>
    <n v="3"/>
    <n v="3"/>
    <n v="3"/>
    <n v="3"/>
    <n v="3"/>
    <n v="3"/>
    <n v="3"/>
    <n v="3"/>
    <n v="4"/>
    <n v="3"/>
    <n v="4"/>
    <n v="4"/>
    <n v="4"/>
    <n v="4"/>
    <n v="4"/>
    <n v="4"/>
    <n v="4"/>
    <n v="4"/>
    <n v="4"/>
    <n v="4"/>
    <n v="4"/>
    <m/>
    <m/>
    <m/>
    <m/>
    <n v="3"/>
    <n v="3"/>
    <n v="4"/>
    <n v="3"/>
    <n v="4"/>
    <n v="3"/>
    <n v="3"/>
    <n v="3"/>
    <n v="3"/>
    <n v="3"/>
    <n v="4"/>
    <n v="3"/>
    <n v="4"/>
    <n v="3"/>
    <n v="3"/>
    <n v="3"/>
    <n v="4"/>
    <n v="2"/>
    <n v="3"/>
    <n v="2"/>
    <n v="3"/>
    <n v="2"/>
    <n v="1"/>
    <n v="3"/>
    <n v="4"/>
    <n v="4"/>
    <n v="4"/>
    <n v="4"/>
    <n v="4"/>
    <n v="4"/>
    <n v="4"/>
    <n v="4"/>
    <n v="4"/>
    <m/>
    <m/>
    <m/>
    <m/>
    <s v="F32"/>
    <s v="Fairfield"/>
    <n v="3"/>
    <n v="2"/>
    <n v="3"/>
    <n v="3"/>
    <n v="3"/>
    <n v="3"/>
    <n v="3"/>
    <n v="3"/>
    <n v="2"/>
    <n v="3"/>
    <n v="3"/>
    <n v="3"/>
    <n v="3"/>
    <n v="3"/>
    <n v="3"/>
    <n v="3"/>
    <n v="3"/>
    <n v="4"/>
    <n v="4"/>
    <n v="4"/>
    <n v="4"/>
    <n v="4"/>
    <n v="3"/>
    <n v="4"/>
    <n v="3"/>
    <n v="4"/>
    <n v="3"/>
    <n v="4"/>
    <m/>
    <m/>
    <m/>
    <s v="Yes"/>
    <m/>
    <s v="F32"/>
    <x v="1"/>
    <n v="4"/>
    <n v="3"/>
    <n v="3"/>
    <n v="3"/>
    <n v="3"/>
    <n v="4"/>
    <n v="4"/>
    <n v="4"/>
    <n v="4"/>
    <n v="4"/>
    <n v="4"/>
    <n v="4"/>
    <n v="4"/>
    <x v="1"/>
    <n v="4"/>
    <n v="4"/>
    <n v="2"/>
    <n v="4"/>
    <n v="2"/>
    <n v="4"/>
    <n v="2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</r>
  <r>
    <n v="202"/>
    <s v="Jordan"/>
    <s v="Jackson"/>
    <n v="2"/>
    <n v="3"/>
    <n v="4"/>
    <n v="4"/>
    <n v="5"/>
    <x v="2"/>
    <n v="6"/>
    <m/>
    <m/>
    <m/>
    <n v="1017400864"/>
    <m/>
    <m/>
    <m/>
    <s v="F31"/>
    <s v="F31"/>
    <s v="F31"/>
    <n v="1556"/>
    <m/>
    <m/>
    <m/>
    <s v="PPDC @ FCES"/>
    <s v="PPDC @ FCES"/>
    <s v="PPDC @ FCES"/>
    <s v="PPDC @ FCES"/>
    <s v="PPDC @ FCES"/>
    <m/>
    <m/>
    <m/>
    <m/>
    <m/>
    <d v="2014-10-01T00:00:00"/>
    <n v="2"/>
    <n v="3"/>
    <n v="124"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7"/>
    <n v="176"/>
    <n v="12"/>
    <n v="9"/>
    <n v="7"/>
    <b v="1"/>
    <b v="0"/>
    <b v="0"/>
    <s v="No"/>
    <m/>
    <n v="172"/>
    <n v="183"/>
    <n v="12"/>
    <n v="11"/>
    <n v="7"/>
    <b v="1"/>
    <b v="0"/>
    <b v="0"/>
    <s v="No"/>
    <m/>
    <m/>
    <n v="175"/>
    <n v="7"/>
    <m/>
    <m/>
    <n v="11"/>
    <m/>
    <m/>
    <m/>
    <m/>
    <m/>
    <n v="189"/>
    <n v="17"/>
    <n v="197"/>
    <n v="14"/>
    <n v="12"/>
    <n v="8"/>
    <s v="Yes"/>
    <s v="No"/>
    <s v="No"/>
    <s v="No"/>
    <m/>
    <d v="2016-09-12T00:00:00"/>
    <n v="198"/>
    <m/>
    <n v="223"/>
    <n v="78"/>
    <n v="7"/>
    <n v="25"/>
    <s v="Yes"/>
    <s v="Yes"/>
    <s v="Yes"/>
    <s v="Yes"/>
    <m/>
    <m/>
    <m/>
    <m/>
    <m/>
    <m/>
    <m/>
    <m/>
    <m/>
    <m/>
    <m/>
    <m/>
    <s v="F31"/>
    <m/>
    <m/>
    <m/>
    <m/>
    <m/>
    <m/>
    <m/>
    <m/>
    <m/>
    <m/>
    <m/>
    <m/>
    <m/>
    <m/>
    <m/>
    <m/>
    <m/>
    <m/>
    <m/>
    <m/>
    <m/>
    <n v="1017400864"/>
    <m/>
    <m/>
    <s v="Yes"/>
    <s v="Yes"/>
    <s v="Yes"/>
    <m/>
    <s v="No"/>
    <n v="0"/>
    <s v="No"/>
    <n v="0"/>
    <m/>
    <m/>
    <s v="F31"/>
    <n v="407"/>
    <s v="Pass"/>
    <n v="482"/>
    <s v="Pass"/>
    <m/>
    <m/>
    <m/>
    <m/>
    <s v="Fairfield Court Elementary School"/>
    <m/>
    <m/>
    <m/>
    <n v="142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1"/>
    <n v="3"/>
    <n v="1"/>
    <n v="4"/>
    <n v="4"/>
    <n v="3"/>
    <n v="3"/>
    <n v="4"/>
    <n v="4"/>
    <n v="4"/>
    <n v="3"/>
    <n v="4"/>
    <n v="3"/>
    <n v="3"/>
    <n v="4"/>
    <n v="4"/>
    <n v="4"/>
    <n v="4"/>
    <n v="1"/>
    <n v="4"/>
    <n v="1"/>
    <n v="3"/>
    <n v="1"/>
    <n v="4"/>
    <n v="4"/>
    <n v="4"/>
    <n v="1"/>
    <n v="2"/>
    <n v="4"/>
    <m/>
    <m/>
    <m/>
    <m/>
    <n v="3"/>
    <n v="1"/>
    <n v="1"/>
    <n v="1"/>
    <n v="3"/>
    <n v="1"/>
    <n v="4"/>
    <n v="4"/>
    <n v="4"/>
    <n v="4"/>
    <n v="4"/>
    <n v="1"/>
    <n v="4"/>
    <n v="4"/>
    <n v="4"/>
    <n v="4"/>
    <n v="4"/>
    <n v="1"/>
    <n v="1"/>
    <n v="1"/>
    <n v="4"/>
    <n v="1"/>
    <n v="4"/>
    <n v="4"/>
    <n v="4"/>
    <n v="4"/>
    <n v="4"/>
    <n v="1"/>
    <n v="4"/>
    <n v="4"/>
    <n v="4"/>
    <n v="4"/>
    <n v="4"/>
    <m/>
    <m/>
    <m/>
    <m/>
    <s v="F31"/>
    <s v="Fairfield"/>
    <n v="3"/>
    <n v="1"/>
    <n v="2"/>
    <n v="4"/>
    <n v="1"/>
    <n v="1"/>
    <n v="3"/>
    <n v="3"/>
    <n v="1"/>
    <n v="1"/>
    <n v="4"/>
    <n v="1"/>
    <n v="2"/>
    <n v="4"/>
    <n v="4"/>
    <n v="4"/>
    <n v="4"/>
    <n v="1"/>
    <n v="1"/>
    <n v="1"/>
    <n v="4"/>
    <n v="4"/>
    <n v="2"/>
    <n v="1"/>
    <n v="1"/>
    <n v="4"/>
    <n v="1"/>
    <n v="4"/>
    <m/>
    <m/>
    <m/>
    <s v="Yes"/>
    <m/>
    <s v="F31"/>
    <x v="2"/>
    <n v="1"/>
    <n v="2"/>
    <n v="1"/>
    <n v="2"/>
    <n v="2"/>
    <n v="3"/>
    <n v="2"/>
    <n v="2"/>
    <n v="2"/>
    <n v="3"/>
    <n v="2"/>
    <n v="3"/>
    <n v="3"/>
    <x v="1"/>
    <n v="4"/>
    <n v="4"/>
    <n v="1"/>
    <n v="1"/>
    <n v="1"/>
    <n v="4"/>
    <n v="4"/>
    <n v="3"/>
    <n v="2"/>
    <n v="2"/>
    <n v="2"/>
    <n v="2"/>
    <n v="1"/>
    <n v="4"/>
    <n v="3"/>
    <n v="2"/>
    <n v="3"/>
    <n v="2"/>
    <m/>
    <m/>
    <m/>
    <m/>
    <m/>
    <m/>
    <m/>
    <m/>
    <m/>
    <m/>
    <m/>
    <m/>
    <m/>
    <m/>
  </r>
  <r>
    <n v="203"/>
    <s v="Dayvon"/>
    <s v="Joseph"/>
    <n v="2"/>
    <n v="3"/>
    <n v="4"/>
    <n v="4"/>
    <n v="5"/>
    <x v="2"/>
    <n v="6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7"/>
    <m/>
    <m/>
    <e v="#VALUE!"/>
    <m/>
    <e v="#VALUE!"/>
    <e v="#VALUE!"/>
    <e v="#VALUE!"/>
    <m/>
    <m/>
    <n v="185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4"/>
    <s v="KiAra"/>
    <s v="Lynch"/>
    <n v="2"/>
    <n v="3"/>
    <n v="4"/>
    <n v="4"/>
    <n v="5"/>
    <x v="2"/>
    <n v="6"/>
    <m/>
    <m/>
    <m/>
    <n v="1017744921"/>
    <m/>
    <m/>
    <m/>
    <s v="F39"/>
    <s v="F39"/>
    <s v="F39"/>
    <n v="1733"/>
    <m/>
    <m/>
    <m/>
    <s v="PPDC @ FCES"/>
    <s v="PPDC @ FCES"/>
    <s v="PPDC @ FCES"/>
    <m/>
    <m/>
    <m/>
    <m/>
    <m/>
    <m/>
    <m/>
    <d v="2014-10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"/>
    <n v="210"/>
    <n v="8"/>
    <n v="6"/>
    <n v="77"/>
    <b v="1"/>
    <b v="0"/>
    <b v="0"/>
    <s v="Yes"/>
    <m/>
    <n v="197"/>
    <n v="215"/>
    <n v="11"/>
    <n v="18"/>
    <n v="80"/>
    <b v="1"/>
    <b v="1"/>
    <b v="1"/>
    <s v="Yes"/>
    <m/>
    <m/>
    <n v="200"/>
    <n v="55"/>
    <m/>
    <m/>
    <n v="8"/>
    <m/>
    <m/>
    <m/>
    <m/>
    <m/>
    <n v="213"/>
    <n v="79"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s v="F39"/>
    <m/>
    <m/>
    <m/>
    <m/>
    <m/>
    <m/>
    <m/>
    <m/>
    <m/>
    <m/>
    <m/>
    <m/>
    <m/>
    <m/>
    <m/>
    <m/>
    <m/>
    <m/>
    <m/>
    <m/>
    <m/>
    <n v="1017744921"/>
    <m/>
    <m/>
    <s v="Yes"/>
    <s v="Yes"/>
    <m/>
    <m/>
    <s v="No"/>
    <n v="0"/>
    <m/>
    <m/>
    <m/>
    <m/>
    <s v="F39"/>
    <m/>
    <m/>
    <m/>
    <m/>
    <m/>
    <m/>
    <m/>
    <m/>
    <m/>
    <m/>
    <m/>
    <m/>
    <n v="142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9"/>
    <n v="3"/>
    <n v="4"/>
    <n v="3"/>
    <n v="4"/>
    <n v="4"/>
    <n v="3"/>
    <n v="4"/>
    <n v="4"/>
    <n v="4"/>
    <n v="4"/>
    <n v="2"/>
    <n v="3"/>
    <n v="4"/>
    <n v="3"/>
    <n v="3"/>
    <n v="4"/>
    <n v="3"/>
    <n v="4"/>
    <n v="4"/>
    <n v="3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5"/>
    <s v="Jeylan"/>
    <s v="Moody"/>
    <n v="2"/>
    <n v="3"/>
    <n v="4"/>
    <n v="4"/>
    <n v="5"/>
    <x v="2"/>
    <n v="6"/>
    <m/>
    <m/>
    <m/>
    <n v="1017183102"/>
    <m/>
    <m/>
    <m/>
    <s v="F9"/>
    <s v="F9"/>
    <s v="F9"/>
    <n v="1193"/>
    <m/>
    <m/>
    <m/>
    <s v="PPDC @ FCES"/>
    <s v="PPDC @ FCES"/>
    <s v="PPDC @ FCES"/>
    <s v="PPDC @ FCES"/>
    <m/>
    <m/>
    <m/>
    <m/>
    <m/>
    <m/>
    <d v="2014-10-01T00:00:00"/>
    <n v="2"/>
    <n v="2"/>
    <n v="88"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"/>
    <n v="192"/>
    <n v="10"/>
    <n v="14"/>
    <n v="33"/>
    <b v="1"/>
    <b v="1"/>
    <b v="1"/>
    <s v="No"/>
    <m/>
    <n v="171"/>
    <n v="175"/>
    <n v="12"/>
    <n v="4"/>
    <n v="2"/>
    <b v="1"/>
    <b v="0"/>
    <b v="0"/>
    <s v="No"/>
    <m/>
    <m/>
    <n v="184"/>
    <n v="18"/>
    <n v="194"/>
    <n v="21"/>
    <n v="10"/>
    <n v="10"/>
    <s v="Yes"/>
    <s v="Yes"/>
    <s v="No"/>
    <s v="No"/>
    <n v="181"/>
    <n v="6"/>
    <n v="188"/>
    <n v="4"/>
    <n v="12"/>
    <n v="7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F9"/>
    <m/>
    <m/>
    <m/>
    <m/>
    <m/>
    <m/>
    <m/>
    <m/>
    <m/>
    <m/>
    <m/>
    <m/>
    <m/>
    <m/>
    <m/>
    <m/>
    <m/>
    <m/>
    <m/>
    <m/>
    <m/>
    <n v="1017183102"/>
    <m/>
    <m/>
    <s v="Yes"/>
    <s v="Yes"/>
    <m/>
    <m/>
    <s v="No"/>
    <n v="0"/>
    <m/>
    <m/>
    <m/>
    <m/>
    <s v="F9"/>
    <m/>
    <m/>
    <m/>
    <m/>
    <m/>
    <m/>
    <m/>
    <m/>
    <m/>
    <m/>
    <m/>
    <m/>
    <n v="142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9"/>
    <n v="3"/>
    <n v="4"/>
    <n v="2"/>
    <n v="4"/>
    <n v="4"/>
    <n v="2"/>
    <n v="4"/>
    <n v="4"/>
    <n v="4"/>
    <n v="4"/>
    <n v="4"/>
    <n v="4"/>
    <n v="4"/>
    <n v="4"/>
    <n v="1"/>
    <n v="4"/>
    <n v="3"/>
    <n v="4"/>
    <n v="3"/>
    <n v="4"/>
    <n v="4"/>
    <n v="4"/>
    <n v="3"/>
    <n v="4"/>
    <n v="3"/>
    <n v="2"/>
    <n v="2"/>
    <n v="3"/>
    <m/>
    <m/>
    <m/>
    <m/>
    <n v="3"/>
    <n v="2"/>
    <n v="2"/>
    <n v="3"/>
    <n v="4"/>
    <n v="2"/>
    <n v="4"/>
    <n v="4"/>
    <n v="4"/>
    <n v="4"/>
    <n v="4"/>
    <n v="1"/>
    <n v="3"/>
    <n v="4"/>
    <n v="3"/>
    <n v="4"/>
    <n v="4"/>
    <n v="3"/>
    <n v="4"/>
    <n v="3"/>
    <n v="2"/>
    <n v="4"/>
    <n v="3"/>
    <n v="2"/>
    <n v="2"/>
    <n v="3"/>
    <n v="1"/>
    <n v="2"/>
    <n v="3"/>
    <n v="3"/>
    <n v="4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7"/>
    <s v="Tony"/>
    <s v="Medley"/>
    <n v="2"/>
    <n v="3"/>
    <n v="4"/>
    <n v="4"/>
    <n v="5"/>
    <x v="2"/>
    <n v="6"/>
    <m/>
    <m/>
    <m/>
    <m/>
    <m/>
    <m/>
    <m/>
    <m/>
    <m/>
    <s v=""/>
    <m/>
    <m/>
    <m/>
    <s v="PPDC @ FCES"/>
    <s v="PPDC @ FCES"/>
    <m/>
    <m/>
    <m/>
    <m/>
    <m/>
    <m/>
    <m/>
    <m/>
    <m/>
    <d v="2013-10-01T00:00:00"/>
    <n v="0"/>
    <n v="1"/>
    <n v="36"/>
    <m/>
    <m/>
    <m/>
    <m/>
    <m/>
    <m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"/>
    <n v="200"/>
    <n v="10"/>
    <n v="22"/>
    <n v="54"/>
    <b v="1"/>
    <b v="1"/>
    <b v="1"/>
    <s v="Yes"/>
    <m/>
    <n v="179"/>
    <n v="193"/>
    <n v="11"/>
    <n v="14"/>
    <n v="23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8"/>
    <s v="Zakayla"/>
    <s v="Winston"/>
    <n v="2"/>
    <n v="3"/>
    <n v="4"/>
    <n v="4"/>
    <n v="5"/>
    <x v="2"/>
    <n v="6"/>
    <m/>
    <m/>
    <m/>
    <n v="1017205324"/>
    <m/>
    <m/>
    <m/>
    <s v="C506"/>
    <s v="C506"/>
    <s v="F53"/>
    <n v="3777"/>
    <m/>
    <m/>
    <m/>
    <s v="PPDC @ FCES"/>
    <m/>
    <s v="PPDC @ FCES"/>
    <m/>
    <s v="PPDC @ FCES"/>
    <m/>
    <m/>
    <m/>
    <m/>
    <m/>
    <d v="2014-10-01T00:00:00"/>
    <n v="0"/>
    <n v="3"/>
    <n v="108"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1"/>
    <n v="205"/>
    <n v="10"/>
    <n v="24"/>
    <n v="66"/>
    <b v="1"/>
    <b v="1"/>
    <b v="1"/>
    <s v="Yes"/>
    <m/>
    <n v="182"/>
    <n v="199"/>
    <n v="11"/>
    <n v="17"/>
    <n v="37"/>
    <b v="1"/>
    <b v="1"/>
    <b v="1"/>
    <s v="No"/>
    <m/>
    <m/>
    <m/>
    <m/>
    <n v="205"/>
    <n v="48"/>
    <m/>
    <m/>
    <m/>
    <m/>
    <m/>
    <s v="No"/>
    <m/>
    <m/>
    <n v="197"/>
    <n v="14"/>
    <m/>
    <m/>
    <m/>
    <m/>
    <m/>
    <s v="No"/>
    <m/>
    <d v="2016-09-12T00:00:00"/>
    <n v="203"/>
    <m/>
    <n v="213"/>
    <n v="53"/>
    <n v="6"/>
    <n v="10"/>
    <s v="Yes"/>
    <s v="Yes"/>
    <s v="Yes"/>
    <s v="Yes"/>
    <m/>
    <m/>
    <m/>
    <m/>
    <m/>
    <m/>
    <m/>
    <m/>
    <m/>
    <m/>
    <m/>
    <m/>
    <s v="C506"/>
    <m/>
    <m/>
    <m/>
    <m/>
    <m/>
    <m/>
    <m/>
    <m/>
    <m/>
    <m/>
    <m/>
    <m/>
    <m/>
    <m/>
    <m/>
    <m/>
    <m/>
    <m/>
    <m/>
    <m/>
    <m/>
    <n v="1017205324"/>
    <m/>
    <m/>
    <s v="Yes"/>
    <s v="Yes"/>
    <s v="Yes"/>
    <m/>
    <s v="No"/>
    <n v="0"/>
    <s v="No"/>
    <n v="0"/>
    <m/>
    <m/>
    <s v="F53"/>
    <n v="453"/>
    <s v="Pass"/>
    <n v="463"/>
    <s v="Pass"/>
    <m/>
    <m/>
    <m/>
    <m/>
    <s v="Fairfield Court Elementary School"/>
    <m/>
    <m/>
    <m/>
    <n v="14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3"/>
    <s v="Fairfield"/>
    <n v="3"/>
    <n v="3"/>
    <n v="3"/>
    <n v="4"/>
    <n v="3"/>
    <n v="3"/>
    <n v="3"/>
    <n v="4"/>
    <n v="3"/>
    <n v="3"/>
    <n v="3"/>
    <n v="3"/>
    <n v="3"/>
    <n v="3"/>
    <n v="4"/>
    <n v="4"/>
    <n v="4"/>
    <n v="2"/>
    <n v="3"/>
    <n v="3"/>
    <n v="4"/>
    <n v="2"/>
    <n v="2"/>
    <n v="1"/>
    <n v="1"/>
    <n v="1"/>
    <n v="1"/>
    <n v="2"/>
    <m/>
    <m/>
    <m/>
    <m/>
    <m/>
    <s v="F53"/>
    <x v="1"/>
    <n v="4"/>
    <n v="3"/>
    <n v="4"/>
    <n v="4"/>
    <n v="3"/>
    <n v="4"/>
    <n v="4"/>
    <n v="4"/>
    <n v="4"/>
    <n v="4"/>
    <n v="3"/>
    <n v="4"/>
    <n v="4"/>
    <x v="1"/>
    <n v="4"/>
    <n v="4"/>
    <n v="2"/>
    <n v="3"/>
    <n v="3"/>
    <n v="4"/>
    <n v="3"/>
    <n v="3"/>
    <n v="3"/>
    <n v="3"/>
    <n v="3"/>
    <n v="2"/>
    <n v="2"/>
    <n v="3"/>
    <n v="4"/>
    <n v="4"/>
    <n v="4"/>
    <n v="4"/>
    <m/>
    <m/>
    <m/>
    <m/>
    <m/>
    <m/>
    <m/>
    <m/>
    <m/>
    <m/>
    <m/>
    <m/>
    <m/>
    <m/>
  </r>
  <r>
    <n v="209"/>
    <s v="Tyree"/>
    <s v="Hicks"/>
    <n v="3"/>
    <n v="4"/>
    <n v="5"/>
    <n v="5"/>
    <n v="6"/>
    <x v="5"/>
    <n v="7"/>
    <m/>
    <m/>
    <m/>
    <n v="1015044287"/>
    <m/>
    <m/>
    <m/>
    <s v="F21"/>
    <s v="F21"/>
    <s v="F21"/>
    <n v="1366"/>
    <m/>
    <m/>
    <m/>
    <s v="PPDC @ FCES"/>
    <s v="PPDC @ FCES"/>
    <s v="PPDC @ FCES"/>
    <m/>
    <m/>
    <m/>
    <m/>
    <m/>
    <m/>
    <m/>
    <d v="2014-10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"/>
    <n v="198"/>
    <n v="8"/>
    <n v="15"/>
    <n v="30"/>
    <b v="1"/>
    <b v="1"/>
    <b v="1"/>
    <s v="No"/>
    <m/>
    <n v="185"/>
    <n v="219"/>
    <n v="8"/>
    <n v="34"/>
    <n v="64"/>
    <b v="1"/>
    <b v="1"/>
    <b v="1"/>
    <s v="Yes"/>
    <m/>
    <m/>
    <n v="186"/>
    <n v="10"/>
    <m/>
    <m/>
    <n v="9"/>
    <m/>
    <m/>
    <m/>
    <m/>
    <m/>
    <n v="192"/>
    <n v="9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21"/>
    <m/>
    <m/>
    <m/>
    <m/>
    <m/>
    <m/>
    <m/>
    <m/>
    <m/>
    <m/>
    <m/>
    <m/>
    <m/>
    <m/>
    <m/>
    <m/>
    <m/>
    <m/>
    <m/>
    <m/>
    <m/>
    <n v="1015044287"/>
    <m/>
    <m/>
    <s v="Yes"/>
    <s v="Yes"/>
    <m/>
    <m/>
    <s v="Yes"/>
    <n v="1"/>
    <m/>
    <m/>
    <m/>
    <m/>
    <s v="F21"/>
    <m/>
    <m/>
    <m/>
    <m/>
    <m/>
    <m/>
    <m/>
    <m/>
    <m/>
    <m/>
    <m/>
    <m/>
    <n v="142679"/>
    <n v="2"/>
    <n v="1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2"/>
    <n v="1"/>
    <m/>
    <m/>
    <m/>
    <m/>
    <s v="f21"/>
    <n v="4"/>
    <n v="1"/>
    <n v="4"/>
    <n v="4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0"/>
    <s v="Jeremiah"/>
    <s v="Jenning"/>
    <n v="3"/>
    <n v="4"/>
    <n v="5"/>
    <n v="5"/>
    <n v="6"/>
    <x v="5"/>
    <n v="7"/>
    <m/>
    <m/>
    <m/>
    <m/>
    <m/>
    <n v="23"/>
    <m/>
    <s v="F23"/>
    <s v="F23"/>
    <s v="F23"/>
    <n v="1375"/>
    <m/>
    <m/>
    <m/>
    <s v="PPDC @ FCES"/>
    <s v="PPDC @ FCES"/>
    <m/>
    <m/>
    <m/>
    <m/>
    <m/>
    <m/>
    <m/>
    <m/>
    <d v="2014-10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1"/>
    <n v="183"/>
    <n v="7"/>
    <n v="-18"/>
    <n v="6"/>
    <b v="0"/>
    <b v="0"/>
    <b v="0"/>
    <s v="No"/>
    <m/>
    <n v="192"/>
    <n v="200"/>
    <n v="8"/>
    <n v="8"/>
    <n v="18"/>
    <b v="1"/>
    <b v="1"/>
    <b v="0"/>
    <s v="No"/>
    <m/>
    <m/>
    <n v="194"/>
    <n v="22"/>
    <m/>
    <m/>
    <n v="8"/>
    <m/>
    <m/>
    <m/>
    <m/>
    <m/>
    <n v="203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3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F23"/>
    <m/>
    <m/>
    <m/>
    <m/>
    <m/>
    <m/>
    <m/>
    <m/>
    <m/>
    <m/>
    <m/>
    <m/>
    <n v="142752"/>
    <n v="3"/>
    <n v="4"/>
    <n v="4"/>
    <n v="3"/>
    <n v="4"/>
    <n v="3"/>
    <n v="4"/>
    <n v="4"/>
    <n v="4"/>
    <n v="4"/>
    <n v="4"/>
    <n v="4"/>
    <n v="4"/>
    <n v="4"/>
    <n v="4"/>
    <n v="4"/>
    <n v="4"/>
    <n v="2"/>
    <n v="4"/>
    <n v="4"/>
    <n v="3"/>
    <n v="4"/>
    <n v="4"/>
    <n v="4"/>
    <n v="4"/>
    <n v="4"/>
    <n v="1"/>
    <n v="3"/>
    <n v="4"/>
    <n v="4"/>
    <n v="4"/>
    <n v="4"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1"/>
    <s v="Malik"/>
    <s v="Robinson-Corbin"/>
    <n v="3"/>
    <n v="4"/>
    <n v="5"/>
    <n v="5"/>
    <n v="6"/>
    <x v="5"/>
    <n v="7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3"/>
    <m/>
    <m/>
    <e v="#VALUE!"/>
    <m/>
    <e v="#VALUE!"/>
    <e v="#VALUE!"/>
    <e v="#VALUE!"/>
    <m/>
    <m/>
    <n v="192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3"/>
    <s v="Mahagony"/>
    <s v="Fisher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5"/>
    <m/>
    <n v="4"/>
    <e v="#VALUE!"/>
    <m/>
    <e v="#VALUE!"/>
    <e v="#VALUE!"/>
    <e v="#VALUE!"/>
    <m/>
    <m/>
    <n v="198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4"/>
    <s v="Isaiah"/>
    <s v="Harris"/>
    <n v="4"/>
    <n v="5"/>
    <n v="6"/>
    <n v="6"/>
    <n v="7"/>
    <x v="6"/>
    <n v="8"/>
    <m/>
    <m/>
    <m/>
    <s v="IsaiahHarris"/>
    <m/>
    <m/>
    <m/>
    <s v="C42"/>
    <s v="C42"/>
    <s v="C42"/>
    <n v="700"/>
    <m/>
    <m/>
    <m/>
    <s v="PPDC @ FCES"/>
    <s v="Central"/>
    <s v="Central"/>
    <m/>
    <m/>
    <m/>
    <m/>
    <m/>
    <m/>
    <m/>
    <d v="2014-10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"/>
    <n v="187"/>
    <n v="7"/>
    <n v="19"/>
    <n v="5"/>
    <b v="1"/>
    <b v="1"/>
    <b v="1"/>
    <s v="No"/>
    <m/>
    <n v="214"/>
    <n v="211"/>
    <n v="8"/>
    <n v="-3"/>
    <n v="26"/>
    <b v="0"/>
    <b v="0"/>
    <b v="0"/>
    <s v="No"/>
    <m/>
    <m/>
    <n v="190"/>
    <n v="8"/>
    <m/>
    <m/>
    <n v="8"/>
    <m/>
    <m/>
    <m/>
    <m/>
    <m/>
    <n v="197"/>
    <n v="9"/>
    <m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s v="C42"/>
    <m/>
    <m/>
    <m/>
    <m/>
    <m/>
    <m/>
    <m/>
    <m/>
    <m/>
    <m/>
    <m/>
    <m/>
    <m/>
    <m/>
    <m/>
    <m/>
    <m/>
    <m/>
    <m/>
    <m/>
    <m/>
    <s v="IsaiahHarris"/>
    <m/>
    <m/>
    <s v="Yes"/>
    <m/>
    <m/>
    <m/>
    <s v="No"/>
    <n v="0"/>
    <m/>
    <m/>
    <m/>
    <m/>
    <s v="C42"/>
    <m/>
    <m/>
    <m/>
    <m/>
    <m/>
    <m/>
    <m/>
    <m/>
    <m/>
    <m/>
    <m/>
    <m/>
    <n v="142697"/>
    <n v="4"/>
    <n v="4"/>
    <n v="4"/>
    <n v="4"/>
    <n v="3"/>
    <n v="3"/>
    <n v="4"/>
    <n v="4"/>
    <n v="4"/>
    <n v="4"/>
    <n v="2"/>
    <n v="1"/>
    <n v="4"/>
    <n v="4"/>
    <n v="4"/>
    <n v="4"/>
    <n v="4"/>
    <n v="2"/>
    <n v="2"/>
    <n v="4"/>
    <n v="2"/>
    <n v="1"/>
    <n v="4"/>
    <n v="4"/>
    <n v="4"/>
    <n v="4"/>
    <n v="4"/>
    <n v="4"/>
    <n v="3"/>
    <n v="4"/>
    <n v="4"/>
    <n v="4"/>
    <n v="4"/>
    <n v="2"/>
    <n v="2"/>
    <m/>
    <m/>
    <m/>
    <m/>
    <s v="C42"/>
    <n v="4"/>
    <n v="3"/>
    <n v="1"/>
    <n v="4"/>
    <n v="3"/>
    <n v="2"/>
    <n v="4"/>
    <n v="4"/>
    <n v="4"/>
    <n v="4"/>
    <n v="4"/>
    <n v="4"/>
    <n v="4"/>
    <n v="4"/>
    <n v="4"/>
    <n v="4"/>
    <n v="4"/>
    <n v="3"/>
    <n v="1"/>
    <n v="4"/>
    <n v="3"/>
    <n v="4"/>
    <n v="4"/>
    <n v="4"/>
    <n v="4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5"/>
    <s v="Camille"/>
    <s v="Henderson 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"/>
    <m/>
    <n v="5"/>
    <e v="#VALUE!"/>
    <m/>
    <e v="#VALUE!"/>
    <e v="#VALUE!"/>
    <e v="#VALUE!"/>
    <m/>
    <m/>
    <n v="199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6"/>
    <s v="Tyreeonna"/>
    <s v="Hicks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"/>
    <n v="196"/>
    <n v="5"/>
    <n v="-9"/>
    <n v="14"/>
    <b v="0"/>
    <b v="0"/>
    <b v="0"/>
    <s v="No"/>
    <m/>
    <n v="215"/>
    <n v="214"/>
    <n v="8"/>
    <n v="-1"/>
    <n v="32"/>
    <b v="0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80"/>
    <n v="2"/>
    <n v="2"/>
    <n v="2"/>
    <n v="3"/>
    <n v="3"/>
    <n v="3"/>
    <n v="4"/>
    <n v="4"/>
    <n v="3"/>
    <n v="3"/>
    <n v="4"/>
    <n v="3"/>
    <n v="4"/>
    <n v="3"/>
    <n v="4"/>
    <n v="4"/>
    <n v="4"/>
    <n v="1"/>
    <n v="1"/>
    <n v="1"/>
    <n v="3"/>
    <n v="1"/>
    <n v="4"/>
    <n v="3"/>
    <n v="3"/>
    <n v="2"/>
    <n v="3"/>
    <n v="4"/>
    <n v="4"/>
    <n v="4"/>
    <n v="4"/>
    <n v="2"/>
    <n v="2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7"/>
    <s v="Kayla"/>
    <s v="Jackson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4"/>
    <n v="203"/>
    <n v="5"/>
    <n v="-11"/>
    <n v="28"/>
    <b v="0"/>
    <b v="0"/>
    <b v="0"/>
    <s v="No"/>
    <m/>
    <n v="209"/>
    <n v="222"/>
    <n v="8"/>
    <n v="13"/>
    <n v="52"/>
    <b v="1"/>
    <b v="1"/>
    <b v="1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239"/>
    <n v="4"/>
    <n v="3"/>
    <n v="3"/>
    <n v="4"/>
    <n v="4"/>
    <n v="4"/>
    <n v="4"/>
    <n v="4"/>
    <n v="4"/>
    <n v="4"/>
    <n v="4"/>
    <n v="4"/>
    <n v="4"/>
    <n v="4"/>
    <n v="4"/>
    <n v="4"/>
    <n v="4"/>
    <n v="3"/>
    <n v="2"/>
    <n v="4"/>
    <n v="4"/>
    <n v="4"/>
    <n v="4"/>
    <n v="4"/>
    <n v="4"/>
    <n v="4"/>
    <n v="4"/>
    <n v="4"/>
    <n v="4"/>
    <n v="2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8"/>
    <s v="Aliyah"/>
    <s v="Leak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8"/>
    <n v="218"/>
    <n v="5"/>
    <n v="10"/>
    <n v="66"/>
    <b v="1"/>
    <b v="1"/>
    <b v="1"/>
    <s v="Yes"/>
    <m/>
    <n v="207"/>
    <n v="220"/>
    <n v="8"/>
    <n v="13"/>
    <n v="47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86"/>
    <n v="4"/>
    <n v="4"/>
    <n v="4"/>
    <n v="4"/>
    <n v="4"/>
    <n v="3"/>
    <n v="4"/>
    <n v="4"/>
    <n v="3"/>
    <n v="4"/>
    <n v="3"/>
    <n v="4"/>
    <n v="4"/>
    <n v="4"/>
    <n v="4"/>
    <n v="4"/>
    <n v="4"/>
    <n v="2"/>
    <n v="3"/>
    <n v="1"/>
    <n v="4"/>
    <n v="4"/>
    <n v="2"/>
    <n v="4"/>
    <n v="4"/>
    <n v="2"/>
    <n v="4"/>
    <n v="4"/>
    <n v="4"/>
    <n v="4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9"/>
    <s v="DeVontae"/>
    <s v="Scott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8"/>
    <n v="203"/>
    <n v="6"/>
    <n v="5"/>
    <n v="28"/>
    <b v="1"/>
    <b v="0"/>
    <b v="0"/>
    <s v="No"/>
    <m/>
    <n v="207"/>
    <n v="212"/>
    <n v="8"/>
    <n v="5"/>
    <n v="28"/>
    <b v="1"/>
    <b v="0"/>
    <b v="0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20"/>
    <n v="4"/>
    <n v="3"/>
    <n v="4"/>
    <n v="4"/>
    <n v="4"/>
    <n v="4"/>
    <n v="4"/>
    <n v="4"/>
    <n v="3"/>
    <n v="4"/>
    <n v="4"/>
    <n v="3"/>
    <n v="4"/>
    <n v="4"/>
    <n v="4"/>
    <n v="4"/>
    <n v="4"/>
    <n v="3"/>
    <n v="2"/>
    <n v="4"/>
    <n v="4"/>
    <n v="4"/>
    <n v="4"/>
    <n v="4"/>
    <n v="4"/>
    <n v="4"/>
    <n v="4"/>
    <n v="4"/>
    <n v="4"/>
    <n v="4"/>
    <n v="3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0"/>
    <s v="James"/>
    <s v="Valentine"/>
    <n v="4"/>
    <n v="5"/>
    <n v="6"/>
    <n v="6"/>
    <n v="7"/>
    <x v="6"/>
    <n v="8"/>
    <m/>
    <m/>
    <m/>
    <m/>
    <m/>
    <n v="87"/>
    <m/>
    <s v="C87"/>
    <s v="C87"/>
    <s v="C87"/>
    <n v="1392"/>
    <m/>
    <m/>
    <m/>
    <s v="PPDC @ FCES"/>
    <s v="Central"/>
    <m/>
    <m/>
    <m/>
    <m/>
    <m/>
    <m/>
    <m/>
    <m/>
    <d v="2014-10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8"/>
    <n v="203"/>
    <n v="6"/>
    <n v="5"/>
    <n v="27"/>
    <b v="1"/>
    <b v="0"/>
    <b v="0"/>
    <s v="No"/>
    <m/>
    <n v="211"/>
    <n v="223"/>
    <n v="8"/>
    <n v="12"/>
    <n v="54"/>
    <b v="1"/>
    <b v="1"/>
    <b v="1"/>
    <s v="Yes"/>
    <m/>
    <m/>
    <n v="202"/>
    <n v="27"/>
    <m/>
    <m/>
    <n v="6"/>
    <m/>
    <m/>
    <m/>
    <m/>
    <m/>
    <n v="207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7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87"/>
    <m/>
    <m/>
    <m/>
    <m/>
    <m/>
    <m/>
    <m/>
    <m/>
    <m/>
    <m/>
    <m/>
    <m/>
    <n v="142866"/>
    <n v="2"/>
    <n v="1"/>
    <n v="3"/>
    <n v="4"/>
    <n v="3"/>
    <n v="3"/>
    <n v="4"/>
    <n v="4"/>
    <n v="4"/>
    <n v="4"/>
    <n v="4"/>
    <n v="3"/>
    <n v="4"/>
    <n v="4"/>
    <n v="4"/>
    <n v="4"/>
    <n v="4"/>
    <n v="2"/>
    <n v="3"/>
    <n v="3"/>
    <n v="4"/>
    <n v="4"/>
    <n v="4"/>
    <n v="4"/>
    <n v="4"/>
    <n v="4"/>
    <n v="4"/>
    <n v="4"/>
    <n v="4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1"/>
    <s v="Miasia"/>
    <s v="Young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0"/>
    <n v="0"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9"/>
    <m/>
    <n v="5"/>
    <e v="#VALUE!"/>
    <m/>
    <e v="#VALUE!"/>
    <e v="#VALUE!"/>
    <e v="#VALUE!"/>
    <m/>
    <m/>
    <n v="208"/>
    <m/>
    <n v="8"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2"/>
    <s v="DreAsia"/>
    <s v="Mattox"/>
    <n v="1"/>
    <n v="2"/>
    <n v="3"/>
    <n v="3"/>
    <n v="4"/>
    <x v="3"/>
    <n v="5"/>
    <n v="5"/>
    <n v="6"/>
    <m/>
    <n v="1017400374"/>
    <m/>
    <m/>
    <m/>
    <s v="C912"/>
    <s v="F10"/>
    <s v="F10"/>
    <n v="1211"/>
    <m/>
    <m/>
    <m/>
    <s v="PPDC @ FCES"/>
    <s v="PPDC @ FCES"/>
    <m/>
    <m/>
    <m/>
    <m/>
    <s v="PPDC @ FCES"/>
    <m/>
    <m/>
    <m/>
    <d v="2014-09-01T00:00:00"/>
    <n v="1"/>
    <n v="2"/>
    <n v="80"/>
    <m/>
    <m/>
    <m/>
    <m/>
    <m/>
    <m/>
    <m/>
    <m/>
    <n v="1"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"/>
    <m/>
    <s v="Error"/>
    <n v="43"/>
    <s v="Error"/>
    <e v="#VALUE!"/>
    <e v="#VALUE!"/>
    <s v="No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400374"/>
    <s v="F10"/>
    <n v="205"/>
    <n v="211"/>
    <n v="48"/>
    <s v="Below National Norm"/>
    <n v="6"/>
    <n v="6"/>
    <s v="Yes"/>
    <s v="No"/>
    <s v="Achieved Goal"/>
    <s v="No"/>
    <n v="202"/>
    <n v="213"/>
    <n v="30"/>
    <s v="Well Below National Norm"/>
    <n v="10"/>
    <n v="11"/>
    <s v="Yes"/>
    <s v="Yes"/>
    <s v="Exceeded Goal"/>
    <s v="No"/>
    <m/>
    <m/>
    <d v="2017-09-18T00:00:00"/>
    <m/>
    <s v="Yes"/>
    <m/>
    <m/>
    <s v="Yes"/>
    <m/>
    <m/>
    <m/>
    <m/>
    <s v="Yes"/>
    <e v="#N/A"/>
    <s v="F10"/>
    <m/>
    <m/>
    <m/>
    <m/>
    <n v="495"/>
    <s v="Pass"/>
    <n v="440"/>
    <s v="Pass"/>
    <m/>
    <s v="Fairfield Court Elementary School"/>
    <s v="Yes"/>
    <m/>
    <n v="142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10"/>
    <n v="3"/>
    <n v="3"/>
    <n v="3"/>
    <n v="4"/>
    <n v="4"/>
    <n v="4"/>
    <n v="3"/>
    <n v="4"/>
    <n v="4"/>
  </r>
  <r>
    <n v="223"/>
    <s v="Japharri"/>
    <s v="Deane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9"/>
    <m/>
    <m/>
    <e v="#VALUE!"/>
    <m/>
    <e v="#VALUE!"/>
    <e v="#VALUE!"/>
    <e v="#VALUE!"/>
    <m/>
    <m/>
    <n v="215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851"/>
    <n v="3"/>
    <n v="2"/>
    <n v="2"/>
    <n v="4"/>
    <n v="3"/>
    <n v="4"/>
    <n v="3"/>
    <n v="4"/>
    <n v="4"/>
    <n v="3"/>
    <n v="4"/>
    <n v="4"/>
    <n v="3"/>
    <n v="4"/>
    <n v="4"/>
    <n v="4"/>
    <n v="4"/>
    <n v="3"/>
    <n v="4"/>
    <n v="3"/>
    <n v="3"/>
    <n v="4"/>
    <n v="3"/>
    <n v="4"/>
    <n v="4"/>
    <n v="4"/>
    <n v="4"/>
    <n v="3"/>
    <n v="4"/>
    <n v="4"/>
    <n v="4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4"/>
    <s v="Shytina"/>
    <s v="Huey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"/>
    <n v="207"/>
    <n v="5"/>
    <n v="3"/>
    <n v="37"/>
    <b v="1"/>
    <b v="0"/>
    <b v="0"/>
    <s v="No"/>
    <m/>
    <n v="197"/>
    <n v="212"/>
    <n v="8"/>
    <n v="15"/>
    <n v="28"/>
    <b v="1"/>
    <b v="1"/>
    <b v="1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429"/>
    <n v="3"/>
    <n v="3"/>
    <n v="3"/>
    <n v="3"/>
    <n v="3"/>
    <n v="2"/>
    <n v="3"/>
    <n v="3"/>
    <n v="3"/>
    <n v="4"/>
    <n v="4"/>
    <n v="3"/>
    <n v="3"/>
    <n v="4"/>
    <n v="4"/>
    <n v="4"/>
    <n v="4"/>
    <n v="2"/>
    <n v="2"/>
    <n v="2"/>
    <n v="4"/>
    <n v="4"/>
    <n v="3"/>
    <n v="3"/>
    <n v="3"/>
    <n v="2"/>
    <n v="1"/>
    <n v="2"/>
    <n v="2"/>
    <n v="3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5"/>
    <s v="Ka'Maya"/>
    <s v="Frederick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4-10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171"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6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8"/>
    <s v="LeRome"/>
    <s v="Lewis"/>
    <n v="6"/>
    <n v="7"/>
    <n v="8"/>
    <n v="8"/>
    <n v="9"/>
    <x v="10"/>
    <n v="10"/>
    <m/>
    <m/>
    <m/>
    <m/>
    <m/>
    <m/>
    <m/>
    <m/>
    <m/>
    <s v=""/>
    <m/>
    <m/>
    <s v="Central"/>
    <s v="Central"/>
    <m/>
    <m/>
    <m/>
    <m/>
    <m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s v="alaws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9"/>
    <s v="Keisha"/>
    <s v="Campbell"/>
    <n v="4"/>
    <n v="5"/>
    <n v="6"/>
    <n v="6"/>
    <n v="7"/>
    <x v="6"/>
    <n v="8"/>
    <m/>
    <m/>
    <m/>
    <m/>
    <m/>
    <m/>
    <m/>
    <m/>
    <m/>
    <s v=""/>
    <m/>
    <m/>
    <s v="Central"/>
    <s v="Central"/>
    <m/>
    <m/>
    <m/>
    <m/>
    <m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n v="214"/>
    <m/>
    <m/>
    <m/>
    <m/>
    <m/>
    <m/>
    <m/>
    <n v="204"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0"/>
    <s v="Aniyah-Marie"/>
    <s v="Lawson"/>
    <n v="2"/>
    <n v="3"/>
    <n v="4"/>
    <n v="4"/>
    <n v="5"/>
    <x v="2"/>
    <n v="6"/>
    <m/>
    <m/>
    <m/>
    <m/>
    <m/>
    <m/>
    <m/>
    <m/>
    <m/>
    <s v=""/>
    <m/>
    <m/>
    <s v="Central"/>
    <s v="Central"/>
    <m/>
    <m/>
    <m/>
    <m/>
    <m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n v="164"/>
    <m/>
    <m/>
    <m/>
    <m/>
    <m/>
    <m/>
    <m/>
    <n v="178"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s v="Chantell"/>
    <s v="White"/>
    <n v="10"/>
    <n v="11"/>
    <n v="12"/>
    <n v="12"/>
    <n v="13"/>
    <x v="13"/>
    <n v="14"/>
    <m/>
    <m/>
    <m/>
    <m/>
    <m/>
    <m/>
    <m/>
    <m/>
    <m/>
    <s v=""/>
    <m/>
    <m/>
    <s v="Central"/>
    <m/>
    <m/>
    <m/>
    <m/>
    <m/>
    <m/>
    <m/>
    <m/>
    <m/>
    <m/>
    <m/>
    <d v="2012-09-01T00:00:00"/>
    <n v="0"/>
    <n v="1"/>
    <n v="36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2"/>
    <s v="Malikah"/>
    <s v="Kelson"/>
    <n v="6"/>
    <n v="7"/>
    <n v="8"/>
    <n v="8"/>
    <n v="9"/>
    <x v="10"/>
    <n v="10"/>
    <m/>
    <m/>
    <m/>
    <m/>
    <m/>
    <m/>
    <m/>
    <m/>
    <m/>
    <s v=""/>
    <m/>
    <m/>
    <s v="Central"/>
    <s v="Central"/>
    <m/>
    <m/>
    <m/>
    <m/>
    <m/>
    <m/>
    <m/>
    <m/>
    <m/>
    <m/>
    <d v="2011-09-01T00:00:00"/>
    <n v="0"/>
    <n v="2"/>
    <n v="72"/>
    <m/>
    <m/>
    <n v="1"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3"/>
    <s v="David"/>
    <s v="Bullock"/>
    <n v="5"/>
    <n v="6"/>
    <n v="7"/>
    <n v="7"/>
    <n v="8"/>
    <x v="11"/>
    <n v="9"/>
    <m/>
    <m/>
    <m/>
    <m/>
    <m/>
    <m/>
    <m/>
    <m/>
    <m/>
    <s v=""/>
    <m/>
    <m/>
    <s v="PPDC @ FCES"/>
    <s v="PPDC @ FCES"/>
    <m/>
    <m/>
    <m/>
    <m/>
    <m/>
    <m/>
    <m/>
    <m/>
    <m/>
    <m/>
    <d v="2012-09-01T00:00:00"/>
    <n v="0"/>
    <n v="1"/>
    <n v="36"/>
    <m/>
    <m/>
    <m/>
    <m/>
    <n v="1"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4"/>
    <s v="LeVon"/>
    <s v="Johnson"/>
    <n v="6"/>
    <n v="7"/>
    <n v="8"/>
    <n v="8"/>
    <n v="9"/>
    <x v="10"/>
    <n v="10"/>
    <m/>
    <m/>
    <m/>
    <m/>
    <m/>
    <m/>
    <m/>
    <m/>
    <m/>
    <s v=""/>
    <m/>
    <m/>
    <s v="Central"/>
    <m/>
    <m/>
    <m/>
    <m/>
    <m/>
    <m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5"/>
    <s v="Damian"/>
    <s v="Brown"/>
    <n v="5"/>
    <n v="6"/>
    <n v="7"/>
    <n v="7"/>
    <n v="8"/>
    <x v="11"/>
    <n v="9"/>
    <m/>
    <m/>
    <m/>
    <m/>
    <m/>
    <m/>
    <m/>
    <m/>
    <m/>
    <s v=""/>
    <m/>
    <m/>
    <s v="Central"/>
    <m/>
    <m/>
    <m/>
    <m/>
    <m/>
    <m/>
    <m/>
    <m/>
    <m/>
    <m/>
    <m/>
    <d v="2011-09-01T00:00:00"/>
    <n v="0"/>
    <n v="2"/>
    <n v="72"/>
    <m/>
    <m/>
    <n v="1"/>
    <m/>
    <n v="1"/>
    <m/>
    <m/>
    <m/>
    <m/>
    <m/>
    <m/>
    <m/>
    <m/>
    <m/>
    <m/>
    <m/>
    <m/>
    <m/>
    <m/>
    <m/>
    <m/>
    <m/>
    <m/>
    <m/>
    <m/>
    <m/>
    <m/>
    <m/>
    <n v="210"/>
    <m/>
    <m/>
    <m/>
    <m/>
    <m/>
    <m/>
    <m/>
    <n v="232"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6"/>
    <s v="Rahmel"/>
    <s v="Futrell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4-1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"/>
    <m/>
    <s v="Error"/>
    <n v="16"/>
    <s v="Error"/>
    <e v="#VALUE!"/>
    <e v="#VALUE!"/>
    <s v="No"/>
    <m/>
    <m/>
    <n v="208"/>
    <m/>
    <s v="Error"/>
    <n v="20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110"/>
    <n v="2"/>
    <n v="2"/>
    <n v="3"/>
    <n v="3"/>
    <n v="2"/>
    <n v="2"/>
    <n v="4"/>
    <n v="4"/>
    <n v="4"/>
    <n v="3"/>
    <n v="3"/>
    <n v="3"/>
    <n v="2"/>
    <n v="2"/>
    <n v="4"/>
    <n v="3"/>
    <n v="4"/>
    <n v="3"/>
    <n v="3"/>
    <n v="2"/>
    <n v="3"/>
    <n v="3"/>
    <n v="3"/>
    <n v="4"/>
    <n v="4"/>
    <n v="4"/>
    <n v="4"/>
    <n v="4"/>
    <n v="3"/>
    <n v="2"/>
    <n v="4"/>
    <n v="3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7"/>
    <s v="Ny'Asia"/>
    <s v="Futrell"/>
    <n v="3"/>
    <n v="4"/>
    <n v="5"/>
    <n v="5"/>
    <n v="6"/>
    <x v="5"/>
    <n v="7"/>
    <m/>
    <m/>
    <m/>
    <m/>
    <m/>
    <m/>
    <m/>
    <m/>
    <m/>
    <s v=""/>
    <m/>
    <m/>
    <m/>
    <m/>
    <s v="PPDC @ FCES"/>
    <m/>
    <m/>
    <m/>
    <m/>
    <m/>
    <m/>
    <m/>
    <m/>
    <m/>
    <d v="2014-1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42662"/>
    <n v="3"/>
    <n v="3"/>
    <n v="3"/>
    <n v="3"/>
    <n v="3"/>
    <n v="1"/>
    <n v="4"/>
    <n v="4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8"/>
    <s v="Moneja"/>
    <s v="Miller"/>
    <n v="4"/>
    <n v="5"/>
    <n v="6"/>
    <n v="6"/>
    <n v="7"/>
    <x v="6"/>
    <n v="8"/>
    <m/>
    <m/>
    <m/>
    <m/>
    <m/>
    <n v="100"/>
    <m/>
    <s v="C100"/>
    <s v="C100"/>
    <s v="C100"/>
    <n v="1852"/>
    <m/>
    <m/>
    <m/>
    <s v="PPDC @ FCES"/>
    <s v="Central"/>
    <m/>
    <m/>
    <m/>
    <m/>
    <m/>
    <m/>
    <m/>
    <m/>
    <d v="2014-12-01T00:00:00"/>
    <n v="1"/>
    <n v="1"/>
    <n v="44"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4"/>
    <n v="32"/>
    <m/>
    <m/>
    <n v="6"/>
    <m/>
    <m/>
    <m/>
    <m/>
    <m/>
    <n v="215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00"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C100"/>
    <m/>
    <m/>
    <m/>
    <m/>
    <m/>
    <m/>
    <m/>
    <m/>
    <m/>
    <m/>
    <m/>
    <m/>
    <n v="142900"/>
    <n v="2"/>
    <n v="2"/>
    <n v="2"/>
    <n v="1"/>
    <n v="3"/>
    <n v="1"/>
    <n v="3"/>
    <n v="3"/>
    <n v="3"/>
    <n v="3"/>
    <n v="4"/>
    <n v="3"/>
    <n v="3"/>
    <n v="4"/>
    <n v="3"/>
    <n v="3"/>
    <n v="3"/>
    <n v="1"/>
    <n v="1"/>
    <n v="2"/>
    <n v="4"/>
    <n v="3"/>
    <n v="4"/>
    <n v="4"/>
    <n v="2"/>
    <n v="2"/>
    <n v="3"/>
    <n v="4"/>
    <n v="2"/>
    <n v="4"/>
    <n v="4"/>
    <n v="4"/>
    <n v="4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9"/>
    <s v="Shamiya"/>
    <s v="Miller"/>
    <n v="3"/>
    <n v="4"/>
    <n v="5"/>
    <n v="5"/>
    <n v="6"/>
    <x v="5"/>
    <n v="7"/>
    <m/>
    <m/>
    <m/>
    <n v="1016316709"/>
    <m/>
    <m/>
    <m/>
    <s v="F17"/>
    <s v="F17"/>
    <s v="F17"/>
    <n v="1301"/>
    <m/>
    <m/>
    <m/>
    <s v="PPDC @ FCES"/>
    <s v="PPDC @ FCES"/>
    <s v="PPDC @ FCES"/>
    <m/>
    <m/>
    <m/>
    <m/>
    <m/>
    <m/>
    <m/>
    <d v="2014-12-01T00:00:00"/>
    <n v="1"/>
    <n v="2"/>
    <n v="80"/>
    <m/>
    <m/>
    <m/>
    <m/>
    <m/>
    <m/>
    <m/>
    <m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2"/>
    <m/>
    <s v="Error"/>
    <n v="40"/>
    <s v="Error"/>
    <e v="#VALUE!"/>
    <e v="#VALUE!"/>
    <s v="No"/>
    <m/>
    <m/>
    <n v="202"/>
    <m/>
    <s v="Error"/>
    <n v="22"/>
    <s v="Error"/>
    <e v="#VALUE!"/>
    <e v="#VALUE!"/>
    <s v="No"/>
    <m/>
    <m/>
    <n v="199"/>
    <n v="33"/>
    <n v="196"/>
    <n v="14"/>
    <n v="7"/>
    <n v="-3"/>
    <s v="No"/>
    <s v="No"/>
    <s v="No"/>
    <s v="No"/>
    <n v="197"/>
    <n v="16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17"/>
    <m/>
    <m/>
    <m/>
    <m/>
    <m/>
    <m/>
    <m/>
    <m/>
    <m/>
    <m/>
    <m/>
    <m/>
    <m/>
    <m/>
    <m/>
    <m/>
    <m/>
    <m/>
    <m/>
    <m/>
    <m/>
    <n v="1016316709"/>
    <m/>
    <m/>
    <s v="Yes"/>
    <s v="Yes"/>
    <m/>
    <m/>
    <s v="Yes"/>
    <n v="1"/>
    <m/>
    <m/>
    <m/>
    <m/>
    <s v="F17"/>
    <m/>
    <m/>
    <m/>
    <m/>
    <m/>
    <m/>
    <m/>
    <m/>
    <m/>
    <m/>
    <m/>
    <m/>
    <n v="142809"/>
    <n v="3"/>
    <n v="3"/>
    <n v="3"/>
    <n v="4"/>
    <n v="3"/>
    <n v="3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3"/>
    <n v="4"/>
    <n v="4"/>
    <n v="4"/>
    <n v="4"/>
    <n v="4"/>
    <n v="4"/>
    <n v="4"/>
    <n v="4"/>
    <n v="1"/>
    <n v="1"/>
    <m/>
    <m/>
    <m/>
    <m/>
    <s v="f17"/>
    <n v="3"/>
    <n v="2"/>
    <n v="3"/>
    <n v="4"/>
    <n v="4"/>
    <n v="3"/>
    <n v="4"/>
    <n v="4"/>
    <n v="4"/>
    <n v="4"/>
    <n v="4"/>
    <n v="3"/>
    <n v="4"/>
    <n v="4"/>
    <n v="4"/>
    <n v="4"/>
    <n v="4"/>
    <n v="4"/>
    <n v="4"/>
    <n v="4"/>
    <n v="4"/>
    <n v="4"/>
    <n v="4"/>
    <n v="4"/>
    <n v="4"/>
    <n v="3"/>
    <n v="4"/>
    <n v="4"/>
    <m/>
    <m/>
    <m/>
    <m/>
    <n v="3"/>
    <n v="2"/>
    <n v="3"/>
    <n v="4"/>
    <n v="4"/>
    <n v="4"/>
    <n v="4"/>
    <n v="4"/>
    <n v="4"/>
    <n v="4"/>
    <n v="4"/>
    <n v="4"/>
    <n v="4"/>
    <n v="4"/>
    <n v="4"/>
    <n v="4"/>
    <n v="4"/>
    <n v="2"/>
    <n v="2"/>
    <n v="4"/>
    <n v="4"/>
    <n v="4"/>
    <n v="3"/>
    <n v="4"/>
    <n v="4"/>
    <n v="4"/>
    <n v="3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0"/>
    <s v="Arionna"/>
    <s v="Safford"/>
    <n v="1"/>
    <n v="2"/>
    <n v="3"/>
    <n v="3"/>
    <n v="4"/>
    <x v="3"/>
    <n v="5"/>
    <m/>
    <m/>
    <m/>
    <m/>
    <m/>
    <m/>
    <m/>
    <m/>
    <m/>
    <s v=""/>
    <m/>
    <m/>
    <m/>
    <m/>
    <s v="PPDC @ FCES"/>
    <m/>
    <m/>
    <m/>
    <m/>
    <m/>
    <m/>
    <m/>
    <m/>
    <m/>
    <d v="2015-0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526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1"/>
    <s v="Keishawn"/>
    <s v="Harris"/>
    <n v="4"/>
    <n v="5"/>
    <n v="6"/>
    <n v="6"/>
    <n v="7"/>
    <x v="6"/>
    <n v="8"/>
    <m/>
    <m/>
    <m/>
    <m/>
    <m/>
    <m/>
    <m/>
    <m/>
    <m/>
    <s v=""/>
    <m/>
    <m/>
    <m/>
    <m/>
    <s v="PPDC @ FCES"/>
    <m/>
    <m/>
    <m/>
    <m/>
    <m/>
    <m/>
    <m/>
    <m/>
    <m/>
    <d v="2015-02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m/>
    <s v=""/>
    <m/>
    <m/>
    <m/>
    <m/>
    <m/>
    <m/>
    <m/>
    <m/>
    <m/>
    <m/>
    <m/>
    <m/>
    <n v="152177"/>
    <n v="2"/>
    <n v="2"/>
    <n v="3"/>
    <n v="3"/>
    <n v="4"/>
    <n v="3"/>
    <n v="3"/>
    <n v="4"/>
    <n v="4"/>
    <n v="3"/>
    <n v="3"/>
    <n v="4"/>
    <n v="3"/>
    <n v="3"/>
    <n v="4"/>
    <n v="4"/>
    <n v="4"/>
    <n v="3"/>
    <n v="3"/>
    <n v="4"/>
    <n v="4"/>
    <n v="4"/>
    <n v="3"/>
    <n v="3"/>
    <n v="4"/>
    <n v="4"/>
    <n v="4"/>
    <n v="4"/>
    <n v="4"/>
    <n v="3"/>
    <n v="3"/>
    <n v="4"/>
    <n v="4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2"/>
    <s v="Justice"/>
    <s v="Green"/>
    <n v="2"/>
    <n v="3"/>
    <n v="4"/>
    <n v="4"/>
    <n v="5"/>
    <x v="2"/>
    <n v="6"/>
    <m/>
    <m/>
    <m/>
    <n v="1017221082"/>
    <m/>
    <m/>
    <m/>
    <s v="C147"/>
    <s v="C147"/>
    <s v="C147"/>
    <n v="5440"/>
    <m/>
    <m/>
    <m/>
    <s v="Central"/>
    <s v="Central"/>
    <s v="Central"/>
    <m/>
    <m/>
    <m/>
    <m/>
    <m/>
    <m/>
    <m/>
    <d v="2015-04-01T00:00:00"/>
    <n v="0"/>
    <n v="2"/>
    <n v="72"/>
    <m/>
    <m/>
    <m/>
    <m/>
    <m/>
    <m/>
    <m/>
    <m/>
    <n v="1"/>
    <s v="incomplete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5"/>
    <m/>
    <s v="Error"/>
    <n v="66"/>
    <s v="Error"/>
    <e v="#VALUE!"/>
    <e v="#VALUE!"/>
    <s v="Yes"/>
    <m/>
    <m/>
    <n v="200"/>
    <m/>
    <s v="Error"/>
    <n v="40"/>
    <s v="Error"/>
    <e v="#VALUE!"/>
    <e v="#VALUE!"/>
    <s v="No"/>
    <m/>
    <m/>
    <n v="195"/>
    <n v="42"/>
    <n v="206"/>
    <n v="50"/>
    <n v="8"/>
    <n v="11"/>
    <s v="Yes"/>
    <s v="Yes"/>
    <s v="Yes"/>
    <s v="Yes"/>
    <n v="195"/>
    <n v="31"/>
    <n v="206"/>
    <n v="31"/>
    <n v="12"/>
    <n v="11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147"/>
    <m/>
    <m/>
    <m/>
    <m/>
    <m/>
    <m/>
    <m/>
    <m/>
    <m/>
    <m/>
    <m/>
    <m/>
    <m/>
    <m/>
    <m/>
    <m/>
    <m/>
    <m/>
    <m/>
    <m/>
    <m/>
    <n v="1017221082"/>
    <m/>
    <m/>
    <m/>
    <s v="Yes"/>
    <m/>
    <m/>
    <s v="No"/>
    <n v="0"/>
    <m/>
    <m/>
    <m/>
    <m/>
    <s v="C147"/>
    <m/>
    <m/>
    <m/>
    <m/>
    <m/>
    <m/>
    <m/>
    <m/>
    <m/>
    <m/>
    <m/>
    <m/>
    <n v="15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84"/>
    <n v="3"/>
    <n v="2"/>
    <n v="2"/>
    <n v="3"/>
    <n v="3"/>
    <n v="1"/>
    <n v="3"/>
    <n v="3"/>
    <n v="2"/>
    <n v="2"/>
    <n v="3"/>
    <n v="3"/>
    <n v="2"/>
    <n v="3"/>
    <n v="3"/>
    <n v="3"/>
    <n v="3"/>
    <n v="2"/>
    <n v="2"/>
    <n v="2"/>
    <n v="2"/>
    <n v="2"/>
    <n v="3"/>
    <n v="3"/>
    <n v="3"/>
    <n v="2"/>
    <n v="2"/>
    <n v="2"/>
    <m/>
    <m/>
    <m/>
    <m/>
    <n v="3"/>
    <n v="3"/>
    <n v="2"/>
    <n v="3"/>
    <n v="2"/>
    <n v="1"/>
    <n v="4"/>
    <n v="3"/>
    <n v="1"/>
    <n v="2"/>
    <n v="4"/>
    <n v="3"/>
    <n v="1"/>
    <n v="3"/>
    <n v="4"/>
    <n v="4"/>
    <n v="4"/>
    <n v="3"/>
    <n v="3"/>
    <n v="4"/>
    <n v="4"/>
    <n v="4"/>
    <n v="4"/>
    <n v="4"/>
    <n v="3"/>
    <n v="3"/>
    <n v="4"/>
    <n v="4"/>
    <n v="4"/>
    <n v="4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3"/>
    <s v="Ky'Ajah"/>
    <s v="Mills"/>
    <n v="1"/>
    <n v="2"/>
    <n v="3"/>
    <n v="3"/>
    <n v="4"/>
    <x v="3"/>
    <n v="5"/>
    <m/>
    <m/>
    <m/>
    <n v="1017417225"/>
    <m/>
    <m/>
    <m/>
    <s v="F14"/>
    <s v="F14"/>
    <s v="F14"/>
    <n v="1258"/>
    <m/>
    <m/>
    <m/>
    <s v="PPDC @ FCES"/>
    <s v="PPDC @ FCES"/>
    <s v="PPDC @ FCES"/>
    <m/>
    <m/>
    <m/>
    <m/>
    <m/>
    <m/>
    <m/>
    <d v="2015-04-01T00:00:00"/>
    <n v="1"/>
    <n v="1"/>
    <n v="44"/>
    <m/>
    <m/>
    <m/>
    <m/>
    <m/>
    <m/>
    <m/>
    <m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"/>
    <m/>
    <s v="Error"/>
    <n v="66"/>
    <s v="Error"/>
    <e v="#VALUE!"/>
    <e v="#VALUE!"/>
    <s v="Yes"/>
    <m/>
    <m/>
    <n v="189"/>
    <m/>
    <s v="Error"/>
    <n v="41"/>
    <s v="Error"/>
    <e v="#VALUE!"/>
    <e v="#VALUE!"/>
    <s v="No"/>
    <m/>
    <m/>
    <n v="193"/>
    <n v="62"/>
    <m/>
    <m/>
    <n v="10"/>
    <m/>
    <m/>
    <m/>
    <m/>
    <m/>
    <n v="190"/>
    <n v="49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F14"/>
    <m/>
    <m/>
    <m/>
    <m/>
    <m/>
    <m/>
    <m/>
    <m/>
    <m/>
    <m/>
    <m/>
    <m/>
    <m/>
    <m/>
    <m/>
    <m/>
    <m/>
    <m/>
    <m/>
    <m/>
    <m/>
    <n v="1017417225"/>
    <m/>
    <m/>
    <m/>
    <s v="Yes"/>
    <m/>
    <m/>
    <s v="Yes"/>
    <n v="2"/>
    <m/>
    <m/>
    <m/>
    <m/>
    <s v="F14"/>
    <m/>
    <m/>
    <m/>
    <m/>
    <m/>
    <m/>
    <m/>
    <m/>
    <m/>
    <m/>
    <m/>
    <m/>
    <n v="152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4"/>
    <s v="Aniyah"/>
    <s v="Edwards"/>
    <n v="1"/>
    <n v="2"/>
    <n v="3"/>
    <n v="3"/>
    <n v="4"/>
    <x v="3"/>
    <n v="5"/>
    <n v="5"/>
    <m/>
    <m/>
    <n v="1017537722"/>
    <m/>
    <m/>
    <m/>
    <s v="F335"/>
    <s v="F335"/>
    <s v="F335"/>
    <m/>
    <m/>
    <m/>
    <m/>
    <s v="PPDC @ FCES"/>
    <m/>
    <m/>
    <m/>
    <s v="PPDC @ FCES"/>
    <m/>
    <s v="PPDC @ FCES"/>
    <m/>
    <m/>
    <m/>
    <d v="2015-04-01T00:00:00"/>
    <n v="0"/>
    <n v="3"/>
    <n v="108"/>
    <m/>
    <m/>
    <m/>
    <m/>
    <m/>
    <m/>
    <m/>
    <m/>
    <n v="1"/>
    <m/>
    <m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6"/>
    <m/>
    <s v="Error"/>
    <n v="20"/>
    <s v="Error"/>
    <e v="#VALUE!"/>
    <e v="#VALUE!"/>
    <s v="No"/>
    <m/>
    <m/>
    <n v="185"/>
    <m/>
    <s v="Error"/>
    <n v="30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d v="2016-10-05T00:00:00"/>
    <n v="190"/>
    <m/>
    <n v="187"/>
    <n v="10"/>
    <n v="9"/>
    <n v="-3"/>
    <s v="No"/>
    <s v="No"/>
    <s v="No"/>
    <s v="No"/>
    <n v="192"/>
    <m/>
    <n v="200"/>
    <n v="18"/>
    <n v="12"/>
    <n v="8"/>
    <s v="Yes"/>
    <s v="No"/>
    <s v="No"/>
    <s v="No"/>
    <m/>
    <n v="1017537722"/>
    <s v="F335"/>
    <n v="193"/>
    <n v="200"/>
    <n v="21"/>
    <s v="Well Below National Norm"/>
    <n v="8"/>
    <n v="7"/>
    <s v="Yes"/>
    <s v="No"/>
    <s v="Did Not Achieve Goal, But Showed Growth"/>
    <s v="No"/>
    <n v="195"/>
    <n v="210"/>
    <n v="24"/>
    <s v="Well Below National Norm"/>
    <n v="10"/>
    <n v="15"/>
    <s v="Yes"/>
    <s v="Yes"/>
    <s v="Exceeded Goal"/>
    <s v="No"/>
    <m/>
    <n v="1017537722"/>
    <d v="2017-10-09T00:00:00"/>
    <m/>
    <m/>
    <m/>
    <s v="Yes"/>
    <s v="Yes"/>
    <m/>
    <m/>
    <s v="No"/>
    <n v="0"/>
    <s v="No"/>
    <e v="#N/A"/>
    <s v="F335"/>
    <n v="438"/>
    <s v="Pass"/>
    <n v="461"/>
    <s v="Pass"/>
    <n v="354"/>
    <s v="Fail"/>
    <n v="342"/>
    <s v="Fail"/>
    <s v="Fairfield Court Elementary School"/>
    <s v="Fairfield Court Elementary School"/>
    <s v="Yes"/>
    <m/>
    <n v="1524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335"/>
    <n v="3"/>
    <n v="4"/>
    <n v="3"/>
    <n v="4"/>
    <n v="4"/>
    <n v="3"/>
    <n v="4"/>
    <n v="4"/>
    <n v="4"/>
  </r>
  <r>
    <n v="245"/>
    <s v="Malaylah"/>
    <s v="Feiser"/>
    <n v="4"/>
    <n v="5"/>
    <n v="6"/>
    <n v="6"/>
    <n v="7"/>
    <x v="6"/>
    <n v="8"/>
    <m/>
    <m/>
    <m/>
    <m/>
    <m/>
    <n v="12"/>
    <m/>
    <s v="C12"/>
    <s v="C12"/>
    <s v="C12"/>
    <n v="397"/>
    <m/>
    <m/>
    <m/>
    <s v="PPDC @ FCES"/>
    <m/>
    <m/>
    <m/>
    <m/>
    <m/>
    <m/>
    <m/>
    <m/>
    <m/>
    <d v="2015-04-01T00:00:00"/>
    <n v="0"/>
    <n v="1"/>
    <n v="3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"/>
    <m/>
    <m/>
    <m/>
    <m/>
    <m/>
    <m/>
    <m/>
    <m/>
    <m/>
    <m/>
    <m/>
    <m/>
    <n v="152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6"/>
    <s v="Zamora"/>
    <s v="Carter"/>
    <n v="1"/>
    <n v="2"/>
    <n v="3"/>
    <n v="3"/>
    <n v="4"/>
    <x v="3"/>
    <n v="5"/>
    <m/>
    <m/>
    <m/>
    <m/>
    <m/>
    <n v="60"/>
    <m/>
    <s v="C60"/>
    <s v="C60"/>
    <s v="C60"/>
    <n v="907"/>
    <m/>
    <m/>
    <m/>
    <m/>
    <s v="Central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8"/>
    <m/>
    <s v="Error"/>
    <n v="48"/>
    <s v="Error"/>
    <e v="#VALUE!"/>
    <e v="#VALUE!"/>
    <s v="No"/>
    <m/>
    <m/>
    <n v="196"/>
    <m/>
    <s v="Error"/>
    <n v="61"/>
    <s v="Error"/>
    <e v="#VALUE!"/>
    <e v="#VALUE!"/>
    <s v="Yes"/>
    <m/>
    <m/>
    <m/>
    <m/>
    <m/>
    <m/>
    <m/>
    <m/>
    <m/>
    <m/>
    <m/>
    <m/>
    <n v="190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7"/>
    <s v="Terrell"/>
    <s v="Hicks"/>
    <n v="1"/>
    <n v="2"/>
    <n v="3"/>
    <n v="3"/>
    <n v="4"/>
    <x v="3"/>
    <n v="5"/>
    <m/>
    <m/>
    <m/>
    <s v="TerrellHicks"/>
    <m/>
    <m/>
    <m/>
    <s v="F212"/>
    <s v="F212"/>
    <s v="C44"/>
    <n v="727"/>
    <m/>
    <m/>
    <m/>
    <m/>
    <s v="Central"/>
    <m/>
    <s v="PPDC @ FCES"/>
    <m/>
    <s v="PPDC @ FCES"/>
    <m/>
    <m/>
    <m/>
    <m/>
    <d v="2015-06-01T00:00:00"/>
    <n v="3"/>
    <n v="0"/>
    <n v="24"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m/>
    <s v="Error"/>
    <n v="56"/>
    <s v="Error"/>
    <e v="#VALUE!"/>
    <e v="#VALUE!"/>
    <s v="Yes"/>
    <m/>
    <m/>
    <n v="199"/>
    <m/>
    <s v="Error"/>
    <n v="69"/>
    <s v="Error"/>
    <e v="#VALUE!"/>
    <e v="#VALUE!"/>
    <s v="Yes"/>
    <m/>
    <m/>
    <n v="190"/>
    <n v="54"/>
    <m/>
    <m/>
    <n v="10"/>
    <m/>
    <m/>
    <m/>
    <m/>
    <m/>
    <n v="190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12"/>
    <m/>
    <m/>
    <m/>
    <m/>
    <m/>
    <m/>
    <m/>
    <m/>
    <m/>
    <m/>
    <m/>
    <m/>
    <m/>
    <m/>
    <m/>
    <m/>
    <m/>
    <m/>
    <m/>
    <m/>
    <m/>
    <s v="TerrellHicks"/>
    <m/>
    <m/>
    <m/>
    <s v="Yes"/>
    <m/>
    <m/>
    <m/>
    <m/>
    <m/>
    <m/>
    <m/>
    <m/>
    <s v="C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8"/>
    <s v="Jayonna"/>
    <s v="Lawson"/>
    <n v="1"/>
    <n v="2"/>
    <n v="3"/>
    <n v="3"/>
    <n v="4"/>
    <x v="3"/>
    <n v="5"/>
    <m/>
    <m/>
    <m/>
    <m/>
    <m/>
    <n v="43"/>
    <m/>
    <s v="C43"/>
    <s v="C43"/>
    <s v="C43"/>
    <n v="714"/>
    <m/>
    <m/>
    <m/>
    <m/>
    <s v="Central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4"/>
    <m/>
    <s v="Error"/>
    <n v="17"/>
    <s v="Error"/>
    <e v="#VALUE!"/>
    <e v="#VALUE!"/>
    <s v="No"/>
    <m/>
    <m/>
    <m/>
    <m/>
    <e v="#VALUE!"/>
    <m/>
    <e v="#VALUE!"/>
    <e v="#VALUE!"/>
    <e v="#VALUE!"/>
    <m/>
    <m/>
    <m/>
    <n v="176"/>
    <n v="22"/>
    <m/>
    <m/>
    <n v="12"/>
    <m/>
    <m/>
    <m/>
    <m/>
    <m/>
    <n v="18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9"/>
    <s v="Kendrick"/>
    <s v="Rodgers"/>
    <n v="1"/>
    <n v="2"/>
    <n v="3"/>
    <n v="3"/>
    <n v="4"/>
    <x v="3"/>
    <n v="5"/>
    <n v="5"/>
    <m/>
    <m/>
    <n v="1017182640"/>
    <m/>
    <m/>
    <m/>
    <s v="C27"/>
    <s v="C27"/>
    <s v="C27"/>
    <n v="552"/>
    <m/>
    <m/>
    <m/>
    <m/>
    <s v="Central"/>
    <m/>
    <s v="Central"/>
    <m/>
    <s v="Central"/>
    <s v="Central"/>
    <m/>
    <m/>
    <m/>
    <d v="2015-06-01T00:00:00"/>
    <n v="2"/>
    <n v="1"/>
    <n v="52"/>
    <m/>
    <m/>
    <m/>
    <m/>
    <m/>
    <m/>
    <m/>
    <m/>
    <m/>
    <s v="incomplete"/>
    <m/>
    <n v="1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0"/>
    <m/>
    <s v="Error"/>
    <n v="53"/>
    <s v="Error"/>
    <e v="#VALUE!"/>
    <e v="#VALUE!"/>
    <s v="Yes"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17182640"/>
    <s v="C27"/>
    <n v="214"/>
    <n v="221"/>
    <n v="73"/>
    <s v="Above National Norm"/>
    <n v="5"/>
    <n v="7"/>
    <s v="Yes"/>
    <s v="Yes"/>
    <s v="Exceeded Goal"/>
    <s v="Yes"/>
    <n v="213"/>
    <n v="217"/>
    <n v="39"/>
    <s v="Below National Norm"/>
    <n v="10"/>
    <n v="4"/>
    <s v="Yes"/>
    <s v="No"/>
    <s v="Did Not Achieve Goal, But Showed Growth"/>
    <s v="No"/>
    <m/>
    <s v="KendrickRodgers"/>
    <d v="2017-09-18T00:00:00"/>
    <m/>
    <m/>
    <m/>
    <m/>
    <s v="Yes"/>
    <m/>
    <m/>
    <m/>
    <m/>
    <s v="No"/>
    <e v="#N/A"/>
    <s v="C27"/>
    <m/>
    <m/>
    <m/>
    <m/>
    <n v="466"/>
    <s v="Pass"/>
    <n v="415"/>
    <s v="Pass"/>
    <m/>
    <s v="Bellevue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27"/>
    <n v="3"/>
    <n v="3"/>
    <n v="3"/>
    <n v="4"/>
    <n v="3"/>
    <n v="3"/>
    <n v="1"/>
    <n v="1"/>
    <n v="4"/>
  </r>
  <r>
    <n v="251"/>
    <s v="Monica"/>
    <s v="Williams"/>
    <s v="k"/>
    <n v="1"/>
    <n v="2"/>
    <n v="2"/>
    <n v="3"/>
    <x v="1"/>
    <n v="4"/>
    <m/>
    <m/>
    <m/>
    <m/>
    <m/>
    <n v="3"/>
    <m/>
    <s v="C3"/>
    <s v="C3"/>
    <s v="C3"/>
    <n v="282"/>
    <m/>
    <m/>
    <m/>
    <m/>
    <s v="Central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1"/>
    <m/>
    <s v="Error"/>
    <n v="3"/>
    <s v="Error"/>
    <e v="#VALUE!"/>
    <e v="#VALUE!"/>
    <s v="No"/>
    <m/>
    <m/>
    <n v="147"/>
    <m/>
    <s v="Error"/>
    <n v="1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2"/>
    <s v="Jaquan"/>
    <s v="Williams"/>
    <s v="k"/>
    <n v="1"/>
    <n v="2"/>
    <n v="2"/>
    <n v="3"/>
    <x v="1"/>
    <n v="4"/>
    <m/>
    <m/>
    <m/>
    <m/>
    <m/>
    <n v="4"/>
    <m/>
    <s v="C4"/>
    <s v="C4"/>
    <s v="C4"/>
    <n v="283"/>
    <m/>
    <m/>
    <m/>
    <m/>
    <s v="Central"/>
    <m/>
    <m/>
    <m/>
    <s v="Central"/>
    <m/>
    <m/>
    <m/>
    <m/>
    <d v="2015-06-01T00:00:00"/>
    <n v="2"/>
    <n v="0"/>
    <n v="16"/>
    <m/>
    <m/>
    <m/>
    <m/>
    <m/>
    <m/>
    <m/>
    <m/>
    <m/>
    <n v="1"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5"/>
    <m/>
    <s v="Error"/>
    <n v="6"/>
    <s v="Error"/>
    <e v="#VALUE!"/>
    <e v="#VALUE!"/>
    <s v="No"/>
    <m/>
    <m/>
    <n v="161"/>
    <m/>
    <s v="Error"/>
    <n v="7"/>
    <s v="Error"/>
    <e v="#VALUE!"/>
    <e v="#VALUE!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3"/>
    <s v="Danere (Danny)"/>
    <s v="Lonzer"/>
    <n v="3"/>
    <n v="4"/>
    <n v="5"/>
    <n v="5"/>
    <n v="6"/>
    <x v="5"/>
    <n v="7"/>
    <m/>
    <m/>
    <m/>
    <n v="1016032413"/>
    <m/>
    <m/>
    <m/>
    <s v="C23"/>
    <s v="C23"/>
    <s v="C23"/>
    <n v="507"/>
    <m/>
    <m/>
    <m/>
    <m/>
    <s v="Central"/>
    <s v="Central"/>
    <m/>
    <m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2"/>
    <m/>
    <s v="Error"/>
    <n v="86"/>
    <s v="Error"/>
    <e v="#VALUE!"/>
    <e v="#VALUE!"/>
    <s v="Yes"/>
    <m/>
    <m/>
    <m/>
    <m/>
    <e v="#VALUE!"/>
    <m/>
    <e v="#VALUE!"/>
    <e v="#VALUE!"/>
    <e v="#VALUE!"/>
    <m/>
    <m/>
    <m/>
    <m/>
    <m/>
    <n v="213"/>
    <n v="53"/>
    <m/>
    <m/>
    <m/>
    <m/>
    <m/>
    <s v="Yes"/>
    <n v="205"/>
    <n v="33"/>
    <n v="208"/>
    <n v="20"/>
    <n v="10"/>
    <n v="3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C23"/>
    <m/>
    <m/>
    <m/>
    <m/>
    <m/>
    <m/>
    <m/>
    <m/>
    <m/>
    <m/>
    <m/>
    <m/>
    <m/>
    <m/>
    <m/>
    <m/>
    <m/>
    <m/>
    <m/>
    <m/>
    <m/>
    <n v="1016032413"/>
    <m/>
    <m/>
    <m/>
    <s v="Yes"/>
    <m/>
    <m/>
    <s v="No"/>
    <n v="0"/>
    <m/>
    <m/>
    <m/>
    <m/>
    <s v="C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23"/>
    <n v="3"/>
    <n v="3"/>
    <n v="3"/>
    <n v="4"/>
    <n v="3"/>
    <n v="3"/>
    <n v="4"/>
    <n v="3"/>
    <n v="4"/>
    <n v="4"/>
    <n v="3"/>
    <n v="4"/>
    <n v="4"/>
    <n v="3"/>
    <n v="4"/>
    <n v="4"/>
    <n v="4"/>
    <n v="4"/>
    <n v="4"/>
    <n v="4"/>
    <n v="4"/>
    <n v="4"/>
    <n v="3"/>
    <n v="3"/>
    <n v="4"/>
    <n v="3"/>
    <n v="2"/>
    <n v="4"/>
    <m/>
    <m/>
    <m/>
    <m/>
    <n v="3"/>
    <n v="1"/>
    <n v="3"/>
    <n v="3"/>
    <n v="2"/>
    <n v="3"/>
    <n v="3"/>
    <n v="4"/>
    <n v="2"/>
    <n v="3"/>
    <n v="3"/>
    <n v="4"/>
    <n v="3"/>
    <n v="4"/>
    <n v="4"/>
    <n v="3"/>
    <n v="4"/>
    <n v="4"/>
    <n v="4"/>
    <n v="4"/>
    <n v="4"/>
    <n v="3"/>
    <n v="2"/>
    <n v="3"/>
    <n v="3"/>
    <n v="3"/>
    <n v="3"/>
    <n v="3"/>
    <n v="3"/>
    <n v="3"/>
    <n v="2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4"/>
    <s v="Ce'Asia"/>
    <s v="Glasspie"/>
    <m/>
    <n v="1"/>
    <n v="2"/>
    <n v="2"/>
    <n v="3"/>
    <x v="1"/>
    <n v="4"/>
    <n v="4"/>
    <m/>
    <m/>
    <s v="Ce'AsiaGlasspie"/>
    <m/>
    <m/>
    <m/>
    <s v="C30"/>
    <s v="C30"/>
    <s v="C30"/>
    <n v="596"/>
    <m/>
    <m/>
    <m/>
    <m/>
    <s v="Central"/>
    <s v="Central"/>
    <s v="Central"/>
    <s v="Central"/>
    <s v="Central"/>
    <s v="Central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177"/>
    <m/>
    <m/>
    <e v="#VALUE!"/>
    <n v="39"/>
    <e v="#VALUE!"/>
    <e v="#VALUE!"/>
    <e v="#VALUE!"/>
    <s v="No"/>
    <m/>
    <m/>
    <n v="169"/>
    <n v="36"/>
    <n v="187"/>
    <n v="46"/>
    <n v="15"/>
    <n v="18"/>
    <s v="Yes"/>
    <s v="Yes"/>
    <s v="Yes"/>
    <s v="No"/>
    <n v="183"/>
    <n v="68"/>
    <n v="199"/>
    <n v="69"/>
    <n v="14"/>
    <n v="16"/>
    <s v="Yes"/>
    <s v="Yes"/>
    <s v="Yes"/>
    <s v="Yes"/>
    <m/>
    <d v="2016-09-20T00:00:00"/>
    <n v="180"/>
    <m/>
    <n v="193"/>
    <n v="36"/>
    <n v="12"/>
    <n v="13"/>
    <s v="Yes"/>
    <s v="Yes"/>
    <s v="Yes"/>
    <s v="No"/>
    <n v="194"/>
    <m/>
    <n v="202"/>
    <n v="46"/>
    <n v="13"/>
    <n v="8"/>
    <s v="Yes"/>
    <s v="No"/>
    <s v="No"/>
    <s v="No"/>
    <m/>
    <s v="x"/>
    <s v="C30"/>
    <n v="192"/>
    <n v="199"/>
    <n v="32"/>
    <s v="Well Below National Norm"/>
    <n v="9"/>
    <n v="7"/>
    <s v="Yes"/>
    <s v="No"/>
    <s v="Did Not Achieve Goal, But Showed Growth"/>
    <s v="No"/>
    <n v="212"/>
    <n v="215"/>
    <n v="54"/>
    <s v="Above National Norm"/>
    <n v="11"/>
    <n v="3"/>
    <s v="Yes"/>
    <s v="No"/>
    <s v="Did Not Achieve Goal, But Showed Growth"/>
    <s v="Yes"/>
    <m/>
    <n v="1017572561"/>
    <d v="2017-09-19T00:00:00"/>
    <m/>
    <m/>
    <s v="Yes"/>
    <s v="Yes"/>
    <s v="?"/>
    <s v="No"/>
    <n v="0"/>
    <s v="No"/>
    <n v="0"/>
    <m/>
    <m/>
    <s v="C30"/>
    <m/>
    <m/>
    <n v="402"/>
    <s v="Pass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0"/>
    <n v="2"/>
    <n v="4"/>
    <n v="2"/>
    <n v="3"/>
    <n v="2"/>
    <n v="2"/>
    <n v="2"/>
    <n v="2"/>
    <n v="2"/>
  </r>
  <r>
    <n v="255"/>
    <s v="Ce'Ana"/>
    <s v="Glasspie"/>
    <m/>
    <n v="1"/>
    <n v="2"/>
    <n v="2"/>
    <n v="3"/>
    <x v="1"/>
    <n v="4"/>
    <n v="4"/>
    <m/>
    <m/>
    <s v="Ce'AnaGlasspie"/>
    <m/>
    <m/>
    <m/>
    <s v="C31"/>
    <s v="C31"/>
    <s v="C31"/>
    <n v="597"/>
    <m/>
    <m/>
    <m/>
    <m/>
    <s v="Central"/>
    <s v="Central"/>
    <s v="Central"/>
    <s v="Central"/>
    <s v="Central"/>
    <s v="Central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3"/>
    <m/>
    <s v="Error"/>
    <n v="38"/>
    <s v="Error"/>
    <e v="#VALUE!"/>
    <e v="#VALUE!"/>
    <s v="No"/>
    <m/>
    <m/>
    <n v="182"/>
    <m/>
    <s v="Error"/>
    <n v="53"/>
    <s v="Error"/>
    <e v="#VALUE!"/>
    <e v="#VALUE!"/>
    <s v="Yes"/>
    <m/>
    <m/>
    <n v="166"/>
    <n v="29"/>
    <n v="183"/>
    <n v="35"/>
    <n v="15"/>
    <n v="17"/>
    <s v="Yes"/>
    <s v="Yes"/>
    <s v="Yes"/>
    <s v="No"/>
    <n v="185"/>
    <n v="73"/>
    <n v="201"/>
    <n v="74"/>
    <n v="14"/>
    <n v="16"/>
    <s v="Yes"/>
    <s v="Yes"/>
    <s v="Yes"/>
    <s v="Yes"/>
    <m/>
    <d v="2016-09-20T00:00:00"/>
    <n v="168"/>
    <m/>
    <n v="183"/>
    <n v="15"/>
    <n v="14"/>
    <n v="15"/>
    <s v="Yes"/>
    <s v="Yes"/>
    <s v="Yes"/>
    <s v="No"/>
    <n v="193"/>
    <m/>
    <n v="207"/>
    <n v="60"/>
    <n v="13"/>
    <n v="14"/>
    <s v="Yes"/>
    <s v="Yes"/>
    <s v="Yes"/>
    <s v="Yes"/>
    <m/>
    <s v="x"/>
    <s v="C31"/>
    <n v="182"/>
    <n v="196"/>
    <n v="25"/>
    <s v="Well Below National Norm"/>
    <n v="10"/>
    <n v="14"/>
    <s v="Yes"/>
    <s v="Yes"/>
    <s v="Exceeded Goal"/>
    <s v="No"/>
    <n v="208"/>
    <n v="210"/>
    <n v="41"/>
    <s v="Below National Norm"/>
    <n v="11"/>
    <n v="2"/>
    <s v="Yes"/>
    <s v="No"/>
    <s v="Did Not Achieve Goal, But Showed Growth"/>
    <s v="No"/>
    <m/>
    <n v="1017572429"/>
    <d v="2017-09-19T00:00:00"/>
    <m/>
    <m/>
    <s v="Yes"/>
    <s v="Yes"/>
    <s v="?"/>
    <s v="No"/>
    <n v="0"/>
    <s v="No"/>
    <n v="0"/>
    <m/>
    <m/>
    <s v="C31"/>
    <m/>
    <m/>
    <n v="470"/>
    <s v="Pass"/>
    <m/>
    <m/>
    <m/>
    <m/>
    <s v="Woodville Elementary School"/>
    <s v="Anna Julia Cooper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31"/>
    <n v="3"/>
    <n v="2"/>
    <n v="2"/>
    <n v="4"/>
    <n v="2"/>
    <n v="2"/>
    <n v="4"/>
    <n v="3"/>
    <n v="3"/>
  </r>
  <r>
    <n v="256"/>
    <s v="Takayla"/>
    <s v="Carlyle"/>
    <s v="k"/>
    <n v="1"/>
    <n v="2"/>
    <n v="2"/>
    <n v="3"/>
    <x v="1"/>
    <n v="4"/>
    <m/>
    <m/>
    <m/>
    <n v="1017559854"/>
    <m/>
    <m/>
    <m/>
    <s v="W8"/>
    <s v="W8"/>
    <s v="W8"/>
    <n v="4001"/>
    <m/>
    <m/>
    <m/>
    <m/>
    <s v="Central"/>
    <s v="Woodville"/>
    <m/>
    <s v="Woodville"/>
    <m/>
    <m/>
    <m/>
    <m/>
    <m/>
    <d v="2015-06-01T00:00:00"/>
    <n v="1"/>
    <n v="1"/>
    <n v="44"/>
    <m/>
    <m/>
    <m/>
    <m/>
    <m/>
    <m/>
    <m/>
    <m/>
    <m/>
    <n v="1"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8"/>
    <m/>
    <s v="Error"/>
    <n v="26"/>
    <s v="Error"/>
    <e v="#VALUE!"/>
    <e v="#VALUE!"/>
    <s v="No"/>
    <m/>
    <m/>
    <n v="169"/>
    <m/>
    <s v="Error"/>
    <n v="19"/>
    <s v="Error"/>
    <e v="#VALUE!"/>
    <e v="#VALUE!"/>
    <s v="No"/>
    <m/>
    <m/>
    <m/>
    <m/>
    <m/>
    <m/>
    <m/>
    <m/>
    <m/>
    <m/>
    <m/>
    <m/>
    <n v="183"/>
    <n v="68"/>
    <n v="179"/>
    <n v="17"/>
    <n v="14"/>
    <n v="-4"/>
    <s v="No"/>
    <s v="No"/>
    <s v="No"/>
    <s v="No"/>
    <m/>
    <d v="2016-09-20T00:00:00"/>
    <n v="178"/>
    <m/>
    <n v="173"/>
    <n v="5"/>
    <n v="12"/>
    <n v="-5"/>
    <s v="No"/>
    <s v="No"/>
    <s v="No"/>
    <s v="No"/>
    <n v="186"/>
    <m/>
    <n v="201"/>
    <n v="43"/>
    <n v="13"/>
    <n v="15"/>
    <s v="Yes"/>
    <s v="Yes"/>
    <s v="Yes"/>
    <s v="No"/>
    <m/>
    <m/>
    <s v="W8"/>
    <m/>
    <m/>
    <m/>
    <m/>
    <m/>
    <m/>
    <m/>
    <m/>
    <m/>
    <m/>
    <m/>
    <m/>
    <m/>
    <m/>
    <m/>
    <m/>
    <m/>
    <m/>
    <m/>
    <m/>
    <m/>
    <n v="1017559854"/>
    <m/>
    <m/>
    <m/>
    <s v="Yes"/>
    <s v="Yes"/>
    <m/>
    <s v="Yes"/>
    <n v="4"/>
    <s v="Yes"/>
    <n v="3"/>
    <m/>
    <m/>
    <s v="W8"/>
    <n v="370"/>
    <s v="Fail"/>
    <n v="471"/>
    <s v="Pass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7"/>
    <s v="Jordan"/>
    <s v="Moore"/>
    <n v="4"/>
    <n v="5"/>
    <n v="6"/>
    <n v="6"/>
    <n v="7"/>
    <x v="6"/>
    <n v="8"/>
    <m/>
    <m/>
    <m/>
    <m/>
    <m/>
    <n v="40"/>
    <m/>
    <s v="C40"/>
    <s v="C40"/>
    <s v="C40"/>
    <n v="685"/>
    <m/>
    <m/>
    <m/>
    <m/>
    <s v="Central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09"/>
    <n v="45"/>
    <m/>
    <m/>
    <n v="5"/>
    <m/>
    <m/>
    <m/>
    <m/>
    <m/>
    <n v="202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9"/>
    <s v="Kariyah"/>
    <s v="White"/>
    <s v="k"/>
    <n v="1"/>
    <n v="2"/>
    <n v="2"/>
    <n v="3"/>
    <x v="1"/>
    <n v="4"/>
    <m/>
    <m/>
    <m/>
    <m/>
    <m/>
    <n v="127"/>
    <m/>
    <s v="C127"/>
    <s v="C127"/>
    <s v="C127"/>
    <n v="4648"/>
    <m/>
    <m/>
    <m/>
    <m/>
    <s v="Central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n v="185"/>
    <m/>
    <m/>
    <e v="#VALUE!"/>
    <n v="62"/>
    <e v="#VALUE!"/>
    <e v="#VALUE!"/>
    <e v="#VALUE!"/>
    <s v="Yes"/>
    <m/>
    <m/>
    <n v="183"/>
    <n v="70"/>
    <m/>
    <m/>
    <n v="13"/>
    <m/>
    <m/>
    <m/>
    <m/>
    <m/>
    <n v="180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0"/>
    <s v="Makiyah"/>
    <s v="Jackson"/>
    <m/>
    <n v="1"/>
    <n v="2"/>
    <n v="2"/>
    <n v="3"/>
    <x v="1"/>
    <n v="4"/>
    <m/>
    <m/>
    <m/>
    <m/>
    <m/>
    <n v="49"/>
    <m/>
    <s v="C49"/>
    <s v="C49"/>
    <s v="C49"/>
    <n v="791"/>
    <m/>
    <m/>
    <m/>
    <m/>
    <s v="Central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"/>
    <m/>
    <s v="Error"/>
    <n v="49"/>
    <s v="Error"/>
    <e v="#VALUE!"/>
    <e v="#VALUE!"/>
    <s v="No"/>
    <m/>
    <m/>
    <n v="172"/>
    <m/>
    <s v="Error"/>
    <n v="26"/>
    <s v="Error"/>
    <e v="#VALUE!"/>
    <e v="#VALUE!"/>
    <s v="No"/>
    <m/>
    <m/>
    <n v="166"/>
    <n v="29"/>
    <m/>
    <m/>
    <n v="15"/>
    <m/>
    <m/>
    <m/>
    <m/>
    <m/>
    <n v="172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1"/>
    <s v="Zhenayia"/>
    <s v="Hatcher"/>
    <s v="k"/>
    <n v="1"/>
    <n v="2"/>
    <n v="2"/>
    <n v="3"/>
    <x v="1"/>
    <n v="4"/>
    <m/>
    <m/>
    <m/>
    <n v="1017400360"/>
    <m/>
    <m/>
    <m/>
    <s v="W150"/>
    <s v="W150"/>
    <s v="W150"/>
    <n v="5467"/>
    <m/>
    <m/>
    <m/>
    <m/>
    <s v="Central"/>
    <s v="Woodville"/>
    <m/>
    <s v="Woodville"/>
    <m/>
    <m/>
    <m/>
    <m/>
    <m/>
    <d v="2015-06-01T00:00:00"/>
    <n v="1"/>
    <n v="2"/>
    <n v="80"/>
    <m/>
    <m/>
    <m/>
    <m/>
    <m/>
    <m/>
    <m/>
    <m/>
    <m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"/>
    <m/>
    <s v="Error"/>
    <n v="49"/>
    <s v="Error"/>
    <e v="#VALUE!"/>
    <e v="#VALUE!"/>
    <s v="No"/>
    <m/>
    <m/>
    <m/>
    <m/>
    <e v="#VALUE!"/>
    <m/>
    <e v="#VALUE!"/>
    <e v="#VALUE!"/>
    <e v="#VALUE!"/>
    <m/>
    <m/>
    <m/>
    <n v="196"/>
    <n v="91"/>
    <n v="190"/>
    <n v="53"/>
    <n v="11"/>
    <n v="-6"/>
    <s v="No"/>
    <s v="No"/>
    <s v="No"/>
    <s v="Yes"/>
    <n v="180"/>
    <n v="59"/>
    <n v="192"/>
    <n v="50"/>
    <n v="15"/>
    <n v="12"/>
    <s v="Yes"/>
    <s v="No"/>
    <s v="No"/>
    <s v="Yes"/>
    <m/>
    <d v="2016-10-03T00:00:00"/>
    <n v="198"/>
    <m/>
    <n v="202"/>
    <n v="59"/>
    <n v="9"/>
    <n v="4"/>
    <s v="Yes"/>
    <s v="No"/>
    <s v="No"/>
    <s v="Yes"/>
    <n v="189"/>
    <m/>
    <n v="203"/>
    <n v="49"/>
    <n v="13"/>
    <n v="14"/>
    <s v="Yes"/>
    <s v="Yes"/>
    <s v="Yes"/>
    <s v="No"/>
    <m/>
    <m/>
    <s v="W150"/>
    <m/>
    <m/>
    <m/>
    <m/>
    <m/>
    <m/>
    <m/>
    <m/>
    <m/>
    <m/>
    <m/>
    <m/>
    <m/>
    <m/>
    <m/>
    <m/>
    <m/>
    <m/>
    <m/>
    <m/>
    <m/>
    <n v="1017400360"/>
    <m/>
    <m/>
    <m/>
    <s v="Yes"/>
    <s v="Yes"/>
    <m/>
    <s v="No"/>
    <n v="0"/>
    <s v="No"/>
    <n v="0"/>
    <m/>
    <m/>
    <s v="W150"/>
    <n v="414"/>
    <s v="Pass"/>
    <n v="350"/>
    <s v="Fail"/>
    <m/>
    <m/>
    <m/>
    <m/>
    <s v="Woodville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2"/>
    <s v="Dejhonae"/>
    <s v="Sangster"/>
    <m/>
    <n v="1"/>
    <n v="2"/>
    <n v="2"/>
    <n v="3"/>
    <x v="1"/>
    <n v="4"/>
    <m/>
    <m/>
    <m/>
    <m/>
    <m/>
    <n v="57"/>
    <m/>
    <s v="C57"/>
    <s v="C57"/>
    <s v="C57"/>
    <n v="866"/>
    <m/>
    <m/>
    <m/>
    <m/>
    <s v="Central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4"/>
    <m/>
    <s v="Error"/>
    <n v="17"/>
    <s v="Error"/>
    <e v="#VALUE!"/>
    <e v="#VALUE!"/>
    <s v="No"/>
    <m/>
    <m/>
    <n v="166"/>
    <m/>
    <s v="Error"/>
    <n v="14"/>
    <s v="Error"/>
    <e v="#VALUE!"/>
    <e v="#VALUE!"/>
    <s v="No"/>
    <m/>
    <m/>
    <n v="169"/>
    <n v="36"/>
    <m/>
    <m/>
    <n v="15"/>
    <m/>
    <m/>
    <m/>
    <m/>
    <m/>
    <n v="176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3"/>
    <s v="Love"/>
    <s v="Green"/>
    <m/>
    <n v="1"/>
    <n v="2"/>
    <n v="2"/>
    <n v="3"/>
    <x v="1"/>
    <n v="4"/>
    <m/>
    <n v="5"/>
    <m/>
    <s v="LoveGreen"/>
    <m/>
    <m/>
    <m/>
    <s v="C58"/>
    <s v="C58"/>
    <s v="C58"/>
    <n v="880"/>
    <m/>
    <m/>
    <m/>
    <m/>
    <s v="Central"/>
    <m/>
    <s v="Central"/>
    <m/>
    <s v="Central"/>
    <m/>
    <s v="Central"/>
    <m/>
    <m/>
    <d v="2015-06-01T00:00:00"/>
    <n v="4"/>
    <n v="0"/>
    <n v="32"/>
    <m/>
    <m/>
    <m/>
    <m/>
    <m/>
    <m/>
    <m/>
    <m/>
    <m/>
    <n v="1"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8"/>
    <m/>
    <s v="Error"/>
    <n v="51"/>
    <s v="Error"/>
    <e v="#VALUE!"/>
    <e v="#VALUE!"/>
    <s v="Yes"/>
    <m/>
    <m/>
    <m/>
    <m/>
    <e v="#VALUE!"/>
    <m/>
    <e v="#VALUE!"/>
    <e v="#VALUE!"/>
    <e v="#VALUE!"/>
    <m/>
    <m/>
    <m/>
    <n v="173"/>
    <n v="46"/>
    <m/>
    <m/>
    <n v="14"/>
    <m/>
    <m/>
    <m/>
    <m/>
    <m/>
    <n v="172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58"/>
    <m/>
    <m/>
    <m/>
    <m/>
    <m/>
    <m/>
    <m/>
    <m/>
    <m/>
    <m/>
    <m/>
    <m/>
    <m/>
    <m/>
    <m/>
    <m/>
    <m/>
    <m/>
    <m/>
    <m/>
    <m/>
    <s v="LoveGreen"/>
    <m/>
    <m/>
    <m/>
    <s v="Yes"/>
    <m/>
    <m/>
    <m/>
    <m/>
    <m/>
    <m/>
    <m/>
    <m/>
    <s v="C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4"/>
    <s v="Charles"/>
    <s v="Plummer"/>
    <m/>
    <n v="1"/>
    <n v="2"/>
    <n v="2"/>
    <n v="3"/>
    <x v="1"/>
    <n v="4"/>
    <n v="4"/>
    <n v="5"/>
    <m/>
    <n v="1017510039"/>
    <m/>
    <m/>
    <m/>
    <s v="C71"/>
    <s v="C71"/>
    <s v="C71"/>
    <n v="1047"/>
    <m/>
    <m/>
    <m/>
    <m/>
    <s v="Central"/>
    <s v="Central"/>
    <s v="Central"/>
    <s v="Central"/>
    <s v="Central"/>
    <s v="Central"/>
    <s v="Central"/>
    <m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8"/>
    <n v="14"/>
    <n v="160"/>
    <n v="3"/>
    <n v="16"/>
    <n v="2"/>
    <s v="Yes"/>
    <s v="No"/>
    <s v="No"/>
    <s v="No"/>
    <n v="153"/>
    <n v="4"/>
    <n v="169"/>
    <n v="4"/>
    <n v="18"/>
    <n v="16"/>
    <s v="Yes"/>
    <s v="No"/>
    <s v="No"/>
    <s v="No"/>
    <m/>
    <d v="2016-09-12T00:00:00"/>
    <n v="169"/>
    <m/>
    <n v="174"/>
    <n v="5"/>
    <n v="13"/>
    <n v="5"/>
    <s v="Yes"/>
    <s v="No"/>
    <s v="No"/>
    <s v="No"/>
    <n v="173"/>
    <m/>
    <n v="184"/>
    <n v="8"/>
    <n v="14"/>
    <n v="11"/>
    <s v="Yes"/>
    <s v="No"/>
    <s v="No"/>
    <s v="No"/>
    <m/>
    <n v="1017510039"/>
    <s v="C71"/>
    <n v="183"/>
    <n v="193"/>
    <n v="19"/>
    <s v="Well Below National Norm"/>
    <n v="10"/>
    <n v="10"/>
    <s v="Yes"/>
    <s v="No"/>
    <s v="Achieved Goal"/>
    <s v="No"/>
    <n v="193"/>
    <n v="198"/>
    <n v="15"/>
    <s v="Well Below National Norm"/>
    <n v="12"/>
    <n v="5"/>
    <s v="Yes"/>
    <s v="No"/>
    <s v="Did Not Achieve Goal, But Showed Growth"/>
    <s v="No"/>
    <m/>
    <n v="1017510039"/>
    <d v="2017-09-18T00:00:00"/>
    <m/>
    <m/>
    <s v="Yes"/>
    <s v="Yes"/>
    <s v="Yes"/>
    <s v="No"/>
    <n v="0"/>
    <s v="No"/>
    <n v="0"/>
    <s v="Yes"/>
    <e v="#N/A"/>
    <s v="C71"/>
    <n v="278"/>
    <s v="Fail"/>
    <n v="324"/>
    <s v="Fail"/>
    <n v="299"/>
    <s v="Fail"/>
    <n v="328"/>
    <s v="Fail"/>
    <s v="Chimborazo Elementary School"/>
    <s v="Chimborazo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71"/>
    <n v="2"/>
    <n v="4"/>
    <n v="2"/>
    <n v="3"/>
    <n v="1"/>
    <n v="3"/>
    <n v="1"/>
    <n v="4"/>
    <n v="3"/>
  </r>
  <r>
    <n v="266"/>
    <s v="Mijonia"/>
    <s v="Bell"/>
    <m/>
    <n v="1"/>
    <n v="2"/>
    <n v="2"/>
    <n v="3"/>
    <x v="1"/>
    <n v="4"/>
    <n v="4"/>
    <m/>
    <m/>
    <s v="MijoniaBell"/>
    <m/>
    <m/>
    <m/>
    <s v="C76"/>
    <s v="C76"/>
    <s v="C76"/>
    <n v="1087"/>
    <m/>
    <m/>
    <m/>
    <m/>
    <s v="Central"/>
    <s v="Central"/>
    <s v="Central"/>
    <s v="Central"/>
    <s v="Central"/>
    <s v="Central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49"/>
    <m/>
    <s v="Error"/>
    <n v="2"/>
    <s v="Error"/>
    <e v="#VALUE!"/>
    <e v="#VALUE!"/>
    <s v="No"/>
    <m/>
    <m/>
    <n v="176"/>
    <m/>
    <s v="Error"/>
    <n v="36"/>
    <s v="Error"/>
    <e v="#VALUE!"/>
    <e v="#VALUE!"/>
    <s v="No"/>
    <m/>
    <m/>
    <n v="166"/>
    <n v="29"/>
    <n v="188"/>
    <n v="48"/>
    <n v="15"/>
    <n v="22"/>
    <s v="Yes"/>
    <s v="Yes"/>
    <s v="Yes"/>
    <s v="No"/>
    <n v="175"/>
    <n v="44"/>
    <n v="195"/>
    <n v="58"/>
    <n v="15"/>
    <n v="20"/>
    <s v="Yes"/>
    <s v="Yes"/>
    <s v="Yes"/>
    <s v="Yes"/>
    <m/>
    <d v="2016-09-12T00:00:00"/>
    <m/>
    <m/>
    <m/>
    <m/>
    <m/>
    <m/>
    <m/>
    <m/>
    <m/>
    <m/>
    <n v="186"/>
    <m/>
    <n v="196"/>
    <n v="30"/>
    <n v="13"/>
    <n v="10"/>
    <s v="Yes"/>
    <s v="No"/>
    <s v="No"/>
    <s v="No"/>
    <m/>
    <m/>
    <s v="C76"/>
    <m/>
    <m/>
    <m/>
    <m/>
    <m/>
    <m/>
    <m/>
    <m/>
    <m/>
    <m/>
    <m/>
    <m/>
    <m/>
    <m/>
    <m/>
    <m/>
    <m/>
    <m/>
    <m/>
    <m/>
    <m/>
    <s v="MijoniaBell"/>
    <d v="2017-09-18T00:00:00"/>
    <m/>
    <m/>
    <s v="Yes"/>
    <s v="Yes"/>
    <s v="?"/>
    <s v="No"/>
    <n v="0"/>
    <m/>
    <m/>
    <m/>
    <m/>
    <s v="C76"/>
    <m/>
    <m/>
    <m/>
    <m/>
    <m/>
    <m/>
    <m/>
    <m/>
    <s v="All Saints Catholic School"/>
    <s v="All Saints Catholic School"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c76"/>
    <n v="2"/>
    <n v="2"/>
    <n v="3"/>
    <n v="4"/>
    <n v="3"/>
    <n v="3"/>
    <n v="3"/>
    <n v="3"/>
    <n v="3"/>
  </r>
  <r>
    <n v="268"/>
    <s v="RIHANNA"/>
    <s v="Reid"/>
    <n v="2"/>
    <n v="3"/>
    <n v="4"/>
    <n v="4"/>
    <n v="5"/>
    <x v="2"/>
    <n v="6"/>
    <m/>
    <m/>
    <m/>
    <m/>
    <m/>
    <n v="5"/>
    <m/>
    <s v="F5"/>
    <s v="F5"/>
    <s v="F5"/>
    <n v="1147"/>
    <m/>
    <m/>
    <m/>
    <m/>
    <s v="PPDC @ FCES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5"/>
    <m/>
    <s v="Error"/>
    <n v="86"/>
    <s v="Error"/>
    <e v="#VALUE!"/>
    <e v="#VALUE!"/>
    <s v="Yes"/>
    <m/>
    <m/>
    <n v="206"/>
    <m/>
    <s v="Error"/>
    <n v="57"/>
    <s v="Error"/>
    <e v="#VALUE!"/>
    <e v="#VALUE!"/>
    <s v="Yes"/>
    <m/>
    <m/>
    <n v="219"/>
    <n v="91"/>
    <m/>
    <m/>
    <n v="5"/>
    <m/>
    <m/>
    <m/>
    <m/>
    <m/>
    <n v="226"/>
    <n v="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9"/>
    <s v="Kristen"/>
    <s v="Beckford"/>
    <m/>
    <n v="1"/>
    <n v="2"/>
    <n v="2"/>
    <n v="3"/>
    <x v="1"/>
    <n v="4"/>
    <m/>
    <n v="4"/>
    <m/>
    <m/>
    <m/>
    <n v="6"/>
    <m/>
    <s v="F6"/>
    <s v="F6"/>
    <s v="F6"/>
    <s v="kbeckford"/>
    <m/>
    <m/>
    <m/>
    <m/>
    <s v="PPDC @ FCES"/>
    <m/>
    <s v="PPDC @ FCES"/>
    <m/>
    <s v="PPDC @ FCES"/>
    <m/>
    <s v="PPDC @ FCES"/>
    <m/>
    <m/>
    <d v="2015-06-01T00:00:00"/>
    <n v="4"/>
    <n v="0"/>
    <n v="32"/>
    <m/>
    <m/>
    <m/>
    <m/>
    <m/>
    <m/>
    <m/>
    <m/>
    <m/>
    <n v="1"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"/>
    <m/>
    <m/>
    <m/>
    <m/>
    <m/>
    <m/>
    <m/>
    <m/>
    <m/>
    <m/>
    <m/>
    <m/>
    <m/>
    <m/>
    <m/>
    <m/>
    <m/>
    <m/>
    <m/>
    <m/>
    <m/>
    <m/>
    <m/>
    <m/>
    <m/>
    <s v="Yes"/>
    <m/>
    <m/>
    <m/>
    <m/>
    <m/>
    <m/>
    <m/>
    <m/>
    <s v="F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s v="MICAYLA"/>
    <s v="THOMPKINS"/>
    <s v="k"/>
    <n v="1"/>
    <n v="2"/>
    <n v="2"/>
    <n v="3"/>
    <x v="1"/>
    <n v="4"/>
    <m/>
    <m/>
    <m/>
    <n v="1017400366"/>
    <m/>
    <m/>
    <m/>
    <s v="F7"/>
    <s v="F7"/>
    <s v="F7"/>
    <n v="1164"/>
    <m/>
    <m/>
    <m/>
    <m/>
    <s v="PPDC @ FCES"/>
    <s v="PPDC @ FCES"/>
    <m/>
    <m/>
    <m/>
    <m/>
    <m/>
    <m/>
    <m/>
    <d v="2015-06-01T00:00:00"/>
    <n v="1"/>
    <n v="0"/>
    <n v="8"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n v="175"/>
    <m/>
    <s v="Error"/>
    <n v="33"/>
    <s v="Error"/>
    <e v="#VALUE!"/>
    <e v="#VALUE!"/>
    <s v="No"/>
    <m/>
    <m/>
    <n v="174"/>
    <n v="48"/>
    <m/>
    <m/>
    <n v="14"/>
    <m/>
    <m/>
    <m/>
    <m/>
    <m/>
    <n v="196"/>
    <n v="92"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s v="F7"/>
    <m/>
    <m/>
    <m/>
    <m/>
    <m/>
    <m/>
    <m/>
    <m/>
    <m/>
    <m/>
    <m/>
    <m/>
    <m/>
    <m/>
    <m/>
    <m/>
    <m/>
    <m/>
    <m/>
    <m/>
    <m/>
    <n v="1017400366"/>
    <m/>
    <m/>
    <m/>
    <s v="Yes"/>
    <m/>
    <m/>
    <s v="No"/>
    <n v="0"/>
    <m/>
    <m/>
    <m/>
    <m/>
    <s v="F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1"/>
    <s v="Ta'Narie"/>
    <s v="Pryor"/>
    <s v="k"/>
    <n v="1"/>
    <n v="2"/>
    <n v="2"/>
    <n v="3"/>
    <x v="1"/>
    <n v="4"/>
    <m/>
    <m/>
    <m/>
    <n v="1017537808"/>
    <m/>
    <m/>
    <m/>
    <s v="F8"/>
    <s v="F8"/>
    <s v="F8"/>
    <n v="1177"/>
    <m/>
    <m/>
    <m/>
    <m/>
    <s v="PPDC @ FCES"/>
    <s v="PPDC @ FCES"/>
    <s v="PPDC @ FCES"/>
    <s v="PPDC @ FCES"/>
    <m/>
    <m/>
    <m/>
    <m/>
    <m/>
    <d v="2015-06-01T00:00:00"/>
    <n v="2"/>
    <n v="1"/>
    <n v="52"/>
    <m/>
    <m/>
    <m/>
    <m/>
    <m/>
    <m/>
    <m/>
    <m/>
    <m/>
    <n v="1"/>
    <n v="1"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1"/>
    <m/>
    <s v="Error"/>
    <n v="13"/>
    <s v="Error"/>
    <e v="#VALUE!"/>
    <e v="#VALUE!"/>
    <s v="No"/>
    <m/>
    <m/>
    <n v="162"/>
    <m/>
    <s v="Error"/>
    <n v="8"/>
    <s v="Error"/>
    <e v="#VALUE!"/>
    <e v="#VALUE!"/>
    <s v="No"/>
    <m/>
    <m/>
    <n v="168"/>
    <n v="33"/>
    <m/>
    <m/>
    <n v="15"/>
    <m/>
    <m/>
    <m/>
    <m/>
    <m/>
    <n v="175"/>
    <n v="44"/>
    <n v="199"/>
    <n v="69"/>
    <n v="15"/>
    <n v="24"/>
    <s v="Yes"/>
    <s v="Yes"/>
    <s v="Yes"/>
    <s v="Yes"/>
    <m/>
    <d v="2016-09-12T00:00:00"/>
    <s v="WINTER"/>
    <m/>
    <s v="RPS X"/>
    <m/>
    <m/>
    <m/>
    <m/>
    <m/>
    <m/>
    <m/>
    <n v="175"/>
    <m/>
    <n v="183"/>
    <n v="7"/>
    <n v="14"/>
    <n v="8"/>
    <s v="Yes"/>
    <s v="No"/>
    <s v="No"/>
    <s v="No"/>
    <m/>
    <m/>
    <s v="F8"/>
    <m/>
    <m/>
    <m/>
    <m/>
    <m/>
    <m/>
    <m/>
    <m/>
    <m/>
    <m/>
    <m/>
    <m/>
    <m/>
    <m/>
    <m/>
    <m/>
    <m/>
    <m/>
    <m/>
    <m/>
    <m/>
    <n v="1017537808"/>
    <m/>
    <m/>
    <m/>
    <s v="Yes"/>
    <s v="Yes"/>
    <m/>
    <s v="Yes"/>
    <n v="2"/>
    <s v="No"/>
    <n v="0"/>
    <m/>
    <m/>
    <s v="F8"/>
    <n v="329"/>
    <s v="Fail"/>
    <n v="355"/>
    <s v="Fail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3"/>
    <s v="Vardaijah"/>
    <s v="Laws"/>
    <n v="1"/>
    <n v="2"/>
    <n v="3"/>
    <n v="3"/>
    <n v="4"/>
    <x v="3"/>
    <n v="5"/>
    <m/>
    <m/>
    <m/>
    <n v="1017561466"/>
    <m/>
    <m/>
    <m/>
    <s v="F13"/>
    <s v="F13"/>
    <s v="F13"/>
    <n v="1237"/>
    <m/>
    <m/>
    <m/>
    <m/>
    <s v="PPDC @ FCES"/>
    <s v="PPDC @ FCES"/>
    <m/>
    <m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4"/>
    <m/>
    <s v="Error"/>
    <n v="38"/>
    <s v="Error"/>
    <e v="#VALUE!"/>
    <e v="#VALUE!"/>
    <s v="No"/>
    <m/>
    <m/>
    <n v="191"/>
    <m/>
    <s v="Error"/>
    <n v="47"/>
    <s v="Error"/>
    <e v="#VALUE!"/>
    <e v="#VALUE!"/>
    <s v="No"/>
    <m/>
    <m/>
    <n v="178"/>
    <n v="26"/>
    <n v="200"/>
    <n v="54"/>
    <n v="12"/>
    <n v="22"/>
    <s v="Yes"/>
    <s v="Yes"/>
    <s v="Yes"/>
    <s v="Yes"/>
    <n v="174"/>
    <n v="11"/>
    <n v="209"/>
    <n v="66"/>
    <n v="15"/>
    <n v="35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s v="F13"/>
    <m/>
    <m/>
    <m/>
    <m/>
    <m/>
    <m/>
    <m/>
    <m/>
    <m/>
    <m/>
    <m/>
    <m/>
    <m/>
    <m/>
    <m/>
    <m/>
    <m/>
    <m/>
    <m/>
    <m/>
    <m/>
    <n v="1017561466"/>
    <m/>
    <m/>
    <m/>
    <s v="Yes"/>
    <m/>
    <m/>
    <s v="No"/>
    <n v="0"/>
    <m/>
    <m/>
    <m/>
    <m/>
    <s v="F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4"/>
    <s v="Jasmyne"/>
    <s v="Hickman"/>
    <n v="3"/>
    <n v="4"/>
    <n v="5"/>
    <n v="5"/>
    <n v="6"/>
    <x v="5"/>
    <n v="7"/>
    <m/>
    <m/>
    <m/>
    <m/>
    <m/>
    <n v="16"/>
    <m/>
    <s v="F16"/>
    <s v="F16"/>
    <s v="F16"/>
    <n v="1287"/>
    <m/>
    <m/>
    <m/>
    <m/>
    <s v="PPDC @ FCES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210"/>
    <n v="61"/>
    <m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5"/>
    <s v="Zoenique"/>
    <s v="Baker"/>
    <n v="3"/>
    <n v="4"/>
    <n v="5"/>
    <n v="5"/>
    <n v="6"/>
    <x v="5"/>
    <n v="7"/>
    <m/>
    <m/>
    <m/>
    <n v="1014862012"/>
    <m/>
    <m/>
    <m/>
    <s v="F20"/>
    <s v="F20"/>
    <s v="F20"/>
    <n v="1342"/>
    <m/>
    <m/>
    <m/>
    <m/>
    <s v="PPDC @ FCES"/>
    <s v="PPDC @ FCES"/>
    <m/>
    <m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m/>
    <s v="Error"/>
    <n v="16"/>
    <s v="Error"/>
    <e v="#VALUE!"/>
    <e v="#VALUE!"/>
    <s v="No"/>
    <m/>
    <m/>
    <n v="193"/>
    <m/>
    <s v="Error"/>
    <n v="9"/>
    <s v="Error"/>
    <e v="#VALUE!"/>
    <e v="#VALUE!"/>
    <s v="No"/>
    <m/>
    <m/>
    <n v="201"/>
    <n v="38"/>
    <n v="205"/>
    <n v="32"/>
    <n v="7"/>
    <n v="4"/>
    <s v="Yes"/>
    <s v="No"/>
    <s v="No"/>
    <s v="No"/>
    <m/>
    <m/>
    <n v="200"/>
    <n v="9"/>
    <m/>
    <m/>
    <m/>
    <m/>
    <m/>
    <s v="No"/>
    <m/>
    <m/>
    <m/>
    <m/>
    <m/>
    <m/>
    <m/>
    <m/>
    <m/>
    <m/>
    <m/>
    <m/>
    <m/>
    <m/>
    <m/>
    <m/>
    <m/>
    <m/>
    <m/>
    <m/>
    <m/>
    <m/>
    <m/>
    <m/>
    <s v="F20"/>
    <m/>
    <m/>
    <m/>
    <m/>
    <m/>
    <m/>
    <m/>
    <m/>
    <m/>
    <m/>
    <m/>
    <m/>
    <m/>
    <m/>
    <m/>
    <m/>
    <m/>
    <m/>
    <m/>
    <m/>
    <m/>
    <n v="1014862012"/>
    <m/>
    <m/>
    <m/>
    <s v="Yes"/>
    <m/>
    <m/>
    <s v="No"/>
    <n v="0"/>
    <m/>
    <m/>
    <m/>
    <m/>
    <s v="F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0"/>
    <n v="3"/>
    <n v="4"/>
    <n v="3"/>
    <n v="3"/>
    <n v="4"/>
    <n v="3"/>
    <n v="3"/>
    <n v="4"/>
    <n v="4"/>
    <n v="4"/>
    <n v="3"/>
    <n v="4"/>
    <n v="3"/>
    <n v="3"/>
    <n v="4"/>
    <n v="3"/>
    <n v="4"/>
    <n v="2"/>
    <n v="4"/>
    <n v="4"/>
    <n v="4"/>
    <n v="4"/>
    <n v="3"/>
    <n v="1"/>
    <n v="2"/>
    <n v="1"/>
    <n v="2"/>
    <n v="4"/>
    <m/>
    <m/>
    <m/>
    <m/>
    <n v="3"/>
    <n v="4"/>
    <n v="3"/>
    <n v="4"/>
    <n v="4"/>
    <n v="4"/>
    <n v="3"/>
    <n v="3"/>
    <n v="3"/>
    <n v="4"/>
    <n v="4"/>
    <n v="4"/>
    <n v="4"/>
    <n v="4"/>
    <n v="4"/>
    <n v="4"/>
    <n v="4"/>
    <n v="1"/>
    <n v="4"/>
    <n v="1"/>
    <n v="4"/>
    <n v="2"/>
    <n v="2"/>
    <n v="1"/>
    <n v="1"/>
    <n v="4"/>
    <n v="2"/>
    <n v="1"/>
    <n v="4"/>
    <n v="4"/>
    <n v="4"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7"/>
    <s v="Jennaisha"/>
    <s v="Grate"/>
    <s v="k"/>
    <n v="1"/>
    <n v="2"/>
    <n v="2"/>
    <n v="3"/>
    <x v="1"/>
    <n v="4"/>
    <m/>
    <m/>
    <m/>
    <n v="1017538188"/>
    <m/>
    <m/>
    <m/>
    <s v="F27"/>
    <s v="F27"/>
    <s v="F27"/>
    <n v="1418"/>
    <m/>
    <m/>
    <m/>
    <m/>
    <s v="PPDC @ FCES"/>
    <s v="PPDC @ FCES"/>
    <m/>
    <m/>
    <m/>
    <m/>
    <m/>
    <m/>
    <m/>
    <d v="2015-06-01T00:00:00"/>
    <n v="1"/>
    <n v="0"/>
    <n v="8"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7"/>
    <m/>
    <m/>
    <m/>
    <m/>
    <m/>
    <m/>
    <m/>
    <m/>
    <m/>
    <m/>
    <m/>
    <m/>
    <m/>
    <m/>
    <m/>
    <m/>
    <m/>
    <m/>
    <m/>
    <m/>
    <m/>
    <n v="1017538188"/>
    <m/>
    <m/>
    <m/>
    <s v="Yes"/>
    <m/>
    <m/>
    <s v="No"/>
    <n v="0"/>
    <m/>
    <m/>
    <m/>
    <m/>
    <s v="F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8"/>
    <s v="Markeihra"/>
    <s v="Washington"/>
    <n v="1"/>
    <n v="2"/>
    <n v="3"/>
    <n v="3"/>
    <n v="4"/>
    <x v="3"/>
    <n v="5"/>
    <n v="5"/>
    <m/>
    <m/>
    <n v="1017183318"/>
    <m/>
    <m/>
    <m/>
    <s v="F28"/>
    <s v="F28"/>
    <s v="F28"/>
    <n v="1433"/>
    <m/>
    <m/>
    <m/>
    <m/>
    <s v="PPDC @ FCES"/>
    <s v="PPDC @ FCES"/>
    <s v="PPDC @ FCES"/>
    <s v="PPDC @ FCES"/>
    <m/>
    <s v="PPDC @ FCES"/>
    <m/>
    <m/>
    <m/>
    <d v="2015-06-01T00:00:00"/>
    <n v="2"/>
    <n v="2"/>
    <n v="88"/>
    <m/>
    <m/>
    <m/>
    <m/>
    <m/>
    <m/>
    <m/>
    <m/>
    <m/>
    <n v="1"/>
    <n v="1"/>
    <n v="1"/>
    <s v="incomplete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9"/>
    <m/>
    <s v="Error"/>
    <n v="10"/>
    <s v="Error"/>
    <e v="#VALUE!"/>
    <e v="#VALUE!"/>
    <s v="No"/>
    <m/>
    <m/>
    <n v="169"/>
    <m/>
    <s v="Error"/>
    <n v="4"/>
    <s v="Error"/>
    <e v="#VALUE!"/>
    <e v="#VALUE!"/>
    <s v="No"/>
    <m/>
    <m/>
    <m/>
    <m/>
    <n v="178"/>
    <n v="9"/>
    <m/>
    <m/>
    <m/>
    <m/>
    <m/>
    <s v="No"/>
    <n v="176"/>
    <n v="14"/>
    <n v="186"/>
    <n v="10"/>
    <n v="14"/>
    <n v="10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n v="1017183318"/>
    <s v="F28"/>
    <n v="188"/>
    <n v="196"/>
    <n v="14"/>
    <s v="Well Below National Norm"/>
    <n v="9"/>
    <n v="8"/>
    <s v="Yes"/>
    <s v="No"/>
    <s v="Did Not Achieve Goal, But Showed Growth"/>
    <s v="No"/>
    <n v="192"/>
    <n v="219"/>
    <n v="44"/>
    <s v="Below National Norm"/>
    <n v="10"/>
    <n v="27"/>
    <s v="Yes"/>
    <s v="Yes"/>
    <s v="Exceeded Goal"/>
    <s v="No"/>
    <m/>
    <n v="1017183318"/>
    <d v="2018-04-10T00:00:00"/>
    <m/>
    <m/>
    <s v="Yes"/>
    <s v="Yes"/>
    <s v="Yes"/>
    <s v="No"/>
    <n v="0"/>
    <s v="No"/>
    <n v="0"/>
    <s v="Yes"/>
    <e v="#N/A"/>
    <s v="F28"/>
    <n v="445"/>
    <s v="Pass"/>
    <n v="472"/>
    <s v="Pass"/>
    <n v="466"/>
    <s v="Pass"/>
    <n v="421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28"/>
    <n v="4"/>
    <n v="4"/>
    <n v="4"/>
    <n v="4"/>
    <n v="4"/>
    <n v="4"/>
    <n v="4"/>
    <n v="4"/>
    <n v="4"/>
  </r>
  <r>
    <n v="279"/>
    <s v="Kosir"/>
    <s v="Alford"/>
    <n v="1"/>
    <n v="2"/>
    <n v="3"/>
    <n v="3"/>
    <n v="4"/>
    <x v="3"/>
    <n v="5"/>
    <m/>
    <m/>
    <m/>
    <m/>
    <m/>
    <n v="30"/>
    <m/>
    <s v="F30"/>
    <s v="F30"/>
    <s v="F30"/>
    <n v="1466"/>
    <m/>
    <m/>
    <m/>
    <m/>
    <s v="PPDC @ FCES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0"/>
    <m/>
    <s v="Error"/>
    <n v="11"/>
    <s v="Error"/>
    <e v="#VALUE!"/>
    <e v="#VALUE!"/>
    <s v="No"/>
    <m/>
    <m/>
    <n v="186"/>
    <m/>
    <s v="Error"/>
    <n v="33"/>
    <s v="Error"/>
    <e v="#VALUE!"/>
    <e v="#VALUE!"/>
    <s v="No"/>
    <m/>
    <m/>
    <n v="177"/>
    <n v="24"/>
    <m/>
    <m/>
    <n v="12"/>
    <m/>
    <m/>
    <m/>
    <m/>
    <m/>
    <n v="191"/>
    <n v="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0"/>
    <s v="Nevaeh"/>
    <s v="Staten"/>
    <m/>
    <n v="1"/>
    <n v="2"/>
    <n v="2"/>
    <n v="3"/>
    <x v="1"/>
    <n v="4"/>
    <m/>
    <m/>
    <m/>
    <m/>
    <m/>
    <n v="33"/>
    <m/>
    <s v="F33"/>
    <s v="F33"/>
    <s v="F33"/>
    <n v="1569"/>
    <m/>
    <m/>
    <m/>
    <m/>
    <s v="PPDC @ FCES"/>
    <m/>
    <m/>
    <m/>
    <m/>
    <m/>
    <m/>
    <m/>
    <m/>
    <d v="2015-06-01T00:00:00"/>
    <n v="1"/>
    <n v="0"/>
    <n v="8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5"/>
    <m/>
    <s v="Error"/>
    <n v="43"/>
    <s v="Error"/>
    <e v="#VALUE!"/>
    <e v="#VALUE!"/>
    <s v="No"/>
    <m/>
    <m/>
    <n v="186"/>
    <m/>
    <s v="Error"/>
    <n v="65"/>
    <s v="Error"/>
    <e v="#VALUE!"/>
    <e v="#VALUE!"/>
    <s v="Yes"/>
    <m/>
    <m/>
    <n v="174"/>
    <n v="48"/>
    <m/>
    <m/>
    <n v="14"/>
    <m/>
    <m/>
    <m/>
    <m/>
    <m/>
    <n v="182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1"/>
    <s v="Carmel"/>
    <s v="McCloud"/>
    <n v="2"/>
    <n v="3"/>
    <n v="4"/>
    <n v="4"/>
    <n v="5"/>
    <x v="2"/>
    <n v="6"/>
    <m/>
    <m/>
    <m/>
    <n v="1014192507"/>
    <m/>
    <m/>
    <m/>
    <s v="F40"/>
    <s v="F40"/>
    <s v="F40"/>
    <n v="1751"/>
    <m/>
    <m/>
    <m/>
    <m/>
    <s v="PPDC @ FCES"/>
    <s v="PPDC @ FCES"/>
    <s v="PPDC @ FCES"/>
    <s v="PPDC @ FCES"/>
    <m/>
    <m/>
    <m/>
    <m/>
    <m/>
    <d v="2015-06-01T00:00:00"/>
    <n v="2"/>
    <n v="2"/>
    <n v="88"/>
    <m/>
    <m/>
    <m/>
    <m/>
    <m/>
    <m/>
    <m/>
    <m/>
    <m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5"/>
    <n v="20"/>
    <n v="183"/>
    <n v="6"/>
    <n v="10"/>
    <n v="-2"/>
    <s v="No"/>
    <s v="No"/>
    <s v="No"/>
    <s v="No"/>
    <n v="200"/>
    <n v="44"/>
    <n v="206"/>
    <n v="31"/>
    <n v="12"/>
    <n v="6"/>
    <s v="Yes"/>
    <s v="No"/>
    <s v="No"/>
    <s v="No"/>
    <m/>
    <d v="2016-09-12T00:00:00"/>
    <n v="197"/>
    <m/>
    <n v="209"/>
    <n v="43"/>
    <n v="7"/>
    <n v="12"/>
    <s v="Yes"/>
    <s v="Yes"/>
    <s v="Yes"/>
    <s v="No"/>
    <m/>
    <m/>
    <m/>
    <m/>
    <m/>
    <m/>
    <m/>
    <m/>
    <m/>
    <m/>
    <m/>
    <m/>
    <s v="F40"/>
    <m/>
    <m/>
    <m/>
    <m/>
    <m/>
    <m/>
    <m/>
    <m/>
    <m/>
    <m/>
    <m/>
    <m/>
    <m/>
    <m/>
    <m/>
    <m/>
    <m/>
    <m/>
    <m/>
    <m/>
    <m/>
    <n v="1014192507"/>
    <m/>
    <m/>
    <m/>
    <s v="Yes"/>
    <s v="Yes"/>
    <m/>
    <s v="Yes"/>
    <n v="4"/>
    <s v="No"/>
    <n v="0"/>
    <m/>
    <m/>
    <s v="F40"/>
    <n v="521"/>
    <s v="Advanced"/>
    <n v="493"/>
    <s v="Pass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0"/>
    <n v="2"/>
    <n v="2"/>
    <n v="2"/>
    <n v="4"/>
    <n v="2"/>
    <n v="3"/>
    <n v="4"/>
    <n v="4"/>
    <n v="3"/>
    <n v="3"/>
    <n v="3"/>
    <n v="1"/>
    <n v="3"/>
    <n v="4"/>
    <n v="4"/>
    <n v="4"/>
    <n v="3"/>
    <n v="1"/>
    <n v="1"/>
    <n v="1"/>
    <n v="4"/>
    <n v="1"/>
    <n v="4"/>
    <n v="4"/>
    <n v="3"/>
    <n v="4"/>
    <n v="4"/>
    <n v="4"/>
    <m/>
    <m/>
    <m/>
    <m/>
    <n v="3"/>
    <n v="4"/>
    <n v="4"/>
    <n v="4"/>
    <n v="3"/>
    <n v="2"/>
    <n v="3"/>
    <n v="4"/>
    <n v="4"/>
    <n v="1"/>
    <n v="4"/>
    <n v="3"/>
    <n v="4"/>
    <n v="1"/>
    <n v="4"/>
    <n v="4"/>
    <n v="4"/>
    <n v="1"/>
    <n v="1"/>
    <n v="1"/>
    <n v="4"/>
    <n v="1"/>
    <n v="4"/>
    <n v="4"/>
    <n v="4"/>
    <n v="4"/>
    <n v="4"/>
    <n v="4"/>
    <n v="4"/>
    <n v="4"/>
    <n v="4"/>
    <n v="4"/>
    <n v="2"/>
    <m/>
    <m/>
    <m/>
    <m/>
    <s v="F40"/>
    <s v="Fairfield"/>
    <n v="2"/>
    <n v="2"/>
    <n v="2"/>
    <n v="3"/>
    <n v="2"/>
    <n v="4"/>
    <n v="3"/>
    <n v="4"/>
    <n v="3"/>
    <n v="3"/>
    <n v="4"/>
    <n v="4"/>
    <n v="3"/>
    <n v="3"/>
    <n v="3"/>
    <n v="3"/>
    <n v="4"/>
    <n v="1"/>
    <n v="1"/>
    <n v="1"/>
    <n v="4"/>
    <n v="1"/>
    <n v="4"/>
    <n v="4"/>
    <n v="4"/>
    <n v="4"/>
    <n v="4"/>
    <n v="4"/>
    <m/>
    <m/>
    <m/>
    <s v="Yes"/>
    <m/>
    <s v="F40"/>
    <x v="1"/>
    <n v="3"/>
    <n v="3"/>
    <n v="1"/>
    <n v="2"/>
    <n v="2"/>
    <n v="3"/>
    <n v="3"/>
    <n v="3"/>
    <n v="2"/>
    <n v="3"/>
    <n v="2"/>
    <n v="4"/>
    <n v="1"/>
    <x v="1"/>
    <n v="4"/>
    <n v="4"/>
    <n v="1"/>
    <n v="1"/>
    <n v="1"/>
    <n v="4"/>
    <n v="1"/>
    <n v="2"/>
    <n v="3"/>
    <n v="4"/>
    <n v="2"/>
    <n v="4"/>
    <n v="4"/>
    <n v="4"/>
    <n v="2"/>
    <n v="2"/>
    <n v="3"/>
    <n v="3"/>
    <m/>
    <m/>
    <m/>
    <m/>
    <m/>
    <m/>
    <m/>
    <m/>
    <m/>
    <m/>
    <m/>
    <m/>
    <m/>
    <m/>
  </r>
  <r>
    <n v="282"/>
    <s v="Teon"/>
    <s v="Harvey"/>
    <m/>
    <n v="1"/>
    <n v="2"/>
    <n v="2"/>
    <n v="3"/>
    <x v="1"/>
    <n v="4"/>
    <m/>
    <m/>
    <m/>
    <s v="TeonHarvey"/>
    <m/>
    <m/>
    <m/>
    <s v="F44"/>
    <s v="F44"/>
    <s v="F44"/>
    <n v="1809"/>
    <m/>
    <m/>
    <m/>
    <m/>
    <s v="PPDC @ FCES"/>
    <m/>
    <s v="PPDC @ FCES"/>
    <m/>
    <s v="PPDC @ FCES"/>
    <m/>
    <m/>
    <m/>
    <m/>
    <d v="2015-06-01T00:00:00"/>
    <n v="3"/>
    <n v="0"/>
    <n v="24"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2"/>
    <n v="162"/>
    <m/>
    <n v="0"/>
    <n v="14"/>
    <b v="0"/>
    <e v="#VALUE!"/>
    <e v="#VALUE!"/>
    <s v="No"/>
    <m/>
    <m/>
    <m/>
    <m/>
    <e v="#VALUE!"/>
    <m/>
    <e v="#VALUE!"/>
    <e v="#VALUE!"/>
    <e v="#VALUE!"/>
    <m/>
    <m/>
    <m/>
    <n v="159"/>
    <n v="15"/>
    <m/>
    <m/>
    <n v="16"/>
    <m/>
    <m/>
    <m/>
    <m/>
    <m/>
    <n v="175"/>
    <n v="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4"/>
    <m/>
    <m/>
    <m/>
    <m/>
    <m/>
    <m/>
    <m/>
    <m/>
    <m/>
    <m/>
    <m/>
    <m/>
    <m/>
    <m/>
    <m/>
    <m/>
    <m/>
    <m/>
    <m/>
    <m/>
    <m/>
    <s v="TeonHarvey"/>
    <m/>
    <m/>
    <m/>
    <s v="Yes"/>
    <m/>
    <m/>
    <m/>
    <m/>
    <m/>
    <m/>
    <m/>
    <m/>
    <s v="F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s v="Keonte"/>
    <s v="Harvey"/>
    <n v="1"/>
    <n v="2"/>
    <n v="3"/>
    <n v="3"/>
    <n v="4"/>
    <x v="3"/>
    <n v="5"/>
    <m/>
    <m/>
    <m/>
    <s v="KeonteHarvey"/>
    <m/>
    <m/>
    <m/>
    <s v="F45"/>
    <s v="F45"/>
    <s v="F45"/>
    <n v="1811"/>
    <m/>
    <m/>
    <m/>
    <m/>
    <s v="PPDC @ FCES"/>
    <m/>
    <s v="PPDC @ FCES"/>
    <m/>
    <s v="PPDC @ FCES"/>
    <m/>
    <m/>
    <m/>
    <m/>
    <d v="2015-06-01T00:00:00"/>
    <n v="3"/>
    <n v="0"/>
    <n v="24"/>
    <m/>
    <m/>
    <m/>
    <m/>
    <m/>
    <m/>
    <m/>
    <m/>
    <m/>
    <n v="1"/>
    <m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75"/>
    <n v="20"/>
    <m/>
    <m/>
    <n v="12"/>
    <m/>
    <m/>
    <m/>
    <m/>
    <m/>
    <n v="174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5"/>
    <m/>
    <m/>
    <m/>
    <m/>
    <m/>
    <m/>
    <m/>
    <m/>
    <m/>
    <m/>
    <m/>
    <m/>
    <m/>
    <m/>
    <m/>
    <m/>
    <m/>
    <m/>
    <m/>
    <m/>
    <m/>
    <s v="KeonteHarvey"/>
    <m/>
    <m/>
    <m/>
    <s v="Yes"/>
    <m/>
    <m/>
    <m/>
    <m/>
    <m/>
    <m/>
    <m/>
    <m/>
    <s v="F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4"/>
    <s v="Torreyanna"/>
    <s v="Lindsey"/>
    <n v="1"/>
    <n v="2"/>
    <n v="3"/>
    <n v="3"/>
    <n v="4"/>
    <x v="3"/>
    <n v="5"/>
    <n v="5"/>
    <n v="6"/>
    <m/>
    <n v="1017410412"/>
    <m/>
    <m/>
    <m/>
    <s v="C920"/>
    <s v="F46"/>
    <s v="F46"/>
    <n v="1823"/>
    <m/>
    <m/>
    <m/>
    <m/>
    <s v="PPDC @ FCES"/>
    <s v="PPDC @ FCES"/>
    <s v="PPDC @ FCES"/>
    <s v="PPDC @ FCES"/>
    <s v="PPDC @ FCES"/>
    <s v="PPDC @ FCES"/>
    <s v="Central"/>
    <m/>
    <m/>
    <d v="2015-06-01T00:00:00"/>
    <n v="4"/>
    <n v="3"/>
    <n v="140"/>
    <m/>
    <m/>
    <m/>
    <m/>
    <m/>
    <m/>
    <m/>
    <m/>
    <m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n v="189"/>
    <m/>
    <s v="Error"/>
    <n v="41"/>
    <s v="Error"/>
    <e v="#VALUE!"/>
    <e v="#VALUE!"/>
    <s v="No"/>
    <m/>
    <m/>
    <n v="177"/>
    <n v="24"/>
    <n v="194"/>
    <n v="38"/>
    <n v="12"/>
    <n v="17"/>
    <s v="Yes"/>
    <s v="Yes"/>
    <s v="Yes"/>
    <s v="No"/>
    <n v="191"/>
    <n v="52"/>
    <n v="199"/>
    <n v="37"/>
    <n v="13"/>
    <n v="8"/>
    <s v="Yes"/>
    <s v="No"/>
    <s v="No"/>
    <s v="No"/>
    <m/>
    <d v="2016-09-12T00:00:00"/>
    <n v="203"/>
    <m/>
    <n v="209"/>
    <n v="58"/>
    <n v="7"/>
    <n v="6"/>
    <s v="Yes"/>
    <s v="No"/>
    <s v="No"/>
    <s v="Yes"/>
    <n v="197"/>
    <m/>
    <n v="208"/>
    <n v="36"/>
    <n v="12"/>
    <n v="11"/>
    <s v="Yes"/>
    <s v="No"/>
    <s v="No"/>
    <s v="No"/>
    <m/>
    <n v="1017410412"/>
    <s v="F46"/>
    <n v="197"/>
    <n v="208"/>
    <n v="40"/>
    <s v="Below National Norm"/>
    <n v="7"/>
    <n v="11"/>
    <s v="Yes"/>
    <s v="Yes"/>
    <s v="Exceeded Goal"/>
    <s v="No"/>
    <n v="206"/>
    <n v="218"/>
    <n v="42"/>
    <s v="Below National Norm"/>
    <n v="10"/>
    <n v="12"/>
    <s v="Yes"/>
    <s v="Yes"/>
    <s v="Exceeded Goal"/>
    <s v="No"/>
    <m/>
    <n v="1017410412"/>
    <d v="2017-09-18T00:00:00"/>
    <m/>
    <m/>
    <s v="Yes"/>
    <s v="Yes"/>
    <s v="Yes"/>
    <s v="No"/>
    <n v="0"/>
    <s v="No"/>
    <n v="0"/>
    <s v="No"/>
    <e v="#N/A"/>
    <s v="F46"/>
    <n v="482"/>
    <s v="Pass"/>
    <n v="420"/>
    <s v="Pass"/>
    <n v="476"/>
    <s v="Pass"/>
    <n v="435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6"/>
    <s v="Fairfield"/>
    <n v="3"/>
    <n v="4"/>
    <n v="3"/>
    <n v="4"/>
    <n v="3"/>
    <n v="4"/>
    <n v="4"/>
    <n v="4"/>
    <n v="4"/>
    <n v="3"/>
    <n v="3"/>
    <n v="4"/>
    <n v="4"/>
    <n v="3"/>
    <n v="4"/>
    <n v="4"/>
    <n v="4"/>
    <n v="4"/>
    <n v="4"/>
    <n v="4"/>
    <n v="4"/>
    <n v="3"/>
    <n v="2"/>
    <n v="3"/>
    <n v="3"/>
    <n v="1"/>
    <n v="2"/>
    <n v="1"/>
    <m/>
    <m/>
    <m/>
    <m/>
    <m/>
    <s v="F46"/>
    <x v="1"/>
    <n v="3"/>
    <n v="3"/>
    <n v="4"/>
    <n v="3"/>
    <n v="3"/>
    <n v="4"/>
    <n v="4"/>
    <n v="3"/>
    <n v="4"/>
    <n v="2"/>
    <n v="1"/>
    <n v="3"/>
    <n v="2"/>
    <x v="1"/>
    <n v="4"/>
    <n v="4"/>
    <n v="4"/>
    <n v="4"/>
    <n v="4"/>
    <n v="3"/>
    <n v="3"/>
    <n v="4"/>
    <n v="1"/>
    <n v="1"/>
    <n v="1"/>
    <n v="1"/>
    <n v="1"/>
    <n v="1"/>
    <n v="1"/>
    <n v="3"/>
    <n v="4"/>
    <n v="4"/>
    <m/>
    <m/>
    <m/>
    <m/>
    <s v="F46"/>
    <n v="3"/>
    <n v="4"/>
    <n v="4"/>
    <n v="4"/>
    <n v="4"/>
    <n v="3"/>
    <n v="3"/>
    <n v="4"/>
    <n v="3"/>
  </r>
  <r>
    <n v="285"/>
    <s v="Shanyiah"/>
    <s v="Briggs"/>
    <n v="2"/>
    <n v="3"/>
    <n v="4"/>
    <n v="4"/>
    <n v="5"/>
    <x v="2"/>
    <n v="6"/>
    <m/>
    <m/>
    <m/>
    <n v="1017410449"/>
    <m/>
    <m/>
    <m/>
    <s v="C514"/>
    <s v="C514"/>
    <s v="F47"/>
    <n v="1838"/>
    <m/>
    <m/>
    <m/>
    <m/>
    <s v="PPDC @ FCES"/>
    <s v="PPDC @ FCES"/>
    <m/>
    <s v="PPDC @ FCES"/>
    <s v="Central"/>
    <m/>
    <m/>
    <m/>
    <m/>
    <d v="2015-06-01T00:00:00"/>
    <n v="2"/>
    <n v="2"/>
    <n v="88"/>
    <m/>
    <m/>
    <m/>
    <m/>
    <m/>
    <m/>
    <m/>
    <m/>
    <m/>
    <n v="1"/>
    <n v="1"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6"/>
    <m/>
    <s v="Error"/>
    <n v="43"/>
    <s v="Error"/>
    <e v="#VALUE!"/>
    <e v="#VALUE!"/>
    <s v="No"/>
    <m/>
    <m/>
    <m/>
    <m/>
    <e v="#VALUE!"/>
    <m/>
    <e v="#VALUE!"/>
    <e v="#VALUE!"/>
    <e v="#VALUE!"/>
    <m/>
    <m/>
    <m/>
    <m/>
    <m/>
    <n v="198"/>
    <n v="30"/>
    <m/>
    <m/>
    <m/>
    <m/>
    <m/>
    <s v="No"/>
    <n v="201"/>
    <n v="47"/>
    <n v="213"/>
    <n v="49"/>
    <n v="12"/>
    <n v="12"/>
    <s v="Yes"/>
    <s v="Yes"/>
    <s v="No"/>
    <s v="No"/>
    <m/>
    <d v="2016-09-14T00:00:00"/>
    <n v="199"/>
    <m/>
    <n v="206"/>
    <n v="35"/>
    <n v="7"/>
    <n v="7"/>
    <s v="Yes"/>
    <s v="Yes"/>
    <s v="No"/>
    <s v="No"/>
    <m/>
    <m/>
    <m/>
    <m/>
    <m/>
    <m/>
    <m/>
    <m/>
    <m/>
    <m/>
    <m/>
    <m/>
    <s v="C514"/>
    <m/>
    <m/>
    <m/>
    <m/>
    <m/>
    <m/>
    <m/>
    <m/>
    <m/>
    <m/>
    <m/>
    <m/>
    <m/>
    <m/>
    <m/>
    <m/>
    <m/>
    <m/>
    <m/>
    <m/>
    <m/>
    <n v="1017410449"/>
    <m/>
    <m/>
    <m/>
    <s v="Yes"/>
    <s v="Yes"/>
    <m/>
    <s v="No"/>
    <n v="0"/>
    <s v="No"/>
    <n v="0"/>
    <m/>
    <m/>
    <s v="F47"/>
    <n v="501"/>
    <s v="Advanced"/>
    <n v="517"/>
    <s v="Advanced"/>
    <m/>
    <m/>
    <m/>
    <m/>
    <s v="Fairfield Court Elementary Schoo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"/>
    <n v="1"/>
    <n v="4"/>
    <n v="1"/>
    <n v="4"/>
    <n v="4"/>
    <n v="4"/>
    <n v="4"/>
    <n v="4"/>
    <n v="4"/>
    <n v="4"/>
    <n v="4"/>
    <n v="4"/>
    <n v="1"/>
    <n v="3"/>
    <n v="4"/>
    <n v="4"/>
    <n v="4"/>
    <n v="4"/>
    <n v="4"/>
    <n v="3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7"/>
    <s v="Fairfield"/>
    <n v="2"/>
    <n v="1"/>
    <n v="3"/>
    <n v="4"/>
    <n v="3"/>
    <n v="3"/>
    <n v="4"/>
    <n v="4"/>
    <n v="4"/>
    <n v="4"/>
    <n v="4"/>
    <n v="4"/>
    <n v="4"/>
    <n v="4"/>
    <n v="4"/>
    <n v="4"/>
    <n v="4"/>
    <n v="2"/>
    <n v="4"/>
    <n v="4"/>
    <n v="4"/>
    <n v="4"/>
    <n v="4"/>
    <n v="4"/>
    <n v="4"/>
    <n v="4"/>
    <n v="4"/>
    <n v="4"/>
    <m/>
    <m/>
    <m/>
    <s v="Yes"/>
    <m/>
    <s v="F47"/>
    <x v="1"/>
    <n v="3"/>
    <n v="3"/>
    <n v="4"/>
    <n v="4"/>
    <n v="4"/>
    <n v="4"/>
    <n v="4"/>
    <n v="4"/>
    <n v="4"/>
    <n v="4"/>
    <n v="4"/>
    <n v="4"/>
    <n v="3"/>
    <x v="1"/>
    <n v="4"/>
    <n v="4"/>
    <n v="3"/>
    <n v="2"/>
    <n v="3"/>
    <n v="4"/>
    <n v="4"/>
    <n v="4"/>
    <n v="4"/>
    <n v="4"/>
    <n v="4"/>
    <n v="4"/>
    <n v="4"/>
    <n v="4"/>
    <n v="4"/>
    <n v="3"/>
    <n v="4"/>
    <n v="4"/>
    <m/>
    <m/>
    <m/>
    <m/>
    <m/>
    <m/>
    <m/>
    <m/>
    <m/>
    <m/>
    <m/>
    <m/>
    <m/>
    <m/>
  </r>
  <r>
    <n v="286"/>
    <s v="Chenyrai"/>
    <s v="Pair Briggs"/>
    <n v="3"/>
    <n v="4"/>
    <n v="5"/>
    <n v="5"/>
    <n v="6"/>
    <x v="5"/>
    <n v="7"/>
    <m/>
    <m/>
    <m/>
    <n v="1016106937"/>
    <m/>
    <m/>
    <m/>
    <s v="F48"/>
    <s v="F48"/>
    <s v="F48"/>
    <n v="1843"/>
    <m/>
    <m/>
    <m/>
    <m/>
    <s v="PPDC @ FCES"/>
    <s v="PPDC @ FCES"/>
    <m/>
    <m/>
    <m/>
    <m/>
    <m/>
    <m/>
    <m/>
    <d v="2015-06-01T00:00:00"/>
    <n v="1"/>
    <n v="1"/>
    <n v="44"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n v="207"/>
    <n v="38"/>
    <n v="207"/>
    <n v="19"/>
    <n v="10"/>
    <n v="0"/>
    <s v="No"/>
    <s v="No"/>
    <s v="No"/>
    <s v="No"/>
    <m/>
    <m/>
    <m/>
    <m/>
    <m/>
    <m/>
    <m/>
    <m/>
    <m/>
    <m/>
    <m/>
    <m/>
    <m/>
    <m/>
    <m/>
    <m/>
    <m/>
    <m/>
    <m/>
    <m/>
    <m/>
    <m/>
    <m/>
    <m/>
    <s v="F48"/>
    <m/>
    <m/>
    <m/>
    <m/>
    <m/>
    <m/>
    <m/>
    <m/>
    <m/>
    <m/>
    <m/>
    <m/>
    <m/>
    <m/>
    <m/>
    <m/>
    <m/>
    <m/>
    <m/>
    <m/>
    <m/>
    <n v="1016106937"/>
    <m/>
    <m/>
    <m/>
    <s v="Yes"/>
    <m/>
    <m/>
    <s v="No"/>
    <n v="0"/>
    <m/>
    <m/>
    <m/>
    <m/>
    <s v="F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48"/>
    <n v="2"/>
    <n v="3"/>
    <n v="3"/>
    <n v="4"/>
    <n v="4"/>
    <n v="3"/>
    <n v="4"/>
    <n v="4"/>
    <n v="4"/>
    <n v="4"/>
    <n v="4"/>
    <n v="4"/>
    <n v="4"/>
    <n v="4"/>
    <n v="4"/>
    <n v="4"/>
    <n v="4"/>
    <n v="4"/>
    <n v="4"/>
    <n v="3"/>
    <n v="2"/>
    <n v="4"/>
    <n v="4"/>
    <n v="4"/>
    <n v="4"/>
    <n v="3"/>
    <n v="4"/>
    <n v="3"/>
    <m/>
    <m/>
    <m/>
    <m/>
    <n v="4"/>
    <n v="2"/>
    <n v="4"/>
    <n v="3"/>
    <n v="3"/>
    <n v="3"/>
    <n v="3"/>
    <n v="3"/>
    <n v="3"/>
    <n v="3"/>
    <n v="3"/>
    <n v="3"/>
    <n v="3"/>
    <n v="3"/>
    <n v="3"/>
    <n v="3"/>
    <n v="3"/>
    <n v="4"/>
    <n v="3"/>
    <n v="3"/>
    <n v="2"/>
    <n v="3"/>
    <n v="3"/>
    <n v="2"/>
    <n v="3"/>
    <n v="3"/>
    <n v="2"/>
    <n v="3"/>
    <n v="4"/>
    <n v="3"/>
    <n v="3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7"/>
    <s v="Ashante"/>
    <s v="Moorman"/>
    <s v="k"/>
    <n v="1"/>
    <n v="2"/>
    <n v="2"/>
    <n v="3"/>
    <x v="1"/>
    <n v="4"/>
    <n v="4"/>
    <m/>
    <m/>
    <n v="1017707963"/>
    <m/>
    <m/>
    <m/>
    <s v="F148"/>
    <s v="F148"/>
    <s v="F148"/>
    <n v="5455"/>
    <m/>
    <m/>
    <m/>
    <m/>
    <s v="PPDC @ FCES"/>
    <s v="PPDC @ FCES"/>
    <s v="PPDC @ FCES"/>
    <s v="PPDC @ FCES"/>
    <s v="PPDC @ FCES"/>
    <s v="PPDC @ FCES"/>
    <m/>
    <m/>
    <m/>
    <d v="2015-06-01T00:00:00"/>
    <n v="3"/>
    <n v="3"/>
    <n v="132"/>
    <m/>
    <m/>
    <m/>
    <m/>
    <m/>
    <m/>
    <m/>
    <m/>
    <m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8"/>
    <m/>
    <s v="Error"/>
    <n v="9"/>
    <s v="Error"/>
    <e v="#VALUE!"/>
    <e v="#VALUE!"/>
    <s v="No"/>
    <m/>
    <m/>
    <n v="154"/>
    <m/>
    <s v="Error"/>
    <n v="2"/>
    <s v="Error"/>
    <e v="#VALUE!"/>
    <e v="#VALUE!"/>
    <s v="No"/>
    <m/>
    <m/>
    <n v="165"/>
    <n v="26"/>
    <n v="170"/>
    <n v="11"/>
    <n v="15"/>
    <n v="5"/>
    <s v="Yes"/>
    <s v="No"/>
    <s v="No"/>
    <s v="No"/>
    <n v="161"/>
    <n v="12"/>
    <n v="178"/>
    <n v="15"/>
    <n v="17"/>
    <n v="17"/>
    <s v="Yes"/>
    <s v="Yes"/>
    <s v="No"/>
    <s v="No"/>
    <m/>
    <d v="2016-09-12T00:00:00"/>
    <n v="171"/>
    <m/>
    <n v="172"/>
    <n v="4"/>
    <n v="13"/>
    <n v="1"/>
    <s v="Yes"/>
    <s v="No"/>
    <s v="No"/>
    <s v="No"/>
    <n v="161"/>
    <m/>
    <n v="177"/>
    <n v="3"/>
    <n v="15"/>
    <n v="16"/>
    <s v="Yes"/>
    <s v="Yes"/>
    <s v="Yes"/>
    <s v="No"/>
    <m/>
    <n v="1017707963"/>
    <s v="F148"/>
    <n v="174"/>
    <n v="180"/>
    <n v="4"/>
    <s v="Well Below National Norm"/>
    <n v="11"/>
    <n v="6"/>
    <s v="Yes"/>
    <s v="No"/>
    <s v="Did Not Achieve Goal, But Showed Growth"/>
    <s v="No"/>
    <n v="180"/>
    <n v="178"/>
    <n v="1"/>
    <s v="Well Below National Norm"/>
    <n v="12"/>
    <n v="-2"/>
    <s v="No"/>
    <s v="No"/>
    <s v="Did Not Achieve Goal"/>
    <s v="No"/>
    <m/>
    <n v="1017707963"/>
    <d v="2017-09-18T00:00:00"/>
    <m/>
    <m/>
    <s v="Yes"/>
    <s v="Yes"/>
    <s v="Yes"/>
    <s v="No"/>
    <n v="0"/>
    <s v="No"/>
    <n v="0"/>
    <s v="No"/>
    <e v="#N/A"/>
    <s v="F148"/>
    <n v="301"/>
    <s v="Fail"/>
    <n v="418"/>
    <s v="Pass"/>
    <n v="286"/>
    <s v="Fail"/>
    <n v="292"/>
    <s v="Fail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148"/>
    <n v="2"/>
    <n v="2"/>
    <n v="2"/>
    <n v="4"/>
    <n v="4"/>
    <n v="1"/>
    <n v="4"/>
    <n v="4"/>
    <n v="4"/>
  </r>
  <r>
    <n v="288"/>
    <s v="Timel"/>
    <s v="Tillman"/>
    <n v="2"/>
    <n v="3"/>
    <n v="4"/>
    <n v="4"/>
    <n v="5"/>
    <x v="2"/>
    <n v="6"/>
    <m/>
    <m/>
    <m/>
    <m/>
    <m/>
    <n v="3"/>
    <m/>
    <s v="F3"/>
    <s v="F3"/>
    <s v="F3"/>
    <n v="1118"/>
    <m/>
    <m/>
    <m/>
    <m/>
    <s v="PPDC @ FCES"/>
    <m/>
    <m/>
    <m/>
    <m/>
    <m/>
    <m/>
    <m/>
    <m/>
    <d v="2015-06-01T00:00:00"/>
    <n v="0"/>
    <n v="0"/>
    <n v="0"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9"/>
    <s v="Briyonna"/>
    <s v="Taylor"/>
    <s v="k"/>
    <n v="1"/>
    <n v="2"/>
    <n v="3"/>
    <n v="4"/>
    <x v="3"/>
    <n v="5"/>
    <n v="5"/>
    <m/>
    <m/>
    <n v="1017400587"/>
    <m/>
    <m/>
    <m/>
    <s v="F29"/>
    <s v="F29"/>
    <s v="F29"/>
    <n v="1451"/>
    <m/>
    <m/>
    <m/>
    <m/>
    <m/>
    <s v="PPDC @ FCES"/>
    <s v="PPDC @ FCES"/>
    <s v="PPDC @ FCES"/>
    <s v="PPDC @ FCES"/>
    <s v="PPDC @ FCES"/>
    <m/>
    <m/>
    <m/>
    <d v="2011-09-01T00:00:00"/>
    <n v="2"/>
    <n v="3"/>
    <n v="124"/>
    <m/>
    <m/>
    <m/>
    <m/>
    <m/>
    <m/>
    <m/>
    <m/>
    <m/>
    <m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"/>
    <m/>
    <s v="Error"/>
    <n v="56"/>
    <s v="Error"/>
    <e v="#VALUE!"/>
    <e v="#VALUE!"/>
    <s v="Yes"/>
    <m/>
    <m/>
    <n v="183"/>
    <m/>
    <s v="Error"/>
    <n v="25"/>
    <s v="Error"/>
    <e v="#VALUE!"/>
    <e v="#VALUE!"/>
    <s v="No"/>
    <m/>
    <m/>
    <n v="189"/>
    <n v="52"/>
    <n v="197"/>
    <n v="46"/>
    <n v="10"/>
    <n v="8"/>
    <s v="Yes"/>
    <s v="No"/>
    <s v="No"/>
    <s v="No"/>
    <n v="186"/>
    <n v="37"/>
    <n v="190"/>
    <n v="17"/>
    <n v="13"/>
    <n v="4"/>
    <s v="Yes"/>
    <s v="No"/>
    <s v="No"/>
    <s v="No"/>
    <m/>
    <d v="2016-09-12T00:00:00"/>
    <n v="205"/>
    <m/>
    <n v="206"/>
    <n v="50"/>
    <n v="7"/>
    <n v="1"/>
    <s v="Yes"/>
    <s v="No"/>
    <s v="No"/>
    <s v="Yes"/>
    <n v="195"/>
    <m/>
    <n v="202"/>
    <n v="22"/>
    <n v="12"/>
    <n v="7"/>
    <s v="Yes"/>
    <s v="No"/>
    <s v="No"/>
    <s v="No"/>
    <m/>
    <n v="1017400587"/>
    <s v="F29"/>
    <n v="206"/>
    <n v="207"/>
    <n v="37"/>
    <s v="Below National Norm"/>
    <n v="6"/>
    <n v="1"/>
    <s v="Yes"/>
    <s v="No"/>
    <s v="Did Not Achieve Goal, But Showed Growth"/>
    <s v="No"/>
    <n v="209"/>
    <n v="215"/>
    <n v="35"/>
    <s v="Below National Norm"/>
    <n v="10"/>
    <n v="6"/>
    <s v="Yes"/>
    <s v="No"/>
    <s v="Did Not Achieve Goal, But Showed Growth"/>
    <s v="No"/>
    <m/>
    <n v="1017400587"/>
    <d v="2017-09-18T00:00:00"/>
    <m/>
    <m/>
    <s v="Yes"/>
    <s v="Yes"/>
    <s v="Yes"/>
    <s v="No"/>
    <n v="0"/>
    <s v="No"/>
    <n v="0"/>
    <s v="No"/>
    <e v="#N/A"/>
    <s v="F29"/>
    <n v="481"/>
    <s v="Pass"/>
    <n v="473"/>
    <s v="Pass"/>
    <n v="524"/>
    <s v="Advanced"/>
    <n v="427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29"/>
    <s v="Fairfield"/>
    <n v="2"/>
    <n v="2"/>
    <n v="1"/>
    <n v="3"/>
    <n v="3"/>
    <n v="1"/>
    <n v="3"/>
    <n v="4"/>
    <n v="2"/>
    <n v="1"/>
    <n v="4"/>
    <n v="2"/>
    <n v="4"/>
    <n v="3"/>
    <n v="4"/>
    <n v="4"/>
    <n v="4"/>
    <n v="3"/>
    <n v="1"/>
    <n v="2"/>
    <n v="4"/>
    <n v="4"/>
    <n v="3"/>
    <n v="2"/>
    <n v="2"/>
    <n v="3"/>
    <n v="4"/>
    <n v="4"/>
    <m/>
    <m/>
    <m/>
    <m/>
    <m/>
    <s v="F29"/>
    <x v="1"/>
    <n v="4"/>
    <n v="2"/>
    <n v="4"/>
    <n v="4"/>
    <n v="4"/>
    <n v="4"/>
    <n v="4"/>
    <n v="4"/>
    <n v="4"/>
    <n v="4"/>
    <n v="4"/>
    <n v="4"/>
    <n v="4"/>
    <x v="1"/>
    <n v="4"/>
    <n v="4"/>
    <n v="2"/>
    <n v="4"/>
    <n v="4"/>
    <n v="4"/>
    <n v="4"/>
    <n v="4"/>
    <n v="4"/>
    <n v="1"/>
    <n v="4"/>
    <n v="2"/>
    <n v="4"/>
    <n v="4"/>
    <n v="4"/>
    <n v="4"/>
    <n v="4"/>
    <n v="4"/>
    <m/>
    <m/>
    <m/>
    <m/>
    <s v="F29"/>
    <n v="3"/>
    <n v="3"/>
    <n v="3"/>
    <n v="4"/>
    <n v="4"/>
    <n v="3"/>
    <n v="4"/>
    <n v="4"/>
    <n v="4"/>
  </r>
  <r>
    <n v="290"/>
    <s v="Keyvon"/>
    <s v="McCloud"/>
    <s v="k"/>
    <n v="1"/>
    <n v="2"/>
    <n v="2"/>
    <n v="3"/>
    <x v="1"/>
    <n v="4"/>
    <n v="4"/>
    <m/>
    <m/>
    <n v="1017400731"/>
    <m/>
    <m/>
    <m/>
    <s v="F51"/>
    <s v="F51"/>
    <s v="F51"/>
    <n v="3757"/>
    <m/>
    <m/>
    <m/>
    <m/>
    <m/>
    <s v="PPDC @ FCES"/>
    <s v="PPDC @ FCES"/>
    <s v="PPDC @ FCES"/>
    <m/>
    <s v="PPDC @ FCES"/>
    <m/>
    <m/>
    <m/>
    <d v="2011-09-01T00:00:00"/>
    <n v="1"/>
    <n v="3"/>
    <n v="116"/>
    <m/>
    <m/>
    <m/>
    <m/>
    <m/>
    <m/>
    <m/>
    <m/>
    <m/>
    <m/>
    <n v="1"/>
    <n v="1"/>
    <n v="1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4"/>
    <n v="73"/>
    <n v="189"/>
    <n v="51"/>
    <n v="13"/>
    <n v="5"/>
    <s v="Yes"/>
    <s v="No"/>
    <s v="No"/>
    <s v="Yes"/>
    <n v="183"/>
    <n v="68"/>
    <n v="209"/>
    <n v="89"/>
    <n v="14"/>
    <n v="26"/>
    <s v="Yes"/>
    <s v="Yes"/>
    <s v="Yes"/>
    <s v="Yes"/>
    <m/>
    <d v="2016-09-12T00:00:00"/>
    <n v="187"/>
    <m/>
    <s v="RPS X"/>
    <m/>
    <m/>
    <m/>
    <m/>
    <m/>
    <m/>
    <m/>
    <n v="192"/>
    <m/>
    <n v="204"/>
    <n v="52"/>
    <n v="13"/>
    <n v="12"/>
    <s v="Yes"/>
    <s v="No"/>
    <s v="No"/>
    <s v="Yes"/>
    <m/>
    <n v="1017400731"/>
    <s v="F51"/>
    <n v="197"/>
    <n v="198"/>
    <n v="30"/>
    <s v="Well Below National Norm"/>
    <n v="8"/>
    <n v="1"/>
    <s v="Yes"/>
    <s v="No"/>
    <s v="Did Not Achieve Goal, But Showed Growth"/>
    <s v="No"/>
    <n v="201"/>
    <n v="215"/>
    <n v="54"/>
    <s v="Above National Norm"/>
    <n v="12"/>
    <n v="14"/>
    <s v="Yes"/>
    <s v="Yes"/>
    <s v="Exceeded Goal"/>
    <s v="Yes"/>
    <m/>
    <n v="1017400731"/>
    <d v="2017-10-09T00:00:00"/>
    <m/>
    <m/>
    <s v="Yes"/>
    <s v="Yes"/>
    <s v="Yes"/>
    <s v="Yes"/>
    <n v="1"/>
    <s v="No"/>
    <n v="0"/>
    <s v="No"/>
    <e v="#N/A"/>
    <s v="F51"/>
    <n v="484"/>
    <s v="Pass"/>
    <n v="413"/>
    <s v="Pass"/>
    <n v="368"/>
    <s v="Fail"/>
    <n v="404"/>
    <s v="Pass"/>
    <s v="Fairfield Court Elementary School"/>
    <s v="Fairfield Court Elementary School"/>
    <s v="Y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s v="F51"/>
    <n v="1"/>
    <n v="1"/>
    <n v="2"/>
    <n v="3"/>
    <n v="4"/>
    <n v="1"/>
    <n v="3"/>
    <n v="2"/>
    <n v="2"/>
  </r>
  <r>
    <n v="291"/>
    <s v="Gahree"/>
    <s v="Brown"/>
    <s v="k"/>
    <n v="1"/>
    <n v="2"/>
    <n v="2"/>
    <n v="3"/>
    <x v="1"/>
    <n v="4"/>
    <m/>
    <m/>
    <m/>
    <s v="GahreeBrown"/>
    <m/>
    <m/>
    <m/>
    <s v="F55"/>
    <s v="F55"/>
    <s v="F55"/>
    <n v="3811"/>
    <m/>
    <m/>
    <m/>
    <m/>
    <m/>
    <s v="PPDC @ FCES"/>
    <m/>
    <m/>
    <m/>
    <m/>
    <m/>
    <m/>
    <m/>
    <d v="2011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4"/>
    <n v="9"/>
    <m/>
    <m/>
    <n v="17"/>
    <m/>
    <m/>
    <m/>
    <m/>
    <m/>
    <n v="166"/>
    <n v="20"/>
    <m/>
    <m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s v="F55"/>
    <m/>
    <m/>
    <m/>
    <m/>
    <m/>
    <m/>
    <m/>
    <m/>
    <m/>
    <m/>
    <m/>
    <m/>
    <m/>
    <m/>
    <m/>
    <m/>
    <m/>
    <m/>
    <m/>
    <m/>
    <m/>
    <s v="GahreeBrown"/>
    <m/>
    <m/>
    <m/>
    <m/>
    <m/>
    <m/>
    <s v="Unknown"/>
    <m/>
    <m/>
    <m/>
    <m/>
    <m/>
    <s v="F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2"/>
    <s v="Rodniqua"/>
    <s v="Green"/>
    <n v="3"/>
    <n v="4"/>
    <n v="5"/>
    <n v="5"/>
    <n v="6"/>
    <x v="5"/>
    <n v="7"/>
    <m/>
    <m/>
    <m/>
    <n v="1017202598"/>
    <m/>
    <m/>
    <m/>
    <s v="F57"/>
    <s v="F57"/>
    <s v="F57"/>
    <n v="4495"/>
    <m/>
    <m/>
    <m/>
    <m/>
    <m/>
    <s v="PPDC @ FCES"/>
    <m/>
    <m/>
    <m/>
    <m/>
    <m/>
    <m/>
    <m/>
    <d v="2011-09-01T00:00:00"/>
    <n v="0"/>
    <n v="1"/>
    <n v="36"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94"/>
    <n v="22"/>
    <m/>
    <m/>
    <n v="8"/>
    <m/>
    <m/>
    <m/>
    <m/>
    <m/>
    <n v="208"/>
    <n v="41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57"/>
    <m/>
    <m/>
    <m/>
    <m/>
    <m/>
    <m/>
    <m/>
    <m/>
    <m/>
    <m/>
    <m/>
    <m/>
    <m/>
    <m/>
    <m/>
    <m/>
    <m/>
    <m/>
    <m/>
    <m/>
    <m/>
    <n v="1017202598"/>
    <m/>
    <m/>
    <m/>
    <s v="Yes"/>
    <m/>
    <m/>
    <s v="No"/>
    <n v="0"/>
    <m/>
    <m/>
    <m/>
    <m/>
    <s v="F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57"/>
    <n v="3"/>
    <n v="3"/>
    <n v="2"/>
    <n v="4"/>
    <n v="4"/>
    <n v="3"/>
    <n v="4"/>
    <n v="4"/>
    <n v="4"/>
    <n v="4"/>
    <n v="4"/>
    <n v="4"/>
    <n v="3"/>
    <n v="4"/>
    <n v="4"/>
    <n v="4"/>
    <n v="4"/>
    <n v="4"/>
    <n v="3"/>
    <n v="4"/>
    <n v="2"/>
    <n v="4"/>
    <n v="4"/>
    <n v="4"/>
    <n v="4"/>
    <n v="4"/>
    <n v="4"/>
    <n v="3"/>
    <m/>
    <m/>
    <m/>
    <m/>
    <n v="3"/>
    <n v="3"/>
    <n v="3"/>
    <n v="4"/>
    <n v="3"/>
    <n v="2"/>
    <n v="4"/>
    <n v="3"/>
    <n v="4"/>
    <n v="4"/>
    <n v="2"/>
    <n v="4"/>
    <n v="3"/>
    <n v="3"/>
    <n v="3"/>
    <n v="4"/>
    <n v="4"/>
    <n v="3"/>
    <n v="2"/>
    <n v="2"/>
    <n v="4"/>
    <n v="3"/>
    <n v="3"/>
    <n v="4"/>
    <n v="3"/>
    <n v="2"/>
    <n v="4"/>
    <n v="4"/>
    <n v="2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3"/>
    <s v="Rodmequa"/>
    <s v="Green"/>
    <s v="k"/>
    <n v="1"/>
    <n v="2"/>
    <n v="2"/>
    <n v="3"/>
    <x v="1"/>
    <n v="4"/>
    <m/>
    <m/>
    <m/>
    <m/>
    <m/>
    <n v="58"/>
    <m/>
    <s v="F58"/>
    <s v="F58"/>
    <s v="F58"/>
    <n v="4496"/>
    <m/>
    <m/>
    <m/>
    <m/>
    <m/>
    <s v="PPDC @ FCES"/>
    <s v="PPDC @ FCES"/>
    <m/>
    <m/>
    <m/>
    <m/>
    <m/>
    <m/>
    <d v="2011-09-01T00:00:00"/>
    <n v="0"/>
    <n v="1"/>
    <n v="36"/>
    <m/>
    <m/>
    <m/>
    <m/>
    <m/>
    <m/>
    <m/>
    <m/>
    <m/>
    <m/>
    <n v="1"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5"/>
    <n v="26"/>
    <m/>
    <m/>
    <n v="15"/>
    <m/>
    <m/>
    <m/>
    <m/>
    <m/>
    <n v="173"/>
    <n v="38"/>
    <n v="210"/>
    <n v="91"/>
    <n v="16"/>
    <n v="37"/>
    <s v="Yes"/>
    <s v="Yes"/>
    <s v="Yes"/>
    <s v="Yes"/>
    <m/>
    <m/>
    <m/>
    <m/>
    <m/>
    <m/>
    <m/>
    <m/>
    <m/>
    <m/>
    <m/>
    <m/>
    <m/>
    <m/>
    <m/>
    <m/>
    <m/>
    <m/>
    <m/>
    <m/>
    <m/>
    <m/>
    <m/>
    <m/>
    <s v="F58"/>
    <m/>
    <m/>
    <m/>
    <m/>
    <m/>
    <m/>
    <m/>
    <m/>
    <m/>
    <m/>
    <m/>
    <m/>
    <m/>
    <m/>
    <m/>
    <m/>
    <m/>
    <m/>
    <m/>
    <m/>
    <m/>
    <m/>
    <m/>
    <m/>
    <m/>
    <m/>
    <m/>
    <m/>
    <s v="Unknown"/>
    <m/>
    <m/>
    <m/>
    <m/>
    <m/>
    <s v="F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4"/>
    <s v="Jamesha"/>
    <s v="Staten"/>
    <n v="3"/>
    <n v="4"/>
    <n v="5"/>
    <n v="5"/>
    <n v="6"/>
    <x v="5"/>
    <n v="7"/>
    <m/>
    <m/>
    <m/>
    <n v="1017223371"/>
    <m/>
    <m/>
    <m/>
    <s v="F60"/>
    <s v="F60"/>
    <s v="F60"/>
    <n v="4548"/>
    <m/>
    <m/>
    <m/>
    <m/>
    <m/>
    <s v="PPDC @ FCES"/>
    <m/>
    <m/>
    <m/>
    <m/>
    <m/>
    <m/>
    <m/>
    <d v="2011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89"/>
    <n v="14"/>
    <m/>
    <m/>
    <n v="8"/>
    <m/>
    <m/>
    <m/>
    <m/>
    <m/>
    <n v="204"/>
    <n v="31"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s v="F60"/>
    <m/>
    <m/>
    <m/>
    <m/>
    <m/>
    <m/>
    <m/>
    <m/>
    <m/>
    <m/>
    <m/>
    <m/>
    <m/>
    <m/>
    <m/>
    <m/>
    <m/>
    <m/>
    <m/>
    <m/>
    <m/>
    <n v="1017223371"/>
    <m/>
    <m/>
    <m/>
    <s v="Yes"/>
    <m/>
    <m/>
    <s v="Yes"/>
    <n v="3"/>
    <m/>
    <m/>
    <m/>
    <m/>
    <s v="F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60"/>
    <n v="4"/>
    <n v="4"/>
    <n v="3"/>
    <n v="4"/>
    <n v="4"/>
    <n v="2"/>
    <n v="4"/>
    <n v="4"/>
    <n v="4"/>
    <n v="4"/>
    <n v="4"/>
    <n v="4"/>
    <n v="4"/>
    <n v="4"/>
    <n v="4"/>
    <n v="4"/>
    <n v="4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5"/>
    <s v="Daimon"/>
    <s v="Roane"/>
    <s v="k"/>
    <n v="1"/>
    <n v="2"/>
    <n v="2"/>
    <n v="3"/>
    <x v="1"/>
    <n v="4"/>
    <m/>
    <m/>
    <m/>
    <n v="1017560961"/>
    <m/>
    <m/>
    <m/>
    <s v="F61"/>
    <s v="F61"/>
    <s v="F61"/>
    <n v="4550"/>
    <m/>
    <m/>
    <m/>
    <m/>
    <m/>
    <s v="PPDC @ FCES"/>
    <m/>
    <m/>
    <m/>
    <m/>
    <m/>
    <m/>
    <m/>
    <d v="2011-09-01T00:00:00"/>
    <n v="0"/>
    <n v="0"/>
    <n v="0"/>
    <m/>
    <m/>
    <m/>
    <m/>
    <m/>
    <m/>
    <m/>
    <m/>
    <m/>
    <m/>
    <s v="incomple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54"/>
    <n v="9"/>
    <m/>
    <m/>
    <n v="17"/>
    <m/>
    <m/>
    <m/>
    <m/>
    <m/>
    <n v="161"/>
    <n v="11"/>
    <m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s v="F61"/>
    <m/>
    <m/>
    <m/>
    <m/>
    <m/>
    <m/>
    <m/>
    <m/>
    <m/>
    <m/>
    <m/>
    <m/>
    <m/>
    <m/>
    <m/>
    <m/>
    <m/>
    <m/>
    <m/>
    <m/>
    <m/>
    <n v="1017560961"/>
    <m/>
    <m/>
    <m/>
    <s v="Yes"/>
    <m/>
    <m/>
    <s v="No"/>
    <n v="0"/>
    <m/>
    <m/>
    <m/>
    <m/>
    <s v="F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6"/>
    <s v="Ronald"/>
    <s v="Jackson"/>
    <s v="k"/>
    <n v="1"/>
    <n v="2"/>
    <n v="2"/>
    <n v="3"/>
    <x v="1"/>
    <n v="4"/>
    <m/>
    <m/>
    <m/>
    <s v="RonaldJackson"/>
    <m/>
    <m/>
    <m/>
    <s v="F62"/>
    <s v="F62"/>
    <s v="F62"/>
    <n v="4564"/>
    <m/>
    <m/>
    <m/>
    <m/>
    <m/>
    <s v="PPDC @ FCES"/>
    <s v="PPDC @ FCES"/>
    <m/>
    <m/>
    <m/>
    <m/>
    <m/>
    <m/>
    <d v="2011-09-01T00:00:00"/>
    <n v="1"/>
    <n v="1"/>
    <n v="44"/>
    <m/>
    <m/>
    <m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VALUE!"/>
    <m/>
    <e v="#VALUE!"/>
    <e v="#VALUE!"/>
    <e v="#VALUE!"/>
    <m/>
    <m/>
    <m/>
    <m/>
    <m/>
    <e v="#VALUE!"/>
    <m/>
    <e v="#VALUE!"/>
    <e v="#VALUE!"/>
    <e v="#VALUE!"/>
    <m/>
    <m/>
    <m/>
    <n v="161"/>
    <n v="19"/>
    <n v="172"/>
    <n v="14"/>
    <n v="16"/>
    <n v="11"/>
    <s v="Yes"/>
    <s v="No"/>
    <s v="No"/>
    <s v="No"/>
    <n v="173"/>
    <n v="38"/>
    <n v="186"/>
    <n v="33"/>
    <n v="16"/>
    <n v="13"/>
    <s v="Yes"/>
    <s v="No"/>
    <s v="No"/>
    <s v="No"/>
    <m/>
    <m/>
    <m/>
    <m/>
    <m/>
    <m/>
    <m/>
    <m/>
    <m/>
    <m/>
    <m/>
    <m/>
    <m/>
    <m/>
    <m/>
    <m/>
    <m/>
    <m/>
    <m/>
    <m/>
    <m/>
    <m/>
    <m/>
    <m/>
    <s v="F62"/>
    <m/>
    <m/>
    <m/>
    <m/>
    <m/>
    <m/>
    <m/>
    <m/>
    <m/>
    <m/>
    <m/>
    <m/>
    <m/>
    <m/>
    <m/>
    <m/>
    <m/>
    <m/>
    <m/>
    <m/>
    <m/>
    <s v="RonaldJackson"/>
    <m/>
    <m/>
    <m/>
    <s v="Yes"/>
    <m/>
    <m/>
    <s v="Unknown"/>
    <m/>
    <m/>
    <m/>
    <m/>
    <m/>
    <s v="F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5:B11" firstHeaderRow="1" firstDataRow="1" firstDataCol="1" rowPageCount="1" colPageCount="1"/>
  <pivotFields count="389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1"/>
        <item x="3"/>
        <item x="2"/>
        <item x="5"/>
        <item x="6"/>
        <item x="11"/>
        <item h="1" x="10"/>
        <item h="1" x="7"/>
        <item h="1" x="8"/>
        <item h="1" x="9"/>
        <item h="1" x="13"/>
        <item h="1" x="12"/>
        <item h="1" x="0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multipleItemSelectionAllowe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5">
        <item x="2"/>
        <item x="4"/>
        <item x="3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35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8" hier="-1"/>
  </pageFields>
  <dataFields count="1">
    <dataField name="Count of #" fld="0" subtotal="count" baseField="43" baseItem="0"/>
  </dataFields>
  <formats count="2">
    <format dxfId="92">
      <pivotArea type="all" dataOnly="0" outline="0" fieldPosition="0"/>
    </format>
    <format dxfId="9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E5" firstHeaderRow="0" firstDataRow="1" firstDataCol="0" rowPageCount="2" colPageCount="1"/>
  <pivotFields count="389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1"/>
        <item x="3"/>
        <item x="2"/>
        <item x="5"/>
        <item x="6"/>
        <item x="11"/>
        <item h="1" x="10"/>
        <item h="1" x="7"/>
        <item h="1" x="8"/>
        <item h="1" x="9"/>
        <item h="1" x="13"/>
        <item h="1" x="12"/>
        <item h="1" x="0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axis="axisPage" multipleItemSelectionAllowed="1" showAll="0" defaultSubtotal="0">
      <items count="5">
        <item x="4"/>
        <item x="2"/>
        <item x="1"/>
        <item x="3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342" hier="-1"/>
    <pageField fld="8" hier="-1"/>
  </pageFields>
  <dataFields count="5">
    <dataField name="Count of #" fld="0" subtotal="count" baseField="34" baseItem="0"/>
    <dataField name="Average of Spr.17 a. Do you like coming here?" fld="348" subtotal="average" baseField="34" baseItem="0"/>
    <dataField name="Average of Spr.17 b. Do you have fun when you're here?" fld="349" subtotal="average" baseField="34" baseItem="0"/>
    <dataField name="Average of Spr.17 c. Do you feel bored when you're here?" fld="350" subtotal="average" baseField="34" baseItem="0"/>
    <dataField name="Average of Spr.17 d. Can you always find things that you like to do here?" fld="351" subtotal="average" baseField="34" baseItem="0"/>
  </dataFields>
  <formats count="2">
    <format dxfId="90">
      <pivotArea type="all" dataOnly="0" outline="0" fieldPosition="0"/>
    </format>
    <format dxfId="8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E6" firstHeaderRow="0" firstDataRow="1" firstDataCol="0" rowPageCount="2" colPageCount="1"/>
  <pivotFields count="389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1"/>
        <item x="3"/>
        <item x="2"/>
        <item x="5"/>
        <item x="6"/>
        <item x="11"/>
        <item h="1" x="10"/>
        <item h="1" x="7"/>
        <item h="1" x="8"/>
        <item h="1" x="9"/>
        <item h="1" x="13"/>
        <item h="1" x="12"/>
        <item h="1" x="0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axis="axisPage" multipleItemSelectionAllowed="1" showAll="0" defaultSubtotal="0">
      <items count="5">
        <item x="4"/>
        <item x="2"/>
        <item x="1"/>
        <item x="3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342" hier="-1"/>
    <pageField fld="8" hier="-1"/>
  </pageFields>
  <dataFields count="5">
    <dataField name="Count of #" fld="0" subtotal="count" baseField="34" baseItem="0"/>
    <dataField name="Average of Spr.17 a. Do you like coming here?" fld="348" subtotal="average" baseField="34" baseItem="0" numFmtId="2"/>
    <dataField name="Average of Spr.17 b. Do you have fun when you're here?" fld="349" subtotal="average" baseField="34" baseItem="0" numFmtId="2"/>
    <dataField name="Average of Spr.17 c. Do you feel bored when you're here?" fld="350" subtotal="average" baseField="34" baseItem="0" numFmtId="2"/>
    <dataField name="Average of Spr.17 d. Can you always find things that you like to do here?" fld="351" subtotal="average" baseField="34" baseItem="0" numFmtId="2"/>
  </dataFields>
  <formats count="16">
    <format dxfId="88">
      <pivotArea type="all" dataOnly="0" outline="0" fieldPosition="0"/>
    </format>
    <format dxfId="87">
      <pivotArea outline="0" collapsedLevelsAreSubtotals="1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8" type="button" dataOnly="0" labelOnly="1" outline="0" axis="axisPage" fieldPosition="1"/>
    </format>
    <format dxfId="83">
      <pivotArea dataOnly="0" labelOnly="1" fieldPosition="0">
        <references count="1">
          <reference field="8" count="4">
            <x v="2"/>
            <x v="3"/>
            <x v="4"/>
            <x v="5"/>
          </reference>
        </references>
      </pivotArea>
    </format>
    <format dxfId="82">
      <pivotArea dataOnly="0" labelOnly="1" grandRow="1" outline="0" fieldPosition="0"/>
    </format>
    <format dxfId="81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80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9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7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6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4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3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E6" firstHeaderRow="0" firstDataRow="1" firstDataCol="0" rowPageCount="2" colPageCount="1"/>
  <pivotFields count="389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1"/>
        <item x="3"/>
        <item x="2"/>
        <item x="5"/>
        <item x="6"/>
        <item x="11"/>
        <item h="1" x="10"/>
        <item h="1" x="7"/>
        <item h="1" x="8"/>
        <item h="1" x="9"/>
        <item h="1" x="13"/>
        <item h="1" x="12"/>
        <item h="1" x="0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axis="axisPage" multipleItemSelectionAllowed="1" showAll="0" defaultSubtotal="0">
      <items count="5">
        <item x="4"/>
        <item x="2"/>
        <item x="1"/>
        <item x="3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342" hier="-1"/>
    <pageField fld="8" hier="-1"/>
  </pageFields>
  <dataFields count="5">
    <dataField name="Count of #" fld="0" subtotal="count" baseField="34" baseItem="0"/>
    <dataField name="Average of Spr.17 a. Is there an adult here who is interested in what you think about things?" fld="355" subtotal="average" baseField="34" baseItem="0" numFmtId="2"/>
    <dataField name="Average of Spr.17 b. Is there an adult here you can talk to when you are upset?" fld="356" subtotal="average" baseField="34" baseItem="0" numFmtId="2"/>
    <dataField name="Average of Spr.17 c. Is there an adult here who helps you when you have a problem?" fld="357" subtotal="average" baseField="34" baseItem="0" numFmtId="2"/>
    <dataField name="Average of Spr.17 d. Is there an adult here who &lt;u&gt;you&lt;/u&gt; will listen to and respect?" fld="358" subtotal="average" baseField="34" baseItem="0"/>
  </dataFields>
  <formats count="15">
    <format dxfId="72">
      <pivotArea type="all" dataOnly="0" outline="0" fieldPosition="0"/>
    </format>
    <format dxfId="71">
      <pivotArea outline="0" collapsedLevelsAreSubtotals="1" fieldPosition="0"/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8" type="button" dataOnly="0" labelOnly="1" outline="0" axis="axisPage" fieldPosition="1"/>
    </format>
    <format dxfId="67">
      <pivotArea dataOnly="0" labelOnly="1" fieldPosition="0">
        <references count="1">
          <reference field="8" count="4">
            <x v="2"/>
            <x v="3"/>
            <x v="4"/>
            <x v="5"/>
          </reference>
        </references>
      </pivotArea>
    </format>
    <format dxfId="66">
      <pivotArea dataOnly="0" labelOnly="1" grandRow="1" outline="0" fieldPosition="0"/>
    </format>
    <format dxfId="6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64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63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62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61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60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59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58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F5" firstHeaderRow="0" firstDataRow="1" firstDataCol="0" rowPageCount="2" colPageCount="1"/>
  <pivotFields count="389">
    <pivotField dataField="1"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1"/>
        <item x="3"/>
        <item x="2"/>
        <item x="5"/>
        <item x="6"/>
        <item x="11"/>
        <item h="1" x="10"/>
        <item h="1" x="7"/>
        <item h="1" x="8"/>
        <item h="1" x="9"/>
        <item h="1" x="13"/>
        <item h="1" x="12"/>
        <item h="1" x="0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axis="axisPage" multipleItemSelectionAllowed="1" showAll="0" defaultSubtotal="0">
      <items count="5">
        <item x="4"/>
        <item x="2"/>
        <item x="1"/>
        <item x="3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342" hier="-1"/>
    <pageField fld="8" hier="-1"/>
  </pageFields>
  <dataFields count="6">
    <dataField name="Count of #" fld="0" subtotal="count" baseField="34" baseItem="0"/>
    <dataField name="Average of Spr.17 a. I like to read at home during my free time." fld="359" subtotal="average" baseField="34" baseItem="0"/>
    <dataField name="Average of Spr.17 b. I enjoy reading when I'm at school." fld="360" subtotal="average" baseField="34" baseItem="0"/>
    <dataField name="Average of Spr.17 c. I enjoy reading when I'm at this after-school program." fld="361" subtotal="average" baseField="34" baseItem="0"/>
    <dataField name="Average of Spr.17 d. I'm good at reading." fld="362" subtotal="average" baseField="34" baseItem="0"/>
    <dataField name="Average of Spr.17 e. I like to give new books a try, even if they look hard." fld="363" subtotal="average" baseField="34" baseItem="0"/>
  </dataFields>
  <formats count="7">
    <format dxfId="57">
      <pivotArea type="all" dataOnly="0" outline="0" fieldPosition="0"/>
    </format>
    <format dxfId="56">
      <pivotArea outline="0" collapsedLevelsAreSubtotals="1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8" type="button" dataOnly="0" labelOnly="1" outline="0" axis="axisPage" fieldPosition="1"/>
    </format>
    <format dxfId="52">
      <pivotArea dataOnly="0" labelOnly="1" fieldPosition="0">
        <references count="1">
          <reference field="8" count="4">
            <x v="2"/>
            <x v="3"/>
            <x v="4"/>
            <x v="5"/>
          </reference>
        </references>
      </pivotArea>
    </format>
    <format dxfId="5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F5" firstHeaderRow="0" firstDataRow="1" firstDataCol="0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1"/>
        <item x="3"/>
        <item x="2"/>
        <item x="5"/>
        <item x="6"/>
        <item x="11"/>
        <item h="1" x="10"/>
        <item h="1" x="7"/>
        <item h="1" x="8"/>
        <item h="1" x="9"/>
        <item h="1" x="13"/>
        <item h="1" x="12"/>
        <item h="1" x="0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axis="axisPage" multipleItemSelectionAllowed="1" showAll="0" defaultSubtotal="0">
      <items count="5">
        <item x="4"/>
        <item x="2"/>
        <item x="1"/>
        <item x="3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342" hier="-1"/>
    <pageField fld="8" hier="-1"/>
  </pageFields>
  <dataFields count="6">
    <dataField name="Count of Spr.17 a. I like to learn new things in math." fld="365" subtotal="count" baseField="0" baseItem="0"/>
    <dataField name="Average of Spr.17 b. I like to do math when I'm at school." fld="366" subtotal="average" baseField="34" baseItem="0"/>
    <dataField name="Average of Spr.17 c. I like to do math when I'm at this after-school program." fld="367" subtotal="average" baseField="34" baseItem="0"/>
    <dataField name="Average of Spr.17 d. Math is something I'm good at." fld="368" subtotal="average" baseField="34" baseItem="0"/>
    <dataField name="Average of Spr.17 e. I'm interested in math." fld="369" subtotal="average" baseField="34" baseItem="0"/>
    <dataField name="Average of Spr.17 f. I like to give new math problems a try, even when they look hard." fld="370" subtotal="average" baseField="34" baseItem="0"/>
  </dataFields>
  <formats count="7">
    <format dxfId="50">
      <pivotArea type="all" dataOnly="0" outline="0" fieldPosition="0"/>
    </format>
    <format dxfId="49">
      <pivotArea outline="0" collapsedLevelsAreSubtotals="1" fieldPosition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8" type="button" dataOnly="0" labelOnly="1" outline="0" axis="axisPage" fieldPosition="1"/>
    </format>
    <format dxfId="45">
      <pivotArea dataOnly="0" labelOnly="1" fieldPosition="0">
        <references count="1">
          <reference field="8" count="4">
            <x v="2"/>
            <x v="3"/>
            <x v="4"/>
            <x v="5"/>
          </reference>
        </references>
      </pivotArea>
    </format>
    <format dxfId="4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5" firstHeaderRow="0" firstDataRow="1" firstDataCol="0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Page" multipleItemSelectionAllowed="1" showAll="0">
      <items count="15">
        <item h="1" x="4"/>
        <item h="1" x="1"/>
        <item x="3"/>
        <item x="2"/>
        <item x="5"/>
        <item x="6"/>
        <item x="11"/>
        <item h="1" x="10"/>
        <item h="1" x="7"/>
        <item h="1" x="8"/>
        <item h="1" x="9"/>
        <item h="1" x="13"/>
        <item h="1" x="12"/>
        <item h="1" x="0"/>
        <item t="default"/>
      </items>
    </pivotField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axis="axisPage" multipleItemSelectionAllowed="1" showAll="0" defaultSubtotal="0">
      <items count="5">
        <item x="4"/>
        <item x="2"/>
        <item x="1"/>
        <item x="3"/>
        <item h="1"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342" hier="-1"/>
    <pageField fld="8" hier="-1"/>
  </pageFields>
  <dataFields count="2">
    <dataField name="Average of Spr.17 Has coming to this after-school program helped you to read more often?" fld="364" subtotal="average" baseField="34" baseItem="0"/>
    <dataField name="Count of Spr.17 Has coming to this after-school program helped you do better in math?" fld="371" subtotal="count" baseField="0" baseItem="0"/>
  </dataFields>
  <formats count="7">
    <format dxfId="43">
      <pivotArea type="all" dataOnly="0" outline="0" fieldPosition="0"/>
    </format>
    <format dxfId="42">
      <pivotArea outline="0" collapsedLevelsAreSubtotals="1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8" type="button" dataOnly="0" labelOnly="1" outline="0" axis="axisPage" fieldPosition="1"/>
    </format>
    <format dxfId="38">
      <pivotArea dataOnly="0" labelOnly="1" fieldPosition="0">
        <references count="1">
          <reference field="8" count="4">
            <x v="2"/>
            <x v="3"/>
            <x v="4"/>
            <x v="5"/>
          </reference>
        </references>
      </pivotArea>
    </format>
    <format dxfId="3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89">
  <location ref="A5:B11" firstHeaderRow="1" firstDataRow="1" firstDataCol="1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multipleItemSelectionAllowed="1" showAll="0"/>
    <pivotField showAll="0" defaultSubtotal="0"/>
    <pivotField axis="axisPage" showAll="0" defaultSubtotal="0">
      <items count="14">
        <item x="4"/>
        <item x="1"/>
        <item x="3"/>
        <item x="2"/>
        <item x="5"/>
        <item x="6"/>
        <item x="11"/>
        <item x="10"/>
        <item x="7"/>
        <item x="8"/>
        <item x="9"/>
        <item x="13"/>
        <item x="12"/>
        <item x="0"/>
      </items>
    </pivotField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multipleItemSelectionAllowed="1" showAll="0"/>
    <pivotField showAll="0" defaultSubtotal="0"/>
    <pivotField axis="axisPage" showAll="0" defaultSubtotal="0">
      <items count="5">
        <item x="1"/>
        <item m="1" x="4"/>
        <item x="3"/>
        <item x="0"/>
        <item x="2"/>
      </items>
    </pivotField>
    <pivotField showAll="0" defaultSubtota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multipleItemSelectionAllowe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2">
    <pageField fld="28" hier="-1"/>
    <pageField fld="8" hier="-1"/>
  </pageFields>
  <dataFields count="6">
    <dataField name="Average of a. Are kids here friendly with each other?2" fld="237" subtotal="average" baseField="58" baseItem="0"/>
    <dataField name="Average of b. Does a lot of unwanted teasing go on here?2" fld="238" subtotal="average" baseField="46" baseItem="0"/>
    <dataField name="Average of c. Do kids here treat each other with respect?2" fld="239" subtotal="average" baseField="63" baseItem="0"/>
    <dataField name="Average of d. Do you have a lot of good friends here?2" fld="240" subtotal="average" baseField="63" baseItem="0"/>
    <dataField name="Average of e. If you were upset, would other kids here try to help you?2" fld="241" subtotal="average" baseField="63" baseItem="0"/>
    <dataField name="Average of f. Do the other kids here listen to you?2" fld="242" subtotal="average" baseField="63" baseItem="0"/>
  </dataFields>
  <formats count="9">
    <format dxfId="36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chartFormats count="26">
    <chartFormat chart="10" format="2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0" format="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0" format="2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1" format="5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1" format="5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5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5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4" format="6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6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6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9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5" format="9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5" format="9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9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7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7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87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1">
  <location ref="A5:B9" firstHeaderRow="1" firstDataRow="1" firstDataCol="1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14">
        <item h="1" x="3"/>
        <item h="1" x="1"/>
        <item x="2"/>
        <item x="4"/>
        <item x="5"/>
        <item x="10"/>
        <item x="9"/>
        <item h="1" x="6"/>
        <item h="1" x="7"/>
        <item h="1" x="8"/>
        <item h="1" x="12"/>
        <item h="1" x="11"/>
        <item h="1"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Page" multipleItemSelectionAllowed="1" showAll="0">
      <items count="6">
        <item x="1"/>
        <item m="1" x="4"/>
        <item x="3"/>
        <item h="1" x="0"/>
        <item h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2">
    <pageField fld="26" hier="-1"/>
    <pageField fld="6" hier="-1"/>
  </pageFields>
  <dataFields count="4">
    <dataField name="Average of a. Do you like coming here?2" fld="243" subtotal="average" baseField="46" baseItem="0"/>
    <dataField name="Average of b. Do you have fun when you're here?2" fld="244" subtotal="average" baseField="63" baseItem="0"/>
    <dataField name="Average of c. Do you feel bored when you're here?2" fld="245" subtotal="average" baseField="63" baseItem="0"/>
    <dataField name="Average of d. Can you always find things that you like to do here?2" fld="246" subtotal="average" baseField="63" baseItem="0"/>
  </dataFields>
  <formats count="7">
    <format dxfId="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">
      <pivotArea dataOnly="0" outline="0" fieldPosition="0">
        <references count="1">
          <reference field="4294967294" count="1">
            <x v="0"/>
          </reference>
        </references>
      </pivotArea>
    </format>
    <format dxfId="2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17"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0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5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5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6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8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5" format="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8">
  <location ref="A5:B8" firstHeaderRow="1" firstDataRow="1" firstDataCol="1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14">
        <item h="1" x="3"/>
        <item h="1" x="1"/>
        <item x="2"/>
        <item x="4"/>
        <item x="5"/>
        <item x="10"/>
        <item x="9"/>
        <item h="1" x="6"/>
        <item h="1" x="7"/>
        <item h="1" x="8"/>
        <item h="1" x="12"/>
        <item h="1" x="11"/>
        <item h="1"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Page" multipleItemSelectionAllowed="1" showAll="0">
      <items count="6">
        <item x="1"/>
        <item m="1" x="4"/>
        <item x="3"/>
        <item h="1" x="0"/>
        <item h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-2"/>
  </rowFields>
  <rowItems count="3">
    <i>
      <x/>
    </i>
    <i i="1">
      <x v="1"/>
    </i>
    <i i="2">
      <x v="2"/>
    </i>
  </rowItems>
  <colItems count="1">
    <i/>
  </colItems>
  <pageFields count="2">
    <pageField fld="26" hier="-1"/>
    <pageField fld="6" hier="-1"/>
  </pageFields>
  <dataFields count="3">
    <dataField name="Average of c. Do you get to do things here that you have never done before?2" fld="249" subtotal="average" baseField="45" baseItem="0"/>
    <dataField name="Average of b. Do you feel challenged &lt;i&gt;in a good way&lt;/i&gt;?2" fld="248" subtotal="average" baseField="63" baseItem="0"/>
    <dataField name="Average of a. Do you learn new things?2" fld="247" subtotal="average" baseField="63" baseItem="0"/>
  </dataFields>
  <formats count="5"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19">
    <chartFormat chart="1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5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8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8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5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8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8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7">
  <location ref="A5:B9" firstHeaderRow="1" firstDataRow="1" firstDataCol="1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14">
        <item h="1" x="3"/>
        <item h="1" x="1"/>
        <item x="2"/>
        <item x="4"/>
        <item x="5"/>
        <item x="10"/>
        <item x="9"/>
        <item h="1" x="6"/>
        <item h="1" x="7"/>
        <item h="1" x="8"/>
        <item h="1" x="12"/>
        <item h="1" x="11"/>
        <item h="1"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Page" multipleItemSelectionAllowed="1" showAll="0">
      <items count="6">
        <item x="1"/>
        <item m="1" x="4"/>
        <item x="3"/>
        <item h="1" x="0"/>
        <item h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pageFields count="2">
    <pageField fld="26" hier="-1"/>
    <pageField fld="6" hier="-1"/>
  </pageFields>
  <dataFields count="4">
    <dataField name="Average of a. Is there an adult here who is interested in what you think about things?2" fld="250" subtotal="average" baseField="62" baseItem="0"/>
    <dataField name="Average of b. Is there an adult here you can talk to when you are upset?2" fld="251" subtotal="average" baseField="62" baseItem="0"/>
    <dataField name="Average of c. Is there an adult here who helps you when you have a problem?2" fld="252" subtotal="average" baseField="62" baseItem="0"/>
    <dataField name="Average of d. Is there an adult here who &lt;u&gt;you&lt;/u&gt; will listen to and respect?2" fld="253" subtotal="average" baseField="62" baseItem="0"/>
  </dataFields>
  <formats count="5">
    <format dxfId="15">
      <pivotArea type="all" dataOnly="0" outline="0" fieldPosition="0"/>
    </format>
    <format dxfId="14">
      <pivotArea outline="0" collapsedLevelsAreSubtotals="1" fieldPosition="0"/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5">
    <chartFormat chart="20" format="9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0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0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5">
  <location ref="A5:B10" firstHeaderRow="1" firstDataRow="1" firstDataCol="1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14">
        <item h="1" x="3"/>
        <item h="1" x="1"/>
        <item x="2"/>
        <item x="4"/>
        <item x="5"/>
        <item x="10"/>
        <item x="9"/>
        <item h="1" x="6"/>
        <item h="1" x="7"/>
        <item h="1" x="8"/>
        <item h="1" x="12"/>
        <item h="1" x="11"/>
        <item h="1"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Page" multipleItemSelectionAllowed="1" showAll="0">
      <items count="6">
        <item x="1"/>
        <item m="1" x="4"/>
        <item x="3"/>
        <item h="1" x="0"/>
        <item h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2">
    <pageField fld="26" hier="-1"/>
    <pageField fld="6" hier="-1"/>
  </pageFields>
  <dataFields count="5">
    <dataField name="Average of a. I like to read at home during my free time.2" fld="254" subtotal="average" baseField="45" baseItem="0"/>
    <dataField name="Average of b. I enjoy reading when I'm at school.2" fld="255" subtotal="average" baseField="45" baseItem="0"/>
    <dataField name="Average of c. I enjoy reading when I'm at this after-school program.2" fld="256" subtotal="average" baseField="45" baseItem="0"/>
    <dataField name="Average of d. I'm good at reading.2" fld="257" subtotal="average" baseField="45" baseItem="0"/>
    <dataField name="Average of e. I like to give new books a try, even if they look hard.2" fld="258" subtotal="average" baseField="45" baseItem="0"/>
  </dataFields>
  <formats count="5">
    <format dxfId="10">
      <pivotArea type="all" dataOnly="0" outline="0" fieldPosition="0"/>
    </format>
    <format dxfId="9">
      <pivotArea outline="0" collapsedLevelsAreSubtotals="1" fieldPosition="0"/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chartFormats count="6">
    <chartFormat chart="21" format="1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12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1" format="12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34">
  <location ref="A5:B11" firstHeaderRow="1" firstDataRow="1" firstDataCol="1" rowPageCount="2" colPageCount="1"/>
  <pivotFields count="389">
    <pivotField showAl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14">
        <item h="1" x="3"/>
        <item x="1"/>
        <item x="2"/>
        <item x="4"/>
        <item x="5"/>
        <item x="10"/>
        <item x="9"/>
        <item h="1" x="6"/>
        <item h="1" x="7"/>
        <item h="1" x="8"/>
        <item h="1" x="12"/>
        <item h="1" x="11"/>
        <item h="1"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Page" multipleItemSelectionAllowed="1" showAll="0">
      <items count="6">
        <item x="1"/>
        <item m="1" x="4"/>
        <item x="3"/>
        <item h="1" x="0"/>
        <item h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2">
    <pageField fld="26" hier="-1"/>
    <pageField fld="6" hier="-1"/>
  </pageFields>
  <dataFields count="6">
    <dataField name="Average of a. I like to learn new things in math.2" fld="259" subtotal="average" baseField="45" baseItem="0"/>
    <dataField name="Average of b. I like to do math when I'm at school.2" fld="260" subtotal="average" baseField="45" baseItem="0"/>
    <dataField name="Average of c. I like to do math when I'm at this after-school program.2" fld="261" subtotal="average" baseField="45" baseItem="0"/>
    <dataField name="Average of d. Math is something I'm good at.2" fld="262" subtotal="average" baseField="45" baseItem="0"/>
    <dataField name="Average of e. I'm interested in math.2" fld="263" subtotal="average" baseField="45" baseItem="0"/>
    <dataField name="Average of f. I like to give new math problems a try, even when they look hard.2" fld="264" subtotal="average" baseField="0" baseItem="0"/>
  </dataFields>
  <formats count="5"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7">
    <chartFormat chart="20" format="1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11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116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T11"/>
  <sheetViews>
    <sheetView tabSelected="1" zoomScale="80" zoomScaleNormal="80" zoomScalePageLayoutView="90" workbookViewId="0">
      <pane xSplit="7" ySplit="1" topLeftCell="H2" activePane="bottomRight" state="frozen"/>
      <selection pane="topRight" activeCell="P1" sqref="P1"/>
      <selection pane="bottomLeft" activeCell="A2" sqref="A2"/>
      <selection pane="bottomRight"/>
    </sheetView>
  </sheetViews>
  <sheetFormatPr defaultColWidth="8.85546875" defaultRowHeight="12.75" outlineLevelCol="1" x14ac:dyDescent="0.2"/>
  <cols>
    <col min="1" max="1" width="17.5703125" style="23" customWidth="1"/>
    <col min="2" max="2" width="6.140625" style="23" customWidth="1" collapsed="1"/>
    <col min="3" max="5" width="6.28515625" style="23" customWidth="1"/>
    <col min="6" max="7" width="6.140625" style="23" customWidth="1"/>
    <col min="8" max="8" width="8.85546875" style="23" customWidth="1" outlineLevel="1"/>
    <col min="9" max="9" width="8.28515625" style="23" customWidth="1" outlineLevel="1"/>
    <col min="10" max="11" width="8.85546875" style="23" customWidth="1" outlineLevel="1"/>
    <col min="12" max="13" width="9.85546875" style="23" customWidth="1" outlineLevel="1"/>
    <col min="14" max="15" width="10.28515625" style="23" customWidth="1" outlineLevel="1"/>
    <col min="16" max="18" width="13.28515625" style="23" customWidth="1" outlineLevel="1"/>
    <col min="19" max="19" width="12.5703125" style="23" customWidth="1"/>
    <col min="20" max="20" width="10.7109375" style="24" customWidth="1" outlineLevel="1"/>
    <col min="21" max="21" width="15" style="27" customWidth="1" outlineLevel="1"/>
    <col min="22" max="23" width="13.7109375" style="27" customWidth="1" outlineLevel="1"/>
    <col min="24" max="35" width="10.7109375" style="27" customWidth="1" outlineLevel="1"/>
    <col min="36" max="39" width="11.140625" style="27" customWidth="1" outlineLevel="1"/>
    <col min="40" max="40" width="14" style="27" customWidth="1" outlineLevel="1"/>
    <col min="41" max="41" width="12.42578125" style="23" customWidth="1"/>
    <col min="42" max="49" width="11.7109375" style="23" customWidth="1" outlineLevel="1"/>
    <col min="50" max="50" width="14" style="23" customWidth="1"/>
    <col min="51" max="52" width="9.42578125" style="23" customWidth="1" outlineLevel="1"/>
    <col min="53" max="53" width="10.28515625" style="23" customWidth="1" outlineLevel="1"/>
    <col min="54" max="54" width="9.42578125" style="23" customWidth="1" outlineLevel="1"/>
    <col min="55" max="55" width="11" style="23" customWidth="1" outlineLevel="1"/>
    <col min="56" max="59" width="8.85546875" style="23" customWidth="1" outlineLevel="1"/>
    <col min="60" max="60" width="11.28515625" style="23" customWidth="1" outlineLevel="1"/>
    <col min="61" max="61" width="14.7109375" style="23" customWidth="1"/>
    <col min="62" max="62" width="10.7109375" style="23" customWidth="1" outlineLevel="1"/>
    <col min="63" max="63" width="10.140625" style="23" customWidth="1" outlineLevel="1"/>
    <col min="64" max="64" width="9.85546875" style="23" customWidth="1" outlineLevel="1"/>
    <col min="65" max="65" width="10" style="23" customWidth="1" outlineLevel="1"/>
    <col min="66" max="66" width="8.85546875" style="23" customWidth="1" outlineLevel="1"/>
    <col min="67" max="67" width="11" style="23" customWidth="1" outlineLevel="1"/>
    <col min="68" max="68" width="10.85546875" style="23" customWidth="1" outlineLevel="1"/>
    <col min="69" max="69" width="10" style="23" customWidth="1" outlineLevel="1"/>
    <col min="70" max="70" width="10.140625" style="23" customWidth="1" outlineLevel="1"/>
    <col min="71" max="71" width="8.85546875" style="23" customWidth="1" outlineLevel="1"/>
    <col min="72" max="72" width="12.42578125" style="23" customWidth="1"/>
    <col min="73" max="82" width="12.42578125" style="23" customWidth="1" outlineLevel="1"/>
    <col min="83" max="83" width="12.42578125" style="23" customWidth="1"/>
    <col min="84" max="88" width="12.42578125" style="23" customWidth="1" outlineLevel="1"/>
    <col min="89" max="89" width="34.85546875" style="23" customWidth="1" outlineLevel="1"/>
    <col min="90" max="94" width="12.42578125" style="23" customWidth="1" outlineLevel="1"/>
    <col min="95" max="95" width="30.5703125" style="23" customWidth="1" outlineLevel="1"/>
    <col min="96" max="96" width="12.42578125" style="23" customWidth="1"/>
    <col min="97" max="100" width="10.7109375" style="23" customWidth="1" outlineLevel="1"/>
    <col min="101" max="101" width="13.28515625" style="29" customWidth="1" outlineLevel="1"/>
    <col min="102" max="107" width="16.140625" style="29" customWidth="1" outlineLevel="1"/>
    <col min="108" max="108" width="7.42578125" style="23" customWidth="1"/>
    <col min="109" max="144" width="9.85546875" style="23" customWidth="1" outlineLevel="1"/>
    <col min="145" max="145" width="9.85546875" style="23" customWidth="1"/>
    <col min="146" max="176" width="9.85546875" style="23" customWidth="1" outlineLevel="1"/>
    <col min="177" max="177" width="9.85546875" style="23" customWidth="1"/>
    <col min="178" max="213" width="9.85546875" style="23" customWidth="1" outlineLevel="1"/>
    <col min="214" max="214" width="9.85546875" style="23" customWidth="1"/>
    <col min="215" max="245" width="9.85546875" style="23" customWidth="1" outlineLevel="1"/>
    <col min="246" max="246" width="9.85546875" style="23" customWidth="1"/>
    <col min="247" max="282" width="9.85546875" style="23" customWidth="1" outlineLevel="1"/>
    <col min="283" max="283" width="9.85546875" style="23" customWidth="1"/>
    <col min="284" max="314" width="9.85546875" style="23" customWidth="1" outlineLevel="1"/>
    <col min="315" max="315" width="9.85546875" style="23" customWidth="1"/>
    <col min="316" max="351" width="9.85546875" style="23" customWidth="1" outlineLevel="1"/>
    <col min="352" max="352" width="9.85546875" style="23" customWidth="1"/>
    <col min="353" max="383" width="9.85546875" style="23" customWidth="1" outlineLevel="1"/>
    <col min="384" max="384" width="9.85546875" style="23" customWidth="1"/>
    <col min="385" max="16384" width="8.85546875" style="30"/>
  </cols>
  <sheetData>
    <row r="1" spans="1:384" s="23" customFormat="1" ht="195" x14ac:dyDescent="0.25">
      <c r="A1" s="22" t="s">
        <v>154</v>
      </c>
      <c r="B1" s="23" t="s">
        <v>7</v>
      </c>
      <c r="C1" s="23" t="s">
        <v>8</v>
      </c>
      <c r="D1" s="23" t="s">
        <v>9</v>
      </c>
      <c r="E1" s="23" t="s">
        <v>79</v>
      </c>
      <c r="F1" s="23" t="s">
        <v>129</v>
      </c>
      <c r="G1" s="23" t="s">
        <v>148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2</v>
      </c>
      <c r="M1" s="23" t="s">
        <v>71</v>
      </c>
      <c r="N1" s="23" t="s">
        <v>80</v>
      </c>
      <c r="O1" s="23" t="s">
        <v>118</v>
      </c>
      <c r="P1" s="23" t="s">
        <v>130</v>
      </c>
      <c r="Q1" s="23" t="s">
        <v>146</v>
      </c>
      <c r="R1" s="23" t="s">
        <v>151</v>
      </c>
      <c r="S1" s="22" t="s">
        <v>133</v>
      </c>
      <c r="T1" s="24" t="s">
        <v>14</v>
      </c>
      <c r="U1" s="23" t="s">
        <v>73</v>
      </c>
      <c r="V1" s="23" t="s">
        <v>76</v>
      </c>
      <c r="W1" s="23" t="s">
        <v>15</v>
      </c>
      <c r="X1" s="23" t="s">
        <v>16</v>
      </c>
      <c r="Y1" s="23" t="s">
        <v>17</v>
      </c>
      <c r="Z1" s="23" t="s">
        <v>18</v>
      </c>
      <c r="AA1" s="23" t="s">
        <v>19</v>
      </c>
      <c r="AB1" s="23" t="s">
        <v>20</v>
      </c>
      <c r="AC1" s="23" t="s">
        <v>21</v>
      </c>
      <c r="AD1" s="23" t="s">
        <v>22</v>
      </c>
      <c r="AE1" s="23" t="s">
        <v>23</v>
      </c>
      <c r="AF1" s="23" t="s">
        <v>24</v>
      </c>
      <c r="AG1" s="23" t="s">
        <v>25</v>
      </c>
      <c r="AH1" s="23" t="s">
        <v>0</v>
      </c>
      <c r="AI1" s="23" t="s">
        <v>72</v>
      </c>
      <c r="AJ1" s="23" t="s">
        <v>81</v>
      </c>
      <c r="AK1" s="23" t="s">
        <v>87</v>
      </c>
      <c r="AL1" s="23" t="s">
        <v>131</v>
      </c>
      <c r="AM1" s="23" t="s">
        <v>147</v>
      </c>
      <c r="AN1" s="23" t="s">
        <v>152</v>
      </c>
      <c r="AO1" s="22" t="s">
        <v>26</v>
      </c>
      <c r="AP1" s="22" t="s">
        <v>387</v>
      </c>
      <c r="AQ1" s="22" t="s">
        <v>388</v>
      </c>
      <c r="AR1" s="22" t="s">
        <v>389</v>
      </c>
      <c r="AS1" s="22" t="s">
        <v>390</v>
      </c>
      <c r="AT1" s="22" t="s">
        <v>391</v>
      </c>
      <c r="AU1" s="22" t="s">
        <v>392</v>
      </c>
      <c r="AV1" s="22" t="s">
        <v>393</v>
      </c>
      <c r="AW1" s="22" t="s">
        <v>394</v>
      </c>
      <c r="AX1" s="22" t="s">
        <v>27</v>
      </c>
      <c r="AY1" s="22" t="s">
        <v>404</v>
      </c>
      <c r="AZ1" s="22" t="s">
        <v>395</v>
      </c>
      <c r="BA1" s="22" t="s">
        <v>396</v>
      </c>
      <c r="BB1" s="22" t="s">
        <v>397</v>
      </c>
      <c r="BC1" s="22" t="s">
        <v>398</v>
      </c>
      <c r="BD1" s="22" t="s">
        <v>403</v>
      </c>
      <c r="BE1" s="22" t="s">
        <v>399</v>
      </c>
      <c r="BF1" s="22" t="s">
        <v>400</v>
      </c>
      <c r="BG1" s="22" t="s">
        <v>401</v>
      </c>
      <c r="BH1" s="22" t="s">
        <v>402</v>
      </c>
      <c r="BI1" s="22" t="s">
        <v>28</v>
      </c>
      <c r="BJ1" s="22" t="s">
        <v>414</v>
      </c>
      <c r="BK1" s="22" t="s">
        <v>405</v>
      </c>
      <c r="BL1" s="22" t="s">
        <v>406</v>
      </c>
      <c r="BM1" s="22" t="s">
        <v>407</v>
      </c>
      <c r="BN1" s="22" t="s">
        <v>408</v>
      </c>
      <c r="BO1" s="22" t="s">
        <v>409</v>
      </c>
      <c r="BP1" s="22" t="s">
        <v>410</v>
      </c>
      <c r="BQ1" s="22" t="s">
        <v>411</v>
      </c>
      <c r="BR1" s="22" t="s">
        <v>412</v>
      </c>
      <c r="BS1" s="22" t="s">
        <v>413</v>
      </c>
      <c r="BT1" s="22" t="s">
        <v>29</v>
      </c>
      <c r="BU1" s="22" t="s">
        <v>415</v>
      </c>
      <c r="BV1" s="22" t="s">
        <v>416</v>
      </c>
      <c r="BW1" s="22" t="s">
        <v>417</v>
      </c>
      <c r="BX1" s="22" t="s">
        <v>418</v>
      </c>
      <c r="BY1" s="22" t="s">
        <v>419</v>
      </c>
      <c r="BZ1" s="22" t="s">
        <v>420</v>
      </c>
      <c r="CA1" s="22" t="s">
        <v>421</v>
      </c>
      <c r="CB1" s="22" t="s">
        <v>422</v>
      </c>
      <c r="CC1" s="22" t="s">
        <v>423</v>
      </c>
      <c r="CD1" s="22" t="s">
        <v>424</v>
      </c>
      <c r="CE1" s="22" t="s">
        <v>86</v>
      </c>
      <c r="CF1" s="22" t="s">
        <v>425</v>
      </c>
      <c r="CG1" s="22" t="s">
        <v>426</v>
      </c>
      <c r="CH1" s="22" t="s">
        <v>427</v>
      </c>
      <c r="CI1" s="22" t="s">
        <v>428</v>
      </c>
      <c r="CJ1" s="22" t="s">
        <v>429</v>
      </c>
      <c r="CK1" s="22" t="s">
        <v>435</v>
      </c>
      <c r="CL1" s="22" t="s">
        <v>430</v>
      </c>
      <c r="CM1" s="22" t="s">
        <v>431</v>
      </c>
      <c r="CN1" s="22" t="s">
        <v>432</v>
      </c>
      <c r="CO1" s="22" t="s">
        <v>433</v>
      </c>
      <c r="CP1" s="22" t="s">
        <v>434</v>
      </c>
      <c r="CQ1" s="22" t="s">
        <v>436</v>
      </c>
      <c r="CR1" s="22" t="s">
        <v>140</v>
      </c>
      <c r="CS1" s="23" t="s">
        <v>30</v>
      </c>
      <c r="CT1" s="23" t="s">
        <v>78</v>
      </c>
      <c r="CU1" s="23" t="s">
        <v>119</v>
      </c>
      <c r="CV1" s="23" t="s">
        <v>144</v>
      </c>
      <c r="CW1" s="23" t="s">
        <v>121</v>
      </c>
      <c r="CX1" s="23" t="s">
        <v>120</v>
      </c>
      <c r="CY1" s="23" t="s">
        <v>145</v>
      </c>
      <c r="CZ1" s="23" t="s">
        <v>134</v>
      </c>
      <c r="DA1" s="23" t="s">
        <v>135</v>
      </c>
      <c r="DB1" s="23" t="s">
        <v>149</v>
      </c>
      <c r="DC1" s="23" t="s">
        <v>150</v>
      </c>
      <c r="DD1" s="22" t="s">
        <v>31</v>
      </c>
      <c r="DE1" s="25" t="s">
        <v>351</v>
      </c>
      <c r="DF1" s="25" t="s">
        <v>352</v>
      </c>
      <c r="DG1" s="25" t="s">
        <v>353</v>
      </c>
      <c r="DH1" s="25" t="s">
        <v>354</v>
      </c>
      <c r="DI1" s="25" t="s">
        <v>355</v>
      </c>
      <c r="DJ1" s="25" t="s">
        <v>356</v>
      </c>
      <c r="DK1" s="25" t="s">
        <v>357</v>
      </c>
      <c r="DL1" s="25" t="s">
        <v>358</v>
      </c>
      <c r="DM1" s="25" t="s">
        <v>359</v>
      </c>
      <c r="DN1" s="25" t="s">
        <v>360</v>
      </c>
      <c r="DO1" s="25" t="s">
        <v>361</v>
      </c>
      <c r="DP1" s="25" t="s">
        <v>362</v>
      </c>
      <c r="DQ1" s="25" t="s">
        <v>363</v>
      </c>
      <c r="DR1" s="25" t="s">
        <v>364</v>
      </c>
      <c r="DS1" s="25" t="s">
        <v>365</v>
      </c>
      <c r="DT1" s="25" t="s">
        <v>366</v>
      </c>
      <c r="DU1" s="25" t="s">
        <v>367</v>
      </c>
      <c r="DV1" s="25" t="s">
        <v>368</v>
      </c>
      <c r="DW1" s="25" t="s">
        <v>369</v>
      </c>
      <c r="DX1" s="25" t="s">
        <v>370</v>
      </c>
      <c r="DY1" s="25" t="s">
        <v>371</v>
      </c>
      <c r="DZ1" s="25" t="s">
        <v>372</v>
      </c>
      <c r="EA1" s="25" t="s">
        <v>373</v>
      </c>
      <c r="EB1" s="25" t="s">
        <v>374</v>
      </c>
      <c r="EC1" s="25" t="s">
        <v>375</v>
      </c>
      <c r="ED1" s="25" t="s">
        <v>376</v>
      </c>
      <c r="EE1" s="25" t="s">
        <v>377</v>
      </c>
      <c r="EF1" s="25" t="s">
        <v>378</v>
      </c>
      <c r="EG1" s="25" t="s">
        <v>379</v>
      </c>
      <c r="EH1" s="25" t="s">
        <v>380</v>
      </c>
      <c r="EI1" s="25" t="s">
        <v>381</v>
      </c>
      <c r="EJ1" s="25" t="s">
        <v>382</v>
      </c>
      <c r="EK1" s="25" t="s">
        <v>383</v>
      </c>
      <c r="EL1" s="25" t="s">
        <v>384</v>
      </c>
      <c r="EM1" s="25" t="s">
        <v>385</v>
      </c>
      <c r="EN1" s="25" t="s">
        <v>386</v>
      </c>
      <c r="EO1" s="23" t="s">
        <v>32</v>
      </c>
      <c r="EP1" s="25" t="s">
        <v>248</v>
      </c>
      <c r="EQ1" s="25" t="s">
        <v>249</v>
      </c>
      <c r="ER1" s="25" t="s">
        <v>250</v>
      </c>
      <c r="ES1" s="25" t="s">
        <v>251</v>
      </c>
      <c r="ET1" s="25" t="s">
        <v>252</v>
      </c>
      <c r="EU1" s="25" t="s">
        <v>253</v>
      </c>
      <c r="EV1" s="25" t="s">
        <v>254</v>
      </c>
      <c r="EW1" s="25" t="s">
        <v>255</v>
      </c>
      <c r="EX1" s="25" t="s">
        <v>256</v>
      </c>
      <c r="EY1" s="25" t="s">
        <v>257</v>
      </c>
      <c r="EZ1" s="25" t="s">
        <v>258</v>
      </c>
      <c r="FA1" s="25" t="s">
        <v>259</v>
      </c>
      <c r="FB1" s="25" t="s">
        <v>260</v>
      </c>
      <c r="FC1" s="25" t="s">
        <v>261</v>
      </c>
      <c r="FD1" s="25" t="s">
        <v>262</v>
      </c>
      <c r="FE1" s="25" t="s">
        <v>263</v>
      </c>
      <c r="FF1" s="25" t="s">
        <v>264</v>
      </c>
      <c r="FG1" s="25" t="s">
        <v>265</v>
      </c>
      <c r="FH1" s="25" t="s">
        <v>266</v>
      </c>
      <c r="FI1" s="25" t="s">
        <v>267</v>
      </c>
      <c r="FJ1" s="25" t="s">
        <v>268</v>
      </c>
      <c r="FK1" s="25" t="s">
        <v>269</v>
      </c>
      <c r="FL1" s="25" t="s">
        <v>270</v>
      </c>
      <c r="FM1" s="25" t="s">
        <v>271</v>
      </c>
      <c r="FN1" s="25" t="s">
        <v>272</v>
      </c>
      <c r="FO1" s="25" t="s">
        <v>273</v>
      </c>
      <c r="FP1" s="25" t="s">
        <v>274</v>
      </c>
      <c r="FQ1" s="25" t="s">
        <v>275</v>
      </c>
      <c r="FR1" s="25" t="s">
        <v>276</v>
      </c>
      <c r="FS1" s="25" t="s">
        <v>277</v>
      </c>
      <c r="FT1" s="25" t="s">
        <v>278</v>
      </c>
      <c r="FU1" s="23" t="s">
        <v>33</v>
      </c>
      <c r="FV1" s="25" t="s">
        <v>351</v>
      </c>
      <c r="FW1" s="25" t="s">
        <v>352</v>
      </c>
      <c r="FX1" s="25" t="s">
        <v>353</v>
      </c>
      <c r="FY1" s="25" t="s">
        <v>354</v>
      </c>
      <c r="FZ1" s="25" t="s">
        <v>355</v>
      </c>
      <c r="GA1" s="25" t="s">
        <v>356</v>
      </c>
      <c r="GB1" s="25" t="s">
        <v>357</v>
      </c>
      <c r="GC1" s="25" t="s">
        <v>358</v>
      </c>
      <c r="GD1" s="25" t="s">
        <v>359</v>
      </c>
      <c r="GE1" s="25" t="s">
        <v>360</v>
      </c>
      <c r="GF1" s="25" t="s">
        <v>361</v>
      </c>
      <c r="GG1" s="25" t="s">
        <v>362</v>
      </c>
      <c r="GH1" s="25" t="s">
        <v>363</v>
      </c>
      <c r="GI1" s="25" t="s">
        <v>364</v>
      </c>
      <c r="GJ1" s="25" t="s">
        <v>365</v>
      </c>
      <c r="GK1" s="25" t="s">
        <v>366</v>
      </c>
      <c r="GL1" s="25" t="s">
        <v>367</v>
      </c>
      <c r="GM1" s="25" t="s">
        <v>368</v>
      </c>
      <c r="GN1" s="25" t="s">
        <v>369</v>
      </c>
      <c r="GO1" s="25" t="s">
        <v>370</v>
      </c>
      <c r="GP1" s="25" t="s">
        <v>371</v>
      </c>
      <c r="GQ1" s="25" t="s">
        <v>372</v>
      </c>
      <c r="GR1" s="25" t="s">
        <v>373</v>
      </c>
      <c r="GS1" s="25" t="s">
        <v>374</v>
      </c>
      <c r="GT1" s="25" t="s">
        <v>375</v>
      </c>
      <c r="GU1" s="25" t="s">
        <v>376</v>
      </c>
      <c r="GV1" s="25" t="s">
        <v>377</v>
      </c>
      <c r="GW1" s="25" t="s">
        <v>378</v>
      </c>
      <c r="GX1" s="25" t="s">
        <v>379</v>
      </c>
      <c r="GY1" s="25" t="s">
        <v>380</v>
      </c>
      <c r="GZ1" s="25" t="s">
        <v>381</v>
      </c>
      <c r="HA1" s="25" t="s">
        <v>382</v>
      </c>
      <c r="HB1" s="25" t="s">
        <v>383</v>
      </c>
      <c r="HC1" s="25" t="s">
        <v>384</v>
      </c>
      <c r="HD1" s="25" t="s">
        <v>385</v>
      </c>
      <c r="HE1" s="25" t="s">
        <v>386</v>
      </c>
      <c r="HF1" s="23" t="s">
        <v>68</v>
      </c>
      <c r="HG1" s="25" t="s">
        <v>217</v>
      </c>
      <c r="HH1" s="25" t="s">
        <v>218</v>
      </c>
      <c r="HI1" s="25" t="s">
        <v>219</v>
      </c>
      <c r="HJ1" s="25" t="s">
        <v>220</v>
      </c>
      <c r="HK1" s="25" t="s">
        <v>221</v>
      </c>
      <c r="HL1" s="25" t="s">
        <v>222</v>
      </c>
      <c r="HM1" s="25" t="s">
        <v>223</v>
      </c>
      <c r="HN1" s="25" t="s">
        <v>224</v>
      </c>
      <c r="HO1" s="25" t="s">
        <v>225</v>
      </c>
      <c r="HP1" s="25" t="s">
        <v>226</v>
      </c>
      <c r="HQ1" s="25" t="s">
        <v>227</v>
      </c>
      <c r="HR1" s="25" t="s">
        <v>228</v>
      </c>
      <c r="HS1" s="25" t="s">
        <v>229</v>
      </c>
      <c r="HT1" s="25" t="s">
        <v>230</v>
      </c>
      <c r="HU1" s="25" t="s">
        <v>231</v>
      </c>
      <c r="HV1" s="25" t="s">
        <v>232</v>
      </c>
      <c r="HW1" s="25" t="s">
        <v>233</v>
      </c>
      <c r="HX1" s="25" t="s">
        <v>234</v>
      </c>
      <c r="HY1" s="25" t="s">
        <v>235</v>
      </c>
      <c r="HZ1" s="25" t="s">
        <v>236</v>
      </c>
      <c r="IA1" s="25" t="s">
        <v>237</v>
      </c>
      <c r="IB1" s="25" t="s">
        <v>238</v>
      </c>
      <c r="IC1" s="25" t="s">
        <v>239</v>
      </c>
      <c r="ID1" s="25" t="s">
        <v>240</v>
      </c>
      <c r="IE1" s="25" t="s">
        <v>241</v>
      </c>
      <c r="IF1" s="25" t="s">
        <v>242</v>
      </c>
      <c r="IG1" s="25" t="s">
        <v>243</v>
      </c>
      <c r="IH1" s="25" t="s">
        <v>244</v>
      </c>
      <c r="II1" s="25" t="s">
        <v>245</v>
      </c>
      <c r="IJ1" s="25" t="s">
        <v>246</v>
      </c>
      <c r="IK1" s="25" t="s">
        <v>247</v>
      </c>
      <c r="IL1" s="23" t="s">
        <v>88</v>
      </c>
      <c r="IM1" s="25" t="s">
        <v>315</v>
      </c>
      <c r="IN1" s="25" t="s">
        <v>316</v>
      </c>
      <c r="IO1" s="25" t="s">
        <v>317</v>
      </c>
      <c r="IP1" s="25" t="s">
        <v>318</v>
      </c>
      <c r="IQ1" s="25" t="s">
        <v>319</v>
      </c>
      <c r="IR1" s="25" t="s">
        <v>320</v>
      </c>
      <c r="IS1" s="25" t="s">
        <v>321</v>
      </c>
      <c r="IT1" s="25" t="s">
        <v>322</v>
      </c>
      <c r="IU1" s="25" t="s">
        <v>323</v>
      </c>
      <c r="IV1" s="25" t="s">
        <v>324</v>
      </c>
      <c r="IW1" s="25" t="s">
        <v>325</v>
      </c>
      <c r="IX1" s="25" t="s">
        <v>326</v>
      </c>
      <c r="IY1" s="25" t="s">
        <v>327</v>
      </c>
      <c r="IZ1" s="25" t="s">
        <v>328</v>
      </c>
      <c r="JA1" s="25" t="s">
        <v>329</v>
      </c>
      <c r="JB1" s="25" t="s">
        <v>330</v>
      </c>
      <c r="JC1" s="25" t="s">
        <v>331</v>
      </c>
      <c r="JD1" s="25" t="s">
        <v>332</v>
      </c>
      <c r="JE1" s="25" t="s">
        <v>333</v>
      </c>
      <c r="JF1" s="25" t="s">
        <v>334</v>
      </c>
      <c r="JG1" s="25" t="s">
        <v>335</v>
      </c>
      <c r="JH1" s="25" t="s">
        <v>336</v>
      </c>
      <c r="JI1" s="25" t="s">
        <v>337</v>
      </c>
      <c r="JJ1" s="25" t="s">
        <v>338</v>
      </c>
      <c r="JK1" s="25" t="s">
        <v>339</v>
      </c>
      <c r="JL1" s="25" t="s">
        <v>340</v>
      </c>
      <c r="JM1" s="25" t="s">
        <v>341</v>
      </c>
      <c r="JN1" s="25" t="s">
        <v>342</v>
      </c>
      <c r="JO1" s="25" t="s">
        <v>343</v>
      </c>
      <c r="JP1" s="25" t="s">
        <v>344</v>
      </c>
      <c r="JQ1" s="25" t="s">
        <v>345</v>
      </c>
      <c r="JR1" s="25" t="s">
        <v>346</v>
      </c>
      <c r="JS1" s="25" t="s">
        <v>347</v>
      </c>
      <c r="JT1" s="25" t="s">
        <v>348</v>
      </c>
      <c r="JU1" s="25" t="s">
        <v>349</v>
      </c>
      <c r="JV1" s="25" t="s">
        <v>350</v>
      </c>
      <c r="JW1" s="23" t="s">
        <v>128</v>
      </c>
      <c r="JX1" s="25" t="s">
        <v>186</v>
      </c>
      <c r="JY1" s="25" t="s">
        <v>187</v>
      </c>
      <c r="JZ1" s="25" t="s">
        <v>188</v>
      </c>
      <c r="KA1" s="25" t="s">
        <v>189</v>
      </c>
      <c r="KB1" s="25" t="s">
        <v>190</v>
      </c>
      <c r="KC1" s="25" t="s">
        <v>191</v>
      </c>
      <c r="KD1" s="25" t="s">
        <v>192</v>
      </c>
      <c r="KE1" s="25" t="s">
        <v>193</v>
      </c>
      <c r="KF1" s="25" t="s">
        <v>194</v>
      </c>
      <c r="KG1" s="25" t="s">
        <v>195</v>
      </c>
      <c r="KH1" s="25" t="s">
        <v>196</v>
      </c>
      <c r="KI1" s="25" t="s">
        <v>197</v>
      </c>
      <c r="KJ1" s="25" t="s">
        <v>198</v>
      </c>
      <c r="KK1" s="25" t="s">
        <v>199</v>
      </c>
      <c r="KL1" s="25" t="s">
        <v>200</v>
      </c>
      <c r="KM1" s="25" t="s">
        <v>201</v>
      </c>
      <c r="KN1" s="25" t="s">
        <v>202</v>
      </c>
      <c r="KO1" s="25" t="s">
        <v>203</v>
      </c>
      <c r="KP1" s="25" t="s">
        <v>204</v>
      </c>
      <c r="KQ1" s="25" t="s">
        <v>205</v>
      </c>
      <c r="KR1" s="25" t="s">
        <v>206</v>
      </c>
      <c r="KS1" s="25" t="s">
        <v>207</v>
      </c>
      <c r="KT1" s="25" t="s">
        <v>208</v>
      </c>
      <c r="KU1" s="25" t="s">
        <v>209</v>
      </c>
      <c r="KV1" s="25" t="s">
        <v>210</v>
      </c>
      <c r="KW1" s="25" t="s">
        <v>211</v>
      </c>
      <c r="KX1" s="25" t="s">
        <v>212</v>
      </c>
      <c r="KY1" s="25" t="s">
        <v>213</v>
      </c>
      <c r="KZ1" s="25" t="s">
        <v>214</v>
      </c>
      <c r="LA1" s="25" t="s">
        <v>215</v>
      </c>
      <c r="LB1" s="25" t="s">
        <v>216</v>
      </c>
      <c r="LC1" s="23" t="s">
        <v>132</v>
      </c>
      <c r="LD1" s="25" t="s">
        <v>280</v>
      </c>
      <c r="LE1" s="25" t="s">
        <v>281</v>
      </c>
      <c r="LF1" s="25" t="s">
        <v>282</v>
      </c>
      <c r="LG1" s="25" t="s">
        <v>283</v>
      </c>
      <c r="LH1" s="25" t="s">
        <v>284</v>
      </c>
      <c r="LI1" s="25" t="s">
        <v>285</v>
      </c>
      <c r="LJ1" s="25" t="s">
        <v>286</v>
      </c>
      <c r="LK1" s="25" t="s">
        <v>287</v>
      </c>
      <c r="LL1" s="25" t="s">
        <v>288</v>
      </c>
      <c r="LM1" s="25" t="s">
        <v>289</v>
      </c>
      <c r="LN1" s="25" t="s">
        <v>290</v>
      </c>
      <c r="LO1" s="25" t="s">
        <v>291</v>
      </c>
      <c r="LP1" s="25" t="s">
        <v>292</v>
      </c>
      <c r="LQ1" s="25" t="s">
        <v>293</v>
      </c>
      <c r="LR1" s="25" t="s">
        <v>294</v>
      </c>
      <c r="LS1" s="25" t="s">
        <v>295</v>
      </c>
      <c r="LT1" s="25" t="s">
        <v>296</v>
      </c>
      <c r="LU1" s="25" t="s">
        <v>297</v>
      </c>
      <c r="LV1" s="25" t="s">
        <v>298</v>
      </c>
      <c r="LW1" s="25" t="s">
        <v>299</v>
      </c>
      <c r="LX1" s="25" t="s">
        <v>300</v>
      </c>
      <c r="LY1" s="25" t="s">
        <v>301</v>
      </c>
      <c r="LZ1" s="25" t="s">
        <v>302</v>
      </c>
      <c r="MA1" s="25" t="s">
        <v>303</v>
      </c>
      <c r="MB1" s="25" t="s">
        <v>304</v>
      </c>
      <c r="MC1" s="25" t="s">
        <v>305</v>
      </c>
      <c r="MD1" s="25" t="s">
        <v>306</v>
      </c>
      <c r="ME1" s="25" t="s">
        <v>307</v>
      </c>
      <c r="MF1" s="25" t="s">
        <v>308</v>
      </c>
      <c r="MG1" s="25" t="s">
        <v>309</v>
      </c>
      <c r="MH1" s="25" t="s">
        <v>310</v>
      </c>
      <c r="MI1" s="25" t="s">
        <v>311</v>
      </c>
      <c r="MJ1" s="25" t="s">
        <v>312</v>
      </c>
      <c r="MK1" s="25" t="s">
        <v>313</v>
      </c>
      <c r="ML1" s="25" t="s">
        <v>314</v>
      </c>
      <c r="MM1" s="25" t="s">
        <v>279</v>
      </c>
      <c r="MN1" s="23" t="s">
        <v>139</v>
      </c>
      <c r="MO1" s="25" t="s">
        <v>156</v>
      </c>
      <c r="MP1" s="25" t="s">
        <v>157</v>
      </c>
      <c r="MQ1" s="25" t="s">
        <v>158</v>
      </c>
      <c r="MR1" s="25" t="s">
        <v>159</v>
      </c>
      <c r="MS1" s="25" t="s">
        <v>160</v>
      </c>
      <c r="MT1" s="25" t="s">
        <v>161</v>
      </c>
      <c r="MU1" s="25" t="s">
        <v>162</v>
      </c>
      <c r="MV1" s="25" t="s">
        <v>163</v>
      </c>
      <c r="MW1" s="25" t="s">
        <v>164</v>
      </c>
      <c r="MX1" s="25" t="s">
        <v>165</v>
      </c>
      <c r="MY1" s="25" t="s">
        <v>166</v>
      </c>
      <c r="MZ1" s="25" t="s">
        <v>167</v>
      </c>
      <c r="NA1" s="25" t="s">
        <v>168</v>
      </c>
      <c r="NB1" s="25" t="s">
        <v>169</v>
      </c>
      <c r="NC1" s="25" t="s">
        <v>170</v>
      </c>
      <c r="ND1" s="25" t="s">
        <v>171</v>
      </c>
      <c r="NE1" s="25" t="s">
        <v>172</v>
      </c>
      <c r="NF1" s="25" t="s">
        <v>173</v>
      </c>
      <c r="NG1" s="25" t="s">
        <v>174</v>
      </c>
      <c r="NH1" s="25" t="s">
        <v>175</v>
      </c>
      <c r="NI1" s="25" t="s">
        <v>176</v>
      </c>
      <c r="NJ1" s="25" t="s">
        <v>177</v>
      </c>
      <c r="NK1" s="25" t="s">
        <v>178</v>
      </c>
      <c r="NL1" s="25" t="s">
        <v>179</v>
      </c>
      <c r="NM1" s="25" t="s">
        <v>180</v>
      </c>
      <c r="NN1" s="25" t="s">
        <v>181</v>
      </c>
      <c r="NO1" s="25" t="s">
        <v>182</v>
      </c>
      <c r="NP1" s="25" t="s">
        <v>183</v>
      </c>
      <c r="NQ1" s="25" t="s">
        <v>184</v>
      </c>
      <c r="NR1" s="25" t="s">
        <v>185</v>
      </c>
      <c r="NS1" s="25" t="s">
        <v>155</v>
      </c>
      <c r="NT1" s="23" t="s">
        <v>153</v>
      </c>
    </row>
    <row r="2" spans="1:384" ht="39.6" customHeight="1" x14ac:dyDescent="0.2">
      <c r="A2" s="22">
        <v>78</v>
      </c>
      <c r="B2" s="23">
        <v>4</v>
      </c>
      <c r="C2" s="23">
        <v>5</v>
      </c>
      <c r="D2" s="23">
        <v>6</v>
      </c>
      <c r="E2" s="23">
        <v>7</v>
      </c>
      <c r="F2" s="23">
        <v>8</v>
      </c>
      <c r="H2" s="23" t="s">
        <v>6</v>
      </c>
      <c r="I2" s="23" t="s">
        <v>6</v>
      </c>
      <c r="J2" s="23" t="s">
        <v>6</v>
      </c>
      <c r="K2" s="23" t="s">
        <v>6</v>
      </c>
      <c r="L2" s="23" t="s">
        <v>6</v>
      </c>
      <c r="M2" s="23" t="s">
        <v>6</v>
      </c>
      <c r="N2" s="23" t="s">
        <v>6</v>
      </c>
      <c r="O2" s="23" t="s">
        <v>6</v>
      </c>
      <c r="P2" s="23" t="s">
        <v>6</v>
      </c>
      <c r="Q2" s="23" t="s">
        <v>6</v>
      </c>
      <c r="T2" s="24">
        <v>40695</v>
      </c>
      <c r="U2" s="26">
        <v>8</v>
      </c>
      <c r="V2" s="26">
        <v>7</v>
      </c>
      <c r="W2" s="26">
        <v>316</v>
      </c>
      <c r="Y2" s="27">
        <v>1</v>
      </c>
      <c r="Z2" s="27">
        <v>1</v>
      </c>
      <c r="AA2" s="27">
        <v>1</v>
      </c>
      <c r="AB2" s="27">
        <v>1</v>
      </c>
      <c r="AC2" s="27">
        <v>1</v>
      </c>
      <c r="AD2" s="27">
        <v>1</v>
      </c>
      <c r="AE2" s="27">
        <v>1</v>
      </c>
      <c r="AF2" s="27">
        <v>1</v>
      </c>
      <c r="AG2" s="27">
        <v>1</v>
      </c>
      <c r="AH2" s="27">
        <v>1</v>
      </c>
      <c r="AI2" s="27">
        <v>1</v>
      </c>
      <c r="AJ2" s="27">
        <v>1</v>
      </c>
      <c r="AK2" s="27">
        <v>1</v>
      </c>
      <c r="AL2" s="27">
        <v>1</v>
      </c>
      <c r="AM2" s="27">
        <v>1</v>
      </c>
      <c r="AO2" s="24"/>
      <c r="AP2" s="23" t="s">
        <v>34</v>
      </c>
      <c r="AQ2" s="23" t="s">
        <v>38</v>
      </c>
      <c r="AR2" s="23" t="s">
        <v>39</v>
      </c>
      <c r="AS2" s="23" t="s">
        <v>38</v>
      </c>
      <c r="AT2" s="23" t="s">
        <v>34</v>
      </c>
      <c r="AU2" s="23" t="s">
        <v>38</v>
      </c>
      <c r="AV2" s="23" t="s">
        <v>39</v>
      </c>
      <c r="AW2" s="23" t="s">
        <v>36</v>
      </c>
      <c r="AX2" s="24"/>
      <c r="AY2" s="23">
        <v>51</v>
      </c>
      <c r="AZ2" s="23" t="s">
        <v>34</v>
      </c>
      <c r="BC2" s="23" t="s">
        <v>34</v>
      </c>
      <c r="BD2" s="23">
        <v>61</v>
      </c>
      <c r="BE2" s="23" t="s">
        <v>34</v>
      </c>
      <c r="BH2" s="23" t="s">
        <v>34</v>
      </c>
      <c r="BI2" s="24"/>
      <c r="BJ2" s="23">
        <v>43</v>
      </c>
      <c r="BK2" s="28" t="s">
        <v>35</v>
      </c>
      <c r="BL2" s="28" t="s">
        <v>35</v>
      </c>
      <c r="BM2" s="23" t="s">
        <v>35</v>
      </c>
      <c r="BN2" s="23" t="s">
        <v>35</v>
      </c>
      <c r="BO2" s="23">
        <v>47</v>
      </c>
      <c r="BP2" s="28" t="s">
        <v>34</v>
      </c>
      <c r="BQ2" s="23" t="s">
        <v>34</v>
      </c>
      <c r="BR2" s="23" t="s">
        <v>34</v>
      </c>
      <c r="BS2" s="23" t="s">
        <v>35</v>
      </c>
      <c r="BT2" s="24"/>
      <c r="BU2" s="23">
        <v>72</v>
      </c>
      <c r="BV2" s="23" t="s">
        <v>34</v>
      </c>
      <c r="BW2" s="23" t="s">
        <v>34</v>
      </c>
      <c r="BX2" s="23" t="s">
        <v>34</v>
      </c>
      <c r="BY2" s="23" t="s">
        <v>34</v>
      </c>
      <c r="BZ2" s="23">
        <v>72</v>
      </c>
      <c r="CA2" s="23" t="s">
        <v>34</v>
      </c>
      <c r="CB2" s="23" t="s">
        <v>34</v>
      </c>
      <c r="CC2" s="23" t="s">
        <v>34</v>
      </c>
      <c r="CD2" s="23" t="s">
        <v>34</v>
      </c>
      <c r="CE2" s="24"/>
      <c r="CF2" s="23">
        <v>47</v>
      </c>
      <c r="CG2" s="23" t="s">
        <v>35</v>
      </c>
      <c r="CH2" s="23" t="s">
        <v>35</v>
      </c>
      <c r="CI2" s="23" t="s">
        <v>35</v>
      </c>
      <c r="CJ2" s="23" t="s">
        <v>35</v>
      </c>
      <c r="CK2" s="23" t="s">
        <v>141</v>
      </c>
      <c r="CL2" s="23">
        <v>52</v>
      </c>
      <c r="CM2" s="23" t="s">
        <v>34</v>
      </c>
      <c r="CN2" s="23" t="s">
        <v>35</v>
      </c>
      <c r="CO2" s="23" t="s">
        <v>35</v>
      </c>
      <c r="CP2" s="23" t="s">
        <v>34</v>
      </c>
      <c r="CQ2" s="23" t="s">
        <v>142</v>
      </c>
      <c r="CR2" s="24"/>
      <c r="CS2" s="23" t="s">
        <v>34</v>
      </c>
      <c r="CT2" s="23" t="s">
        <v>34</v>
      </c>
      <c r="CU2" s="23" t="s">
        <v>34</v>
      </c>
      <c r="CV2" s="23" t="s">
        <v>34</v>
      </c>
      <c r="CW2" s="29" t="s">
        <v>74</v>
      </c>
      <c r="DD2" s="24"/>
      <c r="DE2" s="23">
        <v>3</v>
      </c>
      <c r="DF2" s="23">
        <v>3</v>
      </c>
      <c r="DG2" s="23">
        <v>4</v>
      </c>
      <c r="DH2" s="23">
        <v>3</v>
      </c>
      <c r="DI2" s="23">
        <v>4</v>
      </c>
      <c r="DJ2" s="23">
        <v>3</v>
      </c>
      <c r="DK2" s="23">
        <v>4</v>
      </c>
      <c r="DL2" s="23">
        <v>3</v>
      </c>
      <c r="DM2" s="23">
        <v>3</v>
      </c>
      <c r="DN2" s="23">
        <v>4</v>
      </c>
      <c r="DO2" s="23">
        <v>3</v>
      </c>
      <c r="DP2" s="23">
        <v>4</v>
      </c>
      <c r="DQ2" s="23">
        <v>3</v>
      </c>
      <c r="DR2" s="23">
        <v>4</v>
      </c>
      <c r="DS2" s="23">
        <v>3</v>
      </c>
      <c r="DT2" s="23">
        <v>4</v>
      </c>
      <c r="DU2" s="23">
        <v>3</v>
      </c>
      <c r="DV2" s="23">
        <v>2</v>
      </c>
      <c r="DW2" s="23">
        <v>2</v>
      </c>
      <c r="DX2" s="23">
        <v>2</v>
      </c>
      <c r="DY2" s="23">
        <v>4</v>
      </c>
      <c r="DZ2" s="23">
        <v>2</v>
      </c>
      <c r="EA2" s="23">
        <v>2</v>
      </c>
      <c r="EB2" s="23">
        <v>4</v>
      </c>
      <c r="EC2" s="23">
        <v>4</v>
      </c>
      <c r="ED2" s="23">
        <v>4</v>
      </c>
      <c r="EE2" s="23">
        <v>4</v>
      </c>
      <c r="EF2" s="23">
        <v>4</v>
      </c>
      <c r="EG2" s="23">
        <v>4</v>
      </c>
      <c r="EH2" s="23">
        <v>3</v>
      </c>
      <c r="EI2" s="23">
        <v>4</v>
      </c>
      <c r="EJ2" s="23">
        <v>4</v>
      </c>
      <c r="EK2" s="23">
        <v>4</v>
      </c>
      <c r="EP2" s="23">
        <v>4</v>
      </c>
      <c r="EQ2" s="23">
        <v>3</v>
      </c>
      <c r="ER2" s="23">
        <v>3</v>
      </c>
      <c r="ES2" s="23">
        <v>4</v>
      </c>
      <c r="ET2" s="23">
        <v>2</v>
      </c>
      <c r="EU2" s="23">
        <v>4</v>
      </c>
      <c r="EV2" s="23">
        <v>4</v>
      </c>
      <c r="EW2" s="23">
        <v>3</v>
      </c>
      <c r="EX2" s="23">
        <v>4</v>
      </c>
      <c r="EY2" s="23">
        <v>3</v>
      </c>
      <c r="EZ2" s="23">
        <v>4</v>
      </c>
      <c r="FA2" s="23">
        <v>3</v>
      </c>
      <c r="FB2" s="23">
        <v>2</v>
      </c>
      <c r="FC2" s="23">
        <v>4</v>
      </c>
      <c r="FD2" s="23">
        <v>4</v>
      </c>
      <c r="FE2" s="23">
        <v>4</v>
      </c>
      <c r="FF2" s="23">
        <v>4</v>
      </c>
      <c r="FG2" s="23">
        <v>2</v>
      </c>
      <c r="FH2" s="23">
        <v>3</v>
      </c>
      <c r="FI2" s="23">
        <v>3</v>
      </c>
      <c r="FJ2" s="23">
        <v>4</v>
      </c>
      <c r="FK2" s="23">
        <v>2</v>
      </c>
      <c r="FL2" s="23">
        <v>4</v>
      </c>
      <c r="FM2" s="23">
        <v>4</v>
      </c>
      <c r="FN2" s="23">
        <v>3</v>
      </c>
      <c r="FO2" s="23">
        <v>3</v>
      </c>
      <c r="FP2" s="23">
        <v>3</v>
      </c>
      <c r="FQ2" s="23">
        <v>4</v>
      </c>
      <c r="FR2" s="23">
        <v>3</v>
      </c>
      <c r="FS2" s="23">
        <v>3</v>
      </c>
      <c r="FT2" s="23">
        <v>3</v>
      </c>
      <c r="FV2" s="23">
        <v>4</v>
      </c>
      <c r="FW2" s="23">
        <v>4</v>
      </c>
      <c r="FX2" s="23">
        <v>3</v>
      </c>
      <c r="FY2" s="23">
        <v>4</v>
      </c>
      <c r="FZ2" s="23">
        <v>3</v>
      </c>
      <c r="GA2" s="23">
        <v>4</v>
      </c>
      <c r="GB2" s="23">
        <v>4</v>
      </c>
      <c r="GC2" s="23">
        <v>3</v>
      </c>
      <c r="GD2" s="23">
        <v>3</v>
      </c>
      <c r="GE2" s="23">
        <v>2</v>
      </c>
      <c r="GF2" s="23">
        <v>2</v>
      </c>
      <c r="GG2" s="23">
        <v>2</v>
      </c>
      <c r="GH2" s="23">
        <v>2</v>
      </c>
      <c r="GI2" s="23">
        <v>3</v>
      </c>
      <c r="GJ2" s="23">
        <v>3</v>
      </c>
      <c r="GK2" s="23">
        <v>4</v>
      </c>
      <c r="GL2" s="23">
        <v>4</v>
      </c>
      <c r="GM2" s="23">
        <v>1</v>
      </c>
      <c r="GN2" s="23">
        <v>2</v>
      </c>
      <c r="GO2" s="23">
        <v>1</v>
      </c>
      <c r="GP2" s="23">
        <v>4</v>
      </c>
      <c r="GQ2" s="23">
        <v>2</v>
      </c>
      <c r="GR2" s="23">
        <v>2</v>
      </c>
      <c r="GS2" s="23">
        <v>4</v>
      </c>
      <c r="GT2" s="23">
        <v>4</v>
      </c>
      <c r="GU2" s="23">
        <v>3</v>
      </c>
      <c r="GV2" s="23">
        <v>4</v>
      </c>
      <c r="GW2" s="23">
        <v>4</v>
      </c>
      <c r="GX2" s="23">
        <v>4</v>
      </c>
      <c r="GY2" s="23">
        <v>3</v>
      </c>
      <c r="GZ2" s="23">
        <v>3</v>
      </c>
      <c r="HA2" s="23">
        <v>3</v>
      </c>
      <c r="HB2" s="23">
        <v>4</v>
      </c>
      <c r="HC2" s="23">
        <v>3</v>
      </c>
      <c r="HD2" s="23">
        <v>3</v>
      </c>
      <c r="HE2" s="23">
        <v>3</v>
      </c>
      <c r="HG2" s="23">
        <v>4</v>
      </c>
      <c r="HH2" s="23">
        <v>3</v>
      </c>
      <c r="HI2" s="23">
        <v>3</v>
      </c>
      <c r="HJ2" s="23">
        <v>4</v>
      </c>
      <c r="HK2" s="23">
        <v>3</v>
      </c>
      <c r="HL2" s="23">
        <v>4</v>
      </c>
      <c r="HM2" s="23">
        <v>3</v>
      </c>
      <c r="HN2" s="23">
        <v>3</v>
      </c>
      <c r="HO2" s="23">
        <v>3</v>
      </c>
      <c r="HP2" s="23">
        <v>2</v>
      </c>
      <c r="HQ2" s="23">
        <v>3</v>
      </c>
      <c r="HR2" s="23">
        <v>2</v>
      </c>
      <c r="HS2" s="23">
        <v>2</v>
      </c>
      <c r="HT2" s="23">
        <v>3</v>
      </c>
      <c r="HU2" s="23">
        <v>4</v>
      </c>
      <c r="HV2" s="23">
        <v>3</v>
      </c>
      <c r="HW2" s="23">
        <v>4</v>
      </c>
      <c r="HX2" s="23">
        <v>2</v>
      </c>
      <c r="HY2" s="23">
        <v>3</v>
      </c>
      <c r="HZ2" s="23">
        <v>2</v>
      </c>
      <c r="IA2" s="23">
        <v>4</v>
      </c>
      <c r="IB2" s="23">
        <v>3</v>
      </c>
      <c r="IC2" s="23">
        <v>4</v>
      </c>
      <c r="ID2" s="23">
        <v>4</v>
      </c>
      <c r="IE2" s="23">
        <v>3</v>
      </c>
      <c r="IF2" s="23">
        <v>4</v>
      </c>
      <c r="IG2" s="23">
        <v>4</v>
      </c>
      <c r="IH2" s="23">
        <v>4</v>
      </c>
      <c r="II2" s="23">
        <v>3</v>
      </c>
      <c r="IJ2" s="23">
        <v>3</v>
      </c>
      <c r="IK2" s="23">
        <v>3</v>
      </c>
      <c r="IM2" s="23">
        <v>4</v>
      </c>
      <c r="IN2" s="23">
        <v>4</v>
      </c>
      <c r="IO2" s="23">
        <v>3</v>
      </c>
      <c r="IP2" s="23">
        <v>4</v>
      </c>
      <c r="IQ2" s="23">
        <v>3</v>
      </c>
      <c r="IR2" s="23">
        <v>4</v>
      </c>
      <c r="IS2" s="23">
        <v>2</v>
      </c>
      <c r="IT2" s="23">
        <v>2</v>
      </c>
      <c r="IU2" s="23">
        <v>2</v>
      </c>
      <c r="IV2" s="23">
        <v>2</v>
      </c>
      <c r="IW2" s="23">
        <v>2</v>
      </c>
      <c r="IX2" s="23">
        <v>2</v>
      </c>
      <c r="IY2" s="23">
        <v>2</v>
      </c>
      <c r="IZ2" s="23">
        <v>3</v>
      </c>
      <c r="JA2" s="23">
        <v>2</v>
      </c>
      <c r="JB2" s="23">
        <v>2</v>
      </c>
      <c r="JC2" s="23">
        <v>4</v>
      </c>
      <c r="JD2" s="23">
        <v>1</v>
      </c>
      <c r="JE2" s="23">
        <v>3</v>
      </c>
      <c r="JF2" s="23">
        <v>1</v>
      </c>
      <c r="JG2" s="23">
        <v>4</v>
      </c>
      <c r="JH2" s="23">
        <v>3</v>
      </c>
      <c r="JI2" s="23">
        <v>2</v>
      </c>
      <c r="JJ2" s="23">
        <v>4</v>
      </c>
      <c r="JK2" s="23">
        <v>4</v>
      </c>
      <c r="JL2" s="23">
        <v>2</v>
      </c>
      <c r="JM2" s="23">
        <v>4</v>
      </c>
      <c r="JN2" s="23">
        <v>4</v>
      </c>
      <c r="JO2" s="23">
        <v>4</v>
      </c>
      <c r="JP2" s="23">
        <v>3</v>
      </c>
      <c r="JQ2" s="23">
        <v>3</v>
      </c>
      <c r="JR2" s="23">
        <v>3</v>
      </c>
      <c r="JS2" s="23">
        <v>3</v>
      </c>
      <c r="JT2" s="23">
        <v>3</v>
      </c>
      <c r="JU2" s="23">
        <v>3</v>
      </c>
      <c r="JV2" s="23">
        <v>3</v>
      </c>
    </row>
    <row r="3" spans="1:384" ht="24.6" customHeight="1" x14ac:dyDescent="0.2">
      <c r="A3" s="22">
        <v>88</v>
      </c>
      <c r="B3" s="23">
        <v>3</v>
      </c>
      <c r="C3" s="23">
        <v>4</v>
      </c>
      <c r="D3" s="23">
        <v>5</v>
      </c>
      <c r="E3" s="23">
        <v>6</v>
      </c>
      <c r="F3" s="23">
        <v>7</v>
      </c>
      <c r="G3" s="23">
        <v>8</v>
      </c>
      <c r="H3" s="23" t="s">
        <v>6</v>
      </c>
      <c r="I3" s="23" t="s">
        <v>6</v>
      </c>
      <c r="J3" s="23" t="s">
        <v>6</v>
      </c>
      <c r="K3" s="23" t="s">
        <v>6</v>
      </c>
      <c r="L3" s="23" t="s">
        <v>6</v>
      </c>
      <c r="M3" s="23" t="s">
        <v>6</v>
      </c>
      <c r="N3" s="23" t="s">
        <v>6</v>
      </c>
      <c r="O3" s="23" t="s">
        <v>6</v>
      </c>
      <c r="P3" s="23" t="s">
        <v>6</v>
      </c>
      <c r="Q3" s="23" t="s">
        <v>6</v>
      </c>
      <c r="R3" s="23" t="s">
        <v>6</v>
      </c>
      <c r="T3" s="24">
        <v>41061</v>
      </c>
      <c r="U3" s="26">
        <v>7</v>
      </c>
      <c r="V3" s="26">
        <v>7</v>
      </c>
      <c r="W3" s="26">
        <v>308</v>
      </c>
      <c r="AA3" s="27">
        <v>1</v>
      </c>
      <c r="AB3" s="27">
        <v>1</v>
      </c>
      <c r="AC3" s="27">
        <v>1</v>
      </c>
      <c r="AD3" s="27">
        <v>1</v>
      </c>
      <c r="AE3" s="27">
        <v>1</v>
      </c>
      <c r="AF3" s="27">
        <v>1</v>
      </c>
      <c r="AG3" s="27">
        <v>1</v>
      </c>
      <c r="AH3" s="27">
        <v>1</v>
      </c>
      <c r="AI3" s="27">
        <v>1</v>
      </c>
      <c r="AJ3" s="27">
        <v>1</v>
      </c>
      <c r="AK3" s="27">
        <v>1</v>
      </c>
      <c r="AL3" s="27">
        <v>1</v>
      </c>
      <c r="AM3" s="27">
        <v>1</v>
      </c>
      <c r="AN3" s="27">
        <v>1</v>
      </c>
      <c r="AO3" s="24"/>
      <c r="AP3" s="23" t="s">
        <v>34</v>
      </c>
      <c r="AQ3" s="23" t="s">
        <v>34</v>
      </c>
      <c r="AR3" s="23" t="s">
        <v>37</v>
      </c>
      <c r="AS3" s="23" t="s">
        <v>35</v>
      </c>
      <c r="AT3" s="23" t="s">
        <v>34</v>
      </c>
      <c r="AU3" s="23" t="s">
        <v>38</v>
      </c>
      <c r="AV3" s="23" t="s">
        <v>39</v>
      </c>
      <c r="AW3" s="23" t="s">
        <v>36</v>
      </c>
      <c r="AX3" s="24"/>
      <c r="AY3" s="23">
        <v>56</v>
      </c>
      <c r="AZ3" s="23" t="s">
        <v>34</v>
      </c>
      <c r="BA3" s="23" t="s">
        <v>34</v>
      </c>
      <c r="BB3" s="23" t="s">
        <v>34</v>
      </c>
      <c r="BC3" s="23" t="s">
        <v>34</v>
      </c>
      <c r="BD3" s="23">
        <v>72</v>
      </c>
      <c r="BE3" s="23" t="s">
        <v>34</v>
      </c>
      <c r="BF3" s="23" t="s">
        <v>34</v>
      </c>
      <c r="BG3" s="23" t="s">
        <v>34</v>
      </c>
      <c r="BH3" s="23" t="s">
        <v>34</v>
      </c>
      <c r="BI3" s="24"/>
      <c r="BJ3" s="23">
        <v>17</v>
      </c>
      <c r="BK3" s="28" t="s">
        <v>35</v>
      </c>
      <c r="BL3" s="28" t="s">
        <v>35</v>
      </c>
      <c r="BM3" s="23" t="s">
        <v>35</v>
      </c>
      <c r="BN3" s="23" t="s">
        <v>35</v>
      </c>
      <c r="BO3" s="23">
        <v>42</v>
      </c>
      <c r="BP3" s="28" t="s">
        <v>34</v>
      </c>
      <c r="BQ3" s="23" t="s">
        <v>35</v>
      </c>
      <c r="BR3" s="23" t="s">
        <v>35</v>
      </c>
      <c r="BS3" s="23" t="s">
        <v>35</v>
      </c>
      <c r="BT3" s="24"/>
      <c r="BU3" s="23">
        <v>45</v>
      </c>
      <c r="BV3" s="23" t="s">
        <v>34</v>
      </c>
      <c r="BW3" s="23" t="s">
        <v>35</v>
      </c>
      <c r="BX3" s="23" t="s">
        <v>35</v>
      </c>
      <c r="BY3" s="23" t="s">
        <v>35</v>
      </c>
      <c r="BZ3" s="23">
        <v>70</v>
      </c>
      <c r="CA3" s="23" t="s">
        <v>34</v>
      </c>
      <c r="CB3" s="23" t="s">
        <v>34</v>
      </c>
      <c r="CC3" s="23" t="s">
        <v>34</v>
      </c>
      <c r="CD3" s="23" t="s">
        <v>34</v>
      </c>
      <c r="CE3" s="24"/>
      <c r="CF3" s="23">
        <v>80</v>
      </c>
      <c r="CG3" s="23" t="s">
        <v>34</v>
      </c>
      <c r="CH3" s="23" t="s">
        <v>34</v>
      </c>
      <c r="CI3" s="23" t="s">
        <v>34</v>
      </c>
      <c r="CJ3" s="23" t="s">
        <v>34</v>
      </c>
      <c r="CK3" s="23" t="s">
        <v>143</v>
      </c>
      <c r="CL3" s="23">
        <v>81</v>
      </c>
      <c r="CM3" s="23" t="s">
        <v>34</v>
      </c>
      <c r="CN3" s="23" t="s">
        <v>35</v>
      </c>
      <c r="CO3" s="23" t="s">
        <v>35</v>
      </c>
      <c r="CP3" s="23" t="s">
        <v>34</v>
      </c>
      <c r="CQ3" s="23" t="s">
        <v>142</v>
      </c>
      <c r="CR3" s="24"/>
      <c r="CS3" s="23" t="s">
        <v>34</v>
      </c>
      <c r="CT3" s="23" t="s">
        <v>34</v>
      </c>
      <c r="CU3" s="23" t="s">
        <v>34</v>
      </c>
      <c r="CV3" s="23" t="s">
        <v>34</v>
      </c>
      <c r="CW3" s="29" t="s">
        <v>35</v>
      </c>
      <c r="DE3" s="23">
        <v>4</v>
      </c>
      <c r="DF3" s="23">
        <v>4</v>
      </c>
      <c r="DG3" s="23">
        <v>4</v>
      </c>
      <c r="DH3" s="23">
        <v>4</v>
      </c>
      <c r="DI3" s="23">
        <v>4</v>
      </c>
      <c r="DJ3" s="23">
        <v>3</v>
      </c>
      <c r="DK3" s="23">
        <v>4</v>
      </c>
      <c r="DL3" s="23">
        <v>4</v>
      </c>
      <c r="DM3" s="23">
        <v>4</v>
      </c>
      <c r="DN3" s="23">
        <v>4</v>
      </c>
      <c r="DO3" s="23">
        <v>4</v>
      </c>
      <c r="DP3" s="23">
        <v>4</v>
      </c>
      <c r="DQ3" s="23">
        <v>3</v>
      </c>
      <c r="DR3" s="23">
        <v>4</v>
      </c>
      <c r="DS3" s="23">
        <v>4</v>
      </c>
      <c r="DT3" s="23">
        <v>4</v>
      </c>
      <c r="DU3" s="23">
        <v>4</v>
      </c>
      <c r="DV3" s="23">
        <v>1</v>
      </c>
      <c r="DW3" s="23">
        <v>1</v>
      </c>
      <c r="DX3" s="23">
        <v>2</v>
      </c>
      <c r="DY3" s="23">
        <v>3</v>
      </c>
      <c r="DZ3" s="23">
        <v>3</v>
      </c>
      <c r="EA3" s="23">
        <v>3</v>
      </c>
      <c r="EB3" s="23">
        <v>4</v>
      </c>
      <c r="EC3" s="23">
        <v>4</v>
      </c>
      <c r="ED3" s="23">
        <v>4</v>
      </c>
      <c r="EE3" s="23">
        <v>4</v>
      </c>
      <c r="EF3" s="23">
        <v>4</v>
      </c>
      <c r="EG3" s="23">
        <v>4</v>
      </c>
      <c r="EH3" s="23">
        <v>4</v>
      </c>
      <c r="EI3" s="23">
        <v>4</v>
      </c>
      <c r="EJ3" s="23">
        <v>4</v>
      </c>
      <c r="EK3" s="23">
        <v>4</v>
      </c>
      <c r="EP3" s="23">
        <v>3</v>
      </c>
      <c r="EQ3" s="23">
        <v>1</v>
      </c>
      <c r="ER3" s="23">
        <v>2</v>
      </c>
      <c r="ES3" s="23">
        <v>4</v>
      </c>
      <c r="ET3" s="23">
        <v>4</v>
      </c>
      <c r="EU3" s="23">
        <v>4</v>
      </c>
      <c r="EV3" s="23">
        <v>4</v>
      </c>
      <c r="EW3" s="23">
        <v>4</v>
      </c>
      <c r="EX3" s="23">
        <v>3</v>
      </c>
      <c r="EY3" s="23">
        <v>4</v>
      </c>
      <c r="EZ3" s="23">
        <v>3</v>
      </c>
      <c r="FA3" s="23">
        <v>3</v>
      </c>
      <c r="FB3" s="23">
        <v>3</v>
      </c>
      <c r="FC3" s="23">
        <v>4</v>
      </c>
      <c r="FD3" s="23">
        <v>4</v>
      </c>
      <c r="FE3" s="23">
        <v>4</v>
      </c>
      <c r="FF3" s="23">
        <v>4</v>
      </c>
      <c r="FG3" s="23">
        <v>1</v>
      </c>
      <c r="FH3" s="23">
        <v>1</v>
      </c>
      <c r="FI3" s="23">
        <v>1</v>
      </c>
      <c r="FJ3" s="23">
        <v>3</v>
      </c>
      <c r="FK3" s="23">
        <v>4</v>
      </c>
      <c r="FL3" s="23">
        <v>4</v>
      </c>
      <c r="FM3" s="23">
        <v>4</v>
      </c>
      <c r="FN3" s="23">
        <v>4</v>
      </c>
      <c r="FO3" s="23">
        <v>4</v>
      </c>
      <c r="FP3" s="23">
        <v>4</v>
      </c>
      <c r="FQ3" s="23">
        <v>4</v>
      </c>
      <c r="FV3" s="23">
        <v>2</v>
      </c>
      <c r="FW3" s="23">
        <v>1</v>
      </c>
      <c r="FX3" s="23">
        <v>2</v>
      </c>
      <c r="FY3" s="23">
        <v>4</v>
      </c>
      <c r="FZ3" s="23">
        <v>3</v>
      </c>
      <c r="GA3" s="23">
        <v>3</v>
      </c>
      <c r="GB3" s="23">
        <v>3</v>
      </c>
      <c r="GC3" s="23">
        <v>3</v>
      </c>
      <c r="GD3" s="23">
        <v>3</v>
      </c>
      <c r="GE3" s="23">
        <v>3</v>
      </c>
      <c r="GF3" s="23">
        <v>2</v>
      </c>
      <c r="GG3" s="23">
        <v>3</v>
      </c>
      <c r="GH3" s="23">
        <v>4</v>
      </c>
      <c r="GI3" s="23">
        <v>2</v>
      </c>
      <c r="GJ3" s="23">
        <v>4</v>
      </c>
      <c r="GK3" s="23">
        <v>3</v>
      </c>
      <c r="GL3" s="23">
        <v>3</v>
      </c>
      <c r="GM3" s="23">
        <v>1</v>
      </c>
      <c r="GN3" s="23">
        <v>1</v>
      </c>
      <c r="GO3" s="23">
        <v>1</v>
      </c>
      <c r="GP3" s="23">
        <v>2</v>
      </c>
      <c r="GQ3" s="23">
        <v>1</v>
      </c>
      <c r="GR3" s="23">
        <v>4</v>
      </c>
      <c r="GS3" s="23">
        <v>4</v>
      </c>
      <c r="GT3" s="23">
        <v>4</v>
      </c>
      <c r="GU3" s="23">
        <v>4</v>
      </c>
      <c r="GV3" s="23">
        <v>4</v>
      </c>
      <c r="GW3" s="23">
        <v>4</v>
      </c>
      <c r="GX3" s="23">
        <v>4</v>
      </c>
      <c r="GY3" s="23">
        <v>2</v>
      </c>
      <c r="GZ3" s="23">
        <v>3</v>
      </c>
      <c r="HA3" s="23">
        <v>2</v>
      </c>
      <c r="HB3" s="23">
        <v>3</v>
      </c>
      <c r="HG3" s="23">
        <v>2</v>
      </c>
      <c r="HH3" s="23">
        <v>2</v>
      </c>
      <c r="HI3" s="23">
        <v>2</v>
      </c>
      <c r="HJ3" s="23">
        <v>4</v>
      </c>
      <c r="HK3" s="23">
        <v>3</v>
      </c>
      <c r="HL3" s="23">
        <v>4</v>
      </c>
      <c r="HM3" s="23">
        <v>2</v>
      </c>
      <c r="HN3" s="23">
        <v>2</v>
      </c>
      <c r="HO3" s="23">
        <v>3</v>
      </c>
      <c r="HP3" s="23">
        <v>3</v>
      </c>
      <c r="HQ3" s="23">
        <v>2</v>
      </c>
      <c r="HR3" s="23">
        <v>2</v>
      </c>
      <c r="HS3" s="23">
        <v>3</v>
      </c>
      <c r="HT3" s="23">
        <v>4</v>
      </c>
      <c r="HU3" s="23">
        <v>4</v>
      </c>
      <c r="HV3" s="23">
        <v>4</v>
      </c>
      <c r="HW3" s="23">
        <v>4</v>
      </c>
      <c r="HX3" s="23">
        <v>1</v>
      </c>
      <c r="HY3" s="23">
        <v>1</v>
      </c>
      <c r="HZ3" s="23">
        <v>1</v>
      </c>
      <c r="IA3" s="23">
        <v>2</v>
      </c>
      <c r="IB3" s="23">
        <v>1</v>
      </c>
      <c r="IC3" s="23">
        <v>4</v>
      </c>
      <c r="ID3" s="23">
        <v>4</v>
      </c>
      <c r="IE3" s="23">
        <v>4</v>
      </c>
      <c r="IF3" s="23">
        <v>4</v>
      </c>
      <c r="IG3" s="23">
        <v>4</v>
      </c>
      <c r="IH3" s="23">
        <v>4</v>
      </c>
      <c r="II3" s="23">
        <v>3</v>
      </c>
      <c r="IJ3" s="23">
        <v>3</v>
      </c>
      <c r="IK3" s="23">
        <v>3</v>
      </c>
      <c r="IM3" s="23">
        <v>3</v>
      </c>
      <c r="IN3" s="23">
        <v>2</v>
      </c>
      <c r="IO3" s="23">
        <v>3</v>
      </c>
      <c r="IP3" s="23">
        <v>4</v>
      </c>
      <c r="IQ3" s="23">
        <v>4</v>
      </c>
      <c r="IR3" s="23">
        <v>4</v>
      </c>
      <c r="IS3" s="23">
        <v>3</v>
      </c>
      <c r="IT3" s="23">
        <v>3</v>
      </c>
      <c r="IU3" s="23">
        <v>3</v>
      </c>
      <c r="IV3" s="23">
        <v>3</v>
      </c>
      <c r="IW3" s="23">
        <v>3</v>
      </c>
      <c r="IX3" s="23">
        <v>3</v>
      </c>
      <c r="IY3" s="23">
        <v>3</v>
      </c>
      <c r="IZ3" s="23">
        <v>4</v>
      </c>
      <c r="JA3" s="23">
        <v>4</v>
      </c>
      <c r="JB3" s="23">
        <v>4</v>
      </c>
      <c r="JC3" s="23">
        <v>4</v>
      </c>
      <c r="JD3" s="23">
        <v>1</v>
      </c>
      <c r="JE3" s="23">
        <v>1</v>
      </c>
      <c r="JF3" s="23">
        <v>1</v>
      </c>
      <c r="JG3" s="23">
        <v>3</v>
      </c>
      <c r="JH3" s="23">
        <v>1</v>
      </c>
      <c r="JI3" s="23">
        <v>1</v>
      </c>
      <c r="JJ3" s="23">
        <v>4</v>
      </c>
      <c r="JK3" s="23">
        <v>4</v>
      </c>
      <c r="JL3" s="23">
        <v>4</v>
      </c>
      <c r="JM3" s="23">
        <v>4</v>
      </c>
      <c r="JN3" s="23">
        <v>4</v>
      </c>
      <c r="JO3" s="23">
        <v>4</v>
      </c>
      <c r="JP3" s="23">
        <v>3</v>
      </c>
      <c r="JQ3" s="23">
        <v>4</v>
      </c>
      <c r="JR3" s="23">
        <v>4</v>
      </c>
      <c r="JS3" s="23">
        <v>4</v>
      </c>
      <c r="JT3" s="23">
        <v>3</v>
      </c>
      <c r="JU3" s="23">
        <v>3</v>
      </c>
      <c r="JV3" s="23">
        <v>3</v>
      </c>
      <c r="JX3" s="23">
        <v>3</v>
      </c>
      <c r="JY3" s="23">
        <v>3</v>
      </c>
      <c r="JZ3" s="23">
        <v>2</v>
      </c>
      <c r="KA3" s="23">
        <v>3</v>
      </c>
      <c r="KB3" s="23">
        <v>3</v>
      </c>
      <c r="KC3" s="23">
        <v>3</v>
      </c>
      <c r="KD3" s="23">
        <v>3</v>
      </c>
      <c r="KE3" s="23">
        <v>3</v>
      </c>
      <c r="KF3" s="23">
        <v>3</v>
      </c>
      <c r="KG3" s="23">
        <v>4</v>
      </c>
      <c r="KH3" s="23">
        <v>2</v>
      </c>
      <c r="KI3" s="23">
        <v>3</v>
      </c>
      <c r="KJ3" s="23">
        <v>2</v>
      </c>
      <c r="KK3" s="23">
        <v>3</v>
      </c>
      <c r="KL3" s="23">
        <v>3</v>
      </c>
      <c r="KM3" s="23">
        <v>3</v>
      </c>
      <c r="KN3" s="23">
        <v>3</v>
      </c>
      <c r="KO3" s="23">
        <v>2</v>
      </c>
      <c r="KP3" s="23">
        <v>3</v>
      </c>
      <c r="KQ3" s="23">
        <v>2</v>
      </c>
      <c r="KR3" s="23">
        <v>3</v>
      </c>
      <c r="KS3" s="23">
        <v>2</v>
      </c>
      <c r="KT3" s="23">
        <v>4</v>
      </c>
      <c r="KU3" s="23">
        <v>4</v>
      </c>
      <c r="KV3" s="23">
        <v>4</v>
      </c>
      <c r="KW3" s="23">
        <v>4</v>
      </c>
      <c r="KX3" s="23">
        <v>4</v>
      </c>
      <c r="KY3" s="23">
        <v>4</v>
      </c>
      <c r="KZ3" s="23">
        <v>3</v>
      </c>
      <c r="LA3" s="23">
        <v>3</v>
      </c>
      <c r="LB3" s="23">
        <v>3</v>
      </c>
      <c r="LD3" s="23">
        <v>3</v>
      </c>
      <c r="LE3" s="23">
        <v>3</v>
      </c>
      <c r="LF3" s="23">
        <v>3</v>
      </c>
      <c r="LG3" s="23">
        <v>3</v>
      </c>
      <c r="LH3" s="23">
        <v>3</v>
      </c>
      <c r="LI3" s="23">
        <v>3</v>
      </c>
      <c r="LJ3" s="23">
        <v>3</v>
      </c>
      <c r="LK3" s="23">
        <v>3</v>
      </c>
      <c r="LL3" s="23">
        <v>3</v>
      </c>
      <c r="LM3" s="23">
        <v>3</v>
      </c>
      <c r="LN3" s="23">
        <v>4</v>
      </c>
      <c r="LO3" s="23">
        <v>3</v>
      </c>
      <c r="LP3" s="23">
        <v>3</v>
      </c>
      <c r="LQ3" s="23">
        <v>4</v>
      </c>
      <c r="LR3" s="23">
        <v>4</v>
      </c>
      <c r="LS3" s="23">
        <v>4</v>
      </c>
      <c r="LT3" s="23">
        <v>4</v>
      </c>
      <c r="LU3" s="23">
        <v>1</v>
      </c>
      <c r="LV3" s="23">
        <v>1</v>
      </c>
      <c r="LW3" s="23">
        <v>1</v>
      </c>
      <c r="LX3" s="23">
        <v>3</v>
      </c>
      <c r="LY3" s="23">
        <v>2</v>
      </c>
      <c r="LZ3" s="23">
        <v>1</v>
      </c>
      <c r="MA3" s="23">
        <v>4</v>
      </c>
      <c r="MB3" s="23">
        <v>4</v>
      </c>
      <c r="MC3" s="23">
        <v>4</v>
      </c>
      <c r="MD3" s="23">
        <v>4</v>
      </c>
      <c r="ME3" s="23">
        <v>4</v>
      </c>
      <c r="MF3" s="23">
        <v>4</v>
      </c>
      <c r="MG3" s="23">
        <v>3</v>
      </c>
      <c r="MH3" s="23">
        <v>4</v>
      </c>
      <c r="MI3" s="23">
        <v>1</v>
      </c>
      <c r="MJ3" s="23">
        <v>1</v>
      </c>
      <c r="MK3" s="23">
        <v>3</v>
      </c>
      <c r="ML3" s="23">
        <v>3</v>
      </c>
      <c r="MM3" s="23">
        <v>3</v>
      </c>
      <c r="MO3" s="23">
        <v>4</v>
      </c>
      <c r="MP3" s="23">
        <v>3</v>
      </c>
      <c r="MQ3" s="23">
        <v>3</v>
      </c>
      <c r="MR3" s="23">
        <v>4</v>
      </c>
      <c r="MS3" s="23">
        <v>3</v>
      </c>
      <c r="MT3" s="23">
        <v>3</v>
      </c>
      <c r="MU3" s="23">
        <v>3</v>
      </c>
      <c r="MV3" s="23">
        <v>3</v>
      </c>
      <c r="MW3" s="23">
        <v>3</v>
      </c>
      <c r="MX3" s="23">
        <v>3</v>
      </c>
      <c r="MY3" s="23">
        <v>1</v>
      </c>
      <c r="MZ3" s="23">
        <v>3</v>
      </c>
      <c r="NA3" s="23">
        <v>1</v>
      </c>
      <c r="NB3" s="23">
        <v>4</v>
      </c>
      <c r="NC3" s="23">
        <v>4</v>
      </c>
      <c r="ND3" s="23">
        <v>4</v>
      </c>
      <c r="NE3" s="23">
        <v>4</v>
      </c>
      <c r="NF3" s="23">
        <v>1</v>
      </c>
      <c r="NG3" s="23">
        <v>1</v>
      </c>
      <c r="NH3" s="23">
        <v>1</v>
      </c>
      <c r="NI3" s="23">
        <v>4</v>
      </c>
      <c r="NJ3" s="23">
        <v>3</v>
      </c>
      <c r="NK3" s="23">
        <v>4</v>
      </c>
      <c r="NL3" s="23">
        <v>4</v>
      </c>
      <c r="NM3" s="23">
        <v>4</v>
      </c>
      <c r="NN3" s="23">
        <v>4</v>
      </c>
      <c r="NO3" s="23">
        <v>4</v>
      </c>
      <c r="NP3" s="23">
        <v>4</v>
      </c>
      <c r="NQ3" s="23">
        <v>3</v>
      </c>
      <c r="NR3" s="23">
        <v>3</v>
      </c>
      <c r="NS3" s="23">
        <v>3</v>
      </c>
    </row>
    <row r="4" spans="1:384" ht="26.45" customHeight="1" x14ac:dyDescent="0.2">
      <c r="A4" s="22">
        <v>8</v>
      </c>
      <c r="B4" s="23">
        <v>7</v>
      </c>
      <c r="C4" s="23">
        <v>8</v>
      </c>
      <c r="D4" s="23">
        <v>9</v>
      </c>
      <c r="E4" s="23">
        <v>10</v>
      </c>
      <c r="F4" s="23">
        <v>11</v>
      </c>
      <c r="H4" s="23" t="s">
        <v>6</v>
      </c>
      <c r="I4" s="23" t="s">
        <v>6</v>
      </c>
      <c r="J4" s="23" t="s">
        <v>6</v>
      </c>
      <c r="K4" s="23" t="s">
        <v>6</v>
      </c>
      <c r="L4" s="23" t="s">
        <v>6</v>
      </c>
      <c r="M4" s="23" t="s">
        <v>6</v>
      </c>
      <c r="N4" s="23" t="s">
        <v>6</v>
      </c>
      <c r="O4" s="23" t="s">
        <v>6</v>
      </c>
      <c r="T4" s="24">
        <v>40422</v>
      </c>
      <c r="U4" s="26">
        <v>7</v>
      </c>
      <c r="V4" s="26">
        <v>7</v>
      </c>
      <c r="W4" s="26">
        <v>308</v>
      </c>
      <c r="X4" s="27">
        <v>1</v>
      </c>
      <c r="Y4" s="27">
        <v>1</v>
      </c>
      <c r="Z4" s="27">
        <v>1</v>
      </c>
      <c r="AA4" s="27">
        <v>1</v>
      </c>
      <c r="AB4" s="27">
        <v>1</v>
      </c>
      <c r="AC4" s="27">
        <v>1</v>
      </c>
      <c r="AD4" s="27">
        <v>1</v>
      </c>
      <c r="AE4" s="27">
        <v>1</v>
      </c>
      <c r="AF4" s="27">
        <v>1</v>
      </c>
      <c r="AG4" s="27">
        <v>1</v>
      </c>
      <c r="AH4" s="27">
        <v>1</v>
      </c>
      <c r="AI4" s="27">
        <v>1</v>
      </c>
      <c r="AJ4" s="27">
        <v>1</v>
      </c>
      <c r="AK4" s="27">
        <v>1</v>
      </c>
      <c r="AO4" s="24"/>
      <c r="AP4" s="23" t="s">
        <v>34</v>
      </c>
      <c r="AQ4" s="23" t="s">
        <v>38</v>
      </c>
      <c r="AR4" s="23" t="s">
        <v>39</v>
      </c>
      <c r="AS4" s="23" t="s">
        <v>36</v>
      </c>
      <c r="AT4" s="23" t="s">
        <v>35</v>
      </c>
      <c r="AU4" s="23" t="s">
        <v>36</v>
      </c>
      <c r="AV4" s="23" t="s">
        <v>35</v>
      </c>
      <c r="AW4" s="23" t="s">
        <v>36</v>
      </c>
      <c r="AX4" s="24"/>
      <c r="AY4" s="23">
        <v>26</v>
      </c>
      <c r="AZ4" s="23" t="s">
        <v>34</v>
      </c>
      <c r="BA4" s="23" t="s">
        <v>34</v>
      </c>
      <c r="BB4" s="23" t="s">
        <v>34</v>
      </c>
      <c r="BC4" s="23" t="s">
        <v>35</v>
      </c>
      <c r="BD4" s="23">
        <v>27</v>
      </c>
      <c r="BE4" s="23" t="s">
        <v>35</v>
      </c>
      <c r="BF4" s="23" t="s">
        <v>35</v>
      </c>
      <c r="BG4" s="23" t="s">
        <v>35</v>
      </c>
      <c r="BH4" s="23" t="s">
        <v>35</v>
      </c>
      <c r="BI4" s="24"/>
      <c r="BT4" s="24"/>
      <c r="CE4" s="24"/>
      <c r="CR4" s="24"/>
      <c r="CS4" s="23" t="s">
        <v>34</v>
      </c>
      <c r="CT4" s="23" t="s">
        <v>34</v>
      </c>
      <c r="CU4" s="23" t="s">
        <v>34</v>
      </c>
      <c r="CW4" s="29" t="s">
        <v>35</v>
      </c>
      <c r="CX4" s="29" t="s">
        <v>35</v>
      </c>
      <c r="CY4" s="29" t="s">
        <v>35</v>
      </c>
      <c r="DA4" s="29" t="s">
        <v>136</v>
      </c>
      <c r="DB4" s="29" t="s">
        <v>137</v>
      </c>
      <c r="DC4" s="29" t="s">
        <v>136</v>
      </c>
      <c r="DD4" s="24"/>
      <c r="DE4" s="23">
        <v>4</v>
      </c>
      <c r="DF4" s="23">
        <v>2</v>
      </c>
      <c r="DG4" s="23">
        <v>4</v>
      </c>
      <c r="DH4" s="23">
        <v>4</v>
      </c>
      <c r="DI4" s="23">
        <v>4</v>
      </c>
      <c r="DJ4" s="23">
        <v>4</v>
      </c>
      <c r="DK4" s="23">
        <v>4</v>
      </c>
      <c r="DL4" s="23">
        <v>4</v>
      </c>
      <c r="DM4" s="23">
        <v>4</v>
      </c>
      <c r="DN4" s="23">
        <v>4</v>
      </c>
      <c r="DO4" s="23">
        <v>4</v>
      </c>
      <c r="DP4" s="23">
        <v>4</v>
      </c>
      <c r="DQ4" s="23">
        <v>4</v>
      </c>
      <c r="DR4" s="23">
        <v>4</v>
      </c>
      <c r="DS4" s="23">
        <v>4</v>
      </c>
      <c r="DT4" s="23">
        <v>4</v>
      </c>
      <c r="DU4" s="23">
        <v>4</v>
      </c>
      <c r="DV4" s="23">
        <v>3</v>
      </c>
      <c r="DW4" s="23">
        <v>4</v>
      </c>
      <c r="DX4" s="23">
        <v>4</v>
      </c>
      <c r="DY4" s="23">
        <v>4</v>
      </c>
      <c r="DZ4" s="23">
        <v>4</v>
      </c>
      <c r="EA4" s="23">
        <v>4</v>
      </c>
      <c r="EB4" s="23">
        <v>4</v>
      </c>
      <c r="EC4" s="23">
        <v>4</v>
      </c>
      <c r="ED4" s="23">
        <v>4</v>
      </c>
      <c r="EE4" s="23">
        <v>4</v>
      </c>
      <c r="EF4" s="23">
        <v>4</v>
      </c>
      <c r="EG4" s="23">
        <v>4</v>
      </c>
      <c r="EH4" s="23">
        <v>4</v>
      </c>
      <c r="EI4" s="23">
        <v>4</v>
      </c>
      <c r="EJ4" s="23">
        <v>4</v>
      </c>
      <c r="EK4" s="23">
        <v>4</v>
      </c>
      <c r="EL4" s="23">
        <v>3</v>
      </c>
      <c r="EM4" s="23">
        <v>3</v>
      </c>
      <c r="EN4" s="23">
        <v>3</v>
      </c>
    </row>
    <row r="5" spans="1:384" ht="24.6" customHeight="1" x14ac:dyDescent="0.2">
      <c r="A5" s="22">
        <v>81</v>
      </c>
      <c r="B5" s="23">
        <v>3</v>
      </c>
      <c r="C5" s="23">
        <v>4</v>
      </c>
      <c r="D5" s="23">
        <v>5</v>
      </c>
      <c r="E5" s="23">
        <v>6</v>
      </c>
      <c r="F5" s="23">
        <v>7</v>
      </c>
      <c r="G5" s="23">
        <v>8</v>
      </c>
      <c r="H5" s="23" t="s">
        <v>6</v>
      </c>
      <c r="I5" s="23" t="s">
        <v>6</v>
      </c>
      <c r="J5" s="23" t="s">
        <v>6</v>
      </c>
      <c r="K5" s="23" t="s">
        <v>6</v>
      </c>
      <c r="L5" s="23" t="s">
        <v>6</v>
      </c>
      <c r="M5" s="23" t="s">
        <v>6</v>
      </c>
      <c r="N5" s="23" t="s">
        <v>6</v>
      </c>
      <c r="O5" s="23" t="s">
        <v>6</v>
      </c>
      <c r="P5" s="23" t="s">
        <v>6</v>
      </c>
      <c r="Q5" s="23" t="s">
        <v>6</v>
      </c>
      <c r="R5" s="23" t="s">
        <v>6</v>
      </c>
      <c r="T5" s="24">
        <v>41153</v>
      </c>
      <c r="U5" s="26">
        <v>5</v>
      </c>
      <c r="V5" s="26">
        <v>7</v>
      </c>
      <c r="W5" s="26">
        <v>292</v>
      </c>
      <c r="AB5" s="27">
        <v>1</v>
      </c>
      <c r="AC5" s="27">
        <v>1</v>
      </c>
      <c r="AD5" s="27">
        <v>1</v>
      </c>
      <c r="AF5" s="27">
        <v>1</v>
      </c>
      <c r="AG5" s="27">
        <v>1</v>
      </c>
      <c r="AH5" s="27">
        <v>1</v>
      </c>
      <c r="AI5" s="27">
        <v>1</v>
      </c>
      <c r="AJ5" s="27">
        <v>1</v>
      </c>
      <c r="AK5" s="27">
        <v>1</v>
      </c>
      <c r="AL5" s="27">
        <v>1</v>
      </c>
      <c r="AM5" s="27">
        <v>1</v>
      </c>
      <c r="AN5" s="27">
        <v>1</v>
      </c>
      <c r="AO5" s="24"/>
      <c r="AP5" s="23" t="s">
        <v>34</v>
      </c>
      <c r="AQ5" s="23" t="s">
        <v>35</v>
      </c>
      <c r="AR5" s="23" t="s">
        <v>37</v>
      </c>
      <c r="AS5" s="23" t="s">
        <v>35</v>
      </c>
      <c r="AT5" s="23" t="s">
        <v>34</v>
      </c>
      <c r="AU5" s="23" t="s">
        <v>38</v>
      </c>
      <c r="AV5" s="23" t="s">
        <v>39</v>
      </c>
      <c r="AW5" s="23" t="s">
        <v>36</v>
      </c>
      <c r="AX5" s="24"/>
      <c r="AY5" s="23">
        <v>48</v>
      </c>
      <c r="AZ5" s="23" t="s">
        <v>34</v>
      </c>
      <c r="BA5" s="23" t="s">
        <v>34</v>
      </c>
      <c r="BB5" s="23" t="s">
        <v>34</v>
      </c>
      <c r="BC5" s="23" t="s">
        <v>35</v>
      </c>
      <c r="BD5" s="23">
        <v>22</v>
      </c>
      <c r="BE5" s="23" t="s">
        <v>34</v>
      </c>
      <c r="BF5" s="23" t="s">
        <v>35</v>
      </c>
      <c r="BG5" s="23" t="s">
        <v>35</v>
      </c>
      <c r="BH5" s="23" t="s">
        <v>35</v>
      </c>
      <c r="BI5" s="24"/>
      <c r="BJ5" s="23">
        <v>48</v>
      </c>
      <c r="BK5" s="28" t="s">
        <v>34</v>
      </c>
      <c r="BL5" s="28" t="s">
        <v>34</v>
      </c>
      <c r="BM5" s="23" t="s">
        <v>34</v>
      </c>
      <c r="BN5" s="23" t="s">
        <v>35</v>
      </c>
      <c r="BO5" s="23">
        <v>28</v>
      </c>
      <c r="BP5" s="28" t="s">
        <v>34</v>
      </c>
      <c r="BQ5" s="23" t="s">
        <v>35</v>
      </c>
      <c r="BR5" s="23" t="s">
        <v>35</v>
      </c>
      <c r="BS5" s="23" t="s">
        <v>35</v>
      </c>
      <c r="BT5" s="24"/>
      <c r="BU5" s="23">
        <v>3</v>
      </c>
      <c r="BY5" s="23" t="s">
        <v>35</v>
      </c>
      <c r="CE5" s="24"/>
      <c r="CF5" s="23">
        <v>23</v>
      </c>
      <c r="CG5" s="23" t="s">
        <v>35</v>
      </c>
      <c r="CH5" s="23" t="s">
        <v>35</v>
      </c>
      <c r="CI5" s="23" t="s">
        <v>35</v>
      </c>
      <c r="CJ5" s="23" t="s">
        <v>35</v>
      </c>
      <c r="CK5" s="23" t="s">
        <v>141</v>
      </c>
      <c r="CL5" s="23">
        <v>40</v>
      </c>
      <c r="CP5" s="23" t="s">
        <v>35</v>
      </c>
      <c r="CR5" s="24"/>
      <c r="CS5" s="23" t="s">
        <v>34</v>
      </c>
      <c r="CT5" s="23" t="s">
        <v>34</v>
      </c>
      <c r="CU5" s="23" t="s">
        <v>34</v>
      </c>
      <c r="CV5" s="23" t="s">
        <v>34</v>
      </c>
      <c r="CW5" s="29" t="s">
        <v>35</v>
      </c>
      <c r="CX5" s="29" t="s">
        <v>35</v>
      </c>
      <c r="CY5" s="29" t="s">
        <v>35</v>
      </c>
      <c r="CZ5" s="29" t="s">
        <v>137</v>
      </c>
      <c r="DA5" s="29" t="s">
        <v>137</v>
      </c>
      <c r="DB5" s="29" t="s">
        <v>137</v>
      </c>
      <c r="DC5" s="29" t="s">
        <v>137</v>
      </c>
      <c r="DE5" s="23">
        <v>1</v>
      </c>
      <c r="DF5" s="23">
        <v>1</v>
      </c>
      <c r="DG5" s="23">
        <v>1</v>
      </c>
      <c r="DH5" s="23">
        <v>4</v>
      </c>
      <c r="DI5" s="23">
        <v>4</v>
      </c>
      <c r="DJ5" s="23">
        <v>2</v>
      </c>
      <c r="DK5" s="23">
        <v>4</v>
      </c>
      <c r="DL5" s="23">
        <v>4</v>
      </c>
      <c r="DM5" s="23">
        <v>4</v>
      </c>
      <c r="DN5" s="23">
        <v>4</v>
      </c>
      <c r="DO5" s="23">
        <v>4</v>
      </c>
      <c r="DP5" s="23">
        <v>4</v>
      </c>
      <c r="DQ5" s="23">
        <v>1</v>
      </c>
      <c r="DR5" s="23">
        <v>4</v>
      </c>
      <c r="DS5" s="23">
        <v>4</v>
      </c>
      <c r="DT5" s="23">
        <v>4</v>
      </c>
      <c r="DU5" s="23">
        <v>4</v>
      </c>
      <c r="DV5" s="23">
        <v>4</v>
      </c>
      <c r="DW5" s="23">
        <v>3</v>
      </c>
      <c r="DX5" s="23">
        <v>3</v>
      </c>
      <c r="DY5" s="23">
        <v>4</v>
      </c>
      <c r="DZ5" s="23">
        <v>4</v>
      </c>
      <c r="EA5" s="23">
        <v>4</v>
      </c>
      <c r="EB5" s="23">
        <v>4</v>
      </c>
      <c r="EC5" s="23">
        <v>4</v>
      </c>
      <c r="ED5" s="23">
        <v>4</v>
      </c>
      <c r="EE5" s="23">
        <v>4</v>
      </c>
      <c r="EF5" s="23">
        <v>4</v>
      </c>
      <c r="EG5" s="23">
        <v>4</v>
      </c>
      <c r="EH5" s="23">
        <v>4</v>
      </c>
      <c r="EI5" s="23">
        <v>4</v>
      </c>
      <c r="EJ5" s="23">
        <v>4</v>
      </c>
      <c r="EK5" s="23">
        <v>4</v>
      </c>
      <c r="EP5" s="23">
        <v>2</v>
      </c>
      <c r="EQ5" s="23">
        <v>1</v>
      </c>
      <c r="ER5" s="23">
        <v>2</v>
      </c>
      <c r="ES5" s="23">
        <v>4</v>
      </c>
      <c r="ET5" s="23">
        <v>3</v>
      </c>
      <c r="EU5" s="23">
        <v>2</v>
      </c>
      <c r="EV5" s="23">
        <v>3</v>
      </c>
      <c r="EW5" s="23">
        <v>2</v>
      </c>
      <c r="EX5" s="23">
        <v>2</v>
      </c>
      <c r="EY5" s="23">
        <v>4</v>
      </c>
      <c r="EZ5" s="23">
        <v>4</v>
      </c>
      <c r="FA5" s="23">
        <v>3</v>
      </c>
      <c r="FB5" s="23">
        <v>1</v>
      </c>
      <c r="FC5" s="23">
        <v>4</v>
      </c>
      <c r="FD5" s="23">
        <v>3</v>
      </c>
      <c r="FE5" s="23">
        <v>4</v>
      </c>
      <c r="FF5" s="23">
        <v>4</v>
      </c>
      <c r="FG5" s="23">
        <v>2</v>
      </c>
      <c r="FH5" s="23">
        <v>2</v>
      </c>
      <c r="FI5" s="23">
        <v>2</v>
      </c>
      <c r="FJ5" s="23">
        <v>4</v>
      </c>
      <c r="FK5" s="23">
        <v>1</v>
      </c>
      <c r="FL5" s="23">
        <v>4</v>
      </c>
      <c r="FM5" s="23">
        <v>4</v>
      </c>
      <c r="FN5" s="23">
        <v>4</v>
      </c>
      <c r="FO5" s="23">
        <v>4</v>
      </c>
      <c r="FP5" s="23">
        <v>4</v>
      </c>
      <c r="FQ5" s="23">
        <v>4</v>
      </c>
      <c r="FV5" s="23">
        <v>2</v>
      </c>
      <c r="FW5" s="23">
        <v>1</v>
      </c>
      <c r="FX5" s="23">
        <v>2</v>
      </c>
      <c r="FY5" s="23">
        <v>4</v>
      </c>
      <c r="FZ5" s="23">
        <v>4</v>
      </c>
      <c r="GA5" s="23">
        <v>1</v>
      </c>
      <c r="GB5" s="23">
        <v>2</v>
      </c>
      <c r="GC5" s="23">
        <v>3</v>
      </c>
      <c r="GD5" s="23">
        <v>4</v>
      </c>
      <c r="GE5" s="23">
        <v>4</v>
      </c>
      <c r="GF5" s="23">
        <v>2</v>
      </c>
      <c r="GG5" s="23">
        <v>4</v>
      </c>
      <c r="GH5" s="23">
        <v>4</v>
      </c>
      <c r="GI5" s="23">
        <v>4</v>
      </c>
      <c r="GJ5" s="23">
        <v>4</v>
      </c>
      <c r="GK5" s="23">
        <v>4</v>
      </c>
      <c r="GL5" s="23">
        <v>4</v>
      </c>
      <c r="GM5" s="23">
        <v>2</v>
      </c>
      <c r="GN5" s="23">
        <v>2</v>
      </c>
      <c r="GO5" s="23">
        <v>2</v>
      </c>
      <c r="GP5" s="23">
        <v>4</v>
      </c>
      <c r="GQ5" s="23">
        <v>2</v>
      </c>
      <c r="GR5" s="23">
        <v>3</v>
      </c>
      <c r="GS5" s="23">
        <v>4</v>
      </c>
      <c r="GT5" s="23">
        <v>4</v>
      </c>
      <c r="GU5" s="23">
        <v>4</v>
      </c>
      <c r="GV5" s="23">
        <v>4</v>
      </c>
      <c r="GW5" s="23">
        <v>4</v>
      </c>
      <c r="GX5" s="23">
        <v>4</v>
      </c>
      <c r="GY5" s="23">
        <v>4</v>
      </c>
      <c r="GZ5" s="23">
        <v>3</v>
      </c>
      <c r="HA5" s="23">
        <v>4</v>
      </c>
      <c r="HB5" s="23">
        <v>4</v>
      </c>
      <c r="HG5" s="23">
        <v>2</v>
      </c>
      <c r="HH5" s="23">
        <v>2</v>
      </c>
      <c r="HI5" s="23">
        <v>1</v>
      </c>
      <c r="HJ5" s="23">
        <v>3</v>
      </c>
      <c r="HK5" s="23">
        <v>2</v>
      </c>
      <c r="HL5" s="23">
        <v>1</v>
      </c>
      <c r="HM5" s="23">
        <v>3</v>
      </c>
      <c r="HN5" s="23">
        <v>3</v>
      </c>
      <c r="HO5" s="23">
        <v>3</v>
      </c>
      <c r="HP5" s="23">
        <v>4</v>
      </c>
      <c r="HQ5" s="23">
        <v>4</v>
      </c>
      <c r="HR5" s="23">
        <v>3</v>
      </c>
      <c r="HS5" s="23">
        <v>4</v>
      </c>
      <c r="HT5" s="23">
        <v>4</v>
      </c>
      <c r="HU5" s="23">
        <v>4</v>
      </c>
      <c r="HV5" s="23">
        <v>4</v>
      </c>
      <c r="HW5" s="23">
        <v>4</v>
      </c>
      <c r="HX5" s="23">
        <v>4</v>
      </c>
      <c r="HY5" s="23">
        <v>3</v>
      </c>
      <c r="HZ5" s="23">
        <v>2</v>
      </c>
      <c r="IA5" s="23">
        <v>4</v>
      </c>
      <c r="IB5" s="23">
        <v>3</v>
      </c>
      <c r="IC5" s="23">
        <v>4</v>
      </c>
      <c r="ID5" s="23">
        <v>4</v>
      </c>
      <c r="IE5" s="23">
        <v>4</v>
      </c>
      <c r="IF5" s="23">
        <v>4</v>
      </c>
      <c r="IG5" s="23">
        <v>4</v>
      </c>
      <c r="IH5" s="23">
        <v>4</v>
      </c>
      <c r="II5" s="23">
        <v>3</v>
      </c>
      <c r="IJ5" s="23">
        <v>3</v>
      </c>
      <c r="IK5" s="23">
        <v>3</v>
      </c>
      <c r="IM5" s="23">
        <v>2</v>
      </c>
      <c r="IN5" s="23">
        <v>2</v>
      </c>
      <c r="IO5" s="23">
        <v>1</v>
      </c>
      <c r="IP5" s="23">
        <v>4</v>
      </c>
      <c r="IQ5" s="23">
        <v>4</v>
      </c>
      <c r="IR5" s="23">
        <v>4</v>
      </c>
      <c r="IS5" s="23">
        <v>2</v>
      </c>
      <c r="IT5" s="23">
        <v>2</v>
      </c>
      <c r="IU5" s="23">
        <v>1</v>
      </c>
      <c r="IV5" s="23">
        <v>3</v>
      </c>
      <c r="IW5" s="23">
        <v>4</v>
      </c>
      <c r="IX5" s="23">
        <v>2</v>
      </c>
      <c r="IY5" s="23">
        <v>4</v>
      </c>
      <c r="IZ5" s="23">
        <v>4</v>
      </c>
      <c r="JA5" s="23">
        <v>4</v>
      </c>
      <c r="JB5" s="23">
        <v>4</v>
      </c>
      <c r="JC5" s="23">
        <v>4</v>
      </c>
      <c r="JD5" s="23">
        <v>3</v>
      </c>
      <c r="JE5" s="23">
        <v>2</v>
      </c>
      <c r="JF5" s="23">
        <v>1</v>
      </c>
      <c r="JG5" s="23">
        <v>4</v>
      </c>
      <c r="JH5" s="23">
        <v>2</v>
      </c>
      <c r="JI5" s="23">
        <v>3</v>
      </c>
      <c r="JJ5" s="23">
        <v>4</v>
      </c>
      <c r="JK5" s="23">
        <v>4</v>
      </c>
      <c r="JL5" s="23">
        <v>4</v>
      </c>
      <c r="JM5" s="23">
        <v>4</v>
      </c>
      <c r="JN5" s="23">
        <v>4</v>
      </c>
      <c r="JO5" s="23">
        <v>4</v>
      </c>
      <c r="JP5" s="23">
        <v>4</v>
      </c>
      <c r="JQ5" s="23">
        <v>4</v>
      </c>
      <c r="JR5" s="23">
        <v>3</v>
      </c>
      <c r="JS5" s="23">
        <v>3</v>
      </c>
      <c r="JT5" s="23">
        <v>3</v>
      </c>
      <c r="JU5" s="23">
        <v>3</v>
      </c>
      <c r="JV5" s="23">
        <v>3</v>
      </c>
      <c r="JX5" s="23">
        <v>2</v>
      </c>
      <c r="JY5" s="23">
        <v>2</v>
      </c>
      <c r="JZ5" s="23">
        <v>2</v>
      </c>
      <c r="KA5" s="23">
        <v>4</v>
      </c>
      <c r="KB5" s="23">
        <v>4</v>
      </c>
      <c r="KC5" s="23">
        <v>3</v>
      </c>
      <c r="KD5" s="23">
        <v>2</v>
      </c>
      <c r="KE5" s="23">
        <v>2</v>
      </c>
      <c r="KF5" s="23">
        <v>2</v>
      </c>
      <c r="KG5" s="23">
        <v>2</v>
      </c>
      <c r="KH5" s="23">
        <v>2</v>
      </c>
      <c r="KI5" s="23">
        <v>2</v>
      </c>
      <c r="KJ5" s="23">
        <v>2</v>
      </c>
      <c r="KK5" s="23">
        <v>3</v>
      </c>
      <c r="KL5" s="23">
        <v>3</v>
      </c>
      <c r="KM5" s="23">
        <v>3</v>
      </c>
      <c r="KN5" s="23">
        <v>4</v>
      </c>
      <c r="KO5" s="23">
        <v>2</v>
      </c>
      <c r="KP5" s="23">
        <v>4</v>
      </c>
      <c r="KQ5" s="23">
        <v>1</v>
      </c>
      <c r="KR5" s="23">
        <v>4</v>
      </c>
      <c r="KS5" s="23">
        <v>4</v>
      </c>
      <c r="KT5" s="23">
        <v>4</v>
      </c>
      <c r="KU5" s="23">
        <v>4</v>
      </c>
      <c r="KV5" s="23">
        <v>3</v>
      </c>
      <c r="KW5" s="23">
        <v>4</v>
      </c>
      <c r="KX5" s="23">
        <v>4</v>
      </c>
      <c r="KY5" s="23">
        <v>4</v>
      </c>
      <c r="KZ5" s="23">
        <v>3</v>
      </c>
      <c r="LA5" s="23">
        <v>3</v>
      </c>
      <c r="LB5" s="23">
        <v>3</v>
      </c>
      <c r="LD5" s="23">
        <v>3</v>
      </c>
      <c r="LE5" s="23">
        <v>3</v>
      </c>
      <c r="LF5" s="23">
        <v>1</v>
      </c>
      <c r="LG5" s="23">
        <v>4</v>
      </c>
      <c r="LH5" s="23">
        <v>4</v>
      </c>
      <c r="LI5" s="23">
        <v>4</v>
      </c>
      <c r="LJ5" s="23">
        <v>1</v>
      </c>
      <c r="LK5" s="23">
        <v>2</v>
      </c>
      <c r="LL5" s="23">
        <v>1</v>
      </c>
      <c r="LM5" s="23">
        <v>1</v>
      </c>
      <c r="LN5" s="23">
        <v>2</v>
      </c>
      <c r="LO5" s="23">
        <v>2</v>
      </c>
      <c r="LP5" s="23">
        <v>3</v>
      </c>
      <c r="LQ5" s="23">
        <v>2</v>
      </c>
      <c r="LR5" s="23">
        <v>3</v>
      </c>
      <c r="LS5" s="23">
        <v>2</v>
      </c>
      <c r="LT5" s="23">
        <v>3</v>
      </c>
      <c r="LU5" s="23">
        <v>2</v>
      </c>
      <c r="LV5" s="23">
        <v>1</v>
      </c>
      <c r="LW5" s="23">
        <v>1</v>
      </c>
      <c r="LX5" s="23">
        <v>4</v>
      </c>
      <c r="LY5" s="23">
        <v>2</v>
      </c>
      <c r="LZ5" s="23">
        <v>1</v>
      </c>
      <c r="MA5" s="23">
        <v>4</v>
      </c>
      <c r="MB5" s="23">
        <v>4</v>
      </c>
      <c r="MC5" s="23">
        <v>4</v>
      </c>
      <c r="MD5" s="23">
        <v>4</v>
      </c>
      <c r="ME5" s="23">
        <v>4</v>
      </c>
      <c r="MF5" s="23">
        <v>4</v>
      </c>
      <c r="MG5" s="23">
        <v>3</v>
      </c>
      <c r="MH5" s="23">
        <v>1</v>
      </c>
      <c r="MI5" s="23">
        <v>1</v>
      </c>
      <c r="MJ5" s="23">
        <v>1</v>
      </c>
      <c r="MK5" s="23">
        <v>3</v>
      </c>
      <c r="ML5" s="23">
        <v>3</v>
      </c>
      <c r="MM5" s="23">
        <v>3</v>
      </c>
      <c r="MO5" s="23">
        <v>3</v>
      </c>
      <c r="MP5" s="23">
        <v>2</v>
      </c>
      <c r="MQ5" s="23">
        <v>2</v>
      </c>
      <c r="MR5" s="23">
        <v>4</v>
      </c>
      <c r="MS5" s="23">
        <v>3</v>
      </c>
      <c r="MT5" s="23">
        <v>4</v>
      </c>
      <c r="MU5" s="23">
        <v>2</v>
      </c>
      <c r="MV5" s="23">
        <v>2</v>
      </c>
      <c r="MW5" s="23">
        <v>2</v>
      </c>
      <c r="MX5" s="23">
        <v>3</v>
      </c>
      <c r="MY5" s="23">
        <v>2</v>
      </c>
      <c r="MZ5" s="23">
        <v>1</v>
      </c>
      <c r="NA5" s="23">
        <v>1</v>
      </c>
      <c r="NB5" s="23">
        <v>4</v>
      </c>
      <c r="NC5" s="23">
        <v>4</v>
      </c>
      <c r="ND5" s="23">
        <v>4</v>
      </c>
      <c r="NE5" s="23">
        <v>3</v>
      </c>
      <c r="NF5" s="23">
        <v>2</v>
      </c>
      <c r="NG5" s="23">
        <v>2</v>
      </c>
      <c r="NH5" s="23">
        <v>1</v>
      </c>
      <c r="NI5" s="23">
        <v>4</v>
      </c>
      <c r="NJ5" s="23">
        <v>2</v>
      </c>
      <c r="NK5" s="23">
        <v>4</v>
      </c>
      <c r="NL5" s="23">
        <v>4</v>
      </c>
      <c r="NM5" s="23">
        <v>4</v>
      </c>
      <c r="NN5" s="23">
        <v>4</v>
      </c>
      <c r="NO5" s="23">
        <v>4</v>
      </c>
      <c r="NP5" s="23">
        <v>4</v>
      </c>
      <c r="NQ5" s="23">
        <v>3</v>
      </c>
      <c r="NR5" s="23">
        <v>3</v>
      </c>
      <c r="NS5" s="23">
        <v>3</v>
      </c>
    </row>
    <row r="6" spans="1:384" ht="52.9" customHeight="1" x14ac:dyDescent="0.2">
      <c r="A6" s="22">
        <v>94</v>
      </c>
      <c r="B6" s="23">
        <v>3</v>
      </c>
      <c r="C6" s="23">
        <v>4</v>
      </c>
      <c r="D6" s="23">
        <v>5</v>
      </c>
      <c r="E6" s="23">
        <v>6</v>
      </c>
      <c r="F6" s="23">
        <v>7</v>
      </c>
      <c r="G6" s="23">
        <v>8</v>
      </c>
      <c r="H6" s="23" t="s">
        <v>6</v>
      </c>
      <c r="I6" s="23" t="s">
        <v>6</v>
      </c>
      <c r="J6" s="23" t="s">
        <v>6</v>
      </c>
      <c r="K6" s="23" t="s">
        <v>6</v>
      </c>
      <c r="L6" s="23" t="s">
        <v>6</v>
      </c>
      <c r="N6" s="23" t="s">
        <v>6</v>
      </c>
      <c r="O6" s="23" t="s">
        <v>6</v>
      </c>
      <c r="P6" s="23" t="s">
        <v>6</v>
      </c>
      <c r="R6" s="23" t="s">
        <v>6</v>
      </c>
      <c r="T6" s="24">
        <v>41061</v>
      </c>
      <c r="U6" s="26">
        <v>5</v>
      </c>
      <c r="V6" s="26">
        <v>7</v>
      </c>
      <c r="W6" s="26">
        <v>292</v>
      </c>
      <c r="AA6" s="27">
        <v>1</v>
      </c>
      <c r="AB6" s="27">
        <v>1</v>
      </c>
      <c r="AC6" s="27">
        <v>1</v>
      </c>
      <c r="AD6" s="27">
        <v>1</v>
      </c>
      <c r="AE6" s="27">
        <v>1</v>
      </c>
      <c r="AF6" s="27">
        <v>1</v>
      </c>
      <c r="AG6" s="27">
        <v>1</v>
      </c>
      <c r="AH6" s="27">
        <v>1</v>
      </c>
      <c r="AJ6" s="27">
        <v>1</v>
      </c>
      <c r="AK6" s="27">
        <v>1</v>
      </c>
      <c r="AL6" s="27">
        <v>1</v>
      </c>
      <c r="AN6" s="27">
        <v>1</v>
      </c>
      <c r="AO6" s="24"/>
      <c r="AP6" s="23" t="s">
        <v>34</v>
      </c>
      <c r="AQ6" s="23" t="s">
        <v>36</v>
      </c>
      <c r="AR6" s="23" t="s">
        <v>37</v>
      </c>
      <c r="AS6" s="23" t="s">
        <v>35</v>
      </c>
      <c r="AT6" s="23" t="s">
        <v>34</v>
      </c>
      <c r="AU6" s="23" t="s">
        <v>36</v>
      </c>
      <c r="AV6" s="23" t="s">
        <v>35</v>
      </c>
      <c r="AW6" s="23" t="s">
        <v>36</v>
      </c>
      <c r="AX6" s="24"/>
      <c r="AY6" s="23">
        <v>58</v>
      </c>
      <c r="AZ6" s="23" t="s">
        <v>34</v>
      </c>
      <c r="BA6" s="23" t="s">
        <v>34</v>
      </c>
      <c r="BB6" s="23" t="s">
        <v>34</v>
      </c>
      <c r="BC6" s="23" t="s">
        <v>34</v>
      </c>
      <c r="BD6" s="23">
        <v>31</v>
      </c>
      <c r="BE6" s="23" t="s">
        <v>34</v>
      </c>
      <c r="BF6" s="23" t="s">
        <v>34</v>
      </c>
      <c r="BG6" s="23" t="s">
        <v>34</v>
      </c>
      <c r="BH6" s="23" t="s">
        <v>35</v>
      </c>
      <c r="BI6" s="24"/>
      <c r="BJ6" s="23">
        <v>51</v>
      </c>
      <c r="BK6" s="28" t="s">
        <v>34</v>
      </c>
      <c r="BL6" s="28" t="s">
        <v>34</v>
      </c>
      <c r="BM6" s="23" t="s">
        <v>34</v>
      </c>
      <c r="BN6" s="23" t="s">
        <v>34</v>
      </c>
      <c r="BO6" s="23">
        <v>22</v>
      </c>
      <c r="BS6" s="23" t="s">
        <v>35</v>
      </c>
      <c r="BT6" s="24"/>
      <c r="BU6" s="23">
        <v>30</v>
      </c>
      <c r="BV6" s="23" t="s">
        <v>35</v>
      </c>
      <c r="BW6" s="23" t="s">
        <v>35</v>
      </c>
      <c r="BX6" s="23" t="s">
        <v>35</v>
      </c>
      <c r="BY6" s="23" t="s">
        <v>35</v>
      </c>
      <c r="BZ6" s="23">
        <v>31</v>
      </c>
      <c r="CA6" s="23" t="s">
        <v>34</v>
      </c>
      <c r="CB6" s="23" t="s">
        <v>34</v>
      </c>
      <c r="CC6" s="23" t="s">
        <v>35</v>
      </c>
      <c r="CD6" s="23" t="s">
        <v>35</v>
      </c>
      <c r="CE6" s="24"/>
      <c r="CF6" s="23">
        <v>47</v>
      </c>
      <c r="CG6" s="23" t="s">
        <v>35</v>
      </c>
      <c r="CH6" s="23" t="s">
        <v>35</v>
      </c>
      <c r="CI6" s="23" t="s">
        <v>35</v>
      </c>
      <c r="CJ6" s="23" t="s">
        <v>35</v>
      </c>
      <c r="CK6" s="23" t="s">
        <v>141</v>
      </c>
      <c r="CL6" s="23">
        <v>49</v>
      </c>
      <c r="CM6" s="23" t="s">
        <v>34</v>
      </c>
      <c r="CN6" s="23" t="s">
        <v>34</v>
      </c>
      <c r="CO6" s="23" t="s">
        <v>34</v>
      </c>
      <c r="CP6" s="23" t="s">
        <v>35</v>
      </c>
      <c r="CQ6" s="23" t="s">
        <v>143</v>
      </c>
      <c r="CR6" s="24"/>
      <c r="CS6" s="23" t="s">
        <v>34</v>
      </c>
      <c r="CT6" s="23" t="s">
        <v>34</v>
      </c>
      <c r="CU6" s="23" t="s">
        <v>34</v>
      </c>
      <c r="CV6" s="23" t="s">
        <v>34</v>
      </c>
      <c r="CW6" s="29" t="s">
        <v>35</v>
      </c>
      <c r="DD6" s="24"/>
      <c r="DE6" s="23">
        <v>4</v>
      </c>
      <c r="DF6" s="23">
        <v>4</v>
      </c>
      <c r="DG6" s="23">
        <v>4</v>
      </c>
      <c r="DH6" s="23">
        <v>4</v>
      </c>
      <c r="DI6" s="23">
        <v>3</v>
      </c>
      <c r="DJ6" s="23">
        <v>4</v>
      </c>
      <c r="DK6" s="23">
        <v>4</v>
      </c>
      <c r="DL6" s="23">
        <v>4</v>
      </c>
      <c r="DM6" s="23">
        <v>4</v>
      </c>
      <c r="DN6" s="23">
        <v>4</v>
      </c>
      <c r="DO6" s="23">
        <v>4</v>
      </c>
      <c r="DP6" s="23">
        <v>4</v>
      </c>
      <c r="DQ6" s="23">
        <v>4</v>
      </c>
      <c r="DR6" s="23">
        <v>3</v>
      </c>
      <c r="DS6" s="23">
        <v>4</v>
      </c>
      <c r="DT6" s="23">
        <v>4</v>
      </c>
      <c r="DU6" s="23">
        <v>4</v>
      </c>
      <c r="DV6" s="23">
        <v>2</v>
      </c>
      <c r="DW6" s="23">
        <v>2</v>
      </c>
      <c r="DX6" s="23">
        <v>2</v>
      </c>
      <c r="DY6" s="23">
        <v>4</v>
      </c>
      <c r="DZ6" s="23">
        <v>4</v>
      </c>
      <c r="EA6" s="23">
        <v>4</v>
      </c>
      <c r="EB6" s="23">
        <v>4</v>
      </c>
      <c r="EC6" s="23">
        <v>4</v>
      </c>
      <c r="ED6" s="23">
        <v>4</v>
      </c>
      <c r="EE6" s="23">
        <v>4</v>
      </c>
      <c r="EF6" s="23">
        <v>4</v>
      </c>
      <c r="EG6" s="23">
        <v>4</v>
      </c>
      <c r="EH6" s="23">
        <v>4</v>
      </c>
      <c r="EI6" s="23">
        <v>4</v>
      </c>
      <c r="EJ6" s="23">
        <v>4</v>
      </c>
      <c r="EK6" s="23">
        <v>4</v>
      </c>
      <c r="EP6" s="23">
        <v>3</v>
      </c>
      <c r="EQ6" s="23">
        <v>3</v>
      </c>
      <c r="ER6" s="23">
        <v>3</v>
      </c>
      <c r="ES6" s="23">
        <v>4</v>
      </c>
      <c r="ET6" s="23">
        <v>3</v>
      </c>
      <c r="EU6" s="23">
        <v>4</v>
      </c>
      <c r="EV6" s="23">
        <v>4</v>
      </c>
      <c r="EW6" s="23">
        <v>4</v>
      </c>
      <c r="EX6" s="23">
        <v>4</v>
      </c>
      <c r="EY6" s="23">
        <v>3</v>
      </c>
      <c r="EZ6" s="23">
        <v>4</v>
      </c>
      <c r="FA6" s="23">
        <v>3</v>
      </c>
      <c r="FB6" s="23">
        <v>3</v>
      </c>
      <c r="FC6" s="23">
        <v>2</v>
      </c>
      <c r="FD6" s="23">
        <v>3</v>
      </c>
      <c r="FE6" s="23">
        <v>4</v>
      </c>
      <c r="FF6" s="23">
        <v>4</v>
      </c>
      <c r="FG6" s="23">
        <v>1</v>
      </c>
      <c r="FH6" s="23">
        <v>3</v>
      </c>
      <c r="FI6" s="23">
        <v>2</v>
      </c>
      <c r="FJ6" s="23">
        <v>4</v>
      </c>
      <c r="FK6" s="23">
        <v>3</v>
      </c>
      <c r="FL6" s="23">
        <v>3</v>
      </c>
      <c r="FM6" s="23">
        <v>3</v>
      </c>
      <c r="FN6" s="23">
        <v>3</v>
      </c>
      <c r="FO6" s="23">
        <v>4</v>
      </c>
      <c r="FP6" s="23">
        <v>4</v>
      </c>
      <c r="FQ6" s="23">
        <v>1</v>
      </c>
      <c r="FV6" s="23">
        <v>2</v>
      </c>
      <c r="FW6" s="23">
        <v>3</v>
      </c>
      <c r="FX6" s="23">
        <v>2</v>
      </c>
      <c r="FY6" s="23">
        <v>3</v>
      </c>
      <c r="FZ6" s="23">
        <v>1</v>
      </c>
      <c r="GA6" s="23">
        <v>2</v>
      </c>
      <c r="GB6" s="23">
        <v>2</v>
      </c>
      <c r="GC6" s="23">
        <v>4</v>
      </c>
      <c r="GD6" s="23">
        <v>3</v>
      </c>
      <c r="GE6" s="23">
        <v>3</v>
      </c>
      <c r="GF6" s="23">
        <v>2</v>
      </c>
      <c r="GG6" s="23">
        <v>2</v>
      </c>
      <c r="GH6" s="23">
        <v>4</v>
      </c>
      <c r="GI6" s="23">
        <v>4</v>
      </c>
      <c r="GJ6" s="23">
        <v>2</v>
      </c>
      <c r="GK6" s="23">
        <v>4</v>
      </c>
      <c r="GL6" s="23">
        <v>4</v>
      </c>
      <c r="GM6" s="23">
        <v>1</v>
      </c>
      <c r="GN6" s="23">
        <v>1</v>
      </c>
      <c r="GO6" s="23">
        <v>1</v>
      </c>
      <c r="GP6" s="23">
        <v>4</v>
      </c>
      <c r="GQ6" s="23">
        <v>1</v>
      </c>
      <c r="GR6" s="23">
        <v>1</v>
      </c>
      <c r="GS6" s="23">
        <v>1</v>
      </c>
      <c r="GT6" s="23">
        <v>1</v>
      </c>
      <c r="GU6" s="23">
        <v>1</v>
      </c>
      <c r="GV6" s="23">
        <v>4</v>
      </c>
      <c r="GW6" s="23">
        <v>3</v>
      </c>
      <c r="GX6" s="23">
        <v>4</v>
      </c>
      <c r="GY6" s="23">
        <v>1</v>
      </c>
      <c r="GZ6" s="23">
        <v>4</v>
      </c>
      <c r="HA6" s="23">
        <v>4</v>
      </c>
      <c r="HB6" s="23">
        <v>4</v>
      </c>
      <c r="HG6" s="23">
        <v>4</v>
      </c>
      <c r="HH6" s="23">
        <v>2</v>
      </c>
      <c r="HI6" s="23">
        <v>4</v>
      </c>
      <c r="HJ6" s="23">
        <v>4</v>
      </c>
      <c r="HK6" s="23">
        <v>4</v>
      </c>
      <c r="HL6" s="23">
        <v>4</v>
      </c>
      <c r="HM6" s="23">
        <v>4</v>
      </c>
      <c r="HN6" s="23">
        <v>4</v>
      </c>
      <c r="HO6" s="23">
        <v>1</v>
      </c>
      <c r="HP6" s="23">
        <v>4</v>
      </c>
      <c r="HQ6" s="23">
        <v>4</v>
      </c>
      <c r="HR6" s="23">
        <v>4</v>
      </c>
      <c r="HS6" s="23">
        <v>4</v>
      </c>
      <c r="HT6" s="23">
        <v>4</v>
      </c>
      <c r="HU6" s="23">
        <v>4</v>
      </c>
      <c r="HV6" s="23">
        <v>4</v>
      </c>
      <c r="HW6" s="23">
        <v>4</v>
      </c>
      <c r="HX6" s="23">
        <v>1</v>
      </c>
      <c r="HY6" s="23">
        <v>4</v>
      </c>
      <c r="HZ6" s="23">
        <v>1</v>
      </c>
      <c r="IA6" s="23">
        <v>4</v>
      </c>
      <c r="IB6" s="23">
        <v>4</v>
      </c>
      <c r="IC6" s="23">
        <v>3</v>
      </c>
      <c r="ID6" s="23">
        <v>4</v>
      </c>
      <c r="IE6" s="23">
        <v>1</v>
      </c>
      <c r="IF6" s="23">
        <v>4</v>
      </c>
      <c r="IG6" s="23">
        <v>4</v>
      </c>
      <c r="IH6" s="23">
        <v>4</v>
      </c>
      <c r="II6" s="23">
        <v>3</v>
      </c>
      <c r="IJ6" s="23">
        <v>3</v>
      </c>
      <c r="IK6" s="23">
        <v>3</v>
      </c>
      <c r="IM6" s="23">
        <v>4</v>
      </c>
      <c r="IN6" s="23">
        <v>4</v>
      </c>
      <c r="IO6" s="23">
        <v>3</v>
      </c>
      <c r="IP6" s="23">
        <v>4</v>
      </c>
      <c r="IQ6" s="23">
        <v>4</v>
      </c>
      <c r="IR6" s="23">
        <v>4</v>
      </c>
      <c r="IS6" s="23">
        <v>3</v>
      </c>
      <c r="IT6" s="23">
        <v>4</v>
      </c>
      <c r="IU6" s="23">
        <v>3</v>
      </c>
      <c r="IV6" s="23">
        <v>4</v>
      </c>
      <c r="IW6" s="23">
        <v>4</v>
      </c>
      <c r="IX6" s="23">
        <v>4</v>
      </c>
      <c r="IY6" s="23">
        <v>4</v>
      </c>
      <c r="IZ6" s="23">
        <v>4</v>
      </c>
      <c r="JA6" s="23">
        <v>4</v>
      </c>
      <c r="JB6" s="23">
        <v>4</v>
      </c>
      <c r="JC6" s="23">
        <v>4</v>
      </c>
      <c r="JD6" s="23">
        <v>1</v>
      </c>
      <c r="JE6" s="23">
        <v>3</v>
      </c>
      <c r="JF6" s="23">
        <v>1</v>
      </c>
      <c r="JG6" s="23">
        <v>4</v>
      </c>
      <c r="JH6" s="23">
        <v>1</v>
      </c>
      <c r="JI6" s="23">
        <v>2</v>
      </c>
      <c r="JJ6" s="23">
        <v>4</v>
      </c>
      <c r="JK6" s="23">
        <v>4</v>
      </c>
      <c r="JL6" s="23">
        <v>2</v>
      </c>
      <c r="JM6" s="23">
        <v>4</v>
      </c>
      <c r="JN6" s="23">
        <v>3</v>
      </c>
      <c r="JO6" s="23">
        <v>4</v>
      </c>
      <c r="JP6" s="23">
        <v>3</v>
      </c>
      <c r="JQ6" s="23">
        <v>4</v>
      </c>
      <c r="JR6" s="23">
        <v>3</v>
      </c>
      <c r="JS6" s="23">
        <v>4</v>
      </c>
      <c r="JT6" s="23">
        <v>3</v>
      </c>
      <c r="JU6" s="23">
        <v>3</v>
      </c>
      <c r="JV6" s="23">
        <v>3</v>
      </c>
      <c r="JX6" s="23">
        <v>4</v>
      </c>
      <c r="JY6" s="23">
        <v>4</v>
      </c>
      <c r="JZ6" s="23">
        <v>3</v>
      </c>
      <c r="KA6" s="23">
        <v>4</v>
      </c>
      <c r="KB6" s="23">
        <v>4</v>
      </c>
      <c r="KC6" s="23">
        <v>4</v>
      </c>
      <c r="KD6" s="23">
        <v>4</v>
      </c>
      <c r="KE6" s="23">
        <v>4</v>
      </c>
      <c r="KF6" s="23">
        <v>3</v>
      </c>
      <c r="KG6" s="23">
        <v>4</v>
      </c>
      <c r="KH6" s="23">
        <v>4</v>
      </c>
      <c r="KI6" s="23">
        <v>4</v>
      </c>
      <c r="KJ6" s="23">
        <v>2</v>
      </c>
      <c r="KK6" s="23">
        <v>4</v>
      </c>
      <c r="KL6" s="23">
        <v>4</v>
      </c>
      <c r="KM6" s="23">
        <v>4</v>
      </c>
      <c r="KN6" s="23">
        <v>4</v>
      </c>
      <c r="KO6" s="23">
        <v>2</v>
      </c>
      <c r="KP6" s="23">
        <v>3</v>
      </c>
      <c r="KQ6" s="23">
        <v>1</v>
      </c>
      <c r="KR6" s="23">
        <v>4</v>
      </c>
      <c r="KS6" s="23">
        <v>3</v>
      </c>
      <c r="KT6" s="23">
        <v>2</v>
      </c>
      <c r="KU6" s="23">
        <v>2</v>
      </c>
      <c r="KV6" s="23">
        <v>2</v>
      </c>
      <c r="KW6" s="23">
        <v>3</v>
      </c>
      <c r="KX6" s="23">
        <v>2</v>
      </c>
      <c r="KY6" s="23">
        <v>2</v>
      </c>
      <c r="KZ6" s="23">
        <v>2</v>
      </c>
      <c r="LA6" s="23">
        <v>3</v>
      </c>
      <c r="LB6" s="23">
        <v>2</v>
      </c>
      <c r="MO6" s="23">
        <v>4</v>
      </c>
      <c r="MP6" s="23">
        <v>4</v>
      </c>
      <c r="MQ6" s="23">
        <v>3</v>
      </c>
      <c r="MR6" s="23">
        <v>4</v>
      </c>
      <c r="MS6" s="23">
        <v>3</v>
      </c>
      <c r="MT6" s="23">
        <v>4</v>
      </c>
      <c r="MU6" s="23">
        <v>4</v>
      </c>
      <c r="MV6" s="23">
        <v>4</v>
      </c>
      <c r="MW6" s="23">
        <v>4</v>
      </c>
      <c r="MX6" s="23">
        <v>4</v>
      </c>
      <c r="MY6" s="23">
        <v>3</v>
      </c>
      <c r="MZ6" s="23">
        <v>3</v>
      </c>
      <c r="NA6" s="23">
        <v>4</v>
      </c>
      <c r="NB6" s="23">
        <v>4</v>
      </c>
      <c r="NC6" s="23">
        <v>4</v>
      </c>
      <c r="ND6" s="23">
        <v>4</v>
      </c>
      <c r="NE6" s="23">
        <v>4</v>
      </c>
      <c r="NF6" s="23">
        <v>1</v>
      </c>
      <c r="NG6" s="23">
        <v>2</v>
      </c>
      <c r="NH6" s="23">
        <v>1</v>
      </c>
      <c r="NI6" s="23">
        <v>4</v>
      </c>
      <c r="NJ6" s="23">
        <v>2</v>
      </c>
      <c r="NK6" s="23">
        <v>3</v>
      </c>
      <c r="NL6" s="23">
        <v>3</v>
      </c>
      <c r="NM6" s="23">
        <v>1</v>
      </c>
      <c r="NN6" s="23">
        <v>4</v>
      </c>
      <c r="NO6" s="23">
        <v>3</v>
      </c>
      <c r="NP6" s="23">
        <v>3</v>
      </c>
      <c r="NQ6" s="23">
        <v>3</v>
      </c>
      <c r="NR6" s="23">
        <v>3</v>
      </c>
      <c r="NS6" s="23">
        <v>2</v>
      </c>
    </row>
    <row r="7" spans="1:384" ht="52.9" customHeight="1" x14ac:dyDescent="0.2">
      <c r="A7" s="22">
        <v>3</v>
      </c>
      <c r="B7" s="23">
        <v>9</v>
      </c>
      <c r="C7" s="23">
        <v>10</v>
      </c>
      <c r="D7" s="23">
        <v>11</v>
      </c>
      <c r="E7" s="23">
        <v>12</v>
      </c>
      <c r="H7" s="23" t="s">
        <v>6</v>
      </c>
      <c r="I7" s="23" t="s">
        <v>6</v>
      </c>
      <c r="J7" s="23" t="s">
        <v>6</v>
      </c>
      <c r="K7" s="23" t="s">
        <v>6</v>
      </c>
      <c r="L7" s="23" t="s">
        <v>6</v>
      </c>
      <c r="N7" s="23" t="s">
        <v>6</v>
      </c>
      <c r="T7" s="24">
        <v>40422</v>
      </c>
      <c r="U7" s="26">
        <v>5</v>
      </c>
      <c r="V7" s="26">
        <v>7</v>
      </c>
      <c r="W7" s="26">
        <v>292</v>
      </c>
      <c r="X7" s="27">
        <v>1</v>
      </c>
      <c r="Y7" s="27">
        <v>1</v>
      </c>
      <c r="Z7" s="27">
        <v>1</v>
      </c>
      <c r="AA7" s="27">
        <v>1</v>
      </c>
      <c r="AB7" s="27">
        <v>1</v>
      </c>
      <c r="AC7" s="27">
        <v>1</v>
      </c>
      <c r="AD7" s="27">
        <v>1</v>
      </c>
      <c r="AE7" s="27">
        <v>1</v>
      </c>
      <c r="AF7" s="27">
        <v>1</v>
      </c>
      <c r="AG7" s="27">
        <v>1</v>
      </c>
      <c r="AH7" s="27">
        <v>1</v>
      </c>
      <c r="AJ7" s="27">
        <v>1</v>
      </c>
      <c r="AO7" s="24"/>
      <c r="AP7" s="23" t="s">
        <v>35</v>
      </c>
      <c r="AQ7" s="23" t="s">
        <v>36</v>
      </c>
      <c r="AR7" s="23" t="s">
        <v>37</v>
      </c>
      <c r="AS7" s="23" t="s">
        <v>36</v>
      </c>
      <c r="AT7" s="23" t="s">
        <v>34</v>
      </c>
      <c r="AU7" s="23" t="s">
        <v>38</v>
      </c>
      <c r="AV7" s="23" t="s">
        <v>39</v>
      </c>
      <c r="AW7" s="23" t="s">
        <v>36</v>
      </c>
      <c r="AX7" s="24"/>
      <c r="AY7" s="23">
        <v>32</v>
      </c>
      <c r="AZ7" s="23" t="s">
        <v>35</v>
      </c>
      <c r="BA7" s="23" t="s">
        <v>35</v>
      </c>
      <c r="BB7" s="23" t="s">
        <v>35</v>
      </c>
      <c r="BC7" s="23" t="s">
        <v>35</v>
      </c>
      <c r="BE7" s="23" t="s">
        <v>35</v>
      </c>
      <c r="BF7" s="23" t="s">
        <v>35</v>
      </c>
      <c r="BG7" s="23" t="s">
        <v>35</v>
      </c>
      <c r="BI7" s="24"/>
      <c r="BT7" s="24"/>
      <c r="CE7" s="24"/>
      <c r="CR7" s="24"/>
      <c r="CS7" s="23" t="s">
        <v>34</v>
      </c>
      <c r="CT7" s="23" t="s">
        <v>34</v>
      </c>
      <c r="CU7" s="23" t="s">
        <v>34</v>
      </c>
      <c r="CW7" s="29" t="s">
        <v>74</v>
      </c>
      <c r="CX7" s="29" t="s">
        <v>35</v>
      </c>
    </row>
    <row r="8" spans="1:384" ht="24.6" customHeight="1" x14ac:dyDescent="0.2">
      <c r="A8" s="22">
        <v>61</v>
      </c>
      <c r="B8" s="23">
        <v>4</v>
      </c>
      <c r="C8" s="23">
        <v>5</v>
      </c>
      <c r="D8" s="23">
        <v>6</v>
      </c>
      <c r="E8" s="23">
        <v>7</v>
      </c>
      <c r="H8" s="23" t="s">
        <v>6</v>
      </c>
      <c r="I8" s="23" t="s">
        <v>6</v>
      </c>
      <c r="J8" s="23" t="s">
        <v>6</v>
      </c>
      <c r="K8" s="23" t="s">
        <v>6</v>
      </c>
      <c r="L8" s="23" t="s">
        <v>6</v>
      </c>
      <c r="M8" s="23" t="s">
        <v>6</v>
      </c>
      <c r="N8" s="23" t="s">
        <v>6</v>
      </c>
      <c r="O8" s="23" t="s">
        <v>6</v>
      </c>
      <c r="Q8" s="23" t="s">
        <v>6</v>
      </c>
      <c r="T8" s="24">
        <v>40787</v>
      </c>
      <c r="U8" s="26">
        <v>7</v>
      </c>
      <c r="V8" s="26">
        <v>6</v>
      </c>
      <c r="W8" s="26">
        <v>272</v>
      </c>
      <c r="Z8" s="27">
        <v>1</v>
      </c>
      <c r="AA8" s="27">
        <v>1</v>
      </c>
      <c r="AB8" s="27">
        <v>1</v>
      </c>
      <c r="AC8" s="27">
        <v>1</v>
      </c>
      <c r="AD8" s="27">
        <v>1</v>
      </c>
      <c r="AE8" s="27">
        <v>1</v>
      </c>
      <c r="AF8" s="27">
        <v>1</v>
      </c>
      <c r="AG8" s="27">
        <v>1</v>
      </c>
      <c r="AH8" s="27">
        <v>1</v>
      </c>
      <c r="AI8" s="27">
        <v>1</v>
      </c>
      <c r="AJ8" s="27">
        <v>1</v>
      </c>
      <c r="AK8" s="27">
        <v>1</v>
      </c>
      <c r="AM8" s="27">
        <v>1</v>
      </c>
      <c r="AO8" s="24"/>
      <c r="AP8" s="23" t="s">
        <v>34</v>
      </c>
      <c r="AQ8" s="23" t="s">
        <v>38</v>
      </c>
      <c r="AR8" s="23" t="s">
        <v>39</v>
      </c>
      <c r="AS8" s="23" t="s">
        <v>38</v>
      </c>
      <c r="AT8" s="23" t="s">
        <v>34</v>
      </c>
      <c r="AU8" s="23" t="s">
        <v>38</v>
      </c>
      <c r="AV8" s="23" t="s">
        <v>39</v>
      </c>
      <c r="AW8" s="23" t="s">
        <v>38</v>
      </c>
      <c r="AX8" s="24"/>
      <c r="AY8" s="23">
        <v>69</v>
      </c>
      <c r="AZ8" s="23" t="s">
        <v>35</v>
      </c>
      <c r="BA8" s="23" t="s">
        <v>35</v>
      </c>
      <c r="BB8" s="23" t="s">
        <v>35</v>
      </c>
      <c r="BC8" s="23" t="s">
        <v>34</v>
      </c>
      <c r="BD8" s="23">
        <v>85</v>
      </c>
      <c r="BE8" s="23" t="s">
        <v>34</v>
      </c>
      <c r="BF8" s="23" t="s">
        <v>35</v>
      </c>
      <c r="BG8" s="23" t="s">
        <v>35</v>
      </c>
      <c r="BH8" s="23" t="s">
        <v>34</v>
      </c>
      <c r="BI8" s="24"/>
      <c r="BJ8" s="23">
        <v>64</v>
      </c>
      <c r="BK8" s="28" t="s">
        <v>35</v>
      </c>
      <c r="BL8" s="28" t="s">
        <v>35</v>
      </c>
      <c r="BM8" s="23" t="s">
        <v>35</v>
      </c>
      <c r="BN8" s="23" t="s">
        <v>34</v>
      </c>
      <c r="BO8" s="23">
        <v>76</v>
      </c>
      <c r="BP8" s="28" t="s">
        <v>34</v>
      </c>
      <c r="BQ8" s="23" t="s">
        <v>34</v>
      </c>
      <c r="BR8" s="23" t="s">
        <v>34</v>
      </c>
      <c r="BS8" s="23" t="s">
        <v>34</v>
      </c>
      <c r="BT8" s="24"/>
      <c r="BU8" s="23">
        <v>82</v>
      </c>
      <c r="BV8" s="23" t="s">
        <v>34</v>
      </c>
      <c r="BW8" s="23" t="s">
        <v>34</v>
      </c>
      <c r="BX8" s="23" t="s">
        <v>34</v>
      </c>
      <c r="BY8" s="23" t="s">
        <v>34</v>
      </c>
      <c r="CE8" s="24"/>
      <c r="CR8" s="24"/>
      <c r="CS8" s="23" t="s">
        <v>34</v>
      </c>
      <c r="CT8" s="23" t="s">
        <v>34</v>
      </c>
      <c r="CU8" s="23" t="s">
        <v>34</v>
      </c>
      <c r="CW8" s="29" t="s">
        <v>35</v>
      </c>
      <c r="CX8" s="29" t="s">
        <v>35</v>
      </c>
      <c r="CZ8" s="29" t="s">
        <v>137</v>
      </c>
      <c r="DA8" s="29" t="s">
        <v>137</v>
      </c>
      <c r="DD8" s="24"/>
      <c r="EP8" s="23">
        <v>3</v>
      </c>
      <c r="EQ8" s="23">
        <v>3</v>
      </c>
      <c r="ER8" s="23">
        <v>3</v>
      </c>
      <c r="ES8" s="23">
        <v>4</v>
      </c>
      <c r="ET8" s="23">
        <v>4</v>
      </c>
      <c r="EU8" s="23">
        <v>3</v>
      </c>
      <c r="EV8" s="23">
        <v>3</v>
      </c>
      <c r="EW8" s="23">
        <v>3</v>
      </c>
      <c r="EX8" s="23">
        <v>3</v>
      </c>
      <c r="EY8" s="23">
        <v>3</v>
      </c>
      <c r="EZ8" s="23">
        <v>3</v>
      </c>
      <c r="FA8" s="23">
        <v>2</v>
      </c>
      <c r="FB8" s="23">
        <v>3</v>
      </c>
      <c r="FC8" s="23">
        <v>3</v>
      </c>
      <c r="FD8" s="23">
        <v>4</v>
      </c>
      <c r="FE8" s="23">
        <v>4</v>
      </c>
      <c r="FF8" s="23">
        <v>4</v>
      </c>
      <c r="FG8" s="23">
        <v>4</v>
      </c>
      <c r="FH8" s="23">
        <v>3</v>
      </c>
      <c r="FI8" s="23">
        <v>3</v>
      </c>
      <c r="FJ8" s="23">
        <v>4</v>
      </c>
      <c r="FK8" s="23">
        <v>3</v>
      </c>
      <c r="FL8" s="23">
        <v>4</v>
      </c>
      <c r="FM8" s="23">
        <v>4</v>
      </c>
      <c r="FN8" s="23">
        <v>3</v>
      </c>
      <c r="FO8" s="23">
        <v>4</v>
      </c>
      <c r="FP8" s="23">
        <v>4</v>
      </c>
      <c r="FQ8" s="23">
        <v>4</v>
      </c>
      <c r="FR8" s="23">
        <v>3</v>
      </c>
      <c r="FS8" s="23">
        <v>3</v>
      </c>
      <c r="FT8" s="23">
        <v>3</v>
      </c>
      <c r="FV8" s="23">
        <v>3</v>
      </c>
      <c r="FW8" s="23">
        <v>3</v>
      </c>
      <c r="FX8" s="23">
        <v>3</v>
      </c>
      <c r="FY8" s="23">
        <v>3</v>
      </c>
      <c r="FZ8" s="23">
        <v>3</v>
      </c>
      <c r="GA8" s="23">
        <v>3</v>
      </c>
      <c r="GB8" s="23">
        <v>3</v>
      </c>
      <c r="GC8" s="23">
        <v>2</v>
      </c>
      <c r="GD8" s="23">
        <v>2</v>
      </c>
      <c r="GE8" s="23">
        <v>2</v>
      </c>
      <c r="GF8" s="23">
        <v>3</v>
      </c>
      <c r="GG8" s="23">
        <v>3</v>
      </c>
      <c r="GH8" s="23">
        <v>3</v>
      </c>
      <c r="GI8" s="23">
        <v>4</v>
      </c>
      <c r="GJ8" s="23">
        <v>4</v>
      </c>
      <c r="GK8" s="23">
        <v>4</v>
      </c>
      <c r="GL8" s="23">
        <v>4</v>
      </c>
      <c r="GM8" s="23">
        <v>2</v>
      </c>
      <c r="GN8" s="23">
        <v>3</v>
      </c>
      <c r="GO8" s="23">
        <v>2</v>
      </c>
      <c r="GP8" s="23">
        <v>4</v>
      </c>
      <c r="GQ8" s="23">
        <v>3</v>
      </c>
      <c r="GR8" s="23">
        <v>3</v>
      </c>
      <c r="GS8" s="23">
        <v>3</v>
      </c>
      <c r="GT8" s="23">
        <v>3</v>
      </c>
      <c r="GU8" s="23">
        <v>3</v>
      </c>
      <c r="GV8" s="23">
        <v>4</v>
      </c>
      <c r="GW8" s="23">
        <v>3</v>
      </c>
      <c r="GX8" s="23">
        <v>3</v>
      </c>
      <c r="GY8" s="23">
        <v>4</v>
      </c>
      <c r="GZ8" s="23">
        <v>2</v>
      </c>
      <c r="HA8" s="23">
        <v>3</v>
      </c>
      <c r="HB8" s="23">
        <v>3</v>
      </c>
      <c r="HC8" s="23">
        <v>3</v>
      </c>
      <c r="HD8" s="23">
        <v>3</v>
      </c>
      <c r="HE8" s="23">
        <v>3</v>
      </c>
      <c r="HG8" s="23">
        <v>3</v>
      </c>
      <c r="HH8" s="23">
        <v>2</v>
      </c>
      <c r="HI8" s="23">
        <v>3</v>
      </c>
      <c r="HJ8" s="23">
        <v>4</v>
      </c>
      <c r="HK8" s="23">
        <v>3</v>
      </c>
      <c r="HL8" s="23">
        <v>3</v>
      </c>
      <c r="HM8" s="23">
        <v>3</v>
      </c>
      <c r="HN8" s="23">
        <v>3</v>
      </c>
      <c r="HO8" s="23">
        <v>3</v>
      </c>
      <c r="HP8" s="23">
        <v>2</v>
      </c>
      <c r="HQ8" s="23">
        <v>3</v>
      </c>
      <c r="HR8" s="23">
        <v>3</v>
      </c>
      <c r="HS8" s="23">
        <v>3</v>
      </c>
      <c r="HT8" s="23">
        <v>3</v>
      </c>
      <c r="HU8" s="23">
        <v>3</v>
      </c>
      <c r="HV8" s="23">
        <v>3</v>
      </c>
      <c r="HW8" s="23">
        <v>3</v>
      </c>
      <c r="HX8" s="23">
        <v>2</v>
      </c>
      <c r="HY8" s="23">
        <v>2</v>
      </c>
      <c r="HZ8" s="23">
        <v>2</v>
      </c>
      <c r="IA8" s="23">
        <v>4</v>
      </c>
      <c r="IB8" s="23">
        <v>3</v>
      </c>
      <c r="IC8" s="23">
        <v>3</v>
      </c>
      <c r="ID8" s="23">
        <v>2</v>
      </c>
      <c r="IE8" s="23">
        <v>2</v>
      </c>
      <c r="IF8" s="23">
        <v>4</v>
      </c>
      <c r="IG8" s="23">
        <v>2</v>
      </c>
      <c r="IH8" s="23">
        <v>3</v>
      </c>
      <c r="II8" s="23">
        <v>3</v>
      </c>
      <c r="IJ8" s="23">
        <v>3</v>
      </c>
      <c r="IK8" s="23">
        <v>3</v>
      </c>
      <c r="IM8" s="23">
        <v>3</v>
      </c>
      <c r="IN8" s="23">
        <v>3</v>
      </c>
      <c r="IO8" s="23">
        <v>3</v>
      </c>
      <c r="IP8" s="23">
        <v>3</v>
      </c>
      <c r="IQ8" s="23">
        <v>3</v>
      </c>
      <c r="IR8" s="23">
        <v>3</v>
      </c>
      <c r="IS8" s="23">
        <v>3</v>
      </c>
      <c r="IT8" s="23">
        <v>3</v>
      </c>
      <c r="IU8" s="23">
        <v>3</v>
      </c>
      <c r="IV8" s="23">
        <v>3</v>
      </c>
      <c r="IW8" s="23">
        <v>3</v>
      </c>
      <c r="IX8" s="23">
        <v>3</v>
      </c>
      <c r="IY8" s="23">
        <v>3</v>
      </c>
      <c r="IZ8" s="23">
        <v>3</v>
      </c>
      <c r="JA8" s="23">
        <v>3</v>
      </c>
      <c r="JB8" s="23">
        <v>3</v>
      </c>
      <c r="JC8" s="23">
        <v>3</v>
      </c>
      <c r="JD8" s="23">
        <v>3</v>
      </c>
      <c r="JE8" s="23">
        <v>2</v>
      </c>
      <c r="JF8" s="23">
        <v>3</v>
      </c>
      <c r="JG8" s="23">
        <v>4</v>
      </c>
      <c r="JH8" s="23">
        <v>3</v>
      </c>
      <c r="JI8" s="23">
        <v>3</v>
      </c>
      <c r="JJ8" s="23">
        <v>3</v>
      </c>
      <c r="JK8" s="23">
        <v>3</v>
      </c>
      <c r="JL8" s="23">
        <v>3</v>
      </c>
      <c r="JM8" s="23">
        <v>3</v>
      </c>
      <c r="JN8" s="23">
        <v>3</v>
      </c>
      <c r="JO8" s="23">
        <v>3</v>
      </c>
      <c r="JP8" s="23">
        <v>3</v>
      </c>
      <c r="JQ8" s="23">
        <v>2</v>
      </c>
      <c r="JR8" s="23">
        <v>2</v>
      </c>
      <c r="JS8" s="23">
        <v>2</v>
      </c>
      <c r="JT8" s="23">
        <v>3</v>
      </c>
      <c r="JU8" s="23">
        <v>3</v>
      </c>
      <c r="JV8" s="23">
        <v>3</v>
      </c>
    </row>
    <row r="9" spans="1:384" ht="24.6" customHeight="1" x14ac:dyDescent="0.2">
      <c r="A9" s="22">
        <v>120</v>
      </c>
      <c r="B9" s="23">
        <v>2</v>
      </c>
      <c r="C9" s="23">
        <v>3</v>
      </c>
      <c r="D9" s="23">
        <v>4</v>
      </c>
      <c r="E9" s="23">
        <v>5</v>
      </c>
      <c r="F9" s="23">
        <v>6</v>
      </c>
      <c r="G9" s="23">
        <v>7</v>
      </c>
      <c r="I9" s="23" t="s">
        <v>6</v>
      </c>
      <c r="J9" s="23" t="s">
        <v>6</v>
      </c>
      <c r="K9" s="23" t="s">
        <v>6</v>
      </c>
      <c r="L9" s="23" t="s">
        <v>6</v>
      </c>
      <c r="M9" s="23" t="s">
        <v>6</v>
      </c>
      <c r="N9" s="23" t="s">
        <v>6</v>
      </c>
      <c r="O9" s="23" t="s">
        <v>6</v>
      </c>
      <c r="P9" s="23" t="s">
        <v>6</v>
      </c>
      <c r="Q9" s="23" t="s">
        <v>6</v>
      </c>
      <c r="R9" s="23" t="s">
        <v>6</v>
      </c>
      <c r="T9" s="24">
        <v>41426</v>
      </c>
      <c r="U9" s="26">
        <v>6</v>
      </c>
      <c r="V9" s="26">
        <v>6</v>
      </c>
      <c r="W9" s="26">
        <v>264</v>
      </c>
      <c r="AC9" s="27">
        <v>1</v>
      </c>
      <c r="AD9" s="27">
        <v>1</v>
      </c>
      <c r="AE9" s="27">
        <v>1</v>
      </c>
      <c r="AF9" s="27">
        <v>1</v>
      </c>
      <c r="AG9" s="27">
        <v>1</v>
      </c>
      <c r="AH9" s="27">
        <v>1</v>
      </c>
      <c r="AI9" s="27">
        <v>1</v>
      </c>
      <c r="AJ9" s="27">
        <v>1</v>
      </c>
      <c r="AK9" s="27">
        <v>1</v>
      </c>
      <c r="AL9" s="27">
        <v>1</v>
      </c>
      <c r="AM9" s="27">
        <v>1</v>
      </c>
      <c r="AN9" s="27">
        <v>1</v>
      </c>
      <c r="AO9" s="24"/>
      <c r="AP9" s="23" t="s">
        <v>34</v>
      </c>
      <c r="AQ9" s="23" t="s">
        <v>38</v>
      </c>
      <c r="AR9" s="23" t="s">
        <v>39</v>
      </c>
      <c r="AS9" s="23" t="s">
        <v>38</v>
      </c>
      <c r="AT9" s="23" t="s">
        <v>34</v>
      </c>
      <c r="AU9" s="23" t="s">
        <v>38</v>
      </c>
      <c r="AV9" s="23" t="s">
        <v>39</v>
      </c>
      <c r="AW9" s="23" t="s">
        <v>38</v>
      </c>
      <c r="AX9" s="24"/>
      <c r="AY9" s="23">
        <v>54</v>
      </c>
      <c r="AZ9" s="23" t="s">
        <v>34</v>
      </c>
      <c r="BA9" s="23" t="s">
        <v>34</v>
      </c>
      <c r="BB9" s="23" t="s">
        <v>34</v>
      </c>
      <c r="BC9" s="23" t="s">
        <v>34</v>
      </c>
      <c r="BD9" s="23">
        <v>82</v>
      </c>
      <c r="BE9" s="23" t="s">
        <v>34</v>
      </c>
      <c r="BF9" s="23" t="s">
        <v>34</v>
      </c>
      <c r="BG9" s="23" t="s">
        <v>34</v>
      </c>
      <c r="BH9" s="23" t="s">
        <v>34</v>
      </c>
      <c r="BI9" s="24"/>
      <c r="BJ9" s="23">
        <v>58</v>
      </c>
      <c r="BK9" s="28" t="s">
        <v>34</v>
      </c>
      <c r="BL9" s="28" t="s">
        <v>34</v>
      </c>
      <c r="BM9" s="23" t="s">
        <v>34</v>
      </c>
      <c r="BN9" s="23" t="s">
        <v>34</v>
      </c>
      <c r="BO9" s="23">
        <v>74</v>
      </c>
      <c r="BP9" s="28" t="s">
        <v>34</v>
      </c>
      <c r="BQ9" s="23" t="s">
        <v>35</v>
      </c>
      <c r="BR9" s="23" t="s">
        <v>35</v>
      </c>
      <c r="BS9" s="23" t="s">
        <v>34</v>
      </c>
      <c r="BT9" s="24"/>
      <c r="BU9" s="23">
        <v>23</v>
      </c>
      <c r="BV9" s="23" t="s">
        <v>35</v>
      </c>
      <c r="BW9" s="23" t="s">
        <v>35</v>
      </c>
      <c r="BX9" s="23" t="s">
        <v>35</v>
      </c>
      <c r="BY9" s="23" t="s">
        <v>35</v>
      </c>
      <c r="BZ9" s="23">
        <v>85</v>
      </c>
      <c r="CA9" s="23" t="s">
        <v>34</v>
      </c>
      <c r="CB9" s="23" t="s">
        <v>34</v>
      </c>
      <c r="CC9" s="23" t="s">
        <v>34</v>
      </c>
      <c r="CD9" s="23" t="s">
        <v>34</v>
      </c>
      <c r="CE9" s="24"/>
      <c r="CF9" s="23">
        <v>40</v>
      </c>
      <c r="CG9" s="23" t="s">
        <v>34</v>
      </c>
      <c r="CH9" s="23" t="s">
        <v>35</v>
      </c>
      <c r="CI9" s="23" t="s">
        <v>35</v>
      </c>
      <c r="CJ9" s="23" t="s">
        <v>35</v>
      </c>
      <c r="CK9" s="23" t="s">
        <v>142</v>
      </c>
      <c r="CL9" s="23">
        <v>81</v>
      </c>
      <c r="CM9" s="23" t="s">
        <v>34</v>
      </c>
      <c r="CN9" s="23" t="s">
        <v>34</v>
      </c>
      <c r="CO9" s="23" t="s">
        <v>34</v>
      </c>
      <c r="CP9" s="23" t="s">
        <v>34</v>
      </c>
      <c r="CQ9" s="23" t="s">
        <v>143</v>
      </c>
      <c r="CR9" s="24"/>
      <c r="CS9" s="23" t="s">
        <v>34</v>
      </c>
      <c r="CT9" s="23" t="s">
        <v>34</v>
      </c>
      <c r="CU9" s="23" t="s">
        <v>34</v>
      </c>
      <c r="CV9" s="23" t="s">
        <v>34</v>
      </c>
      <c r="CW9" s="29" t="s">
        <v>35</v>
      </c>
      <c r="CX9" s="29" t="s">
        <v>35</v>
      </c>
      <c r="CY9" s="29" t="s">
        <v>35</v>
      </c>
      <c r="CZ9" s="29" t="s">
        <v>137</v>
      </c>
      <c r="DA9" s="29" t="s">
        <v>138</v>
      </c>
      <c r="DB9" s="29" t="s">
        <v>137</v>
      </c>
      <c r="DC9" s="29" t="s">
        <v>137</v>
      </c>
      <c r="DD9" s="24"/>
      <c r="EP9" s="23">
        <v>3</v>
      </c>
      <c r="EQ9" s="23">
        <v>3</v>
      </c>
      <c r="ER9" s="23">
        <v>4</v>
      </c>
      <c r="ES9" s="23">
        <v>4</v>
      </c>
      <c r="ET9" s="23">
        <v>4</v>
      </c>
      <c r="EU9" s="23">
        <v>3</v>
      </c>
      <c r="EV9" s="23">
        <v>4</v>
      </c>
      <c r="EW9" s="23">
        <v>3</v>
      </c>
      <c r="EX9" s="23">
        <v>4</v>
      </c>
      <c r="EY9" s="23">
        <v>3</v>
      </c>
      <c r="EZ9" s="23">
        <v>4</v>
      </c>
      <c r="FA9" s="23">
        <v>3</v>
      </c>
      <c r="FB9" s="23">
        <v>3</v>
      </c>
      <c r="FC9" s="23">
        <v>3</v>
      </c>
      <c r="FD9" s="23">
        <v>4</v>
      </c>
      <c r="FE9" s="23">
        <v>4</v>
      </c>
      <c r="FF9" s="23">
        <v>3</v>
      </c>
      <c r="FG9" s="23">
        <v>2</v>
      </c>
      <c r="FH9" s="23">
        <v>3</v>
      </c>
      <c r="FI9" s="23">
        <v>2</v>
      </c>
      <c r="FJ9" s="23">
        <v>4</v>
      </c>
      <c r="FK9" s="23">
        <v>3</v>
      </c>
      <c r="FL9" s="23">
        <v>4</v>
      </c>
      <c r="FM9" s="23">
        <v>4</v>
      </c>
      <c r="FN9" s="23">
        <v>4</v>
      </c>
      <c r="FO9" s="23">
        <v>4</v>
      </c>
      <c r="FP9" s="23">
        <v>4</v>
      </c>
      <c r="FQ9" s="23">
        <v>4</v>
      </c>
      <c r="FV9" s="23">
        <v>3</v>
      </c>
      <c r="FW9" s="23">
        <v>3</v>
      </c>
      <c r="FX9" s="23">
        <v>4</v>
      </c>
      <c r="FY9" s="23">
        <v>4</v>
      </c>
      <c r="FZ9" s="23">
        <v>4</v>
      </c>
      <c r="GA9" s="23">
        <v>4</v>
      </c>
      <c r="GB9" s="23">
        <v>4</v>
      </c>
      <c r="GC9" s="23">
        <v>3</v>
      </c>
      <c r="GD9" s="23">
        <v>4</v>
      </c>
      <c r="GE9" s="23">
        <v>4</v>
      </c>
      <c r="GF9" s="23">
        <v>4</v>
      </c>
      <c r="GG9" s="23">
        <v>4</v>
      </c>
      <c r="GH9" s="23">
        <v>3</v>
      </c>
      <c r="GI9" s="23">
        <v>4</v>
      </c>
      <c r="GJ9" s="23">
        <v>4</v>
      </c>
      <c r="GK9" s="23">
        <v>4</v>
      </c>
      <c r="GL9" s="23">
        <v>4</v>
      </c>
      <c r="GM9" s="23">
        <v>4</v>
      </c>
      <c r="GN9" s="23">
        <v>4</v>
      </c>
      <c r="GO9" s="23">
        <v>4</v>
      </c>
      <c r="GP9" s="23">
        <v>4</v>
      </c>
      <c r="GQ9" s="23">
        <v>4</v>
      </c>
      <c r="GR9" s="23">
        <v>4</v>
      </c>
      <c r="GS9" s="23">
        <v>4</v>
      </c>
      <c r="GT9" s="23">
        <v>4</v>
      </c>
      <c r="GU9" s="23">
        <v>4</v>
      </c>
      <c r="GV9" s="23">
        <v>4</v>
      </c>
      <c r="GW9" s="23">
        <v>4</v>
      </c>
      <c r="GX9" s="23">
        <v>4</v>
      </c>
      <c r="GY9" s="23">
        <v>4</v>
      </c>
      <c r="GZ9" s="23">
        <v>4</v>
      </c>
      <c r="HA9" s="23">
        <v>4</v>
      </c>
      <c r="HB9" s="23">
        <v>4</v>
      </c>
      <c r="HG9" s="23">
        <v>4</v>
      </c>
      <c r="HH9" s="23">
        <v>4</v>
      </c>
      <c r="HI9" s="23">
        <v>3</v>
      </c>
      <c r="HJ9" s="23">
        <v>4</v>
      </c>
      <c r="HK9" s="23">
        <v>4</v>
      </c>
      <c r="HL9" s="23">
        <v>3</v>
      </c>
      <c r="HM9" s="23">
        <v>4</v>
      </c>
      <c r="HN9" s="23">
        <v>4</v>
      </c>
      <c r="HO9" s="23">
        <v>4</v>
      </c>
      <c r="HP9" s="23">
        <v>4</v>
      </c>
      <c r="HQ9" s="23">
        <v>4</v>
      </c>
      <c r="HR9" s="23">
        <v>3</v>
      </c>
      <c r="HS9" s="23">
        <v>4</v>
      </c>
      <c r="HT9" s="23">
        <v>4</v>
      </c>
      <c r="HU9" s="23">
        <v>4</v>
      </c>
      <c r="HV9" s="23">
        <v>4</v>
      </c>
      <c r="HW9" s="23">
        <v>4</v>
      </c>
      <c r="HX9" s="23">
        <v>4</v>
      </c>
      <c r="HY9" s="23">
        <v>4</v>
      </c>
      <c r="HZ9" s="23">
        <v>4</v>
      </c>
      <c r="IA9" s="23">
        <v>4</v>
      </c>
      <c r="IB9" s="23">
        <v>4</v>
      </c>
      <c r="IC9" s="23">
        <v>4</v>
      </c>
      <c r="ID9" s="23">
        <v>4</v>
      </c>
      <c r="IE9" s="23">
        <v>4</v>
      </c>
      <c r="IF9" s="23">
        <v>4</v>
      </c>
      <c r="IG9" s="23">
        <v>4</v>
      </c>
      <c r="IH9" s="23">
        <v>4</v>
      </c>
      <c r="IM9" s="23">
        <v>4</v>
      </c>
      <c r="IN9" s="23">
        <v>1</v>
      </c>
      <c r="IO9" s="23">
        <v>4</v>
      </c>
      <c r="IP9" s="23">
        <v>4</v>
      </c>
      <c r="IQ9" s="23">
        <v>4</v>
      </c>
      <c r="IR9" s="23">
        <v>4</v>
      </c>
      <c r="IS9" s="23">
        <v>4</v>
      </c>
      <c r="IT9" s="23">
        <v>4</v>
      </c>
      <c r="IU9" s="23">
        <v>4</v>
      </c>
      <c r="IV9" s="23">
        <v>1</v>
      </c>
      <c r="IW9" s="23">
        <v>4</v>
      </c>
      <c r="IX9" s="23">
        <v>4</v>
      </c>
      <c r="IY9" s="23">
        <v>4</v>
      </c>
      <c r="IZ9" s="23">
        <v>4</v>
      </c>
      <c r="JA9" s="23">
        <v>4</v>
      </c>
      <c r="JB9" s="23">
        <v>4</v>
      </c>
      <c r="JC9" s="23">
        <v>4</v>
      </c>
      <c r="JD9" s="23">
        <v>2</v>
      </c>
      <c r="JE9" s="23">
        <v>3</v>
      </c>
      <c r="JF9" s="23">
        <v>4</v>
      </c>
      <c r="JG9" s="23">
        <v>4</v>
      </c>
      <c r="JH9" s="23">
        <v>3</v>
      </c>
      <c r="JI9" s="23">
        <v>4</v>
      </c>
      <c r="JJ9" s="23">
        <v>4</v>
      </c>
      <c r="JK9" s="23">
        <v>4</v>
      </c>
      <c r="JL9" s="23">
        <v>4</v>
      </c>
      <c r="JM9" s="23">
        <v>4</v>
      </c>
      <c r="JN9" s="23">
        <v>4</v>
      </c>
      <c r="JO9" s="23">
        <v>4</v>
      </c>
      <c r="JP9" s="23">
        <v>4</v>
      </c>
      <c r="JQ9" s="23">
        <v>3</v>
      </c>
      <c r="JR9" s="23">
        <v>4</v>
      </c>
      <c r="JS9" s="23">
        <v>4</v>
      </c>
      <c r="JX9" s="23">
        <v>1</v>
      </c>
      <c r="JY9" s="23">
        <v>1</v>
      </c>
      <c r="JZ9" s="23">
        <v>1</v>
      </c>
      <c r="KA9" s="23">
        <v>3</v>
      </c>
      <c r="KB9" s="23">
        <v>3</v>
      </c>
      <c r="KC9" s="23">
        <v>4</v>
      </c>
      <c r="KD9" s="23">
        <v>3</v>
      </c>
      <c r="KE9" s="23">
        <v>3</v>
      </c>
      <c r="KF9" s="23">
        <v>3</v>
      </c>
      <c r="KG9" s="23">
        <v>3</v>
      </c>
      <c r="KH9" s="23">
        <v>3</v>
      </c>
      <c r="KI9" s="23">
        <v>4</v>
      </c>
      <c r="KJ9" s="23">
        <v>4</v>
      </c>
      <c r="KK9" s="23">
        <v>3</v>
      </c>
      <c r="KL9" s="23">
        <v>3</v>
      </c>
      <c r="KM9" s="23">
        <v>3</v>
      </c>
      <c r="KN9" s="23">
        <v>3</v>
      </c>
      <c r="KO9" s="23">
        <v>3</v>
      </c>
      <c r="KP9" s="23">
        <v>4</v>
      </c>
      <c r="KQ9" s="23">
        <v>4</v>
      </c>
      <c r="KR9" s="23">
        <v>4</v>
      </c>
      <c r="KS9" s="23">
        <v>4</v>
      </c>
      <c r="KT9" s="23">
        <v>4</v>
      </c>
      <c r="KU9" s="23">
        <v>4</v>
      </c>
      <c r="KV9" s="23">
        <v>4</v>
      </c>
      <c r="KW9" s="23">
        <v>4</v>
      </c>
      <c r="KX9" s="23">
        <v>4</v>
      </c>
      <c r="KY9" s="23">
        <v>4</v>
      </c>
      <c r="KZ9" s="23">
        <v>3</v>
      </c>
      <c r="LA9" s="23">
        <v>3</v>
      </c>
      <c r="LB9" s="23">
        <v>3</v>
      </c>
      <c r="LD9" s="23">
        <v>4</v>
      </c>
      <c r="LE9" s="23">
        <v>4</v>
      </c>
      <c r="LF9" s="23">
        <v>4</v>
      </c>
      <c r="LG9" s="23">
        <v>3</v>
      </c>
      <c r="LH9" s="23">
        <v>3</v>
      </c>
      <c r="LI9" s="23">
        <v>3</v>
      </c>
      <c r="LJ9" s="23">
        <v>4</v>
      </c>
      <c r="LK9" s="23">
        <v>4</v>
      </c>
      <c r="LL9" s="23">
        <v>4</v>
      </c>
      <c r="LM9" s="23">
        <v>4</v>
      </c>
      <c r="LN9" s="23">
        <v>4</v>
      </c>
      <c r="LO9" s="23">
        <v>4</v>
      </c>
      <c r="LP9" s="23">
        <v>4</v>
      </c>
      <c r="LQ9" s="23">
        <v>4</v>
      </c>
      <c r="LR9" s="23">
        <v>3</v>
      </c>
      <c r="LS9" s="23">
        <v>3</v>
      </c>
      <c r="LT9" s="23">
        <v>3</v>
      </c>
      <c r="LU9" s="23">
        <v>3</v>
      </c>
      <c r="LV9" s="23">
        <v>3</v>
      </c>
      <c r="LW9" s="23">
        <v>3</v>
      </c>
      <c r="LX9" s="23">
        <v>3</v>
      </c>
      <c r="LY9" s="23">
        <v>3</v>
      </c>
      <c r="LZ9" s="23">
        <v>4</v>
      </c>
      <c r="MA9" s="23">
        <v>4</v>
      </c>
      <c r="MB9" s="23">
        <v>4</v>
      </c>
      <c r="MC9" s="23">
        <v>4</v>
      </c>
      <c r="MD9" s="23">
        <v>4</v>
      </c>
      <c r="ME9" s="23">
        <v>4</v>
      </c>
      <c r="MF9" s="23">
        <v>4</v>
      </c>
      <c r="MG9" s="23">
        <v>3</v>
      </c>
      <c r="MH9" s="23">
        <v>3</v>
      </c>
      <c r="MI9" s="23">
        <v>3</v>
      </c>
      <c r="MJ9" s="23">
        <v>3</v>
      </c>
      <c r="MK9" s="23">
        <v>3</v>
      </c>
      <c r="ML9" s="23">
        <v>3</v>
      </c>
      <c r="MM9" s="23">
        <v>3</v>
      </c>
      <c r="MO9" s="23">
        <v>3</v>
      </c>
      <c r="MP9" s="23">
        <v>3</v>
      </c>
      <c r="MQ9" s="23">
        <v>3</v>
      </c>
      <c r="MR9" s="23">
        <v>4</v>
      </c>
      <c r="MS9" s="23">
        <v>4</v>
      </c>
      <c r="MT9" s="23">
        <v>4</v>
      </c>
      <c r="MU9" s="23">
        <v>4</v>
      </c>
      <c r="MV9" s="23">
        <v>4</v>
      </c>
      <c r="MW9" s="23">
        <v>3</v>
      </c>
      <c r="MX9" s="23">
        <v>3</v>
      </c>
      <c r="MY9" s="23">
        <v>3</v>
      </c>
      <c r="MZ9" s="23">
        <v>3</v>
      </c>
      <c r="NA9" s="23">
        <v>3</v>
      </c>
      <c r="NB9" s="23">
        <v>4</v>
      </c>
      <c r="NC9" s="23">
        <v>4</v>
      </c>
      <c r="ND9" s="23">
        <v>4</v>
      </c>
      <c r="NE9" s="23">
        <v>4</v>
      </c>
      <c r="NF9" s="23">
        <v>3</v>
      </c>
      <c r="NG9" s="23">
        <v>3</v>
      </c>
      <c r="NH9" s="23">
        <v>3</v>
      </c>
      <c r="NI9" s="23">
        <v>3</v>
      </c>
      <c r="NJ9" s="23">
        <v>4</v>
      </c>
      <c r="NK9" s="23">
        <v>4</v>
      </c>
      <c r="NL9" s="23">
        <v>4</v>
      </c>
      <c r="NM9" s="23">
        <v>4</v>
      </c>
      <c r="NN9" s="23">
        <v>4</v>
      </c>
      <c r="NO9" s="23">
        <v>4</v>
      </c>
      <c r="NP9" s="23">
        <v>4</v>
      </c>
      <c r="NQ9" s="23">
        <v>3</v>
      </c>
      <c r="NR9" s="23">
        <v>3</v>
      </c>
      <c r="NS9" s="23">
        <v>3</v>
      </c>
    </row>
    <row r="10" spans="1:384" ht="52.9" customHeight="1" x14ac:dyDescent="0.2">
      <c r="A10" s="22">
        <v>43</v>
      </c>
      <c r="B10" s="23">
        <v>5</v>
      </c>
      <c r="C10" s="23">
        <v>6</v>
      </c>
      <c r="D10" s="23">
        <v>7</v>
      </c>
      <c r="E10" s="23">
        <v>8</v>
      </c>
      <c r="F10" s="23">
        <v>9</v>
      </c>
      <c r="H10" s="23" t="s">
        <v>6</v>
      </c>
      <c r="I10" s="23" t="s">
        <v>6</v>
      </c>
      <c r="J10" s="23" t="s">
        <v>6</v>
      </c>
      <c r="K10" s="23" t="s">
        <v>6</v>
      </c>
      <c r="L10" s="23" t="s">
        <v>6</v>
      </c>
      <c r="M10" s="23" t="s">
        <v>6</v>
      </c>
      <c r="N10" s="23" t="s">
        <v>6</v>
      </c>
      <c r="P10" s="23" t="s">
        <v>6</v>
      </c>
      <c r="T10" s="24">
        <v>40695</v>
      </c>
      <c r="U10" s="26">
        <v>6</v>
      </c>
      <c r="V10" s="26">
        <v>6</v>
      </c>
      <c r="W10" s="26">
        <v>264</v>
      </c>
      <c r="Y10" s="27">
        <v>1</v>
      </c>
      <c r="Z10" s="27">
        <v>1</v>
      </c>
      <c r="AA10" s="27">
        <v>1</v>
      </c>
      <c r="AB10" s="27">
        <v>1</v>
      </c>
      <c r="AC10" s="27">
        <v>1</v>
      </c>
      <c r="AD10" s="27">
        <v>1</v>
      </c>
      <c r="AE10" s="27">
        <v>1</v>
      </c>
      <c r="AF10" s="27">
        <v>1</v>
      </c>
      <c r="AG10" s="27">
        <v>1</v>
      </c>
      <c r="AH10" s="27">
        <v>1</v>
      </c>
      <c r="AI10" s="27">
        <v>1</v>
      </c>
      <c r="AJ10" s="27">
        <v>1</v>
      </c>
      <c r="AL10" s="27" t="s">
        <v>1</v>
      </c>
      <c r="AO10" s="24"/>
      <c r="AP10" s="23" t="s">
        <v>35</v>
      </c>
      <c r="AQ10" s="23" t="s">
        <v>35</v>
      </c>
      <c r="AR10" s="23" t="s">
        <v>37</v>
      </c>
      <c r="AS10" s="23" t="s">
        <v>35</v>
      </c>
      <c r="AT10" s="23" t="s">
        <v>34</v>
      </c>
      <c r="AU10" s="23" t="s">
        <v>34</v>
      </c>
      <c r="AV10" s="23" t="s">
        <v>39</v>
      </c>
      <c r="AW10" s="23" t="s">
        <v>35</v>
      </c>
      <c r="AX10" s="24"/>
      <c r="AY10" s="23">
        <v>45</v>
      </c>
      <c r="AZ10" s="23" t="s">
        <v>34</v>
      </c>
      <c r="BA10" s="23" t="s">
        <v>34</v>
      </c>
      <c r="BB10" s="23" t="s">
        <v>34</v>
      </c>
      <c r="BC10" s="23" t="s">
        <v>35</v>
      </c>
      <c r="BD10" s="23">
        <v>44</v>
      </c>
      <c r="BE10" s="23" t="s">
        <v>34</v>
      </c>
      <c r="BF10" s="23" t="s">
        <v>34</v>
      </c>
      <c r="BG10" s="23" t="s">
        <v>34</v>
      </c>
      <c r="BH10" s="23" t="s">
        <v>35</v>
      </c>
      <c r="BI10" s="24"/>
      <c r="BJ10" s="23">
        <v>42</v>
      </c>
      <c r="BK10" s="28" t="s">
        <v>35</v>
      </c>
      <c r="BL10" s="28" t="s">
        <v>35</v>
      </c>
      <c r="BM10" s="23" t="s">
        <v>35</v>
      </c>
      <c r="BN10" s="23" t="s">
        <v>35</v>
      </c>
      <c r="BO10" s="23">
        <v>42</v>
      </c>
      <c r="BP10" s="28"/>
      <c r="BQ10" s="28"/>
      <c r="BS10" s="23" t="s">
        <v>35</v>
      </c>
      <c r="BT10" s="24"/>
      <c r="CE10" s="24"/>
      <c r="CR10" s="24"/>
      <c r="CS10" s="23" t="s">
        <v>34</v>
      </c>
      <c r="CT10" s="23" t="s">
        <v>34</v>
      </c>
      <c r="CU10" s="23" t="s">
        <v>34</v>
      </c>
      <c r="CV10" s="23" t="s">
        <v>34</v>
      </c>
      <c r="CW10" s="29" t="s">
        <v>35</v>
      </c>
      <c r="CX10" s="29" t="s">
        <v>34</v>
      </c>
      <c r="CY10" s="29" t="s">
        <v>35</v>
      </c>
      <c r="CZ10" s="29" t="s">
        <v>136</v>
      </c>
      <c r="DA10" s="29" t="s">
        <v>136</v>
      </c>
      <c r="DC10" s="29" t="s">
        <v>137</v>
      </c>
      <c r="DD10" s="24"/>
      <c r="DE10" s="23">
        <v>3</v>
      </c>
      <c r="DF10" s="23">
        <v>3</v>
      </c>
      <c r="DG10" s="23">
        <v>3</v>
      </c>
      <c r="DH10" s="23">
        <v>4</v>
      </c>
      <c r="DI10" s="23">
        <v>1</v>
      </c>
      <c r="DJ10" s="23">
        <v>2</v>
      </c>
      <c r="DK10" s="23">
        <v>3</v>
      </c>
      <c r="DL10" s="23">
        <v>3</v>
      </c>
      <c r="DM10" s="23">
        <v>2</v>
      </c>
      <c r="DN10" s="23">
        <v>3</v>
      </c>
      <c r="DO10" s="23">
        <v>3</v>
      </c>
      <c r="DP10" s="23">
        <v>2</v>
      </c>
      <c r="DQ10" s="23">
        <v>3</v>
      </c>
      <c r="DR10" s="23">
        <v>3</v>
      </c>
      <c r="DS10" s="23">
        <v>2</v>
      </c>
      <c r="DT10" s="23">
        <v>3</v>
      </c>
      <c r="DU10" s="23">
        <v>3</v>
      </c>
      <c r="DV10" s="23">
        <v>3</v>
      </c>
      <c r="DW10" s="23">
        <v>2</v>
      </c>
      <c r="DX10" s="23">
        <v>3</v>
      </c>
      <c r="DY10" s="23">
        <v>4</v>
      </c>
      <c r="DZ10" s="23">
        <v>4</v>
      </c>
      <c r="EA10" s="23">
        <v>4</v>
      </c>
      <c r="EB10" s="23">
        <v>4</v>
      </c>
      <c r="EC10" s="23">
        <v>4</v>
      </c>
      <c r="ED10" s="23">
        <v>4</v>
      </c>
      <c r="EE10" s="23">
        <v>4</v>
      </c>
      <c r="EF10" s="23">
        <v>4</v>
      </c>
      <c r="EG10" s="23">
        <v>4</v>
      </c>
      <c r="EH10" s="23">
        <v>4</v>
      </c>
      <c r="EI10" s="23">
        <v>3</v>
      </c>
      <c r="EJ10" s="23">
        <v>3</v>
      </c>
      <c r="EK10" s="23">
        <v>3</v>
      </c>
      <c r="EL10" s="23">
        <v>3</v>
      </c>
      <c r="EM10" s="23">
        <v>3</v>
      </c>
      <c r="EN10" s="23">
        <v>3</v>
      </c>
    </row>
    <row r="11" spans="1:384" ht="26.45" customHeight="1" x14ac:dyDescent="0.2">
      <c r="A11" s="22">
        <v>73</v>
      </c>
      <c r="B11" s="23">
        <v>4</v>
      </c>
      <c r="C11" s="23">
        <v>5</v>
      </c>
      <c r="D11" s="23">
        <v>6</v>
      </c>
      <c r="E11" s="23">
        <v>7</v>
      </c>
      <c r="F11" s="23">
        <v>8</v>
      </c>
      <c r="H11" s="23" t="s">
        <v>6</v>
      </c>
      <c r="I11" s="23" t="s">
        <v>6</v>
      </c>
      <c r="J11" s="23" t="s">
        <v>6</v>
      </c>
      <c r="K11" s="23" t="s">
        <v>6</v>
      </c>
      <c r="L11" s="23" t="s">
        <v>6</v>
      </c>
      <c r="M11" s="23" t="s">
        <v>6</v>
      </c>
      <c r="N11" s="23" t="s">
        <v>6</v>
      </c>
      <c r="O11" s="23" t="s">
        <v>6</v>
      </c>
      <c r="P11" s="23" t="s">
        <v>6</v>
      </c>
      <c r="Q11" s="23" t="s">
        <v>6</v>
      </c>
      <c r="T11" s="24">
        <v>41153</v>
      </c>
      <c r="U11" s="26">
        <v>6</v>
      </c>
      <c r="V11" s="26">
        <v>6</v>
      </c>
      <c r="W11" s="26">
        <v>264</v>
      </c>
      <c r="AB11" s="27">
        <v>1</v>
      </c>
      <c r="AC11" s="27">
        <v>1</v>
      </c>
      <c r="AD11" s="27">
        <v>1</v>
      </c>
      <c r="AE11" s="27">
        <v>1</v>
      </c>
      <c r="AF11" s="27">
        <v>1</v>
      </c>
      <c r="AG11" s="27">
        <v>1</v>
      </c>
      <c r="AH11" s="27">
        <v>1</v>
      </c>
      <c r="AI11" s="27">
        <v>1</v>
      </c>
      <c r="AJ11" s="27">
        <v>1</v>
      </c>
      <c r="AK11" s="27">
        <v>1</v>
      </c>
      <c r="AL11" s="27">
        <v>1</v>
      </c>
      <c r="AM11" s="27">
        <v>1</v>
      </c>
      <c r="AO11" s="24"/>
      <c r="AP11" s="23" t="s">
        <v>34</v>
      </c>
      <c r="AQ11" s="23" t="s">
        <v>36</v>
      </c>
      <c r="AR11" s="23" t="s">
        <v>37</v>
      </c>
      <c r="AS11" s="23" t="s">
        <v>36</v>
      </c>
      <c r="AT11" s="23" t="s">
        <v>34</v>
      </c>
      <c r="AU11" s="23" t="s">
        <v>38</v>
      </c>
      <c r="AV11" s="23" t="s">
        <v>39</v>
      </c>
      <c r="AW11" s="23" t="s">
        <v>38</v>
      </c>
      <c r="AX11" s="24"/>
      <c r="AY11" s="23">
        <v>30</v>
      </c>
      <c r="AZ11" s="23" t="s">
        <v>34</v>
      </c>
      <c r="BA11" s="23" t="s">
        <v>34</v>
      </c>
      <c r="BB11" s="23" t="s">
        <v>35</v>
      </c>
      <c r="BC11" s="23" t="s">
        <v>35</v>
      </c>
      <c r="BD11" s="23">
        <v>66</v>
      </c>
      <c r="BE11" s="23" t="s">
        <v>34</v>
      </c>
      <c r="BF11" s="23" t="s">
        <v>34</v>
      </c>
      <c r="BG11" s="23" t="s">
        <v>34</v>
      </c>
      <c r="BH11" s="23" t="s">
        <v>34</v>
      </c>
      <c r="BI11" s="24"/>
      <c r="BJ11" s="23">
        <v>6</v>
      </c>
      <c r="BK11" s="28" t="s">
        <v>34</v>
      </c>
      <c r="BL11" s="28" t="s">
        <v>35</v>
      </c>
      <c r="BM11" s="23" t="s">
        <v>35</v>
      </c>
      <c r="BN11" s="23" t="s">
        <v>35</v>
      </c>
      <c r="BO11" s="23">
        <v>42</v>
      </c>
      <c r="BP11" s="28" t="s">
        <v>34</v>
      </c>
      <c r="BQ11" s="23" t="s">
        <v>35</v>
      </c>
      <c r="BR11" s="23" t="s">
        <v>35</v>
      </c>
      <c r="BS11" s="23" t="s">
        <v>35</v>
      </c>
      <c r="BT11" s="24"/>
      <c r="CE11" s="24"/>
      <c r="CF11" s="23">
        <v>50</v>
      </c>
      <c r="CG11" s="23" t="s">
        <v>34</v>
      </c>
      <c r="CH11" s="23" t="s">
        <v>34</v>
      </c>
      <c r="CI11" s="23" t="s">
        <v>34</v>
      </c>
      <c r="CJ11" s="23" t="s">
        <v>34</v>
      </c>
      <c r="CK11" s="23" t="s">
        <v>143</v>
      </c>
      <c r="CL11" s="23">
        <v>56</v>
      </c>
      <c r="CM11" s="23" t="s">
        <v>34</v>
      </c>
      <c r="CN11" s="23" t="s">
        <v>34</v>
      </c>
      <c r="CO11" s="23" t="s">
        <v>34</v>
      </c>
      <c r="CP11" s="23" t="s">
        <v>34</v>
      </c>
      <c r="CQ11" s="23" t="s">
        <v>143</v>
      </c>
      <c r="CR11" s="24"/>
      <c r="CS11" s="23" t="s">
        <v>34</v>
      </c>
      <c r="CT11" s="23" t="s">
        <v>34</v>
      </c>
      <c r="CU11" s="23" t="s">
        <v>34</v>
      </c>
      <c r="CV11" s="23" t="s">
        <v>34</v>
      </c>
      <c r="CW11" s="29" t="s">
        <v>35</v>
      </c>
      <c r="CX11" s="29" t="s">
        <v>35</v>
      </c>
      <c r="CY11" s="29" t="s">
        <v>35</v>
      </c>
      <c r="CZ11" s="29" t="s">
        <v>137</v>
      </c>
      <c r="DA11" s="29" t="s">
        <v>136</v>
      </c>
      <c r="DB11" s="29" t="s">
        <v>137</v>
      </c>
      <c r="DC11" s="29" t="s">
        <v>137</v>
      </c>
      <c r="DD11" s="24"/>
      <c r="DE11" s="23">
        <v>3</v>
      </c>
      <c r="DF11" s="23">
        <v>1</v>
      </c>
      <c r="DG11" s="23">
        <v>4</v>
      </c>
      <c r="DH11" s="23">
        <v>4</v>
      </c>
      <c r="DI11" s="23">
        <v>1</v>
      </c>
      <c r="DJ11" s="23">
        <v>2</v>
      </c>
      <c r="DK11" s="23">
        <v>4</v>
      </c>
      <c r="DL11" s="23">
        <v>4</v>
      </c>
      <c r="DM11" s="23">
        <v>4</v>
      </c>
      <c r="DN11" s="23">
        <v>4</v>
      </c>
      <c r="DO11" s="23">
        <v>4</v>
      </c>
      <c r="DP11" s="23">
        <v>4</v>
      </c>
      <c r="DQ11" s="23">
        <v>4</v>
      </c>
      <c r="DR11" s="23">
        <v>4</v>
      </c>
      <c r="DS11" s="23">
        <v>1</v>
      </c>
      <c r="DT11" s="23">
        <v>1</v>
      </c>
      <c r="DU11" s="23">
        <v>4</v>
      </c>
      <c r="DV11" s="23">
        <v>3</v>
      </c>
      <c r="DW11" s="23">
        <v>1</v>
      </c>
      <c r="DX11" s="23">
        <v>2</v>
      </c>
      <c r="DY11" s="23">
        <v>4</v>
      </c>
      <c r="DZ11" s="23">
        <v>4</v>
      </c>
      <c r="EA11" s="23">
        <v>4</v>
      </c>
      <c r="EB11" s="23">
        <v>4</v>
      </c>
      <c r="EC11" s="23">
        <v>4</v>
      </c>
      <c r="ED11" s="23">
        <v>4</v>
      </c>
      <c r="EE11" s="23">
        <v>4</v>
      </c>
      <c r="EF11" s="23">
        <v>4</v>
      </c>
      <c r="EG11" s="23">
        <v>4</v>
      </c>
      <c r="EH11" s="23">
        <v>4</v>
      </c>
      <c r="EI11" s="23">
        <v>2</v>
      </c>
      <c r="EJ11" s="23">
        <v>4</v>
      </c>
      <c r="EK11" s="23">
        <v>4</v>
      </c>
      <c r="EP11" s="23">
        <v>3</v>
      </c>
      <c r="EQ11" s="23">
        <v>4</v>
      </c>
      <c r="ER11" s="23">
        <v>2</v>
      </c>
      <c r="ES11" s="23">
        <v>4</v>
      </c>
      <c r="ET11" s="23">
        <v>1</v>
      </c>
      <c r="EU11" s="23">
        <v>3</v>
      </c>
      <c r="EV11" s="23">
        <v>3</v>
      </c>
      <c r="EW11" s="23">
        <v>3</v>
      </c>
      <c r="EX11" s="23">
        <v>2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1</v>
      </c>
      <c r="FE11" s="23">
        <v>2</v>
      </c>
      <c r="FF11" s="23">
        <v>4</v>
      </c>
      <c r="FG11" s="23">
        <v>1</v>
      </c>
      <c r="FH11" s="23">
        <v>2</v>
      </c>
      <c r="FI11" s="23">
        <v>1</v>
      </c>
      <c r="FJ11" s="23">
        <v>4</v>
      </c>
      <c r="FK11" s="23">
        <v>4</v>
      </c>
      <c r="FL11" s="23">
        <v>4</v>
      </c>
      <c r="FM11" s="23">
        <v>4</v>
      </c>
      <c r="FN11" s="23">
        <v>4</v>
      </c>
      <c r="FO11" s="23">
        <v>4</v>
      </c>
      <c r="FP11" s="23">
        <v>4</v>
      </c>
      <c r="FQ11" s="23">
        <v>4</v>
      </c>
      <c r="FR11" s="23">
        <v>3</v>
      </c>
      <c r="FS11" s="23">
        <v>3</v>
      </c>
      <c r="FT11" s="23">
        <v>3</v>
      </c>
      <c r="FV11" s="23">
        <v>3</v>
      </c>
      <c r="FW11" s="23">
        <v>4</v>
      </c>
      <c r="FX11" s="23">
        <v>2</v>
      </c>
      <c r="FY11" s="23">
        <v>4</v>
      </c>
      <c r="FZ11" s="23">
        <v>4</v>
      </c>
      <c r="GA11" s="23">
        <v>4</v>
      </c>
      <c r="GB11" s="23">
        <v>3</v>
      </c>
      <c r="GC11" s="23">
        <v>3</v>
      </c>
      <c r="GD11" s="23">
        <v>2</v>
      </c>
      <c r="GE11" s="23">
        <v>4</v>
      </c>
      <c r="GF11" s="23">
        <v>1</v>
      </c>
      <c r="GG11" s="23">
        <v>4</v>
      </c>
      <c r="GH11" s="23">
        <v>1</v>
      </c>
      <c r="GI11" s="23">
        <v>1</v>
      </c>
      <c r="GJ11" s="23">
        <v>4</v>
      </c>
      <c r="GK11" s="23">
        <v>4</v>
      </c>
      <c r="GL11" s="23">
        <v>4</v>
      </c>
      <c r="GM11" s="23">
        <v>1</v>
      </c>
      <c r="GN11" s="23">
        <v>1</v>
      </c>
      <c r="GO11" s="23">
        <v>1</v>
      </c>
      <c r="GP11" s="23">
        <v>4</v>
      </c>
      <c r="GQ11" s="23">
        <v>4</v>
      </c>
      <c r="GR11" s="23">
        <v>1</v>
      </c>
      <c r="GS11" s="23">
        <v>4</v>
      </c>
      <c r="GT11" s="23">
        <v>4</v>
      </c>
      <c r="GU11" s="23">
        <v>4</v>
      </c>
      <c r="GV11" s="23">
        <v>4</v>
      </c>
      <c r="GW11" s="23">
        <v>4</v>
      </c>
      <c r="GX11" s="23">
        <v>4</v>
      </c>
      <c r="GY11" s="23">
        <v>2</v>
      </c>
      <c r="GZ11" s="23">
        <v>2</v>
      </c>
      <c r="HA11" s="23">
        <v>3</v>
      </c>
      <c r="HB11" s="23">
        <v>3</v>
      </c>
      <c r="HC11" s="23">
        <v>3</v>
      </c>
      <c r="HD11" s="23">
        <v>3</v>
      </c>
      <c r="HE11" s="23">
        <v>3</v>
      </c>
      <c r="HG11" s="23">
        <v>3</v>
      </c>
      <c r="HH11" s="23">
        <v>2</v>
      </c>
      <c r="HI11" s="23">
        <v>2</v>
      </c>
      <c r="HJ11" s="23">
        <v>4</v>
      </c>
      <c r="HK11" s="23">
        <v>4</v>
      </c>
      <c r="HL11" s="23">
        <v>3</v>
      </c>
      <c r="HM11" s="23">
        <v>2</v>
      </c>
      <c r="HN11" s="23">
        <v>2</v>
      </c>
      <c r="HO11" s="23">
        <v>2</v>
      </c>
      <c r="HP11" s="23">
        <v>2</v>
      </c>
      <c r="HQ11" s="23">
        <v>2</v>
      </c>
      <c r="HR11" s="23">
        <v>2</v>
      </c>
      <c r="HS11" s="23">
        <v>2</v>
      </c>
      <c r="HT11" s="23">
        <v>2</v>
      </c>
      <c r="HU11" s="23">
        <v>2</v>
      </c>
      <c r="HV11" s="23">
        <v>2</v>
      </c>
      <c r="HW11" s="23">
        <v>2</v>
      </c>
      <c r="HX11" s="23">
        <v>3</v>
      </c>
      <c r="HY11" s="23">
        <v>3</v>
      </c>
      <c r="HZ11" s="23">
        <v>3</v>
      </c>
      <c r="IA11" s="23">
        <v>3</v>
      </c>
      <c r="IB11" s="23">
        <v>3</v>
      </c>
      <c r="IC11" s="23">
        <v>1</v>
      </c>
      <c r="ID11" s="23">
        <v>4</v>
      </c>
      <c r="IE11" s="23">
        <v>4</v>
      </c>
      <c r="IF11" s="23">
        <v>4</v>
      </c>
      <c r="IG11" s="23">
        <v>4</v>
      </c>
      <c r="IH11" s="23">
        <v>4</v>
      </c>
      <c r="II11" s="23">
        <v>3</v>
      </c>
      <c r="IJ11" s="23">
        <v>3</v>
      </c>
      <c r="IK11" s="23">
        <v>3</v>
      </c>
      <c r="IM11" s="23">
        <v>3</v>
      </c>
      <c r="IN11" s="23">
        <v>3</v>
      </c>
      <c r="IO11" s="23">
        <v>2</v>
      </c>
      <c r="IP11" s="23">
        <v>4</v>
      </c>
      <c r="IQ11" s="23">
        <v>2</v>
      </c>
      <c r="IR11" s="23">
        <v>3</v>
      </c>
      <c r="IS11" s="23">
        <v>1</v>
      </c>
      <c r="IT11" s="23">
        <v>2</v>
      </c>
      <c r="IU11" s="23">
        <v>1</v>
      </c>
      <c r="IV11" s="23">
        <v>2</v>
      </c>
      <c r="IW11" s="23">
        <v>2</v>
      </c>
      <c r="IX11" s="23">
        <v>2</v>
      </c>
      <c r="IY11" s="23">
        <v>3</v>
      </c>
      <c r="IZ11" s="23">
        <v>2</v>
      </c>
      <c r="JA11" s="23">
        <v>2</v>
      </c>
      <c r="JB11" s="23">
        <v>2</v>
      </c>
      <c r="JC11" s="23">
        <v>2</v>
      </c>
      <c r="JD11" s="23">
        <v>4</v>
      </c>
      <c r="JE11" s="23">
        <v>1</v>
      </c>
      <c r="JF11" s="23">
        <v>1</v>
      </c>
      <c r="JG11" s="23">
        <v>4</v>
      </c>
      <c r="JH11" s="23">
        <v>3</v>
      </c>
      <c r="JI11" s="23">
        <v>1</v>
      </c>
      <c r="JJ11" s="23">
        <v>1</v>
      </c>
      <c r="JK11" s="23">
        <v>2</v>
      </c>
      <c r="JL11" s="23">
        <v>1</v>
      </c>
      <c r="JM11" s="23">
        <v>4</v>
      </c>
      <c r="JN11" s="23">
        <v>3</v>
      </c>
      <c r="JO11" s="23">
        <v>4</v>
      </c>
      <c r="JP11" s="23">
        <v>2</v>
      </c>
      <c r="JQ11" s="23">
        <v>2</v>
      </c>
      <c r="JR11" s="23">
        <v>2</v>
      </c>
      <c r="JS11" s="23">
        <v>3</v>
      </c>
      <c r="JT11" s="23">
        <v>3</v>
      </c>
      <c r="JU11" s="23">
        <v>3</v>
      </c>
      <c r="JV11" s="23">
        <v>3</v>
      </c>
      <c r="JX11" s="23">
        <v>3</v>
      </c>
      <c r="JY11" s="23">
        <v>2</v>
      </c>
      <c r="JZ11" s="23">
        <v>2</v>
      </c>
      <c r="KA11" s="23">
        <v>3</v>
      </c>
      <c r="KB11" s="23">
        <v>3</v>
      </c>
      <c r="KC11" s="23">
        <v>3</v>
      </c>
      <c r="KD11" s="23">
        <v>1</v>
      </c>
      <c r="KE11" s="23">
        <v>1</v>
      </c>
      <c r="KF11" s="23">
        <v>1</v>
      </c>
      <c r="KG11" s="23">
        <v>1</v>
      </c>
      <c r="KH11" s="23">
        <v>1</v>
      </c>
      <c r="KI11" s="23">
        <v>1</v>
      </c>
      <c r="KJ11" s="23">
        <v>1</v>
      </c>
      <c r="KK11" s="23">
        <v>1</v>
      </c>
      <c r="KL11" s="23">
        <v>1</v>
      </c>
      <c r="KM11" s="23">
        <v>1</v>
      </c>
      <c r="KN11" s="23">
        <v>1</v>
      </c>
      <c r="KO11" s="23">
        <v>1</v>
      </c>
      <c r="KP11" s="23">
        <v>1</v>
      </c>
      <c r="KQ11" s="23">
        <v>1</v>
      </c>
      <c r="KR11" s="23">
        <v>4</v>
      </c>
      <c r="KS11" s="23">
        <v>1</v>
      </c>
      <c r="KT11" s="23">
        <v>3</v>
      </c>
      <c r="KU11" s="23">
        <v>3</v>
      </c>
      <c r="KV11" s="23">
        <v>3</v>
      </c>
      <c r="KW11" s="23">
        <v>3</v>
      </c>
      <c r="KX11" s="23">
        <v>3</v>
      </c>
      <c r="KY11" s="23">
        <v>3</v>
      </c>
      <c r="KZ11" s="23">
        <v>3</v>
      </c>
      <c r="LA11" s="23">
        <v>3</v>
      </c>
      <c r="LB11" s="23">
        <v>3</v>
      </c>
      <c r="LD11" s="23">
        <v>2</v>
      </c>
      <c r="LE11" s="23">
        <v>2</v>
      </c>
      <c r="LF11" s="23">
        <v>2</v>
      </c>
      <c r="LG11" s="23">
        <v>4</v>
      </c>
      <c r="LH11" s="23">
        <v>3</v>
      </c>
      <c r="LI11" s="23">
        <v>3</v>
      </c>
      <c r="LJ11" s="23">
        <v>1</v>
      </c>
      <c r="LK11" s="23">
        <v>2</v>
      </c>
      <c r="LL11" s="23">
        <v>2</v>
      </c>
      <c r="LM11" s="23">
        <v>2</v>
      </c>
      <c r="LN11" s="23">
        <v>1</v>
      </c>
      <c r="LO11" s="23">
        <v>1</v>
      </c>
      <c r="LP11" s="23">
        <v>1</v>
      </c>
      <c r="LQ11" s="23">
        <v>1</v>
      </c>
      <c r="LR11" s="23">
        <v>1</v>
      </c>
      <c r="LS11" s="23">
        <v>1</v>
      </c>
      <c r="LT11" s="23">
        <v>1</v>
      </c>
      <c r="LU11" s="23">
        <v>2</v>
      </c>
      <c r="LV11" s="23">
        <v>1</v>
      </c>
      <c r="LW11" s="23">
        <v>1</v>
      </c>
      <c r="LX11" s="23">
        <v>4</v>
      </c>
      <c r="LY11" s="23">
        <v>1</v>
      </c>
      <c r="LZ11" s="23">
        <v>1</v>
      </c>
      <c r="MA11" s="23">
        <v>4</v>
      </c>
      <c r="MB11" s="23">
        <v>4</v>
      </c>
      <c r="MC11" s="23">
        <v>1</v>
      </c>
      <c r="MD11" s="23">
        <v>4</v>
      </c>
      <c r="ME11" s="23">
        <v>4</v>
      </c>
      <c r="MF11" s="23">
        <v>1</v>
      </c>
      <c r="MG11" s="23">
        <v>1</v>
      </c>
      <c r="MH11" s="23">
        <v>1</v>
      </c>
      <c r="MI11" s="23">
        <v>1</v>
      </c>
      <c r="MJ11" s="23">
        <v>1</v>
      </c>
      <c r="MK11" s="23">
        <v>3</v>
      </c>
      <c r="ML11" s="23">
        <v>3</v>
      </c>
      <c r="MM11" s="23">
        <v>3</v>
      </c>
    </row>
  </sheetData>
  <sortState ref="A2:NT842">
    <sortCondition descending="1" ref="W1"/>
  </sortState>
  <dataConsolidate function="product" link="1"/>
  <phoneticPr fontId="4" type="noConversion"/>
  <conditionalFormatting sqref="A1:A1048576">
    <cfRule type="duplicateValues" dxfId="0" priority="4"/>
  </conditionalFormatting>
  <dataValidations count="1">
    <dataValidation type="list" allowBlank="1" showInputMessage="1" showErrorMessage="1" sqref="DD2:DD4 DD6:DD11 CS37:CS64632 CS2:CS26">
      <formula1>"Yes, No"</formula1>
    </dataValidation>
  </dataValidations>
  <pageMargins left="0.25" right="0.25" top="0.25" bottom="0.25" header="0.3" footer="0.3"/>
  <pageSetup scale="1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0.79998168889431442"/>
  </sheetPr>
  <dimension ref="A1:H19"/>
  <sheetViews>
    <sheetView zoomScale="95" zoomScaleNormal="95" workbookViewId="0">
      <selection activeCell="A6" sqref="A6"/>
    </sheetView>
  </sheetViews>
  <sheetFormatPr defaultRowHeight="12.75" x14ac:dyDescent="0.2"/>
  <cols>
    <col min="1" max="1" width="13.85546875" customWidth="1"/>
    <col min="2" max="2" width="15.5703125" customWidth="1"/>
    <col min="3" max="3" width="13.42578125" bestFit="1" customWidth="1"/>
    <col min="4" max="4" width="16.7109375" bestFit="1" customWidth="1"/>
    <col min="5" max="5" width="17" bestFit="1" customWidth="1"/>
    <col min="6" max="6" width="15.7109375" bestFit="1" customWidth="1"/>
    <col min="7" max="7" width="20.140625" bestFit="1" customWidth="1"/>
    <col min="8" max="8" width="23.42578125" bestFit="1" customWidth="1"/>
    <col min="9" max="70" width="23.140625" bestFit="1" customWidth="1"/>
    <col min="71" max="71" width="10.5703125" bestFit="1" customWidth="1"/>
    <col min="72" max="75" width="11.5703125" bestFit="1" customWidth="1"/>
  </cols>
  <sheetData>
    <row r="1" spans="1:8" x14ac:dyDescent="0.2">
      <c r="C1" s="1"/>
      <c r="D1" s="1"/>
      <c r="E1" s="1"/>
    </row>
    <row r="2" spans="1:8" x14ac:dyDescent="0.2">
      <c r="C2" s="1"/>
      <c r="D2" s="1"/>
      <c r="E2" s="1"/>
    </row>
    <row r="3" spans="1:8" x14ac:dyDescent="0.2">
      <c r="A3" s="9" t="s">
        <v>79</v>
      </c>
      <c r="B3" s="1" t="s">
        <v>3</v>
      </c>
      <c r="C3" s="1"/>
      <c r="D3" s="1"/>
      <c r="E3" s="1"/>
    </row>
    <row r="5" spans="1:8" x14ac:dyDescent="0.2">
      <c r="A5" s="9" t="s">
        <v>4</v>
      </c>
      <c r="B5" s="1" t="s">
        <v>75</v>
      </c>
    </row>
    <row r="6" spans="1:8" x14ac:dyDescent="0.2">
      <c r="A6" s="8">
        <v>1</v>
      </c>
      <c r="B6" s="1">
        <v>2</v>
      </c>
      <c r="G6" s="13" t="s">
        <v>4</v>
      </c>
      <c r="H6" s="13" t="s">
        <v>75</v>
      </c>
    </row>
    <row r="7" spans="1:8" x14ac:dyDescent="0.2">
      <c r="A7" s="8">
        <v>2</v>
      </c>
      <c r="B7" s="1">
        <v>7</v>
      </c>
      <c r="G7" s="21" t="s">
        <v>122</v>
      </c>
      <c r="H7" s="1">
        <v>12</v>
      </c>
    </row>
    <row r="8" spans="1:8" x14ac:dyDescent="0.2">
      <c r="A8" s="8">
        <v>3</v>
      </c>
      <c r="B8" s="1">
        <v>8</v>
      </c>
      <c r="G8" s="21" t="s">
        <v>123</v>
      </c>
      <c r="H8" s="1">
        <v>54</v>
      </c>
    </row>
    <row r="9" spans="1:8" x14ac:dyDescent="0.2">
      <c r="A9" s="8">
        <v>4</v>
      </c>
      <c r="B9" s="1">
        <v>33</v>
      </c>
      <c r="C9">
        <f>SUM(B8:B9)</f>
        <v>41</v>
      </c>
      <c r="D9" s="20">
        <f>C9/SUM(B6:B9)</f>
        <v>0.82</v>
      </c>
      <c r="G9" s="21"/>
      <c r="H9" s="1"/>
    </row>
    <row r="10" spans="1:8" x14ac:dyDescent="0.2">
      <c r="A10" s="8" t="s">
        <v>40</v>
      </c>
      <c r="B10" s="1">
        <v>164</v>
      </c>
    </row>
    <row r="11" spans="1:8" x14ac:dyDescent="0.2">
      <c r="A11" s="8" t="s">
        <v>5</v>
      </c>
      <c r="B11" s="1">
        <v>214</v>
      </c>
    </row>
    <row r="14" spans="1:8" ht="63.75" x14ac:dyDescent="0.2">
      <c r="A14" s="13" t="s">
        <v>4</v>
      </c>
      <c r="B14" s="13" t="s">
        <v>75</v>
      </c>
      <c r="C14" s="13" t="s">
        <v>94</v>
      </c>
      <c r="D14" s="13" t="s">
        <v>95</v>
      </c>
      <c r="E14" s="13" t="s">
        <v>96</v>
      </c>
      <c r="F14" s="13" t="s">
        <v>97</v>
      </c>
      <c r="G14" s="13" t="s">
        <v>98</v>
      </c>
      <c r="H14" s="13" t="s">
        <v>99</v>
      </c>
    </row>
    <row r="15" spans="1:8" x14ac:dyDescent="0.2">
      <c r="A15" s="21" t="s">
        <v>124</v>
      </c>
      <c r="B15" s="1">
        <v>15</v>
      </c>
      <c r="C15" s="16">
        <v>2.4</v>
      </c>
      <c r="D15" s="16">
        <v>2.5333333333333332</v>
      </c>
      <c r="E15" s="16">
        <v>2.4666666666666668</v>
      </c>
      <c r="F15" s="16">
        <v>3.1333333333333333</v>
      </c>
      <c r="G15" s="16">
        <v>2.4666666666666668</v>
      </c>
      <c r="H15" s="16">
        <v>2.2000000000000002</v>
      </c>
    </row>
    <row r="16" spans="1:8" x14ac:dyDescent="0.2">
      <c r="A16" s="21" t="s">
        <v>125</v>
      </c>
      <c r="B16" s="1">
        <v>19</v>
      </c>
      <c r="C16" s="16">
        <v>2.4210526315789473</v>
      </c>
      <c r="D16" s="16">
        <v>2.736842105263158</v>
      </c>
      <c r="E16" s="16">
        <v>2.0526315789473686</v>
      </c>
      <c r="F16" s="16">
        <v>3.4736842105263159</v>
      </c>
      <c r="G16" s="16">
        <v>2.736842105263158</v>
      </c>
      <c r="H16" s="16">
        <v>2.263157894736842</v>
      </c>
    </row>
    <row r="17" spans="1:8" ht="25.5" x14ac:dyDescent="0.2">
      <c r="A17" s="21" t="s">
        <v>126</v>
      </c>
      <c r="B17" s="1">
        <v>20</v>
      </c>
      <c r="C17" s="16">
        <v>2.65</v>
      </c>
      <c r="D17" s="16">
        <v>2.25</v>
      </c>
      <c r="E17" s="16">
        <v>2.5499999999999998</v>
      </c>
      <c r="F17" s="16">
        <v>3.05</v>
      </c>
      <c r="G17" s="16">
        <v>3</v>
      </c>
      <c r="H17" s="16">
        <v>2.8</v>
      </c>
    </row>
    <row r="18" spans="1:8" ht="25.5" x14ac:dyDescent="0.2">
      <c r="A18" s="21" t="s">
        <v>127</v>
      </c>
      <c r="B18" s="1">
        <v>12</v>
      </c>
      <c r="C18" s="16">
        <v>3</v>
      </c>
      <c r="D18" s="16">
        <v>2.9166666666666665</v>
      </c>
      <c r="E18" s="16">
        <v>2.3333333333333335</v>
      </c>
      <c r="F18" s="16">
        <v>3.5833333333333335</v>
      </c>
      <c r="G18" s="16">
        <v>3.25</v>
      </c>
      <c r="H18" s="16">
        <v>3.1666666666666665</v>
      </c>
    </row>
    <row r="19" spans="1:8" x14ac:dyDescent="0.2">
      <c r="A19" s="14" t="s">
        <v>5</v>
      </c>
      <c r="B19" s="15">
        <v>66</v>
      </c>
      <c r="C19" s="17">
        <v>2.5909090909090908</v>
      </c>
      <c r="D19" s="17">
        <v>2.5757575757575757</v>
      </c>
      <c r="E19" s="17">
        <v>2.3484848484848486</v>
      </c>
      <c r="F19" s="17">
        <v>3.2878787878787881</v>
      </c>
      <c r="G19" s="17">
        <v>2.8484848484848486</v>
      </c>
      <c r="H19" s="17">
        <v>2.5757575757575757</v>
      </c>
    </row>
  </sheetData>
  <pageMargins left="0.7" right="0.7" top="0.75" bottom="0.75" header="0.3" footer="0.3"/>
  <pageSetup orientation="portrait" horizontalDpi="4294967295" verticalDpi="4294967295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9" tint="0.79998168889431442"/>
  </sheetPr>
  <dimension ref="A1:F20"/>
  <sheetViews>
    <sheetView workbookViewId="0">
      <selection activeCell="A17" sqref="A17"/>
    </sheetView>
  </sheetViews>
  <sheetFormatPr defaultRowHeight="12.75" x14ac:dyDescent="0.2"/>
  <cols>
    <col min="1" max="1" width="15.140625" customWidth="1"/>
    <col min="2" max="2" width="15.7109375" customWidth="1"/>
    <col min="3" max="3" width="12" bestFit="1" customWidth="1"/>
    <col min="4" max="4" width="11.28515625" bestFit="1" customWidth="1"/>
    <col min="5" max="5" width="10.7109375" bestFit="1" customWidth="1"/>
    <col min="6" max="6" width="12.85546875" customWidth="1"/>
    <col min="7" max="7" width="8.5703125" customWidth="1"/>
    <col min="8" max="70" width="23.140625" bestFit="1" customWidth="1"/>
    <col min="71" max="71" width="10.5703125" bestFit="1" customWidth="1"/>
    <col min="72" max="75" width="11.5703125" bestFit="1" customWidth="1"/>
  </cols>
  <sheetData>
    <row r="1" spans="1:6" ht="38.25" x14ac:dyDescent="0.2">
      <c r="A1" s="9" t="s">
        <v>89</v>
      </c>
      <c r="B1" s="1" t="s">
        <v>3</v>
      </c>
      <c r="C1" s="1"/>
      <c r="D1" s="1"/>
      <c r="E1" s="1"/>
    </row>
    <row r="2" spans="1:6" x14ac:dyDescent="0.2">
      <c r="A2" s="9" t="s">
        <v>79</v>
      </c>
      <c r="B2" s="1" t="s">
        <v>3</v>
      </c>
      <c r="C2" s="1"/>
      <c r="D2" s="1"/>
      <c r="E2" s="1"/>
    </row>
    <row r="3" spans="1:6" x14ac:dyDescent="0.2">
      <c r="A3" s="1"/>
      <c r="B3" s="1"/>
      <c r="C3" s="1"/>
      <c r="D3" s="1"/>
      <c r="E3" s="1"/>
    </row>
    <row r="4" spans="1:6" ht="89.25" x14ac:dyDescent="0.2">
      <c r="A4" s="1" t="s">
        <v>75</v>
      </c>
      <c r="B4" s="1" t="s">
        <v>90</v>
      </c>
      <c r="C4" s="1" t="s">
        <v>91</v>
      </c>
      <c r="D4" s="1" t="s">
        <v>92</v>
      </c>
      <c r="E4" s="1" t="s">
        <v>93</v>
      </c>
    </row>
    <row r="5" spans="1:6" x14ac:dyDescent="0.2">
      <c r="A5" s="1">
        <v>50</v>
      </c>
      <c r="B5" s="1">
        <v>2.72</v>
      </c>
      <c r="C5" s="1">
        <v>2.88</v>
      </c>
      <c r="D5" s="1">
        <v>2.6</v>
      </c>
      <c r="E5" s="1">
        <v>2.82</v>
      </c>
    </row>
    <row r="15" spans="1:6" ht="89.25" x14ac:dyDescent="0.2">
      <c r="A15" s="13" t="s">
        <v>4</v>
      </c>
      <c r="B15" s="13" t="s">
        <v>75</v>
      </c>
      <c r="C15" s="13" t="s">
        <v>90</v>
      </c>
      <c r="D15" s="13" t="s">
        <v>91</v>
      </c>
      <c r="E15" s="13" t="s">
        <v>92</v>
      </c>
      <c r="F15" s="13" t="s">
        <v>93</v>
      </c>
    </row>
    <row r="16" spans="1:6" x14ac:dyDescent="0.2">
      <c r="A16" s="8" t="s">
        <v>82</v>
      </c>
      <c r="B16" s="1">
        <v>15</v>
      </c>
      <c r="C16" s="1">
        <v>3.0666666666666669</v>
      </c>
      <c r="D16" s="1">
        <v>3.2</v>
      </c>
      <c r="E16" s="1">
        <v>2.5333333333333332</v>
      </c>
      <c r="F16" s="1">
        <v>3.1333333333333333</v>
      </c>
    </row>
    <row r="17" spans="1:6" x14ac:dyDescent="0.2">
      <c r="A17" s="8" t="s">
        <v>83</v>
      </c>
      <c r="B17" s="1">
        <v>19</v>
      </c>
      <c r="C17" s="1">
        <v>2.6842105263157894</v>
      </c>
      <c r="D17" s="1">
        <v>2.7894736842105261</v>
      </c>
      <c r="E17" s="1">
        <v>2.7894736842105261</v>
      </c>
      <c r="F17" s="1">
        <v>2.5263157894736841</v>
      </c>
    </row>
    <row r="18" spans="1:6" ht="25.5" x14ac:dyDescent="0.2">
      <c r="A18" s="8" t="s">
        <v>84</v>
      </c>
      <c r="B18" s="1">
        <v>20</v>
      </c>
      <c r="C18" s="1">
        <v>2.65</v>
      </c>
      <c r="D18" s="1">
        <v>2.7</v>
      </c>
      <c r="E18" s="1">
        <v>2.5499999999999998</v>
      </c>
      <c r="F18" s="1">
        <v>2.7</v>
      </c>
    </row>
    <row r="19" spans="1:6" ht="25.5" x14ac:dyDescent="0.2">
      <c r="A19" s="8" t="s">
        <v>85</v>
      </c>
      <c r="B19" s="1">
        <v>12</v>
      </c>
      <c r="C19" s="1">
        <v>2.5833333333333335</v>
      </c>
      <c r="D19" s="1">
        <v>2.75</v>
      </c>
      <c r="E19" s="1">
        <v>2.4166666666666665</v>
      </c>
      <c r="F19" s="1">
        <v>2.9166666666666665</v>
      </c>
    </row>
    <row r="20" spans="1:6" x14ac:dyDescent="0.2">
      <c r="A20" s="14" t="s">
        <v>5</v>
      </c>
      <c r="B20" s="15">
        <v>66</v>
      </c>
      <c r="C20" s="15">
        <v>2.7424242424242422</v>
      </c>
      <c r="D20" s="15">
        <v>2.8484848484848486</v>
      </c>
      <c r="E20" s="15">
        <v>2.5909090909090908</v>
      </c>
      <c r="F20" s="15">
        <v>2.7878787878787881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79998168889431442"/>
  </sheetPr>
  <dimension ref="A1:E21"/>
  <sheetViews>
    <sheetView zoomScale="108" workbookViewId="0">
      <selection activeCell="A17" sqref="A17"/>
    </sheetView>
  </sheetViews>
  <sheetFormatPr defaultRowHeight="12.75" x14ac:dyDescent="0.2"/>
  <cols>
    <col min="1" max="1" width="21.28515625" customWidth="1"/>
    <col min="2" max="2" width="22.28515625" bestFit="1" customWidth="1"/>
    <col min="3" max="3" width="26.5703125" bestFit="1" customWidth="1"/>
    <col min="4" max="4" width="27.85546875" bestFit="1" customWidth="1"/>
    <col min="5" max="5" width="34.42578125" bestFit="1" customWidth="1"/>
    <col min="6" max="6" width="34.42578125" customWidth="1"/>
    <col min="7" max="7" width="8.5703125" customWidth="1"/>
    <col min="8" max="70" width="23.140625" bestFit="1" customWidth="1"/>
    <col min="71" max="71" width="10.5703125" bestFit="1" customWidth="1"/>
    <col min="72" max="75" width="11.5703125" bestFit="1" customWidth="1"/>
  </cols>
  <sheetData>
    <row r="1" spans="1:5" x14ac:dyDescent="0.2">
      <c r="C1" s="1"/>
      <c r="D1" s="1"/>
      <c r="E1" s="1"/>
    </row>
    <row r="2" spans="1:5" ht="25.5" x14ac:dyDescent="0.2">
      <c r="A2" s="10" t="s">
        <v>89</v>
      </c>
      <c r="B2" s="7" t="s">
        <v>3</v>
      </c>
      <c r="C2" s="1"/>
      <c r="D2" s="1"/>
      <c r="E2" s="1"/>
    </row>
    <row r="3" spans="1:5" x14ac:dyDescent="0.2">
      <c r="A3" s="10" t="s">
        <v>79</v>
      </c>
      <c r="B3" s="7" t="s">
        <v>3</v>
      </c>
      <c r="C3" s="1"/>
      <c r="D3" s="1"/>
      <c r="E3" s="1"/>
    </row>
    <row r="5" spans="1:5" ht="25.5" x14ac:dyDescent="0.2">
      <c r="A5" s="7" t="s">
        <v>75</v>
      </c>
      <c r="B5" s="7" t="s">
        <v>90</v>
      </c>
      <c r="C5" s="7" t="s">
        <v>91</v>
      </c>
      <c r="D5" s="7" t="s">
        <v>92</v>
      </c>
      <c r="E5" s="7" t="s">
        <v>93</v>
      </c>
    </row>
    <row r="6" spans="1:5" x14ac:dyDescent="0.2">
      <c r="A6" s="7">
        <v>50</v>
      </c>
      <c r="B6" s="18">
        <v>2.72</v>
      </c>
      <c r="C6" s="18">
        <v>2.88</v>
      </c>
      <c r="D6" s="18">
        <v>2.6</v>
      </c>
      <c r="E6" s="18">
        <v>2.82</v>
      </c>
    </row>
    <row r="15" spans="1:5" ht="38.25" x14ac:dyDescent="0.2">
      <c r="A15" s="11" t="s">
        <v>4</v>
      </c>
      <c r="B15" s="11" t="s">
        <v>90</v>
      </c>
      <c r="C15" s="11" t="s">
        <v>91</v>
      </c>
      <c r="D15" s="11" t="s">
        <v>92</v>
      </c>
      <c r="E15" s="11" t="s">
        <v>93</v>
      </c>
    </row>
    <row r="16" spans="1:5" x14ac:dyDescent="0.2">
      <c r="A16" s="5" t="s">
        <v>82</v>
      </c>
      <c r="B16" s="18">
        <v>3.0666666666666669</v>
      </c>
      <c r="C16" s="18">
        <v>3.2</v>
      </c>
      <c r="D16" s="18">
        <v>2.5333333333333332</v>
      </c>
      <c r="E16" s="18">
        <v>3.1333333333333333</v>
      </c>
    </row>
    <row r="17" spans="1:5" x14ac:dyDescent="0.2">
      <c r="A17" s="5" t="s">
        <v>83</v>
      </c>
      <c r="B17" s="18">
        <v>2.6842105263157894</v>
      </c>
      <c r="C17" s="18">
        <v>2.7894736842105261</v>
      </c>
      <c r="D17" s="18">
        <v>2.7894736842105261</v>
      </c>
      <c r="E17" s="18">
        <v>2.5263157894736841</v>
      </c>
    </row>
    <row r="18" spans="1:5" x14ac:dyDescent="0.2">
      <c r="A18" s="5" t="s">
        <v>84</v>
      </c>
      <c r="B18" s="18">
        <v>2.65</v>
      </c>
      <c r="C18" s="18">
        <v>2.7</v>
      </c>
      <c r="D18" s="18">
        <v>2.5499999999999998</v>
      </c>
      <c r="E18" s="18">
        <v>2.7</v>
      </c>
    </row>
    <row r="19" spans="1:5" x14ac:dyDescent="0.2">
      <c r="A19" s="5" t="s">
        <v>85</v>
      </c>
      <c r="B19" s="18">
        <v>2.5833333333333335</v>
      </c>
      <c r="C19" s="18">
        <v>2.75</v>
      </c>
      <c r="D19" s="18">
        <v>2.4166666666666665</v>
      </c>
      <c r="E19" s="18">
        <v>2.9166666666666665</v>
      </c>
    </row>
    <row r="20" spans="1:5" x14ac:dyDescent="0.2">
      <c r="A20" s="5" t="s">
        <v>40</v>
      </c>
      <c r="B20" s="18"/>
      <c r="C20" s="18"/>
      <c r="D20" s="18"/>
      <c r="E20" s="18"/>
    </row>
    <row r="21" spans="1:5" x14ac:dyDescent="0.2">
      <c r="A21" s="12" t="s">
        <v>5</v>
      </c>
      <c r="B21" s="19">
        <v>2.7424242424242422</v>
      </c>
      <c r="C21" s="19">
        <v>2.8484848484848486</v>
      </c>
      <c r="D21" s="19">
        <v>2.5909090909090908</v>
      </c>
      <c r="E21" s="19">
        <v>2.7878787878787881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9" tint="0.79998168889431442"/>
  </sheetPr>
  <dimension ref="A1:F19"/>
  <sheetViews>
    <sheetView workbookViewId="0">
      <selection activeCell="A17" sqref="A17"/>
    </sheetView>
  </sheetViews>
  <sheetFormatPr defaultRowHeight="12.75" x14ac:dyDescent="0.2"/>
  <cols>
    <col min="1" max="1" width="19.7109375" bestFit="1" customWidth="1"/>
    <col min="2" max="2" width="16.140625" bestFit="1" customWidth="1"/>
    <col min="3" max="3" width="10.85546875" customWidth="1"/>
    <col min="4" max="4" width="9.7109375" customWidth="1"/>
    <col min="5" max="5" width="11.42578125" bestFit="1" customWidth="1"/>
    <col min="6" max="6" width="12.42578125" customWidth="1"/>
    <col min="7" max="7" width="8.5703125" customWidth="1"/>
    <col min="8" max="70" width="23.140625" bestFit="1" customWidth="1"/>
    <col min="71" max="71" width="10.5703125" bestFit="1" customWidth="1"/>
    <col min="72" max="75" width="11.5703125" bestFit="1" customWidth="1"/>
  </cols>
  <sheetData>
    <row r="1" spans="1:6" x14ac:dyDescent="0.2">
      <c r="C1" s="1"/>
      <c r="D1" s="1"/>
      <c r="E1" s="1"/>
    </row>
    <row r="2" spans="1:6" ht="38.25" x14ac:dyDescent="0.2">
      <c r="A2" s="10" t="s">
        <v>89</v>
      </c>
      <c r="B2" s="7" t="s">
        <v>3</v>
      </c>
      <c r="C2" s="1"/>
      <c r="D2" s="1"/>
      <c r="E2" s="1"/>
    </row>
    <row r="3" spans="1:6" x14ac:dyDescent="0.2">
      <c r="A3" s="10" t="s">
        <v>79</v>
      </c>
      <c r="B3" s="7" t="s">
        <v>3</v>
      </c>
      <c r="C3" s="1"/>
      <c r="D3" s="1"/>
      <c r="E3" s="1"/>
    </row>
    <row r="5" spans="1:6" ht="114.75" x14ac:dyDescent="0.2">
      <c r="A5" s="7" t="s">
        <v>75</v>
      </c>
      <c r="B5" s="7" t="s">
        <v>100</v>
      </c>
      <c r="C5" s="7" t="s">
        <v>101</v>
      </c>
      <c r="D5" s="7" t="s">
        <v>102</v>
      </c>
      <c r="E5" s="7" t="s">
        <v>103</v>
      </c>
    </row>
    <row r="6" spans="1:6" x14ac:dyDescent="0.2">
      <c r="A6" s="7">
        <v>50</v>
      </c>
      <c r="B6" s="18">
        <v>2.98</v>
      </c>
      <c r="C6" s="18">
        <v>3.44</v>
      </c>
      <c r="D6" s="18">
        <v>3.38</v>
      </c>
      <c r="E6" s="7">
        <v>3.46</v>
      </c>
    </row>
    <row r="14" spans="1:6" ht="127.5" x14ac:dyDescent="0.2">
      <c r="A14" s="11" t="s">
        <v>4</v>
      </c>
      <c r="B14" s="11" t="s">
        <v>75</v>
      </c>
      <c r="C14" s="11" t="s">
        <v>100</v>
      </c>
      <c r="D14" s="11" t="s">
        <v>101</v>
      </c>
      <c r="E14" s="11" t="s">
        <v>102</v>
      </c>
      <c r="F14" s="11" t="s">
        <v>103</v>
      </c>
    </row>
    <row r="15" spans="1:6" x14ac:dyDescent="0.2">
      <c r="A15" s="5" t="s">
        <v>82</v>
      </c>
      <c r="B15" s="7">
        <v>15</v>
      </c>
      <c r="C15" s="18">
        <v>2.8</v>
      </c>
      <c r="D15" s="18">
        <v>3.2666666666666666</v>
      </c>
      <c r="E15" s="18">
        <v>3.4</v>
      </c>
      <c r="F15" s="7">
        <v>3.4</v>
      </c>
    </row>
    <row r="16" spans="1:6" x14ac:dyDescent="0.2">
      <c r="A16" s="5" t="s">
        <v>83</v>
      </c>
      <c r="B16" s="7">
        <v>19</v>
      </c>
      <c r="C16" s="18">
        <v>2.4736842105263159</v>
      </c>
      <c r="D16" s="18">
        <v>3.4210526315789473</v>
      </c>
      <c r="E16" s="18">
        <v>3.2105263157894739</v>
      </c>
      <c r="F16" s="7">
        <v>3.5263157894736841</v>
      </c>
    </row>
    <row r="17" spans="1:6" x14ac:dyDescent="0.2">
      <c r="A17" s="5" t="s">
        <v>84</v>
      </c>
      <c r="B17" s="7">
        <v>20</v>
      </c>
      <c r="C17" s="18">
        <v>3.05</v>
      </c>
      <c r="D17" s="18">
        <v>3.35</v>
      </c>
      <c r="E17" s="18">
        <v>3.35</v>
      </c>
      <c r="F17" s="7">
        <v>3.3</v>
      </c>
    </row>
    <row r="18" spans="1:6" x14ac:dyDescent="0.2">
      <c r="A18" s="5" t="s">
        <v>85</v>
      </c>
      <c r="B18" s="7">
        <v>12</v>
      </c>
      <c r="C18" s="18">
        <v>3.25</v>
      </c>
      <c r="D18" s="18">
        <v>3.25</v>
      </c>
      <c r="E18" s="18">
        <v>3.1666666666666665</v>
      </c>
      <c r="F18" s="7">
        <v>3.3333333333333335</v>
      </c>
    </row>
    <row r="19" spans="1:6" x14ac:dyDescent="0.2">
      <c r="A19" s="12" t="s">
        <v>5</v>
      </c>
      <c r="B19" s="11">
        <v>66</v>
      </c>
      <c r="C19" s="19">
        <v>2.8636363636363638</v>
      </c>
      <c r="D19" s="19">
        <v>3.3333333333333335</v>
      </c>
      <c r="E19" s="19">
        <v>3.2878787878787881</v>
      </c>
      <c r="F19" s="11">
        <v>3.393939393939394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0.79998168889431442"/>
  </sheetPr>
  <dimension ref="A1:G18"/>
  <sheetViews>
    <sheetView topLeftCell="A9" workbookViewId="0">
      <selection activeCell="A17" sqref="A17"/>
    </sheetView>
  </sheetViews>
  <sheetFormatPr defaultRowHeight="12.75" x14ac:dyDescent="0.2"/>
  <cols>
    <col min="1" max="1" width="15.140625" customWidth="1"/>
    <col min="2" max="2" width="15.7109375" customWidth="1"/>
    <col min="3" max="4" width="10.85546875" bestFit="1" customWidth="1"/>
    <col min="5" max="5" width="10.7109375" bestFit="1" customWidth="1"/>
    <col min="6" max="6" width="10.5703125" bestFit="1" customWidth="1"/>
    <col min="7" max="7" width="11.5703125" customWidth="1"/>
    <col min="8" max="70" width="23.140625" bestFit="1" customWidth="1"/>
    <col min="71" max="71" width="10.5703125" bestFit="1" customWidth="1"/>
    <col min="72" max="75" width="11.5703125" bestFit="1" customWidth="1"/>
  </cols>
  <sheetData>
    <row r="1" spans="1:7" ht="38.25" x14ac:dyDescent="0.2">
      <c r="A1" s="10" t="s">
        <v>89</v>
      </c>
      <c r="B1" s="7" t="s">
        <v>3</v>
      </c>
      <c r="C1" s="1"/>
      <c r="D1" s="1"/>
      <c r="E1" s="1"/>
    </row>
    <row r="2" spans="1:7" x14ac:dyDescent="0.2">
      <c r="A2" s="10" t="s">
        <v>79</v>
      </c>
      <c r="B2" s="7" t="s">
        <v>3</v>
      </c>
      <c r="C2" s="1"/>
      <c r="D2" s="1"/>
      <c r="E2" s="1"/>
    </row>
    <row r="3" spans="1:7" x14ac:dyDescent="0.2">
      <c r="A3" s="1"/>
      <c r="B3" s="1"/>
      <c r="C3" s="1"/>
      <c r="D3" s="1"/>
      <c r="E3" s="1"/>
    </row>
    <row r="4" spans="1:7" ht="102" x14ac:dyDescent="0.2">
      <c r="A4" s="7" t="s">
        <v>75</v>
      </c>
      <c r="B4" s="7" t="s">
        <v>104</v>
      </c>
      <c r="C4" s="7" t="s">
        <v>105</v>
      </c>
      <c r="D4" s="7" t="s">
        <v>106</v>
      </c>
      <c r="E4" s="7" t="s">
        <v>107</v>
      </c>
      <c r="F4" s="7" t="s">
        <v>108</v>
      </c>
    </row>
    <row r="5" spans="1:7" x14ac:dyDescent="0.2">
      <c r="A5" s="7">
        <v>50</v>
      </c>
      <c r="B5" s="7">
        <v>2.4</v>
      </c>
      <c r="C5" s="7">
        <v>2.58</v>
      </c>
      <c r="D5" s="7">
        <v>2.2200000000000002</v>
      </c>
      <c r="E5" s="7">
        <v>3.74</v>
      </c>
      <c r="F5" s="7">
        <v>2.96</v>
      </c>
    </row>
    <row r="13" spans="1:7" ht="114.75" x14ac:dyDescent="0.2">
      <c r="A13" s="11" t="s">
        <v>4</v>
      </c>
      <c r="B13" s="11" t="s">
        <v>75</v>
      </c>
      <c r="C13" s="11" t="s">
        <v>104</v>
      </c>
      <c r="D13" s="11" t="s">
        <v>105</v>
      </c>
      <c r="E13" s="11" t="s">
        <v>106</v>
      </c>
      <c r="F13" s="11" t="s">
        <v>107</v>
      </c>
      <c r="G13" s="11" t="s">
        <v>108</v>
      </c>
    </row>
    <row r="14" spans="1:7" x14ac:dyDescent="0.2">
      <c r="A14" s="5" t="s">
        <v>82</v>
      </c>
      <c r="B14" s="7">
        <v>15</v>
      </c>
      <c r="C14" s="7">
        <v>2.4666666666666668</v>
      </c>
      <c r="D14" s="7">
        <v>2.5333333333333332</v>
      </c>
      <c r="E14" s="7">
        <v>2.2000000000000002</v>
      </c>
      <c r="F14" s="7">
        <v>3.4</v>
      </c>
      <c r="G14" s="7">
        <v>3.1333333333333333</v>
      </c>
    </row>
    <row r="15" spans="1:7" x14ac:dyDescent="0.2">
      <c r="A15" s="5" t="s">
        <v>83</v>
      </c>
      <c r="B15" s="7">
        <v>19</v>
      </c>
      <c r="C15" s="7">
        <v>2.2105263157894739</v>
      </c>
      <c r="D15" s="7">
        <v>2.2105263157894739</v>
      </c>
      <c r="E15" s="7">
        <v>2.263157894736842</v>
      </c>
      <c r="F15" s="7">
        <v>3.4736842105263159</v>
      </c>
      <c r="G15" s="7">
        <v>2.5789473684210527</v>
      </c>
    </row>
    <row r="16" spans="1:7" ht="25.5" x14ac:dyDescent="0.2">
      <c r="A16" s="5" t="s">
        <v>84</v>
      </c>
      <c r="B16" s="7">
        <v>20</v>
      </c>
      <c r="C16" s="7">
        <v>2.15</v>
      </c>
      <c r="D16" s="7">
        <v>2.75</v>
      </c>
      <c r="E16" s="7">
        <v>2.2999999999999998</v>
      </c>
      <c r="F16" s="7">
        <v>3.9</v>
      </c>
      <c r="G16" s="7">
        <v>3</v>
      </c>
    </row>
    <row r="17" spans="1:7" ht="25.5" x14ac:dyDescent="0.2">
      <c r="A17" s="5" t="s">
        <v>85</v>
      </c>
      <c r="B17" s="7">
        <v>12</v>
      </c>
      <c r="C17" s="7">
        <v>2.5</v>
      </c>
      <c r="D17" s="7">
        <v>2.5833333333333335</v>
      </c>
      <c r="E17" s="7">
        <v>1.75</v>
      </c>
      <c r="F17" s="7">
        <v>3.5833333333333335</v>
      </c>
      <c r="G17" s="7">
        <v>2.75</v>
      </c>
    </row>
    <row r="18" spans="1:7" x14ac:dyDescent="0.2">
      <c r="A18" s="12" t="s">
        <v>5</v>
      </c>
      <c r="B18" s="11">
        <v>66</v>
      </c>
      <c r="C18" s="11">
        <v>2.3030303030303032</v>
      </c>
      <c r="D18" s="11">
        <v>2.5151515151515151</v>
      </c>
      <c r="E18" s="11">
        <v>2.1666666666666665</v>
      </c>
      <c r="F18" s="11">
        <v>3.606060606060606</v>
      </c>
      <c r="G18" s="11">
        <v>2.8636363636363638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9" tint="0.79998168889431442"/>
  </sheetPr>
  <dimension ref="A1:G17"/>
  <sheetViews>
    <sheetView topLeftCell="A13" workbookViewId="0">
      <selection activeCell="A17" sqref="A17"/>
    </sheetView>
  </sheetViews>
  <sheetFormatPr defaultRowHeight="12.75" x14ac:dyDescent="0.2"/>
  <cols>
    <col min="1" max="1" width="15.140625" customWidth="1"/>
    <col min="2" max="2" width="15.7109375" customWidth="1"/>
    <col min="3" max="3" width="11.42578125" bestFit="1" customWidth="1"/>
    <col min="4" max="4" width="11.28515625" bestFit="1" customWidth="1"/>
    <col min="5" max="5" width="10.28515625" bestFit="1" customWidth="1"/>
    <col min="6" max="6" width="10.7109375" bestFit="1" customWidth="1"/>
    <col min="7" max="7" width="11.5703125" customWidth="1"/>
    <col min="8" max="8" width="21.42578125" bestFit="1" customWidth="1"/>
    <col min="9" max="70" width="23.140625" bestFit="1" customWidth="1"/>
    <col min="71" max="71" width="10.5703125" bestFit="1" customWidth="1"/>
    <col min="72" max="75" width="11.5703125" bestFit="1" customWidth="1"/>
  </cols>
  <sheetData>
    <row r="1" spans="1:7" ht="38.25" x14ac:dyDescent="0.2">
      <c r="A1" s="10" t="s">
        <v>89</v>
      </c>
      <c r="B1" s="7" t="s">
        <v>3</v>
      </c>
      <c r="C1" s="1"/>
      <c r="D1" s="1"/>
      <c r="E1" s="1"/>
    </row>
    <row r="2" spans="1:7" x14ac:dyDescent="0.2">
      <c r="A2" s="10" t="s">
        <v>79</v>
      </c>
      <c r="B2" s="7" t="s">
        <v>3</v>
      </c>
      <c r="C2" s="1"/>
      <c r="D2" s="1"/>
      <c r="E2" s="1"/>
    </row>
    <row r="3" spans="1:7" x14ac:dyDescent="0.2">
      <c r="A3" s="1"/>
      <c r="B3" s="1"/>
      <c r="C3" s="1"/>
      <c r="D3" s="1"/>
      <c r="E3" s="1"/>
    </row>
    <row r="4" spans="1:7" ht="102" x14ac:dyDescent="0.2">
      <c r="A4" s="7" t="s">
        <v>109</v>
      </c>
      <c r="B4" s="7" t="s">
        <v>110</v>
      </c>
      <c r="C4" s="7" t="s">
        <v>111</v>
      </c>
      <c r="D4" s="7" t="s">
        <v>112</v>
      </c>
      <c r="E4" s="7" t="s">
        <v>113</v>
      </c>
      <c r="F4" s="7" t="s">
        <v>114</v>
      </c>
    </row>
    <row r="5" spans="1:7" x14ac:dyDescent="0.2">
      <c r="A5" s="7">
        <v>50</v>
      </c>
      <c r="B5" s="7">
        <v>3.3</v>
      </c>
      <c r="C5" s="7">
        <v>2.84</v>
      </c>
      <c r="D5" s="7">
        <v>3.36</v>
      </c>
      <c r="E5" s="7">
        <v>3.38</v>
      </c>
      <c r="F5" s="7">
        <v>3.5</v>
      </c>
    </row>
    <row r="12" spans="1:7" ht="102" x14ac:dyDescent="0.2">
      <c r="A12" s="11" t="s">
        <v>4</v>
      </c>
      <c r="B12" s="11" t="s">
        <v>109</v>
      </c>
      <c r="C12" s="11" t="s">
        <v>110</v>
      </c>
      <c r="D12" s="11" t="s">
        <v>111</v>
      </c>
      <c r="E12" s="11" t="s">
        <v>112</v>
      </c>
      <c r="F12" s="11" t="s">
        <v>113</v>
      </c>
      <c r="G12" s="11" t="s">
        <v>114</v>
      </c>
    </row>
    <row r="13" spans="1:7" x14ac:dyDescent="0.2">
      <c r="A13" s="5" t="s">
        <v>82</v>
      </c>
      <c r="B13" s="7">
        <v>15</v>
      </c>
      <c r="C13" s="7">
        <v>2.9333333333333331</v>
      </c>
      <c r="D13" s="7">
        <v>3</v>
      </c>
      <c r="E13" s="7">
        <v>3.0666666666666669</v>
      </c>
      <c r="F13" s="7">
        <v>3.0666666666666669</v>
      </c>
      <c r="G13" s="7">
        <v>3.2</v>
      </c>
    </row>
    <row r="14" spans="1:7" x14ac:dyDescent="0.2">
      <c r="A14" s="5" t="s">
        <v>83</v>
      </c>
      <c r="B14" s="7">
        <v>19</v>
      </c>
      <c r="C14" s="7">
        <v>3.0526315789473686</v>
      </c>
      <c r="D14" s="7">
        <v>2.4736842105263159</v>
      </c>
      <c r="E14" s="7">
        <v>3.3157894736842106</v>
      </c>
      <c r="F14" s="7">
        <v>3.3157894736842106</v>
      </c>
      <c r="G14" s="7">
        <v>3.0526315789473686</v>
      </c>
    </row>
    <row r="15" spans="1:7" ht="25.5" x14ac:dyDescent="0.2">
      <c r="A15" s="5" t="s">
        <v>84</v>
      </c>
      <c r="B15" s="7">
        <v>20</v>
      </c>
      <c r="C15" s="7">
        <v>3.45</v>
      </c>
      <c r="D15" s="7">
        <v>2.95</v>
      </c>
      <c r="E15" s="7">
        <v>3.25</v>
      </c>
      <c r="F15" s="7">
        <v>3.4</v>
      </c>
      <c r="G15" s="7">
        <v>3.7</v>
      </c>
    </row>
    <row r="16" spans="1:7" ht="25.5" x14ac:dyDescent="0.2">
      <c r="A16" s="5" t="s">
        <v>85</v>
      </c>
      <c r="B16" s="7">
        <v>12</v>
      </c>
      <c r="C16" s="7">
        <v>3.5833333333333335</v>
      </c>
      <c r="D16" s="7">
        <v>2.75</v>
      </c>
      <c r="E16" s="7">
        <v>3.8333333333333335</v>
      </c>
      <c r="F16" s="7">
        <v>3.6666666666666665</v>
      </c>
      <c r="G16" s="7">
        <v>3.6666666666666665</v>
      </c>
    </row>
    <row r="17" spans="1:7" x14ac:dyDescent="0.2">
      <c r="A17" s="12" t="s">
        <v>5</v>
      </c>
      <c r="B17" s="11">
        <v>66</v>
      </c>
      <c r="C17" s="11">
        <v>3.2424242424242422</v>
      </c>
      <c r="D17" s="11">
        <v>2.7878787878787881</v>
      </c>
      <c r="E17" s="11">
        <v>3.3333333333333335</v>
      </c>
      <c r="F17" s="11">
        <v>3.3484848484848486</v>
      </c>
      <c r="G17" s="11">
        <v>3.393939393939394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9" tint="0.79998168889431442"/>
  </sheetPr>
  <dimension ref="A1:G17"/>
  <sheetViews>
    <sheetView workbookViewId="0">
      <selection activeCell="A17" sqref="A17"/>
    </sheetView>
  </sheetViews>
  <sheetFormatPr defaultRowHeight="12.75" x14ac:dyDescent="0.2"/>
  <cols>
    <col min="1" max="1" width="15.140625" customWidth="1"/>
    <col min="2" max="2" width="15.5703125" customWidth="1"/>
    <col min="3" max="3" width="11.140625" customWidth="1"/>
    <col min="4" max="7" width="11.5703125" customWidth="1"/>
    <col min="8" max="8" width="21.42578125" bestFit="1" customWidth="1"/>
    <col min="9" max="70" width="23.140625" bestFit="1" customWidth="1"/>
    <col min="71" max="71" width="10.5703125" bestFit="1" customWidth="1"/>
    <col min="72" max="75" width="11.5703125" bestFit="1" customWidth="1"/>
  </cols>
  <sheetData>
    <row r="1" spans="1:7" ht="38.25" x14ac:dyDescent="0.2">
      <c r="A1" s="10" t="s">
        <v>89</v>
      </c>
      <c r="B1" s="7" t="s">
        <v>3</v>
      </c>
      <c r="C1" s="1"/>
      <c r="D1" s="1"/>
      <c r="E1" s="1"/>
    </row>
    <row r="2" spans="1:7" x14ac:dyDescent="0.2">
      <c r="A2" s="10" t="s">
        <v>79</v>
      </c>
      <c r="B2" s="7" t="s">
        <v>3</v>
      </c>
      <c r="C2" s="1"/>
      <c r="D2" s="1"/>
      <c r="E2" s="1"/>
    </row>
    <row r="3" spans="1:7" x14ac:dyDescent="0.2">
      <c r="A3" s="1"/>
      <c r="B3" s="1"/>
      <c r="C3" s="1"/>
      <c r="D3" s="1"/>
      <c r="E3" s="1"/>
    </row>
    <row r="4" spans="1:7" ht="89.25" x14ac:dyDescent="0.2">
      <c r="A4" s="7" t="s">
        <v>116</v>
      </c>
      <c r="B4" s="7" t="s">
        <v>117</v>
      </c>
    </row>
    <row r="5" spans="1:7" x14ac:dyDescent="0.2">
      <c r="A5" s="7">
        <v>2.48</v>
      </c>
      <c r="B5" s="7">
        <v>50</v>
      </c>
    </row>
    <row r="12" spans="1:7" ht="102" x14ac:dyDescent="0.2">
      <c r="A12" s="11" t="s">
        <v>4</v>
      </c>
      <c r="B12" s="11" t="s">
        <v>116</v>
      </c>
      <c r="C12" s="11" t="s">
        <v>115</v>
      </c>
      <c r="D12" s="11"/>
      <c r="E12" s="11"/>
      <c r="F12" s="11"/>
      <c r="G12" s="11"/>
    </row>
    <row r="13" spans="1:7" x14ac:dyDescent="0.2">
      <c r="A13" s="5" t="s">
        <v>82</v>
      </c>
      <c r="B13" s="7">
        <v>2.7333333333333334</v>
      </c>
      <c r="C13" s="7">
        <v>2.9333333333333331</v>
      </c>
      <c r="D13" s="7"/>
      <c r="E13" s="7"/>
      <c r="F13" s="7"/>
      <c r="G13" s="7"/>
    </row>
    <row r="14" spans="1:7" x14ac:dyDescent="0.2">
      <c r="A14" s="5" t="s">
        <v>83</v>
      </c>
      <c r="B14" s="7">
        <v>2.263157894736842</v>
      </c>
      <c r="C14" s="7">
        <v>2.3684210526315788</v>
      </c>
      <c r="D14" s="7"/>
      <c r="E14" s="7"/>
      <c r="F14" s="7"/>
      <c r="G14" s="7"/>
    </row>
    <row r="15" spans="1:7" ht="25.5" x14ac:dyDescent="0.2">
      <c r="A15" s="5" t="s">
        <v>84</v>
      </c>
      <c r="B15" s="7">
        <v>2.65</v>
      </c>
      <c r="C15" s="7">
        <v>3.35</v>
      </c>
      <c r="D15" s="7"/>
      <c r="E15" s="7"/>
      <c r="F15" s="7"/>
      <c r="G15" s="7"/>
    </row>
    <row r="16" spans="1:7" ht="25.5" x14ac:dyDescent="0.2">
      <c r="A16" s="5" t="s">
        <v>85</v>
      </c>
      <c r="B16" s="7">
        <v>2</v>
      </c>
      <c r="C16" s="7">
        <v>3</v>
      </c>
      <c r="D16" s="7"/>
      <c r="E16" s="7"/>
      <c r="F16" s="7"/>
      <c r="G16" s="7"/>
    </row>
    <row r="17" spans="1:7" x14ac:dyDescent="0.2">
      <c r="A17" s="12" t="s">
        <v>5</v>
      </c>
      <c r="B17" s="11">
        <v>2.4393939393939394</v>
      </c>
      <c r="C17" s="11">
        <v>2.9090909090909092</v>
      </c>
      <c r="D17" s="11"/>
      <c r="E17" s="11"/>
      <c r="F17" s="11"/>
      <c r="G17" s="11"/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99FF"/>
  </sheetPr>
  <dimension ref="A2:AG13"/>
  <sheetViews>
    <sheetView workbookViewId="0">
      <selection activeCell="A49" sqref="A49:A50"/>
    </sheetView>
  </sheetViews>
  <sheetFormatPr defaultRowHeight="12.75" x14ac:dyDescent="0.2"/>
  <cols>
    <col min="1" max="1" width="45.7109375" customWidth="1"/>
    <col min="2" max="2" width="12" customWidth="1"/>
    <col min="3" max="4" width="12" bestFit="1" customWidth="1"/>
    <col min="5" max="6" width="12" customWidth="1"/>
    <col min="7" max="7" width="19.7109375" customWidth="1"/>
    <col min="8" max="8" width="12" bestFit="1" customWidth="1"/>
    <col min="9" max="13" width="12" customWidth="1"/>
    <col min="14" max="14" width="12.28515625" customWidth="1"/>
    <col min="15" max="15" width="12" customWidth="1"/>
    <col min="16" max="16" width="12.28515625" customWidth="1"/>
    <col min="17" max="17" width="12" customWidth="1"/>
    <col min="18" max="18" width="12.28515625" customWidth="1"/>
    <col min="19" max="19" width="18.42578125" customWidth="1"/>
    <col min="20" max="20" width="12" customWidth="1"/>
    <col min="21" max="22" width="12.28515625" customWidth="1"/>
    <col min="23" max="24" width="13.42578125" customWidth="1"/>
    <col min="25" max="25" width="18.42578125" customWidth="1"/>
    <col min="26" max="26" width="13.42578125" customWidth="1"/>
    <col min="27" max="27" width="25.5703125" customWidth="1"/>
    <col min="28" max="29" width="20.42578125" customWidth="1"/>
    <col min="30" max="30" width="13.28515625" customWidth="1"/>
    <col min="31" max="31" width="12" customWidth="1"/>
    <col min="32" max="32" width="16.28515625" customWidth="1"/>
    <col min="33" max="33" width="13.28515625" customWidth="1"/>
  </cols>
  <sheetData>
    <row r="2" spans="1:33" x14ac:dyDescent="0.2">
      <c r="A2" s="2" t="s">
        <v>80</v>
      </c>
      <c r="B2" s="4" t="s">
        <v>77</v>
      </c>
    </row>
    <row r="3" spans="1:33" s="1" customFormat="1" x14ac:dyDescent="0.2">
      <c r="A3" s="2" t="s">
        <v>79</v>
      </c>
      <c r="B3" s="4" t="s">
        <v>77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5" spans="1:33" s="1" customFormat="1" x14ac:dyDescent="0.2">
      <c r="A5" s="2" t="s">
        <v>69</v>
      </c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">
      <c r="A6" s="3" t="s">
        <v>70</v>
      </c>
      <c r="B6" s="4">
        <v>3</v>
      </c>
      <c r="E6" s="6"/>
    </row>
    <row r="7" spans="1:33" ht="25.5" x14ac:dyDescent="0.2">
      <c r="A7" s="5" t="s">
        <v>41</v>
      </c>
      <c r="B7" s="4">
        <v>2.7157894736842105</v>
      </c>
      <c r="E7" s="6" t="e">
        <f>GETPIVOTDATA("Average of a. Are kids here friendly with each other?2",$A$5,"Reason For Leaving Program 2015-2016 (dropped out or put out)",)-GETPIVOTDATA("Average of a. Are kids here friendly with each other?2",$A$5,"Reason For Leaving Program 2015-2016 (dropped out or put out)","Dropped Out or Put Out")</f>
        <v>#REF!</v>
      </c>
    </row>
    <row r="8" spans="1:33" ht="25.5" x14ac:dyDescent="0.2">
      <c r="A8" s="5" t="s">
        <v>42</v>
      </c>
      <c r="B8" s="4">
        <v>2.8526315789473684</v>
      </c>
      <c r="E8" s="6" t="e">
        <f>GETPIVOTDATA("Average of b. Does a lot of unwanted teasing go on here?2",$A$5,"Reason For Leaving Program 2015-2016 (dropped out or put out)",)-GETPIVOTDATA("Average of b. Does a lot of unwanted teasing go on here?2",$A$5,"Reason For Leaving Program 2015-2016 (dropped out or put out)","Dropped Out or Put Out")</f>
        <v>#REF!</v>
      </c>
    </row>
    <row r="9" spans="1:33" ht="25.5" x14ac:dyDescent="0.2">
      <c r="A9" s="5" t="s">
        <v>43</v>
      </c>
      <c r="B9" s="4">
        <v>3.5578947368421052</v>
      </c>
      <c r="E9" s="6" t="e">
        <f>GETPIVOTDATA("Average of c. Do kids here treat each other with respect?2",$A$5,"Reason For Leaving Program 2015-2016 (dropped out or put out)",)-GETPIVOTDATA("Average of c. Do kids here treat each other with respect?2",$A$5,"Reason For Leaving Program 2015-2016 (dropped out or put out)","Dropped Out or Put Out")</f>
        <v>#REF!</v>
      </c>
    </row>
    <row r="10" spans="1:33" ht="25.5" x14ac:dyDescent="0.2">
      <c r="A10" s="5" t="s">
        <v>44</v>
      </c>
      <c r="B10" s="4">
        <v>3.0631578947368423</v>
      </c>
      <c r="E10" s="6" t="e">
        <f>GETPIVOTDATA("Average of d. Do you have a lot of good friends here?2",$A$5,"Reason For Leaving Program 2015-2016 (dropped out or put out)",)-GETPIVOTDATA("Average of d. Do you have a lot of good friends here?2",$A$5,"Reason For Leaving Program 2015-2016 (dropped out or put out)","Dropped Out or Put Out")</f>
        <v>#REF!</v>
      </c>
    </row>
    <row r="11" spans="1:33" x14ac:dyDescent="0.2">
      <c r="A11" s="5" t="s">
        <v>45</v>
      </c>
      <c r="B11" s="4">
        <v>2.6947368421052631</v>
      </c>
      <c r="E11" s="6" t="e">
        <f>GETPIVOTDATA("Average of e. If you were upset, would other kids here try to help you?2",$A$5,"Reason For Leaving Program 2015-2016 (dropped out or put out)",)-GETPIVOTDATA("Average of e. If you were upset, would other kids here try to help you?2",$A$5,"Reason For Leaving Program 2015-2016 (dropped out or put out)","Dropped Out or Put Out")</f>
        <v>#REF!</v>
      </c>
    </row>
    <row r="12" spans="1:33" x14ac:dyDescent="0.2">
      <c r="E12" s="6" t="e">
        <f>GETPIVOTDATA("Average of f. Do the other kids here listen to you?2",$A$5,"Reason For Leaving Program 2015-2016 (dropped out or put out)",)-GETPIVOTDATA("Average of f. Do the other kids here listen to you?2",$A$5,"Reason For Leaving Program 2015-2016 (dropped out or put out)","Dropped Out or Put Out")</f>
        <v>#REF!</v>
      </c>
    </row>
    <row r="13" spans="1:33" x14ac:dyDescent="0.2">
      <c r="B13">
        <f>AVERAGE(B7:B12)</f>
        <v>2.9768421052631577</v>
      </c>
      <c r="C13" t="e">
        <f>AVERAGE(C7:C12)</f>
        <v>#DIV/0!</v>
      </c>
    </row>
  </sheetData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99FF"/>
  </sheetPr>
  <dimension ref="A2:AG11"/>
  <sheetViews>
    <sheetView topLeftCell="A10" zoomScaleNormal="100" workbookViewId="0">
      <selection activeCell="E10" sqref="E10"/>
    </sheetView>
  </sheetViews>
  <sheetFormatPr defaultRowHeight="12.75" x14ac:dyDescent="0.2"/>
  <cols>
    <col min="1" max="1" width="23.140625" customWidth="1"/>
    <col min="2" max="2" width="15.5703125" customWidth="1"/>
    <col min="3" max="4" width="12" bestFit="1" customWidth="1"/>
    <col min="5" max="5" width="40.42578125" customWidth="1"/>
    <col min="6" max="6" width="24.28515625" customWidth="1"/>
    <col min="7" max="7" width="12.42578125" customWidth="1"/>
    <col min="8" max="8" width="17.28515625" customWidth="1"/>
    <col min="9" max="10" width="12" customWidth="1"/>
    <col min="11" max="11" width="12.42578125" customWidth="1"/>
    <col min="12" max="13" width="12" customWidth="1"/>
    <col min="14" max="14" width="17.28515625" customWidth="1"/>
    <col min="15" max="15" width="12" customWidth="1"/>
    <col min="16" max="16" width="17.28515625" customWidth="1"/>
    <col min="17" max="17" width="12.42578125" customWidth="1"/>
    <col min="18" max="18" width="17.28515625" customWidth="1"/>
    <col min="19" max="19" width="26.42578125" customWidth="1"/>
    <col min="20" max="22" width="12.42578125" customWidth="1"/>
    <col min="23" max="23" width="17.28515625" customWidth="1"/>
    <col min="24" max="24" width="12.42578125" customWidth="1"/>
    <col min="25" max="25" width="17.28515625" customWidth="1"/>
    <col min="26" max="26" width="12.42578125" customWidth="1"/>
    <col min="27" max="27" width="16.28515625" customWidth="1"/>
    <col min="28" max="29" width="17.28515625" customWidth="1"/>
    <col min="30" max="30" width="12.42578125" customWidth="1"/>
    <col min="31" max="31" width="12" customWidth="1"/>
    <col min="32" max="32" width="16.28515625" customWidth="1"/>
    <col min="33" max="33" width="13.28515625" customWidth="1"/>
  </cols>
  <sheetData>
    <row r="2" spans="1:33" x14ac:dyDescent="0.2">
      <c r="A2" s="2" t="s">
        <v>2</v>
      </c>
      <c r="B2" s="4" t="s">
        <v>3</v>
      </c>
    </row>
    <row r="3" spans="1:33" s="1" customFormat="1" x14ac:dyDescent="0.2">
      <c r="A3" s="2" t="s">
        <v>9</v>
      </c>
      <c r="B3" s="4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5" spans="1:33" s="1" customFormat="1" x14ac:dyDescent="0.2">
      <c r="A5" s="2" t="s">
        <v>69</v>
      </c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25.5" x14ac:dyDescent="0.2">
      <c r="A6" s="5" t="s">
        <v>46</v>
      </c>
      <c r="B6" s="4">
        <v>3.1232876712328768</v>
      </c>
    </row>
    <row r="7" spans="1:33" ht="25.5" x14ac:dyDescent="0.2">
      <c r="A7" s="5" t="s">
        <v>48</v>
      </c>
      <c r="B7" s="4">
        <v>3.1643835616438358</v>
      </c>
      <c r="E7" s="6" t="e">
        <f>GETPIVOTDATA("Average of a. Do you like coming here?2",$A$5,"Reason For Leaving Program 2015-2016 (dropped out or put out)",)-GETPIVOTDATA("Average of a. Do you like coming here?2",$A$5,"Reason For Leaving Program 2015-2016 (dropped out or put out)","Dropped Out or Put Out")</f>
        <v>#REF!</v>
      </c>
    </row>
    <row r="8" spans="1:33" ht="25.5" x14ac:dyDescent="0.2">
      <c r="A8" s="5" t="s">
        <v>49</v>
      </c>
      <c r="B8" s="4">
        <v>2.9726027397260273</v>
      </c>
      <c r="E8" s="6" t="e">
        <f>GETPIVOTDATA("Average of b. Do you have fun when you're here?2",$A$5,"Reason For Leaving Program 2015-2016 (dropped out or put out)",)-GETPIVOTDATA("Average of b. Do you have fun when you're here?2",$A$5,"Reason For Leaving Program 2015-2016 (dropped out or put out)","Dropped Out or Put Out")</f>
        <v>#REF!</v>
      </c>
    </row>
    <row r="9" spans="1:33" ht="38.25" x14ac:dyDescent="0.2">
      <c r="A9" s="5" t="s">
        <v>47</v>
      </c>
      <c r="B9" s="4">
        <v>3.0273972602739727</v>
      </c>
      <c r="E9" s="6" t="e">
        <f>GETPIVOTDATA("Average of c. Do you feel bored when you're here?2",$A$5,"Reason For Leaving Program 2015-2016 (dropped out or put out)",)-GETPIVOTDATA("Average of c. Do you feel bored when you're here?2",$A$5,"Reason For Leaving Program 2015-2016 (dropped out or put out)","Dropped Out or Put Out")</f>
        <v>#REF!</v>
      </c>
    </row>
    <row r="10" spans="1:33" x14ac:dyDescent="0.2">
      <c r="E10" s="6" t="e">
        <f>GETPIVOTDATA("Average of d. Can you always find things that you like to do here?2",$A$5,"Reason For Leaving Program 2015-2016 (dropped out or put out)",)-GETPIVOTDATA("Average of d. Can you always find things that you like to do here?2",$A$5,"Reason For Leaving Program 2015-2016 (dropped out or put out)","Dropped Out or Put Out")</f>
        <v>#REF!</v>
      </c>
    </row>
    <row r="11" spans="1:33" x14ac:dyDescent="0.2">
      <c r="B11">
        <f>AVERAGE(B5:B10)</f>
        <v>3.0719178082191778</v>
      </c>
      <c r="C11" t="e">
        <f>AVERAGE(C5:C10)</f>
        <v>#DIV/0!</v>
      </c>
    </row>
  </sheetData>
  <pageMargins left="0.7" right="0.7" top="0.75" bottom="0.75" header="0.3" footer="0.3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99FF"/>
  </sheetPr>
  <dimension ref="A2:AG10"/>
  <sheetViews>
    <sheetView zoomScaleNormal="100" workbookViewId="0">
      <selection activeCell="E7" sqref="E7"/>
    </sheetView>
  </sheetViews>
  <sheetFormatPr defaultRowHeight="12.75" x14ac:dyDescent="0.2"/>
  <cols>
    <col min="1" max="1" width="23.28515625" customWidth="1"/>
    <col min="2" max="2" width="15.5703125" customWidth="1"/>
    <col min="3" max="4" width="12" bestFit="1" customWidth="1"/>
    <col min="5" max="5" width="13.28515625" customWidth="1"/>
    <col min="6" max="7" width="16.28515625" customWidth="1"/>
    <col min="8" max="10" width="12" customWidth="1"/>
    <col min="11" max="11" width="13.28515625" customWidth="1"/>
    <col min="12" max="13" width="12" customWidth="1"/>
    <col min="14" max="14" width="16.140625" customWidth="1"/>
    <col min="15" max="15" width="12" customWidth="1"/>
    <col min="16" max="16" width="15.7109375" customWidth="1"/>
    <col min="17" max="17" width="12.140625" customWidth="1"/>
    <col min="18" max="18" width="14.140625" customWidth="1"/>
    <col min="19" max="19" width="19.7109375" customWidth="1"/>
    <col min="20" max="20" width="12" customWidth="1"/>
    <col min="21" max="22" width="12.28515625" customWidth="1"/>
    <col min="23" max="24" width="13.42578125" customWidth="1"/>
    <col min="25" max="25" width="18.42578125" customWidth="1"/>
    <col min="26" max="26" width="13.42578125" customWidth="1"/>
    <col min="27" max="27" width="25.5703125" customWidth="1"/>
    <col min="28" max="29" width="20.42578125" customWidth="1"/>
    <col min="30" max="30" width="13.28515625" customWidth="1"/>
    <col min="31" max="31" width="12" customWidth="1"/>
    <col min="32" max="32" width="16.28515625" customWidth="1"/>
    <col min="33" max="33" width="13.28515625" customWidth="1"/>
  </cols>
  <sheetData>
    <row r="2" spans="1:33" x14ac:dyDescent="0.2">
      <c r="A2" s="2" t="s">
        <v>2</v>
      </c>
      <c r="B2" s="4" t="s">
        <v>3</v>
      </c>
    </row>
    <row r="3" spans="1:33" s="1" customFormat="1" x14ac:dyDescent="0.2">
      <c r="A3" s="2" t="s">
        <v>9</v>
      </c>
      <c r="B3" s="4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5" spans="1:33" s="1" customFormat="1" x14ac:dyDescent="0.2">
      <c r="A5" s="2" t="s">
        <v>69</v>
      </c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38.25" x14ac:dyDescent="0.2">
      <c r="A6" s="5" t="s">
        <v>50</v>
      </c>
      <c r="B6" s="4">
        <v>2.7808219178082192</v>
      </c>
    </row>
    <row r="7" spans="1:33" ht="38.25" x14ac:dyDescent="0.2">
      <c r="A7" s="5" t="s">
        <v>51</v>
      </c>
      <c r="B7" s="4">
        <v>2.9589041095890409</v>
      </c>
      <c r="E7" s="6" t="e">
        <f>GETPIVOTDATA("Average of c. Do you get to do things here that you have never done before?2",$A$5,"Reason For Leaving Program 2015-2016 (dropped out or put out)",)-GETPIVOTDATA("Average of c. Do you get to do things here that you have never done before?2",$A$5,"Reason For Leaving Program 2015-2016 (dropped out or put out)","Dropped Out or Put Out")</f>
        <v>#REF!</v>
      </c>
    </row>
    <row r="8" spans="1:33" ht="25.5" x14ac:dyDescent="0.2">
      <c r="A8" s="5" t="s">
        <v>52</v>
      </c>
      <c r="B8" s="4">
        <v>3.2328767123287672</v>
      </c>
      <c r="E8" s="6" t="e">
        <f>GETPIVOTDATA("Average of b. Do you feel challenged &lt;i&gt;in a good way&lt;/i&gt;?2",$A$5,"Reason For Leaving Program 2015-2016 (dropped out or put out)",)-GETPIVOTDATA("Average of b. Do you feel challenged &lt;i&gt;in a good way&lt;/i&gt;?2",$A$5,"Reason For Leaving Program 2015-2016 (dropped out or put out)","Dropped Out or Put Out")</f>
        <v>#REF!</v>
      </c>
    </row>
    <row r="9" spans="1:33" x14ac:dyDescent="0.2">
      <c r="E9" s="6" t="e">
        <f>GETPIVOTDATA("Average of a. Do you learn new things?2",$A$5,"Reason For Leaving Program 2015-2016 (dropped out or put out)",)-GETPIVOTDATA("Average of a. Do you learn new things?2",$A$5,"Reason For Leaving Program 2015-2016 (dropped out or put out)","Dropped Out or Put Out")</f>
        <v>#REF!</v>
      </c>
    </row>
    <row r="10" spans="1:33" x14ac:dyDescent="0.2">
      <c r="B10">
        <f>AVERAGE(B4:B9)</f>
        <v>2.9908675799086759</v>
      </c>
      <c r="C10" t="e">
        <f>AVERAGE(C4:C9)</f>
        <v>#DIV/0!</v>
      </c>
    </row>
  </sheetData>
  <pageMargins left="0.7" right="0.7" top="0.75" bottom="0.75" header="0.3" footer="0.3"/>
  <pageSetup orientation="portrait" verticalDpi="4294967295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99FF"/>
  </sheetPr>
  <dimension ref="A2:E11"/>
  <sheetViews>
    <sheetView zoomScale="89" zoomScaleNormal="89" workbookViewId="0">
      <selection activeCell="F10" sqref="F10"/>
    </sheetView>
  </sheetViews>
  <sheetFormatPr defaultRowHeight="12.75" x14ac:dyDescent="0.2"/>
  <cols>
    <col min="1" max="1" width="71.85546875" customWidth="1"/>
    <col min="2" max="2" width="15.7109375" customWidth="1"/>
    <col min="3" max="4" width="12" customWidth="1"/>
    <col min="5" max="5" width="12" bestFit="1" customWidth="1"/>
    <col min="6" max="6" width="24.85546875" customWidth="1"/>
    <col min="7" max="7" width="35.5703125" customWidth="1"/>
    <col min="8" max="10" width="12.42578125" customWidth="1"/>
    <col min="11" max="11" width="17.28515625" customWidth="1"/>
    <col min="12" max="12" width="12" customWidth="1"/>
    <col min="13" max="13" width="12.42578125" customWidth="1"/>
    <col min="14" max="14" width="17.28515625" customWidth="1"/>
    <col min="15" max="15" width="12.42578125" customWidth="1"/>
    <col min="16" max="16" width="17.28515625" customWidth="1"/>
    <col min="17" max="17" width="12.42578125" customWidth="1"/>
    <col min="18" max="18" width="17.28515625" customWidth="1"/>
    <col min="19" max="19" width="26.42578125" customWidth="1"/>
    <col min="20" max="21" width="17.28515625" customWidth="1"/>
    <col min="22" max="22" width="12.42578125" customWidth="1"/>
    <col min="23" max="29" width="17.28515625" customWidth="1"/>
    <col min="30" max="30" width="12.42578125" customWidth="1"/>
    <col min="31" max="31" width="12" customWidth="1"/>
    <col min="32" max="32" width="16.28515625" customWidth="1"/>
    <col min="33" max="33" width="13.28515625" customWidth="1"/>
  </cols>
  <sheetData>
    <row r="2" spans="1:5" s="1" customFormat="1" x14ac:dyDescent="0.2">
      <c r="A2" s="2" t="s">
        <v>2</v>
      </c>
      <c r="B2" s="4" t="s">
        <v>3</v>
      </c>
    </row>
    <row r="3" spans="1:5" s="1" customFormat="1" x14ac:dyDescent="0.2">
      <c r="A3" s="2" t="s">
        <v>9</v>
      </c>
      <c r="B3" s="4" t="s">
        <v>3</v>
      </c>
    </row>
    <row r="4" spans="1:5" s="1" customFormat="1" x14ac:dyDescent="0.2"/>
    <row r="5" spans="1:5" s="1" customFormat="1" x14ac:dyDescent="0.2">
      <c r="A5" s="2" t="s">
        <v>69</v>
      </c>
      <c r="B5" s="4"/>
      <c r="C5"/>
      <c r="D5"/>
      <c r="E5"/>
    </row>
    <row r="6" spans="1:5" s="1" customFormat="1" ht="25.5" x14ac:dyDescent="0.2">
      <c r="A6" s="5" t="s">
        <v>54</v>
      </c>
      <c r="B6" s="4">
        <v>3.0821917808219177</v>
      </c>
      <c r="C6"/>
      <c r="D6"/>
      <c r="E6"/>
    </row>
    <row r="7" spans="1:5" s="1" customFormat="1" x14ac:dyDescent="0.2">
      <c r="A7" s="5" t="s">
        <v>53</v>
      </c>
      <c r="B7" s="4">
        <v>3.4383561643835616</v>
      </c>
      <c r="C7"/>
      <c r="D7"/>
      <c r="E7" s="6" t="e">
        <f>GETPIVOTDATA("Average of a. Is there an adult here who is interested in what you think about things?2",$A$5,"Reason For Leaving Program 2015-2016 (dropped out or put out)",)-GETPIVOTDATA("Average of a. Is there an adult here who is interested in what you think about things?2",$A$5,"Reason For Leaving Program 2015-2016 (dropped out or put out)","Dropped Out or Put Out")</f>
        <v>#REF!</v>
      </c>
    </row>
    <row r="8" spans="1:5" x14ac:dyDescent="0.2">
      <c r="A8" s="5" t="s">
        <v>55</v>
      </c>
      <c r="B8" s="4">
        <v>3.5205479452054793</v>
      </c>
      <c r="E8" s="6" t="e">
        <f>GETPIVOTDATA("Average of b. Is there an adult here you can talk to when you are upset?2",$A$5,"Reason For Leaving Program 2015-2016 (dropped out or put out)",)-GETPIVOTDATA("Average of b. Is there an adult here you can talk to when you are upset?2",$A$5,"Reason For Leaving Program 2015-2016 (dropped out or put out)","Dropped Out or Put Out")</f>
        <v>#REF!</v>
      </c>
    </row>
    <row r="9" spans="1:5" x14ac:dyDescent="0.2">
      <c r="A9" s="5" t="s">
        <v>56</v>
      </c>
      <c r="B9" s="4">
        <v>3.6575342465753424</v>
      </c>
      <c r="E9" s="6" t="e">
        <f>GETPIVOTDATA("Average of c. Is there an adult here who helps you when you have a problem?2",$A$5,"Reason For Leaving Program 2015-2016 (dropped out or put out)",)-GETPIVOTDATA("Average of c. Is there an adult here who helps you when you have a problem?2",$A$5,"Reason For Leaving Program 2015-2016 (dropped out or put out)","Dropped Out or Put Out")</f>
        <v>#REF!</v>
      </c>
    </row>
    <row r="10" spans="1:5" x14ac:dyDescent="0.2">
      <c r="E10" s="6" t="e">
        <f>GETPIVOTDATA("Average of d. Is there an adult here who &lt;u&gt;you&lt;/u&gt; will listen to and respect?2",$A$5,"Reason For Leaving Program 2015-2016 (dropped out or put out)",)-GETPIVOTDATA("Average of d. Is there an adult here who &lt;u&gt;you&lt;/u&gt; will listen to and respect?2",$A$5,"Reason For Leaving Program 2015-2016 (dropped out or put out)","Dropped Out or Put Out")</f>
        <v>#REF!</v>
      </c>
    </row>
    <row r="11" spans="1:5" x14ac:dyDescent="0.2">
      <c r="B11">
        <f>AVERAGE(B5:B10)</f>
        <v>3.4246575342465748</v>
      </c>
      <c r="C11" t="e">
        <f>AVERAGE(C5:C10)</f>
        <v>#DIV/0!</v>
      </c>
    </row>
  </sheetData>
  <pageMargins left="0.7" right="0.7" top="0.75" bottom="0.75" header="0.3" footer="0.3"/>
  <pageSetup orientation="portrait" verticalDpi="4294967295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99FF"/>
  </sheetPr>
  <dimension ref="A2:F12"/>
  <sheetViews>
    <sheetView workbookViewId="0">
      <selection activeCell="C9" sqref="C9"/>
    </sheetView>
  </sheetViews>
  <sheetFormatPr defaultRowHeight="12.75" x14ac:dyDescent="0.2"/>
  <cols>
    <col min="1" max="1" width="23.140625" customWidth="1"/>
    <col min="2" max="2" width="15.5703125" customWidth="1"/>
    <col min="3" max="5" width="12" bestFit="1" customWidth="1"/>
    <col min="6" max="6" width="14.5703125" bestFit="1" customWidth="1"/>
    <col min="7" max="7" width="12.7109375" customWidth="1"/>
    <col min="8" max="8" width="64" customWidth="1"/>
    <col min="9" max="10" width="12" bestFit="1" customWidth="1"/>
    <col min="11" max="11" width="13.28515625" bestFit="1" customWidth="1"/>
    <col min="12" max="12" width="12" customWidth="1"/>
    <col min="13" max="13" width="13.28515625" bestFit="1" customWidth="1"/>
    <col min="14" max="14" width="20.28515625" bestFit="1" customWidth="1"/>
    <col min="15" max="15" width="12" bestFit="1" customWidth="1"/>
    <col min="16" max="16" width="20.28515625" bestFit="1" customWidth="1"/>
    <col min="17" max="17" width="13.28515625" bestFit="1" customWidth="1"/>
    <col min="18" max="18" width="16.28515625" bestFit="1" customWidth="1"/>
    <col min="19" max="19" width="25.28515625" bestFit="1" customWidth="1"/>
    <col min="20" max="20" width="12.5703125" bestFit="1" customWidth="1"/>
    <col min="21" max="21" width="15.5703125" bestFit="1" customWidth="1"/>
    <col min="22" max="22" width="14.140625" bestFit="1" customWidth="1"/>
    <col min="23" max="23" width="16.140625" bestFit="1" customWidth="1"/>
    <col min="24" max="24" width="13.42578125" bestFit="1" customWidth="1"/>
    <col min="25" max="25" width="14.28515625" bestFit="1" customWidth="1"/>
    <col min="26" max="26" width="13.140625" bestFit="1" customWidth="1"/>
    <col min="27" max="29" width="17.28515625" bestFit="1" customWidth="1"/>
    <col min="30" max="30" width="12.42578125" bestFit="1" customWidth="1"/>
    <col min="31" max="31" width="12" customWidth="1"/>
    <col min="32" max="32" width="16.28515625" customWidth="1"/>
    <col min="33" max="33" width="13.28515625" customWidth="1"/>
  </cols>
  <sheetData>
    <row r="2" spans="1:6" s="1" customFormat="1" x14ac:dyDescent="0.2">
      <c r="A2" s="2" t="s">
        <v>2</v>
      </c>
      <c r="B2" s="4" t="s">
        <v>3</v>
      </c>
    </row>
    <row r="3" spans="1:6" s="1" customFormat="1" x14ac:dyDescent="0.2">
      <c r="A3" s="2" t="s">
        <v>9</v>
      </c>
      <c r="B3" s="4" t="s">
        <v>3</v>
      </c>
    </row>
    <row r="4" spans="1:6" s="1" customFormat="1" x14ac:dyDescent="0.2"/>
    <row r="5" spans="1:6" s="1" customFormat="1" x14ac:dyDescent="0.2">
      <c r="A5" s="2" t="s">
        <v>69</v>
      </c>
      <c r="B5" s="4"/>
      <c r="C5"/>
      <c r="D5"/>
      <c r="E5"/>
      <c r="F5"/>
    </row>
    <row r="6" spans="1:6" s="1" customFormat="1" ht="38.25" x14ac:dyDescent="0.2">
      <c r="A6" s="5" t="s">
        <v>57</v>
      </c>
      <c r="B6" s="4">
        <v>2.6986301369863015</v>
      </c>
      <c r="C6"/>
      <c r="D6"/>
      <c r="E6"/>
      <c r="F6"/>
    </row>
    <row r="7" spans="1:6" ht="38.25" x14ac:dyDescent="0.2">
      <c r="A7" s="5" t="s">
        <v>58</v>
      </c>
      <c r="B7" s="4">
        <v>2.8630136986301369</v>
      </c>
      <c r="E7" s="6" t="e">
        <f>GETPIVOTDATA("Average of a. I like to read at home during my free time.2",$A$5,"Reason For Leaving Program 2015-2016 (dropped out or put out)",)-GETPIVOTDATA("Average of a. I like to read at home during my free time.2",$A$5,"Reason For Leaving Program 2015-2016 (dropped out or put out)","Dropped Out or Put Out")</f>
        <v>#REF!</v>
      </c>
    </row>
    <row r="8" spans="1:6" ht="38.25" x14ac:dyDescent="0.2">
      <c r="A8" s="5" t="s">
        <v>59</v>
      </c>
      <c r="B8" s="4">
        <v>2.4794520547945207</v>
      </c>
      <c r="E8" s="6" t="e">
        <f>GETPIVOTDATA("Average of b. I enjoy reading when I'm at school.2",$A$5,"Reason For Leaving Program 2015-2016 (dropped out or put out)",)-GETPIVOTDATA("Average of b. I enjoy reading when I'm at school.2",$A$5,"Reason For Leaving Program 2015-2016 (dropped out or put out)","Dropped Out or Put Out")</f>
        <v>#REF!</v>
      </c>
    </row>
    <row r="9" spans="1:6" ht="25.5" x14ac:dyDescent="0.2">
      <c r="A9" s="5" t="s">
        <v>60</v>
      </c>
      <c r="B9" s="4">
        <v>3.5205479452054793</v>
      </c>
      <c r="E9" s="6" t="e">
        <f>GETPIVOTDATA("Average of c. I enjoy reading when I'm at this after-school program.2",$A$5,"Reason For Leaving Program 2015-2016 (dropped out or put out)",)-GETPIVOTDATA("Average of c. I enjoy reading when I'm at this after-school program.2",$A$5,"Reason For Leaving Program 2015-2016 (dropped out or put out)","Dropped Out or Put Out")</f>
        <v>#REF!</v>
      </c>
    </row>
    <row r="10" spans="1:6" ht="38.25" x14ac:dyDescent="0.2">
      <c r="A10" s="5" t="s">
        <v>61</v>
      </c>
      <c r="B10" s="4">
        <v>3</v>
      </c>
      <c r="E10" s="6" t="e">
        <f>GETPIVOTDATA("Average of d. I'm good at reading.2",$A$5,"Reason For Leaving Program 2015-2016 (dropped out or put out)",)-GETPIVOTDATA("Average of d. I'm good at reading.2",$A$5,"Reason For Leaving Program 2015-2016 (dropped out or put out)","Dropped Out or Put Out")</f>
        <v>#REF!</v>
      </c>
    </row>
    <row r="11" spans="1:6" x14ac:dyDescent="0.2">
      <c r="E11" s="6" t="e">
        <f>GETPIVOTDATA("Average of e. I like to give new books a try, even if they look hard.2",$A$5,"Reason For Leaving Program 2015-2016 (dropped out or put out)",)-GETPIVOTDATA("Average of e. I like to give new books a try, even if they look hard.2",$A$5,"Reason For Leaving Program 2015-2016 (dropped out or put out)","Dropped Out or Put Out")</f>
        <v>#REF!</v>
      </c>
    </row>
    <row r="12" spans="1:6" x14ac:dyDescent="0.2">
      <c r="B12">
        <f>AVERAGE(B6:B11)</f>
        <v>2.9123287671232876</v>
      </c>
      <c r="C12" t="e">
        <f>AVERAGE(C6:C11)</f>
        <v>#DIV/0!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99FF"/>
  </sheetPr>
  <dimension ref="A2:AG13"/>
  <sheetViews>
    <sheetView workbookViewId="0">
      <selection activeCell="B9" sqref="B9"/>
    </sheetView>
  </sheetViews>
  <sheetFormatPr defaultRowHeight="12.75" x14ac:dyDescent="0.2"/>
  <cols>
    <col min="1" max="1" width="23.42578125" customWidth="1"/>
    <col min="2" max="2" width="15.5703125" customWidth="1"/>
    <col min="3" max="4" width="12" bestFit="1" customWidth="1"/>
    <col min="5" max="5" width="17.5703125" bestFit="1" customWidth="1"/>
    <col min="6" max="6" width="15.5703125" bestFit="1" customWidth="1"/>
    <col min="7" max="7" width="15.7109375" bestFit="1" customWidth="1"/>
    <col min="8" max="8" width="25.5703125" customWidth="1"/>
    <col min="9" max="9" width="73.5703125" bestFit="1" customWidth="1"/>
    <col min="10" max="10" width="12" bestFit="1" customWidth="1"/>
    <col min="11" max="11" width="13.28515625" bestFit="1" customWidth="1"/>
    <col min="12" max="12" width="12" customWidth="1"/>
    <col min="13" max="13" width="13.28515625" bestFit="1" customWidth="1"/>
    <col min="14" max="14" width="20.28515625" bestFit="1" customWidth="1"/>
    <col min="15" max="15" width="12" bestFit="1" customWidth="1"/>
    <col min="16" max="16" width="20.28515625" bestFit="1" customWidth="1"/>
    <col min="17" max="17" width="13.28515625" bestFit="1" customWidth="1"/>
    <col min="18" max="18" width="16.28515625" bestFit="1" customWidth="1"/>
    <col min="19" max="19" width="25.28515625" bestFit="1" customWidth="1"/>
    <col min="20" max="20" width="12.5703125" bestFit="1" customWidth="1"/>
    <col min="21" max="21" width="15.5703125" bestFit="1" customWidth="1"/>
    <col min="22" max="22" width="14.140625" bestFit="1" customWidth="1"/>
    <col min="23" max="23" width="16.140625" bestFit="1" customWidth="1"/>
    <col min="24" max="24" width="13.42578125" bestFit="1" customWidth="1"/>
    <col min="25" max="25" width="14.28515625" bestFit="1" customWidth="1"/>
    <col min="26" max="26" width="13.140625" bestFit="1" customWidth="1"/>
    <col min="27" max="29" width="17.28515625" bestFit="1" customWidth="1"/>
    <col min="30" max="30" width="12.42578125" bestFit="1" customWidth="1"/>
    <col min="31" max="31" width="12" customWidth="1"/>
    <col min="32" max="32" width="16.28515625" customWidth="1"/>
    <col min="33" max="33" width="13.28515625" customWidth="1"/>
  </cols>
  <sheetData>
    <row r="2" spans="1:33" x14ac:dyDescent="0.2">
      <c r="A2" s="2" t="s">
        <v>2</v>
      </c>
      <c r="B2" s="4" t="s">
        <v>3</v>
      </c>
    </row>
    <row r="3" spans="1:33" s="1" customFormat="1" x14ac:dyDescent="0.2">
      <c r="A3" s="2" t="s">
        <v>9</v>
      </c>
      <c r="B3" s="4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5" spans="1:33" s="1" customFormat="1" x14ac:dyDescent="0.2">
      <c r="A5" s="2" t="s">
        <v>69</v>
      </c>
      <c r="B5" s="4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ht="25.5" x14ac:dyDescent="0.2">
      <c r="A6" s="5" t="s">
        <v>62</v>
      </c>
      <c r="B6" s="4">
        <v>3.3835616438356166</v>
      </c>
    </row>
    <row r="7" spans="1:33" ht="25.5" x14ac:dyDescent="0.2">
      <c r="A7" s="5" t="s">
        <v>63</v>
      </c>
      <c r="B7" s="4">
        <v>3.4794520547945207</v>
      </c>
      <c r="E7" s="6" t="e">
        <f>GETPIVOTDATA("Average of a. I like to learn new things in math.2",$A$5,"Reason For Leaving Program 2015-2016 (dropped out or put out)",)-GETPIVOTDATA("Average of a. I like to learn new things in math.2",$A$5,"Reason For Leaving Program 2015-2016 (dropped out or put out)","Dropped Out or Put Out")</f>
        <v>#REF!</v>
      </c>
    </row>
    <row r="8" spans="1:33" ht="38.25" x14ac:dyDescent="0.2">
      <c r="A8" s="5" t="s">
        <v>64</v>
      </c>
      <c r="B8" s="4">
        <v>3.0684931506849313</v>
      </c>
      <c r="E8" s="6" t="e">
        <f>GETPIVOTDATA("Average of b. I like to do math when I'm at school.2",$A$5,"Reason For Leaving Program 2015-2016 (dropped out or put out)",)-GETPIVOTDATA("Average of b. I like to do math when I'm at school.2",$A$5,"Reason For Leaving Program 2015-2016 (dropped out or put out)","Dropped Out or Put Out")</f>
        <v>#REF!</v>
      </c>
    </row>
    <row r="9" spans="1:33" ht="25.5" x14ac:dyDescent="0.2">
      <c r="A9" s="5" t="s">
        <v>65</v>
      </c>
      <c r="B9" s="4">
        <v>3.4246575342465753</v>
      </c>
      <c r="E9" s="6" t="e">
        <f>GETPIVOTDATA("Average of c. I like to do math when I'm at this after-school program.2",$A$5,"Reason For Leaving Program 2015-2016 (dropped out or put out)",)-GETPIVOTDATA("Average of c. I like to do math when I'm at this after-school program.2",$A$5,"Reason For Leaving Program 2015-2016 (dropped out or put out)","Dropped Out or Put Out")</f>
        <v>#REF!</v>
      </c>
    </row>
    <row r="10" spans="1:33" ht="25.5" x14ac:dyDescent="0.2">
      <c r="A10" s="5" t="s">
        <v>66</v>
      </c>
      <c r="B10" s="4">
        <v>3.3424657534246576</v>
      </c>
      <c r="E10" s="6" t="e">
        <f>GETPIVOTDATA("Average of d. Math is something I'm good at.2",$A$5,"Reason For Leaving Program 2015-2016 (dropped out or put out)",)-GETPIVOTDATA("Average of d. Math is something I'm good at.2",$A$5,"Reason For Leaving Program 2015-2016 (dropped out or put out)","Dropped Out or Put Out")</f>
        <v>#REF!</v>
      </c>
    </row>
    <row r="11" spans="1:33" ht="51" x14ac:dyDescent="0.2">
      <c r="A11" s="5" t="s">
        <v>67</v>
      </c>
      <c r="B11" s="4">
        <v>3.3698630136986303</v>
      </c>
      <c r="E11" s="6" t="e">
        <f>GETPIVOTDATA("Average of e. I'm interested in math.2",$A$5,"Reason For Leaving Program 2015-2016 (dropped out or put out)",)-GETPIVOTDATA("Average of e. I'm interested in math.2",$A$5,"Reason For Leaving Program 2015-2016 (dropped out or put out)","Dropped Out or Put Out")</f>
        <v>#REF!</v>
      </c>
    </row>
    <row r="12" spans="1:33" x14ac:dyDescent="0.2">
      <c r="E12" s="6" t="e">
        <f>GETPIVOTDATA("Average of f. I like to give new math problems a try, even when they look hard.2",$A$5,"Reason For Leaving Program 2015-2016 (dropped out or put out)",)-GETPIVOTDATA("Average of f. I like to give new math problems a try, even when they look hard.2",$A$5,"Reason For Leaving Program 2015-2016 (dropped out or put out)","Dropped Out or Put Out")</f>
        <v>#REF!</v>
      </c>
    </row>
    <row r="13" spans="1:33" x14ac:dyDescent="0.2">
      <c r="B13">
        <f>AVERAGE(B7:B12)</f>
        <v>3.3369863013698633</v>
      </c>
      <c r="C13" t="e">
        <f>AVERAGE(C7:C12)</f>
        <v>#DIV/0!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Students</vt:lpstr>
      <vt:lpstr>SSE</vt:lpstr>
      <vt:lpstr>EE</vt:lpstr>
      <vt:lpstr>YFC</vt:lpstr>
      <vt:lpstr>SA</vt:lpstr>
      <vt:lpstr>Read</vt:lpstr>
      <vt:lpstr>Mat</vt:lpstr>
      <vt:lpstr>Sch</vt:lpstr>
      <vt:lpstr>15-16 SSE</vt:lpstr>
      <vt:lpstr>15-16 EE</vt:lpstr>
      <vt:lpstr>15-16 YFC</vt:lpstr>
      <vt:lpstr>15-16 SA</vt:lpstr>
      <vt:lpstr>15-16 Read</vt:lpstr>
      <vt:lpstr>15-16 Math</vt:lpstr>
    </vt:vector>
  </TitlesOfParts>
  <Manager/>
  <Company>Transformation Systems Inc.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 Cober</dc:creator>
  <cp:keywords/>
  <dc:description/>
  <cp:lastModifiedBy>Mike Alfare</cp:lastModifiedBy>
  <cp:revision/>
  <cp:lastPrinted>2017-12-08T18:48:42Z</cp:lastPrinted>
  <dcterms:created xsi:type="dcterms:W3CDTF">2006-08-28T11:37:54Z</dcterms:created>
  <dcterms:modified xsi:type="dcterms:W3CDTF">2019-04-10T01:49:19Z</dcterms:modified>
  <cp:category/>
  <cp:contentStatus/>
</cp:coreProperties>
</file>