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defence.sharepoint.com/teams/PlatformDevelopment/Shared Documents/General/Pricing/Solution Costings/"/>
    </mc:Choice>
  </mc:AlternateContent>
  <xr:revisionPtr revIDLastSave="268" documentId="8_{3CF6B34D-7FBA-4024-BE7B-04196B83E4DB}" xr6:coauthVersionLast="47" xr6:coauthVersionMax="47" xr10:uidLastSave="{4DDFC7FB-9BA1-432A-95AC-3078482FA529}"/>
  <bookViews>
    <workbookView xWindow="-120" yWindow="-120" windowWidth="38640" windowHeight="21240" tabRatio="646" activeTab="2" xr2:uid="{FC7E6839-5404-4125-8E65-0AC18CF09236}"/>
  </bookViews>
  <sheets>
    <sheet name="Inputs" sheetId="5" r:id="rId1"/>
    <sheet name="Summary" sheetId="14" r:id="rId2"/>
    <sheet name="Platform Costs" sheetId="6" r:id="rId3"/>
  </sheets>
  <externalReferences>
    <externalReference r:id="rId4"/>
  </externalReferences>
  <definedNames>
    <definedName name="FTE">Inputs!$C$7</definedName>
    <definedName name="Loading24x7">Inputs!$C$16</definedName>
    <definedName name="LoadingEveryDay">Inputs!$C$15</definedName>
    <definedName name="LoadingWeekDays">Inputs!$C$14</definedName>
    <definedName name="Margin">Inputs!$C$6</definedName>
    <definedName name="Sharing">Inputs!#REF!</definedName>
    <definedName name="Types">Inputs!$H$5:$H$9</definedName>
    <definedName name="USExchange">Inputs!$C$8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6" l="1"/>
  <c r="C7" i="6"/>
  <c r="C8" i="6"/>
  <c r="C9" i="6"/>
  <c r="C10" i="6"/>
  <c r="C12" i="6"/>
  <c r="C13" i="6"/>
  <c r="C14" i="6"/>
  <c r="C15" i="6"/>
  <c r="C16" i="6"/>
  <c r="H5" i="5" a="1"/>
  <c r="H5" i="5" s="1"/>
  <c r="C7" i="14" l="1"/>
  <c r="C8" i="14"/>
  <c r="C9" i="14"/>
  <c r="C5" i="14" l="1"/>
  <c r="B5" i="5" l="1" a="1"/>
  <c r="E6" i="6" l="1"/>
  <c r="C6" i="6" s="1"/>
  <c r="E5" i="6"/>
  <c r="C5" i="6" s="1"/>
  <c r="B5" i="5"/>
  <c r="C6" i="14" l="1"/>
  <c r="C17" i="6"/>
  <c r="C10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<sst xmlns="http://schemas.openxmlformats.org/spreadsheetml/2006/main" count="45" uniqueCount="30">
  <si>
    <t>Platform Inputs</t>
  </si>
  <si>
    <t>Description</t>
  </si>
  <si>
    <t>Value</t>
  </si>
  <si>
    <t>per</t>
  </si>
  <si>
    <t>Working</t>
  </si>
  <si>
    <t>Note</t>
  </si>
  <si>
    <t>Types</t>
  </si>
  <si>
    <t>Platform</t>
  </si>
  <si>
    <t>Monthly</t>
  </si>
  <si>
    <t>Infrastructure</t>
  </si>
  <si>
    <t>FTE</t>
  </si>
  <si>
    <t>Traffic</t>
  </si>
  <si>
    <t>Licence</t>
  </si>
  <si>
    <t>Other</t>
  </si>
  <si>
    <t>Total</t>
  </si>
  <si>
    <t>Type</t>
  </si>
  <si>
    <t>Operations Staff</t>
  </si>
  <si>
    <t>Support Staff</t>
  </si>
  <si>
    <t>not 24/7</t>
  </si>
  <si>
    <t>On call loading</t>
  </si>
  <si>
    <t>Operations</t>
  </si>
  <si>
    <t>Vnet Peering</t>
  </si>
  <si>
    <t>Container Registry</t>
  </si>
  <si>
    <t>Cost</t>
  </si>
  <si>
    <t>Qty</t>
  </si>
  <si>
    <t>Each site</t>
  </si>
  <si>
    <t>Graphana Host</t>
  </si>
  <si>
    <t>Prometheus</t>
  </si>
  <si>
    <t>Gateway Management Square</t>
  </si>
  <si>
    <t>Operations /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</si>
</sst>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6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quotePrefix="1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4" fillId="3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9" fontId="0" fillId="6" borderId="6" xfId="2" applyFont="1" applyFill="1" applyBorder="1"/>
    <xf numFmtId="0" fontId="0" fillId="6" borderId="6" xfId="0" applyFill="1" applyBorder="1"/>
    <xf numFmtId="0" fontId="0" fillId="6" borderId="7" xfId="0" applyFill="1" applyBorder="1"/>
    <xf numFmtId="44" fontId="0" fillId="5" borderId="6" xfId="1" applyFont="1" applyFill="1" applyBorder="1"/>
    <xf numFmtId="2" fontId="0" fillId="6" borderId="6" xfId="1" applyNumberFormat="1" applyFont="1" applyFill="1" applyBorder="1"/>
    <xf numFmtId="164" fontId="0" fillId="5" borderId="6" xfId="1" applyNumberFormat="1" applyFont="1" applyFill="1" applyBorder="1"/>
    <xf numFmtId="164" fontId="0" fillId="5" borderId="6" xfId="0" applyNumberFormat="1" applyFill="1" applyBorder="1"/>
    <xf numFmtId="164" fontId="0" fillId="6" borderId="6" xfId="0" applyNumberFormat="1" applyFill="1" applyBorder="1"/>
    <xf numFmtId="164" fontId="0" fillId="6" borderId="2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5" borderId="3" xfId="0" applyFill="1" applyBorder="1"/>
    <xf numFmtId="0" fontId="2" fillId="7" borderId="5" xfId="0" applyFont="1" applyFill="1" applyBorder="1"/>
    <xf numFmtId="0" fontId="0" fillId="8" borderId="5" xfId="0" applyFill="1" applyBorder="1" applyAlignment="1">
      <alignment horizontal="left" indent="1"/>
    </xf>
    <xf numFmtId="0" fontId="0" fillId="7" borderId="5" xfId="0" applyFill="1" applyBorder="1" applyAlignment="1">
      <alignment horizontal="left" indent="1"/>
    </xf>
    <xf numFmtId="0" fontId="0" fillId="8" borderId="5" xfId="1" applyNumberFormat="1" applyFont="1" applyFill="1" applyBorder="1" applyAlignment="1">
      <alignment horizontal="left" indent="1"/>
    </xf>
    <xf numFmtId="0" fontId="2" fillId="7" borderId="5" xfId="1" applyNumberFormat="1" applyFont="1" applyFill="1" applyBorder="1"/>
    <xf numFmtId="0" fontId="0" fillId="8" borderId="1" xfId="0" applyFill="1" applyBorder="1" applyAlignment="1">
      <alignment horizontal="left" indent="1"/>
    </xf>
    <xf numFmtId="0" fontId="0" fillId="7" borderId="1" xfId="0" applyFill="1" applyBorder="1" applyAlignment="1">
      <alignment horizontal="left" indent="1"/>
    </xf>
    <xf numFmtId="0" fontId="0" fillId="4" borderId="4" xfId="0" applyFill="1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8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2MSE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D2MSE Inputs"/>
    </sheetNames>
    <sheetDataSet>
      <sheetData sheetId="0">
        <row r="5">
          <cell r="B5" t="str">
            <v>Financial</v>
          </cell>
          <cell r="C5"/>
          <cell r="D5"/>
        </row>
        <row r="6">
          <cell r="B6" t="str">
            <v>Margin</v>
          </cell>
          <cell r="C6">
            <v>0.25</v>
          </cell>
          <cell r="D6"/>
        </row>
        <row r="7">
          <cell r="B7" t="str">
            <v>FTE</v>
          </cell>
          <cell r="C7">
            <v>16000</v>
          </cell>
          <cell r="D7" t="str">
            <v>/month</v>
          </cell>
        </row>
        <row r="8">
          <cell r="B8" t="str">
            <v>US-&gt;AU</v>
          </cell>
          <cell r="C8">
            <v>1.4285714285714286</v>
          </cell>
          <cell r="D8"/>
        </row>
        <row r="9">
          <cell r="B9" t="str">
            <v>Calendar</v>
          </cell>
          <cell r="C9"/>
          <cell r="D9"/>
        </row>
        <row r="10">
          <cell r="B10" t="str">
            <v>Working days</v>
          </cell>
          <cell r="C10">
            <v>215</v>
          </cell>
          <cell r="D10" t="str">
            <v>/year</v>
          </cell>
        </row>
        <row r="11">
          <cell r="B11" t="str">
            <v>Weeks days</v>
          </cell>
          <cell r="C11">
            <v>260</v>
          </cell>
          <cell r="D11" t="str">
            <v>/year</v>
          </cell>
        </row>
        <row r="12">
          <cell r="B12" t="str">
            <v>Days</v>
          </cell>
          <cell r="C12">
            <v>364</v>
          </cell>
          <cell r="D12" t="str">
            <v>/year</v>
          </cell>
        </row>
        <row r="13">
          <cell r="B13" t="str">
            <v>Support</v>
          </cell>
          <cell r="C13"/>
          <cell r="D13"/>
        </row>
        <row r="14">
          <cell r="B14" t="str">
            <v>Weekday factor</v>
          </cell>
          <cell r="C14">
            <v>1.3</v>
          </cell>
          <cell r="D14"/>
        </row>
        <row r="15">
          <cell r="B15" t="str">
            <v>Every day factor</v>
          </cell>
          <cell r="C15">
            <v>1.7000000000000002</v>
          </cell>
          <cell r="D15"/>
        </row>
        <row r="16">
          <cell r="B16" t="str">
            <v>24 x 7 factor</v>
          </cell>
          <cell r="C16">
            <v>5.0999999999999996</v>
          </cell>
          <cell r="D16"/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573B96-69FD-4050-94C6-EB7022EBD3F7}" name="Summary" displayName="Summary" ref="B4:C10" totalsRowCount="1">
  <autoFilter ref="B4:C9" xr:uid="{90BBF1C0-67A8-4166-AD60-C0CB2EA144BA}"/>
  <tableColumns count="2">
    <tableColumn id="1" xr3:uid="{683655E3-BEE9-40BE-8FDD-C63D11D75D02}" name="Description" totalsRowLabel="Total"/>
    <tableColumn id="2" xr3:uid="{811F0885-FFE8-4A4B-9332-561957730635}" name="Monthly" totalsRowFunction="sum" totalsRowDxfId="7" dataCellStyle="Currency">
      <calculatedColumnFormula>SUMIF(Costs[Type],$B5,Costs[Monthly])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2755C-E21E-4FB8-BE2F-368CF3A0203B}" name="Costs" displayName="Costs" ref="B4:G17" totalsRowCount="1" headerRowDxfId="6">
  <autoFilter ref="B4:G16" xr:uid="{9F75F74E-771C-4861-B39A-D4385BC526A8}"/>
  <tableColumns count="6">
    <tableColumn id="1" xr3:uid="{A87151C9-959B-4F91-BACE-238554C9B6C1}" name="Description" totalsRowLabel="Total" totalsRowDxfId="5"/>
    <tableColumn id="2" xr3:uid="{24CFF5EF-2DAB-4F68-BAF5-093A45CC1B5C}" name="Monthly" totalsRowFunction="sum" dataDxfId="4" totalsRowDxfId="3" dataCellStyle="Currency">
      <calculatedColumnFormula>Costs[[#This Row],[Cost]]*Costs[[#This Row],[Qty]]</calculatedColumnFormula>
    </tableColumn>
    <tableColumn id="3" xr3:uid="{B28954E8-67C9-46AF-B3AB-729D076FCBC4}" name="Type"/>
    <tableColumn id="6" xr3:uid="{8D6A9D56-00DB-4D15-B958-73073D84C78F}" name="Cost" dataDxfId="2" dataCellStyle="Currency"/>
    <tableColumn id="4" xr3:uid="{6C61BECC-61CC-4828-A625-20D8CD85BBF1}" name="Qty" dataDxfId="1" dataCellStyle="Currency"/>
    <tableColumn id="5" xr3:uid="{6C55B588-D437-4589-AFD7-579EBAC5C75A}" name="Note" totalsRowDxfId="0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9CE-C05E-4158-8630-CA0C2B65A40A}">
  <dimension ref="B2:H17"/>
  <sheetViews>
    <sheetView workbookViewId="0">
      <selection activeCell="A17" sqref="A17:XFD18"/>
    </sheetView>
  </sheetViews>
  <sheetFormatPr defaultRowHeight="15" customHeight="1" x14ac:dyDescent="0.25"/>
  <cols>
    <col min="2" max="2" width="30.7109375" customWidth="1"/>
    <col min="3" max="5" width="15.7109375" customWidth="1"/>
    <col min="6" max="6" width="60.7109375" customWidth="1"/>
    <col min="8" max="8" width="21" customWidth="1"/>
    <col min="9" max="9" width="21.42578125" customWidth="1"/>
    <col min="10" max="10" width="12" customWidth="1"/>
  </cols>
  <sheetData>
    <row r="2" spans="2:8" ht="21" x14ac:dyDescent="0.35">
      <c r="B2" s="1" t="s">
        <v>0</v>
      </c>
    </row>
    <row r="4" spans="2:8" ht="15" customHeight="1" x14ac:dyDescent="0.25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H4" s="6" t="s">
        <v>6</v>
      </c>
    </row>
    <row r="5" spans="2:8" ht="15" customHeight="1" x14ac:dyDescent="0.25">
      <c r="B5" s="25" t="str" cm="1">
        <f t="array" ref="B5:D16">[1]Inputs!$B$5:$D$16</f>
        <v>Financial</v>
      </c>
      <c r="C5" s="10">
        <v>0</v>
      </c>
      <c r="D5" s="10">
        <v>0</v>
      </c>
      <c r="E5" s="10"/>
      <c r="F5" s="11"/>
      <c r="H5" s="32" t="e" cm="1">
        <f t="array" ref="H5">[1]!Types[Types]</f>
        <v>#REF!</v>
      </c>
    </row>
    <row r="6" spans="2:8" ht="15" customHeight="1" x14ac:dyDescent="0.25">
      <c r="B6" s="26" t="str">
        <v>Margin</v>
      </c>
      <c r="C6" s="12">
        <v>0.25</v>
      </c>
      <c r="D6" s="13">
        <v>0</v>
      </c>
      <c r="E6" s="13"/>
      <c r="F6" s="14"/>
      <c r="H6" s="33"/>
    </row>
    <row r="7" spans="2:8" ht="15" customHeight="1" x14ac:dyDescent="0.25">
      <c r="B7" s="27" t="str">
        <v>FTE</v>
      </c>
      <c r="C7" s="15">
        <v>16000</v>
      </c>
      <c r="D7" s="10" t="str">
        <v>/month</v>
      </c>
      <c r="E7" s="10"/>
      <c r="F7" s="11"/>
      <c r="H7" s="32"/>
    </row>
    <row r="8" spans="2:8" ht="15" customHeight="1" x14ac:dyDescent="0.25">
      <c r="B8" s="28" t="str">
        <v>US-&gt;AU</v>
      </c>
      <c r="C8" s="16">
        <v>1.4285714285714286</v>
      </c>
      <c r="D8" s="13">
        <v>0</v>
      </c>
      <c r="E8" s="13"/>
      <c r="F8" s="14"/>
      <c r="H8" s="33"/>
    </row>
    <row r="9" spans="2:8" ht="15" customHeight="1" x14ac:dyDescent="0.25">
      <c r="B9" s="29" t="str">
        <v>Calendar</v>
      </c>
      <c r="C9" s="17">
        <v>0</v>
      </c>
      <c r="D9" s="10">
        <v>0</v>
      </c>
      <c r="E9" s="10"/>
      <c r="F9" s="11"/>
      <c r="H9" s="32"/>
    </row>
    <row r="10" spans="2:8" ht="15" customHeight="1" x14ac:dyDescent="0.25">
      <c r="B10" s="26" t="str">
        <v>Working days</v>
      </c>
      <c r="C10" s="13">
        <v>215</v>
      </c>
      <c r="D10" s="13" t="str">
        <v>/year</v>
      </c>
      <c r="E10" s="13"/>
      <c r="F10" s="14"/>
    </row>
    <row r="11" spans="2:8" ht="15" customHeight="1" x14ac:dyDescent="0.25">
      <c r="B11" s="27" t="str">
        <v>Weeks days</v>
      </c>
      <c r="C11" s="10">
        <v>260</v>
      </c>
      <c r="D11" s="10" t="str">
        <v>/year</v>
      </c>
      <c r="E11" s="10"/>
      <c r="F11" s="11"/>
    </row>
    <row r="12" spans="2:8" ht="15" customHeight="1" x14ac:dyDescent="0.25">
      <c r="B12" s="26" t="str">
        <v>Days</v>
      </c>
      <c r="C12" s="13">
        <v>364</v>
      </c>
      <c r="D12" s="13" t="str">
        <v>/year</v>
      </c>
      <c r="E12" s="13"/>
      <c r="F12" s="14"/>
    </row>
    <row r="13" spans="2:8" ht="15" customHeight="1" x14ac:dyDescent="0.25">
      <c r="B13" s="25" t="str">
        <v>Support</v>
      </c>
      <c r="C13" s="18">
        <v>0</v>
      </c>
      <c r="D13" s="10">
        <v>0</v>
      </c>
      <c r="E13" s="10"/>
      <c r="F13" s="11"/>
    </row>
    <row r="14" spans="2:8" ht="15" customHeight="1" x14ac:dyDescent="0.25">
      <c r="B14" s="26" t="str">
        <v>Weekday factor</v>
      </c>
      <c r="C14" s="19">
        <v>1.3</v>
      </c>
      <c r="D14" s="13">
        <v>0</v>
      </c>
      <c r="E14" s="13"/>
      <c r="F14" s="14"/>
    </row>
    <row r="15" spans="2:8" ht="15" customHeight="1" x14ac:dyDescent="0.25">
      <c r="B15" s="27" t="str">
        <v>Every day factor</v>
      </c>
      <c r="C15" s="18">
        <v>1.7000000000000002</v>
      </c>
      <c r="D15" s="10">
        <v>0</v>
      </c>
      <c r="E15" s="10"/>
      <c r="F15" s="11"/>
    </row>
    <row r="16" spans="2:8" ht="15" customHeight="1" x14ac:dyDescent="0.25">
      <c r="B16" s="30" t="str">
        <v>24 x 7 factor</v>
      </c>
      <c r="C16" s="20">
        <v>5.0999999999999996</v>
      </c>
      <c r="D16" s="21">
        <v>0</v>
      </c>
      <c r="E16" s="21"/>
      <c r="F16" s="22"/>
    </row>
    <row r="17" spans="2:6" ht="15" customHeight="1" x14ac:dyDescent="0.25">
      <c r="B17" s="31"/>
      <c r="C17" s="23"/>
      <c r="D17" s="23"/>
      <c r="E17" s="23"/>
      <c r="F17" s="2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BA0-A729-4160-9054-FCC36B1876AF}">
  <dimension ref="B1:C29"/>
  <sheetViews>
    <sheetView topLeftCell="A2" workbookViewId="0">
      <selection activeCell="B5" sqref="B5"/>
    </sheetView>
  </sheetViews>
  <sheetFormatPr defaultRowHeight="15" customHeight="1" x14ac:dyDescent="0.25"/>
  <cols>
    <col min="2" max="2" width="30.7109375" customWidth="1"/>
    <col min="3" max="3" width="22.42578125" style="3" customWidth="1"/>
  </cols>
  <sheetData>
    <row r="1" spans="2:3" ht="15" customHeight="1" x14ac:dyDescent="0.25">
      <c r="C1"/>
    </row>
    <row r="2" spans="2:3" ht="18.75" customHeight="1" x14ac:dyDescent="0.35">
      <c r="B2" s="1" t="s">
        <v>7</v>
      </c>
      <c r="C2"/>
    </row>
    <row r="3" spans="2:3" ht="15" customHeight="1" x14ac:dyDescent="0.25">
      <c r="C3"/>
    </row>
    <row r="4" spans="2:3" ht="15" customHeight="1" x14ac:dyDescent="0.25">
      <c r="B4" t="s">
        <v>1</v>
      </c>
      <c r="C4" t="s">
        <v>8</v>
      </c>
    </row>
    <row r="5" spans="2:3" ht="15" customHeight="1" x14ac:dyDescent="0.25">
      <c r="B5" t="s">
        <v>9</v>
      </c>
      <c r="C5" s="3">
        <f>SUMIF(Costs[Type],$B5,Costs[Monthly])</f>
        <v>2210</v>
      </c>
    </row>
    <row r="6" spans="2:3" ht="15" customHeight="1" x14ac:dyDescent="0.25">
      <c r="B6" t="s">
        <v>10</v>
      </c>
      <c r="C6" s="3">
        <f>SUMIF(Costs[Type],$B6,Costs[Monthly])</f>
        <v>42800</v>
      </c>
    </row>
    <row r="7" spans="2:3" ht="15" customHeight="1" x14ac:dyDescent="0.25">
      <c r="B7" t="s">
        <v>11</v>
      </c>
      <c r="C7" s="3">
        <f>SUMIF(Costs[Type],$B7,Costs[Monthly])</f>
        <v>0</v>
      </c>
    </row>
    <row r="8" spans="2:3" ht="15" customHeight="1" x14ac:dyDescent="0.25">
      <c r="B8" t="s">
        <v>12</v>
      </c>
      <c r="C8" s="3">
        <f>SUMIF(Costs[Type],$B8,Costs[Monthly])</f>
        <v>0</v>
      </c>
    </row>
    <row r="9" spans="2:3" ht="15" customHeight="1" x14ac:dyDescent="0.25">
      <c r="B9" t="s">
        <v>13</v>
      </c>
      <c r="C9" s="3">
        <f>SUMIF(Costs[Type],$B9,Costs[Monthly])</f>
        <v>0</v>
      </c>
    </row>
    <row r="10" spans="2:3" ht="15" customHeight="1" x14ac:dyDescent="0.25">
      <c r="B10" t="s">
        <v>14</v>
      </c>
      <c r="C10" s="4">
        <f>SUBTOTAL(109,Summary[Monthly])</f>
        <v>45010</v>
      </c>
    </row>
    <row r="11" spans="2:3" ht="15" customHeight="1" x14ac:dyDescent="0.25">
      <c r="C11"/>
    </row>
    <row r="12" spans="2:3" ht="15" customHeight="1" x14ac:dyDescent="0.25">
      <c r="C12"/>
    </row>
    <row r="13" spans="2:3" ht="15" customHeight="1" x14ac:dyDescent="0.25">
      <c r="C13"/>
    </row>
    <row r="14" spans="2:3" ht="15" customHeight="1" x14ac:dyDescent="0.25">
      <c r="C14"/>
    </row>
    <row r="15" spans="2:3" ht="15" customHeight="1" x14ac:dyDescent="0.25">
      <c r="C15"/>
    </row>
    <row r="16" spans="2:3" ht="15" customHeight="1" x14ac:dyDescent="0.25">
      <c r="C16"/>
    </row>
    <row r="17" spans="3:3" ht="15" customHeight="1" x14ac:dyDescent="0.25">
      <c r="C17"/>
    </row>
    <row r="18" spans="3:3" ht="15" customHeight="1" x14ac:dyDescent="0.25">
      <c r="C18"/>
    </row>
    <row r="19" spans="3:3" ht="15" customHeight="1" x14ac:dyDescent="0.25">
      <c r="C19"/>
    </row>
    <row r="20" spans="3:3" ht="15" customHeight="1" x14ac:dyDescent="0.25">
      <c r="C20"/>
    </row>
    <row r="21" spans="3:3" ht="15" customHeight="1" x14ac:dyDescent="0.25">
      <c r="C21"/>
    </row>
    <row r="22" spans="3:3" ht="15" customHeight="1" x14ac:dyDescent="0.25">
      <c r="C22"/>
    </row>
    <row r="23" spans="3:3" ht="15" customHeight="1" x14ac:dyDescent="0.25">
      <c r="C23"/>
    </row>
    <row r="24" spans="3:3" ht="15" customHeight="1" x14ac:dyDescent="0.25">
      <c r="C24"/>
    </row>
    <row r="25" spans="3:3" ht="15" customHeight="1" x14ac:dyDescent="0.25">
      <c r="C25"/>
    </row>
    <row r="26" spans="3:3" ht="15" customHeight="1" x14ac:dyDescent="0.25">
      <c r="C26"/>
    </row>
    <row r="27" spans="3:3" ht="15" customHeight="1" x14ac:dyDescent="0.25">
      <c r="C27"/>
    </row>
    <row r="28" spans="3:3" ht="15" customHeight="1" x14ac:dyDescent="0.25">
      <c r="C28"/>
    </row>
    <row r="29" spans="3:3" ht="15" customHeight="1" x14ac:dyDescent="0.25">
      <c r="C29"/>
    </row>
  </sheetData>
  <phoneticPr fontId="5" type="noConversion"/>
  <dataValidations count="1">
    <dataValidation type="list" allowBlank="1" showInputMessage="1" showErrorMessage="1" sqref="B5:B9" xr:uid="{22FCFF90-55FD-4313-B9F1-F47203E908A1}">
      <formula1>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02F3-BFBA-45CB-9FBF-E76E2D24C301}">
  <dimension ref="B1:G26"/>
  <sheetViews>
    <sheetView tabSelected="1" workbookViewId="0">
      <selection activeCell="F32" sqref="F32"/>
    </sheetView>
  </sheetViews>
  <sheetFormatPr defaultRowHeight="15" customHeight="1" x14ac:dyDescent="0.25"/>
  <cols>
    <col min="2" max="2" width="30.7109375" customWidth="1"/>
    <col min="3" max="3" width="15.7109375" style="3" customWidth="1"/>
    <col min="4" max="6" width="15.7109375" customWidth="1"/>
    <col min="7" max="7" width="60.7109375" customWidth="1"/>
  </cols>
  <sheetData>
    <row r="1" spans="2:7" ht="15" customHeight="1" x14ac:dyDescent="0.25">
      <c r="C1"/>
    </row>
    <row r="2" spans="2:7" ht="18.75" customHeight="1" x14ac:dyDescent="0.35">
      <c r="B2" s="1" t="s">
        <v>7</v>
      </c>
      <c r="C2"/>
    </row>
    <row r="3" spans="2:7" ht="15" customHeight="1" x14ac:dyDescent="0.25">
      <c r="C3"/>
    </row>
    <row r="4" spans="2:7" ht="15" customHeight="1" x14ac:dyDescent="0.25">
      <c r="B4" s="5" t="s">
        <v>1</v>
      </c>
      <c r="C4" s="5" t="s">
        <v>8</v>
      </c>
      <c r="D4" s="5" t="s">
        <v>15</v>
      </c>
      <c r="E4" s="5" t="s">
        <v>23</v>
      </c>
      <c r="F4" s="5" t="s">
        <v>24</v>
      </c>
      <c r="G4" s="5" t="s">
        <v>5</v>
      </c>
    </row>
    <row r="5" spans="2:7" ht="15" customHeight="1" x14ac:dyDescent="0.25">
      <c r="B5" t="s">
        <v>16</v>
      </c>
      <c r="C5" s="3">
        <f>Costs[[#This Row],[Cost]]*Costs[[#This Row],[Qty]]</f>
        <v>20800</v>
      </c>
      <c r="D5" t="s">
        <v>10</v>
      </c>
      <c r="E5" s="3">
        <f>FTE*LoadingWeekDays</f>
        <v>20800</v>
      </c>
      <c r="F5" s="35">
        <v>1</v>
      </c>
    </row>
    <row r="6" spans="2:7" ht="15" customHeight="1" x14ac:dyDescent="0.25">
      <c r="B6" t="s">
        <v>17</v>
      </c>
      <c r="C6" s="3">
        <f>Costs[[#This Row],[Cost]]*Costs[[#This Row],[Qty]]</f>
        <v>20800</v>
      </c>
      <c r="D6" t="s">
        <v>10</v>
      </c>
      <c r="E6" s="3">
        <f>FTE*LoadingWeekDays</f>
        <v>20800</v>
      </c>
      <c r="F6" s="35">
        <v>1</v>
      </c>
      <c r="G6" t="s">
        <v>18</v>
      </c>
    </row>
    <row r="7" spans="2:7" ht="15" customHeight="1" x14ac:dyDescent="0.25">
      <c r="B7" t="s">
        <v>19</v>
      </c>
      <c r="C7" s="3">
        <f>Costs[[#This Row],[Cost]]*Costs[[#This Row],[Qty]]</f>
        <v>1200</v>
      </c>
      <c r="D7" t="s">
        <v>10</v>
      </c>
      <c r="E7" s="3">
        <v>1200</v>
      </c>
      <c r="F7" s="35">
        <v>1</v>
      </c>
    </row>
    <row r="8" spans="2:7" ht="15" customHeight="1" x14ac:dyDescent="0.25">
      <c r="B8" t="s">
        <v>21</v>
      </c>
      <c r="C8" s="3">
        <f>Costs[[#This Row],[Cost]]*Costs[[#This Row],[Qty]]</f>
        <v>10</v>
      </c>
      <c r="D8" t="s">
        <v>9</v>
      </c>
      <c r="E8" s="3">
        <v>5</v>
      </c>
      <c r="F8" s="36">
        <v>2</v>
      </c>
      <c r="G8" t="s">
        <v>28</v>
      </c>
    </row>
    <row r="9" spans="2:7" ht="15" customHeight="1" x14ac:dyDescent="0.25">
      <c r="B9" t="s">
        <v>22</v>
      </c>
      <c r="C9" s="3">
        <f>Costs[[#This Row],[Cost]]*Costs[[#This Row],[Qty]]</f>
        <v>200</v>
      </c>
      <c r="D9" t="s">
        <v>9</v>
      </c>
      <c r="E9" s="3">
        <v>100</v>
      </c>
      <c r="F9" s="36">
        <v>2</v>
      </c>
      <c r="G9" t="s">
        <v>25</v>
      </c>
    </row>
    <row r="10" spans="2:7" ht="15" customHeight="1" x14ac:dyDescent="0.25">
      <c r="B10" t="s">
        <v>26</v>
      </c>
      <c r="C10" s="3">
        <f>Costs[[#This Row],[Cost]]*Costs[[#This Row],[Qty]]</f>
        <v>1000</v>
      </c>
      <c r="D10" t="s">
        <v>9</v>
      </c>
      <c r="E10" s="3">
        <v>1000</v>
      </c>
      <c r="F10" s="36">
        <v>1</v>
      </c>
      <c r="G10" t="s">
        <v>29</v>
      </c>
    </row>
    <row r="11" spans="2:7" ht="15" customHeight="1" x14ac:dyDescent="0.25">
      <c r="B11" t="s">
        <v>27</v>
      </c>
      <c r="C11" s="3">
        <f>Costs[[#This Row],[Cost]]*Costs[[#This Row],[Qty]]</f>
        <v>1000</v>
      </c>
      <c r="D11" t="s">
        <v>9</v>
      </c>
      <c r="E11" s="3">
        <v>1000</v>
      </c>
      <c r="F11" s="36">
        <v>1</v>
      </c>
      <c r="G11" t="s">
        <v>29</v>
      </c>
    </row>
    <row r="12" spans="2:7" ht="15" customHeight="1" x14ac:dyDescent="0.25">
      <c r="C12" s="3">
        <f>Costs[[#This Row],[Cost]]*Costs[[#This Row],[Qty]]</f>
        <v>0</v>
      </c>
      <c r="E12" s="3"/>
      <c r="F12" s="36"/>
    </row>
    <row r="13" spans="2:7" ht="15" customHeight="1" x14ac:dyDescent="0.25">
      <c r="C13" s="3">
        <f>Costs[[#This Row],[Cost]]*Costs[[#This Row],[Qty]]</f>
        <v>0</v>
      </c>
      <c r="E13" s="3"/>
      <c r="F13" s="36"/>
    </row>
    <row r="14" spans="2:7" ht="15" customHeight="1" x14ac:dyDescent="0.25">
      <c r="C14" s="3">
        <f>Costs[[#This Row],[Cost]]*Costs[[#This Row],[Qty]]</f>
        <v>0</v>
      </c>
      <c r="E14" s="3"/>
      <c r="F14" s="36"/>
    </row>
    <row r="15" spans="2:7" ht="15" customHeight="1" x14ac:dyDescent="0.25">
      <c r="C15" s="3">
        <f>Costs[[#This Row],[Cost]]*Costs[[#This Row],[Qty]]</f>
        <v>0</v>
      </c>
      <c r="E15" s="3"/>
      <c r="F15" s="36"/>
    </row>
    <row r="16" spans="2:7" ht="15" customHeight="1" x14ac:dyDescent="0.25">
      <c r="B16" t="s">
        <v>20</v>
      </c>
      <c r="C16" s="3">
        <f>Costs[[#This Row],[Cost]]*Costs[[#This Row],[Qty]]</f>
        <v>0</v>
      </c>
      <c r="D16" t="s">
        <v>9</v>
      </c>
      <c r="E16" s="3"/>
      <c r="F16" s="35"/>
    </row>
    <row r="17" spans="2:7" ht="15" customHeight="1" x14ac:dyDescent="0.25">
      <c r="B17" s="34" t="s">
        <v>14</v>
      </c>
      <c r="C17" s="4">
        <f>SUBTOTAL(109,Costs[Monthly])</f>
        <v>45010</v>
      </c>
      <c r="G17" s="34"/>
    </row>
    <row r="18" spans="2:7" ht="15" customHeight="1" x14ac:dyDescent="0.25">
      <c r="F18" s="3"/>
    </row>
    <row r="19" spans="2:7" ht="15" customHeight="1" x14ac:dyDescent="0.25">
      <c r="F19" s="3"/>
    </row>
    <row r="20" spans="2:7" ht="15" customHeight="1" x14ac:dyDescent="0.25">
      <c r="F20" s="3"/>
    </row>
    <row r="21" spans="2:7" ht="15" customHeight="1" x14ac:dyDescent="0.25">
      <c r="F21" s="3"/>
    </row>
    <row r="22" spans="2:7" ht="15" customHeight="1" x14ac:dyDescent="0.25">
      <c r="F22" s="3"/>
      <c r="G22" s="2"/>
    </row>
    <row r="23" spans="2:7" ht="15" customHeight="1" x14ac:dyDescent="0.25">
      <c r="F23" s="3"/>
    </row>
    <row r="24" spans="2:7" ht="15" customHeight="1" x14ac:dyDescent="0.25">
      <c r="F24" s="3"/>
    </row>
    <row r="25" spans="2:7" ht="15" customHeight="1" x14ac:dyDescent="0.25">
      <c r="F25" s="3"/>
      <c r="G25" s="2"/>
    </row>
    <row r="26" spans="2:7" ht="15" customHeight="1" x14ac:dyDescent="0.25">
      <c r="F26" s="3"/>
      <c r="G26" s="2"/>
    </row>
  </sheetData>
  <dataValidations count="1">
    <dataValidation type="list" allowBlank="1" showInputMessage="1" showErrorMessage="1" sqref="D5:D16" xr:uid="{B65921EB-4BB9-4EF4-909A-34149D05A29E}">
      <formula1>Types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cb71c2-76c4-4ed5-91e3-1b1a8259efa9" xsi:nil="true"/>
    <TaxKeywordTaxHTField xmlns="a3cb71c2-76c4-4ed5-91e3-1b1a8259efa9">
      <Terms xmlns="http://schemas.microsoft.com/office/infopath/2007/PartnerControls"/>
    </TaxKeywordTaxHTField>
    <_dlc_DocId xmlns="d68f2192-67e8-4830-9b0f-d4451957ae0c">NMMYAU2A64ZX-1145827562-2808</_dlc_DocId>
    <_dlc_DocIdUrl xmlns="d68f2192-67e8-4830-9b0f-d4451957ae0c">
      <Url>https://downerdefence.sharepoint.com/teams/PlatformDevelopment/_layouts/15/DocIdRedir.aspx?ID=NMMYAU2A64ZX-1145827562-2808</Url>
      <Description>NMMYAU2A64ZX-1145827562-2808</Description>
    </_dlc_DocIdUrl>
    <Assigned_x0020_To0 xmlns="b271748a-5363-4cf6-a96d-99d3cd70a791">
      <UserInfo>
        <DisplayName/>
        <AccountId xsi:nil="true"/>
        <AccountType/>
      </UserInfo>
    </Assigned_x0020_To0>
    <Status xmlns="b271748a-5363-4cf6-a96d-99d3cd70a791">Draft</Status>
    <Detail xmlns="b271748a-5363-4cf6-a96d-99d3cd70a791" xsi:nil="true"/>
    <ReleaseV xmlns="b271748a-5363-4cf6-a96d-99d3cd70a791" xsi:nil="true"/>
    <TaskDueDate xmlns="http://schemas.microsoft.com/sharepoint/v3/fields" xsi:nil="true"/>
    <lcf76f155ced4ddcb4097134ff3c332f xmlns="b271748a-5363-4cf6-a96d-99d3cd70a791">
      <Terms xmlns="http://schemas.microsoft.com/office/infopath/2007/PartnerControls"/>
    </lcf76f155ced4ddcb4097134ff3c332f>
    <StartDate xmlns="http://schemas.microsoft.com/sharepoint/v3">2022-02-24T20:06:27+00:00</StartDate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FDBC57320C424CA438A2AE638FB473" ma:contentTypeVersion="24" ma:contentTypeDescription="Create a new document." ma:contentTypeScope="" ma:versionID="ab65395c5259ec180f6c1415a9c85e6b">
  <xsd:schema xmlns:xsd="http://www.w3.org/2001/XMLSchema" xmlns:xs="http://www.w3.org/2001/XMLSchema" xmlns:p="http://schemas.microsoft.com/office/2006/metadata/properties" xmlns:ns1="http://schemas.microsoft.com/sharepoint/v3" xmlns:ns2="b271748a-5363-4cf6-a96d-99d3cd70a791" xmlns:ns3="a3cb71c2-76c4-4ed5-91e3-1b1a8259efa9" xmlns:ns4="d68f2192-67e8-4830-9b0f-d4451957ae0c" xmlns:ns5="http://schemas.microsoft.com/sharepoint/v3/fields" targetNamespace="http://schemas.microsoft.com/office/2006/metadata/properties" ma:root="true" ma:fieldsID="546b6a6d706885a07101d10d6e14841f" ns1:_="" ns2:_="" ns3:_="" ns4:_="" ns5:_="">
    <xsd:import namespace="http://schemas.microsoft.com/sharepoint/v3"/>
    <xsd:import namespace="b271748a-5363-4cf6-a96d-99d3cd70a791"/>
    <xsd:import namespace="a3cb71c2-76c4-4ed5-91e3-1b1a8259efa9"/>
    <xsd:import namespace="d68f2192-67e8-4830-9b0f-d4451957ae0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TaxKeywordTaxHTField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2:Assigned_x0020_To0" minOccurs="0"/>
                <xsd:element ref="ns2:Status" minOccurs="0"/>
                <xsd:element ref="ns2:MediaLengthInSeconds" minOccurs="0"/>
                <xsd:element ref="ns2:Detail" minOccurs="0"/>
                <xsd:element ref="ns2:ReleaseV" minOccurs="0"/>
                <xsd:element ref="ns1:StartDate" minOccurs="0"/>
                <xsd:element ref="ns5:TaskDueDat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rtDate" ma:index="30" nillable="true" ma:displayName="Start Date" ma:default="[today]" ma:format="DateOnly" ma:internalName="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1748a-5363-4cf6-a96d-99d3cd70a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Assigned_x0020_To0" ma:index="25" nillable="true" ma:displayName="Assigned To" ma:list="UserInfo" ma:SearchPeopleOnly="false" ma:SharePointGroup="0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26" nillable="true" ma:displayName="Status" ma:default="Draft" ma:format="Dropdown" ma:internalName="Status">
      <xsd:simpleType>
        <xsd:restriction base="dms:Choice">
          <xsd:enumeration value="Draft"/>
          <xsd:enumeration value="Review"/>
          <xsd:enumeration value="Final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Detail" ma:index="28" nillable="true" ma:displayName="Detail" ma:description="Change Detail" ma:format="Dropdown" ma:internalName="Detail">
      <xsd:simpleType>
        <xsd:restriction base="dms:Note">
          <xsd:maxLength value="255"/>
        </xsd:restriction>
      </xsd:simpleType>
    </xsd:element>
    <xsd:element name="ReleaseV" ma:index="29" nillable="true" ma:displayName="Release Version" ma:description="Version in doc" ma:format="Dropdown" ma:internalName="ReleaseV" ma:percentage="FALSE">
      <xsd:simpleType>
        <xsd:restriction base="dms:Number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44dfbd39-0ade-4fbd-acb1-2bd595548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b71c2-76c4-4ed5-91e3-1b1a8259efa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44dfbd39-0ade-4fbd-acb1-2bd59554834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937034a9-4384-4ad4-b42a-6b84846c07f2}" ma:internalName="TaxCatchAll" ma:showField="CatchAllData" ma:web="d68f2192-67e8-4830-9b0f-d4451957a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f2192-67e8-4830-9b0f-d4451957a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TaskDueDate" ma:index="31" nillable="true" ma:displayName="Due Date" ma:format="DateOnly" ma:internalName="TaskDue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9E2715-A938-48E3-91A6-571B7DC877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0B8D5D-A411-4098-B929-63C03EFBBE91}">
  <ds:schemaRefs>
    <ds:schemaRef ds:uri="http://schemas.microsoft.com/office/2006/metadata/properties"/>
    <ds:schemaRef ds:uri="http://schemas.microsoft.com/office/infopath/2007/PartnerControls"/>
    <ds:schemaRef ds:uri="a3cb71c2-76c4-4ed5-91e3-1b1a8259efa9"/>
    <ds:schemaRef ds:uri="d68f2192-67e8-4830-9b0f-d4451957ae0c"/>
    <ds:schemaRef ds:uri="b271748a-5363-4cf6-a96d-99d3cd70a791"/>
    <ds:schemaRef ds:uri="http://schemas.microsoft.com/sharepoint/v3/field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99E3F42-BF57-4B4C-A6B7-D1F0086E6C2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28891-3A23-4FA9-A15C-E1562E05B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Inputs</vt:lpstr>
      <vt:lpstr>Summary</vt:lpstr>
      <vt:lpstr>Platform Costs</vt:lpstr>
      <vt:lpstr>FTE</vt:lpstr>
      <vt:lpstr>Loading24x7</vt:lpstr>
      <vt:lpstr>LoadingEveryDay</vt:lpstr>
      <vt:lpstr>LoadingWeekDays</vt:lpstr>
      <vt:lpstr>Margin</vt:lpstr>
      <vt:lpstr>Types</vt:lpstr>
      <vt:lpstr>USExchange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Bede Matthews</dc:creator>
  <cp:keywords/>
  <dc:description/>
  <cp:lastModifiedBy>Rick Bell</cp:lastModifiedBy>
  <cp:revision/>
  <dcterms:created xsi:type="dcterms:W3CDTF">2020-05-21T07:33:58Z</dcterms:created>
  <dcterms:modified xsi:type="dcterms:W3CDTF">2022-03-31T22:09:53Z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0x0101002BFDBC57320C424CA438A2AE638FB473</vt:lpwstr>
  </property>
  <property fmtid="{D5CDD505-2E9C-101B-9397-08002B2CF9AE}" pid="3" name="ComplianceAssetId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TaxKeyword">
    <vt:lpwstr/>
  </property>
  <property fmtid="{D5CDD505-2E9C-101B-9397-08002B2CF9AE}" pid="8" name="_dlc_DocIdItemGuid">
    <vt:lpwstr>4869ecb5-9124-430f-b7ad-f8dfb4138d25</vt:lpwstr>
  </property>
  <property fmtid="{D5CDD505-2E9C-101B-9397-08002B2CF9AE}" pid="9" name="MediaServiceImageTags">
    <vt:lpwstr/>
  </property>
</Properties>
</file>