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810" yWindow="-120" windowWidth="29010" windowHeight="16170" activeTab="1"/>
  </bookViews>
  <sheets>
    <sheet name="Resumo do orçamento mensal" sheetId="1" r:id="rId1"/>
    <sheet name="Receita" sheetId="3" r:id="rId2"/>
    <sheet name="Despesas com o pessoal" sheetId="4" state="hidden" r:id="rId3"/>
    <sheet name="Despesas operacionais" sheetId="5" r:id="rId4"/>
  </sheets>
  <definedNames>
    <definedName name="_xlnm._FilterDatabase" localSheetId="2" hidden="1">'Despesas com o pessoal'!#REF!</definedName>
    <definedName name="_xlnm._FilterDatabase" localSheetId="3" hidden="1">'Despesas operacionais'!#REF!</definedName>
    <definedName name="_xlnm._FilterDatabase" localSheetId="1" hidden="1">Receita!#REF!</definedName>
    <definedName name="_xlnm._FilterDatabase" localSheetId="0" hidden="1">Receita!#REF!</definedName>
    <definedName name="NOME_DA_EMPRESA">'Resumo do orçamento mensal'!$B$1</definedName>
    <definedName name="Título_do_ORÇAMENTO">'Resumo do orçamento mensal'!$B$2</definedName>
    <definedName name="Título1">Top5Expenses[[#Headers],[DESPESA]]</definedName>
    <definedName name="Título2">Receita[[#Headers],[RECEITA]]</definedName>
    <definedName name="Título3">PersonnelExpenses[[#Headers],[Coluna1]]</definedName>
    <definedName name="Título4">OperatingExpenses[[#Headers],[DESPESAS]]</definedName>
    <definedName name="TítuloDaColuna1">Totais[[#Headers],[TOTAIS DO ORÇAMENTO]]</definedName>
    <definedName name="_xlnm.Print_Titles" localSheetId="2">'Despesas com o pessoal'!$4:$4</definedName>
    <definedName name="_xlnm.Print_Titles" localSheetId="3">'Despesas operacionais'!$4:$4</definedName>
    <definedName name="_xlnm.Print_Titles" localSheetId="1">Receita!$4:$4</definedName>
  </definedNames>
  <calcPr calcId="162913"/>
  <fileRecoveryPr autoRecover="0"/>
</workbook>
</file>

<file path=xl/calcChain.xml><?xml version="1.0" encoding="utf-8"?>
<calcChain xmlns="http://schemas.openxmlformats.org/spreadsheetml/2006/main">
  <c r="F10" i="5" l="1"/>
  <c r="E10" i="5"/>
  <c r="F11" i="5"/>
  <c r="E11" i="5"/>
  <c r="C14" i="5"/>
  <c r="B2" i="3" l="1"/>
  <c r="B2" i="4"/>
  <c r="B2" i="5"/>
  <c r="D14" i="5" l="1"/>
  <c r="F9" i="5"/>
  <c r="E9" i="5"/>
  <c r="F8" i="5"/>
  <c r="E8" i="5"/>
  <c r="F7" i="5"/>
  <c r="E7" i="5"/>
  <c r="F5" i="5"/>
  <c r="E5" i="5"/>
  <c r="F13" i="5"/>
  <c r="E13" i="5"/>
  <c r="F6" i="5"/>
  <c r="E6" i="5"/>
  <c r="F12" i="5"/>
  <c r="E12" i="5"/>
  <c r="B1" i="5"/>
  <c r="E7" i="4"/>
  <c r="E6" i="4"/>
  <c r="E5" i="4"/>
  <c r="B1" i="4"/>
  <c r="C6" i="1" l="1"/>
  <c r="D6" i="1"/>
  <c r="C16" i="1"/>
  <c r="C15" i="1"/>
  <c r="C13" i="1"/>
  <c r="C12" i="1"/>
  <c r="C14" i="1"/>
  <c r="F14" i="5"/>
  <c r="D8" i="3"/>
  <c r="E7" i="3"/>
  <c r="F6" i="3"/>
  <c r="E6" i="3"/>
  <c r="F5" i="3"/>
  <c r="F8" i="3" s="1"/>
  <c r="E5" i="3"/>
  <c r="E6" i="1" l="1"/>
  <c r="E14" i="1"/>
  <c r="B14" i="1"/>
  <c r="D14" i="1"/>
  <c r="D13" i="1"/>
  <c r="E13" i="1"/>
  <c r="B13" i="1"/>
  <c r="E16" i="1"/>
  <c r="B16" i="1"/>
  <c r="D16" i="1"/>
  <c r="E12" i="1"/>
  <c r="C17" i="1"/>
  <c r="B12" i="1"/>
  <c r="D12" i="1"/>
  <c r="D15" i="1"/>
  <c r="E15" i="1"/>
  <c r="B15" i="1"/>
  <c r="B1" i="3"/>
  <c r="D17" i="1" l="1"/>
  <c r="E17" i="1"/>
  <c r="D5" i="1"/>
  <c r="D7" i="1" l="1"/>
  <c r="C8" i="3" l="1"/>
  <c r="C5" i="1" s="1"/>
  <c r="F7" i="3"/>
  <c r="E5" i="1" l="1"/>
  <c r="C7" i="1"/>
  <c r="E7" i="1" s="1"/>
</calcChain>
</file>

<file path=xl/sharedStrings.xml><?xml version="1.0" encoding="utf-8"?>
<sst xmlns="http://schemas.openxmlformats.org/spreadsheetml/2006/main" count="46" uniqueCount="37">
  <si>
    <t>TOTAIS DO ORÇAMENTO</t>
  </si>
  <si>
    <t>Receita</t>
  </si>
  <si>
    <t>Despesas</t>
  </si>
  <si>
    <t>Saldo (receita menos despesas)</t>
  </si>
  <si>
    <t>O gráfico da visão geral do orçamento está nesta célula. As cinco principais despesas operacionais são atualizadas automaticamente na tabela CincoDespesasPrincipais abaixo.</t>
  </si>
  <si>
    <t>QUAIS SÃO MINHAS CINCO PRINCIPAIS DESPESAS OPERACIONAIS?</t>
  </si>
  <si>
    <t>DESPESA</t>
  </si>
  <si>
    <t>Total</t>
  </si>
  <si>
    <t>ESTIMADO</t>
  </si>
  <si>
    <t>VALOR</t>
  </si>
  <si>
    <t>REAL</t>
  </si>
  <si>
    <t>% DE DESPESAS</t>
  </si>
  <si>
    <t>Data</t>
  </si>
  <si>
    <t>DIFERENÇA</t>
  </si>
  <si>
    <t>REDUÇÃO DE 15%</t>
  </si>
  <si>
    <t>RECEITA</t>
  </si>
  <si>
    <t>Rendimentos de juros</t>
  </si>
  <si>
    <t>Venda de ativos (Ganho/Perda)</t>
  </si>
  <si>
    <t>Receita total</t>
  </si>
  <si>
    <t>VALOR DAS CINCO PRINCIPAIS</t>
  </si>
  <si>
    <t>Salários</t>
  </si>
  <si>
    <t>Comissão</t>
  </si>
  <si>
    <t>Publicidade</t>
  </si>
  <si>
    <t>Cotas e assinaturas</t>
  </si>
  <si>
    <t>Postagem</t>
  </si>
  <si>
    <t>Total de despesas operacionais</t>
  </si>
  <si>
    <t>HURST</t>
  </si>
  <si>
    <t xml:space="preserve">Vizualização no site </t>
  </si>
  <si>
    <t>ACESSSOS</t>
  </si>
  <si>
    <t xml:space="preserve"> armazenamento</t>
  </si>
  <si>
    <t>Venda dos diretos autorais</t>
  </si>
  <si>
    <t>Rendimento de juros</t>
  </si>
  <si>
    <t>Coluna1</t>
  </si>
  <si>
    <t>Coluna2</t>
  </si>
  <si>
    <t>Coluna3</t>
  </si>
  <si>
    <t>Coluna12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</si>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</sst>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m\ yyyy"/>
    <numFmt numFmtId="165" formatCode="0.0%"/>
    <numFmt numFmtId="166" formatCode="#,##0.00_ ;[Red]\-#,##0.00\ "/>
    <numFmt numFmtId="167" formatCode="0.00_ ;[Red]\-0.00\ "/>
  </numFmts>
  <fonts count="1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11"/>
      <color rgb="FFDA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1" tint="4.9989318521683403E-2"/>
      <name val="Gill Sans MT"/>
      <family val="2"/>
      <scheme val="major"/>
    </font>
    <font>
      <sz val="11"/>
      <color theme="0"/>
      <name val="Gill Sans MT"/>
      <family val="2"/>
      <scheme val="minor"/>
    </font>
    <font>
      <sz val="11"/>
      <color theme="1"/>
      <name val="Gill Sans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 indent="1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0" fillId="0" borderId="0" applyNumberFormat="0" applyFill="0" applyAlignment="0" applyProtection="0"/>
    <xf numFmtId="0" fontId="12" fillId="7" borderId="0" applyBorder="0" applyProtection="0">
      <alignment horizontal="left" vertical="center" indent="1"/>
    </xf>
    <xf numFmtId="0" fontId="12" fillId="7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7" fillId="0" borderId="0" applyNumberFormat="0" applyFill="0" applyBorder="0" applyAlignment="0" applyProtection="0"/>
    <xf numFmtId="166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164" fontId="11" fillId="4" borderId="0" applyFill="0" applyBorder="0">
      <alignment horizontal="right"/>
    </xf>
  </cellStyleXfs>
  <cellXfs count="38">
    <xf numFmtId="0" fontId="0" fillId="0" borderId="0" xfId="0">
      <alignment horizontal="left" wrapText="1" indent="1"/>
    </xf>
    <xf numFmtId="0" fontId="10" fillId="4" borderId="0" xfId="4" applyFill="1" applyAlignment="1">
      <alignment horizontal="left" indent="1"/>
    </xf>
    <xf numFmtId="0" fontId="0" fillId="4" borderId="0" xfId="0" applyFill="1">
      <alignment horizontal="left" wrapText="1" inden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horizontal="left" wrapText="1" indent="1"/>
    </xf>
    <xf numFmtId="0" fontId="12" fillId="2" borderId="0" xfId="5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4" borderId="0" xfId="0" applyFont="1" applyFill="1" applyAlignment="1"/>
    <xf numFmtId="0" fontId="4" fillId="4" borderId="0" xfId="0" applyFont="1" applyFill="1" applyAlignment="1">
      <alignment vertical="center"/>
    </xf>
    <xf numFmtId="0" fontId="0" fillId="5" borderId="0" xfId="0" applyFill="1">
      <alignment horizontal="left" wrapText="1" indent="1"/>
    </xf>
    <xf numFmtId="0" fontId="6" fillId="5" borderId="0" xfId="0" applyFont="1" applyFill="1">
      <alignment horizontal="left" wrapText="1" indent="1"/>
    </xf>
    <xf numFmtId="0" fontId="0" fillId="5" borderId="0" xfId="0" applyFill="1" applyAlignment="1">
      <alignment vertical="center"/>
    </xf>
    <xf numFmtId="0" fontId="12" fillId="7" borderId="0" xfId="5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Font="1">
      <alignment horizontal="left" wrapText="1" indent="1"/>
    </xf>
    <xf numFmtId="0" fontId="12" fillId="7" borderId="0" xfId="6" applyAlignment="1">
      <alignment horizontal="left" vertical="center" indent="1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6" borderId="0" xfId="9" applyNumberFormat="1" applyFont="1" applyFill="1">
      <alignment horizontal="right"/>
    </xf>
    <xf numFmtId="167" fontId="0" fillId="0" borderId="0" xfId="0" applyNumberFormat="1" applyAlignment="1">
      <alignment horizontal="right"/>
    </xf>
    <xf numFmtId="165" fontId="0" fillId="6" borderId="0" xfId="10" applyNumberFormat="1" applyFont="1" applyFill="1">
      <alignment horizontal="right"/>
    </xf>
    <xf numFmtId="165" fontId="0" fillId="0" borderId="0" xfId="0" applyNumberFormat="1" applyAlignment="1">
      <alignment horizontal="right"/>
    </xf>
    <xf numFmtId="166" fontId="0" fillId="0" borderId="0" xfId="9" applyNumberFormat="1" applyFont="1">
      <alignment horizontal="right"/>
    </xf>
    <xf numFmtId="167" fontId="1" fillId="6" borderId="0" xfId="9" applyNumberFormat="1" applyFill="1" applyAlignment="1"/>
    <xf numFmtId="167" fontId="0" fillId="0" borderId="0" xfId="9" applyNumberFormat="1" applyFont="1">
      <alignment horizontal="right"/>
    </xf>
    <xf numFmtId="167" fontId="1" fillId="0" borderId="0" xfId="9" applyNumberFormat="1" applyAlignment="1"/>
    <xf numFmtId="167" fontId="14" fillId="0" borderId="0" xfId="0" applyNumberFormat="1" applyFont="1" applyFill="1" applyProtection="1">
      <alignment horizontal="left" wrapText="1" indent="1"/>
    </xf>
    <xf numFmtId="167" fontId="0" fillId="0" borderId="0" xfId="0" applyNumberFormat="1" applyAlignment="1" applyProtection="1">
      <alignment wrapText="1"/>
    </xf>
    <xf numFmtId="166" fontId="1" fillId="6" borderId="0" xfId="9" applyNumberFormat="1" applyFill="1" applyAlignment="1">
      <alignment horizontal="right"/>
    </xf>
    <xf numFmtId="166" fontId="0" fillId="0" borderId="0" xfId="9" applyNumberFormat="1" applyFont="1" applyAlignment="1">
      <alignment horizontal="right"/>
    </xf>
    <xf numFmtId="166" fontId="1" fillId="0" borderId="0" xfId="9" applyNumberFormat="1" applyAlignment="1">
      <alignment horizontal="right"/>
    </xf>
    <xf numFmtId="166" fontId="8" fillId="0" borderId="0" xfId="9" applyNumberFormat="1" applyFont="1" applyAlignment="1">
      <alignment horizontal="right"/>
    </xf>
    <xf numFmtId="166" fontId="0" fillId="6" borderId="0" xfId="9" applyNumberFormat="1" applyFont="1" applyFill="1" applyAlignment="1">
      <alignment horizontal="right"/>
    </xf>
    <xf numFmtId="166" fontId="1" fillId="0" borderId="0" xfId="9" applyNumberFormat="1" applyFont="1" applyAlignment="1">
      <alignment horizontal="right"/>
    </xf>
    <xf numFmtId="164" fontId="11" fillId="4" borderId="0" xfId="11">
      <alignment horizontal="right"/>
    </xf>
    <xf numFmtId="0" fontId="9" fillId="4" borderId="0" xfId="1" applyFill="1" applyAlignment="1">
      <alignment horizontal="left" indent="1"/>
    </xf>
    <xf numFmtId="0" fontId="13" fillId="0" borderId="0" xfId="0" applyFont="1" applyAlignment="1">
      <alignment horizontal="center"/>
    </xf>
  </cellXfs>
  <cellStyles count="12">
    <cellStyle name="60% - Ênfase4" xfId="3" builtinId="44" customBuiltin="1"/>
    <cellStyle name="Data" xfId="11"/>
    <cellStyle name="Normal" xfId="0" builtinId="0" customBuiltin="1"/>
    <cellStyle name="Porcentagem" xfId="10" builtinId="5" customBuiltin="1"/>
    <cellStyle name="Texto de Aviso" xfId="8" builtinId="11" customBuiltin="1"/>
    <cellStyle name="Título" xfId="1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2" builtinId="19" customBuiltin="1"/>
    <cellStyle name="Total" xfId="7" builtinId="25" customBuiltin="1"/>
    <cellStyle name="Vírgula" xfId="9" builtinId="3" customBuiltin="1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  <alignment horizontal="right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167" formatCode="0.00_ ;[Red]\-0.00\ "/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7" formatCode="0.00_ ;[Red]\-0.00\ "/>
      <fill>
        <patternFill patternType="none">
          <fgColor indexed="64"/>
          <bgColor indexed="65"/>
        </patternFill>
      </fill>
      <protection locked="1" hidden="0"/>
    </dxf>
    <dxf>
      <numFmt numFmtId="167" formatCode="0.00_ ;[Red]\-0.00\ "/>
      <alignment horizontal="general" vertical="bottom" textRotation="0" wrapText="1" indent="0" justifyLastLine="0" shrinkToFit="0" readingOrder="0"/>
      <protection locked="1" hidden="0"/>
    </dxf>
    <dxf>
      <numFmt numFmtId="167" formatCode="0.00_ ;[Red]\-0.00\ "/>
      <alignment horizontal="general" vertical="bottom" textRotation="0" wrapText="1" indent="0" justifyLastLine="0" shrinkToFit="0" readingOrder="0"/>
      <protection locked="1" hidden="0"/>
    </dxf>
    <dxf>
      <numFmt numFmtId="166" formatCode="#,##0.00_ ;[Red]\-#,##0.00\ "/>
    </dxf>
    <dxf>
      <numFmt numFmtId="166" formatCode="#,##0.00_ ;[Red]\-#,##0.00\ "/>
    </dxf>
    <dxf>
      <numFmt numFmtId="166" formatCode="#,##0.00_ ;[Red]\-#,##0.00\ "/>
    </dxf>
    <dxf>
      <numFmt numFmtId="166" formatCode="#,##0.00_ ;[Red]\-#,##0.00\ 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numFmt numFmtId="167" formatCode="0.00_ ;[Red]\-0.00\ "/>
      <alignment horizontal="general" vertical="bottom" textRotation="0" wrapText="0" indent="0" justifyLastLine="0" shrinkToFit="0" readingOrder="0"/>
      <protection locked="1" hidden="0"/>
    </dxf>
    <dxf>
      <numFmt numFmtId="167" formatCode="0.00_ ;[Red]\-0.00\ "/>
      <protection locked="1" hidden="0"/>
    </dxf>
    <dxf>
      <numFmt numFmtId="167" formatCode="0.00_ ;[Red]\-0.00\ "/>
      <alignment horizontal="general" vertical="bottom" textRotation="0" wrapText="0" indent="0" justifyLastLine="0" shrinkToFit="0" readingOrder="0"/>
      <protection locked="1" hidden="0"/>
    </dxf>
    <dxf>
      <numFmt numFmtId="167" formatCode="0.00_ ;[Red]\-0.00\ "/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  <alignment horizontal="right" vertical="bottom" textRotation="0" wrapText="0" indent="0" justifyLastLine="0" shrinkToFit="0" readingOrder="0"/>
    </dxf>
    <dxf>
      <numFmt numFmtId="166" formatCode="#,##0.00_ ;[Red]\-#,##0.00\ 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</dxf>
    <dxf>
      <numFmt numFmtId="166" formatCode="#,##0.00_ ;[Red]\-#,##0.00\ 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</dxf>
    <dxf>
      <numFmt numFmtId="166" formatCode="#,##0.00_ ;[Red]\-#,##0.00\ 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</dxf>
    <dxf>
      <numFmt numFmtId="166" formatCode="#,##0.00_ ;[Red]\-#,##0.00\ "/>
      <alignment horizontal="right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numFmt numFmtId="167" formatCode="0.00_ ;[Red]\-0.00\ "/>
      <protection locked="1" hidden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numFmt numFmtId="165" formatCode="0.0%"/>
      <protection locked="1" hidden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numFmt numFmtId="167" formatCode="0.00_ ;[Red]\-0.00\ 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protection locked="1" hidden="0"/>
    </dxf>
    <dxf>
      <protection locked="1" hidden="0"/>
    </dxf>
    <dxf>
      <numFmt numFmtId="166" formatCode="#,##0.00_ ;[Red]\-#,##0.00\ "/>
      <alignment horizontal="right" vertical="bottom" textRotation="0" wrapText="0" indent="0" justifyLastLine="0" shrinkToFit="0" readingOrder="0"/>
    </dxf>
    <dxf>
      <numFmt numFmtId="166" formatCode="#,##0.00_ ;[Red]\-#,##0.00\ 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  <alignment horizontal="right" vertical="bottom" textRotation="0" wrapText="0" indent="0" justifyLastLine="0" shrinkToFit="0" readingOrder="0"/>
    </dxf>
    <dxf>
      <numFmt numFmtId="166" formatCode="#,##0.00_ ;[Red]\-#,##0.00\ 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numFmt numFmtId="166" formatCode="#,##0.00_ ;[Red]\-#,##0.00\ "/>
      <alignment horizontal="right" vertical="bottom" textRotation="0" wrapText="0" indent="0" justifyLastLine="0" shrinkToFit="0" readingOrder="0"/>
    </dxf>
    <dxf>
      <numFmt numFmtId="166" formatCode="#,##0.00_ ;[Red]\-#,##0.00\ "/>
      <alignment horizontal="right" vertical="bottom" textRotation="0" wrapText="0" indent="0" justifyLastLine="0" shrinkToFit="0" readingOrder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color rgb="FFDA0000"/>
      </font>
    </dxf>
    <dxf>
      <fill>
        <patternFill>
          <bgColor theme="5" tint="0.79998168889431442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8168889431442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PivotStyle="PivotStyleLight16">
    <tableStyle name="Orçamento mensal" pivot="0" count="4">
      <tableStyleElement type="wholeTable" dxfId="60"/>
      <tableStyleElement type="headerRow" dxfId="59"/>
      <tableStyleElement type="totalRow" dxfId="58"/>
      <tableStyleElement type="lastColumn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 sz="1500" b="0">
                <a:solidFill>
                  <a:schemeClr val="tx2">
                    <a:lumMod val="75000"/>
                  </a:schemeClr>
                </a:solidFill>
              </a:rPr>
              <a:t>VISÃO GERAL DO ORÇAMENTO</a:t>
            </a:r>
          </a:p>
        </c:rich>
      </c:tx>
      <c:layout>
        <c:manualLayout>
          <c:xMode val="edge"/>
          <c:yMode val="edge"/>
          <c:x val="1.2136514266859885E-3"/>
          <c:y val="1.21405657626130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'Resumo do orçamento mensal'!$B$5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'Resumo do orçamento mensal'!$C$4:$D$4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'Resumo do orçamento mensal'!$C$5:$D$5</c:f>
              <c:numCache>
                <c:formatCode>#,##0.00_ ;[Red]\-#,##0.00\ </c:formatCode>
                <c:ptCount val="2"/>
                <c:pt idx="0">
                  <c:v>7300</c:v>
                </c:pt>
                <c:pt idx="1">
                  <c:v>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'Resumo do orçamento mensal'!$B$6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'Resumo do orçamento mensal'!$C$4:$D$4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'Resumo do orçamento mensal'!$C$6:$D$6</c:f>
              <c:numCache>
                <c:formatCode>#,##0.00_ ;[Red]\-#,##0.00\ </c:formatCode>
                <c:ptCount val="2"/>
                <c:pt idx="0">
                  <c:v>17000</c:v>
                </c:pt>
                <c:pt idx="1">
                  <c:v>14190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2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pt-BR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pt-BR"/>
          </a:p>
        </c:txPr>
        <c:crossAx val="742567104"/>
        <c:crosses val="autoZero"/>
        <c:crossBetween val="between"/>
      </c:valAx>
      <c:spPr>
        <a:effectLst/>
      </c:spPr>
    </c:plotArea>
    <c:legend>
      <c:legendPos val="t"/>
      <c:layout>
        <c:manualLayout>
          <c:xMode val="edge"/>
          <c:yMode val="edge"/>
          <c:x val="5.4584778809454041E-3"/>
          <c:y val="7.7102167784582482E-2"/>
          <c:w val="0.20989941933420478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279762</xdr:colOff>
      <xdr:row>8</xdr:row>
      <xdr:rowOff>19051</xdr:rowOff>
    </xdr:from>
    <xdr:to>
      <xdr:col>5</xdr:col>
      <xdr:colOff>0</xdr:colOff>
      <xdr:row>8</xdr:row>
      <xdr:rowOff>4133851</xdr:rowOff>
    </xdr:to>
    <xdr:graphicFrame macro="">
      <xdr:nvGraphicFramePr>
        <xdr:cNvPr id="3" name="VisãoGeralDoOrçamento" descr="Visão geral do gráfico de barras mostrando despesas e receita estimadas em relação às reai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otais" displayName="Totais" ref="B4:E7" totalsRowCount="1" headerRowDxfId="54" dataDxfId="53" totalsRowDxfId="52">
  <autoFilter ref="B4:E6">
    <filterColumn colId="0" hiddenButton="1"/>
    <filterColumn colId="1" hiddenButton="1"/>
    <filterColumn colId="2" hiddenButton="1"/>
    <filterColumn colId="3" hiddenButton="1"/>
  </autoFilter>
  <tableColumns count="4">
    <tableColumn id="1" name="TOTAIS DO ORÇAMENTO" totalsRowLabel="Saldo (receita menos despesas)"/>
    <tableColumn id="2" name="ESTIMADO" totalsRowFunction="custom" dataDxfId="51" totalsRowDxfId="50">
      <totalsRowFormula>C5-C6</totalsRowFormula>
    </tableColumn>
    <tableColumn id="3" name="REAL" totalsRowFunction="custom" dataDxfId="49" totalsRowDxfId="48">
      <totalsRowFormula>D5-D6</totalsRowFormula>
    </tableColumn>
    <tableColumn id="4" name="DIFERENÇA" totalsRowFunction="custom" dataDxfId="47" totalsRowDxfId="46">
      <calculatedColumnFormula>Totais[[#This Row],[REAL]]-Totais[[#This Row],[ESTIMADO]]</calculatedColumnFormula>
      <totalsRowFormula>Totais[[#Totals],[REAL]]-Totais[[#Totals],[ESTIMADO]]</totalsRowFormula>
    </tableColumn>
  </tableColumns>
  <tableStyleInfo name="Orçamento mensal" showFirstColumn="0" showLastColumn="1" showRowStripes="0" showColumnStripes="0"/>
  <extLst>
    <ext xmlns:x14="http://schemas.microsoft.com/office/spreadsheetml/2009/9/main" uri="{504A1905-F514-4f6f-8877-14C23A59335A}">
      <x14:table altTextSummary="Os totais do orçamento, as receitas estimadas e reais, as despesas e a diferença são atualizados automaticamente nesta tabela"/>
    </ext>
  </extLst>
</table>
</file>

<file path=xl/tables/table2.xml><?xml version="1.0" encoding="utf-8"?>
<table xmlns="http://schemas.openxmlformats.org/spreadsheetml/2006/main" id="1" name="CincoPrincipaisDespesas" displayName="Top5Expenses" ref="B11:E17" totalsRowCount="1" headerRowDxfId="45" dataDxfId="44" totalsRowDxfId="43">
  <tableColumns count="4">
    <tableColumn id="1" name="DESPESA" totalsRowLabel="Total" dataDxfId="42"/>
    <tableColumn id="2" name="VALOR" totalsRowFunction="sum" dataDxfId="41" totalsRowDxfId="40"/>
    <tableColumn id="3" name="% DE DESPESAS" totalsRowFunction="sum" dataDxfId="39" totalsRowDxfId="38"/>
    <tableColumn id="4" name="REDUÇÃO DE 15%" totalsRowFunction="sum" dataDxfId="37" totalsRowDxfId="36"/>
  </tableColumns>
  <tableStyleInfo name="Orçamento mensal" showFirstColumn="0" showLastColumn="0" showRowStripes="0" showColumnStripes="0"/>
  <extLst>
    <ext xmlns:x14="http://schemas.microsoft.com/office/spreadsheetml/2009/9/main" uri="{504A1905-F514-4f6f-8877-14C23A59335A}">
      <x14:table altTextSummary="Os itens das cinco principais despesas operacionais, os valores, o percentual de despesas e a redução de 15% são atualizados automaticamente nesta tabela"/>
    </ext>
  </extLst>
</table>
</file>

<file path=xl/tables/table3.xml><?xml version="1.0" encoding="utf-8"?>
<table xmlns="http://schemas.openxmlformats.org/spreadsheetml/2006/main" id="3" name="Receita" displayName="Receita" ref="B4:F8" totalsRowCount="1" headerRowDxfId="34" dataDxfId="33" totalsRowDxfId="32">
  <autoFilter ref="B4:F7"/>
  <tableColumns count="5">
    <tableColumn id="1" name="RECEITA" totalsRowLabel="Receita total"/>
    <tableColumn id="2" name="ESTIMADO" totalsRowFunction="sum" dataDxfId="31" totalsRowDxfId="30" dataCellStyle="Vírgula"/>
    <tableColumn id="3" name="REAL" totalsRowFunction="sum" dataDxfId="29" totalsRowDxfId="28" dataCellStyle="Vírgula"/>
    <tableColumn id="5" name="VALOR DAS CINCO PRINCIPAIS" dataDxfId="27" totalsRowDxfId="26" dataCellStyle="Vírgula">
      <calculatedColumnFormula>Receita[[#This Row],[REAL]]+(10^-6)*ROW(Receita[[#This Row],[REAL]])</calculatedColumnFormula>
    </tableColumn>
    <tableColumn id="4" name="DIFERENÇA" totalsRowFunction="average" dataDxfId="25" totalsRowDxfId="24" dataCellStyle="Vírgula">
      <calculatedColumnFormula>Receita[[#This Row],[REAL]]-Receita[[#This Row],[ESTIMADO]]</calculatedColumnFormula>
    </tableColumn>
  </tableColumns>
  <tableStyleInfo name="Orçamento mensal" showFirstColumn="0" showLastColumn="1" showRowStripes="0" showColumnStripes="0"/>
  <extLst>
    <ext xmlns:x14="http://schemas.microsoft.com/office/spreadsheetml/2009/9/main" uri="{504A1905-F514-4f6f-8877-14C23A59335A}">
      <x14:table altTextSummary="Insira a renda mensal e os valores estimados e reais de despesas operacionais nesta tabela. A diferença é calculada automaticamente"/>
    </ext>
  </extLst>
</table>
</file>

<file path=xl/tables/table4.xml><?xml version="1.0" encoding="utf-8"?>
<table xmlns="http://schemas.openxmlformats.org/spreadsheetml/2006/main" id="7" name="DespesasComPessoal" displayName="PersonnelExpenses" ref="B4:F8" totalsRowCount="1" headerRowDxfId="23" dataDxfId="22" totalsRowDxfId="21">
  <tableColumns count="5">
    <tableColumn id="1" name="Coluna1"/>
    <tableColumn id="2" name="Coluna12" dataDxfId="20" totalsRowDxfId="8"/>
    <tableColumn id="3" name="Coluna3" dataDxfId="19" totalsRowDxfId="7"/>
    <tableColumn id="4" name="VALOR DAS CINCO PRINCIPAIS" dataDxfId="18" totalsRowDxfId="6"/>
    <tableColumn id="5" name="Coluna2" dataDxfId="17" totalsRowDxfId="5"/>
  </tableColumns>
  <tableStyleInfo name="Orçamento mensal" showFirstColumn="0" showLastColumn="1" showRowStripes="0" showColumnStripes="0"/>
  <extLst>
    <ext xmlns:x14="http://schemas.microsoft.com/office/spreadsheetml/2009/9/main" uri="{504A1905-F514-4f6f-8877-14C23A59335A}">
      <x14:table altTextSummary="Insira os valores estimados e reais de despesas com a equipe nesta tabela. A diferença é calculada automaticamente"/>
    </ext>
  </extLst>
</table>
</file>

<file path=xl/tables/table5.xml><?xml version="1.0" encoding="utf-8"?>
<table xmlns="http://schemas.openxmlformats.org/spreadsheetml/2006/main" id="9" name="OperatingExpenses" displayName="OperatingExpenses" ref="B4:F14" totalsRowCount="1" headerRowDxfId="15" dataDxfId="14" totalsRowDxfId="13">
  <autoFilter ref="B4:F13"/>
  <sortState ref="B5:F13">
    <sortCondition ref="B4:B13"/>
  </sortState>
  <tableColumns count="5">
    <tableColumn id="1" name="DESPESAS" totalsRowLabel="Total de despesas operacionais" totalsRowDxfId="4"/>
    <tableColumn id="2" name="ESTIMADO" totalsRowFunction="sum" dataDxfId="12" totalsRowDxfId="3" dataCellStyle="Vírgula"/>
    <tableColumn id="3" name="REAL" totalsRowFunction="sum" dataDxfId="11" totalsRowDxfId="2" dataCellStyle="Vírgula"/>
    <tableColumn id="5" name="VALOR DAS CINCO PRINCIPAIS" dataDxfId="10" totalsRowDxfId="1" dataCellStyle="Vírgula">
      <calculatedColumnFormula>OperatingExpenses[[#This Row],[REAL]]+(10^-6)*ROW(OperatingExpenses[[#This Row],[REAL]])</calculatedColumnFormula>
    </tableColumn>
    <tableColumn id="4" name="DIFERENÇA" totalsRowFunction="sum" dataDxfId="9" totalsRowDxfId="0" dataCellStyle="Vírgula">
      <calculatedColumnFormula>OperatingExpenses[[#This Row],[ESTIMADO]]-OperatingExpenses[[#This Row],[REAL]]</calculatedColumnFormula>
    </tableColumn>
  </tableColumns>
  <tableStyleInfo name="Orçamento mensal" showFirstColumn="0" showLastColumn="1" showRowStripes="0" showColumnStripes="0"/>
  <extLst>
    <ext xmlns:x14="http://schemas.microsoft.com/office/spreadsheetml/2009/9/main" uri="{504A1905-F514-4f6f-8877-14C23A59335A}">
      <x14:table altTextSummary="Insira os valores estimados e reais de despesas operacionais nesta tabela. A diferença é calculada automaticamente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79998168889431442"/>
    <pageSetUpPr autoPageBreaks="0" fitToPage="1"/>
  </sheetPr>
  <dimension ref="A1:F17"/>
  <sheetViews>
    <sheetView showGridLines="0" topLeftCell="A13" zoomScaleNormal="100" workbookViewId="0">
      <selection activeCell="E2" sqref="E2:F2"/>
    </sheetView>
  </sheetViews>
  <sheetFormatPr defaultColWidth="9" defaultRowHeight="16.5" customHeight="1" x14ac:dyDescent="0.35"/>
  <cols>
    <col min="1" max="1" width="4.125" style="5" customWidth="1"/>
    <col min="2" max="2" width="29.25" style="5" customWidth="1"/>
    <col min="3" max="5" width="19" style="5" customWidth="1"/>
    <col min="6" max="6" width="4.125" style="5" customWidth="1"/>
    <col min="7" max="7" width="4.125" customWidth="1"/>
  </cols>
  <sheetData>
    <row r="1" spans="1:6" ht="31.5" customHeight="1" x14ac:dyDescent="0.5">
      <c r="A1" s="2"/>
      <c r="B1" s="1" t="s">
        <v>26</v>
      </c>
      <c r="C1"/>
      <c r="D1"/>
      <c r="E1"/>
      <c r="F1"/>
    </row>
    <row r="2" spans="1:6" ht="42" customHeight="1" x14ac:dyDescent="1">
      <c r="A2" s="2"/>
      <c r="B2" s="36" t="s">
        <v>27</v>
      </c>
      <c r="C2" s="36"/>
      <c r="D2" s="36"/>
      <c r="E2" s="35" t="s">
        <v>12</v>
      </c>
      <c r="F2" s="35"/>
    </row>
    <row r="3" spans="1:6" ht="15" customHeight="1" x14ac:dyDescent="0.35"/>
    <row r="4" spans="1:6" s="4" customFormat="1" ht="21.75" customHeight="1" x14ac:dyDescent="0.35">
      <c r="A4" s="3"/>
      <c r="B4" s="13" t="s">
        <v>0</v>
      </c>
      <c r="C4" s="16" t="s">
        <v>8</v>
      </c>
      <c r="D4" s="16" t="s">
        <v>10</v>
      </c>
      <c r="E4" s="16" t="s">
        <v>13</v>
      </c>
      <c r="F4" s="3"/>
    </row>
    <row r="5" spans="1:6" ht="17.25" x14ac:dyDescent="0.35">
      <c r="B5" t="s">
        <v>1</v>
      </c>
      <c r="C5" s="29">
        <f>Receita[[#Totals],[ESTIMADO]]</f>
        <v>7300</v>
      </c>
      <c r="D5" s="29">
        <f>Receita[[#Totals],[REAL]]</f>
        <v>8450</v>
      </c>
      <c r="E5" s="32">
        <f>Totais[[#This Row],[REAL]]-Totais[[#This Row],[ESTIMADO]]</f>
        <v>1150</v>
      </c>
    </row>
    <row r="6" spans="1:6" ht="17.25" x14ac:dyDescent="0.35">
      <c r="B6" t="s">
        <v>2</v>
      </c>
      <c r="C6" s="29">
        <f>OperatingExpenses[[#Totals],[ESTIMADO]]+PersonnelExpenses[[#Totals],[Coluna12]]</f>
        <v>17000</v>
      </c>
      <c r="D6" s="29">
        <f>OperatingExpenses[[#Totals],[REAL]]+PersonnelExpenses[[#Totals],[Coluna3]]</f>
        <v>14190</v>
      </c>
      <c r="E6" s="32">
        <f>Totais[[#This Row],[REAL]]-Totais[[#This Row],[ESTIMADO]]</f>
        <v>-2810</v>
      </c>
    </row>
    <row r="7" spans="1:6" ht="17.25" x14ac:dyDescent="0.35">
      <c r="B7" t="s">
        <v>3</v>
      </c>
      <c r="C7" s="17">
        <f>C5-C6</f>
        <v>-9700</v>
      </c>
      <c r="D7" s="17">
        <f>D5-D6</f>
        <v>-5740</v>
      </c>
      <c r="E7" s="18">
        <f>Totais[[#Totals],[REAL]]-Totais[[#Totals],[ESTIMADO]]</f>
        <v>3960</v>
      </c>
    </row>
    <row r="9" spans="1:6" ht="335.45" customHeight="1" x14ac:dyDescent="0.35">
      <c r="A9"/>
      <c r="B9" s="37" t="s">
        <v>4</v>
      </c>
      <c r="C9" s="37"/>
      <c r="D9" s="37"/>
      <c r="E9" s="37"/>
      <c r="F9"/>
    </row>
    <row r="10" spans="1:6" ht="16.5" customHeight="1" x14ac:dyDescent="0.35">
      <c r="B10" s="6" t="s">
        <v>5</v>
      </c>
      <c r="C10" s="7"/>
      <c r="D10" s="7"/>
      <c r="E10" s="7"/>
    </row>
    <row r="11" spans="1:6" ht="21.75" customHeight="1" x14ac:dyDescent="0.35">
      <c r="B11" s="13" t="s">
        <v>6</v>
      </c>
      <c r="C11" s="16" t="s">
        <v>9</v>
      </c>
      <c r="D11" s="16" t="s">
        <v>11</v>
      </c>
      <c r="E11" s="16" t="s">
        <v>14</v>
      </c>
    </row>
    <row r="12" spans="1:6" ht="17.25" x14ac:dyDescent="0.35">
      <c r="B12" s="15" t="str">
        <f>INDEX(OperatingExpenses[],MATCH(Top5Expenses[[#This Row],[VALOR]],OperatingExpenses[VALOR DAS CINCO PRINCIPAIS],0),1)</f>
        <v>Salários</v>
      </c>
      <c r="C12" s="19">
        <f>LARGE(OperatingExpenses[VALOR DAS CINCO PRINCIPAIS],1)</f>
        <v>4000.0000100000002</v>
      </c>
      <c r="D12" s="21">
        <f>Top5Expenses[[#This Row],[VALOR]]/$D$6</f>
        <v>0.2818886546863989</v>
      </c>
      <c r="E12" s="19">
        <f>Top5Expenses[[#This Row],[VALOR]]*0.15</f>
        <v>600.00000150000005</v>
      </c>
    </row>
    <row r="13" spans="1:6" ht="17.25" x14ac:dyDescent="0.35">
      <c r="B13" s="15" t="str">
        <f>INDEX(OperatingExpenses[],MATCH(Top5Expenses[[#This Row],[VALOR]],OperatingExpenses[VALOR DAS CINCO PRINCIPAIS],0),1)</f>
        <v>Comissão</v>
      </c>
      <c r="C13" s="19">
        <f>LARGE(OperatingExpenses[VALOR DAS CINCO PRINCIPAIS],2)</f>
        <v>3200.0000089999999</v>
      </c>
      <c r="D13" s="21">
        <f>Top5Expenses[[#This Row],[VALOR]]/$D$6</f>
        <v>0.22551092381959126</v>
      </c>
      <c r="E13" s="19">
        <f>Top5Expenses[[#This Row],[VALOR]]*0.15</f>
        <v>480.00000134999993</v>
      </c>
    </row>
    <row r="14" spans="1:6" ht="17.25" x14ac:dyDescent="0.35">
      <c r="B14" s="15" t="str">
        <f>INDEX(OperatingExpenses[],MATCH(Top5Expenses[[#This Row],[VALOR]],OperatingExpenses[VALOR DAS CINCO PRINCIPAIS],0),1)</f>
        <v>Publicidade</v>
      </c>
      <c r="C14" s="19">
        <f>LARGE(OperatingExpenses[VALOR DAS CINCO PRINCIPAIS],3)</f>
        <v>2500.000012</v>
      </c>
      <c r="D14" s="21">
        <f>Top5Expenses[[#This Row],[VALOR]]/$D$6</f>
        <v>0.17618040958421424</v>
      </c>
      <c r="E14" s="19">
        <f>Top5Expenses[[#This Row],[VALOR]]*0.15</f>
        <v>375.00000180000001</v>
      </c>
    </row>
    <row r="15" spans="1:6" ht="17.25" x14ac:dyDescent="0.35">
      <c r="B15" s="15" t="str">
        <f>INDEX(OperatingExpenses[],MATCH(Top5Expenses[[#This Row],[VALOR]],OperatingExpenses[VALOR DAS CINCO PRINCIPAIS],0),1)</f>
        <v>Rendimento de juros</v>
      </c>
      <c r="C15" s="19">
        <f>LARGE(OperatingExpenses[VALOR DAS CINCO PRINCIPAIS],4)</f>
        <v>1275.0000130000001</v>
      </c>
      <c r="D15" s="21">
        <f>Top5Expenses[[#This Row],[VALOR]]/$D$6</f>
        <v>8.9852009372797748E-2</v>
      </c>
      <c r="E15" s="19">
        <f>Top5Expenses[[#This Row],[VALOR]]*0.15</f>
        <v>191.25000195000001</v>
      </c>
    </row>
    <row r="16" spans="1:6" ht="17.25" x14ac:dyDescent="0.35">
      <c r="B16" s="15" t="str">
        <f>INDEX(OperatingExpenses[],MATCH(Top5Expenses[[#This Row],[VALOR]],OperatingExpenses[VALOR DAS CINCO PRINCIPAIS],0),1)</f>
        <v xml:space="preserve"> armazenamento</v>
      </c>
      <c r="C16" s="19">
        <f>LARGE(OperatingExpenses[VALOR DAS CINCO PRINCIPAIS],5)</f>
        <v>840.00000799999998</v>
      </c>
      <c r="D16" s="21">
        <f>Top5Expenses[[#This Row],[VALOR]]/$D$6</f>
        <v>5.9196617899929527E-2</v>
      </c>
      <c r="E16" s="19">
        <f>Top5Expenses[[#This Row],[VALOR]]*0.15</f>
        <v>126.00000119999999</v>
      </c>
    </row>
    <row r="17" spans="2:5" ht="16.5" customHeight="1" x14ac:dyDescent="0.35">
      <c r="B17" t="s">
        <v>7</v>
      </c>
      <c r="C17" s="20">
        <f>SUBTOTAL(109,Top5Expenses[VALOR])</f>
        <v>11815.000051999999</v>
      </c>
      <c r="D17" s="22">
        <f>SUBTOTAL(109,Top5Expenses[% DE DESPESAS])</f>
        <v>0.83262861536293165</v>
      </c>
      <c r="E17" s="20">
        <f>SUBTOTAL(109,Top5Expenses[REDUÇÃO DE 15%])</f>
        <v>1772.2500078</v>
      </c>
    </row>
  </sheetData>
  <sheetProtection insertColumns="0" insertRows="0" deleteColumns="0" deleteRows="0" selectLockedCells="1" autoFilter="0"/>
  <mergeCells count="3">
    <mergeCell ref="E2:F2"/>
    <mergeCell ref="B2:D2"/>
    <mergeCell ref="B9:E9"/>
  </mergeCells>
  <conditionalFormatting sqref="C5:E8 C10:E16 C18:E65">
    <cfRule type="cellIs" dxfId="56" priority="2" operator="lessThan">
      <formula>0</formula>
    </cfRule>
  </conditionalFormatting>
  <conditionalFormatting sqref="D12:E16">
    <cfRule type="cellIs" dxfId="55" priority="1" operator="lessThan">
      <formula>0</formula>
    </cfRule>
  </conditionalFormatting>
  <dataValidations count="20">
    <dataValidation type="custom" allowBlank="1" showInputMessage="1" showErrorMessage="1" errorTitle="ALERTA" error="Esta célula é preenchida automaticamente e não deve ser substituída. Substituir essa célula comprometeria os cálculos nesta planilha." sqref="C5:E6 D13 D15:D16">
      <formula1>LEN(C5)=""</formula1>
    </dataValidation>
    <dataValidation allowBlank="1" showInputMessage="1" showErrorMessage="1" prompt="Crie um orçamento de negócios mensal nesta pasta de trabalho. A visão geral está nesta planilha. Insira os detalhes da receita em renda mensal, despesas com funcionários e despesas operacionais nas suas respectivas planilhas." sqref="A1"/>
    <dataValidation allowBlank="1" showInputMessage="1" showErrorMessage="1" prompt="Insira o Nome da Empresa nesta célula" sqref="B1"/>
    <dataValidation allowBlank="1" showInputMessage="1" showErrorMessage="1" prompt="Digite a Data nesta célula. O gráfico de visão geral de orçamento está na célula B9" sqref="E2:F2"/>
    <dataValidation allowBlank="1" showInputMessage="1" showErrorMessage="1" prompt="Os totais estimados e reais de orçamento de renda e despesas são calculados automaticamente a partir de valores inseridos em outras planilhas. O Saldo e a Diferença são ajustados automaticamente" sqref="B4"/>
    <dataValidation allowBlank="1" showInputMessage="1" showErrorMessage="1" prompt="Os totais estimados são calculados automaticamente na coluna abaixo deste título." sqref="C4"/>
    <dataValidation allowBlank="1" showInputMessage="1" showErrorMessage="1" prompt="Os totais reais são calculados automaticamente na coluna abaixo deste título." sqref="D4"/>
    <dataValidation allowBlank="1" showInputMessage="1" showErrorMessage="1" prompt="A diferença entre os totais estimados e reais é calculada automaticamente na coluna abaixo deste título." sqref="E4"/>
    <dataValidation allowBlank="1" showInputMessage="1" showErrorMessage="1" prompt="As cinco principais despesas operacionais são atualizadas automaticamente na tabela abaixo" sqref="B10"/>
    <dataValidation allowBlank="1" showInputMessage="1" showErrorMessage="1" prompt="Os itens das cinco principais despesas são atualizados automaticamente na coluna abaixo deste título." sqref="B11"/>
    <dataValidation allowBlank="1" showInputMessage="1" showErrorMessage="1" prompt="O valor é atualizado automaticamente na coluna abaixo deste título." sqref="C11"/>
    <dataValidation allowBlank="1" showInputMessage="1" showErrorMessage="1" prompt="O percentual de despesas é calculado automaticamente na coluna abaixo deste título." sqref="D11"/>
    <dataValidation allowBlank="1" showInputMessage="1" showErrorMessage="1" prompt="A redução de 15% é calculada automaticamente na coluna abaixo deste título." sqref="E11"/>
    <dataValidation allowBlank="1" showInputMessage="1" showErrorMessage="1" prompt="O título desta planilha está nesta célula. Digite dados na célula à direita. Os totais do orçamento são calculados automaticamente na tabela Totais, começando pela célula B4" sqref="B2:D2"/>
    <dataValidation type="custom" allowBlank="1" showInputMessage="1" showErrorMessage="1" errorTitle="ALERTA" error="Esta célula é preenchida automaticamente e não deve ser substituída. Substituir essa célula comprometeria os cálculos nesta planilha." sqref="C12 E13">
      <formula1>LEN(C12:C16)=""</formula1>
    </dataValidation>
    <dataValidation type="custom" allowBlank="1" showInputMessage="1" showErrorMessage="1" errorTitle="ALERTA" error="Esta célula é preenchida automaticamente e não deve ser substituída. Substituir essa célula comprometeria os cálculos nesta planilha." sqref="C13:C16 D12 E12">
      <formula1>LEN(C12:C17)=""</formula1>
    </dataValidation>
    <dataValidation type="custom" allowBlank="1" showInputMessage="1" showErrorMessage="1" errorTitle="ALERTA" error="Esta célula é preenchida automaticamente e não deve ser substituída. Substituir essa célula comprometeria os cálculos nesta planilha." sqref="D14">
      <formula1>LEN(D13:D17)=""</formula1>
    </dataValidation>
    <dataValidation type="custom" allowBlank="1" showInputMessage="1" showErrorMessage="1" errorTitle="ALERTA" error="Esta célula é preenchida automaticamente e não deve ser substituída. Substituir essa célula comprometeria os cálculos nesta planilha." sqref="E14">
      <formula1>LEN(E14:E17)=""</formula1>
    </dataValidation>
    <dataValidation type="custom" allowBlank="1" showInputMessage="1" showErrorMessage="1" errorTitle="ALERTA" error="Esta célula é preenchida automaticamente e não deve ser substituída. Substituir essa célula comprometeria os cálculos nesta planilha." sqref="E15">
      <formula1>LEN(E15:E17)=""</formula1>
    </dataValidation>
    <dataValidation type="custom" allowBlank="1" showInputMessage="1" showErrorMessage="1" errorTitle="ALERTA" error="Esta célula é preenchida automaticamente e não deve ser substituída. Substituir essa célula comprometeria os cálculos nesta planilha." sqref="E16">
      <formula1>LEN(E16:E17)=""</formula1>
    </dataValidation>
  </dataValidations>
  <printOptions horizontalCentered="1"/>
  <pageMargins left="0.25" right="0.25" top="0.25" bottom="0.25" header="0" footer="0"/>
  <pageSetup paperSize="9" fitToHeight="0" orientation="portrait" r:id="rId1"/>
  <headerFooter differentFirst="1">
    <oddFooter>Page &amp;P of &amp;N</oddFooter>
  </headerFooter>
  <ignoredErrors>
    <ignoredError sqref="C5:E6 C12:E16" listDataValidatio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autoPageBreaks="0" fitToPage="1"/>
  </sheetPr>
  <dimension ref="A1:G8"/>
  <sheetViews>
    <sheetView showGridLines="0" tabSelected="1" zoomScaleNormal="100" workbookViewId="0">
      <selection activeCell="D8" sqref="D8"/>
    </sheetView>
  </sheetViews>
  <sheetFormatPr defaultColWidth="9" defaultRowHeight="30" customHeight="1" x14ac:dyDescent="0.35"/>
  <cols>
    <col min="1" max="1" width="4.125" style="10" customWidth="1"/>
    <col min="2" max="2" width="29.25" style="10" customWidth="1"/>
    <col min="3" max="3" width="19" style="10" customWidth="1"/>
    <col min="4" max="4" width="18.875" style="10" customWidth="1"/>
    <col min="5" max="5" width="26" style="10" hidden="1" customWidth="1"/>
    <col min="6" max="6" width="19" style="10" customWidth="1"/>
    <col min="7" max="7" width="4.125" style="10" customWidth="1"/>
    <col min="8" max="8" width="4.125" customWidth="1"/>
  </cols>
  <sheetData>
    <row r="1" spans="1:7" ht="31.5" customHeight="1" x14ac:dyDescent="0.5">
      <c r="A1" s="2"/>
      <c r="B1" s="1" t="str">
        <f>NOME_DA_EMPRESA</f>
        <v>HURST</v>
      </c>
      <c r="C1" s="8"/>
      <c r="D1" s="8"/>
      <c r="E1" s="8"/>
      <c r="F1" s="8"/>
      <c r="G1" s="8"/>
    </row>
    <row r="2" spans="1:7" ht="42" customHeight="1" x14ac:dyDescent="1">
      <c r="A2" s="2"/>
      <c r="B2" s="36" t="str">
        <f>Título_do_ORÇAMENTO</f>
        <v xml:space="preserve">Vizualização no site </v>
      </c>
      <c r="C2" s="36"/>
      <c r="D2" s="36"/>
      <c r="E2" s="9"/>
      <c r="F2" s="9"/>
      <c r="G2" s="9"/>
    </row>
    <row r="3" spans="1:7" ht="15" customHeight="1" x14ac:dyDescent="0.35">
      <c r="G3" s="11"/>
    </row>
    <row r="4" spans="1:7" s="4" customFormat="1" ht="30" customHeight="1" x14ac:dyDescent="0.35">
      <c r="A4" s="12"/>
      <c r="B4" s="13" t="s">
        <v>15</v>
      </c>
      <c r="C4" s="16" t="s">
        <v>8</v>
      </c>
      <c r="D4" s="16" t="s">
        <v>10</v>
      </c>
      <c r="E4" s="13" t="s">
        <v>19</v>
      </c>
      <c r="F4" s="16" t="s">
        <v>13</v>
      </c>
      <c r="G4" s="10"/>
    </row>
    <row r="5" spans="1:7" ht="30" customHeight="1" x14ac:dyDescent="0.35">
      <c r="B5" t="s">
        <v>28</v>
      </c>
      <c r="C5" s="33">
        <v>5000</v>
      </c>
      <c r="D5" s="29">
        <v>5000</v>
      </c>
      <c r="E5" s="30">
        <f>Receita[[#This Row],[REAL]]+(10^-6)*ROW(Receita[[#This Row],[REAL]])</f>
        <v>5000.0000049999999</v>
      </c>
      <c r="F5" s="31">
        <f>Receita[[#This Row],[REAL]]-Receita[[#This Row],[ESTIMADO]]</f>
        <v>0</v>
      </c>
    </row>
    <row r="6" spans="1:7" ht="30" customHeight="1" x14ac:dyDescent="0.35">
      <c r="B6" t="s">
        <v>16</v>
      </c>
      <c r="C6" s="29">
        <v>2000</v>
      </c>
      <c r="D6" s="29">
        <v>3000</v>
      </c>
      <c r="E6" s="30">
        <f>Receita[[#This Row],[REAL]]+(10^-6)*ROW(Receita[[#This Row],[REAL]])</f>
        <v>3000.0000060000002</v>
      </c>
      <c r="F6" s="31">
        <f>Receita[[#This Row],[REAL]]-Receita[[#This Row],[ESTIMADO]]</f>
        <v>1000</v>
      </c>
    </row>
    <row r="7" spans="1:7" ht="30" customHeight="1" x14ac:dyDescent="0.35">
      <c r="B7" t="s">
        <v>17</v>
      </c>
      <c r="C7" s="29">
        <v>300</v>
      </c>
      <c r="D7" s="29">
        <v>450</v>
      </c>
      <c r="E7" s="30">
        <f>Receita[[#This Row],[REAL]]+(10^-6)*ROW(Receita[[#This Row],[REAL]])</f>
        <v>450.00000699999998</v>
      </c>
      <c r="F7" s="31">
        <f>Receita[[#This Row],[REAL]]-Receita[[#This Row],[ESTIMADO]]</f>
        <v>150</v>
      </c>
    </row>
    <row r="8" spans="1:7" ht="30" customHeight="1" x14ac:dyDescent="0.35">
      <c r="B8" t="s">
        <v>18</v>
      </c>
      <c r="C8" s="23">
        <f>SUBTOTAL(109,Receita[ESTIMADO])</f>
        <v>7300</v>
      </c>
      <c r="D8" s="23">
        <f>SUBTOTAL(109,Receita[REAL])</f>
        <v>8450</v>
      </c>
      <c r="E8" s="23"/>
      <c r="F8" s="34">
        <f>SUBTOTAL(101,Receita[DIFERENÇA])</f>
        <v>383.33333333333331</v>
      </c>
    </row>
  </sheetData>
  <sheetProtection insertColumns="0" insertRows="0" deleteColumns="0" deleteRows="0" selectLockedCells="1" autoFilter="0"/>
  <dataConsolidate/>
  <mergeCells count="1">
    <mergeCell ref="B2:D2"/>
  </mergeCells>
  <conditionalFormatting sqref="F8">
    <cfRule type="cellIs" dxfId="35" priority="3" operator="lessThan">
      <formula>0</formula>
    </cfRule>
  </conditionalFormatting>
  <dataValidations count="8">
    <dataValidation allowBlank="1" showInputMessage="1" showErrorMessage="1" errorTitle="ALERTA" error="Essa célula é preenchida automaticamente e não deve ser sobrescrita. Sobrescrever essa célula comprometeria os cálculos nesta planilha." sqref="F5:F7"/>
    <dataValidation allowBlank="1" showInputMessage="1" showErrorMessage="1" prompt="Insira a Receita mensal nesta planilha." sqref="A1"/>
    <dataValidation allowBlank="1" showInputMessage="1" showErrorMessage="1" prompt="O Nome da Empresa é atualizado automaticamente nesta célula" sqref="B1"/>
    <dataValidation allowBlank="1" showInputMessage="1" showErrorMessage="1" prompt="O título será atualizado automaticamente nessa célula. Insira detalhes da renda mensal na tabela abaixo" sqref="B2"/>
    <dataValidation allowBlank="1" showInputMessage="1" showErrorMessage="1" prompt="Insira os detalhes da renda nesta coluna sob este título. Use filtros de título para encontrar entradas específicas" sqref="B4"/>
    <dataValidation allowBlank="1" showInputMessage="1" showErrorMessage="1" prompt="Insira o valor estimado na coluna abaixo deste título." sqref="C4"/>
    <dataValidation allowBlank="1" showInputMessage="1" showErrorMessage="1" prompt="Insira o valor real na coluna abaixo deste título." sqref="D4"/>
    <dataValidation allowBlank="1" showInputMessage="1" showErrorMessage="1" prompt="A diferença entre a receita estimada e a real é calculada automaticamente na coluna sob esse título." sqref="F4"/>
  </dataValidations>
  <printOptions horizontalCentered="1"/>
  <pageMargins left="0.25" right="0.25" top="0.25" bottom="0.25" header="0" footer="0"/>
  <pageSetup paperSize="9"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autoPageBreaks="0" fitToPage="1"/>
  </sheetPr>
  <dimension ref="A1:G8"/>
  <sheetViews>
    <sheetView showGridLines="0" zoomScaleNormal="100" workbookViewId="0">
      <selection activeCell="B4" sqref="B4"/>
    </sheetView>
  </sheetViews>
  <sheetFormatPr defaultColWidth="9" defaultRowHeight="30" customHeight="1" x14ac:dyDescent="0.35"/>
  <cols>
    <col min="1" max="1" width="4.125" style="10" customWidth="1"/>
    <col min="2" max="2" width="29.25" style="10" customWidth="1"/>
    <col min="3" max="3" width="19" style="10" customWidth="1"/>
    <col min="4" max="4" width="18.875" style="10" customWidth="1"/>
    <col min="5" max="5" width="18" style="10" hidden="1" customWidth="1"/>
    <col min="6" max="6" width="19" style="10" customWidth="1"/>
    <col min="7" max="7" width="4.125" style="10" customWidth="1"/>
    <col min="8" max="8" width="4.125" customWidth="1"/>
  </cols>
  <sheetData>
    <row r="1" spans="1:7" ht="31.5" customHeight="1" x14ac:dyDescent="0.5">
      <c r="A1" s="2"/>
      <c r="B1" s="1" t="str">
        <f>NOME_DA_EMPRESA</f>
        <v>HURST</v>
      </c>
      <c r="C1" s="8"/>
      <c r="D1" s="8"/>
      <c r="E1" s="8"/>
      <c r="F1" s="8"/>
      <c r="G1" s="8"/>
    </row>
    <row r="2" spans="1:7" ht="42" customHeight="1" x14ac:dyDescent="1">
      <c r="A2" s="2"/>
      <c r="B2" s="36" t="str">
        <f>Título_do_ORÇAMENTO</f>
        <v xml:space="preserve">Vizualização no site </v>
      </c>
      <c r="C2" s="36"/>
      <c r="D2" s="36"/>
      <c r="E2" s="9"/>
      <c r="F2" s="9"/>
      <c r="G2" s="9"/>
    </row>
    <row r="3" spans="1:7" ht="15" customHeight="1" x14ac:dyDescent="0.35"/>
    <row r="4" spans="1:7" ht="30" customHeight="1" x14ac:dyDescent="0.35">
      <c r="A4" s="12"/>
      <c r="B4" s="13" t="s">
        <v>32</v>
      </c>
      <c r="C4" s="16" t="s">
        <v>35</v>
      </c>
      <c r="D4" s="16" t="s">
        <v>34</v>
      </c>
      <c r="E4" s="13" t="s">
        <v>19</v>
      </c>
      <c r="F4" s="16" t="s">
        <v>33</v>
      </c>
    </row>
    <row r="5" spans="1:7" ht="30" customHeight="1" x14ac:dyDescent="0.35">
      <c r="B5"/>
      <c r="C5" s="24"/>
      <c r="D5" s="24"/>
      <c r="E5" s="25" t="e">
        <f>#REF!+(10^-6)*ROW(#REF!)</f>
        <v>#REF!</v>
      </c>
      <c r="F5" s="26"/>
    </row>
    <row r="6" spans="1:7" ht="30" customHeight="1" x14ac:dyDescent="0.35">
      <c r="B6"/>
      <c r="C6" s="24"/>
      <c r="D6" s="24"/>
      <c r="E6" s="25" t="e">
        <f>#REF!+(10^-6)*ROW(#REF!)</f>
        <v>#REF!</v>
      </c>
      <c r="F6" s="26"/>
    </row>
    <row r="7" spans="1:7" ht="30" customHeight="1" x14ac:dyDescent="0.35">
      <c r="B7"/>
      <c r="C7" s="24"/>
      <c r="D7" s="24"/>
      <c r="E7" s="25" t="e">
        <f>#REF!+(10^-6)*ROW(#REF!)</f>
        <v>#REF!</v>
      </c>
      <c r="F7" s="26"/>
    </row>
    <row r="8" spans="1:7" ht="30" customHeight="1" x14ac:dyDescent="0.35">
      <c r="B8"/>
      <c r="C8" s="28"/>
      <c r="D8" s="28"/>
      <c r="E8" s="27"/>
      <c r="F8" s="28"/>
    </row>
  </sheetData>
  <sheetProtection insertColumns="0" insertRows="0" deleteColumns="0" deleteRows="0" selectLockedCells="1" autoFilter="0"/>
  <dataConsolidate/>
  <mergeCells count="1">
    <mergeCell ref="B2:D2"/>
  </mergeCells>
  <dataValidations count="8">
    <dataValidation allowBlank="1" showInputMessage="1" showErrorMessage="1" errorTitle="ALERTA" error="Esta célula é preenchida automaticamente e não deve ser substituída. Substituir essa célula comprometeria os cálculos nesta planilha." sqref="F5:F7"/>
    <dataValidation allowBlank="1" showInputMessage="1" showErrorMessage="1" prompt="Insira as despesas mensais com o pessoal nesta planilha" sqref="A1"/>
    <dataValidation allowBlank="1" showInputMessage="1" showErrorMessage="1" prompt="O Nome da Empresa é atualizado automaticamente nesta célula" sqref="B1"/>
    <dataValidation allowBlank="1" showInputMessage="1" showErrorMessage="1" prompt="O título é atualizado automaticamente nesta célula. Inserir detalhes de despesas de pessoal mensal na tabela abaixo" sqref="B2"/>
    <dataValidation allowBlank="1" showInputMessage="1" showErrorMessage="1" prompt="Insira despesas pessoais nesta coluna sob este título. Use filtros de título para encontrar entradas específicas" sqref="B4"/>
    <dataValidation allowBlank="1" showInputMessage="1" showErrorMessage="1" prompt="Insira o valor estimado na coluna abaixo deste título." sqref="C4"/>
    <dataValidation allowBlank="1" showInputMessage="1" showErrorMessage="1" prompt="Insira o valor real na coluna abaixo deste título." sqref="D4"/>
    <dataValidation allowBlank="1" showInputMessage="1" showErrorMessage="1" prompt="A diferença entre as despesas com pessoal estimadas e reais é calculada automaticamente na coluna abaixo deste título." sqref="F4"/>
  </dataValidations>
  <printOptions horizontalCentered="1"/>
  <pageMargins left="0.25" right="0.25" top="0.25" bottom="0.25" header="0" footer="0"/>
  <pageSetup paperSize="9"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autoPageBreaks="0" fitToPage="1"/>
  </sheetPr>
  <dimension ref="A1:G14"/>
  <sheetViews>
    <sheetView showGridLines="0" zoomScaleNormal="100" workbookViewId="0">
      <selection activeCell="D1" sqref="D1"/>
    </sheetView>
  </sheetViews>
  <sheetFormatPr defaultColWidth="9" defaultRowHeight="30" customHeight="1" x14ac:dyDescent="0.35"/>
  <cols>
    <col min="1" max="1" width="4.125" style="10" customWidth="1"/>
    <col min="2" max="2" width="29.25" style="10" customWidth="1"/>
    <col min="3" max="3" width="19" style="10" customWidth="1"/>
    <col min="4" max="4" width="18.875" style="10" customWidth="1"/>
    <col min="5" max="5" width="21.875" style="10" hidden="1" customWidth="1"/>
    <col min="6" max="6" width="19" style="10" customWidth="1"/>
    <col min="7" max="7" width="4.125" style="10" customWidth="1"/>
    <col min="8" max="8" width="4.125" customWidth="1"/>
  </cols>
  <sheetData>
    <row r="1" spans="1:7" ht="31.5" customHeight="1" x14ac:dyDescent="0.5">
      <c r="A1" s="2"/>
      <c r="B1" s="1" t="str">
        <f>NOME_DA_EMPRESA</f>
        <v>HURST</v>
      </c>
      <c r="C1" s="8"/>
      <c r="D1" s="8"/>
      <c r="E1" s="8"/>
      <c r="F1" s="8"/>
      <c r="G1" s="8"/>
    </row>
    <row r="2" spans="1:7" ht="42" customHeight="1" x14ac:dyDescent="1">
      <c r="A2" s="2"/>
      <c r="B2" s="36" t="str">
        <f>Título_do_ORÇAMENTO</f>
        <v xml:space="preserve">Vizualização no site </v>
      </c>
      <c r="C2" s="36"/>
      <c r="D2" s="36"/>
      <c r="E2" s="9"/>
      <c r="F2" s="9"/>
      <c r="G2" s="9"/>
    </row>
    <row r="3" spans="1:7" ht="15" customHeight="1" x14ac:dyDescent="0.35"/>
    <row r="4" spans="1:7" ht="30" customHeight="1" x14ac:dyDescent="0.35">
      <c r="B4" s="13" t="s">
        <v>36</v>
      </c>
      <c r="C4" s="16" t="s">
        <v>8</v>
      </c>
      <c r="D4" s="16" t="s">
        <v>10</v>
      </c>
      <c r="E4" s="13" t="s">
        <v>19</v>
      </c>
      <c r="F4" s="16" t="s">
        <v>13</v>
      </c>
    </row>
    <row r="5" spans="1:7" ht="30" customHeight="1" x14ac:dyDescent="0.35">
      <c r="B5" t="s">
        <v>20</v>
      </c>
      <c r="C5" s="29">
        <v>1000</v>
      </c>
      <c r="D5" s="29">
        <v>800</v>
      </c>
      <c r="E5" s="30">
        <f>OperatingExpenses[[#This Row],[REAL]]+(10^-6)*ROW(OperatingExpenses[[#This Row],[REAL]])</f>
        <v>800.00000499999999</v>
      </c>
      <c r="F5" s="31">
        <f>OperatingExpenses[[#This Row],[ESTIMADO]]-OperatingExpenses[[#This Row],[REAL]]</f>
        <v>200</v>
      </c>
    </row>
    <row r="6" spans="1:7" ht="30" customHeight="1" x14ac:dyDescent="0.35">
      <c r="B6" t="s">
        <v>23</v>
      </c>
      <c r="C6" s="29">
        <v>400</v>
      </c>
      <c r="D6" s="29">
        <v>525</v>
      </c>
      <c r="E6" s="30">
        <f>OperatingExpenses[[#This Row],[REAL]]+(10^-6)*ROW(OperatingExpenses[[#This Row],[REAL]])</f>
        <v>525.00000599999998</v>
      </c>
      <c r="F6" s="31">
        <f>OperatingExpenses[[#This Row],[ESTIMADO]]-OperatingExpenses[[#This Row],[REAL]]</f>
        <v>-125</v>
      </c>
    </row>
    <row r="7" spans="1:7" ht="30" customHeight="1" x14ac:dyDescent="0.35">
      <c r="B7" t="s">
        <v>30</v>
      </c>
      <c r="C7" s="29">
        <v>5000</v>
      </c>
      <c r="D7" s="29">
        <v>700</v>
      </c>
      <c r="E7" s="30">
        <f>OperatingExpenses[[#This Row],[REAL]]+(10^-6)*ROW(OperatingExpenses[[#This Row],[REAL]])</f>
        <v>700.00000699999998</v>
      </c>
      <c r="F7" s="31">
        <f>OperatingExpenses[[#This Row],[ESTIMADO]]-OperatingExpenses[[#This Row],[REAL]]</f>
        <v>4300</v>
      </c>
    </row>
    <row r="8" spans="1:7" ht="30" customHeight="1" x14ac:dyDescent="0.35">
      <c r="B8" t="s">
        <v>29</v>
      </c>
      <c r="C8" s="29">
        <v>500</v>
      </c>
      <c r="D8" s="29">
        <v>840</v>
      </c>
      <c r="E8" s="30">
        <f>OperatingExpenses[[#This Row],[REAL]]+(10^-6)*ROW(OperatingExpenses[[#This Row],[REAL]])</f>
        <v>840.00000799999998</v>
      </c>
      <c r="F8" s="31">
        <f>OperatingExpenses[[#This Row],[ESTIMADO]]-OperatingExpenses[[#This Row],[REAL]]</f>
        <v>-340</v>
      </c>
    </row>
    <row r="9" spans="1:7" ht="30" customHeight="1" x14ac:dyDescent="0.35">
      <c r="B9" t="s">
        <v>21</v>
      </c>
      <c r="C9" s="29">
        <v>3000</v>
      </c>
      <c r="D9" s="29">
        <v>3200</v>
      </c>
      <c r="E9" s="30">
        <f>OperatingExpenses[[#This Row],[REAL]]+(10^-6)*ROW(OperatingExpenses[[#This Row],[REAL]])</f>
        <v>3200.0000089999999</v>
      </c>
      <c r="F9" s="31">
        <f>OperatingExpenses[[#This Row],[ESTIMADO]]-OperatingExpenses[[#This Row],[REAL]]</f>
        <v>-200</v>
      </c>
    </row>
    <row r="10" spans="1:7" ht="30" customHeight="1" x14ac:dyDescent="0.35">
      <c r="B10" t="s">
        <v>20</v>
      </c>
      <c r="C10" s="29">
        <v>3500</v>
      </c>
      <c r="D10" s="29">
        <v>4000</v>
      </c>
      <c r="E10" s="30">
        <f>OperatingExpenses[[#This Row],[REAL]]+(10^-6)*ROW(OperatingExpenses[[#This Row],[REAL]])</f>
        <v>4000.0000100000002</v>
      </c>
      <c r="F10" s="31">
        <f>OperatingExpenses[[#This Row],[ESTIMADO]]-OperatingExpenses[[#This Row],[REAL]]</f>
        <v>-500</v>
      </c>
    </row>
    <row r="11" spans="1:7" ht="30" customHeight="1" x14ac:dyDescent="0.35">
      <c r="B11" t="s">
        <v>24</v>
      </c>
      <c r="C11" s="29">
        <v>300</v>
      </c>
      <c r="D11" s="29">
        <v>350</v>
      </c>
      <c r="E11" s="30">
        <f>OperatingExpenses[[#This Row],[REAL]]+(10^-6)*ROW(OperatingExpenses[[#This Row],[REAL]])</f>
        <v>350.00001099999997</v>
      </c>
      <c r="F11" s="31">
        <f>OperatingExpenses[[#This Row],[ESTIMADO]]-OperatingExpenses[[#This Row],[REAL]]</f>
        <v>-50</v>
      </c>
    </row>
    <row r="12" spans="1:7" ht="30" customHeight="1" x14ac:dyDescent="0.35">
      <c r="B12" t="s">
        <v>22</v>
      </c>
      <c r="C12" s="29">
        <v>2000</v>
      </c>
      <c r="D12" s="29">
        <v>2500</v>
      </c>
      <c r="E12" s="30">
        <f>OperatingExpenses[[#This Row],[REAL]]+(10^-6)*ROW(OperatingExpenses[[#This Row],[REAL]])</f>
        <v>2500.000012</v>
      </c>
      <c r="F12" s="31">
        <f>OperatingExpenses[[#This Row],[ESTIMADO]]-OperatingExpenses[[#This Row],[REAL]]</f>
        <v>-500</v>
      </c>
    </row>
    <row r="13" spans="1:7" ht="30" customHeight="1" x14ac:dyDescent="0.35">
      <c r="B13" t="s">
        <v>31</v>
      </c>
      <c r="C13" s="29">
        <v>1300</v>
      </c>
      <c r="D13" s="29">
        <v>1275</v>
      </c>
      <c r="E13" s="30">
        <f>OperatingExpenses[[#This Row],[REAL]]+(10^-6)*ROW(OperatingExpenses[[#This Row],[REAL]])</f>
        <v>1275.0000130000001</v>
      </c>
      <c r="F13" s="31">
        <f>OperatingExpenses[[#This Row],[ESTIMADO]]-OperatingExpenses[[#This Row],[REAL]]</f>
        <v>25</v>
      </c>
    </row>
    <row r="14" spans="1:7" ht="30" customHeight="1" x14ac:dyDescent="0.35">
      <c r="B14" s="14" t="s">
        <v>25</v>
      </c>
      <c r="C14" s="30">
        <f>SUBTOTAL(109,OperatingExpenses[ESTIMADO])</f>
        <v>17000</v>
      </c>
      <c r="D14" s="30">
        <f>SUBTOTAL(109,OperatingExpenses[REAL])</f>
        <v>14190</v>
      </c>
      <c r="E14" s="30"/>
      <c r="F14" s="30">
        <f>SUBTOTAL(109,OperatingExpenses[DIFERENÇA])</f>
        <v>2810</v>
      </c>
    </row>
  </sheetData>
  <sheetProtection insertColumns="0" insertRows="0" deleteColumns="0" deleteRows="0" selectLockedCells="1" autoFilter="0"/>
  <dataConsolidate/>
  <mergeCells count="1">
    <mergeCell ref="B2:D2"/>
  </mergeCells>
  <conditionalFormatting sqref="F14">
    <cfRule type="cellIs" dxfId="16" priority="1" operator="lessThan">
      <formula>0</formula>
    </cfRule>
  </conditionalFormatting>
  <dataValidations count="8">
    <dataValidation allowBlank="1" showInputMessage="1" showErrorMessage="1" prompt="Insira as despesas operacionais mensais nesta planilha" sqref="A1"/>
    <dataValidation allowBlank="1" showInputMessage="1" showErrorMessage="1" prompt="O Nome da Empresa é atualizado automaticamente nesta célula" sqref="B1"/>
    <dataValidation allowBlank="1" showInputMessage="1" showErrorMessage="1" prompt="O título é atualizado automaticamente nesta célula. Inserir detalhes de despesas operacionais mensais na tabela abaixo" sqref="B2"/>
    <dataValidation allowBlank="1" showInputMessage="1" showErrorMessage="1" prompt="Insira as despesas operacionais nesta coluna sob este título. Use filtros de título para encontrar entradas específicas" sqref="B4"/>
    <dataValidation allowBlank="1" showInputMessage="1" showErrorMessage="1" prompt="Insira o valor estimado na coluna abaixo deste título." sqref="C4"/>
    <dataValidation allowBlank="1" showInputMessage="1" showErrorMessage="1" prompt="Insira o valor real na coluna abaixo deste título." sqref="D4"/>
    <dataValidation allowBlank="1" showInputMessage="1" showErrorMessage="1" prompt="A diferença entre as despesas operacionais estimadas e as reais é calculada automaticamente na coluna abaixo deste título." sqref="F4"/>
    <dataValidation allowBlank="1" showInputMessage="1" showErrorMessage="1" errorTitle="ALERTA" error="Esta célula é preenchida automaticamente e não deve ser substituída. Substituir essa célula comprometeria os cálculos nesta planilha." sqref="F5:F13"/>
  </dataValidations>
  <printOptions horizontalCentered="1"/>
  <pageMargins left="0.25" right="0.25" top="0.25" bottom="0.25" header="0" footer="0"/>
  <pageSetup paperSize="9"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144E06A-A2E7-438E-8CB9-2E995F98C5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BAD89A-B1E7-4A71-B0D2-6CB0135F2A78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71af3243-3dd4-4a8d-8c0d-dd76da1f02a5"/>
    <ds:schemaRef ds:uri="http://schemas.microsoft.com/office/2006/documentManagement/types"/>
    <ds:schemaRef ds:uri="http://schemas.microsoft.com/office/infopath/2007/PartnerControls"/>
    <ds:schemaRef ds:uri="16c05727-aa75-4e4a-9b5f-8a80a1165891"/>
    <ds:schemaRef ds:uri="http://purl.org/dc/dcmitype/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Resumo do orçamento mensal</vt:lpstr>
      <vt:lpstr>Receita</vt:lpstr>
      <vt:lpstr>Despesas com o pessoal</vt:lpstr>
      <vt:lpstr>Despesas operacionais</vt:lpstr>
      <vt:lpstr>NOME_DA_EMPRESA</vt:lpstr>
      <vt:lpstr>Título_do_ORÇAMENTO</vt:lpstr>
      <vt:lpstr>Título1</vt:lpstr>
      <vt:lpstr>Título2</vt:lpstr>
      <vt:lpstr>Título3</vt:lpstr>
      <vt:lpstr>Título4</vt:lpstr>
      <vt:lpstr>TítuloDaColuna1</vt:lpstr>
      <vt:lpstr>'Despesas com o pessoal'!Titulos_de_impressao</vt:lpstr>
      <vt:lpstr>'Despesas operacionais'!Titulos_de_impressao</vt:lpstr>
      <vt:lpstr>Receita!Titulos_de_impressao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2019-07-12T07:09:31Z</dcterms:created>
  <dcterms:modified xsi:type="dcterms:W3CDTF">2023-08-16T23:21:17Z</dcterms:modified>
</cp:coreProperties>
</file>