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quad-joystick-mixer\Quad Joystick Mixer\"/>
    </mc:Choice>
  </mc:AlternateContent>
  <xr:revisionPtr revIDLastSave="0" documentId="8_{C44F1BA0-DBB5-45DB-B97D-D615F8332BE2}" xr6:coauthVersionLast="47" xr6:coauthVersionMax="47" xr10:uidLastSave="{00000000-0000-0000-0000-000000000000}"/>
  <bookViews>
    <workbookView xWindow="28680" yWindow="-120" windowWidth="29040" windowHeight="15840"/>
  </bookViews>
  <sheets>
    <sheet name="Quad Joystick Mixer" sheetId="1" r:id="rId1"/>
  </sheets>
  <calcPr calcId="0"/>
</workbook>
</file>

<file path=xl/calcChain.xml><?xml version="1.0" encoding="utf-8"?>
<calcChain xmlns="http://schemas.openxmlformats.org/spreadsheetml/2006/main">
  <c r="M69" i="1" l="1"/>
  <c r="D48" i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53" i="1"/>
  <c r="D13" i="1"/>
  <c r="M13" i="1" s="1"/>
  <c r="D14" i="1"/>
  <c r="M14" i="1" s="1"/>
  <c r="D15" i="1"/>
  <c r="M15" i="1" s="1"/>
  <c r="D16" i="1"/>
  <c r="M16" i="1" s="1"/>
  <c r="D54" i="1"/>
  <c r="M54" i="1" s="1"/>
  <c r="D55" i="1"/>
  <c r="M55" i="1" s="1"/>
  <c r="D56" i="1"/>
  <c r="D17" i="1"/>
  <c r="M17" i="1" s="1"/>
  <c r="D49" i="1"/>
  <c r="M49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50" i="1"/>
  <c r="M50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51" i="1"/>
  <c r="M51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40" i="1"/>
  <c r="M40" i="1" s="1"/>
  <c r="D64" i="1"/>
  <c r="D52" i="1"/>
  <c r="M52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65" i="1"/>
  <c r="M65" i="1" s="1"/>
  <c r="D47" i="1"/>
  <c r="M47" i="1" s="1"/>
  <c r="D3" i="1"/>
  <c r="M3" i="1" s="1"/>
  <c r="M68" i="1" l="1"/>
  <c r="M71" i="1" s="1"/>
</calcChain>
</file>

<file path=xl/sharedStrings.xml><?xml version="1.0" encoding="utf-8"?>
<sst xmlns="http://schemas.openxmlformats.org/spreadsheetml/2006/main" count="359" uniqueCount="258">
  <si>
    <t>Reference</t>
  </si>
  <si>
    <t>Value</t>
  </si>
  <si>
    <t>Footprint</t>
  </si>
  <si>
    <t>Current</t>
  </si>
  <si>
    <t>DK PN</t>
  </si>
  <si>
    <t>MPN</t>
  </si>
  <si>
    <t>Power</t>
  </si>
  <si>
    <t>Source</t>
  </si>
  <si>
    <t>V</t>
  </si>
  <si>
    <t>Qty</t>
  </si>
  <si>
    <t>C1, C7, C10, C21, C26, C29, C75, C76</t>
  </si>
  <si>
    <t>10uF</t>
  </si>
  <si>
    <t>Capacitor_SMD:C_0805_2012Metric_Pad1.18x1.45mm_HandSolder</t>
  </si>
  <si>
    <t>490-GRM21BR61H106KE43KCT-ND</t>
  </si>
  <si>
    <t>GRM21BR61H106KE43K</t>
  </si>
  <si>
    <t>DK</t>
  </si>
  <si>
    <t>C2, C8, C9, C11, C16, C19, C20, C22, C30, C31, C34-C36, C38-C44, C53, C54, C56, C57, C60, C62, C63, C67-C74, C77, C78, C80-C86</t>
  </si>
  <si>
    <t>0.1uF</t>
  </si>
  <si>
    <t>1276-1003-1-ND</t>
  </si>
  <si>
    <t>CL21B104KBCNNNC</t>
  </si>
  <si>
    <t>C3, C4, C12, C13</t>
  </si>
  <si>
    <t>2200uF</t>
  </si>
  <si>
    <t>Capacitor_THT:C_Radial_D16.0mm_H25.0mm_P7.50mm</t>
  </si>
  <si>
    <t>1189-2266-ND</t>
  </si>
  <si>
    <t>35ZLH2200MEFC16X25</t>
  </si>
  <si>
    <t>50V</t>
  </si>
  <si>
    <t>C5, C14</t>
  </si>
  <si>
    <t>100uF</t>
  </si>
  <si>
    <t>Capacitor_THT:CP_Radial_D8.0mm_P3.50mm</t>
  </si>
  <si>
    <t>1189-2327-ND</t>
  </si>
  <si>
    <t>50ZLH100MEFC8X11.5</t>
  </si>
  <si>
    <t>C6, C15, C24, C28, C32, C33, C37, C45-C48, C55, C58, C59, C65, C66</t>
  </si>
  <si>
    <t>1uF</t>
  </si>
  <si>
    <t>1276-1029-1-ND</t>
  </si>
  <si>
    <t>CL21B105KBFNNNE</t>
  </si>
  <si>
    <t>-- mixed values --</t>
  </si>
  <si>
    <t>C17, C18</t>
  </si>
  <si>
    <t>22uF</t>
  </si>
  <si>
    <t>Capacitor_SMD:C_1206_3216Metric_Pad1.33x1.80mm_HandSolder</t>
  </si>
  <si>
    <t>445-8045-1-ND</t>
  </si>
  <si>
    <t>C3216X5R1V226M160AC</t>
  </si>
  <si>
    <t>C23</t>
  </si>
  <si>
    <t>100pF</t>
  </si>
  <si>
    <t>1276-1014-1-ND</t>
  </si>
  <si>
    <t>CL21C101JBANNNC</t>
  </si>
  <si>
    <t>C25, C27</t>
  </si>
  <si>
    <t>10pF</t>
  </si>
  <si>
    <t>399-C0805C100J5GAC7800CT-ND</t>
  </si>
  <si>
    <t>C0805C100J5GAC7800</t>
  </si>
  <si>
    <t>C49-C52</t>
  </si>
  <si>
    <t>330pF</t>
  </si>
  <si>
    <t>399-C0805C331J5GAC7800CT-ND</t>
  </si>
  <si>
    <t>C0805C331J5GAC7800</t>
  </si>
  <si>
    <t>D1-D6, D10</t>
  </si>
  <si>
    <t>B350</t>
  </si>
  <si>
    <t>Diode_SMD:D_SMA_Handsoldering</t>
  </si>
  <si>
    <t>B350A-FDICT-ND</t>
  </si>
  <si>
    <t>B350A-13-F</t>
  </si>
  <si>
    <t>D7-D9, D11, D20, D21</t>
  </si>
  <si>
    <t>LED</t>
  </si>
  <si>
    <t>LED_THT:LED_D3.0mm_FlatTop</t>
  </si>
  <si>
    <t>SBP</t>
  </si>
  <si>
    <t>D12-D15</t>
  </si>
  <si>
    <t>MMSZ5222BT1G</t>
  </si>
  <si>
    <t>Diode_SMD:D_SOD-123</t>
  </si>
  <si>
    <t>MMSZ5222BT1GOSCT-ND</t>
  </si>
  <si>
    <t>D16, D17</t>
  </si>
  <si>
    <t>BZT52C4V7-13-F</t>
  </si>
  <si>
    <t>BZT52C4V7-13FDICT-ND</t>
  </si>
  <si>
    <t>D18, D19</t>
  </si>
  <si>
    <t>DDZ9684-7</t>
  </si>
  <si>
    <t>DDZ9684-7DICT-ND</t>
  </si>
  <si>
    <t>D22-D26</t>
  </si>
  <si>
    <t>SMAJ5.0A</t>
  </si>
  <si>
    <t>Diode_SMD:D_SMA</t>
  </si>
  <si>
    <t>SMAJ5.0A-FDICT-ND</t>
  </si>
  <si>
    <t>SMAJ5.0A-13-F</t>
  </si>
  <si>
    <t>J1</t>
  </si>
  <si>
    <t>Barrel_Jack_Switch</t>
  </si>
  <si>
    <t>Eyewool Connectors:Love My Switches 2.1MM PCB Mount DC Jack</t>
  </si>
  <si>
    <t>J2-J7</t>
  </si>
  <si>
    <t>NMJ6HCD</t>
  </si>
  <si>
    <t>Eyewool Connectors:NMJ6HCD</t>
  </si>
  <si>
    <t>J8, J9</t>
  </si>
  <si>
    <t>XH-A</t>
  </si>
  <si>
    <t>Connector_JST:JST_XH_B3B-XH-AM_1x03_P2.50mm_Vertical</t>
  </si>
  <si>
    <t>L4</t>
  </si>
  <si>
    <t>10uH</t>
  </si>
  <si>
    <t>Inductor_SMD:L_Abracon_ASPI-0630LR</t>
  </si>
  <si>
    <t>1.5A</t>
  </si>
  <si>
    <t>ASPI-0630LR-100M-T15CT-ND</t>
  </si>
  <si>
    <t>ASPI-0630LR-100M-T15</t>
  </si>
  <si>
    <t>NT1</t>
  </si>
  <si>
    <t>NetTie_2</t>
  </si>
  <si>
    <t>NetTie:NetTie-2_SMD_Pad2.0mm</t>
  </si>
  <si>
    <t>NA</t>
  </si>
  <si>
    <t>Q1, Q2</t>
  </si>
  <si>
    <t>2N7002</t>
  </si>
  <si>
    <t>Package_TO_SOT_SMD:SOT-23</t>
  </si>
  <si>
    <t>2N7002-TPMSCT-ND</t>
  </si>
  <si>
    <t>2N7002-TP</t>
  </si>
  <si>
    <t>R1, R2, R6, R7</t>
  </si>
  <si>
    <t>0.5R</t>
  </si>
  <si>
    <t>Resistor_SMD:R_2512_6332Metric_Pad1.40x3.35mm_HandSolder</t>
  </si>
  <si>
    <t>CSRN2512FKR500CT-ND</t>
  </si>
  <si>
    <t>CSRN2512FKR500</t>
  </si>
  <si>
    <t>2W</t>
  </si>
  <si>
    <t>R3, R10</t>
  </si>
  <si>
    <t>3k</t>
  </si>
  <si>
    <t>Resistor_SMD:R_0805_2012Metric_Pad1.20x1.40mm_HandSolder</t>
  </si>
  <si>
    <t>A126368CT-ND</t>
  </si>
  <si>
    <t>CRG0805F3K0</t>
  </si>
  <si>
    <t>R4</t>
  </si>
  <si>
    <t>270R</t>
  </si>
  <si>
    <t>311-270CRCT-ND</t>
  </si>
  <si>
    <t>RC0805FR-07270RL</t>
  </si>
  <si>
    <t>R5</t>
  </si>
  <si>
    <t>2.32k</t>
  </si>
  <si>
    <t>RMCF0805FT2K32CT-ND</t>
  </si>
  <si>
    <t>RMCF0805FT2K32</t>
  </si>
  <si>
    <t>R8, R23, R32, R33, R36, R37</t>
  </si>
  <si>
    <t>20k</t>
  </si>
  <si>
    <t>RMCF0805FT20K0CT-ND</t>
  </si>
  <si>
    <t>RMCF0805FT20K0</t>
  </si>
  <si>
    <t>R9, R11, R21, R22, R25-R27, R44-R47, R49, R51, R52, R56, R57, R59, R60, R72, R74, R79, R81-R84</t>
  </si>
  <si>
    <t>10k</t>
  </si>
  <si>
    <t>RMCF0805JT10K0CT-ND</t>
  </si>
  <si>
    <t>RMCF0805JT10K0</t>
  </si>
  <si>
    <t>R12</t>
  </si>
  <si>
    <t>158k</t>
  </si>
  <si>
    <t>311-158KCRCT-ND</t>
  </si>
  <si>
    <t>RES 158K OHM 1% 1/8W 0805</t>
  </si>
  <si>
    <t>R13</t>
  </si>
  <si>
    <t>30k</t>
  </si>
  <si>
    <t>RMCF0805JT30K0CT-ND</t>
  </si>
  <si>
    <t>RMCF0805JT30K0</t>
  </si>
  <si>
    <t>R14, R19, R24, R28-R31, R48, R50, R53, R58, R61</t>
  </si>
  <si>
    <t>100k</t>
  </si>
  <si>
    <t>RMCF0805FT100KCT-ND</t>
  </si>
  <si>
    <t>RMCF0805FT100K</t>
  </si>
  <si>
    <t>R15, R18, R66-R69</t>
  </si>
  <si>
    <t>4.7k</t>
  </si>
  <si>
    <t>RMCF0805JT4K70CT-ND</t>
  </si>
  <si>
    <t>RMCF0805JT4K70</t>
  </si>
  <si>
    <t>R16, R17</t>
  </si>
  <si>
    <t>RMCF0805FT470RCT-ND</t>
  </si>
  <si>
    <t>RMCF0805FT470R</t>
  </si>
  <si>
    <t>R20</t>
  </si>
  <si>
    <t>4.7R</t>
  </si>
  <si>
    <t>Resistor_SMD:R_2010_5025Metric_Pad1.40x2.65mm_HandSolder</t>
  </si>
  <si>
    <t>RMCF2010FT4R70CT-ND</t>
  </si>
  <si>
    <t>RMCF2010FT4R70</t>
  </si>
  <si>
    <t>3/4W</t>
  </si>
  <si>
    <t>R34, R35, R38, R39</t>
  </si>
  <si>
    <t>1k</t>
  </si>
  <si>
    <t>RMCF0805FT1K00CT-ND</t>
  </si>
  <si>
    <t>RMCF0805FT1K00</t>
  </si>
  <si>
    <t>R40</t>
  </si>
  <si>
    <t>DNA</t>
  </si>
  <si>
    <t>R62</t>
  </si>
  <si>
    <t>1.43k</t>
  </si>
  <si>
    <t>311-1.43KCRCT-ND</t>
  </si>
  <si>
    <t>RC0805FR-071K43L</t>
  </si>
  <si>
    <t>R63</t>
  </si>
  <si>
    <t>3.32k</t>
  </si>
  <si>
    <t>RMCF0805FT3K32CT-ND</t>
  </si>
  <si>
    <t>RMCF0805FT3K32</t>
  </si>
  <si>
    <t>R64, R65</t>
  </si>
  <si>
    <t>311-100CRCT-ND</t>
  </si>
  <si>
    <t>RC0805FR-07100RL</t>
  </si>
  <si>
    <t>R73</t>
  </si>
  <si>
    <t>6.04k</t>
  </si>
  <si>
    <t>RMCF0805FT6K04CT-ND</t>
  </si>
  <si>
    <t>RMCF0805FT6K04</t>
  </si>
  <si>
    <t>R75</t>
  </si>
  <si>
    <t>16.5k</t>
  </si>
  <si>
    <t>RMCF0805FT16K5CT-ND</t>
  </si>
  <si>
    <t>RMCF0805FT16K5</t>
  </si>
  <si>
    <t>R76</t>
  </si>
  <si>
    <t>30.1k</t>
  </si>
  <si>
    <t>RMCF0805FT30K1CT-ND</t>
  </si>
  <si>
    <t>RMCF0805FT30K1</t>
  </si>
  <si>
    <t>R77</t>
  </si>
  <si>
    <t>71.5k</t>
  </si>
  <si>
    <t>RMCF0805FT71K5CT-ND</t>
  </si>
  <si>
    <t>RMCF0805FT71K5</t>
  </si>
  <si>
    <t>R78, R80</t>
  </si>
  <si>
    <t>RMCF0805FT200RCT-ND</t>
  </si>
  <si>
    <t>RMCF0805FT200R</t>
  </si>
  <si>
    <t>.125 W</t>
  </si>
  <si>
    <t>R85-R88</t>
  </si>
  <si>
    <t>RV1, RV2</t>
  </si>
  <si>
    <t>500kA</t>
  </si>
  <si>
    <t>Eyewool Pots:StomboxParts_9MM</t>
  </si>
  <si>
    <t>RV3, RV4</t>
  </si>
  <si>
    <t>10k-B</t>
  </si>
  <si>
    <t>Joystick</t>
  </si>
  <si>
    <t>SW1</t>
  </si>
  <si>
    <t>SW_DPDT_x2</t>
  </si>
  <si>
    <t>Eyewool Switches:Taiway DPDT</t>
  </si>
  <si>
    <t>SW2</t>
  </si>
  <si>
    <t>Stompbox 1P8T Rotary</t>
  </si>
  <si>
    <t>Eyewool Switches:Stompbox 1P8T Rotary</t>
  </si>
  <si>
    <t>SW3-SW7</t>
  </si>
  <si>
    <t>Cherry MX</t>
  </si>
  <si>
    <t>Button_Switch_Keyboard:SW_Cherry_MX_1.00u_PCB</t>
  </si>
  <si>
    <t>CH160-ND</t>
  </si>
  <si>
    <t>MX1A-11NW</t>
  </si>
  <si>
    <t>TP1-TP23</t>
  </si>
  <si>
    <t>TestPoint</t>
  </si>
  <si>
    <t>TestPoint:TestPoint_THTPad_D1.5mm_Drill0.7mm</t>
  </si>
  <si>
    <t>U1</t>
  </si>
  <si>
    <t>LM338-TO-220</t>
  </si>
  <si>
    <t>Package_TO_SOT_THT:TO-220-3_Vertical</t>
  </si>
  <si>
    <t>LM338T/NOPB-ND</t>
  </si>
  <si>
    <t>LM338T/NOPB</t>
  </si>
  <si>
    <t>U2</t>
  </si>
  <si>
    <t>LM2990T-12/NOPB</t>
  </si>
  <si>
    <t>LM2990T-12/NOPB-ND</t>
  </si>
  <si>
    <t>U3</t>
  </si>
  <si>
    <t>AP63200WU</t>
  </si>
  <si>
    <t>Package_TO_SOT_SMD:TSOT-23-6</t>
  </si>
  <si>
    <t>AP63200WU-7</t>
  </si>
  <si>
    <t>AP63200WU-7DICT-ND</t>
  </si>
  <si>
    <t>U4, U6, U7, U10-U12, U14, U16, U19</t>
  </si>
  <si>
    <t>TL072</t>
  </si>
  <si>
    <t>Package_SO:SOIC-8_3.9x4.9mm_P1.27mm</t>
  </si>
  <si>
    <t>296-TL072HIDRCT-ND</t>
  </si>
  <si>
    <t>TL072HIDR</t>
  </si>
  <si>
    <t>U5</t>
  </si>
  <si>
    <t>MCP1755T-5002E/OT</t>
  </si>
  <si>
    <t>Package_TO_SOT_SMD:SOT-23-5_HandSoldering</t>
  </si>
  <si>
    <t>MCP1755T-5002E/OTCT-ND</t>
  </si>
  <si>
    <t>U8, U9, U13, U17</t>
  </si>
  <si>
    <t>DS1881Z-050+</t>
  </si>
  <si>
    <t>Package_SO:SOIC-16_3.9x9.9mm_P1.27mm</t>
  </si>
  <si>
    <t>DS1881Z-050+-ND</t>
  </si>
  <si>
    <t>U20</t>
  </si>
  <si>
    <t>Teensy4.0</t>
  </si>
  <si>
    <t>teensy:Teensy40</t>
  </si>
  <si>
    <t>Teensy</t>
  </si>
  <si>
    <t>JS1</t>
  </si>
  <si>
    <t>KV1, KV2</t>
  </si>
  <si>
    <t>Knob</t>
  </si>
  <si>
    <t>MX Keycaps</t>
  </si>
  <si>
    <t>TBD</t>
  </si>
  <si>
    <t>WAU16-2400</t>
  </si>
  <si>
    <t>237-1885-ND</t>
  </si>
  <si>
    <t>PS1</t>
  </si>
  <si>
    <t>Unit Cost</t>
  </si>
  <si>
    <t>Ext Cost</t>
  </si>
  <si>
    <t>Assembly Count</t>
  </si>
  <si>
    <t>Ext Qty</t>
  </si>
  <si>
    <t>PCB</t>
  </si>
  <si>
    <t>JLCPCB</t>
  </si>
  <si>
    <t>parts</t>
  </si>
  <si>
    <t>shipping</t>
  </si>
  <si>
    <t>adder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</si>
</sst>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12.77734375" customWidth="1"/>
  </cols>
  <sheetData>
    <row r="1" spans="1:13" x14ac:dyDescent="0.3">
      <c r="A1" t="s">
        <v>251</v>
      </c>
      <c r="B1">
        <v>1</v>
      </c>
    </row>
    <row r="2" spans="1:13" x14ac:dyDescent="0.3">
      <c r="A2" s="1" t="s">
        <v>0</v>
      </c>
      <c r="B2" s="1" t="s">
        <v>1</v>
      </c>
      <c r="C2" s="1" t="s">
        <v>9</v>
      </c>
      <c r="D2" s="1" t="s">
        <v>252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249</v>
      </c>
      <c r="M2" s="1" t="s">
        <v>250</v>
      </c>
    </row>
    <row r="3" spans="1:13" x14ac:dyDescent="0.3">
      <c r="A3" t="s">
        <v>10</v>
      </c>
      <c r="B3" t="s">
        <v>11</v>
      </c>
      <c r="C3">
        <v>8</v>
      </c>
      <c r="D3">
        <f>C3*$B$1</f>
        <v>8</v>
      </c>
      <c r="E3" t="s">
        <v>12</v>
      </c>
      <c r="G3" t="s">
        <v>13</v>
      </c>
      <c r="H3" t="s">
        <v>14</v>
      </c>
      <c r="J3" t="s">
        <v>15</v>
      </c>
      <c r="L3">
        <v>0.224</v>
      </c>
      <c r="M3">
        <f>L3*D3</f>
        <v>1.792</v>
      </c>
    </row>
    <row r="4" spans="1:13" x14ac:dyDescent="0.3">
      <c r="A4" t="s">
        <v>16</v>
      </c>
      <c r="B4" t="s">
        <v>17</v>
      </c>
      <c r="C4">
        <v>44</v>
      </c>
      <c r="D4">
        <f>C4*$B$1</f>
        <v>44</v>
      </c>
      <c r="E4" t="s">
        <v>12</v>
      </c>
      <c r="G4" t="s">
        <v>18</v>
      </c>
      <c r="H4" t="s">
        <v>19</v>
      </c>
      <c r="J4" t="s">
        <v>15</v>
      </c>
      <c r="L4">
        <v>2.4E-2</v>
      </c>
      <c r="M4">
        <f>L4*D4</f>
        <v>1.056</v>
      </c>
    </row>
    <row r="5" spans="1:13" x14ac:dyDescent="0.3">
      <c r="A5" t="s">
        <v>20</v>
      </c>
      <c r="B5" t="s">
        <v>21</v>
      </c>
      <c r="C5">
        <v>4</v>
      </c>
      <c r="D5">
        <f>C5*$B$1</f>
        <v>4</v>
      </c>
      <c r="E5" t="s">
        <v>22</v>
      </c>
      <c r="G5" t="s">
        <v>23</v>
      </c>
      <c r="H5" t="s">
        <v>24</v>
      </c>
      <c r="J5" t="s">
        <v>15</v>
      </c>
      <c r="K5" t="s">
        <v>25</v>
      </c>
      <c r="L5">
        <v>1.63</v>
      </c>
      <c r="M5">
        <f>L5*D5</f>
        <v>6.52</v>
      </c>
    </row>
    <row r="6" spans="1:13" x14ac:dyDescent="0.3">
      <c r="A6" t="s">
        <v>26</v>
      </c>
      <c r="B6" t="s">
        <v>27</v>
      </c>
      <c r="C6">
        <v>2</v>
      </c>
      <c r="D6">
        <f>C6*$B$1</f>
        <v>2</v>
      </c>
      <c r="E6" t="s">
        <v>28</v>
      </c>
      <c r="G6" t="s">
        <v>29</v>
      </c>
      <c r="H6" t="s">
        <v>30</v>
      </c>
      <c r="J6" t="s">
        <v>15</v>
      </c>
      <c r="K6" t="s">
        <v>25</v>
      </c>
      <c r="L6">
        <v>0.39</v>
      </c>
      <c r="M6">
        <f>L6*D6</f>
        <v>0.78</v>
      </c>
    </row>
    <row r="7" spans="1:13" x14ac:dyDescent="0.3">
      <c r="A7" t="s">
        <v>31</v>
      </c>
      <c r="B7" t="s">
        <v>32</v>
      </c>
      <c r="C7">
        <v>16</v>
      </c>
      <c r="D7">
        <f>C7*$B$1</f>
        <v>16</v>
      </c>
      <c r="E7" t="s">
        <v>12</v>
      </c>
      <c r="G7" t="s">
        <v>33</v>
      </c>
      <c r="H7" t="s">
        <v>34</v>
      </c>
      <c r="J7" t="s">
        <v>15</v>
      </c>
      <c r="K7" t="s">
        <v>35</v>
      </c>
      <c r="L7">
        <v>7.4999999999999997E-2</v>
      </c>
      <c r="M7">
        <f>L7*D7</f>
        <v>1.2</v>
      </c>
    </row>
    <row r="8" spans="1:13" x14ac:dyDescent="0.3">
      <c r="A8" t="s">
        <v>36</v>
      </c>
      <c r="B8" t="s">
        <v>37</v>
      </c>
      <c r="C8">
        <v>2</v>
      </c>
      <c r="D8">
        <f>C8*$B$1</f>
        <v>2</v>
      </c>
      <c r="E8" t="s">
        <v>38</v>
      </c>
      <c r="G8" t="s">
        <v>39</v>
      </c>
      <c r="H8" t="s">
        <v>40</v>
      </c>
      <c r="J8" t="s">
        <v>15</v>
      </c>
      <c r="L8">
        <v>0.86</v>
      </c>
      <c r="M8">
        <f>L8*D8</f>
        <v>1.72</v>
      </c>
    </row>
    <row r="9" spans="1:13" x14ac:dyDescent="0.3">
      <c r="A9" t="s">
        <v>41</v>
      </c>
      <c r="B9" t="s">
        <v>42</v>
      </c>
      <c r="C9">
        <v>1</v>
      </c>
      <c r="D9">
        <f>C9*$B$1</f>
        <v>1</v>
      </c>
      <c r="E9" t="s">
        <v>12</v>
      </c>
      <c r="G9" t="s">
        <v>43</v>
      </c>
      <c r="H9" t="s">
        <v>44</v>
      </c>
      <c r="J9" t="s">
        <v>15</v>
      </c>
      <c r="L9">
        <v>0.1</v>
      </c>
      <c r="M9">
        <f>L9*D9</f>
        <v>0.1</v>
      </c>
    </row>
    <row r="10" spans="1:13" x14ac:dyDescent="0.3">
      <c r="A10" t="s">
        <v>45</v>
      </c>
      <c r="B10" t="s">
        <v>46</v>
      </c>
      <c r="C10">
        <v>2</v>
      </c>
      <c r="D10">
        <f>C10*$B$1</f>
        <v>2</v>
      </c>
      <c r="E10" t="s">
        <v>12</v>
      </c>
      <c r="G10" t="s">
        <v>47</v>
      </c>
      <c r="H10" t="s">
        <v>48</v>
      </c>
      <c r="J10" t="s">
        <v>15</v>
      </c>
      <c r="K10" t="s">
        <v>25</v>
      </c>
      <c r="L10">
        <v>0.1</v>
      </c>
      <c r="M10">
        <f>L10*D10</f>
        <v>0.2</v>
      </c>
    </row>
    <row r="11" spans="1:13" x14ac:dyDescent="0.3">
      <c r="A11" t="s">
        <v>49</v>
      </c>
      <c r="B11" t="s">
        <v>50</v>
      </c>
      <c r="C11">
        <v>4</v>
      </c>
      <c r="D11">
        <f>C11*$B$1</f>
        <v>4</v>
      </c>
      <c r="E11" t="s">
        <v>12</v>
      </c>
      <c r="G11" t="s">
        <v>51</v>
      </c>
      <c r="H11" t="s">
        <v>52</v>
      </c>
      <c r="J11" t="s">
        <v>15</v>
      </c>
      <c r="L11">
        <v>0.1</v>
      </c>
      <c r="M11">
        <f>L11*D11</f>
        <v>0.4</v>
      </c>
    </row>
    <row r="12" spans="1:13" x14ac:dyDescent="0.3">
      <c r="A12" t="s">
        <v>53</v>
      </c>
      <c r="B12" t="s">
        <v>54</v>
      </c>
      <c r="C12">
        <v>7</v>
      </c>
      <c r="D12">
        <f>C12*$B$1</f>
        <v>7</v>
      </c>
      <c r="E12" t="s">
        <v>55</v>
      </c>
      <c r="G12" t="s">
        <v>56</v>
      </c>
      <c r="H12" t="s">
        <v>57</v>
      </c>
      <c r="J12" t="s">
        <v>15</v>
      </c>
      <c r="L12">
        <v>0.377</v>
      </c>
      <c r="M12">
        <f>L12*D12</f>
        <v>2.6390000000000002</v>
      </c>
    </row>
    <row r="13" spans="1:13" x14ac:dyDescent="0.3">
      <c r="A13" t="s">
        <v>62</v>
      </c>
      <c r="B13" t="s">
        <v>63</v>
      </c>
      <c r="C13">
        <v>4</v>
      </c>
      <c r="D13">
        <f>C13*$B$1</f>
        <v>4</v>
      </c>
      <c r="E13" t="s">
        <v>64</v>
      </c>
      <c r="G13" t="s">
        <v>65</v>
      </c>
      <c r="H13" t="s">
        <v>63</v>
      </c>
      <c r="J13" t="s">
        <v>15</v>
      </c>
      <c r="L13">
        <v>0.23</v>
      </c>
      <c r="M13">
        <f>L13*D13</f>
        <v>0.92</v>
      </c>
    </row>
    <row r="14" spans="1:13" x14ac:dyDescent="0.3">
      <c r="A14" t="s">
        <v>66</v>
      </c>
      <c r="B14" t="s">
        <v>67</v>
      </c>
      <c r="C14">
        <v>2</v>
      </c>
      <c r="D14">
        <f>C14*$B$1</f>
        <v>2</v>
      </c>
      <c r="E14" t="s">
        <v>64</v>
      </c>
      <c r="G14" t="s">
        <v>68</v>
      </c>
      <c r="H14" t="s">
        <v>67</v>
      </c>
      <c r="J14" t="s">
        <v>15</v>
      </c>
      <c r="L14">
        <v>0.21</v>
      </c>
      <c r="M14">
        <f>L14*D14</f>
        <v>0.42</v>
      </c>
    </row>
    <row r="15" spans="1:13" x14ac:dyDescent="0.3">
      <c r="A15" t="s">
        <v>69</v>
      </c>
      <c r="B15" t="s">
        <v>70</v>
      </c>
      <c r="C15">
        <v>2</v>
      </c>
      <c r="D15">
        <f>C15*$B$1</f>
        <v>2</v>
      </c>
      <c r="E15" t="s">
        <v>64</v>
      </c>
      <c r="G15" t="s">
        <v>71</v>
      </c>
      <c r="H15" t="s">
        <v>70</v>
      </c>
      <c r="J15" t="s">
        <v>15</v>
      </c>
      <c r="L15">
        <v>0.28000000000000003</v>
      </c>
      <c r="M15">
        <f>L15*D15</f>
        <v>0.56000000000000005</v>
      </c>
    </row>
    <row r="16" spans="1:13" x14ac:dyDescent="0.3">
      <c r="A16" t="s">
        <v>72</v>
      </c>
      <c r="B16" t="s">
        <v>73</v>
      </c>
      <c r="C16">
        <v>5</v>
      </c>
      <c r="D16">
        <f>C16*$B$1</f>
        <v>5</v>
      </c>
      <c r="E16" t="s">
        <v>74</v>
      </c>
      <c r="G16" t="s">
        <v>75</v>
      </c>
      <c r="H16" t="s">
        <v>76</v>
      </c>
      <c r="J16" t="s">
        <v>15</v>
      </c>
      <c r="L16">
        <v>0.39</v>
      </c>
      <c r="M16">
        <f>L16*D16</f>
        <v>1.9500000000000002</v>
      </c>
    </row>
    <row r="17" spans="1:13" x14ac:dyDescent="0.3">
      <c r="A17" t="s">
        <v>86</v>
      </c>
      <c r="B17" t="s">
        <v>87</v>
      </c>
      <c r="C17">
        <v>1</v>
      </c>
      <c r="D17">
        <f>C17*$B$1</f>
        <v>1</v>
      </c>
      <c r="E17" t="s">
        <v>88</v>
      </c>
      <c r="F17" t="s">
        <v>89</v>
      </c>
      <c r="G17" t="s">
        <v>90</v>
      </c>
      <c r="H17" t="s">
        <v>91</v>
      </c>
      <c r="J17" t="s">
        <v>15</v>
      </c>
      <c r="L17">
        <v>0.72</v>
      </c>
      <c r="M17">
        <f>L17*D17</f>
        <v>0.72</v>
      </c>
    </row>
    <row r="18" spans="1:13" x14ac:dyDescent="0.3">
      <c r="A18" t="s">
        <v>96</v>
      </c>
      <c r="B18" t="s">
        <v>97</v>
      </c>
      <c r="C18">
        <v>2</v>
      </c>
      <c r="D18">
        <f>C18*$B$1</f>
        <v>2</v>
      </c>
      <c r="E18" t="s">
        <v>98</v>
      </c>
      <c r="G18" t="s">
        <v>99</v>
      </c>
      <c r="H18" t="s">
        <v>100</v>
      </c>
      <c r="J18" t="s">
        <v>15</v>
      </c>
      <c r="L18">
        <v>0.17</v>
      </c>
      <c r="M18">
        <f>L18*D18</f>
        <v>0.34</v>
      </c>
    </row>
    <row r="19" spans="1:13" x14ac:dyDescent="0.3">
      <c r="A19" t="s">
        <v>101</v>
      </c>
      <c r="B19" t="s">
        <v>102</v>
      </c>
      <c r="C19">
        <v>4</v>
      </c>
      <c r="D19">
        <f>C19*$B$1</f>
        <v>4</v>
      </c>
      <c r="E19" t="s">
        <v>103</v>
      </c>
      <c r="G19" t="s">
        <v>104</v>
      </c>
      <c r="H19" t="s">
        <v>105</v>
      </c>
      <c r="I19" t="s">
        <v>106</v>
      </c>
      <c r="J19" t="s">
        <v>15</v>
      </c>
      <c r="L19">
        <v>0.5</v>
      </c>
      <c r="M19">
        <f>L19*D19</f>
        <v>2</v>
      </c>
    </row>
    <row r="20" spans="1:13" x14ac:dyDescent="0.3">
      <c r="A20" t="s">
        <v>107</v>
      </c>
      <c r="B20" t="s">
        <v>108</v>
      </c>
      <c r="C20">
        <v>2</v>
      </c>
      <c r="D20">
        <f>C20*$B$1</f>
        <v>2</v>
      </c>
      <c r="E20" t="s">
        <v>109</v>
      </c>
      <c r="G20" t="s">
        <v>110</v>
      </c>
      <c r="H20" t="s">
        <v>111</v>
      </c>
      <c r="J20" t="s">
        <v>15</v>
      </c>
      <c r="L20">
        <v>0.1</v>
      </c>
      <c r="M20">
        <f>L20*D20</f>
        <v>0.2</v>
      </c>
    </row>
    <row r="21" spans="1:13" x14ac:dyDescent="0.3">
      <c r="A21" t="s">
        <v>112</v>
      </c>
      <c r="B21" t="s">
        <v>113</v>
      </c>
      <c r="C21">
        <v>1</v>
      </c>
      <c r="D21">
        <f>C21*$B$1</f>
        <v>1</v>
      </c>
      <c r="E21" t="s">
        <v>109</v>
      </c>
      <c r="G21" t="s">
        <v>114</v>
      </c>
      <c r="H21" t="s">
        <v>115</v>
      </c>
      <c r="J21" t="s">
        <v>15</v>
      </c>
      <c r="L21">
        <v>0.1</v>
      </c>
      <c r="M21">
        <f>L21*D21</f>
        <v>0.1</v>
      </c>
    </row>
    <row r="22" spans="1:13" x14ac:dyDescent="0.3">
      <c r="A22" t="s">
        <v>116</v>
      </c>
      <c r="B22" t="s">
        <v>117</v>
      </c>
      <c r="C22">
        <v>1</v>
      </c>
      <c r="D22">
        <f>C22*$B$1</f>
        <v>1</v>
      </c>
      <c r="E22" t="s">
        <v>109</v>
      </c>
      <c r="G22" t="s">
        <v>118</v>
      </c>
      <c r="H22" t="s">
        <v>119</v>
      </c>
      <c r="J22" t="s">
        <v>15</v>
      </c>
      <c r="L22">
        <v>0.1</v>
      </c>
      <c r="M22">
        <f>L22*D22</f>
        <v>0.1</v>
      </c>
    </row>
    <row r="23" spans="1:13" x14ac:dyDescent="0.3">
      <c r="A23" t="s">
        <v>120</v>
      </c>
      <c r="B23" t="s">
        <v>121</v>
      </c>
      <c r="C23">
        <v>6</v>
      </c>
      <c r="D23">
        <f>C23*$B$1</f>
        <v>6</v>
      </c>
      <c r="E23" t="s">
        <v>109</v>
      </c>
      <c r="G23" t="s">
        <v>122</v>
      </c>
      <c r="H23" t="s">
        <v>123</v>
      </c>
      <c r="J23" t="s">
        <v>15</v>
      </c>
      <c r="L23">
        <v>0.02</v>
      </c>
      <c r="M23">
        <f>L23*D23</f>
        <v>0.12</v>
      </c>
    </row>
    <row r="24" spans="1:13" x14ac:dyDescent="0.3">
      <c r="A24" t="s">
        <v>124</v>
      </c>
      <c r="B24" t="s">
        <v>125</v>
      </c>
      <c r="C24">
        <v>25</v>
      </c>
      <c r="D24">
        <f>C24*$B$1</f>
        <v>25</v>
      </c>
      <c r="E24" t="s">
        <v>109</v>
      </c>
      <c r="G24" t="s">
        <v>126</v>
      </c>
      <c r="H24" t="s">
        <v>127</v>
      </c>
      <c r="J24" t="s">
        <v>15</v>
      </c>
      <c r="L24">
        <v>1.04E-2</v>
      </c>
      <c r="M24">
        <f>L24*D24</f>
        <v>0.26</v>
      </c>
    </row>
    <row r="25" spans="1:13" x14ac:dyDescent="0.3">
      <c r="A25" t="s">
        <v>128</v>
      </c>
      <c r="B25" t="s">
        <v>129</v>
      </c>
      <c r="C25">
        <v>1</v>
      </c>
      <c r="D25">
        <f>C25*$B$1</f>
        <v>1</v>
      </c>
      <c r="E25" t="s">
        <v>109</v>
      </c>
      <c r="G25" t="s">
        <v>130</v>
      </c>
      <c r="H25" t="s">
        <v>131</v>
      </c>
      <c r="J25" t="s">
        <v>15</v>
      </c>
      <c r="L25">
        <v>0.1</v>
      </c>
      <c r="M25">
        <f>L25*D25</f>
        <v>0.1</v>
      </c>
    </row>
    <row r="26" spans="1:13" x14ac:dyDescent="0.3">
      <c r="A26" t="s">
        <v>132</v>
      </c>
      <c r="B26" t="s">
        <v>133</v>
      </c>
      <c r="C26">
        <v>1</v>
      </c>
      <c r="D26">
        <f>C26*$B$1</f>
        <v>1</v>
      </c>
      <c r="E26" t="s">
        <v>109</v>
      </c>
      <c r="G26" t="s">
        <v>134</v>
      </c>
      <c r="H26" t="s">
        <v>135</v>
      </c>
      <c r="J26" t="s">
        <v>15</v>
      </c>
      <c r="L26">
        <v>0.1</v>
      </c>
      <c r="M26">
        <f>L26*D26</f>
        <v>0.1</v>
      </c>
    </row>
    <row r="27" spans="1:13" x14ac:dyDescent="0.3">
      <c r="A27" t="s">
        <v>136</v>
      </c>
      <c r="B27" t="s">
        <v>137</v>
      </c>
      <c r="C27">
        <v>12</v>
      </c>
      <c r="D27">
        <f>C27*$B$1</f>
        <v>12</v>
      </c>
      <c r="E27" t="s">
        <v>109</v>
      </c>
      <c r="G27" t="s">
        <v>138</v>
      </c>
      <c r="H27" t="s">
        <v>139</v>
      </c>
      <c r="J27" t="s">
        <v>15</v>
      </c>
      <c r="L27">
        <v>0.02</v>
      </c>
      <c r="M27">
        <f>L27*D27</f>
        <v>0.24</v>
      </c>
    </row>
    <row r="28" spans="1:13" x14ac:dyDescent="0.3">
      <c r="A28" t="s">
        <v>140</v>
      </c>
      <c r="B28" t="s">
        <v>141</v>
      </c>
      <c r="C28">
        <v>6</v>
      </c>
      <c r="D28">
        <f>C28*$B$1</f>
        <v>6</v>
      </c>
      <c r="E28" t="s">
        <v>109</v>
      </c>
      <c r="G28" t="s">
        <v>142</v>
      </c>
      <c r="H28" t="s">
        <v>143</v>
      </c>
      <c r="J28" t="s">
        <v>15</v>
      </c>
      <c r="L28">
        <v>1.7000000000000001E-2</v>
      </c>
      <c r="M28">
        <f>L28*D28</f>
        <v>0.10200000000000001</v>
      </c>
    </row>
    <row r="29" spans="1:13" x14ac:dyDescent="0.3">
      <c r="A29" t="s">
        <v>144</v>
      </c>
      <c r="B29">
        <v>470</v>
      </c>
      <c r="C29">
        <v>2</v>
      </c>
      <c r="D29">
        <f>C29*$B$1</f>
        <v>2</v>
      </c>
      <c r="E29" t="s">
        <v>109</v>
      </c>
      <c r="G29" t="s">
        <v>145</v>
      </c>
      <c r="H29" t="s">
        <v>146</v>
      </c>
      <c r="J29" t="s">
        <v>15</v>
      </c>
      <c r="L29">
        <v>0.1</v>
      </c>
      <c r="M29">
        <f>L29*D29</f>
        <v>0.2</v>
      </c>
    </row>
    <row r="30" spans="1:13" x14ac:dyDescent="0.3">
      <c r="A30" t="s">
        <v>147</v>
      </c>
      <c r="B30" t="s">
        <v>148</v>
      </c>
      <c r="C30">
        <v>1</v>
      </c>
      <c r="D30">
        <f>C30*$B$1</f>
        <v>1</v>
      </c>
      <c r="E30" t="s">
        <v>149</v>
      </c>
      <c r="G30" t="s">
        <v>150</v>
      </c>
      <c r="H30" t="s">
        <v>151</v>
      </c>
      <c r="I30" t="s">
        <v>152</v>
      </c>
      <c r="J30" t="s">
        <v>15</v>
      </c>
      <c r="L30">
        <v>0.22</v>
      </c>
      <c r="M30">
        <f>L30*D30</f>
        <v>0.22</v>
      </c>
    </row>
    <row r="31" spans="1:13" x14ac:dyDescent="0.3">
      <c r="A31" t="s">
        <v>153</v>
      </c>
      <c r="B31" t="s">
        <v>154</v>
      </c>
      <c r="C31">
        <v>4</v>
      </c>
      <c r="D31">
        <f>C31*$B$1</f>
        <v>4</v>
      </c>
      <c r="E31" t="s">
        <v>109</v>
      </c>
      <c r="G31" t="s">
        <v>155</v>
      </c>
      <c r="H31" t="s">
        <v>156</v>
      </c>
      <c r="J31" t="s">
        <v>15</v>
      </c>
      <c r="L31">
        <v>0.1</v>
      </c>
      <c r="M31">
        <f>L31*D31</f>
        <v>0.4</v>
      </c>
    </row>
    <row r="32" spans="1:13" x14ac:dyDescent="0.3">
      <c r="A32" t="s">
        <v>159</v>
      </c>
      <c r="B32" t="s">
        <v>160</v>
      </c>
      <c r="C32">
        <v>1</v>
      </c>
      <c r="D32">
        <f>C32*$B$1</f>
        <v>1</v>
      </c>
      <c r="E32" t="s">
        <v>109</v>
      </c>
      <c r="G32" t="s">
        <v>161</v>
      </c>
      <c r="H32" t="s">
        <v>162</v>
      </c>
      <c r="J32" t="s">
        <v>15</v>
      </c>
      <c r="L32">
        <v>0.1</v>
      </c>
      <c r="M32">
        <f>L32*D32</f>
        <v>0.1</v>
      </c>
    </row>
    <row r="33" spans="1:13" x14ac:dyDescent="0.3">
      <c r="A33" t="s">
        <v>163</v>
      </c>
      <c r="B33" t="s">
        <v>164</v>
      </c>
      <c r="C33">
        <v>1</v>
      </c>
      <c r="D33">
        <f>C33*$B$1</f>
        <v>1</v>
      </c>
      <c r="E33" t="s">
        <v>109</v>
      </c>
      <c r="G33" t="s">
        <v>165</v>
      </c>
      <c r="H33" t="s">
        <v>166</v>
      </c>
      <c r="J33" t="s">
        <v>15</v>
      </c>
      <c r="L33">
        <v>0.1</v>
      </c>
      <c r="M33">
        <f>L33*D33</f>
        <v>0.1</v>
      </c>
    </row>
    <row r="34" spans="1:13" x14ac:dyDescent="0.3">
      <c r="A34" t="s">
        <v>167</v>
      </c>
      <c r="B34">
        <v>100</v>
      </c>
      <c r="C34">
        <v>2</v>
      </c>
      <c r="D34">
        <f>C34*$B$1</f>
        <v>2</v>
      </c>
      <c r="E34" t="s">
        <v>109</v>
      </c>
      <c r="G34" t="s">
        <v>168</v>
      </c>
      <c r="H34" t="s">
        <v>169</v>
      </c>
      <c r="J34" t="s">
        <v>15</v>
      </c>
      <c r="L34">
        <v>0.1</v>
      </c>
      <c r="M34">
        <f>L34*D34</f>
        <v>0.2</v>
      </c>
    </row>
    <row r="35" spans="1:13" x14ac:dyDescent="0.3">
      <c r="A35" t="s">
        <v>170</v>
      </c>
      <c r="B35" t="s">
        <v>171</v>
      </c>
      <c r="C35">
        <v>1</v>
      </c>
      <c r="D35">
        <f>C35*$B$1</f>
        <v>1</v>
      </c>
      <c r="E35" t="s">
        <v>109</v>
      </c>
      <c r="G35" t="s">
        <v>172</v>
      </c>
      <c r="H35" t="s">
        <v>173</v>
      </c>
      <c r="J35" t="s">
        <v>15</v>
      </c>
      <c r="L35">
        <v>0.1</v>
      </c>
      <c r="M35">
        <f>L35*D35</f>
        <v>0.1</v>
      </c>
    </row>
    <row r="36" spans="1:13" x14ac:dyDescent="0.3">
      <c r="A36" t="s">
        <v>174</v>
      </c>
      <c r="B36" t="s">
        <v>175</v>
      </c>
      <c r="C36">
        <v>1</v>
      </c>
      <c r="D36">
        <f>C36*$B$1</f>
        <v>1</v>
      </c>
      <c r="E36" t="s">
        <v>109</v>
      </c>
      <c r="G36" t="s">
        <v>176</v>
      </c>
      <c r="H36" t="s">
        <v>177</v>
      </c>
      <c r="J36" t="s">
        <v>15</v>
      </c>
      <c r="L36">
        <v>0.1</v>
      </c>
      <c r="M36">
        <f>L36*D36</f>
        <v>0.1</v>
      </c>
    </row>
    <row r="37" spans="1:13" x14ac:dyDescent="0.3">
      <c r="A37" t="s">
        <v>178</v>
      </c>
      <c r="B37" t="s">
        <v>179</v>
      </c>
      <c r="C37">
        <v>1</v>
      </c>
      <c r="D37">
        <f>C37*$B$1</f>
        <v>1</v>
      </c>
      <c r="E37" t="s">
        <v>109</v>
      </c>
      <c r="G37" t="s">
        <v>180</v>
      </c>
      <c r="H37" t="s">
        <v>181</v>
      </c>
      <c r="J37" t="s">
        <v>15</v>
      </c>
      <c r="L37">
        <v>0.1</v>
      </c>
      <c r="M37">
        <f>L37*D37</f>
        <v>0.1</v>
      </c>
    </row>
    <row r="38" spans="1:13" x14ac:dyDescent="0.3">
      <c r="A38" t="s">
        <v>182</v>
      </c>
      <c r="B38" t="s">
        <v>183</v>
      </c>
      <c r="C38">
        <v>1</v>
      </c>
      <c r="D38">
        <f>C38*$B$1</f>
        <v>1</v>
      </c>
      <c r="E38" t="s">
        <v>109</v>
      </c>
      <c r="G38" t="s">
        <v>184</v>
      </c>
      <c r="H38" t="s">
        <v>185</v>
      </c>
      <c r="J38" t="s">
        <v>15</v>
      </c>
      <c r="L38">
        <v>0.1</v>
      </c>
      <c r="M38">
        <f>L38*D38</f>
        <v>0.1</v>
      </c>
    </row>
    <row r="39" spans="1:13" x14ac:dyDescent="0.3">
      <c r="A39" t="s">
        <v>186</v>
      </c>
      <c r="B39">
        <v>200</v>
      </c>
      <c r="C39">
        <v>2</v>
      </c>
      <c r="D39">
        <f>C39*$B$1</f>
        <v>2</v>
      </c>
      <c r="E39" t="s">
        <v>109</v>
      </c>
      <c r="G39" t="s">
        <v>187</v>
      </c>
      <c r="H39" t="s">
        <v>188</v>
      </c>
      <c r="I39" t="s">
        <v>189</v>
      </c>
      <c r="J39" t="s">
        <v>15</v>
      </c>
      <c r="L39">
        <v>0.1</v>
      </c>
      <c r="M39">
        <f>L39*D39</f>
        <v>0.2</v>
      </c>
    </row>
    <row r="40" spans="1:13" x14ac:dyDescent="0.3">
      <c r="A40" t="s">
        <v>203</v>
      </c>
      <c r="B40" t="s">
        <v>204</v>
      </c>
      <c r="C40">
        <v>5</v>
      </c>
      <c r="D40">
        <f>C40*$B$1</f>
        <v>5</v>
      </c>
      <c r="E40" t="s">
        <v>205</v>
      </c>
      <c r="G40" t="s">
        <v>206</v>
      </c>
      <c r="H40" t="s">
        <v>207</v>
      </c>
      <c r="J40" t="s">
        <v>15</v>
      </c>
      <c r="L40">
        <v>0.88600000000000001</v>
      </c>
      <c r="M40">
        <f>L40*D40</f>
        <v>4.43</v>
      </c>
    </row>
    <row r="41" spans="1:13" x14ac:dyDescent="0.3">
      <c r="A41" t="s">
        <v>211</v>
      </c>
      <c r="B41" t="s">
        <v>212</v>
      </c>
      <c r="C41">
        <v>1</v>
      </c>
      <c r="D41">
        <f>C41*$B$1</f>
        <v>1</v>
      </c>
      <c r="E41" t="s">
        <v>213</v>
      </c>
      <c r="G41" t="s">
        <v>214</v>
      </c>
      <c r="H41" t="s">
        <v>215</v>
      </c>
      <c r="J41" t="s">
        <v>15</v>
      </c>
      <c r="L41">
        <v>2.34</v>
      </c>
      <c r="M41">
        <f>L41*D41</f>
        <v>2.34</v>
      </c>
    </row>
    <row r="42" spans="1:13" x14ac:dyDescent="0.3">
      <c r="A42" t="s">
        <v>216</v>
      </c>
      <c r="B42" t="s">
        <v>217</v>
      </c>
      <c r="C42">
        <v>1</v>
      </c>
      <c r="D42">
        <f>C42*$B$1</f>
        <v>1</v>
      </c>
      <c r="E42" t="s">
        <v>213</v>
      </c>
      <c r="G42" t="s">
        <v>218</v>
      </c>
      <c r="H42" t="s">
        <v>217</v>
      </c>
      <c r="J42" t="s">
        <v>15</v>
      </c>
      <c r="L42">
        <v>3.13</v>
      </c>
      <c r="M42">
        <f>L42*D42</f>
        <v>3.13</v>
      </c>
    </row>
    <row r="43" spans="1:13" x14ac:dyDescent="0.3">
      <c r="A43" t="s">
        <v>219</v>
      </c>
      <c r="B43" t="s">
        <v>220</v>
      </c>
      <c r="C43">
        <v>1</v>
      </c>
      <c r="D43">
        <f>C43*$B$1</f>
        <v>1</v>
      </c>
      <c r="E43" t="s">
        <v>221</v>
      </c>
      <c r="G43" t="s">
        <v>222</v>
      </c>
      <c r="H43" t="s">
        <v>223</v>
      </c>
      <c r="J43" t="s">
        <v>15</v>
      </c>
      <c r="L43">
        <v>0.87</v>
      </c>
      <c r="M43">
        <f>L43*D43</f>
        <v>0.87</v>
      </c>
    </row>
    <row r="44" spans="1:13" x14ac:dyDescent="0.3">
      <c r="A44" t="s">
        <v>224</v>
      </c>
      <c r="B44" t="s">
        <v>225</v>
      </c>
      <c r="C44">
        <v>9</v>
      </c>
      <c r="D44">
        <f>C44*$B$1</f>
        <v>9</v>
      </c>
      <c r="E44" t="s">
        <v>226</v>
      </c>
      <c r="G44" t="s">
        <v>227</v>
      </c>
      <c r="H44" t="s">
        <v>228</v>
      </c>
      <c r="J44" t="s">
        <v>15</v>
      </c>
      <c r="L44">
        <v>0.29899999999999999</v>
      </c>
      <c r="M44">
        <f>L44*D44</f>
        <v>2.6909999999999998</v>
      </c>
    </row>
    <row r="45" spans="1:13" x14ac:dyDescent="0.3">
      <c r="A45" t="s">
        <v>229</v>
      </c>
      <c r="B45" t="s">
        <v>230</v>
      </c>
      <c r="C45">
        <v>1</v>
      </c>
      <c r="D45">
        <f>C45*$B$1</f>
        <v>1</v>
      </c>
      <c r="E45" t="s">
        <v>231</v>
      </c>
      <c r="G45" t="s">
        <v>230</v>
      </c>
      <c r="H45" t="s">
        <v>232</v>
      </c>
      <c r="J45" t="s">
        <v>15</v>
      </c>
      <c r="L45">
        <v>0.69</v>
      </c>
      <c r="M45">
        <f>L45*D45</f>
        <v>0.69</v>
      </c>
    </row>
    <row r="46" spans="1:13" x14ac:dyDescent="0.3">
      <c r="A46" t="s">
        <v>233</v>
      </c>
      <c r="B46" t="s">
        <v>234</v>
      </c>
      <c r="C46">
        <v>4</v>
      </c>
      <c r="D46">
        <f>C46*$B$1</f>
        <v>4</v>
      </c>
      <c r="E46" t="s">
        <v>235</v>
      </c>
      <c r="G46" t="s">
        <v>236</v>
      </c>
      <c r="H46" t="s">
        <v>234</v>
      </c>
      <c r="J46" t="s">
        <v>15</v>
      </c>
      <c r="L46">
        <v>3.27</v>
      </c>
      <c r="M46">
        <f>L46*D46</f>
        <v>13.08</v>
      </c>
    </row>
    <row r="47" spans="1:13" x14ac:dyDescent="0.3">
      <c r="A47" t="s">
        <v>248</v>
      </c>
      <c r="C47">
        <v>1</v>
      </c>
      <c r="D47">
        <f>C47*$B$1</f>
        <v>1</v>
      </c>
      <c r="G47" t="s">
        <v>247</v>
      </c>
      <c r="H47" t="s">
        <v>246</v>
      </c>
      <c r="J47" t="s">
        <v>15</v>
      </c>
      <c r="L47">
        <v>27.77</v>
      </c>
      <c r="M47">
        <f>L47*D47</f>
        <v>27.77</v>
      </c>
    </row>
    <row r="48" spans="1:13" x14ac:dyDescent="0.3">
      <c r="A48" t="s">
        <v>253</v>
      </c>
      <c r="C48">
        <v>1</v>
      </c>
      <c r="D48">
        <f>C48*$B$1</f>
        <v>1</v>
      </c>
      <c r="J48" t="s">
        <v>254</v>
      </c>
      <c r="M48">
        <v>40</v>
      </c>
    </row>
    <row r="49" spans="1:13" x14ac:dyDescent="0.3">
      <c r="A49" t="s">
        <v>92</v>
      </c>
      <c r="B49" t="s">
        <v>93</v>
      </c>
      <c r="C49">
        <v>1</v>
      </c>
      <c r="D49">
        <f>C49*$B$1</f>
        <v>1</v>
      </c>
      <c r="E49" t="s">
        <v>94</v>
      </c>
      <c r="J49" t="s">
        <v>95</v>
      </c>
      <c r="M49">
        <f>L49*D49</f>
        <v>0</v>
      </c>
    </row>
    <row r="50" spans="1:13" x14ac:dyDescent="0.3">
      <c r="A50" t="s">
        <v>157</v>
      </c>
      <c r="B50" t="s">
        <v>158</v>
      </c>
      <c r="C50">
        <v>1</v>
      </c>
      <c r="D50">
        <f>C50*$B$1</f>
        <v>1</v>
      </c>
      <c r="E50" t="s">
        <v>149</v>
      </c>
      <c r="J50" t="s">
        <v>95</v>
      </c>
      <c r="M50">
        <f>L50*D50</f>
        <v>0</v>
      </c>
    </row>
    <row r="51" spans="1:13" x14ac:dyDescent="0.3">
      <c r="A51" t="s">
        <v>190</v>
      </c>
      <c r="B51" t="s">
        <v>158</v>
      </c>
      <c r="C51">
        <v>4</v>
      </c>
      <c r="D51">
        <f>C51*$B$1</f>
        <v>4</v>
      </c>
      <c r="E51" t="s">
        <v>109</v>
      </c>
      <c r="G51" t="s">
        <v>95</v>
      </c>
      <c r="H51" t="s">
        <v>95</v>
      </c>
      <c r="J51" t="s">
        <v>95</v>
      </c>
      <c r="M51">
        <f>L51*D51</f>
        <v>0</v>
      </c>
    </row>
    <row r="52" spans="1:13" x14ac:dyDescent="0.3">
      <c r="A52" t="s">
        <v>208</v>
      </c>
      <c r="B52" t="s">
        <v>209</v>
      </c>
      <c r="C52">
        <v>23</v>
      </c>
      <c r="D52">
        <f>C52*$B$1</f>
        <v>23</v>
      </c>
      <c r="E52" t="s">
        <v>210</v>
      </c>
      <c r="J52" t="s">
        <v>95</v>
      </c>
      <c r="M52">
        <f>L52*D52</f>
        <v>0</v>
      </c>
    </row>
    <row r="53" spans="1:13" x14ac:dyDescent="0.3">
      <c r="A53" t="s">
        <v>58</v>
      </c>
      <c r="B53" t="s">
        <v>59</v>
      </c>
      <c r="C53">
        <v>6</v>
      </c>
      <c r="D53">
        <f>C53*$B$1</f>
        <v>6</v>
      </c>
      <c r="E53" t="s">
        <v>60</v>
      </c>
      <c r="J53" t="s">
        <v>61</v>
      </c>
      <c r="M53">
        <v>3</v>
      </c>
    </row>
    <row r="54" spans="1:13" x14ac:dyDescent="0.3">
      <c r="A54" t="s">
        <v>77</v>
      </c>
      <c r="B54" t="s">
        <v>78</v>
      </c>
      <c r="C54">
        <v>1</v>
      </c>
      <c r="D54">
        <f>C54*$B$1</f>
        <v>1</v>
      </c>
      <c r="E54" t="s">
        <v>79</v>
      </c>
      <c r="J54" t="s">
        <v>61</v>
      </c>
      <c r="L54">
        <v>0.45</v>
      </c>
      <c r="M54">
        <f>L54*D54</f>
        <v>0.45</v>
      </c>
    </row>
    <row r="55" spans="1:13" x14ac:dyDescent="0.3">
      <c r="A55" t="s">
        <v>80</v>
      </c>
      <c r="B55" t="s">
        <v>81</v>
      </c>
      <c r="C55">
        <v>6</v>
      </c>
      <c r="D55">
        <f>C55*$B$1</f>
        <v>6</v>
      </c>
      <c r="E55" t="s">
        <v>82</v>
      </c>
      <c r="J55" t="s">
        <v>61</v>
      </c>
      <c r="L55">
        <v>1.75</v>
      </c>
      <c r="M55">
        <f>L55*D55</f>
        <v>10.5</v>
      </c>
    </row>
    <row r="56" spans="1:13" x14ac:dyDescent="0.3">
      <c r="A56" t="s">
        <v>83</v>
      </c>
      <c r="B56" t="s">
        <v>84</v>
      </c>
      <c r="C56">
        <v>2</v>
      </c>
      <c r="D56">
        <f>C56*$B$1</f>
        <v>2</v>
      </c>
      <c r="E56" t="s">
        <v>85</v>
      </c>
      <c r="J56" t="s">
        <v>61</v>
      </c>
      <c r="M56">
        <v>1.2</v>
      </c>
    </row>
    <row r="57" spans="1:13" x14ac:dyDescent="0.3">
      <c r="A57" t="s">
        <v>83</v>
      </c>
      <c r="B57" t="s">
        <v>84</v>
      </c>
      <c r="J57" t="s">
        <v>61</v>
      </c>
      <c r="M57">
        <v>0.08</v>
      </c>
    </row>
    <row r="58" spans="1:13" x14ac:dyDescent="0.3">
      <c r="A58" t="s">
        <v>191</v>
      </c>
      <c r="B58" t="s">
        <v>192</v>
      </c>
      <c r="C58">
        <v>2</v>
      </c>
      <c r="D58">
        <f>C58*$B$1</f>
        <v>2</v>
      </c>
      <c r="E58" t="s">
        <v>193</v>
      </c>
      <c r="J58" t="s">
        <v>61</v>
      </c>
      <c r="L58">
        <v>0.95</v>
      </c>
      <c r="M58">
        <f>L58*D58</f>
        <v>1.9</v>
      </c>
    </row>
    <row r="59" spans="1:13" x14ac:dyDescent="0.3">
      <c r="A59" t="s">
        <v>242</v>
      </c>
      <c r="B59" t="s">
        <v>243</v>
      </c>
      <c r="C59">
        <v>2</v>
      </c>
      <c r="D59">
        <f>C59*$B$1</f>
        <v>2</v>
      </c>
      <c r="J59" t="s">
        <v>61</v>
      </c>
      <c r="L59">
        <v>0.5</v>
      </c>
      <c r="M59">
        <f>L59*D59</f>
        <v>1</v>
      </c>
    </row>
    <row r="60" spans="1:13" x14ac:dyDescent="0.3">
      <c r="A60" t="s">
        <v>194</v>
      </c>
      <c r="B60" t="s">
        <v>195</v>
      </c>
      <c r="C60">
        <v>2</v>
      </c>
      <c r="D60">
        <f>C60*$B$1</f>
        <v>2</v>
      </c>
      <c r="E60" t="s">
        <v>193</v>
      </c>
      <c r="H60" t="s">
        <v>196</v>
      </c>
      <c r="J60" t="s">
        <v>61</v>
      </c>
      <c r="L60">
        <v>0.95</v>
      </c>
      <c r="M60">
        <f>L60*D60</f>
        <v>1.9</v>
      </c>
    </row>
    <row r="61" spans="1:13" x14ac:dyDescent="0.3">
      <c r="A61" t="s">
        <v>241</v>
      </c>
      <c r="B61" t="s">
        <v>196</v>
      </c>
      <c r="C61">
        <v>1</v>
      </c>
      <c r="D61">
        <f>C61*$B$1</f>
        <v>1</v>
      </c>
      <c r="J61" t="s">
        <v>61</v>
      </c>
      <c r="L61">
        <v>10</v>
      </c>
      <c r="M61">
        <f>L61*D61</f>
        <v>10</v>
      </c>
    </row>
    <row r="62" spans="1:13" x14ac:dyDescent="0.3">
      <c r="A62" t="s">
        <v>197</v>
      </c>
      <c r="B62" t="s">
        <v>198</v>
      </c>
      <c r="C62">
        <v>1</v>
      </c>
      <c r="D62">
        <f>C62*$B$1</f>
        <v>1</v>
      </c>
      <c r="E62" t="s">
        <v>199</v>
      </c>
      <c r="J62" t="s">
        <v>61</v>
      </c>
      <c r="L62">
        <v>1.1000000000000001</v>
      </c>
      <c r="M62">
        <f>L62*D62</f>
        <v>1.1000000000000001</v>
      </c>
    </row>
    <row r="63" spans="1:13" x14ac:dyDescent="0.3">
      <c r="A63" t="s">
        <v>200</v>
      </c>
      <c r="B63" t="s">
        <v>201</v>
      </c>
      <c r="C63">
        <v>1</v>
      </c>
      <c r="D63">
        <f>C63*$B$1</f>
        <v>1</v>
      </c>
      <c r="E63" t="s">
        <v>202</v>
      </c>
      <c r="J63" t="s">
        <v>61</v>
      </c>
      <c r="L63">
        <v>1.5</v>
      </c>
      <c r="M63">
        <f>L63*D63</f>
        <v>1.5</v>
      </c>
    </row>
    <row r="64" spans="1:13" x14ac:dyDescent="0.3">
      <c r="A64" t="s">
        <v>203</v>
      </c>
      <c r="B64" t="s">
        <v>244</v>
      </c>
      <c r="C64">
        <v>5</v>
      </c>
      <c r="D64">
        <f>C64*$B$1</f>
        <v>5</v>
      </c>
      <c r="J64" t="s">
        <v>245</v>
      </c>
      <c r="M64">
        <v>6</v>
      </c>
    </row>
    <row r="65" spans="1:13" x14ac:dyDescent="0.3">
      <c r="A65" t="s">
        <v>237</v>
      </c>
      <c r="B65" t="s">
        <v>238</v>
      </c>
      <c r="C65">
        <v>1</v>
      </c>
      <c r="D65">
        <f>C65*$B$1</f>
        <v>1</v>
      </c>
      <c r="E65" t="s">
        <v>239</v>
      </c>
      <c r="J65" t="s">
        <v>240</v>
      </c>
      <c r="L65">
        <v>23.8</v>
      </c>
      <c r="M65">
        <f>L65*D65</f>
        <v>23.8</v>
      </c>
    </row>
    <row r="66" spans="1:13" x14ac:dyDescent="0.3">
      <c r="M66">
        <v>17.25</v>
      </c>
    </row>
    <row r="68" spans="1:13" x14ac:dyDescent="0.3">
      <c r="L68" t="s">
        <v>255</v>
      </c>
      <c r="M68">
        <f>SUM(M3:M66)</f>
        <v>201.14000000000004</v>
      </c>
    </row>
    <row r="69" spans="1:13" x14ac:dyDescent="0.3">
      <c r="L69" t="s">
        <v>256</v>
      </c>
      <c r="M69">
        <f>50</f>
        <v>50</v>
      </c>
    </row>
    <row r="70" spans="1:13" x14ac:dyDescent="0.3">
      <c r="L70" t="s">
        <v>257</v>
      </c>
      <c r="M70">
        <v>10</v>
      </c>
    </row>
    <row r="71" spans="1:13" x14ac:dyDescent="0.3">
      <c r="M71">
        <f>SUM(M68:M69)*(1+(M70/100))</f>
        <v>276.25400000000008</v>
      </c>
    </row>
  </sheetData>
  <sortState xmlns:xlrd2="http://schemas.microsoft.com/office/spreadsheetml/2017/richdata2" ref="A3:M66">
    <sortCondition ref="J3:J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 Joystick Mixer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Sullivan-Peters, Taylor K.</dc:creator>
  <cp:lastModifiedBy>Sullivan-Peters, Taylor K.</cp:lastModifiedBy>
  <dcterms:modified xsi:type="dcterms:W3CDTF">2024-02-21T16:43:06Z</dcterms:modified>
</cp:coreProperties>
</file>