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drawings/drawing18.xml" ContentType="application/vnd.openxmlformats-officedocument.drawingml.chartshapes+xml"/>
  <Override PartName="/xl/charts/chart2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95" yWindow="615" windowWidth="19995" windowHeight="11520" activeTab="3"/>
  </bookViews>
  <sheets>
    <sheet name="IPC" sheetId="1" r:id="rId1"/>
    <sheet name="fmax_IPS" sheetId="2" r:id="rId2"/>
    <sheet name="MPKI" sheetId="3" r:id="rId3"/>
    <sheet name="min" sheetId="4" r:id="rId4"/>
    <sheet name="vs" sheetId="5" r:id="rId5"/>
    <sheet name="Presentation" sheetId="6" r:id="rId6"/>
  </sheets>
  <calcPr calcId="145621"/>
</workbook>
</file>

<file path=xl/calcChain.xml><?xml version="1.0" encoding="utf-8"?>
<calcChain xmlns="http://schemas.openxmlformats.org/spreadsheetml/2006/main">
  <c r="Q108" i="6" l="1"/>
  <c r="Q107" i="6"/>
  <c r="Q106" i="6"/>
  <c r="Q101" i="6"/>
  <c r="Q100" i="6"/>
  <c r="Q99" i="6"/>
  <c r="Q98" i="6"/>
  <c r="Q105" i="6" s="1"/>
  <c r="Q97" i="6"/>
  <c r="Q104" i="6" s="1"/>
  <c r="E108" i="6"/>
  <c r="M108" i="6"/>
  <c r="N108" i="6"/>
  <c r="G107" i="6"/>
  <c r="H107" i="6"/>
  <c r="H106" i="6"/>
  <c r="I106" i="6"/>
  <c r="P106" i="6"/>
  <c r="I104" i="6"/>
  <c r="J104" i="6"/>
  <c r="C101" i="6"/>
  <c r="C108" i="6" s="1"/>
  <c r="D101" i="6"/>
  <c r="D108" i="6" s="1"/>
  <c r="E101" i="6"/>
  <c r="F101" i="6"/>
  <c r="F108" i="6" s="1"/>
  <c r="G101" i="6"/>
  <c r="G108" i="6" s="1"/>
  <c r="H101" i="6"/>
  <c r="H108" i="6" s="1"/>
  <c r="I101" i="6"/>
  <c r="I108" i="6" s="1"/>
  <c r="J101" i="6"/>
  <c r="J108" i="6" s="1"/>
  <c r="K101" i="6"/>
  <c r="K108" i="6" s="1"/>
  <c r="L101" i="6"/>
  <c r="L108" i="6" s="1"/>
  <c r="M101" i="6"/>
  <c r="N101" i="6"/>
  <c r="O101" i="6"/>
  <c r="O108" i="6" s="1"/>
  <c r="P101" i="6"/>
  <c r="P108" i="6" s="1"/>
  <c r="B101" i="6"/>
  <c r="B108" i="6" s="1"/>
  <c r="C100" i="6"/>
  <c r="C107" i="6" s="1"/>
  <c r="D100" i="6"/>
  <c r="D107" i="6" s="1"/>
  <c r="E100" i="6"/>
  <c r="E107" i="6" s="1"/>
  <c r="F100" i="6"/>
  <c r="F107" i="6" s="1"/>
  <c r="G100" i="6"/>
  <c r="H100" i="6"/>
  <c r="I100" i="6"/>
  <c r="I107" i="6" s="1"/>
  <c r="J100" i="6"/>
  <c r="J107" i="6" s="1"/>
  <c r="K100" i="6"/>
  <c r="K107" i="6" s="1"/>
  <c r="L100" i="6"/>
  <c r="L107" i="6" s="1"/>
  <c r="M100" i="6"/>
  <c r="M107" i="6" s="1"/>
  <c r="N100" i="6"/>
  <c r="N107" i="6" s="1"/>
  <c r="O100" i="6"/>
  <c r="O107" i="6" s="1"/>
  <c r="P100" i="6"/>
  <c r="P107" i="6" s="1"/>
  <c r="B100" i="6"/>
  <c r="B107" i="6" s="1"/>
  <c r="C99" i="6"/>
  <c r="C106" i="6" s="1"/>
  <c r="D99" i="6"/>
  <c r="D106" i="6" s="1"/>
  <c r="E99" i="6"/>
  <c r="E106" i="6" s="1"/>
  <c r="F99" i="6"/>
  <c r="F106" i="6" s="1"/>
  <c r="G99" i="6"/>
  <c r="G106" i="6" s="1"/>
  <c r="H99" i="6"/>
  <c r="I99" i="6"/>
  <c r="J99" i="6"/>
  <c r="J106" i="6" s="1"/>
  <c r="K99" i="6"/>
  <c r="K106" i="6" s="1"/>
  <c r="L99" i="6"/>
  <c r="L106" i="6" s="1"/>
  <c r="M99" i="6"/>
  <c r="M106" i="6" s="1"/>
  <c r="N99" i="6"/>
  <c r="N106" i="6" s="1"/>
  <c r="O99" i="6"/>
  <c r="O106" i="6" s="1"/>
  <c r="P99" i="6"/>
  <c r="B99" i="6"/>
  <c r="B106" i="6" s="1"/>
  <c r="B97" i="6"/>
  <c r="B104" i="6" s="1"/>
  <c r="B98" i="6"/>
  <c r="B105" i="6" s="1"/>
  <c r="C98" i="6"/>
  <c r="C105" i="6" s="1"/>
  <c r="D98" i="6"/>
  <c r="D105" i="6" s="1"/>
  <c r="E98" i="6"/>
  <c r="E105" i="6" s="1"/>
  <c r="F98" i="6"/>
  <c r="F105" i="6" s="1"/>
  <c r="G98" i="6"/>
  <c r="G105" i="6" s="1"/>
  <c r="H98" i="6"/>
  <c r="H105" i="6" s="1"/>
  <c r="I98" i="6"/>
  <c r="I105" i="6" s="1"/>
  <c r="J98" i="6"/>
  <c r="J105" i="6" s="1"/>
  <c r="K98" i="6"/>
  <c r="K105" i="6" s="1"/>
  <c r="L98" i="6"/>
  <c r="L105" i="6" s="1"/>
  <c r="M98" i="6"/>
  <c r="M105" i="6" s="1"/>
  <c r="N98" i="6"/>
  <c r="N105" i="6" s="1"/>
  <c r="O98" i="6"/>
  <c r="O105" i="6" s="1"/>
  <c r="P98" i="6"/>
  <c r="P105" i="6" s="1"/>
  <c r="C97" i="6"/>
  <c r="C104" i="6" s="1"/>
  <c r="D97" i="6"/>
  <c r="D104" i="6" s="1"/>
  <c r="E97" i="6"/>
  <c r="E104" i="6" s="1"/>
  <c r="F97" i="6"/>
  <c r="F104" i="6" s="1"/>
  <c r="G97" i="6"/>
  <c r="G104" i="6" s="1"/>
  <c r="H97" i="6"/>
  <c r="H104" i="6" s="1"/>
  <c r="I97" i="6"/>
  <c r="J97" i="6"/>
  <c r="K97" i="6"/>
  <c r="K104" i="6" s="1"/>
  <c r="L97" i="6"/>
  <c r="L104" i="6" s="1"/>
  <c r="M97" i="6"/>
  <c r="M104" i="6" s="1"/>
  <c r="N97" i="6"/>
  <c r="N104" i="6" s="1"/>
  <c r="O97" i="6"/>
  <c r="O104" i="6" s="1"/>
  <c r="P97" i="6"/>
  <c r="P104" i="6" s="1"/>
  <c r="C76" i="6" l="1"/>
  <c r="C77" i="6"/>
  <c r="C78" i="6"/>
  <c r="B76" i="6"/>
  <c r="B77" i="6"/>
  <c r="B78" i="6"/>
  <c r="C75" i="6"/>
  <c r="B75" i="6"/>
  <c r="B49" i="6" l="1"/>
  <c r="C49" i="6" l="1"/>
  <c r="D49" i="6" s="1"/>
  <c r="F28" i="6" s="1"/>
  <c r="F17" i="5" l="1"/>
  <c r="C17" i="5" l="1"/>
  <c r="D17" i="5"/>
  <c r="E17" i="5"/>
  <c r="G17" i="5"/>
  <c r="H17" i="5"/>
  <c r="I17" i="5"/>
  <c r="J17" i="5"/>
  <c r="B17" i="5"/>
  <c r="C6" i="5"/>
  <c r="D6" i="5"/>
  <c r="E6" i="5"/>
  <c r="F6" i="5"/>
  <c r="G6" i="5"/>
  <c r="H6" i="5"/>
  <c r="I6" i="5"/>
  <c r="J6" i="5"/>
  <c r="B6" i="5"/>
  <c r="J16" i="5"/>
  <c r="J15" i="5"/>
  <c r="J5" i="5"/>
  <c r="J4" i="5"/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<sst xmlns="http://schemas.openxmlformats.org/spreadsheetml/2006/main" count="305" uniqueCount="105">
  <si>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</si>
  <si>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</si>
  <si>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</si>
  <si>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</si>
  <si>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</si>
  <si>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</si>
  <si>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</si>
  <si>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</si>
  <si>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</si>
  <si>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</si>
  <si>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</si>
  <si>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</si>
  <si>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</si>
  <si>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</si>
  <si>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</si>
  <si>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</si>
  <si>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</si>
  <si>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</si>
  <si>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</si>
  <si>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</si>
  <si>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</si>
  <si>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</si>
  <si>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</si>
  <si>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</si>
  <si>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</si>
  <si>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</si>
  <si>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</si>
  <si>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</si>
  <si>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</si>
  <si>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</si>
  <si>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</si>
  <si>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</si>
  <si>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</si>
  <si>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</si>
  <si>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</si>
  <si>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</si>
  <si>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</si>
  <si>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</si>
  <si>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</si>
  <si>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</si>
  <si>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</si>
  <si>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</si>
  <si>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Target MPKI</t>
  </si>
  <si>
    <t>Direction MPKI</t>
  </si>
  <si>
    <t>bzip2</t>
  </si>
  <si>
    <t>gobmk</t>
  </si>
  <si>
    <t>hmmer</t>
  </si>
  <si>
    <t>sjeng</t>
  </si>
  <si>
    <t>libquantum</t>
  </si>
  <si>
    <t>h264</t>
  </si>
  <si>
    <t>astar</t>
  </si>
  <si>
    <t>xalanc</t>
  </si>
  <si>
    <t>Average</t>
  </si>
  <si>
    <t>gRselect 1KB</t>
  </si>
  <si>
    <t>BTB-0</t>
  </si>
  <si>
    <t>BTB-3</t>
  </si>
  <si>
    <t>BTB-4</t>
  </si>
  <si>
    <t>Address Misses</t>
  </si>
  <si>
    <t>BTB+RAS</t>
  </si>
  <si>
    <t>FAC+RAS</t>
  </si>
  <si>
    <t>FAC</t>
  </si>
  <si>
    <t>BASE</t>
  </si>
  <si>
    <t>BTB-FAC</t>
  </si>
  <si>
    <t>BTB-1024+RAS+FAC</t>
  </si>
  <si>
    <t>avg</t>
  </si>
  <si>
    <t>Configs</t>
  </si>
  <si>
    <t>dumP</t>
  </si>
  <si>
    <t>dumS</t>
  </si>
  <si>
    <t>Base</t>
  </si>
  <si>
    <t>FAC+RAS+ bimodal</t>
  </si>
  <si>
    <t>FAC+RAS+ gselect</t>
  </si>
  <si>
    <t>FAC+RAS+ gshare</t>
  </si>
  <si>
    <t>FAC+RAS+ gRselect</t>
  </si>
  <si>
    <t xml:space="preserve">  </t>
  </si>
  <si>
    <t>gshare</t>
  </si>
  <si>
    <t>gRselect</t>
  </si>
  <si>
    <t>fmax</t>
  </si>
  <si>
    <t>BTB+FAC</t>
  </si>
  <si>
    <t>BTB+FAC+RAS</t>
  </si>
  <si>
    <t>Fmax sensitivity</t>
  </si>
  <si>
    <t>1KB GRselect</t>
  </si>
  <si>
    <t>2KB Grselect</t>
  </si>
  <si>
    <t>4KB Grselect</t>
  </si>
  <si>
    <t>8KB GRselect</t>
  </si>
  <si>
    <t>16KB GRselect</t>
  </si>
  <si>
    <t>32KB GRselect</t>
  </si>
  <si>
    <t>1KB Gshare</t>
  </si>
  <si>
    <t>2KB Gshare</t>
  </si>
  <si>
    <t>4KB Gshare</t>
  </si>
  <si>
    <t>8KB Gshare</t>
  </si>
  <si>
    <t>16KB Gshare</t>
  </si>
  <si>
    <t>32KB Gshare</t>
  </si>
  <si>
    <t>1KB Bimodal</t>
  </si>
  <si>
    <t>2KB Bimodal</t>
  </si>
  <si>
    <t>4KB Bimodal</t>
  </si>
  <si>
    <t>8KB Bimodal</t>
  </si>
  <si>
    <t>16KB Bimodal</t>
  </si>
  <si>
    <t>32KB Bimodal</t>
  </si>
  <si>
    <t>1KB Perceptron</t>
  </si>
  <si>
    <t>2KB Perceptron</t>
  </si>
  <si>
    <t>4KB Perceptron</t>
  </si>
  <si>
    <t>8KB Perceptron</t>
  </si>
  <si>
    <t>16KB Perceptron</t>
  </si>
  <si>
    <t>32KB Perceptron</t>
  </si>
  <si>
    <t>mpki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</si>
</sst>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00%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66" fontId="0" fillId="0" borderId="0" xfId="1" applyNumberFormat="1" applyFont="1"/>
    <xf numFmtId="0" fontId="2" fillId="0" borderId="0" xfId="0" applyFont="1"/>
    <xf numFmtId="10" fontId="0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35680"/>
        <c:axId val="82153856"/>
      </c:barChart>
      <c:catAx>
        <c:axId val="82135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2153856"/>
        <c:crosses val="autoZero"/>
        <c:auto val="1"/>
        <c:lblAlgn val="ctr"/>
        <c:lblOffset val="100"/>
        <c:noMultiLvlLbl val="0"/>
      </c:catAx>
      <c:valAx>
        <c:axId val="8215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2135680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3591794276395"/>
          <c:y val="7.0142607668246898E-2"/>
          <c:w val="0.82472152502957174"/>
          <c:h val="0.65006646027883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29248"/>
        <c:axId val="85030784"/>
      </c:barChart>
      <c:catAx>
        <c:axId val="85029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030784"/>
        <c:crosses val="autoZero"/>
        <c:auto val="1"/>
        <c:lblAlgn val="ctr"/>
        <c:lblOffset val="100"/>
        <c:noMultiLvlLbl val="0"/>
      </c:catAx>
      <c:valAx>
        <c:axId val="8503078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029248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810368"/>
        <c:axId val="84820352"/>
      </c:barChart>
      <c:catAx>
        <c:axId val="84810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820352"/>
        <c:crosses val="autoZero"/>
        <c:auto val="1"/>
        <c:lblAlgn val="ctr"/>
        <c:lblOffset val="100"/>
        <c:noMultiLvlLbl val="0"/>
      </c:catAx>
      <c:valAx>
        <c:axId val="8482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8103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23"/>
          <c:y val="4.5606975184439971E-2"/>
          <c:w val="0.45761547755202381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40224"/>
        <c:axId val="85141760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79616"/>
        <c:axId val="84877696"/>
      </c:barChart>
      <c:catAx>
        <c:axId val="85140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41760"/>
        <c:crosses val="autoZero"/>
        <c:auto val="1"/>
        <c:lblAlgn val="ctr"/>
        <c:lblOffset val="100"/>
        <c:noMultiLvlLbl val="0"/>
      </c:catAx>
      <c:valAx>
        <c:axId val="8514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40224"/>
        <c:crosses val="autoZero"/>
        <c:crossBetween val="between"/>
      </c:valAx>
      <c:valAx>
        <c:axId val="84877696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879616"/>
        <c:crosses val="max"/>
        <c:crossBetween val="between"/>
        <c:majorUnit val="2.0000000000000009E-3"/>
      </c:valAx>
      <c:catAx>
        <c:axId val="84879616"/>
        <c:scaling>
          <c:orientation val="minMax"/>
        </c:scaling>
        <c:delete val="1"/>
        <c:axPos val="b"/>
        <c:majorTickMark val="out"/>
        <c:minorTickMark val="none"/>
        <c:tickLblPos val="none"/>
        <c:crossAx val="84877696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910464"/>
        <c:axId val="84912000"/>
      </c:barChart>
      <c:catAx>
        <c:axId val="84910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912000"/>
        <c:crosses val="autoZero"/>
        <c:auto val="1"/>
        <c:lblAlgn val="ctr"/>
        <c:lblOffset val="100"/>
        <c:noMultiLvlLbl val="0"/>
      </c:catAx>
      <c:valAx>
        <c:axId val="8491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910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81728"/>
        <c:axId val="85483904"/>
      </c:barChart>
      <c:catAx>
        <c:axId val="854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483904"/>
        <c:crosses val="autoZero"/>
        <c:auto val="1"/>
        <c:lblAlgn val="ctr"/>
        <c:lblOffset val="100"/>
        <c:noMultiLvlLbl val="0"/>
      </c:catAx>
      <c:valAx>
        <c:axId val="8548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481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21152"/>
        <c:axId val="85522688"/>
      </c:barChart>
      <c:catAx>
        <c:axId val="85521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522688"/>
        <c:crosses val="autoZero"/>
        <c:auto val="1"/>
        <c:lblAlgn val="ctr"/>
        <c:lblOffset val="100"/>
        <c:noMultiLvlLbl val="0"/>
      </c:catAx>
      <c:valAx>
        <c:axId val="85522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521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5490713984045"/>
          <c:y val="4.7415605731785875E-2"/>
          <c:w val="0.77505333504658469"/>
          <c:h val="0.80109669738514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7"/>
              <c:pt idx="0">
                <c:v>BTB-256 filtering</c:v>
              </c:pt>
              <c:pt idx="1">
                <c:v>BTB-512</c:v>
              </c:pt>
              <c:pt idx="2">
                <c:v>BTB-1024</c:v>
              </c:pt>
              <c:pt idx="3">
                <c:v>BTB-PAC</c:v>
              </c:pt>
              <c:pt idx="4">
                <c:v>BTB-FAC</c:v>
              </c:pt>
              <c:pt idx="5">
                <c:v>FAC</c:v>
              </c:pt>
              <c:pt idx="6">
                <c:v>FAC+RAS</c:v>
              </c:pt>
            </c:strLit>
          </c:cat>
          <c:val>
            <c:numLit>
              <c:formatCode>General</c:formatCode>
              <c:ptCount val="7"/>
              <c:pt idx="0">
                <c:v>0.30320000000000003</c:v>
              </c:pt>
              <c:pt idx="1">
                <c:v>0.29809999999999998</c:v>
              </c:pt>
              <c:pt idx="2">
                <c:v>0.29380000000000001</c:v>
              </c:pt>
              <c:pt idx="3">
                <c:v>0.80710000000000004</c:v>
              </c:pt>
              <c:pt idx="4">
                <c:v>0.90159999999999996</c:v>
              </c:pt>
              <c:pt idx="5">
                <c:v>0.84470000000000001</c:v>
              </c:pt>
              <c:pt idx="6">
                <c:v>0.93559999999999999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01280"/>
        <c:axId val="85623552"/>
      </c:barChart>
      <c:catAx>
        <c:axId val="85601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5623552"/>
        <c:crosses val="autoZero"/>
        <c:auto val="1"/>
        <c:lblAlgn val="ctr"/>
        <c:lblOffset val="100"/>
        <c:noMultiLvlLbl val="0"/>
      </c:catAx>
      <c:valAx>
        <c:axId val="8562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Target Misprediction</a:t>
                </a:r>
                <a:r>
                  <a:rPr lang="en-US" sz="1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Improvement over Base</a:t>
                </a:r>
                <a:endParaRPr lang="en-US" sz="1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560128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7476625580361"/>
          <c:y val="3.9070471502605592E-2"/>
          <c:w val="0.84999535161620399"/>
          <c:h val="0.6871427446997832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0"/>
              <c:pt idx="0">
                <c:v>bimodal-256</c:v>
              </c:pt>
              <c:pt idx="1">
                <c:v>bimodal-768</c:v>
              </c:pt>
              <c:pt idx="2">
                <c:v>bimodal-4096</c:v>
              </c:pt>
              <c:pt idx="3">
                <c:v>gshare-256</c:v>
              </c:pt>
              <c:pt idx="4">
                <c:v>gshare-768</c:v>
              </c:pt>
              <c:pt idx="5">
                <c:v>gshare-4096</c:v>
              </c:pt>
              <c:pt idx="6">
                <c:v>gselect-768</c:v>
              </c:pt>
              <c:pt idx="7">
                <c:v>gselect-4096</c:v>
              </c:pt>
              <c:pt idx="8">
                <c:v>gRselect-768</c:v>
              </c:pt>
              <c:pt idx="9">
                <c:v>gRselect-4096</c:v>
              </c:pt>
            </c:strLit>
          </c:cat>
          <c:val>
            <c:numLit>
              <c:formatCode>General</c:formatCode>
              <c:ptCount val="10"/>
              <c:pt idx="0">
                <c:v>0.17299999999999999</c:v>
              </c:pt>
              <c:pt idx="1">
                <c:v>0.2</c:v>
              </c:pt>
              <c:pt idx="2">
                <c:v>0.25</c:v>
              </c:pt>
              <c:pt idx="3">
                <c:v>0.79</c:v>
              </c:pt>
              <c:pt idx="4">
                <c:v>0.8</c:v>
              </c:pt>
              <c:pt idx="5">
                <c:v>0.82</c:v>
              </c:pt>
              <c:pt idx="6">
                <c:v>0.83</c:v>
              </c:pt>
              <c:pt idx="7">
                <c:v>0.8</c:v>
              </c:pt>
              <c:pt idx="8">
                <c:v>0.79</c:v>
              </c:pt>
              <c:pt idx="9">
                <c:v>0.79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52224"/>
        <c:axId val="85653760"/>
      </c:barChart>
      <c:catAx>
        <c:axId val="85652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5653760"/>
        <c:crosses val="autoZero"/>
        <c:auto val="1"/>
        <c:lblAlgn val="ctr"/>
        <c:lblOffset val="100"/>
        <c:noMultiLvlLbl val="0"/>
      </c:catAx>
      <c:valAx>
        <c:axId val="856537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565222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6662917135359"/>
          <c:y val="3.1363920414923627E-2"/>
          <c:w val="0.67571192489827658"/>
          <c:h val="0.62505249344843239"/>
        </c:manualLayout>
      </c:layout>
      <c:barChart>
        <c:barDir val="col"/>
        <c:grouping val="clustered"/>
        <c:varyColors val="0"/>
        <c:ser>
          <c:idx val="0"/>
          <c:order val="0"/>
          <c:tx>
            <c:v>fmax avg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353.42</c:v>
              </c:pt>
              <c:pt idx="1">
                <c:v>287.11</c:v>
              </c:pt>
              <c:pt idx="2">
                <c:v>265.52</c:v>
              </c:pt>
              <c:pt idx="3">
                <c:v>262.26</c:v>
              </c:pt>
              <c:pt idx="4">
                <c:v>277.33</c:v>
              </c:pt>
              <c:pt idx="5">
                <c:v>261.94</c:v>
              </c:pt>
              <c:pt idx="6">
                <c:v>252.03</c:v>
              </c:pt>
              <c:pt idx="7">
                <c:v>232.65</c:v>
              </c:pt>
              <c:pt idx="8">
                <c:v>241.37</c:v>
              </c:pt>
              <c:pt idx="9">
                <c:v>243.13</c:v>
              </c:pt>
              <c:pt idx="10">
                <c:v>259.61</c:v>
              </c:pt>
            </c:numLit>
          </c:val>
        </c:ser>
        <c:ser>
          <c:idx val="1"/>
          <c:order val="1"/>
          <c:tx>
            <c:v>dumP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06624"/>
        <c:axId val="85708160"/>
      </c:barChart>
      <c:barChart>
        <c:barDir val="col"/>
        <c:grouping val="clustered"/>
        <c:varyColors val="0"/>
        <c:ser>
          <c:idx val="2"/>
          <c:order val="2"/>
          <c:tx>
            <c:v>dumS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ser>
          <c:idx val="3"/>
          <c:order val="3"/>
          <c:tx>
            <c:v>area avg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46</c:v>
              </c:pt>
              <c:pt idx="1">
                <c:v>50</c:v>
              </c:pt>
              <c:pt idx="2">
                <c:v>108</c:v>
              </c:pt>
              <c:pt idx="3">
                <c:v>107.6</c:v>
              </c:pt>
              <c:pt idx="4">
                <c:v>77</c:v>
              </c:pt>
              <c:pt idx="5">
                <c:v>103.2</c:v>
              </c:pt>
              <c:pt idx="6">
                <c:v>141.6</c:v>
              </c:pt>
              <c:pt idx="7">
                <c:v>154.4</c:v>
              </c:pt>
              <c:pt idx="8">
                <c:v>142.6</c:v>
              </c:pt>
              <c:pt idx="9">
                <c:v>151.4</c:v>
              </c:pt>
              <c:pt idx="10">
                <c:v>147.80000000000001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16352"/>
        <c:axId val="85714432"/>
      </c:barChart>
      <c:catAx>
        <c:axId val="85706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5708160"/>
        <c:crosses val="autoZero"/>
        <c:auto val="1"/>
        <c:lblAlgn val="ctr"/>
        <c:lblOffset val="100"/>
        <c:noMultiLvlLbl val="0"/>
      </c:catAx>
      <c:valAx>
        <c:axId val="85708160"/>
        <c:scaling>
          <c:orientation val="minMax"/>
          <c:max val="4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Maximum Frequency (MHz)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5706624"/>
        <c:crosses val="autoZero"/>
        <c:crossBetween val="between"/>
      </c:valAx>
      <c:valAx>
        <c:axId val="85714432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Area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(ALUTs)</a:t>
                </a:r>
                <a:endParaRPr lang="en-US" sz="14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5716352"/>
        <c:crosses val="max"/>
        <c:crossBetween val="between"/>
      </c:valAx>
      <c:catAx>
        <c:axId val="8571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85714432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775805802052521"/>
          <c:y val="3.6431416394599708E-2"/>
          <c:w val="0.3084147814856476"/>
          <c:h val="6.1081954505421178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952616346971"/>
          <c:y val="4.1438378565067546E-2"/>
          <c:w val="0.82115634219999434"/>
          <c:h val="0.70416440276101633"/>
        </c:manualLayout>
      </c:layout>
      <c:barChart>
        <c:barDir val="col"/>
        <c:grouping val="clustered"/>
        <c:varyColors val="0"/>
        <c:ser>
          <c:idx val="0"/>
          <c:order val="0"/>
          <c:tx>
            <c:v>IPS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5"/>
              <c:pt idx="0">
                <c:v>Base</c:v>
              </c:pt>
              <c:pt idx="1">
                <c:v>BTB+bimodal</c:v>
              </c:pt>
              <c:pt idx="2">
                <c:v>FAC+RAS+Bimodal</c:v>
              </c:pt>
              <c:pt idx="3">
                <c:v>FAC+RAS+gshare</c:v>
              </c:pt>
              <c:pt idx="4">
                <c:v>FAC+RAS+gRselect</c:v>
              </c:pt>
            </c:strLit>
          </c:cat>
          <c:val>
            <c:numLit>
              <c:formatCode>General</c:formatCode>
              <c:ptCount val="5"/>
              <c:pt idx="0">
                <c:v>78.400000000000006</c:v>
              </c:pt>
              <c:pt idx="1">
                <c:v>81.84</c:v>
              </c:pt>
              <c:pt idx="2">
                <c:v>81.13</c:v>
              </c:pt>
              <c:pt idx="3">
                <c:v>76.2</c:v>
              </c:pt>
              <c:pt idx="4">
                <c:v>84.92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63584"/>
        <c:axId val="85765120"/>
      </c:barChart>
      <c:catAx>
        <c:axId val="85763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5765120"/>
        <c:crosses val="autoZero"/>
        <c:auto val="1"/>
        <c:lblAlgn val="ctr"/>
        <c:lblOffset val="100"/>
        <c:noMultiLvlLbl val="0"/>
      </c:catAx>
      <c:valAx>
        <c:axId val="85765120"/>
        <c:scaling>
          <c:orientation val="minMax"/>
          <c:max val="8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Million 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576358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21248"/>
        <c:axId val="84022784"/>
      </c:barChart>
      <c:catAx>
        <c:axId val="84021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022784"/>
        <c:crosses val="autoZero"/>
        <c:auto val="1"/>
        <c:lblAlgn val="ctr"/>
        <c:lblOffset val="100"/>
        <c:noMultiLvlLbl val="0"/>
      </c:catAx>
      <c:valAx>
        <c:axId val="84022784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021248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6838588876123"/>
          <c:y val="3.9255189593736493E-2"/>
          <c:w val="0.87523835867382405"/>
          <c:h val="0.86707739623524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4"/>
              <c:pt idx="0">
                <c:v>BTB+bimodal</c:v>
              </c:pt>
              <c:pt idx="1">
                <c:v>FAC+RAS+bimodal</c:v>
              </c:pt>
              <c:pt idx="2">
                <c:v>FAC+RAS+gshare</c:v>
              </c:pt>
              <c:pt idx="3">
                <c:v>FAC+RAS+gRselect</c:v>
              </c:pt>
            </c:strLit>
          </c:cat>
          <c:val>
            <c:numLit>
              <c:formatCode>General</c:formatCode>
              <c:ptCount val="4"/>
              <c:pt idx="0">
                <c:v>2.3400000000000001E-2</c:v>
              </c:pt>
              <c:pt idx="1">
                <c:v>9.8699999999999996E-2</c:v>
              </c:pt>
              <c:pt idx="2">
                <c:v>0.1172</c:v>
              </c:pt>
              <c:pt idx="3">
                <c:v>0.11219999999999999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77792"/>
        <c:axId val="85779584"/>
      </c:barChart>
      <c:catAx>
        <c:axId val="85777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5779584"/>
        <c:crosses val="autoZero"/>
        <c:auto val="1"/>
        <c:lblAlgn val="ctr"/>
        <c:lblOffset val="100"/>
        <c:noMultiLvlLbl val="0"/>
      </c:catAx>
      <c:valAx>
        <c:axId val="85779584"/>
        <c:scaling>
          <c:orientation val="minMax"/>
          <c:max val="0.12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5777792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vs!$A$4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vs!$B$4:$J$4</c:f>
              <c:numCache>
                <c:formatCode>General</c:formatCode>
                <c:ptCount val="9"/>
                <c:pt idx="0">
                  <c:v>3.2101999999999999</c:v>
                </c:pt>
                <c:pt idx="1">
                  <c:v>24.408300000000001</c:v>
                </c:pt>
                <c:pt idx="2">
                  <c:v>14.3614</c:v>
                </c:pt>
                <c:pt idx="3">
                  <c:v>42.982700000000001</c:v>
                </c:pt>
                <c:pt idx="4">
                  <c:v>16.8843</c:v>
                </c:pt>
                <c:pt idx="5">
                  <c:v>10.5769</c:v>
                </c:pt>
                <c:pt idx="6">
                  <c:v>6.2363</c:v>
                </c:pt>
                <c:pt idx="7">
                  <c:v>12.3695</c:v>
                </c:pt>
                <c:pt idx="8">
                  <c:v>12.6753537024503</c:v>
                </c:pt>
              </c:numCache>
            </c:numRef>
          </c:val>
        </c:ser>
        <c:ser>
          <c:idx val="1"/>
          <c:order val="1"/>
          <c:tx>
            <c:strRef>
              <c:f>vs!$A$5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vs!$B$5:$J$5</c:f>
              <c:numCache>
                <c:formatCode>General</c:formatCode>
                <c:ptCount val="9"/>
                <c:pt idx="0">
                  <c:v>2.9037999999999999</c:v>
                </c:pt>
                <c:pt idx="1">
                  <c:v>12.3628</c:v>
                </c:pt>
                <c:pt idx="2">
                  <c:v>10.4034</c:v>
                </c:pt>
                <c:pt idx="3">
                  <c:v>23.997</c:v>
                </c:pt>
                <c:pt idx="4">
                  <c:v>7.0099999999999996E-2</c:v>
                </c:pt>
                <c:pt idx="5">
                  <c:v>4.1329000000000002</c:v>
                </c:pt>
                <c:pt idx="6">
                  <c:v>5.2396000000000003</c:v>
                </c:pt>
                <c:pt idx="7">
                  <c:v>7.8643000000000001</c:v>
                </c:pt>
                <c:pt idx="8">
                  <c:v>4.2527354188912279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58560"/>
        <c:axId val="85872640"/>
      </c:barChart>
      <c:catAx>
        <c:axId val="85858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872640"/>
        <c:crosses val="autoZero"/>
        <c:auto val="1"/>
        <c:lblAlgn val="ctr"/>
        <c:lblOffset val="100"/>
        <c:noMultiLvlLbl val="0"/>
      </c:catAx>
      <c:valAx>
        <c:axId val="8587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858560"/>
        <c:crosses val="autoZero"/>
        <c:crossBetween val="between"/>
        <c:majorUnit val="10"/>
      </c:valAx>
    </c:plotArea>
    <c:legend>
      <c:legendPos val="t"/>
      <c:layout>
        <c:manualLayout>
          <c:xMode val="edge"/>
          <c:yMode val="edge"/>
          <c:x val="0.57166772970999413"/>
          <c:y val="7.350443977756424E-2"/>
          <c:w val="0.35906293430589858"/>
          <c:h val="9.7931023096031924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vs!$A$15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vs!$B$15:$J$15</c:f>
              <c:numCache>
                <c:formatCode>General</c:formatCode>
                <c:ptCount val="9"/>
                <c:pt idx="0">
                  <c:v>0.55269999999999997</c:v>
                </c:pt>
                <c:pt idx="1">
                  <c:v>0.39650000000000002</c:v>
                </c:pt>
                <c:pt idx="2">
                  <c:v>0.14560000000000001</c:v>
                </c:pt>
                <c:pt idx="3">
                  <c:v>0.48320000000000002</c:v>
                </c:pt>
                <c:pt idx="4">
                  <c:v>0.56269999999999998</c:v>
                </c:pt>
                <c:pt idx="5">
                  <c:v>0.34970000000000001</c:v>
                </c:pt>
                <c:pt idx="6">
                  <c:v>0.1258</c:v>
                </c:pt>
                <c:pt idx="7">
                  <c:v>0.33029999999999998</c:v>
                </c:pt>
                <c:pt idx="8">
                  <c:v>0.32551637453799442</c:v>
                </c:pt>
              </c:numCache>
            </c:numRef>
          </c:val>
        </c:ser>
        <c:ser>
          <c:idx val="1"/>
          <c:order val="1"/>
          <c:tx>
            <c:strRef>
              <c:f>vs!$A$16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vs!$B$16:$J$16</c:f>
              <c:numCache>
                <c:formatCode>General</c:formatCode>
                <c:ptCount val="9"/>
                <c:pt idx="0">
                  <c:v>0.55279999999999996</c:v>
                </c:pt>
                <c:pt idx="1">
                  <c:v>0.41099999999999998</c:v>
                </c:pt>
                <c:pt idx="2">
                  <c:v>0.14580000000000001</c:v>
                </c:pt>
                <c:pt idx="3">
                  <c:v>0.50349999999999995</c:v>
                </c:pt>
                <c:pt idx="4">
                  <c:v>0.56859999999999999</c:v>
                </c:pt>
                <c:pt idx="5">
                  <c:v>0.35389999999999999</c:v>
                </c:pt>
                <c:pt idx="6">
                  <c:v>0.1239</c:v>
                </c:pt>
                <c:pt idx="7">
                  <c:v>0.33350000000000002</c:v>
                </c:pt>
                <c:pt idx="8">
                  <c:v>0.3294220588981408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39712"/>
        <c:axId val="85941248"/>
      </c:barChart>
      <c:catAx>
        <c:axId val="85939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941248"/>
        <c:crosses val="autoZero"/>
        <c:auto val="1"/>
        <c:lblAlgn val="ctr"/>
        <c:lblOffset val="100"/>
        <c:noMultiLvlLbl val="0"/>
      </c:catAx>
      <c:valAx>
        <c:axId val="8594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939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71579145510786"/>
          <c:y val="6.4387632296900685E-2"/>
          <c:w val="0.3077999548433028"/>
          <c:h val="8.7867359783321469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24467396120938"/>
          <c:y val="4.1691056910569103E-2"/>
          <c:w val="0.80494580222926682"/>
          <c:h val="0.85882926829268291"/>
        </c:manualLayout>
      </c:layout>
      <c:lineChart>
        <c:grouping val="standard"/>
        <c:varyColors val="0"/>
        <c:ser>
          <c:idx val="0"/>
          <c:order val="0"/>
          <c:tx>
            <c:strRef>
              <c:f>Presentation!$A$4</c:f>
              <c:strCache>
                <c:ptCount val="1"/>
                <c:pt idx="0">
                  <c:v>GRselect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Presentation!$B$4:$G$4</c:f>
              <c:numCache>
                <c:formatCode>General</c:formatCode>
                <c:ptCount val="6"/>
                <c:pt idx="0">
                  <c:v>12.6754</c:v>
                </c:pt>
                <c:pt idx="1">
                  <c:v>11.963800000000001</c:v>
                </c:pt>
                <c:pt idx="2">
                  <c:v>11.425000000000001</c:v>
                </c:pt>
                <c:pt idx="3">
                  <c:v>10.660500000000001</c:v>
                </c:pt>
                <c:pt idx="4">
                  <c:v>10.4094</c:v>
                </c:pt>
                <c:pt idx="5">
                  <c:v>9.8396000000000008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Presentation!$A$5</c:f>
              <c:strCache>
                <c:ptCount val="1"/>
                <c:pt idx="0">
                  <c:v>GShare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Presentation!$B$5:$G$5</c:f>
              <c:numCache>
                <c:formatCode>General</c:formatCode>
                <c:ptCount val="6"/>
                <c:pt idx="0">
                  <c:v>12.158200000000001</c:v>
                </c:pt>
                <c:pt idx="1">
                  <c:v>11.3308</c:v>
                </c:pt>
                <c:pt idx="2">
                  <c:v>10.7309</c:v>
                </c:pt>
                <c:pt idx="3">
                  <c:v>10.3986</c:v>
                </c:pt>
                <c:pt idx="4">
                  <c:v>10.1152</c:v>
                </c:pt>
                <c:pt idx="5">
                  <c:v>9.8455999999999992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Presentation!$A$6</c:f>
              <c:strCache>
                <c:ptCount val="1"/>
                <c:pt idx="0">
                  <c:v>Bimodal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Presentation!$B$6:$G$6</c:f>
              <c:numCache>
                <c:formatCode>General</c:formatCode>
                <c:ptCount val="6"/>
                <c:pt idx="0">
                  <c:v>19.036799999999999</c:v>
                </c:pt>
                <c:pt idx="1">
                  <c:v>16.407299999999999</c:v>
                </c:pt>
                <c:pt idx="2">
                  <c:v>16.189900000000002</c:v>
                </c:pt>
                <c:pt idx="3">
                  <c:v>15.980600000000001</c:v>
                </c:pt>
                <c:pt idx="4">
                  <c:v>15.837</c:v>
                </c:pt>
                <c:pt idx="5">
                  <c:v>15.635199999999999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4208"/>
        <c:axId val="81935744"/>
      </c:lineChart>
      <c:catAx>
        <c:axId val="81934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1935744"/>
        <c:crosses val="autoZero"/>
        <c:auto val="1"/>
        <c:lblAlgn val="ctr"/>
        <c:lblOffset val="100"/>
        <c:noMultiLvlLbl val="0"/>
      </c:catAx>
      <c:valAx>
        <c:axId val="81935744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19342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2462423447069119"/>
          <c:y val="2.7777777777777776E-2"/>
          <c:w val="0.53523570917271701"/>
          <c:h val="6.2685871583125274E-2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Presentation!$B$55</c:f>
              <c:strCache>
                <c:ptCount val="1"/>
                <c:pt idx="0">
                  <c:v>Fmax</c:v>
                </c:pt>
              </c:strCache>
            </c:strRef>
          </c:tx>
          <c:invertIfNegative val="0"/>
          <c:cat>
            <c:strRef>
              <c:f>Presentation!$A$56:$A$60</c:f>
              <c:strCache>
                <c:ptCount val="5"/>
                <c:pt idx="0">
                  <c:v>Base</c:v>
                </c:pt>
                <c:pt idx="1">
                  <c:v>FAC+RAS+ bimodal</c:v>
                </c:pt>
                <c:pt idx="2">
                  <c:v>FAC+RAS+ gselect</c:v>
                </c:pt>
                <c:pt idx="3">
                  <c:v>FAC+RAS+ gshare</c:v>
                </c:pt>
                <c:pt idx="4">
                  <c:v>FAC+RAS+ gRselect</c:v>
                </c:pt>
              </c:strCache>
            </c:strRef>
          </c:cat>
          <c:val>
            <c:numRef>
              <c:f>Presentation!$B$56:$B$60</c:f>
              <c:numCache>
                <c:formatCode>General</c:formatCode>
                <c:ptCount val="5"/>
                <c:pt idx="0">
                  <c:v>353.42</c:v>
                </c:pt>
                <c:pt idx="1">
                  <c:v>252.03</c:v>
                </c:pt>
                <c:pt idx="2">
                  <c:v>241.37</c:v>
                </c:pt>
                <c:pt idx="3">
                  <c:v>232.65</c:v>
                </c:pt>
                <c:pt idx="4">
                  <c:v>259.61</c:v>
                </c:pt>
              </c:numCache>
            </c:numRef>
          </c:val>
        </c:ser>
        <c:ser>
          <c:idx val="1"/>
          <c:order val="1"/>
          <c:tx>
            <c:strRef>
              <c:f>Presentation!$C$55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Presentation!$A$56:$A$60</c:f>
              <c:strCache>
                <c:ptCount val="5"/>
                <c:pt idx="0">
                  <c:v>Base</c:v>
                </c:pt>
                <c:pt idx="1">
                  <c:v>FAC+RAS+ bimodal</c:v>
                </c:pt>
                <c:pt idx="2">
                  <c:v>FAC+RAS+ gselect</c:v>
                </c:pt>
                <c:pt idx="3">
                  <c:v>FAC+RAS+ gshare</c:v>
                </c:pt>
                <c:pt idx="4">
                  <c:v>FAC+RAS+ gRselect</c:v>
                </c:pt>
              </c:strCache>
            </c:strRef>
          </c:cat>
          <c:val>
            <c:numRef>
              <c:f>Presentation!$C$56:$C$60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25472"/>
        <c:axId val="85227008"/>
      </c:barChart>
      <c:barChart>
        <c:barDir val="col"/>
        <c:grouping val="clustered"/>
        <c:varyColors val="0"/>
        <c:ser>
          <c:idx val="2"/>
          <c:order val="2"/>
          <c:tx>
            <c:strRef>
              <c:f>Presentation!$D$55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Presentation!$A$56:$A$60</c:f>
              <c:strCache>
                <c:ptCount val="5"/>
                <c:pt idx="0">
                  <c:v>Base</c:v>
                </c:pt>
                <c:pt idx="1">
                  <c:v>FAC+RAS+ bimodal</c:v>
                </c:pt>
                <c:pt idx="2">
                  <c:v>FAC+RAS+ gselect</c:v>
                </c:pt>
                <c:pt idx="3">
                  <c:v>FAC+RAS+ gshare</c:v>
                </c:pt>
                <c:pt idx="4">
                  <c:v>FAC+RAS+ gRselect</c:v>
                </c:pt>
              </c:strCache>
            </c:strRef>
          </c:cat>
          <c:val>
            <c:numRef>
              <c:f>Presentation!$D$56:$D$60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Presentation!$E$55</c:f>
              <c:strCache>
                <c:ptCount val="1"/>
                <c:pt idx="0">
                  <c:v>IPC</c:v>
                </c:pt>
              </c:strCache>
            </c:strRef>
          </c:tx>
          <c:invertIfNegative val="0"/>
          <c:cat>
            <c:strRef>
              <c:f>Presentation!$A$56:$A$60</c:f>
              <c:strCache>
                <c:ptCount val="5"/>
                <c:pt idx="0">
                  <c:v>Base</c:v>
                </c:pt>
                <c:pt idx="1">
                  <c:v>FAC+RAS+ bimodal</c:v>
                </c:pt>
                <c:pt idx="2">
                  <c:v>FAC+RAS+ gselect</c:v>
                </c:pt>
                <c:pt idx="3">
                  <c:v>FAC+RAS+ gshare</c:v>
                </c:pt>
                <c:pt idx="4">
                  <c:v>FAC+RAS+ gRselect</c:v>
                </c:pt>
              </c:strCache>
            </c:strRef>
          </c:cat>
          <c:val>
            <c:numRef>
              <c:f>Presentation!$E$56:$E$60</c:f>
              <c:numCache>
                <c:formatCode>General</c:formatCode>
                <c:ptCount val="5"/>
                <c:pt idx="0">
                  <c:v>0.29039999999999999</c:v>
                </c:pt>
                <c:pt idx="1">
                  <c:v>0.32200000000000001</c:v>
                </c:pt>
                <c:pt idx="2">
                  <c:v>0.3266</c:v>
                </c:pt>
                <c:pt idx="3">
                  <c:v>0.32850000000000001</c:v>
                </c:pt>
                <c:pt idx="4">
                  <c:v>0.32550000000000001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30336"/>
        <c:axId val="85228544"/>
      </c:barChart>
      <c:catAx>
        <c:axId val="852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85227008"/>
        <c:crosses val="autoZero"/>
        <c:auto val="1"/>
        <c:lblAlgn val="ctr"/>
        <c:lblOffset val="100"/>
        <c:noMultiLvlLbl val="0"/>
      </c:catAx>
      <c:valAx>
        <c:axId val="852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25472"/>
        <c:crosses val="autoZero"/>
        <c:crossBetween val="between"/>
      </c:valAx>
      <c:valAx>
        <c:axId val="85228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230336"/>
        <c:crosses val="max"/>
        <c:crossBetween val="between"/>
      </c:valAx>
      <c:catAx>
        <c:axId val="85230336"/>
        <c:scaling>
          <c:orientation val="minMax"/>
        </c:scaling>
        <c:delete val="1"/>
        <c:axPos val="b"/>
        <c:majorTickMark val="out"/>
        <c:minorTickMark val="none"/>
        <c:tickLblPos val="nextTo"/>
        <c:crossAx val="8522854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Presentation!$C$27:$F$27</c:f>
              <c:strCache>
                <c:ptCount val="4"/>
                <c:pt idx="0">
                  <c:v>FAC</c:v>
                </c:pt>
                <c:pt idx="1">
                  <c:v>BTB+FAC</c:v>
                </c:pt>
                <c:pt idx="2">
                  <c:v>FAC+RAS</c:v>
                </c:pt>
                <c:pt idx="3">
                  <c:v>BTB+FAC+RAS</c:v>
                </c:pt>
              </c:strCache>
            </c:strRef>
          </c:cat>
          <c:val>
            <c:numRef>
              <c:f>Presentation!$C$28:$F$28</c:f>
              <c:numCache>
                <c:formatCode>0.00%</c:formatCode>
                <c:ptCount val="4"/>
                <c:pt idx="0">
                  <c:v>0.84470000000000001</c:v>
                </c:pt>
                <c:pt idx="1">
                  <c:v>0.90159999999999996</c:v>
                </c:pt>
                <c:pt idx="2">
                  <c:v>0.93559999999999999</c:v>
                </c:pt>
                <c:pt idx="3">
                  <c:v>0.98588946947027678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86688"/>
        <c:axId val="81988224"/>
      </c:barChart>
      <c:catAx>
        <c:axId val="819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988224"/>
        <c:crosses val="autoZero"/>
        <c:auto val="1"/>
        <c:lblAlgn val="ctr"/>
        <c:lblOffset val="100"/>
        <c:noMultiLvlLbl val="0"/>
      </c:catAx>
      <c:valAx>
        <c:axId val="8198822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81986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88959009988059"/>
          <c:y val="2.577994676915794E-2"/>
          <c:w val="0.74559085433507044"/>
          <c:h val="0.94333643973835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Presentation!$B$74</c:f>
              <c:strCache>
                <c:ptCount val="1"/>
                <c:pt idx="0">
                  <c:v>Fmax</c:v>
                </c:pt>
              </c:strCache>
            </c:strRef>
          </c:tx>
          <c:invertIfNegative val="0"/>
          <c:cat>
            <c:strRef>
              <c:f>Presentation!$A$76:$A$78</c:f>
              <c:strCache>
                <c:ptCount val="3"/>
                <c:pt idx="0">
                  <c:v>gRselect</c:v>
                </c:pt>
                <c:pt idx="1">
                  <c:v>Perceptron</c:v>
                </c:pt>
                <c:pt idx="2">
                  <c:v>O-TAGE-SC</c:v>
                </c:pt>
              </c:strCache>
            </c:strRef>
          </c:cat>
          <c:val>
            <c:numRef>
              <c:f>Presentation!$B$76:$B$78</c:f>
              <c:numCache>
                <c:formatCode>0.0%</c:formatCode>
                <c:ptCount val="3"/>
                <c:pt idx="0">
                  <c:v>0.11588222652052438</c:v>
                </c:pt>
                <c:pt idx="1">
                  <c:v>0.12822695035461007</c:v>
                </c:pt>
                <c:pt idx="2">
                  <c:v>0.16054158607350089</c:v>
                </c:pt>
              </c:numCache>
            </c:numRef>
          </c:val>
        </c:ser>
        <c:ser>
          <c:idx val="1"/>
          <c:order val="1"/>
          <c:tx>
            <c:strRef>
              <c:f>Presentation!$C$74</c:f>
              <c:strCache>
                <c:ptCount val="1"/>
                <c:pt idx="0">
                  <c:v>IPC</c:v>
                </c:pt>
              </c:strCache>
            </c:strRef>
          </c:tx>
          <c:invertIfNegative val="0"/>
          <c:cat>
            <c:strRef>
              <c:f>Presentation!$A$76:$A$78</c:f>
              <c:strCache>
                <c:ptCount val="3"/>
                <c:pt idx="0">
                  <c:v>gRselect</c:v>
                </c:pt>
                <c:pt idx="1">
                  <c:v>Perceptron</c:v>
                </c:pt>
                <c:pt idx="2">
                  <c:v>O-TAGE-SC</c:v>
                </c:pt>
              </c:strCache>
            </c:strRef>
          </c:cat>
          <c:val>
            <c:numRef>
              <c:f>Presentation!$C$76:$C$78</c:f>
              <c:numCache>
                <c:formatCode>0.0%</c:formatCode>
                <c:ptCount val="3"/>
                <c:pt idx="0">
                  <c:v>-9.1324200913242004E-3</c:v>
                </c:pt>
                <c:pt idx="1">
                  <c:v>-1.765601217656021E-2</c:v>
                </c:pt>
                <c:pt idx="2">
                  <c:v>2.8006088280059238E-3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022400"/>
        <c:axId val="82023936"/>
      </c:barChart>
      <c:catAx>
        <c:axId val="82022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2023936"/>
        <c:crosses val="autoZero"/>
        <c:auto val="0"/>
        <c:lblAlgn val="ctr"/>
        <c:lblOffset val="1000"/>
        <c:tickLblSkip val="1"/>
        <c:noMultiLvlLbl val="0"/>
      </c:catAx>
      <c:valAx>
        <c:axId val="820239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820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Presentation!$A$104</c:f>
              <c:strCache>
                <c:ptCount val="1"/>
                <c:pt idx="0">
                  <c:v>Base</c:v>
                </c:pt>
              </c:strCache>
            </c:strRef>
          </c:tx>
          <c:marker>
            <c:symbol val="none"/>
          </c:marker>
          <c:cat>
            <c:numRef>
              <c:f>Presentation!$B$103:$Q$103</c:f>
              <c:numCache>
                <c:formatCode>General</c:formatCode>
                <c:ptCount val="16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</c:numCache>
            </c:numRef>
          </c:cat>
          <c:val>
            <c:numRef>
              <c:f>Presentation!$B$104:$Q$104</c:f>
              <c:numCache>
                <c:formatCode>General</c:formatCode>
                <c:ptCount val="16"/>
                <c:pt idx="0">
                  <c:v>63.887999999999998</c:v>
                </c:pt>
                <c:pt idx="1">
                  <c:v>66.792000000000002</c:v>
                </c:pt>
                <c:pt idx="2">
                  <c:v>69.695999999999998</c:v>
                </c:pt>
                <c:pt idx="3">
                  <c:v>72.599999999999994</c:v>
                </c:pt>
                <c:pt idx="4">
                  <c:v>75.503999999999991</c:v>
                </c:pt>
                <c:pt idx="5">
                  <c:v>78.408000000000001</c:v>
                </c:pt>
                <c:pt idx="6">
                  <c:v>81.311999999999998</c:v>
                </c:pt>
                <c:pt idx="7">
                  <c:v>84.215999999999994</c:v>
                </c:pt>
                <c:pt idx="8">
                  <c:v>87.12</c:v>
                </c:pt>
                <c:pt idx="9">
                  <c:v>90.024000000000001</c:v>
                </c:pt>
                <c:pt idx="10">
                  <c:v>92.927999999999997</c:v>
                </c:pt>
                <c:pt idx="11">
                  <c:v>95.831999999999994</c:v>
                </c:pt>
                <c:pt idx="12">
                  <c:v>98.73599999999999</c:v>
                </c:pt>
                <c:pt idx="13">
                  <c:v>101.64</c:v>
                </c:pt>
                <c:pt idx="14">
                  <c:v>102.633168</c:v>
                </c:pt>
                <c:pt idx="15">
                  <c:v>102.633168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Presentation!$A$105</c:f>
              <c:strCache>
                <c:ptCount val="1"/>
                <c:pt idx="0">
                  <c:v>FAC+RAS+ bimodal</c:v>
                </c:pt>
              </c:strCache>
            </c:strRef>
          </c:tx>
          <c:marker>
            <c:symbol val="none"/>
          </c:marker>
          <c:cat>
            <c:numRef>
              <c:f>Presentation!$B$103:$Q$103</c:f>
              <c:numCache>
                <c:formatCode>General</c:formatCode>
                <c:ptCount val="16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</c:numCache>
            </c:numRef>
          </c:cat>
          <c:val>
            <c:numRef>
              <c:f>Presentation!$B$105:$Q$105</c:f>
              <c:numCache>
                <c:formatCode>General</c:formatCode>
                <c:ptCount val="16"/>
                <c:pt idx="0">
                  <c:v>70.84</c:v>
                </c:pt>
                <c:pt idx="1">
                  <c:v>74.06</c:v>
                </c:pt>
                <c:pt idx="2">
                  <c:v>77.28</c:v>
                </c:pt>
                <c:pt idx="3">
                  <c:v>80.5</c:v>
                </c:pt>
                <c:pt idx="4">
                  <c:v>81.153660000000002</c:v>
                </c:pt>
                <c:pt idx="5">
                  <c:v>81.153660000000002</c:v>
                </c:pt>
                <c:pt idx="6">
                  <c:v>81.153660000000002</c:v>
                </c:pt>
                <c:pt idx="7">
                  <c:v>81.153660000000002</c:v>
                </c:pt>
                <c:pt idx="8">
                  <c:v>81.153660000000002</c:v>
                </c:pt>
                <c:pt idx="9">
                  <c:v>81.153660000000002</c:v>
                </c:pt>
                <c:pt idx="10">
                  <c:v>81.153660000000002</c:v>
                </c:pt>
                <c:pt idx="11">
                  <c:v>81.153660000000002</c:v>
                </c:pt>
                <c:pt idx="12">
                  <c:v>81.153660000000002</c:v>
                </c:pt>
                <c:pt idx="13">
                  <c:v>81.153660000000002</c:v>
                </c:pt>
                <c:pt idx="14">
                  <c:v>81.153660000000002</c:v>
                </c:pt>
                <c:pt idx="15">
                  <c:v>81.153660000000002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Presentation!$A$106</c:f>
              <c:strCache>
                <c:ptCount val="1"/>
                <c:pt idx="0">
                  <c:v>FAC+RAS+ gselect</c:v>
                </c:pt>
              </c:strCache>
            </c:strRef>
          </c:tx>
          <c:marker>
            <c:symbol val="none"/>
          </c:marker>
          <c:cat>
            <c:numRef>
              <c:f>Presentation!$B$103:$Q$103</c:f>
              <c:numCache>
                <c:formatCode>General</c:formatCode>
                <c:ptCount val="16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</c:numCache>
            </c:numRef>
          </c:cat>
          <c:val>
            <c:numRef>
              <c:f>Presentation!$B$106:$Q$106</c:f>
              <c:numCache>
                <c:formatCode>General</c:formatCode>
                <c:ptCount val="16"/>
                <c:pt idx="0">
                  <c:v>71.852000000000004</c:v>
                </c:pt>
                <c:pt idx="1">
                  <c:v>75.117999999999995</c:v>
                </c:pt>
                <c:pt idx="2">
                  <c:v>78.384</c:v>
                </c:pt>
                <c:pt idx="3">
                  <c:v>78.831441999999996</c:v>
                </c:pt>
                <c:pt idx="4">
                  <c:v>78.831441999999996</c:v>
                </c:pt>
                <c:pt idx="5">
                  <c:v>78.831441999999996</c:v>
                </c:pt>
                <c:pt idx="6">
                  <c:v>78.831441999999996</c:v>
                </c:pt>
                <c:pt idx="7">
                  <c:v>78.831441999999996</c:v>
                </c:pt>
                <c:pt idx="8">
                  <c:v>78.831441999999996</c:v>
                </c:pt>
                <c:pt idx="9">
                  <c:v>78.831441999999996</c:v>
                </c:pt>
                <c:pt idx="10">
                  <c:v>78.831441999999996</c:v>
                </c:pt>
                <c:pt idx="11">
                  <c:v>78.831441999999996</c:v>
                </c:pt>
                <c:pt idx="12">
                  <c:v>78.831441999999996</c:v>
                </c:pt>
                <c:pt idx="13">
                  <c:v>78.831441999999996</c:v>
                </c:pt>
                <c:pt idx="14">
                  <c:v>78.831441999999996</c:v>
                </c:pt>
                <c:pt idx="15">
                  <c:v>78.831441999999996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Presentation!$A$107</c:f>
              <c:strCache>
                <c:ptCount val="1"/>
                <c:pt idx="0">
                  <c:v>FAC+RAS+ gshare</c:v>
                </c:pt>
              </c:strCache>
            </c:strRef>
          </c:tx>
          <c:marker>
            <c:symbol val="none"/>
          </c:marker>
          <c:cat>
            <c:numRef>
              <c:f>Presentation!$B$103:$Q$103</c:f>
              <c:numCache>
                <c:formatCode>General</c:formatCode>
                <c:ptCount val="16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</c:numCache>
            </c:numRef>
          </c:cat>
          <c:val>
            <c:numRef>
              <c:f>Presentation!$B$107:$Q$107</c:f>
              <c:numCache>
                <c:formatCode>General</c:formatCode>
                <c:ptCount val="16"/>
                <c:pt idx="0">
                  <c:v>72.27000000000001</c:v>
                </c:pt>
                <c:pt idx="1">
                  <c:v>75.555000000000007</c:v>
                </c:pt>
                <c:pt idx="2">
                  <c:v>76.425525000000007</c:v>
                </c:pt>
                <c:pt idx="3">
                  <c:v>76.425525000000007</c:v>
                </c:pt>
                <c:pt idx="4">
                  <c:v>76.425525000000007</c:v>
                </c:pt>
                <c:pt idx="5">
                  <c:v>76.425525000000007</c:v>
                </c:pt>
                <c:pt idx="6">
                  <c:v>76.425525000000007</c:v>
                </c:pt>
                <c:pt idx="7">
                  <c:v>76.425525000000007</c:v>
                </c:pt>
                <c:pt idx="8">
                  <c:v>76.425525000000007</c:v>
                </c:pt>
                <c:pt idx="9">
                  <c:v>76.425525000000007</c:v>
                </c:pt>
                <c:pt idx="10">
                  <c:v>76.425525000000007</c:v>
                </c:pt>
                <c:pt idx="11">
                  <c:v>76.425525000000007</c:v>
                </c:pt>
                <c:pt idx="12">
                  <c:v>76.425525000000007</c:v>
                </c:pt>
                <c:pt idx="13">
                  <c:v>76.425525000000007</c:v>
                </c:pt>
                <c:pt idx="14">
                  <c:v>76.425525000000007</c:v>
                </c:pt>
                <c:pt idx="15">
                  <c:v>76.425525000000007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Presentation!$A$108</c:f>
              <c:strCache>
                <c:ptCount val="1"/>
                <c:pt idx="0">
                  <c:v>FAC+RAS+ gRselect</c:v>
                </c:pt>
              </c:strCache>
            </c:strRef>
          </c:tx>
          <c:marker>
            <c:symbol val="none"/>
          </c:marker>
          <c:cat>
            <c:numRef>
              <c:f>Presentation!$B$103:$Q$103</c:f>
              <c:numCache>
                <c:formatCode>General</c:formatCode>
                <c:ptCount val="16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</c:numCache>
            </c:numRef>
          </c:cat>
          <c:val>
            <c:numRef>
              <c:f>Presentation!$B$108:$Q$108</c:f>
              <c:numCache>
                <c:formatCode>General</c:formatCode>
                <c:ptCount val="16"/>
                <c:pt idx="0">
                  <c:v>71.61</c:v>
                </c:pt>
                <c:pt idx="1">
                  <c:v>74.865000000000009</c:v>
                </c:pt>
                <c:pt idx="2">
                  <c:v>78.12</c:v>
                </c:pt>
                <c:pt idx="3">
                  <c:v>81.375</c:v>
                </c:pt>
                <c:pt idx="4">
                  <c:v>84.503055000000003</c:v>
                </c:pt>
                <c:pt idx="5">
                  <c:v>84.503055000000003</c:v>
                </c:pt>
                <c:pt idx="6">
                  <c:v>84.503055000000003</c:v>
                </c:pt>
                <c:pt idx="7">
                  <c:v>84.503055000000003</c:v>
                </c:pt>
                <c:pt idx="8">
                  <c:v>84.503055000000003</c:v>
                </c:pt>
                <c:pt idx="9">
                  <c:v>84.503055000000003</c:v>
                </c:pt>
                <c:pt idx="10">
                  <c:v>84.503055000000003</c:v>
                </c:pt>
                <c:pt idx="11">
                  <c:v>84.503055000000003</c:v>
                </c:pt>
                <c:pt idx="12">
                  <c:v>84.503055000000003</c:v>
                </c:pt>
                <c:pt idx="13">
                  <c:v>84.503055000000003</c:v>
                </c:pt>
                <c:pt idx="14">
                  <c:v>84.503055000000003</c:v>
                </c:pt>
                <c:pt idx="15">
                  <c:v>84.503055000000003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8736"/>
        <c:axId val="85350272"/>
      </c:lineChart>
      <c:catAx>
        <c:axId val="853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50272"/>
        <c:crosses val="autoZero"/>
        <c:auto val="1"/>
        <c:lblAlgn val="ctr"/>
        <c:lblOffset val="100"/>
        <c:noMultiLvlLbl val="0"/>
      </c:catAx>
      <c:valAx>
        <c:axId val="85350272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Presentation!$B$138:$B$165</c:f>
              <c:numCache>
                <c:formatCode>General</c:formatCode>
                <c:ptCount val="28"/>
                <c:pt idx="0">
                  <c:v>259.60000000000002</c:v>
                </c:pt>
                <c:pt idx="1">
                  <c:v>258.3</c:v>
                </c:pt>
                <c:pt idx="2">
                  <c:v>255</c:v>
                </c:pt>
                <c:pt idx="3">
                  <c:v>254.2</c:v>
                </c:pt>
                <c:pt idx="4">
                  <c:v>255.8</c:v>
                </c:pt>
                <c:pt idx="5">
                  <c:v>248.94800000000001</c:v>
                </c:pt>
                <c:pt idx="6">
                  <c:v>238.3</c:v>
                </c:pt>
                <c:pt idx="7">
                  <c:v>235.7</c:v>
                </c:pt>
                <c:pt idx="8">
                  <c:v>228.4</c:v>
                </c:pt>
                <c:pt idx="9">
                  <c:v>219.6</c:v>
                </c:pt>
                <c:pt idx="10">
                  <c:v>217.9</c:v>
                </c:pt>
                <c:pt idx="11">
                  <c:v>197.11199999999999</c:v>
                </c:pt>
                <c:pt idx="12">
                  <c:v>252</c:v>
                </c:pt>
                <c:pt idx="13">
                  <c:v>243.5</c:v>
                </c:pt>
                <c:pt idx="14">
                  <c:v>234.9</c:v>
                </c:pt>
                <c:pt idx="15">
                  <c:v>229.7</c:v>
                </c:pt>
                <c:pt idx="16">
                  <c:v>217.2</c:v>
                </c:pt>
                <c:pt idx="17">
                  <c:v>200.99199999999999</c:v>
                </c:pt>
                <c:pt idx="18">
                  <c:v>262.48200000000003</c:v>
                </c:pt>
                <c:pt idx="19">
                  <c:v>235.84200000000001</c:v>
                </c:pt>
                <c:pt idx="20">
                  <c:v>227.55</c:v>
                </c:pt>
                <c:pt idx="21">
                  <c:v>213.74</c:v>
                </c:pt>
                <c:pt idx="22">
                  <c:v>206.97200000000001</c:v>
                </c:pt>
                <c:pt idx="23">
                  <c:v>165.018</c:v>
                </c:pt>
                <c:pt idx="24">
                  <c:v>221.874</c:v>
                </c:pt>
                <c:pt idx="25">
                  <c:v>270</c:v>
                </c:pt>
                <c:pt idx="26">
                  <c:v>223.66399999999999</c:v>
                </c:pt>
                <c:pt idx="27">
                  <c:v>270</c:v>
                </c:pt>
              </c:numCache>
            </c:numRef>
          </c:xVal>
          <c:yVal>
            <c:numRef>
              <c:f>Presentation!$C$138:$C$165</c:f>
              <c:numCache>
                <c:formatCode>General</c:formatCode>
                <c:ptCount val="28"/>
                <c:pt idx="0">
                  <c:v>12.6754</c:v>
                </c:pt>
                <c:pt idx="1">
                  <c:v>11.963800000000001</c:v>
                </c:pt>
                <c:pt idx="2">
                  <c:v>11.425000000000001</c:v>
                </c:pt>
                <c:pt idx="3">
                  <c:v>10.660500000000001</c:v>
                </c:pt>
                <c:pt idx="4">
                  <c:v>10.4094</c:v>
                </c:pt>
                <c:pt idx="5">
                  <c:v>9.8396000000000008</c:v>
                </c:pt>
                <c:pt idx="6">
                  <c:v>12.158200000000001</c:v>
                </c:pt>
                <c:pt idx="7">
                  <c:v>11.3308</c:v>
                </c:pt>
                <c:pt idx="8">
                  <c:v>10.7309</c:v>
                </c:pt>
                <c:pt idx="9">
                  <c:v>10.3986</c:v>
                </c:pt>
                <c:pt idx="10">
                  <c:v>10.1152</c:v>
                </c:pt>
                <c:pt idx="11">
                  <c:v>9.8455999999999992</c:v>
                </c:pt>
                <c:pt idx="12">
                  <c:v>19.036799999999999</c:v>
                </c:pt>
                <c:pt idx="13">
                  <c:v>16.407299999999999</c:v>
                </c:pt>
                <c:pt idx="14">
                  <c:v>16.189900000000002</c:v>
                </c:pt>
                <c:pt idx="15">
                  <c:v>15.980600000000001</c:v>
                </c:pt>
                <c:pt idx="16">
                  <c:v>15.837</c:v>
                </c:pt>
                <c:pt idx="17">
                  <c:v>15.635199999999999</c:v>
                </c:pt>
                <c:pt idx="18">
                  <c:v>17.368500000000001</c:v>
                </c:pt>
                <c:pt idx="19">
                  <c:v>15.7182</c:v>
                </c:pt>
                <c:pt idx="20">
                  <c:v>13.776199999999999</c:v>
                </c:pt>
                <c:pt idx="21">
                  <c:v>13.1859</c:v>
                </c:pt>
                <c:pt idx="22">
                  <c:v>12.6266</c:v>
                </c:pt>
                <c:pt idx="23">
                  <c:v>12.232200000000001</c:v>
                </c:pt>
                <c:pt idx="24">
                  <c:v>10.149900000000001</c:v>
                </c:pt>
                <c:pt idx="25">
                  <c:v>10.154400000000001</c:v>
                </c:pt>
                <c:pt idx="26">
                  <c:v>4.2553999999999998</c:v>
                </c:pt>
                <c:pt idx="27">
                  <c:v>4.2526999999999999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8560"/>
        <c:axId val="85380096"/>
      </c:scatterChart>
      <c:valAx>
        <c:axId val="85378560"/>
        <c:scaling>
          <c:orientation val="minMax"/>
          <c:min val="150"/>
        </c:scaling>
        <c:delete val="0"/>
        <c:axPos val="t"/>
        <c:numFmt formatCode="General" sourceLinked="1"/>
        <c:majorTickMark val="out"/>
        <c:minorTickMark val="none"/>
        <c:tickLblPos val="nextTo"/>
        <c:crossAx val="85380096"/>
        <c:crosses val="autoZero"/>
        <c:crossBetween val="midCat"/>
      </c:valAx>
      <c:valAx>
        <c:axId val="8538009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7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55168"/>
        <c:axId val="84056704"/>
      </c:barChart>
      <c:catAx>
        <c:axId val="84055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056704"/>
        <c:crosses val="autoZero"/>
        <c:auto val="1"/>
        <c:lblAlgn val="ctr"/>
        <c:lblOffset val="100"/>
        <c:noMultiLvlLbl val="0"/>
      </c:catAx>
      <c:valAx>
        <c:axId val="8405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055168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53920"/>
        <c:axId val="83959808"/>
      </c:barChart>
      <c:catAx>
        <c:axId val="83953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3959808"/>
        <c:crosses val="autoZero"/>
        <c:auto val="1"/>
        <c:lblAlgn val="ctr"/>
        <c:lblOffset val="100"/>
        <c:noMultiLvlLbl val="0"/>
      </c:catAx>
      <c:valAx>
        <c:axId val="8395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3953920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84606976"/>
        <c:axId val="84608512"/>
      </c:barChart>
      <c:catAx>
        <c:axId val="84606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608512"/>
        <c:crosses val="autoZero"/>
        <c:auto val="1"/>
        <c:lblAlgn val="ctr"/>
        <c:lblOffset val="100"/>
        <c:noMultiLvlLbl val="0"/>
      </c:catAx>
      <c:valAx>
        <c:axId val="84608512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606976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661376"/>
        <c:axId val="84662912"/>
      </c:barChart>
      <c:catAx>
        <c:axId val="846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84662912"/>
        <c:crosses val="autoZero"/>
        <c:auto val="1"/>
        <c:lblAlgn val="ctr"/>
        <c:lblOffset val="100"/>
        <c:noMultiLvlLbl val="0"/>
      </c:catAx>
      <c:valAx>
        <c:axId val="84662912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6613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87552"/>
        <c:axId val="84509824"/>
      </c:barChart>
      <c:catAx>
        <c:axId val="84487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509824"/>
        <c:crosses val="autoZero"/>
        <c:auto val="1"/>
        <c:lblAlgn val="ctr"/>
        <c:lblOffset val="100"/>
        <c:noMultiLvlLbl val="0"/>
      </c:catAx>
      <c:valAx>
        <c:axId val="84509824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487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36192"/>
        <c:axId val="84938752"/>
      </c:lineChart>
      <c:catAx>
        <c:axId val="8493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938752"/>
        <c:crosses val="autoZero"/>
        <c:auto val="1"/>
        <c:lblAlgn val="ctr"/>
        <c:lblOffset val="100"/>
        <c:noMultiLvlLbl val="0"/>
      </c:catAx>
      <c:valAx>
        <c:axId val="84938752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93619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85000192"/>
        <c:axId val="85001728"/>
      </c:barChart>
      <c:catAx>
        <c:axId val="85000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5001728"/>
        <c:crosses val="autoZero"/>
        <c:auto val="1"/>
        <c:lblAlgn val="ctr"/>
        <c:lblOffset val="100"/>
        <c:noMultiLvlLbl val="0"/>
      </c:catAx>
      <c:valAx>
        <c:axId val="85001728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0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0.24276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2168" y="522839"/>
          <a:ext cx="0" cy="68053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0.23632</cdr:y>
    </cdr:from>
    <cdr:to>
      <cdr:x>0.06002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6820" y="497371"/>
          <a:ext cx="0" cy="69556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0.17284</cdr:y>
    </cdr:from>
    <cdr:to>
      <cdr:x>0.06829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8569" y="333376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0.17259</cdr:y>
    </cdr:from>
    <cdr:to>
      <cdr:x>0.06508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59534" y="323850"/>
          <a:ext cx="0" cy="58372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0</xdr:rowOff>
    </xdr:from>
    <xdr:to>
      <xdr:col>14</xdr:col>
      <xdr:colOff>437029</xdr:colOff>
      <xdr:row>20</xdr:row>
      <xdr:rowOff>22412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21</xdr:row>
      <xdr:rowOff>133350</xdr:rowOff>
    </xdr:from>
    <xdr:to>
      <xdr:col>12</xdr:col>
      <xdr:colOff>476251</xdr:colOff>
      <xdr:row>43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44</xdr:row>
      <xdr:rowOff>133350</xdr:rowOff>
    </xdr:from>
    <xdr:to>
      <xdr:col>13</xdr:col>
      <xdr:colOff>38100</xdr:colOff>
      <xdr:row>71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29308</xdr:colOff>
      <xdr:row>73</xdr:row>
      <xdr:rowOff>124557</xdr:rowOff>
    </xdr:from>
    <xdr:to>
      <xdr:col>19</xdr:col>
      <xdr:colOff>425824</xdr:colOff>
      <xdr:row>106</xdr:row>
      <xdr:rowOff>5496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598049</xdr:colOff>
      <xdr:row>130</xdr:row>
      <xdr:rowOff>147079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0.03693</cdr:x>
      <cdr:y>0.41473</cdr:y>
    </cdr:from>
    <cdr:to>
      <cdr:x>0.03698</cdr:x>
      <cdr:y>0.61268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231603" y="1424083"/>
          <a:ext cx="310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0.00356</cdr:x>
      <cdr:y>0.24503</cdr:y>
    </cdr:from>
    <cdr:to>
      <cdr:x>0.07513</cdr:x>
      <cdr:y>0.40937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" y="841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0.25219</cdr:y>
    </cdr:from>
    <cdr:to>
      <cdr:x>0.06466</cdr:x>
      <cdr:y>0.38761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10509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0.02826</cdr:x>
      <cdr:y>0.39017</cdr:y>
    </cdr:from>
    <cdr:to>
      <cdr:x>0.0283</cdr:x>
      <cdr:y>0.55328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194836" y="16259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0.00573</cdr:x>
      <cdr:y>0.23914</cdr:y>
    </cdr:from>
    <cdr:to>
      <cdr:x>0.06774</cdr:x>
      <cdr:y>0.34785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41275" y="12414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0.03283</cdr:x>
      <cdr:y>0.34991</cdr:y>
    </cdr:from>
    <cdr:to>
      <cdr:x>0.03287</cdr:x>
      <cdr:y>0.48084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6400" y="18164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0.9568</cdr:x>
      <cdr:y>0.25872</cdr:y>
    </cdr:from>
    <cdr:to>
      <cdr:x>0.95681</cdr:x>
      <cdr:y>0.42738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6873031" y="1343025"/>
          <a:ext cx="1" cy="875567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0.92678</cdr:x>
      <cdr:y>0.4239</cdr:y>
    </cdr:from>
    <cdr:to>
      <cdr:x>0.99929</cdr:x>
      <cdr:y>0.5326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6657362" y="2200519"/>
          <a:ext cx="520878" cy="564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0.01133</cdr:x>
      <cdr:y>0.26128</cdr:y>
    </cdr:from>
    <cdr:to>
      <cdr:x>0.05745</cdr:x>
      <cdr:y>0.35278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9415" y="1611434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0.03148</cdr:x>
      <cdr:y>0.35451</cdr:y>
    </cdr:from>
    <cdr:to>
      <cdr:x>0.03151</cdr:x>
      <cdr:y>0.46472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04064" y="2186419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0.00458</cdr:x>
      <cdr:y>0.2631</cdr:y>
    </cdr:from>
    <cdr:to>
      <cdr:x>0.06099</cdr:x>
      <cdr:y>0.39916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146" y="1091223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0.02923</cdr:x>
      <cdr:y>0.40173</cdr:y>
    </cdr:from>
    <cdr:to>
      <cdr:x>0.02927</cdr:x>
      <cdr:y>0.56561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0795" y="1666208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0.02911</cdr:x>
      <cdr:y>0.1968</cdr:y>
    </cdr:from>
    <cdr:to>
      <cdr:x>0.07903</cdr:x>
      <cdr:y>0.41542</cdr:y>
    </cdr:to>
    <cdr:sp macro="" textlink="">
      <cdr:nvSpPr>
        <cdr:cNvPr id="4" name="TextBox 1"/>
        <cdr:cNvSpPr txBox="1"/>
      </cdr:nvSpPr>
      <cdr:spPr>
        <a:xfrm xmlns:a="http://schemas.openxmlformats.org/drawingml/2006/main" rot="10800000">
          <a:off x="260350" y="508000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0.05093</cdr:x>
      <cdr:y>0.41955</cdr:y>
    </cdr:from>
    <cdr:to>
      <cdr:x>0.05096</cdr:x>
      <cdr:y>0.68287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55475" y="1082985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200023</xdr:colOff>
      <xdr:row>0</xdr:row>
      <xdr:rowOff>42862</xdr:rowOff>
    </xdr:from>
    <xdr:to>
      <xdr:col>24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15</xdr:row>
      <xdr:rowOff>180975</xdr:rowOff>
    </xdr:from>
    <xdr:to>
      <xdr:col>24</xdr:col>
      <xdr:colOff>342902</xdr:colOff>
      <xdr:row>30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0.02955</cdr:x>
      <cdr:y>0.20171</cdr:y>
    </cdr:from>
    <cdr:to>
      <cdr:x>0.02955</cdr:x>
      <cdr:y>0.51463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39250" y="561975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0.00275</cdr:x>
      <cdr:y>0.449</cdr:y>
    </cdr:from>
    <cdr:to>
      <cdr:x>0.05108</cdr:x>
      <cdr:y>0.7164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22225" y="125095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0.16524</cdr:y>
    </cdr:from>
    <cdr:to>
      <cdr:x>0.05907</cdr:x>
      <cdr:y>0.36779</cdr:y>
    </cdr:to>
    <cdr:sp macro="" textlink="">
      <cdr:nvSpPr>
        <cdr:cNvPr id="6" name="TextBox 1"/>
        <cdr:cNvSpPr txBox="1"/>
      </cdr:nvSpPr>
      <cdr:spPr>
        <a:xfrm xmlns:a="http://schemas.openxmlformats.org/drawingml/2006/main" rot="10800000">
          <a:off x="31750" y="460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0.02802</cdr:x>
      <cdr:y>0.37162</cdr:y>
    </cdr:from>
    <cdr:to>
      <cdr:x>0.02806</cdr:x>
      <cdr:y>0.61559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226875" y="103536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133350</xdr:rowOff>
    </xdr:from>
    <xdr:to>
      <xdr:col>18</xdr:col>
      <xdr:colOff>161925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48</xdr:row>
      <xdr:rowOff>152400</xdr:rowOff>
    </xdr:from>
    <xdr:to>
      <xdr:col>13</xdr:col>
      <xdr:colOff>323850</xdr:colOff>
      <xdr:row>63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25</xdr:row>
      <xdr:rowOff>109537</xdr:rowOff>
    </xdr:from>
    <xdr:to>
      <xdr:col>16</xdr:col>
      <xdr:colOff>523875</xdr:colOff>
      <xdr:row>39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95249</xdr:colOff>
      <xdr:row>66</xdr:row>
      <xdr:rowOff>90486</xdr:rowOff>
    </xdr:from>
    <xdr:to>
      <xdr:col>15</xdr:col>
      <xdr:colOff>66675</xdr:colOff>
      <xdr:row>92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</xdr:colOff>
      <xdr:row>108</xdr:row>
      <xdr:rowOff>47625</xdr:rowOff>
    </xdr:from>
    <xdr:to>
      <xdr:col>11</xdr:col>
      <xdr:colOff>219075</xdr:colOff>
      <xdr:row>122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76200</xdr:colOff>
      <xdr:row>140</xdr:row>
      <xdr:rowOff>157162</xdr:rowOff>
    </xdr:from>
    <xdr:to>
      <xdr:col>11</xdr:col>
      <xdr:colOff>266700</xdr:colOff>
      <xdr:row>155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0.05052</cdr:x>
      <cdr:y>0.33171</cdr:y>
    </cdr:from>
    <cdr:to>
      <cdr:x>0.05052</cdr:x>
      <cdr:y>0.55495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96400" y="1295400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0.01353</cdr:x>
      <cdr:y>0.50081</cdr:y>
    </cdr:from>
    <cdr:to>
      <cdr:x>0.08022</cdr:x>
      <cdr:y>0.69157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79375" y="195580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0.03013</cdr:x>
      <cdr:y>0.14981</cdr:y>
    </cdr:from>
    <cdr:to>
      <cdr:x>0.03013</cdr:x>
      <cdr:y>0.43295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00025" y="317500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0.37453</cdr:y>
    </cdr:from>
    <cdr:to>
      <cdr:x>0.07864</cdr:x>
      <cdr:y>0.68057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93754"/>
          <a:ext cx="522091" cy="648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Normal="100" workbookViewId="0">
      <selection activeCell="G5" activeCellId="1" sqref="G9 G5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A2" sqref="A2:G10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A2" sqref="A2:G10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33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34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32</v>
      </c>
      <c r="C19" t="s">
        <v>40</v>
      </c>
      <c r="D19" t="s">
        <v>41</v>
      </c>
      <c r="E19" t="s">
        <v>9</v>
      </c>
    </row>
    <row r="20" spans="1:9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32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32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F46"/>
  <sheetViews>
    <sheetView tabSelected="1" zoomScale="85" zoomScaleNormal="85" workbookViewId="0">
      <selection activeCell="B21" sqref="B21"/>
    </sheetView>
  </sheetViews>
  <sheetFormatPr defaultRowHeight="15" x14ac:dyDescent="0.25"/>
  <sheetData>
    <row r="21" spans="6:6" x14ac:dyDescent="0.25">
      <c r="F21" t="s">
        <v>42</v>
      </c>
    </row>
    <row r="46" spans="6:6" x14ac:dyDescent="0.25">
      <c r="F46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16" sqref="F16"/>
    </sheetView>
  </sheetViews>
  <sheetFormatPr defaultRowHeight="15" x14ac:dyDescent="0.25"/>
  <cols>
    <col min="1" max="1" width="12.140625" bestFit="1" customWidth="1"/>
    <col min="6" max="6" width="11.28515625" bestFit="1" customWidth="1"/>
  </cols>
  <sheetData>
    <row r="2" spans="1:10" x14ac:dyDescent="0.25">
      <c r="A2" t="s">
        <v>32</v>
      </c>
    </row>
    <row r="3" spans="1:10" x14ac:dyDescent="0.25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 x14ac:dyDescent="0.25">
      <c r="A4" t="s">
        <v>53</v>
      </c>
      <c r="B4">
        <v>3.2101999999999999</v>
      </c>
      <c r="C4">
        <v>24.408300000000001</v>
      </c>
      <c r="D4">
        <v>14.3614</v>
      </c>
      <c r="E4">
        <v>42.982700000000001</v>
      </c>
      <c r="F4">
        <v>16.8843</v>
      </c>
      <c r="G4">
        <v>10.5769</v>
      </c>
      <c r="H4">
        <v>6.2363</v>
      </c>
      <c r="I4">
        <v>12.3695</v>
      </c>
      <c r="J4">
        <f>GEOMEAN(B4:I4)</f>
        <v>12.6753537024503</v>
      </c>
    </row>
    <row r="5" spans="1:10" x14ac:dyDescent="0.25">
      <c r="A5" t="s">
        <v>20</v>
      </c>
      <c r="B5">
        <v>2.9037999999999999</v>
      </c>
      <c r="C5">
        <v>12.3628</v>
      </c>
      <c r="D5">
        <v>10.4034</v>
      </c>
      <c r="E5">
        <v>23.997</v>
      </c>
      <c r="F5">
        <v>7.0099999999999996E-2</v>
      </c>
      <c r="G5">
        <v>4.1329000000000002</v>
      </c>
      <c r="H5">
        <v>5.2396000000000003</v>
      </c>
      <c r="I5">
        <v>7.8643000000000001</v>
      </c>
      <c r="J5">
        <f>GEOMEAN(B5:I5)</f>
        <v>4.2527354188912279</v>
      </c>
    </row>
    <row r="6" spans="1:10" x14ac:dyDescent="0.25">
      <c r="B6" s="4">
        <f>B4/B5 -1</f>
        <v>0.1055169088780219</v>
      </c>
      <c r="C6" s="4">
        <f t="shared" ref="C6:J6" si="0">C4/C5 -1</f>
        <v>0.97433429320218723</v>
      </c>
      <c r="D6" s="4">
        <f t="shared" si="0"/>
        <v>0.38045254436049758</v>
      </c>
      <c r="E6" s="4">
        <f t="shared" si="0"/>
        <v>0.79116972954952702</v>
      </c>
      <c r="F6" s="4">
        <f t="shared" si="0"/>
        <v>239.86019971469329</v>
      </c>
      <c r="G6" s="4">
        <f t="shared" si="0"/>
        <v>1.5591957221321588</v>
      </c>
      <c r="H6" s="4">
        <f t="shared" si="0"/>
        <v>0.1902244446140926</v>
      </c>
      <c r="I6" s="4">
        <f t="shared" si="0"/>
        <v>0.57286726091324081</v>
      </c>
      <c r="J6" s="4">
        <f t="shared" si="0"/>
        <v>1.9805178206348457</v>
      </c>
    </row>
    <row r="13" spans="1:10" x14ac:dyDescent="0.25">
      <c r="A13" t="s">
        <v>9</v>
      </c>
    </row>
    <row r="14" spans="1:10" x14ac:dyDescent="0.25"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49</v>
      </c>
      <c r="H14" t="s">
        <v>50</v>
      </c>
      <c r="I14" t="s">
        <v>51</v>
      </c>
      <c r="J14" t="s">
        <v>52</v>
      </c>
    </row>
    <row r="15" spans="1:10" x14ac:dyDescent="0.25">
      <c r="A15" t="s">
        <v>53</v>
      </c>
      <c r="B15">
        <v>0.55269999999999997</v>
      </c>
      <c r="C15">
        <v>0.39650000000000002</v>
      </c>
      <c r="D15">
        <v>0.14560000000000001</v>
      </c>
      <c r="E15">
        <v>0.48320000000000002</v>
      </c>
      <c r="F15">
        <v>0.56269999999999998</v>
      </c>
      <c r="G15">
        <v>0.34970000000000001</v>
      </c>
      <c r="H15">
        <v>0.1258</v>
      </c>
      <c r="I15">
        <v>0.33029999999999998</v>
      </c>
      <c r="J15">
        <f>GEOMEAN(B15:I15)</f>
        <v>0.32551637453799442</v>
      </c>
    </row>
    <row r="16" spans="1:10" x14ac:dyDescent="0.25">
      <c r="A16" t="s">
        <v>20</v>
      </c>
      <c r="B16">
        <v>0.55279999999999996</v>
      </c>
      <c r="C16">
        <v>0.41099999999999998</v>
      </c>
      <c r="D16">
        <v>0.14580000000000001</v>
      </c>
      <c r="E16">
        <v>0.50349999999999995</v>
      </c>
      <c r="F16">
        <v>0.56859999999999999</v>
      </c>
      <c r="G16">
        <v>0.35389999999999999</v>
      </c>
      <c r="H16">
        <v>0.1239</v>
      </c>
      <c r="I16">
        <v>0.33350000000000002</v>
      </c>
      <c r="J16">
        <f>GEOMEAN(B16:I16)</f>
        <v>0.3294220588981408</v>
      </c>
    </row>
    <row r="17" spans="2:10" x14ac:dyDescent="0.25">
      <c r="B17" s="2">
        <f>B16/B15-1</f>
        <v>1.8092998009766603E-4</v>
      </c>
      <c r="C17" s="2">
        <f t="shared" ref="C17:J17" si="1">C16/C15-1</f>
        <v>3.6569987389659442E-2</v>
      </c>
      <c r="D17" s="2">
        <f t="shared" si="1"/>
        <v>1.3736263736263687E-3</v>
      </c>
      <c r="E17" s="2">
        <f t="shared" si="1"/>
        <v>4.2011589403973426E-2</v>
      </c>
      <c r="F17" s="2">
        <f t="shared" si="1"/>
        <v>1.0485160831704254E-2</v>
      </c>
      <c r="G17" s="2">
        <f t="shared" si="1"/>
        <v>1.2010294538175481E-2</v>
      </c>
      <c r="H17" s="2">
        <f t="shared" si="1"/>
        <v>-1.5103338632750374E-2</v>
      </c>
      <c r="I17" s="2">
        <f t="shared" si="1"/>
        <v>9.6881622767182041E-3</v>
      </c>
      <c r="J17" s="2">
        <f t="shared" si="1"/>
        <v>1.1998426701850917E-2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5"/>
  <sheetViews>
    <sheetView topLeftCell="A125" zoomScaleNormal="100" workbookViewId="0">
      <selection activeCell="N150" sqref="N150"/>
    </sheetView>
  </sheetViews>
  <sheetFormatPr defaultRowHeight="15" x14ac:dyDescent="0.25"/>
  <cols>
    <col min="1" max="1" width="20" customWidth="1"/>
    <col min="8" max="8" width="10.85546875" bestFit="1" customWidth="1"/>
  </cols>
  <sheetData>
    <row r="2" spans="1:7" x14ac:dyDescent="0.25">
      <c r="A2" t="s">
        <v>32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12.6754</v>
      </c>
      <c r="C4">
        <v>11.963800000000001</v>
      </c>
      <c r="D4">
        <v>11.425000000000001</v>
      </c>
      <c r="E4">
        <v>10.660500000000001</v>
      </c>
      <c r="F4">
        <v>10.4094</v>
      </c>
      <c r="G4">
        <v>9.8396000000000008</v>
      </c>
    </row>
    <row r="5" spans="1:7" x14ac:dyDescent="0.25">
      <c r="A5" t="s">
        <v>24</v>
      </c>
      <c r="B5">
        <v>12.158200000000001</v>
      </c>
      <c r="C5">
        <v>11.3308</v>
      </c>
      <c r="D5">
        <v>10.7309</v>
      </c>
      <c r="E5">
        <v>10.3986</v>
      </c>
      <c r="F5">
        <v>10.1152</v>
      </c>
      <c r="G5">
        <v>9.8455999999999992</v>
      </c>
    </row>
    <row r="6" spans="1:7" x14ac:dyDescent="0.25">
      <c r="A6" t="s">
        <v>8</v>
      </c>
      <c r="B6">
        <v>19.036799999999999</v>
      </c>
      <c r="C6">
        <v>16.407299999999999</v>
      </c>
      <c r="D6">
        <v>16.189900000000002</v>
      </c>
      <c r="E6">
        <v>15.980600000000001</v>
      </c>
      <c r="F6">
        <v>15.837</v>
      </c>
      <c r="G6">
        <v>15.635199999999999</v>
      </c>
    </row>
    <row r="26" spans="1:9" x14ac:dyDescent="0.25">
      <c r="B26" t="s">
        <v>54</v>
      </c>
      <c r="C26" t="s">
        <v>56</v>
      </c>
      <c r="D26" t="s">
        <v>55</v>
      </c>
    </row>
    <row r="27" spans="1:9" x14ac:dyDescent="0.25">
      <c r="A27" t="s">
        <v>57</v>
      </c>
      <c r="B27" t="s">
        <v>61</v>
      </c>
      <c r="C27" t="s">
        <v>60</v>
      </c>
      <c r="D27" t="s">
        <v>77</v>
      </c>
      <c r="E27" t="s">
        <v>59</v>
      </c>
      <c r="F27" t="s">
        <v>78</v>
      </c>
      <c r="I27" t="s">
        <v>58</v>
      </c>
    </row>
    <row r="28" spans="1:9" x14ac:dyDescent="0.25">
      <c r="A28" t="s">
        <v>52</v>
      </c>
      <c r="B28">
        <v>0</v>
      </c>
      <c r="C28" s="6">
        <v>0.84470000000000001</v>
      </c>
      <c r="D28" s="6">
        <v>0.90159999999999996</v>
      </c>
      <c r="E28" s="6">
        <v>0.93559999999999999</v>
      </c>
      <c r="F28" s="6">
        <f>E28*D49</f>
        <v>0.98588946947027678</v>
      </c>
      <c r="I28">
        <v>0.8972</v>
      </c>
    </row>
    <row r="29" spans="1:9" x14ac:dyDescent="0.25">
      <c r="A29" t="s">
        <v>44</v>
      </c>
      <c r="B29">
        <v>0</v>
      </c>
      <c r="C29">
        <v>0.97289999999999999</v>
      </c>
      <c r="D29">
        <v>0.99370000000000003</v>
      </c>
      <c r="E29">
        <v>0.98340000000000005</v>
      </c>
      <c r="I29">
        <v>0.98499999999999999</v>
      </c>
    </row>
    <row r="30" spans="1:9" x14ac:dyDescent="0.25">
      <c r="A30" t="s">
        <v>45</v>
      </c>
      <c r="B30">
        <v>0</v>
      </c>
      <c r="C30">
        <v>0.76749999999999996</v>
      </c>
      <c r="D30">
        <v>0.85329999999999995</v>
      </c>
      <c r="E30">
        <v>0.91379999999999995</v>
      </c>
      <c r="I30">
        <v>0.85519999999999996</v>
      </c>
    </row>
    <row r="31" spans="1:9" x14ac:dyDescent="0.25">
      <c r="A31" t="s">
        <v>46</v>
      </c>
      <c r="B31">
        <v>0</v>
      </c>
      <c r="C31">
        <v>0.90069999999999995</v>
      </c>
      <c r="D31">
        <v>0.94850000000000001</v>
      </c>
      <c r="E31">
        <v>0.95140000000000002</v>
      </c>
      <c r="I31">
        <v>0.94240000000000002</v>
      </c>
    </row>
    <row r="32" spans="1:9" x14ac:dyDescent="0.25">
      <c r="A32" t="s">
        <v>47</v>
      </c>
      <c r="B32">
        <v>0</v>
      </c>
      <c r="C32">
        <v>0.78959999999999997</v>
      </c>
      <c r="D32">
        <v>0.91759999999999997</v>
      </c>
      <c r="E32">
        <v>0.84250000000000003</v>
      </c>
      <c r="I32">
        <v>0.82950000000000002</v>
      </c>
    </row>
    <row r="33" spans="1:9" x14ac:dyDescent="0.25">
      <c r="A33" t="s">
        <v>48</v>
      </c>
      <c r="B33">
        <v>0</v>
      </c>
      <c r="C33">
        <v>0.79249999999999998</v>
      </c>
      <c r="D33">
        <v>0.83</v>
      </c>
      <c r="E33">
        <v>0.96299999999999997</v>
      </c>
      <c r="I33">
        <v>0.86599999999999999</v>
      </c>
    </row>
    <row r="34" spans="1:9" x14ac:dyDescent="0.25">
      <c r="A34" t="s">
        <v>49</v>
      </c>
      <c r="B34">
        <v>0</v>
      </c>
      <c r="C34">
        <v>0.87629999999999997</v>
      </c>
      <c r="D34">
        <v>0.94540000000000002</v>
      </c>
      <c r="E34">
        <v>0.92049999999999998</v>
      </c>
      <c r="I34">
        <v>0.8921</v>
      </c>
    </row>
    <row r="35" spans="1:9" x14ac:dyDescent="0.25">
      <c r="A35" t="s">
        <v>50</v>
      </c>
      <c r="B35">
        <v>0</v>
      </c>
      <c r="C35">
        <v>0.95799999999999996</v>
      </c>
      <c r="D35">
        <v>0.97740000000000005</v>
      </c>
      <c r="E35">
        <v>0.98170000000000002</v>
      </c>
      <c r="I35">
        <v>0.97250000000000003</v>
      </c>
    </row>
    <row r="36" spans="1:9" x14ac:dyDescent="0.25">
      <c r="A36" t="s">
        <v>51</v>
      </c>
      <c r="B36">
        <v>0</v>
      </c>
      <c r="C36">
        <v>0.73360000000000003</v>
      </c>
      <c r="D36">
        <v>0.77159999999999995</v>
      </c>
      <c r="E36">
        <v>0.93689999999999996</v>
      </c>
      <c r="I36">
        <v>0.84870000000000001</v>
      </c>
    </row>
    <row r="40" spans="1:9" x14ac:dyDescent="0.25">
      <c r="B40" t="s">
        <v>62</v>
      </c>
      <c r="C40" t="s">
        <v>63</v>
      </c>
    </row>
    <row r="41" spans="1:9" x14ac:dyDescent="0.25">
      <c r="B41">
        <v>2269226</v>
      </c>
      <c r="C41">
        <v>2258040</v>
      </c>
    </row>
    <row r="42" spans="1:9" x14ac:dyDescent="0.25">
      <c r="B42">
        <v>10934458</v>
      </c>
      <c r="C42">
        <v>10690443</v>
      </c>
    </row>
    <row r="43" spans="1:9" x14ac:dyDescent="0.25">
      <c r="B43">
        <v>6688766</v>
      </c>
      <c r="C43">
        <v>6580132</v>
      </c>
    </row>
    <row r="44" spans="1:9" x14ac:dyDescent="0.25">
      <c r="B44">
        <v>19441302</v>
      </c>
      <c r="C44">
        <v>18270037</v>
      </c>
    </row>
    <row r="45" spans="1:9" x14ac:dyDescent="0.25">
      <c r="B45">
        <v>10585123</v>
      </c>
      <c r="C45">
        <v>10567762</v>
      </c>
    </row>
    <row r="46" spans="1:9" x14ac:dyDescent="0.25">
      <c r="B46">
        <v>6044336</v>
      </c>
      <c r="C46">
        <v>5561332</v>
      </c>
    </row>
    <row r="47" spans="1:9" x14ac:dyDescent="0.25">
      <c r="B47">
        <v>3749659</v>
      </c>
      <c r="C47">
        <v>3611312</v>
      </c>
    </row>
    <row r="48" spans="1:9" x14ac:dyDescent="0.25">
      <c r="B48">
        <v>11284390</v>
      </c>
      <c r="C48">
        <v>9328856</v>
      </c>
    </row>
    <row r="49" spans="1:5" x14ac:dyDescent="0.25">
      <c r="A49" t="s">
        <v>64</v>
      </c>
      <c r="B49">
        <f>GEOMEAN(B41:B48)</f>
        <v>7373226.7706281077</v>
      </c>
      <c r="C49">
        <f>GEOMEAN(C41:C48)</f>
        <v>6997124.0998305781</v>
      </c>
      <c r="D49">
        <f>B49/C49</f>
        <v>1.053751036201664</v>
      </c>
    </row>
    <row r="55" spans="1:5" x14ac:dyDescent="0.25">
      <c r="A55" s="5" t="s">
        <v>65</v>
      </c>
      <c r="B55" s="5" t="s">
        <v>23</v>
      </c>
      <c r="C55" s="5" t="s">
        <v>66</v>
      </c>
      <c r="D55" s="5" t="s">
        <v>67</v>
      </c>
      <c r="E55" s="5" t="s">
        <v>9</v>
      </c>
    </row>
    <row r="56" spans="1:5" x14ac:dyDescent="0.25">
      <c r="A56" s="5" t="s">
        <v>68</v>
      </c>
      <c r="B56" s="5">
        <v>353.42</v>
      </c>
      <c r="C56" s="5">
        <v>0</v>
      </c>
      <c r="D56" s="5">
        <v>0</v>
      </c>
      <c r="E56" s="5">
        <v>0.29039999999999999</v>
      </c>
    </row>
    <row r="57" spans="1:5" x14ac:dyDescent="0.25">
      <c r="A57" s="5" t="s">
        <v>69</v>
      </c>
      <c r="B57" s="5">
        <v>252.03</v>
      </c>
      <c r="C57" s="5">
        <v>0</v>
      </c>
      <c r="D57" s="5">
        <v>0</v>
      </c>
      <c r="E57" s="5">
        <v>0.32200000000000001</v>
      </c>
    </row>
    <row r="58" spans="1:5" x14ac:dyDescent="0.25">
      <c r="A58" s="5" t="s">
        <v>70</v>
      </c>
      <c r="B58" s="5">
        <v>241.37</v>
      </c>
      <c r="C58" s="5">
        <v>0</v>
      </c>
      <c r="D58" s="5">
        <v>0</v>
      </c>
      <c r="E58" s="5">
        <v>0.3266</v>
      </c>
    </row>
    <row r="59" spans="1:5" x14ac:dyDescent="0.25">
      <c r="A59" s="5" t="s">
        <v>71</v>
      </c>
      <c r="B59" s="5">
        <v>232.65</v>
      </c>
      <c r="C59" s="5">
        <v>0</v>
      </c>
      <c r="D59" s="5">
        <v>0</v>
      </c>
      <c r="E59" s="5">
        <v>0.32850000000000001</v>
      </c>
    </row>
    <row r="60" spans="1:5" x14ac:dyDescent="0.25">
      <c r="A60" s="5" t="s">
        <v>72</v>
      </c>
      <c r="B60" s="5">
        <v>259.61</v>
      </c>
      <c r="C60" s="5">
        <v>0</v>
      </c>
      <c r="D60" s="5">
        <v>0</v>
      </c>
      <c r="E60" s="5">
        <v>0.32550000000000001</v>
      </c>
    </row>
    <row r="63" spans="1:5" x14ac:dyDescent="0.25">
      <c r="E63" s="5"/>
    </row>
    <row r="64" spans="1:5" x14ac:dyDescent="0.25">
      <c r="B64" t="s">
        <v>73</v>
      </c>
    </row>
    <row r="71" spans="1:6" x14ac:dyDescent="0.25">
      <c r="D71" s="5"/>
      <c r="E71" t="s">
        <v>76</v>
      </c>
      <c r="F71" t="s">
        <v>9</v>
      </c>
    </row>
    <row r="72" spans="1:6" x14ac:dyDescent="0.25">
      <c r="D72" s="5"/>
    </row>
    <row r="74" spans="1:6" x14ac:dyDescent="0.25">
      <c r="B74" t="s">
        <v>23</v>
      </c>
      <c r="C74" t="s">
        <v>9</v>
      </c>
    </row>
    <row r="75" spans="1:6" x14ac:dyDescent="0.25">
      <c r="A75" t="s">
        <v>74</v>
      </c>
      <c r="B75">
        <f>E75/$E$75 - 1</f>
        <v>0</v>
      </c>
      <c r="C75">
        <f>F75/$F$75 -1</f>
        <v>0</v>
      </c>
      <c r="E75" s="5">
        <v>232.65</v>
      </c>
      <c r="F75" s="5">
        <v>0.32850000000000001</v>
      </c>
    </row>
    <row r="76" spans="1:6" x14ac:dyDescent="0.25">
      <c r="A76" t="s">
        <v>75</v>
      </c>
      <c r="B76" s="7">
        <f t="shared" ref="B76:B78" si="0">E76/$E$75 - 1</f>
        <v>0.11588222652052438</v>
      </c>
      <c r="C76" s="7">
        <f t="shared" ref="C76:C78" si="1">F76/$F$75 -1</f>
        <v>-9.1324200913242004E-3</v>
      </c>
      <c r="E76">
        <v>259.61</v>
      </c>
      <c r="F76">
        <v>0.32550000000000001</v>
      </c>
    </row>
    <row r="77" spans="1:6" x14ac:dyDescent="0.25">
      <c r="A77" t="s">
        <v>22</v>
      </c>
      <c r="B77" s="7">
        <f t="shared" si="0"/>
        <v>0.12822695035461007</v>
      </c>
      <c r="C77" s="7">
        <f t="shared" si="1"/>
        <v>-1.765601217656021E-2</v>
      </c>
      <c r="D77" s="5"/>
      <c r="E77">
        <v>262.48200000000003</v>
      </c>
      <c r="F77">
        <v>0.32269999999999999</v>
      </c>
    </row>
    <row r="78" spans="1:6" x14ac:dyDescent="0.25">
      <c r="A78" t="s">
        <v>20</v>
      </c>
      <c r="B78" s="7">
        <f t="shared" si="0"/>
        <v>0.16054158607350089</v>
      </c>
      <c r="C78" s="7">
        <f t="shared" si="1"/>
        <v>2.8006088280059238E-3</v>
      </c>
      <c r="E78">
        <v>270</v>
      </c>
      <c r="F78">
        <v>0.32941999999999999</v>
      </c>
    </row>
    <row r="89" spans="1:17" x14ac:dyDescent="0.25">
      <c r="B89" s="5" t="s">
        <v>23</v>
      </c>
      <c r="C89" s="5" t="s">
        <v>9</v>
      </c>
    </row>
    <row r="90" spans="1:17" x14ac:dyDescent="0.25">
      <c r="B90" s="5">
        <v>353.42</v>
      </c>
      <c r="C90" s="5">
        <v>0.29039999999999999</v>
      </c>
    </row>
    <row r="91" spans="1:17" x14ac:dyDescent="0.25">
      <c r="B91" s="5">
        <v>252.03</v>
      </c>
      <c r="C91" s="5">
        <v>0.32200000000000001</v>
      </c>
    </row>
    <row r="92" spans="1:17" x14ac:dyDescent="0.25">
      <c r="B92" s="5">
        <v>241.37</v>
      </c>
      <c r="C92" s="5">
        <v>0.3266</v>
      </c>
    </row>
    <row r="93" spans="1:17" x14ac:dyDescent="0.25">
      <c r="B93" s="5">
        <v>232.65</v>
      </c>
      <c r="C93" s="5">
        <v>0.32850000000000001</v>
      </c>
    </row>
    <row r="94" spans="1:17" x14ac:dyDescent="0.25">
      <c r="B94" s="5">
        <v>259.61</v>
      </c>
      <c r="C94" s="5">
        <v>0.32550000000000001</v>
      </c>
    </row>
    <row r="95" spans="1:17" x14ac:dyDescent="0.25">
      <c r="A95" t="s">
        <v>79</v>
      </c>
    </row>
    <row r="96" spans="1:17" x14ac:dyDescent="0.25">
      <c r="A96" s="5"/>
      <c r="B96" s="5">
        <v>220</v>
      </c>
      <c r="C96" s="5">
        <v>230</v>
      </c>
      <c r="D96" s="5">
        <v>240</v>
      </c>
      <c r="E96" s="5">
        <v>250</v>
      </c>
      <c r="F96" s="5">
        <v>260</v>
      </c>
      <c r="G96" s="5">
        <v>270</v>
      </c>
      <c r="H96" s="5">
        <v>280</v>
      </c>
      <c r="I96" s="5">
        <v>290</v>
      </c>
      <c r="J96" s="5">
        <v>300</v>
      </c>
      <c r="K96" s="5">
        <v>310</v>
      </c>
      <c r="L96" s="5">
        <v>320</v>
      </c>
      <c r="M96" s="5">
        <v>330</v>
      </c>
      <c r="N96" s="5">
        <v>340</v>
      </c>
      <c r="O96" s="5">
        <v>350</v>
      </c>
      <c r="P96" s="5">
        <v>360</v>
      </c>
      <c r="Q96" s="5">
        <v>370</v>
      </c>
    </row>
    <row r="97" spans="1:17" x14ac:dyDescent="0.25">
      <c r="A97" s="5" t="s">
        <v>68</v>
      </c>
      <c r="B97">
        <f>MIN(B$96,$B$90)</f>
        <v>220</v>
      </c>
      <c r="C97">
        <f t="shared" ref="C97:Q97" si="2">MIN(C96,$B$90)</f>
        <v>230</v>
      </c>
      <c r="D97">
        <f t="shared" si="2"/>
        <v>240</v>
      </c>
      <c r="E97">
        <f t="shared" si="2"/>
        <v>250</v>
      </c>
      <c r="F97">
        <f t="shared" si="2"/>
        <v>260</v>
      </c>
      <c r="G97">
        <f t="shared" si="2"/>
        <v>270</v>
      </c>
      <c r="H97">
        <f t="shared" si="2"/>
        <v>280</v>
      </c>
      <c r="I97">
        <f t="shared" si="2"/>
        <v>290</v>
      </c>
      <c r="J97">
        <f t="shared" si="2"/>
        <v>300</v>
      </c>
      <c r="K97">
        <f t="shared" si="2"/>
        <v>310</v>
      </c>
      <c r="L97">
        <f t="shared" si="2"/>
        <v>320</v>
      </c>
      <c r="M97">
        <f t="shared" si="2"/>
        <v>330</v>
      </c>
      <c r="N97">
        <f t="shared" si="2"/>
        <v>340</v>
      </c>
      <c r="O97">
        <f t="shared" si="2"/>
        <v>350</v>
      </c>
      <c r="P97">
        <f t="shared" si="2"/>
        <v>353.42</v>
      </c>
      <c r="Q97">
        <f t="shared" si="2"/>
        <v>353.42</v>
      </c>
    </row>
    <row r="98" spans="1:17" x14ac:dyDescent="0.25">
      <c r="A98" s="5" t="s">
        <v>69</v>
      </c>
      <c r="B98">
        <f>MIN(B$96,$B$91)</f>
        <v>220</v>
      </c>
      <c r="C98">
        <f t="shared" ref="C98:Q98" si="3">MIN(C96,$B$91)</f>
        <v>230</v>
      </c>
      <c r="D98">
        <f t="shared" si="3"/>
        <v>240</v>
      </c>
      <c r="E98">
        <f t="shared" si="3"/>
        <v>250</v>
      </c>
      <c r="F98">
        <f t="shared" si="3"/>
        <v>252.03</v>
      </c>
      <c r="G98">
        <f t="shared" si="3"/>
        <v>252.03</v>
      </c>
      <c r="H98">
        <f t="shared" si="3"/>
        <v>252.03</v>
      </c>
      <c r="I98">
        <f t="shared" si="3"/>
        <v>252.03</v>
      </c>
      <c r="J98">
        <f t="shared" si="3"/>
        <v>252.03</v>
      </c>
      <c r="K98">
        <f t="shared" si="3"/>
        <v>252.03</v>
      </c>
      <c r="L98">
        <f t="shared" si="3"/>
        <v>252.03</v>
      </c>
      <c r="M98">
        <f t="shared" si="3"/>
        <v>252.03</v>
      </c>
      <c r="N98">
        <f t="shared" si="3"/>
        <v>252.03</v>
      </c>
      <c r="O98">
        <f t="shared" si="3"/>
        <v>252.03</v>
      </c>
      <c r="P98">
        <f t="shared" si="3"/>
        <v>252.03</v>
      </c>
      <c r="Q98">
        <f t="shared" si="3"/>
        <v>252.03</v>
      </c>
    </row>
    <row r="99" spans="1:17" x14ac:dyDescent="0.25">
      <c r="A99" s="5" t="s">
        <v>70</v>
      </c>
      <c r="B99">
        <f>MIN(B$96,$B$92)</f>
        <v>220</v>
      </c>
      <c r="C99">
        <f t="shared" ref="C99:O99" si="4">MIN(C$96,$B$92)</f>
        <v>230</v>
      </c>
      <c r="D99">
        <f t="shared" si="4"/>
        <v>240</v>
      </c>
      <c r="E99">
        <f t="shared" si="4"/>
        <v>241.37</v>
      </c>
      <c r="F99">
        <f t="shared" si="4"/>
        <v>241.37</v>
      </c>
      <c r="G99">
        <f t="shared" si="4"/>
        <v>241.37</v>
      </c>
      <c r="H99">
        <f t="shared" si="4"/>
        <v>241.37</v>
      </c>
      <c r="I99">
        <f t="shared" si="4"/>
        <v>241.37</v>
      </c>
      <c r="J99">
        <f t="shared" si="4"/>
        <v>241.37</v>
      </c>
      <c r="K99">
        <f t="shared" si="4"/>
        <v>241.37</v>
      </c>
      <c r="L99">
        <f t="shared" si="4"/>
        <v>241.37</v>
      </c>
      <c r="M99">
        <f t="shared" si="4"/>
        <v>241.37</v>
      </c>
      <c r="N99">
        <f t="shared" si="4"/>
        <v>241.37</v>
      </c>
      <c r="O99">
        <f t="shared" si="4"/>
        <v>241.37</v>
      </c>
      <c r="P99">
        <f>MIN(P$96,$B$92)</f>
        <v>241.37</v>
      </c>
      <c r="Q99">
        <f>MIN(Q$96,$B$92)</f>
        <v>241.37</v>
      </c>
    </row>
    <row r="100" spans="1:17" x14ac:dyDescent="0.25">
      <c r="A100" s="5" t="s">
        <v>71</v>
      </c>
      <c r="B100">
        <f>MIN(B$96,$B$93)</f>
        <v>220</v>
      </c>
      <c r="C100">
        <f t="shared" ref="C100:Q100" si="5">MIN(C$96,$B$93)</f>
        <v>230</v>
      </c>
      <c r="D100">
        <f t="shared" si="5"/>
        <v>232.65</v>
      </c>
      <c r="E100">
        <f t="shared" si="5"/>
        <v>232.65</v>
      </c>
      <c r="F100">
        <f t="shared" si="5"/>
        <v>232.65</v>
      </c>
      <c r="G100">
        <f t="shared" si="5"/>
        <v>232.65</v>
      </c>
      <c r="H100">
        <f t="shared" si="5"/>
        <v>232.65</v>
      </c>
      <c r="I100">
        <f t="shared" si="5"/>
        <v>232.65</v>
      </c>
      <c r="J100">
        <f t="shared" si="5"/>
        <v>232.65</v>
      </c>
      <c r="K100">
        <f t="shared" si="5"/>
        <v>232.65</v>
      </c>
      <c r="L100">
        <f t="shared" si="5"/>
        <v>232.65</v>
      </c>
      <c r="M100">
        <f t="shared" si="5"/>
        <v>232.65</v>
      </c>
      <c r="N100">
        <f t="shared" si="5"/>
        <v>232.65</v>
      </c>
      <c r="O100">
        <f t="shared" si="5"/>
        <v>232.65</v>
      </c>
      <c r="P100">
        <f t="shared" si="5"/>
        <v>232.65</v>
      </c>
      <c r="Q100">
        <f t="shared" si="5"/>
        <v>232.65</v>
      </c>
    </row>
    <row r="101" spans="1:17" x14ac:dyDescent="0.25">
      <c r="A101" s="5" t="s">
        <v>72</v>
      </c>
      <c r="B101">
        <f>MIN(B$96,$B$94)</f>
        <v>220</v>
      </c>
      <c r="C101">
        <f t="shared" ref="C101:Q101" si="6">MIN(C$96,$B$94)</f>
        <v>230</v>
      </c>
      <c r="D101">
        <f t="shared" si="6"/>
        <v>240</v>
      </c>
      <c r="E101">
        <f t="shared" si="6"/>
        <v>250</v>
      </c>
      <c r="F101">
        <f t="shared" si="6"/>
        <v>259.61</v>
      </c>
      <c r="G101">
        <f t="shared" si="6"/>
        <v>259.61</v>
      </c>
      <c r="H101">
        <f t="shared" si="6"/>
        <v>259.61</v>
      </c>
      <c r="I101">
        <f t="shared" si="6"/>
        <v>259.61</v>
      </c>
      <c r="J101">
        <f t="shared" si="6"/>
        <v>259.61</v>
      </c>
      <c r="K101">
        <f t="shared" si="6"/>
        <v>259.61</v>
      </c>
      <c r="L101">
        <f t="shared" si="6"/>
        <v>259.61</v>
      </c>
      <c r="M101">
        <f t="shared" si="6"/>
        <v>259.61</v>
      </c>
      <c r="N101">
        <f t="shared" si="6"/>
        <v>259.61</v>
      </c>
      <c r="O101">
        <f t="shared" si="6"/>
        <v>259.61</v>
      </c>
      <c r="P101">
        <f t="shared" si="6"/>
        <v>259.61</v>
      </c>
      <c r="Q101">
        <f t="shared" si="6"/>
        <v>259.61</v>
      </c>
    </row>
    <row r="103" spans="1:17" x14ac:dyDescent="0.25">
      <c r="B103" s="5">
        <v>220</v>
      </c>
      <c r="C103" s="5">
        <v>230</v>
      </c>
      <c r="D103" s="5">
        <v>240</v>
      </c>
      <c r="E103" s="5">
        <v>250</v>
      </c>
      <c r="F103" s="5">
        <v>260</v>
      </c>
      <c r="G103" s="5">
        <v>270</v>
      </c>
      <c r="H103" s="5">
        <v>280</v>
      </c>
      <c r="I103" s="5">
        <v>290</v>
      </c>
      <c r="J103" s="5">
        <v>300</v>
      </c>
      <c r="K103" s="5">
        <v>310</v>
      </c>
      <c r="L103" s="5">
        <v>320</v>
      </c>
      <c r="M103" s="5">
        <v>330</v>
      </c>
      <c r="N103" s="5">
        <v>340</v>
      </c>
      <c r="O103" s="5">
        <v>350</v>
      </c>
      <c r="P103" s="5">
        <v>360</v>
      </c>
      <c r="Q103" s="5">
        <v>370</v>
      </c>
    </row>
    <row r="104" spans="1:17" x14ac:dyDescent="0.25">
      <c r="A104" s="5" t="s">
        <v>68</v>
      </c>
      <c r="B104">
        <f>B97*$C$90</f>
        <v>63.887999999999998</v>
      </c>
      <c r="C104">
        <f t="shared" ref="C104:Q104" si="7">C97*$C$90</f>
        <v>66.792000000000002</v>
      </c>
      <c r="D104">
        <f t="shared" si="7"/>
        <v>69.695999999999998</v>
      </c>
      <c r="E104">
        <f t="shared" si="7"/>
        <v>72.599999999999994</v>
      </c>
      <c r="F104">
        <f t="shared" si="7"/>
        <v>75.503999999999991</v>
      </c>
      <c r="G104">
        <f t="shared" si="7"/>
        <v>78.408000000000001</v>
      </c>
      <c r="H104">
        <f t="shared" si="7"/>
        <v>81.311999999999998</v>
      </c>
      <c r="I104">
        <f t="shared" si="7"/>
        <v>84.215999999999994</v>
      </c>
      <c r="J104">
        <f t="shared" si="7"/>
        <v>87.12</v>
      </c>
      <c r="K104">
        <f t="shared" si="7"/>
        <v>90.024000000000001</v>
      </c>
      <c r="L104">
        <f t="shared" si="7"/>
        <v>92.927999999999997</v>
      </c>
      <c r="M104">
        <f t="shared" si="7"/>
        <v>95.831999999999994</v>
      </c>
      <c r="N104">
        <f t="shared" si="7"/>
        <v>98.73599999999999</v>
      </c>
      <c r="O104">
        <f t="shared" si="7"/>
        <v>101.64</v>
      </c>
      <c r="P104">
        <f t="shared" si="7"/>
        <v>102.633168</v>
      </c>
      <c r="Q104">
        <f t="shared" si="7"/>
        <v>102.633168</v>
      </c>
    </row>
    <row r="105" spans="1:17" x14ac:dyDescent="0.25">
      <c r="A105" s="5" t="s">
        <v>69</v>
      </c>
      <c r="B105">
        <f>B98*$C$91</f>
        <v>70.84</v>
      </c>
      <c r="C105">
        <f t="shared" ref="C105:Q105" si="8">C98*$C$91</f>
        <v>74.06</v>
      </c>
      <c r="D105">
        <f t="shared" si="8"/>
        <v>77.28</v>
      </c>
      <c r="E105">
        <f t="shared" si="8"/>
        <v>80.5</v>
      </c>
      <c r="F105">
        <f t="shared" si="8"/>
        <v>81.153660000000002</v>
      </c>
      <c r="G105">
        <f t="shared" si="8"/>
        <v>81.153660000000002</v>
      </c>
      <c r="H105">
        <f t="shared" si="8"/>
        <v>81.153660000000002</v>
      </c>
      <c r="I105">
        <f t="shared" si="8"/>
        <v>81.153660000000002</v>
      </c>
      <c r="J105">
        <f t="shared" si="8"/>
        <v>81.153660000000002</v>
      </c>
      <c r="K105">
        <f t="shared" si="8"/>
        <v>81.153660000000002</v>
      </c>
      <c r="L105">
        <f t="shared" si="8"/>
        <v>81.153660000000002</v>
      </c>
      <c r="M105">
        <f t="shared" si="8"/>
        <v>81.153660000000002</v>
      </c>
      <c r="N105">
        <f t="shared" si="8"/>
        <v>81.153660000000002</v>
      </c>
      <c r="O105">
        <f t="shared" si="8"/>
        <v>81.153660000000002</v>
      </c>
      <c r="P105">
        <f t="shared" si="8"/>
        <v>81.153660000000002</v>
      </c>
      <c r="Q105">
        <f t="shared" si="8"/>
        <v>81.153660000000002</v>
      </c>
    </row>
    <row r="106" spans="1:17" x14ac:dyDescent="0.25">
      <c r="A106" s="5" t="s">
        <v>70</v>
      </c>
      <c r="B106">
        <f>B99*$C$92</f>
        <v>71.852000000000004</v>
      </c>
      <c r="C106">
        <f t="shared" ref="C106:O106" si="9">C99*$C$92</f>
        <v>75.117999999999995</v>
      </c>
      <c r="D106">
        <f t="shared" si="9"/>
        <v>78.384</v>
      </c>
      <c r="E106">
        <f t="shared" si="9"/>
        <v>78.831441999999996</v>
      </c>
      <c r="F106">
        <f t="shared" si="9"/>
        <v>78.831441999999996</v>
      </c>
      <c r="G106">
        <f t="shared" si="9"/>
        <v>78.831441999999996</v>
      </c>
      <c r="H106">
        <f t="shared" si="9"/>
        <v>78.831441999999996</v>
      </c>
      <c r="I106">
        <f t="shared" si="9"/>
        <v>78.831441999999996</v>
      </c>
      <c r="J106">
        <f t="shared" si="9"/>
        <v>78.831441999999996</v>
      </c>
      <c r="K106">
        <f t="shared" si="9"/>
        <v>78.831441999999996</v>
      </c>
      <c r="L106">
        <f t="shared" si="9"/>
        <v>78.831441999999996</v>
      </c>
      <c r="M106">
        <f t="shared" si="9"/>
        <v>78.831441999999996</v>
      </c>
      <c r="N106">
        <f t="shared" si="9"/>
        <v>78.831441999999996</v>
      </c>
      <c r="O106">
        <f t="shared" si="9"/>
        <v>78.831441999999996</v>
      </c>
      <c r="P106">
        <f>P99*$C$92</f>
        <v>78.831441999999996</v>
      </c>
      <c r="Q106">
        <f>Q99*$C$92</f>
        <v>78.831441999999996</v>
      </c>
    </row>
    <row r="107" spans="1:17" x14ac:dyDescent="0.25">
      <c r="A107" s="5" t="s">
        <v>71</v>
      </c>
      <c r="B107">
        <f>B100*$C$93</f>
        <v>72.27000000000001</v>
      </c>
      <c r="C107">
        <f t="shared" ref="C107:Q107" si="10">C100*$C$93</f>
        <v>75.555000000000007</v>
      </c>
      <c r="D107">
        <f t="shared" si="10"/>
        <v>76.425525000000007</v>
      </c>
      <c r="E107">
        <f t="shared" si="10"/>
        <v>76.425525000000007</v>
      </c>
      <c r="F107">
        <f t="shared" si="10"/>
        <v>76.425525000000007</v>
      </c>
      <c r="G107">
        <f t="shared" si="10"/>
        <v>76.425525000000007</v>
      </c>
      <c r="H107">
        <f t="shared" si="10"/>
        <v>76.425525000000007</v>
      </c>
      <c r="I107">
        <f t="shared" si="10"/>
        <v>76.425525000000007</v>
      </c>
      <c r="J107">
        <f t="shared" si="10"/>
        <v>76.425525000000007</v>
      </c>
      <c r="K107">
        <f t="shared" si="10"/>
        <v>76.425525000000007</v>
      </c>
      <c r="L107">
        <f t="shared" si="10"/>
        <v>76.425525000000007</v>
      </c>
      <c r="M107">
        <f t="shared" si="10"/>
        <v>76.425525000000007</v>
      </c>
      <c r="N107">
        <f t="shared" si="10"/>
        <v>76.425525000000007</v>
      </c>
      <c r="O107">
        <f t="shared" si="10"/>
        <v>76.425525000000007</v>
      </c>
      <c r="P107">
        <f t="shared" si="10"/>
        <v>76.425525000000007</v>
      </c>
      <c r="Q107">
        <f t="shared" si="10"/>
        <v>76.425525000000007</v>
      </c>
    </row>
    <row r="108" spans="1:17" x14ac:dyDescent="0.25">
      <c r="A108" s="5" t="s">
        <v>72</v>
      </c>
      <c r="B108">
        <f>B101*$C$94</f>
        <v>71.61</v>
      </c>
      <c r="C108">
        <f t="shared" ref="C108:Q108" si="11">C101*$C$94</f>
        <v>74.865000000000009</v>
      </c>
      <c r="D108">
        <f t="shared" si="11"/>
        <v>78.12</v>
      </c>
      <c r="E108">
        <f t="shared" si="11"/>
        <v>81.375</v>
      </c>
      <c r="F108">
        <f t="shared" si="11"/>
        <v>84.503055000000003</v>
      </c>
      <c r="G108">
        <f t="shared" si="11"/>
        <v>84.503055000000003</v>
      </c>
      <c r="H108">
        <f t="shared" si="11"/>
        <v>84.503055000000003</v>
      </c>
      <c r="I108">
        <f t="shared" si="11"/>
        <v>84.503055000000003</v>
      </c>
      <c r="J108">
        <f t="shared" si="11"/>
        <v>84.503055000000003</v>
      </c>
      <c r="K108">
        <f t="shared" si="11"/>
        <v>84.503055000000003</v>
      </c>
      <c r="L108">
        <f t="shared" si="11"/>
        <v>84.503055000000003</v>
      </c>
      <c r="M108">
        <f t="shared" si="11"/>
        <v>84.503055000000003</v>
      </c>
      <c r="N108">
        <f t="shared" si="11"/>
        <v>84.503055000000003</v>
      </c>
      <c r="O108">
        <f t="shared" si="11"/>
        <v>84.503055000000003</v>
      </c>
      <c r="P108">
        <f t="shared" si="11"/>
        <v>84.503055000000003</v>
      </c>
      <c r="Q108">
        <f t="shared" si="11"/>
        <v>84.503055000000003</v>
      </c>
    </row>
    <row r="126" spans="1:15" x14ac:dyDescent="0.25">
      <c r="A126" t="s">
        <v>76</v>
      </c>
      <c r="I126" t="s">
        <v>104</v>
      </c>
    </row>
    <row r="127" spans="1:15" x14ac:dyDescent="0.25">
      <c r="B127" t="s">
        <v>0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J127" t="s">
        <v>0</v>
      </c>
      <c r="K127" t="s">
        <v>1</v>
      </c>
      <c r="L127" t="s">
        <v>2</v>
      </c>
      <c r="M127" t="s">
        <v>3</v>
      </c>
      <c r="N127" t="s">
        <v>4</v>
      </c>
      <c r="O127" t="s">
        <v>5</v>
      </c>
    </row>
    <row r="128" spans="1:15" x14ac:dyDescent="0.25">
      <c r="A128" t="s">
        <v>6</v>
      </c>
      <c r="B128">
        <v>259.60000000000002</v>
      </c>
      <c r="C128">
        <v>258.3</v>
      </c>
      <c r="D128">
        <v>255</v>
      </c>
      <c r="E128">
        <v>254.2</v>
      </c>
      <c r="F128">
        <v>255.8</v>
      </c>
      <c r="G128">
        <v>248.94800000000001</v>
      </c>
      <c r="I128" t="s">
        <v>6</v>
      </c>
      <c r="J128">
        <v>12.6754</v>
      </c>
      <c r="K128">
        <v>11.963800000000001</v>
      </c>
      <c r="L128">
        <v>11.425000000000001</v>
      </c>
      <c r="M128">
        <v>10.660500000000001</v>
      </c>
      <c r="N128">
        <v>10.4094</v>
      </c>
      <c r="O128">
        <v>9.8396000000000008</v>
      </c>
    </row>
    <row r="129" spans="1:15" x14ac:dyDescent="0.25">
      <c r="A129" t="s">
        <v>7</v>
      </c>
      <c r="B129">
        <v>238.3</v>
      </c>
      <c r="C129">
        <v>235.7</v>
      </c>
      <c r="D129">
        <v>228.4</v>
      </c>
      <c r="E129">
        <v>219.6</v>
      </c>
      <c r="F129">
        <v>217.9</v>
      </c>
      <c r="G129">
        <v>197.11199999999999</v>
      </c>
      <c r="I129" t="s">
        <v>24</v>
      </c>
      <c r="J129">
        <v>12.158200000000001</v>
      </c>
      <c r="K129">
        <v>11.3308</v>
      </c>
      <c r="L129">
        <v>10.7309</v>
      </c>
      <c r="M129">
        <v>10.3986</v>
      </c>
      <c r="N129">
        <v>10.1152</v>
      </c>
      <c r="O129">
        <v>9.8455999999999992</v>
      </c>
    </row>
    <row r="130" spans="1:15" x14ac:dyDescent="0.25">
      <c r="A130" t="s">
        <v>8</v>
      </c>
      <c r="B130">
        <v>252</v>
      </c>
      <c r="C130">
        <v>243.5</v>
      </c>
      <c r="D130">
        <v>234.9</v>
      </c>
      <c r="E130">
        <v>229.7</v>
      </c>
      <c r="F130">
        <v>217.2</v>
      </c>
      <c r="G130">
        <v>200.99199999999999</v>
      </c>
      <c r="I130" t="s">
        <v>8</v>
      </c>
      <c r="J130">
        <v>19.036799999999999</v>
      </c>
      <c r="K130">
        <v>16.407299999999999</v>
      </c>
      <c r="L130">
        <v>16.189900000000002</v>
      </c>
      <c r="M130">
        <v>15.980600000000001</v>
      </c>
      <c r="N130">
        <v>15.837</v>
      </c>
      <c r="O130">
        <v>15.635199999999999</v>
      </c>
    </row>
    <row r="131" spans="1:15" x14ac:dyDescent="0.25">
      <c r="A131" t="s">
        <v>22</v>
      </c>
      <c r="B131">
        <v>262.48200000000003</v>
      </c>
      <c r="C131">
        <v>235.84200000000001</v>
      </c>
      <c r="D131">
        <v>227.55</v>
      </c>
      <c r="E131">
        <v>213.74</v>
      </c>
      <c r="F131">
        <v>206.97200000000001</v>
      </c>
      <c r="G131">
        <v>165.018</v>
      </c>
      <c r="I131" t="s">
        <v>22</v>
      </c>
      <c r="J131">
        <v>17.368500000000001</v>
      </c>
      <c r="K131">
        <v>15.7182</v>
      </c>
      <c r="L131">
        <v>13.776199999999999</v>
      </c>
      <c r="M131">
        <v>13.1859</v>
      </c>
      <c r="N131">
        <v>12.6266</v>
      </c>
      <c r="O131">
        <v>12.232200000000001</v>
      </c>
    </row>
    <row r="132" spans="1:15" x14ac:dyDescent="0.25">
      <c r="A132" t="s">
        <v>33</v>
      </c>
      <c r="G132">
        <v>221.874</v>
      </c>
      <c r="I132" t="s">
        <v>33</v>
      </c>
      <c r="O132">
        <v>10.149900000000001</v>
      </c>
    </row>
    <row r="133" spans="1:15" x14ac:dyDescent="0.25">
      <c r="A133" t="s">
        <v>19</v>
      </c>
      <c r="G133">
        <v>270</v>
      </c>
      <c r="I133" t="s">
        <v>19</v>
      </c>
      <c r="O133">
        <v>10.154400000000001</v>
      </c>
    </row>
    <row r="134" spans="1:15" x14ac:dyDescent="0.25">
      <c r="A134" t="s">
        <v>34</v>
      </c>
      <c r="G134">
        <v>223.66399999999999</v>
      </c>
      <c r="I134" t="s">
        <v>34</v>
      </c>
      <c r="O134">
        <v>4.2553999999999998</v>
      </c>
    </row>
    <row r="135" spans="1:15" x14ac:dyDescent="0.25">
      <c r="A135" t="s">
        <v>20</v>
      </c>
      <c r="G135">
        <v>270</v>
      </c>
      <c r="I135" t="s">
        <v>20</v>
      </c>
      <c r="O135">
        <v>4.2526999999999999</v>
      </c>
    </row>
    <row r="138" spans="1:15" x14ac:dyDescent="0.25">
      <c r="A138" t="s">
        <v>80</v>
      </c>
      <c r="B138">
        <v>259.60000000000002</v>
      </c>
      <c r="C138">
        <v>12.6754</v>
      </c>
    </row>
    <row r="139" spans="1:15" x14ac:dyDescent="0.25">
      <c r="A139" t="s">
        <v>81</v>
      </c>
      <c r="B139">
        <v>258.3</v>
      </c>
      <c r="C139">
        <v>11.963800000000001</v>
      </c>
    </row>
    <row r="140" spans="1:15" x14ac:dyDescent="0.25">
      <c r="A140" t="s">
        <v>82</v>
      </c>
      <c r="B140">
        <v>255</v>
      </c>
      <c r="C140">
        <v>11.425000000000001</v>
      </c>
    </row>
    <row r="141" spans="1:15" x14ac:dyDescent="0.25">
      <c r="A141" t="s">
        <v>83</v>
      </c>
      <c r="B141">
        <v>254.2</v>
      </c>
      <c r="C141">
        <v>10.660500000000001</v>
      </c>
    </row>
    <row r="142" spans="1:15" x14ac:dyDescent="0.25">
      <c r="A142" t="s">
        <v>84</v>
      </c>
      <c r="B142">
        <v>255.8</v>
      </c>
      <c r="C142">
        <v>10.4094</v>
      </c>
    </row>
    <row r="143" spans="1:15" x14ac:dyDescent="0.25">
      <c r="A143" t="s">
        <v>85</v>
      </c>
      <c r="B143">
        <v>248.94800000000001</v>
      </c>
      <c r="C143">
        <v>9.8396000000000008</v>
      </c>
    </row>
    <row r="144" spans="1:15" x14ac:dyDescent="0.25">
      <c r="A144" t="s">
        <v>86</v>
      </c>
      <c r="B144">
        <v>238.3</v>
      </c>
      <c r="C144">
        <v>12.158200000000001</v>
      </c>
    </row>
    <row r="145" spans="1:3" x14ac:dyDescent="0.25">
      <c r="A145" t="s">
        <v>87</v>
      </c>
      <c r="B145">
        <v>235.7</v>
      </c>
      <c r="C145">
        <v>11.3308</v>
      </c>
    </row>
    <row r="146" spans="1:3" x14ac:dyDescent="0.25">
      <c r="A146" t="s">
        <v>88</v>
      </c>
      <c r="B146">
        <v>228.4</v>
      </c>
      <c r="C146">
        <v>10.7309</v>
      </c>
    </row>
    <row r="147" spans="1:3" x14ac:dyDescent="0.25">
      <c r="A147" t="s">
        <v>89</v>
      </c>
      <c r="B147">
        <v>219.6</v>
      </c>
      <c r="C147">
        <v>10.3986</v>
      </c>
    </row>
    <row r="148" spans="1:3" x14ac:dyDescent="0.25">
      <c r="A148" t="s">
        <v>90</v>
      </c>
      <c r="B148">
        <v>217.9</v>
      </c>
      <c r="C148">
        <v>10.1152</v>
      </c>
    </row>
    <row r="149" spans="1:3" x14ac:dyDescent="0.25">
      <c r="A149" t="s">
        <v>91</v>
      </c>
      <c r="B149">
        <v>197.11199999999999</v>
      </c>
      <c r="C149">
        <v>9.8455999999999992</v>
      </c>
    </row>
    <row r="150" spans="1:3" x14ac:dyDescent="0.25">
      <c r="A150" t="s">
        <v>92</v>
      </c>
      <c r="B150">
        <v>252</v>
      </c>
      <c r="C150">
        <v>19.036799999999999</v>
      </c>
    </row>
    <row r="151" spans="1:3" x14ac:dyDescent="0.25">
      <c r="A151" t="s">
        <v>93</v>
      </c>
      <c r="B151">
        <v>243.5</v>
      </c>
      <c r="C151">
        <v>16.407299999999999</v>
      </c>
    </row>
    <row r="152" spans="1:3" x14ac:dyDescent="0.25">
      <c r="A152" t="s">
        <v>94</v>
      </c>
      <c r="B152">
        <v>234.9</v>
      </c>
      <c r="C152">
        <v>16.189900000000002</v>
      </c>
    </row>
    <row r="153" spans="1:3" x14ac:dyDescent="0.25">
      <c r="A153" t="s">
        <v>95</v>
      </c>
      <c r="B153">
        <v>229.7</v>
      </c>
      <c r="C153">
        <v>15.980600000000001</v>
      </c>
    </row>
    <row r="154" spans="1:3" x14ac:dyDescent="0.25">
      <c r="A154" t="s">
        <v>96</v>
      </c>
      <c r="B154">
        <v>217.2</v>
      </c>
      <c r="C154">
        <v>15.837</v>
      </c>
    </row>
    <row r="155" spans="1:3" x14ac:dyDescent="0.25">
      <c r="A155" t="s">
        <v>97</v>
      </c>
      <c r="B155">
        <v>200.99199999999999</v>
      </c>
      <c r="C155">
        <v>15.635199999999999</v>
      </c>
    </row>
    <row r="156" spans="1:3" x14ac:dyDescent="0.25">
      <c r="A156" t="s">
        <v>98</v>
      </c>
      <c r="B156">
        <v>262.48200000000003</v>
      </c>
      <c r="C156">
        <v>17.368500000000001</v>
      </c>
    </row>
    <row r="157" spans="1:3" x14ac:dyDescent="0.25">
      <c r="A157" t="s">
        <v>99</v>
      </c>
      <c r="B157">
        <v>235.84200000000001</v>
      </c>
      <c r="C157">
        <v>15.7182</v>
      </c>
    </row>
    <row r="158" spans="1:3" x14ac:dyDescent="0.25">
      <c r="A158" t="s">
        <v>100</v>
      </c>
      <c r="B158">
        <v>227.55</v>
      </c>
      <c r="C158">
        <v>13.776199999999999</v>
      </c>
    </row>
    <row r="159" spans="1:3" x14ac:dyDescent="0.25">
      <c r="A159" t="s">
        <v>101</v>
      </c>
      <c r="B159">
        <v>213.74</v>
      </c>
      <c r="C159">
        <v>13.1859</v>
      </c>
    </row>
    <row r="160" spans="1:3" x14ac:dyDescent="0.25">
      <c r="A160" t="s">
        <v>102</v>
      </c>
      <c r="B160">
        <v>206.97200000000001</v>
      </c>
      <c r="C160">
        <v>12.6266</v>
      </c>
    </row>
    <row r="161" spans="1:3" x14ac:dyDescent="0.25">
      <c r="A161" t="s">
        <v>103</v>
      </c>
      <c r="B161">
        <v>165.018</v>
      </c>
      <c r="C161">
        <v>12.232200000000001</v>
      </c>
    </row>
    <row r="162" spans="1:3" x14ac:dyDescent="0.25">
      <c r="A162" t="s">
        <v>33</v>
      </c>
      <c r="B162">
        <v>221.874</v>
      </c>
      <c r="C162">
        <v>10.149900000000001</v>
      </c>
    </row>
    <row r="163" spans="1:3" x14ac:dyDescent="0.25">
      <c r="A163" t="s">
        <v>19</v>
      </c>
      <c r="B163">
        <v>270</v>
      </c>
      <c r="C163">
        <v>10.154400000000001</v>
      </c>
    </row>
    <row r="164" spans="1:3" x14ac:dyDescent="0.25">
      <c r="A164" t="s">
        <v>34</v>
      </c>
      <c r="B164">
        <v>223.66399999999999</v>
      </c>
      <c r="C164">
        <v>4.2553999999999998</v>
      </c>
    </row>
    <row r="165" spans="1:3" x14ac:dyDescent="0.25">
      <c r="A165" t="s">
        <v>20</v>
      </c>
      <c r="B165">
        <v>270</v>
      </c>
      <c r="C165">
        <v>4.2526999999999999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IPC</vt:lpstr>
      <vt:lpstr>fmax_IPS</vt:lpstr>
      <vt:lpstr>MPKI</vt:lpstr>
      <vt:lpstr>min</vt:lpstr>
      <vt:lpstr>vs</vt:lpstr>
      <vt:lpstr>Presentation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2014-09-10T01:26:23Z</cp:lastPrinted>
  <dcterms:created xsi:type="dcterms:W3CDTF">2014-07-09T20:37:47Z</dcterms:created>
  <dcterms:modified xsi:type="dcterms:W3CDTF">2014-09-10T01:26:31Z</dcterms:modified>
</cp:coreProperties>
</file>