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总结" sheetId="2" r:id="rId2"/>
    <sheet name="养老" sheetId="3" r:id="rId3"/>
    <sheet name="医疗" sheetId="4" r:id="rId4"/>
    <sheet name="失业" sheetId="6" r:id="rId5"/>
    <sheet name="生育" sheetId="7" r:id="rId6"/>
    <sheet name="工伤" sheetId="8" r:id="rId7"/>
  </sheets>
  <calcPr calcId="144525"/>
</workbook>
</file>

<file path=xl/sharedStrings.xml><?xml version="1.0" encoding="utf-8"?>
<sst xmlns="http://schemas.openxmlformats.org/spreadsheetml/2006/main" count="69">
  <si>
    <t>当前月份</t>
  </si>
  <si>
    <t>工作时间</t>
  </si>
  <si>
    <t>发工资日</t>
  </si>
  <si>
    <t>基本工资</t>
  </si>
  <si>
    <t>其他补贴</t>
  </si>
  <si>
    <t>补发</t>
  </si>
  <si>
    <t>绩效福利</t>
  </si>
  <si>
    <t>实际出勤日</t>
  </si>
  <si>
    <t>正常出勤（日）</t>
  </si>
  <si>
    <t>缺勤（天）</t>
  </si>
  <si>
    <t>缺勤扣款</t>
  </si>
  <si>
    <t>迟到/早退扣款（1次50元）</t>
  </si>
  <si>
    <t>应发(报销部分分开)</t>
  </si>
  <si>
    <t>社保</t>
  </si>
  <si>
    <t>公积金</t>
  </si>
  <si>
    <t>税前合计</t>
  </si>
  <si>
    <t>个人税</t>
  </si>
  <si>
    <t>实发工资额</t>
  </si>
  <si>
    <t>下发报销</t>
  </si>
  <si>
    <t>合计</t>
  </si>
  <si>
    <t>备注</t>
  </si>
  <si>
    <t>7月</t>
  </si>
  <si>
    <t>7-23至7-25</t>
  </si>
  <si>
    <t>8月</t>
  </si>
  <si>
    <t>7-26至8-25</t>
  </si>
  <si>
    <t>1.5（8.6全天+8.7上午请事假）</t>
  </si>
  <si>
    <t>爱心互助捐款2元，3000待报销</t>
  </si>
  <si>
    <t>9月</t>
  </si>
  <si>
    <t>8-26至9-25</t>
  </si>
  <si>
    <t>1（8.28全天请事假）</t>
  </si>
  <si>
    <t>买6000元发票120元。按个人记录缺勤1天</t>
  </si>
  <si>
    <t>10月</t>
  </si>
  <si>
    <t>9-26至10-25</t>
  </si>
  <si>
    <t>18</t>
  </si>
  <si>
    <t>买3000元发票60元。按个人记录：缺勤1天，迟到2次</t>
  </si>
  <si>
    <t>11月</t>
  </si>
  <si>
    <t>10-26至11-25</t>
  </si>
  <si>
    <t>22</t>
  </si>
  <si>
    <t>2（10.26-27请假1.5天，11-24请假半天）</t>
  </si>
  <si>
    <t>买3000元发票60元。按个人记录：迟到5次。避税省170元</t>
  </si>
  <si>
    <t>12月</t>
  </si>
  <si>
    <t>11-26至12-25</t>
  </si>
  <si>
    <t>迟到10分钟以内扣50元*10，迟到10分钟以上扣半天工资*5</t>
  </si>
  <si>
    <t>1月</t>
  </si>
  <si>
    <t>12-26至1-25</t>
  </si>
  <si>
    <t>适用于2018-10-01前</t>
  </si>
  <si>
    <t>北京</t>
  </si>
  <si>
    <t>养老保险</t>
  </si>
  <si>
    <t>医疗保险</t>
  </si>
  <si>
    <t>生育险</t>
  </si>
  <si>
    <t>试用期薪资=正常工作时间工资2450+保密费3000+住房补贴2050=7500；另外：避税3000.合计10500</t>
  </si>
  <si>
    <t>缴纳社保=2200*8% +5008.8*2%+2200*0.5%=176+100.18+11=287.18元</t>
  </si>
  <si>
    <t>缴纳公积金=10500*5%=525元</t>
  </si>
  <si>
    <t>合计：812.18元（试用期固定）</t>
  </si>
  <si>
    <t>转正后：基本工资10500+绩效福利2187.5</t>
  </si>
  <si>
    <t>缴费年月</t>
  </si>
  <si>
    <t>缴费类型</t>
  </si>
  <si>
    <t>缴费基数</t>
  </si>
  <si>
    <t>单位缴费</t>
  </si>
  <si>
    <t>个人缴费</t>
  </si>
  <si>
    <t>缴费单位名称</t>
  </si>
  <si>
    <t>-</t>
  </si>
  <si>
    <t>正常缴费</t>
  </si>
  <si>
    <t>迪拜尔特控股（北京）有限公司</t>
  </si>
  <si>
    <t>北京阿兰科贸有限公司</t>
  </si>
  <si>
    <t>北京律和同盟科技有限公司</t>
  </si>
  <si>
    <t>缴费类别</t>
  </si>
  <si>
    <t>正常缴纳</t>
  </si>
  <si>
    <t>结算日期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</si>
</sst>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yyyy&quot;年&quot;m&quot;月&quot;;@"/>
    <numFmt numFmtId="44" formatCode="_ &quot;￥&quot;* #,##0.00_ ;_ &quot;￥&quot;* \-#,##0.00_ ;_ &quot;￥&quot;* &quot;-&quot;??_ ;_ @_ "/>
    <numFmt numFmtId="178" formatCode="0.00_);[Red]\(0.00\)"/>
  </numFmts>
  <fonts count="26">
    <font>
      <sz val="11"/>
      <color theme="1"/>
      <name val="等线"/>
      <charset val="134"/>
      <scheme val="minor"/>
    </font>
    <font>
      <sz val="9"/>
      <color rgb="FF333333"/>
      <name val="Microsoft YaHei"/>
      <charset val="134"/>
    </font>
    <font>
      <b/>
      <sz val="9"/>
      <color rgb="FF333333"/>
      <name val="Microsoft YaHei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23" fillId="32" borderId="11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67">
    <xf numFmtId="0" fontId="0" fillId="0" borderId="0" xfId="0"/>
    <xf numFmtId="177" fontId="0" fillId="0" borderId="0" xfId="0" applyNumberFormat="1"/>
    <xf numFmtId="177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77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/>
    <xf numFmtId="177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76" fontId="5" fillId="0" borderId="0" xfId="0" applyNumberFormat="1" applyFont="1" applyAlignment="1">
      <alignment vertical="center"/>
    </xf>
    <xf numFmtId="178" fontId="0" fillId="0" borderId="0" xfId="0" applyNumberForma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58" fontId="0" fillId="0" borderId="2" xfId="0" applyNumberFormat="1" applyBorder="1" applyAlignment="1">
      <alignment horizontal="center" vertical="center" wrapText="1"/>
    </xf>
    <xf numFmtId="0" fontId="0" fillId="5" borderId="2" xfId="0" applyNumberForma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13970</xdr:colOff>
      <xdr:row>1</xdr:row>
      <xdr:rowOff>12700</xdr:rowOff>
    </xdr:from>
    <xdr:to>
      <xdr:col>9</xdr:col>
      <xdr:colOff>20320</xdr:colOff>
      <xdr:row>14</xdr:row>
      <xdr:rowOff>101600</xdr:rowOff>
    </xdr:to>
    <xdr:pic>
      <xdr:nvPicPr>
        <xdr:cNvPr id="2" name="图片 1" descr="Imag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70" y="190500"/>
          <a:ext cx="5949950" cy="2400300"/>
        </a:xfrm>
        <a:prstGeom prst="rect">
          <a:avLst/>
        </a:prstGeom>
      </xdr:spPr>
    </xdr:pic>
    <xdr:clientData/>
  </xdr:twoCellAnchor>
  <xdr:twoCellAnchor>
    <xdr:from>
      <xdr:col>9</xdr:col>
      <xdr:colOff>482600</xdr:colOff>
      <xdr:row>0</xdr:row>
      <xdr:rowOff>31750</xdr:rowOff>
    </xdr:from>
    <xdr:to>
      <xdr:col>15</xdr:col>
      <xdr:colOff>527050</xdr:colOff>
      <xdr:row>30</xdr:row>
      <xdr:rowOff>165100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26200" y="31750"/>
          <a:ext cx="4826000" cy="5467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tabSelected="1" zoomScale="85" zoomScaleNormal="85" workbookViewId="0">
      <selection activeCell="B10" sqref="B10"/>
    </sheetView>
  </sheetViews>
  <sheetFormatPr defaultColWidth="9" defaultRowHeight="14" outlineLevelRow="7"/>
  <cols>
    <col min="1" max="1" width="9" style="15"/>
    <col min="2" max="2" width="13.25" style="16" customWidth="1"/>
    <col min="3" max="3" width="9.08333333333333" style="16"/>
    <col min="4" max="4" width="7.58333333333333" style="16" customWidth="1"/>
    <col min="5" max="5" width="5.58333333333333" style="16" customWidth="1"/>
    <col min="6" max="6" width="8.91666666666667" style="16" customWidth="1"/>
    <col min="7" max="7" width="7.58333333333333" style="16" customWidth="1"/>
    <col min="8" max="8" width="6.66666666666667" style="17" customWidth="1"/>
    <col min="9" max="9" width="7.16666666666667" style="18" customWidth="1"/>
    <col min="10" max="10" width="13.525" style="15" customWidth="1"/>
    <col min="11" max="11" width="9" style="16"/>
    <col min="12" max="12" width="10.6833333333333" style="16" customWidth="1"/>
    <col min="13" max="13" width="6.66666666666667" style="16" customWidth="1"/>
    <col min="14" max="14" width="8.625" style="16" customWidth="1"/>
    <col min="15" max="15" width="10.25" style="16" customWidth="1"/>
    <col min="16" max="16" width="7.41666666666667" style="16" customWidth="1"/>
    <col min="17" max="17" width="8.13333333333333" style="16" customWidth="1"/>
    <col min="18" max="18" width="9.10833333333333" style="19" customWidth="1"/>
    <col min="19" max="19" width="9.10833333333333" style="20" customWidth="1"/>
    <col min="20" max="20" width="9.41666666666667" style="17"/>
    <col min="21" max="21" width="9.41666666666667" style="20"/>
    <col min="22" max="22" width="30.3916666666667" style="16" customWidth="1"/>
    <col min="23" max="23" width="11.5833333333333" style="16"/>
    <col min="24" max="16384" width="9" style="16"/>
  </cols>
  <sheetData>
    <row r="1" s="14" customFormat="1" ht="51" customHeight="1" spans="1:2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7</v>
      </c>
      <c r="I1" s="35" t="s">
        <v>8</v>
      </c>
      <c r="J1" s="21" t="s">
        <v>9</v>
      </c>
      <c r="K1" s="21" t="s">
        <v>10</v>
      </c>
      <c r="L1" s="21" t="s">
        <v>11</v>
      </c>
      <c r="M1" s="36" t="s">
        <v>12</v>
      </c>
      <c r="N1" s="37"/>
      <c r="O1" s="21" t="s">
        <v>13</v>
      </c>
      <c r="P1" s="21" t="s">
        <v>14</v>
      </c>
      <c r="Q1" s="21" t="s">
        <v>15</v>
      </c>
      <c r="R1" s="48" t="s">
        <v>16</v>
      </c>
      <c r="S1" s="49" t="s">
        <v>17</v>
      </c>
      <c r="T1" s="22" t="s">
        <v>18</v>
      </c>
      <c r="U1" s="49" t="s">
        <v>19</v>
      </c>
      <c r="V1" s="21" t="s">
        <v>20</v>
      </c>
      <c r="W1" s="50" t="s">
        <v>19</v>
      </c>
    </row>
    <row r="2" s="15" customFormat="1" ht="24" customHeight="1" spans="1:23">
      <c r="A2" s="23" t="s">
        <v>21</v>
      </c>
      <c r="B2" s="24" t="s">
        <v>22</v>
      </c>
      <c r="C2" s="25">
        <v>43321</v>
      </c>
      <c r="D2" s="23"/>
      <c r="E2" s="23"/>
      <c r="F2" s="23"/>
      <c r="G2" s="23"/>
      <c r="H2" s="26"/>
      <c r="I2" s="38"/>
      <c r="J2" s="23"/>
      <c r="K2" s="23"/>
      <c r="L2" s="23"/>
      <c r="M2" s="23"/>
      <c r="N2" s="23"/>
      <c r="O2" s="23"/>
      <c r="P2" s="23"/>
      <c r="Q2" s="23"/>
      <c r="R2" s="51"/>
      <c r="S2" s="24">
        <v>1365.59</v>
      </c>
      <c r="T2" s="52">
        <v>0</v>
      </c>
      <c r="U2" s="53">
        <f t="shared" ref="U2:U7" si="0">S2+T2</f>
        <v>1365.59</v>
      </c>
      <c r="V2" s="23"/>
      <c r="W2" s="54">
        <f>SUM(U2:U8)</f>
        <v>50933.8744</v>
      </c>
    </row>
    <row r="3" s="15" customFormat="1" ht="42" spans="1:23">
      <c r="A3" s="23" t="s">
        <v>23</v>
      </c>
      <c r="B3" s="23" t="s">
        <v>24</v>
      </c>
      <c r="C3" s="25">
        <v>43354</v>
      </c>
      <c r="D3" s="23">
        <v>7500</v>
      </c>
      <c r="E3" s="23">
        <v>38</v>
      </c>
      <c r="F3" s="23"/>
      <c r="G3" s="23">
        <v>0</v>
      </c>
      <c r="H3" s="27">
        <v>20.5</v>
      </c>
      <c r="I3" s="39">
        <v>22</v>
      </c>
      <c r="J3" s="40" t="s">
        <v>25</v>
      </c>
      <c r="K3" s="41">
        <v>517.24</v>
      </c>
      <c r="L3" s="41">
        <v>0</v>
      </c>
      <c r="M3" s="24">
        <v>3000</v>
      </c>
      <c r="N3" s="24">
        <f>SUM(D3:G3)-L3-K3</f>
        <v>7020.76</v>
      </c>
      <c r="O3" s="23">
        <v>287.18</v>
      </c>
      <c r="P3" s="23">
        <v>525</v>
      </c>
      <c r="Q3" s="24">
        <f>N3-O3-P3</f>
        <v>6208.58</v>
      </c>
      <c r="R3" s="51">
        <f>(Q3-3500)*0.1-105</f>
        <v>165.858</v>
      </c>
      <c r="S3" s="55">
        <f>Q3-R3</f>
        <v>6042.722</v>
      </c>
      <c r="T3" s="52">
        <v>0</v>
      </c>
      <c r="U3" s="53">
        <f t="shared" si="0"/>
        <v>6042.722</v>
      </c>
      <c r="V3" s="23" t="s">
        <v>26</v>
      </c>
      <c r="W3" s="56"/>
    </row>
    <row r="4" ht="34" customHeight="1" spans="1:23">
      <c r="A4" s="23" t="s">
        <v>27</v>
      </c>
      <c r="B4" s="23" t="s">
        <v>28</v>
      </c>
      <c r="C4" s="25">
        <v>43385</v>
      </c>
      <c r="D4" s="23">
        <v>7500</v>
      </c>
      <c r="E4" s="23">
        <v>38</v>
      </c>
      <c r="F4" s="23"/>
      <c r="G4" s="23">
        <v>0</v>
      </c>
      <c r="H4" s="27">
        <v>19.5</v>
      </c>
      <c r="I4" s="39">
        <v>21</v>
      </c>
      <c r="J4" s="42" t="s">
        <v>29</v>
      </c>
      <c r="K4" s="41">
        <v>344.83</v>
      </c>
      <c r="L4" s="41">
        <v>200</v>
      </c>
      <c r="M4" s="24">
        <v>3000</v>
      </c>
      <c r="N4" s="24">
        <f>SUM(D4:G4)-L4-K4</f>
        <v>6993.17</v>
      </c>
      <c r="O4" s="23">
        <v>287.18</v>
      </c>
      <c r="P4" s="23">
        <v>525</v>
      </c>
      <c r="Q4" s="24">
        <f>N4-O4-P4</f>
        <v>6180.99</v>
      </c>
      <c r="R4" s="51">
        <f t="shared" ref="R4:R7" si="1">(Q4-5000)*0.03</f>
        <v>35.4297</v>
      </c>
      <c r="S4" s="55">
        <f>Q4-R4</f>
        <v>6145.5603</v>
      </c>
      <c r="T4" s="52">
        <v>6000</v>
      </c>
      <c r="U4" s="53">
        <f t="shared" si="0"/>
        <v>12145.5603</v>
      </c>
      <c r="V4" s="57" t="s">
        <v>30</v>
      </c>
      <c r="W4" s="41">
        <v>344.83</v>
      </c>
    </row>
    <row r="5" s="15" customFormat="1" ht="28" spans="1:23">
      <c r="A5" s="28" t="s">
        <v>31</v>
      </c>
      <c r="B5" s="28" t="s">
        <v>32</v>
      </c>
      <c r="C5" s="29">
        <v>43417</v>
      </c>
      <c r="D5" s="28">
        <v>7500</v>
      </c>
      <c r="E5" s="28">
        <v>38</v>
      </c>
      <c r="F5" s="28"/>
      <c r="G5" s="28">
        <v>510.42</v>
      </c>
      <c r="H5" s="30">
        <v>17.5</v>
      </c>
      <c r="I5" s="43" t="s">
        <v>33</v>
      </c>
      <c r="J5" s="44">
        <v>0</v>
      </c>
      <c r="K5" s="45">
        <v>0</v>
      </c>
      <c r="L5" s="45">
        <v>0</v>
      </c>
      <c r="M5" s="46">
        <v>3000</v>
      </c>
      <c r="N5" s="46">
        <f>SUM(D5:G5)-L5-K5</f>
        <v>8048.42</v>
      </c>
      <c r="O5" s="28">
        <v>287.18</v>
      </c>
      <c r="P5" s="28">
        <v>525</v>
      </c>
      <c r="Q5" s="46">
        <f>N5-O5-P5</f>
        <v>7236.24</v>
      </c>
      <c r="R5" s="58">
        <f t="shared" si="1"/>
        <v>67.0872</v>
      </c>
      <c r="S5" s="59">
        <f>Q5-R5</f>
        <v>7169.1528</v>
      </c>
      <c r="T5" s="60">
        <v>3000</v>
      </c>
      <c r="U5" s="61">
        <f t="shared" si="0"/>
        <v>10169.1528</v>
      </c>
      <c r="V5" s="28" t="s">
        <v>34</v>
      </c>
      <c r="W5" s="41">
        <v>444.83</v>
      </c>
    </row>
    <row r="6" s="15" customFormat="1" ht="42" spans="1:23">
      <c r="A6" s="23" t="s">
        <v>35</v>
      </c>
      <c r="B6" s="23" t="s">
        <v>36</v>
      </c>
      <c r="C6" s="31">
        <v>43445</v>
      </c>
      <c r="D6" s="28">
        <v>7500</v>
      </c>
      <c r="E6" s="32">
        <v>38</v>
      </c>
      <c r="F6" s="32">
        <v>1552.42</v>
      </c>
      <c r="G6" s="32">
        <v>635.08</v>
      </c>
      <c r="H6" s="33">
        <v>20</v>
      </c>
      <c r="I6" s="47" t="s">
        <v>37</v>
      </c>
      <c r="J6" s="23" t="s">
        <v>38</v>
      </c>
      <c r="K6" s="32">
        <v>689.66</v>
      </c>
      <c r="L6" s="32">
        <v>0</v>
      </c>
      <c r="M6" s="46">
        <v>3000</v>
      </c>
      <c r="N6" s="46">
        <f>SUM(D6:G6)-L6-K6</f>
        <v>9035.84</v>
      </c>
      <c r="O6" s="28">
        <v>287.18</v>
      </c>
      <c r="P6" s="28">
        <v>525</v>
      </c>
      <c r="Q6" s="46">
        <f>N6-O6-P6</f>
        <v>8223.66</v>
      </c>
      <c r="R6" s="58">
        <f>(Q6-5000)*0.1-210</f>
        <v>112.366</v>
      </c>
      <c r="S6" s="59">
        <f>Q6-R6</f>
        <v>8111.294</v>
      </c>
      <c r="T6" s="62">
        <v>3000</v>
      </c>
      <c r="U6" s="61">
        <f t="shared" si="0"/>
        <v>11111.294</v>
      </c>
      <c r="V6" s="28" t="s">
        <v>39</v>
      </c>
      <c r="W6" s="32">
        <v>250</v>
      </c>
    </row>
    <row r="7" ht="28" spans="1:23">
      <c r="A7" s="23" t="s">
        <v>40</v>
      </c>
      <c r="B7" s="32" t="s">
        <v>41</v>
      </c>
      <c r="C7" s="34"/>
      <c r="D7" s="32">
        <v>7500</v>
      </c>
      <c r="E7" s="32">
        <v>38</v>
      </c>
      <c r="F7" s="32">
        <v>0</v>
      </c>
      <c r="G7" s="34">
        <v>1968.75</v>
      </c>
      <c r="H7" s="33">
        <v>22</v>
      </c>
      <c r="I7" s="47" t="s">
        <v>37</v>
      </c>
      <c r="J7" s="32">
        <v>0</v>
      </c>
      <c r="K7" s="32">
        <v>0</v>
      </c>
      <c r="L7" s="32">
        <v>1534.48</v>
      </c>
      <c r="M7" s="46">
        <v>3000</v>
      </c>
      <c r="N7" s="46">
        <f>SUM(D7:G7)-L7-K7</f>
        <v>7972.27</v>
      </c>
      <c r="O7" s="28">
        <v>282.78</v>
      </c>
      <c r="P7" s="28">
        <v>525</v>
      </c>
      <c r="Q7" s="46">
        <f>N7-O7-P7</f>
        <v>7164.49</v>
      </c>
      <c r="R7" s="58">
        <f t="shared" si="1"/>
        <v>64.9347</v>
      </c>
      <c r="S7" s="59">
        <f>Q7-R7</f>
        <v>7099.5553</v>
      </c>
      <c r="T7" s="62">
        <v>3000</v>
      </c>
      <c r="U7" s="61">
        <f t="shared" si="0"/>
        <v>10099.5553</v>
      </c>
      <c r="V7" s="57" t="s">
        <v>42</v>
      </c>
      <c r="W7" s="63"/>
    </row>
    <row r="8" spans="1:23">
      <c r="A8" s="32" t="s">
        <v>43</v>
      </c>
      <c r="B8" s="34" t="s">
        <v>44</v>
      </c>
      <c r="C8" s="34"/>
      <c r="D8" s="34"/>
      <c r="E8" s="34"/>
      <c r="F8" s="34"/>
      <c r="G8" s="34"/>
      <c r="H8" s="33"/>
      <c r="I8" s="47"/>
      <c r="J8" s="32"/>
      <c r="K8" s="34"/>
      <c r="L8" s="34"/>
      <c r="M8" s="34"/>
      <c r="N8" s="34"/>
      <c r="O8" s="34"/>
      <c r="P8" s="34"/>
      <c r="Q8" s="34"/>
      <c r="R8" s="64"/>
      <c r="S8" s="65"/>
      <c r="T8" s="66"/>
      <c r="U8" s="65"/>
      <c r="V8" s="34"/>
      <c r="W8" s="63"/>
    </row>
  </sheetData>
  <mergeCells count="1">
    <mergeCell ref="M1:N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E23" sqref="E23"/>
    </sheetView>
  </sheetViews>
  <sheetFormatPr defaultColWidth="8.66666666666667" defaultRowHeight="14" outlineLevelCol="3"/>
  <cols>
    <col min="11" max="11" width="19.4166666666667" customWidth="1"/>
  </cols>
  <sheetData>
    <row r="1" spans="4:4">
      <c r="D1" s="13" t="s">
        <v>45</v>
      </c>
    </row>
    <row r="16" spans="1:1">
      <c r="A16" t="s">
        <v>46</v>
      </c>
    </row>
    <row r="17" spans="1:4">
      <c r="A17" s="14" t="s">
        <v>14</v>
      </c>
      <c r="B17" s="15" t="s">
        <v>47</v>
      </c>
      <c r="C17" s="15" t="s">
        <v>48</v>
      </c>
      <c r="D17" s="15" t="s">
        <v>49</v>
      </c>
    </row>
    <row r="18" spans="1:4">
      <c r="A18" s="15">
        <v>4770.07</v>
      </c>
      <c r="B18" s="15">
        <v>5028.72</v>
      </c>
      <c r="C18" s="15">
        <v>1952.12</v>
      </c>
      <c r="D18" s="15">
        <v>754.45</v>
      </c>
    </row>
    <row r="20" spans="1:1">
      <c r="A20" t="s">
        <v>50</v>
      </c>
    </row>
    <row r="21" spans="1:1">
      <c r="A21" t="s">
        <v>51</v>
      </c>
    </row>
    <row r="22" spans="1:1">
      <c r="A22" t="s">
        <v>52</v>
      </c>
    </row>
    <row r="23" spans="1:1">
      <c r="A23" t="s">
        <v>53</v>
      </c>
    </row>
    <row r="25" spans="1:1">
      <c r="A25" t="s">
        <v>54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20" workbookViewId="0">
      <selection activeCell="E29" sqref="E29"/>
    </sheetView>
  </sheetViews>
  <sheetFormatPr defaultColWidth="8.66666666666667" defaultRowHeight="14" outlineLevelCol="5"/>
  <cols>
    <col min="1" max="1" width="11.5" style="1" customWidth="1"/>
  </cols>
  <sheetData>
    <row r="1" ht="27" spans="1:6">
      <c r="A1" s="7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11">
        <v>42370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</row>
    <row r="3" ht="39" spans="1:6">
      <c r="A3" s="11">
        <v>42401</v>
      </c>
      <c r="B3" s="12" t="s">
        <v>62</v>
      </c>
      <c r="C3" s="12">
        <v>2585</v>
      </c>
      <c r="D3" s="12">
        <v>517</v>
      </c>
      <c r="E3" s="12">
        <v>206.8</v>
      </c>
      <c r="F3" s="12" t="s">
        <v>63</v>
      </c>
    </row>
    <row r="4" ht="39" spans="1:6">
      <c r="A4" s="11">
        <v>42430</v>
      </c>
      <c r="B4" s="12" t="s">
        <v>62</v>
      </c>
      <c r="C4" s="12">
        <v>2585</v>
      </c>
      <c r="D4" s="12">
        <v>517</v>
      </c>
      <c r="E4" s="12">
        <v>206.8</v>
      </c>
      <c r="F4" s="12" t="s">
        <v>63</v>
      </c>
    </row>
    <row r="5" ht="39" spans="1:6">
      <c r="A5" s="11">
        <v>42461</v>
      </c>
      <c r="B5" s="12" t="s">
        <v>62</v>
      </c>
      <c r="C5" s="12">
        <v>2585</v>
      </c>
      <c r="D5" s="12">
        <v>517</v>
      </c>
      <c r="E5" s="12">
        <v>206.8</v>
      </c>
      <c r="F5" s="12" t="s">
        <v>63</v>
      </c>
    </row>
    <row r="6" ht="39" spans="1:6">
      <c r="A6" s="11">
        <v>42491</v>
      </c>
      <c r="B6" s="12" t="s">
        <v>62</v>
      </c>
      <c r="C6" s="12">
        <v>2585</v>
      </c>
      <c r="D6" s="12">
        <v>491.15</v>
      </c>
      <c r="E6" s="12">
        <v>206.8</v>
      </c>
      <c r="F6" s="12" t="s">
        <v>63</v>
      </c>
    </row>
    <row r="7" ht="39" spans="1:6">
      <c r="A7" s="11">
        <v>42522</v>
      </c>
      <c r="B7" s="12" t="s">
        <v>62</v>
      </c>
      <c r="C7" s="12">
        <v>2585</v>
      </c>
      <c r="D7" s="12">
        <v>491.15</v>
      </c>
      <c r="E7" s="12">
        <v>206.8</v>
      </c>
      <c r="F7" s="12" t="s">
        <v>63</v>
      </c>
    </row>
    <row r="8" ht="39" spans="1:6">
      <c r="A8" s="11">
        <v>42552</v>
      </c>
      <c r="B8" s="12" t="s">
        <v>62</v>
      </c>
      <c r="C8" s="12">
        <v>2844</v>
      </c>
      <c r="D8" s="12">
        <v>540.36</v>
      </c>
      <c r="E8" s="12">
        <v>227.52</v>
      </c>
      <c r="F8" s="12" t="s">
        <v>63</v>
      </c>
    </row>
    <row r="9" ht="39" spans="1:6">
      <c r="A9" s="11">
        <v>42583</v>
      </c>
      <c r="B9" s="12" t="s">
        <v>62</v>
      </c>
      <c r="C9" s="12">
        <v>2844</v>
      </c>
      <c r="D9" s="12">
        <v>540.36</v>
      </c>
      <c r="E9" s="12">
        <v>227.52</v>
      </c>
      <c r="F9" s="12" t="s">
        <v>63</v>
      </c>
    </row>
    <row r="10" ht="39" spans="1:6">
      <c r="A10" s="11">
        <v>42614</v>
      </c>
      <c r="B10" s="12" t="s">
        <v>62</v>
      </c>
      <c r="C10" s="12">
        <v>2834</v>
      </c>
      <c r="D10" s="12">
        <v>538.46</v>
      </c>
      <c r="E10" s="12">
        <v>226.72</v>
      </c>
      <c r="F10" s="12" t="s">
        <v>63</v>
      </c>
    </row>
    <row r="11" spans="1:6">
      <c r="A11" s="11">
        <v>42644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</row>
    <row r="12" spans="1:6">
      <c r="A12" s="11">
        <v>42675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</row>
    <row r="13" ht="26" spans="1:6">
      <c r="A13" s="11">
        <v>42705</v>
      </c>
      <c r="B13" s="12" t="s">
        <v>62</v>
      </c>
      <c r="C13" s="12">
        <v>2834</v>
      </c>
      <c r="D13" s="12">
        <v>538.46</v>
      </c>
      <c r="E13" s="12">
        <v>226.72</v>
      </c>
      <c r="F13" s="12" t="s">
        <v>64</v>
      </c>
    </row>
    <row r="14" ht="26" spans="1:6">
      <c r="A14" s="11">
        <v>42736</v>
      </c>
      <c r="B14" s="12" t="s">
        <v>62</v>
      </c>
      <c r="C14" s="12">
        <v>2834</v>
      </c>
      <c r="D14" s="12">
        <v>538.46</v>
      </c>
      <c r="E14" s="12">
        <v>226.72</v>
      </c>
      <c r="F14" s="12" t="s">
        <v>64</v>
      </c>
    </row>
    <row r="15" ht="26" spans="1:6">
      <c r="A15" s="11">
        <v>42767</v>
      </c>
      <c r="B15" s="12" t="s">
        <v>62</v>
      </c>
      <c r="C15" s="12">
        <v>2834</v>
      </c>
      <c r="D15" s="12">
        <v>538.46</v>
      </c>
      <c r="E15" s="12">
        <v>226.72</v>
      </c>
      <c r="F15" s="12" t="s">
        <v>64</v>
      </c>
    </row>
    <row r="16" ht="26" spans="1:6">
      <c r="A16" s="11">
        <v>42795</v>
      </c>
      <c r="B16" s="12" t="s">
        <v>62</v>
      </c>
      <c r="C16" s="12">
        <v>2834</v>
      </c>
      <c r="D16" s="12">
        <v>538.46</v>
      </c>
      <c r="E16" s="12">
        <v>226.72</v>
      </c>
      <c r="F16" s="12" t="s">
        <v>64</v>
      </c>
    </row>
    <row r="17" ht="26" spans="1:6">
      <c r="A17" s="11">
        <v>42826</v>
      </c>
      <c r="B17" s="12" t="s">
        <v>62</v>
      </c>
      <c r="C17" s="12">
        <v>2834</v>
      </c>
      <c r="D17" s="12">
        <v>538.46</v>
      </c>
      <c r="E17" s="12">
        <v>226.72</v>
      </c>
      <c r="F17" s="12" t="s">
        <v>64</v>
      </c>
    </row>
    <row r="18" ht="26" spans="1:6">
      <c r="A18" s="11">
        <v>42856</v>
      </c>
      <c r="B18" s="12" t="s">
        <v>62</v>
      </c>
      <c r="C18" s="12">
        <v>2834</v>
      </c>
      <c r="D18" s="12">
        <v>538.46</v>
      </c>
      <c r="E18" s="12">
        <v>226.72</v>
      </c>
      <c r="F18" s="12" t="s">
        <v>64</v>
      </c>
    </row>
    <row r="19" ht="26" spans="1:6">
      <c r="A19" s="11">
        <v>42887</v>
      </c>
      <c r="B19" s="12" t="s">
        <v>62</v>
      </c>
      <c r="C19" s="12">
        <v>2834</v>
      </c>
      <c r="D19" s="12">
        <v>538.46</v>
      </c>
      <c r="E19" s="12">
        <v>226.72</v>
      </c>
      <c r="F19" s="12" t="s">
        <v>64</v>
      </c>
    </row>
    <row r="20" ht="26" spans="1:6">
      <c r="A20" s="11">
        <v>42917</v>
      </c>
      <c r="B20" s="12" t="s">
        <v>62</v>
      </c>
      <c r="C20" s="12">
        <v>3082</v>
      </c>
      <c r="D20" s="12">
        <v>585.58</v>
      </c>
      <c r="E20" s="12">
        <v>246.56</v>
      </c>
      <c r="F20" s="12" t="s">
        <v>64</v>
      </c>
    </row>
    <row r="21" spans="1:6">
      <c r="A21" s="11">
        <v>42948</v>
      </c>
      <c r="B21" s="12" t="s">
        <v>61</v>
      </c>
      <c r="C21" s="12" t="s">
        <v>61</v>
      </c>
      <c r="D21" s="12" t="s">
        <v>61</v>
      </c>
      <c r="E21" s="12" t="s">
        <v>61</v>
      </c>
      <c r="F21" s="12" t="s">
        <v>61</v>
      </c>
    </row>
    <row r="22" spans="1:6">
      <c r="A22" s="11">
        <v>42979</v>
      </c>
      <c r="B22" s="12" t="s">
        <v>61</v>
      </c>
      <c r="C22" s="12" t="s">
        <v>61</v>
      </c>
      <c r="D22" s="12" t="s">
        <v>61</v>
      </c>
      <c r="E22" s="12" t="s">
        <v>61</v>
      </c>
      <c r="F22" s="12" t="s">
        <v>61</v>
      </c>
    </row>
    <row r="23" ht="39" spans="1:6">
      <c r="A23" s="11">
        <v>43009</v>
      </c>
      <c r="B23" s="12" t="s">
        <v>62</v>
      </c>
      <c r="C23" s="12">
        <v>3082</v>
      </c>
      <c r="D23" s="12">
        <v>585.58</v>
      </c>
      <c r="E23" s="12">
        <v>246.56</v>
      </c>
      <c r="F23" s="12" t="s">
        <v>65</v>
      </c>
    </row>
    <row r="24" ht="39" spans="1:6">
      <c r="A24" s="11">
        <v>43040</v>
      </c>
      <c r="B24" s="12" t="s">
        <v>62</v>
      </c>
      <c r="C24" s="12">
        <v>3082</v>
      </c>
      <c r="D24" s="12">
        <v>585.58</v>
      </c>
      <c r="E24" s="12">
        <v>246.56</v>
      </c>
      <c r="F24" s="12" t="s">
        <v>65</v>
      </c>
    </row>
    <row r="25" ht="39" spans="1:6">
      <c r="A25" s="11">
        <v>43070</v>
      </c>
      <c r="B25" s="12" t="s">
        <v>62</v>
      </c>
      <c r="C25" s="12">
        <v>3082</v>
      </c>
      <c r="D25" s="12">
        <v>585.58</v>
      </c>
      <c r="E25" s="12">
        <v>246.56</v>
      </c>
      <c r="F25" s="12" t="s">
        <v>65</v>
      </c>
    </row>
    <row r="26" ht="39" spans="1:6">
      <c r="A26" s="11">
        <v>43101</v>
      </c>
      <c r="B26" s="12" t="s">
        <v>62</v>
      </c>
      <c r="C26" s="12">
        <v>3082</v>
      </c>
      <c r="D26" s="12">
        <v>585.58</v>
      </c>
      <c r="E26" s="12">
        <v>246.56</v>
      </c>
      <c r="F26" s="12" t="s">
        <v>65</v>
      </c>
    </row>
    <row r="27" ht="39" spans="1:6">
      <c r="A27" s="11">
        <v>43132</v>
      </c>
      <c r="B27" s="12" t="s">
        <v>62</v>
      </c>
      <c r="C27" s="12">
        <v>3082</v>
      </c>
      <c r="D27" s="12">
        <v>585.58</v>
      </c>
      <c r="E27" s="12">
        <v>246.56</v>
      </c>
      <c r="F27" s="12" t="s">
        <v>65</v>
      </c>
    </row>
    <row r="28" ht="39" spans="1:6">
      <c r="A28" s="11">
        <v>43160</v>
      </c>
      <c r="B28" s="12" t="s">
        <v>62</v>
      </c>
      <c r="C28" s="12">
        <v>3082</v>
      </c>
      <c r="D28" s="12">
        <v>585.58</v>
      </c>
      <c r="E28" s="12">
        <v>246.56</v>
      </c>
      <c r="F28" s="12" t="s">
        <v>65</v>
      </c>
    </row>
    <row r="29" spans="5:5">
      <c r="E29">
        <f>SUM(E2:E28)</f>
        <v>5028.72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E29" sqref="E29"/>
    </sheetView>
  </sheetViews>
  <sheetFormatPr defaultColWidth="8.66666666666667" defaultRowHeight="14"/>
  <cols>
    <col min="1" max="1" width="16" style="1" customWidth="1"/>
    <col min="6" max="6" width="12.5833333333333" customWidth="1"/>
  </cols>
  <sheetData>
    <row r="1" ht="35" customHeight="1" spans="1:10">
      <c r="A1" s="7" t="s">
        <v>55</v>
      </c>
      <c r="B1" s="8" t="s">
        <v>66</v>
      </c>
      <c r="C1" s="8" t="s">
        <v>57</v>
      </c>
      <c r="D1" s="8" t="s">
        <v>58</v>
      </c>
      <c r="E1" s="8" t="s">
        <v>59</v>
      </c>
      <c r="F1" s="8" t="s">
        <v>60</v>
      </c>
      <c r="J1" s="1"/>
    </row>
    <row r="2" ht="35" customHeight="1" spans="1:10">
      <c r="A2" s="9">
        <v>42370</v>
      </c>
      <c r="B2" s="10" t="s">
        <v>61</v>
      </c>
      <c r="C2" s="10" t="s">
        <v>61</v>
      </c>
      <c r="D2" s="10" t="s">
        <v>61</v>
      </c>
      <c r="E2" s="10" t="s">
        <v>61</v>
      </c>
      <c r="F2" s="10" t="s">
        <v>61</v>
      </c>
      <c r="J2" s="1"/>
    </row>
    <row r="3" ht="26" spans="1:6">
      <c r="A3" s="11">
        <v>42401</v>
      </c>
      <c r="B3" s="12" t="s">
        <v>67</v>
      </c>
      <c r="C3" s="12">
        <v>3878</v>
      </c>
      <c r="D3" s="12">
        <v>387.8</v>
      </c>
      <c r="E3" s="12">
        <v>80.56</v>
      </c>
      <c r="F3" s="12" t="s">
        <v>63</v>
      </c>
    </row>
    <row r="4" ht="26" spans="1:6">
      <c r="A4" s="11">
        <v>42430</v>
      </c>
      <c r="B4" s="12" t="s">
        <v>67</v>
      </c>
      <c r="C4" s="12">
        <v>3878</v>
      </c>
      <c r="D4" s="12">
        <v>387.8</v>
      </c>
      <c r="E4" s="12">
        <v>80.56</v>
      </c>
      <c r="F4" s="12" t="s">
        <v>63</v>
      </c>
    </row>
    <row r="5" ht="26" spans="1:6">
      <c r="A5" s="11">
        <v>42461</v>
      </c>
      <c r="B5" s="12" t="s">
        <v>67</v>
      </c>
      <c r="C5" s="12">
        <v>3878</v>
      </c>
      <c r="D5" s="12">
        <v>387.8</v>
      </c>
      <c r="E5" s="12">
        <v>80.56</v>
      </c>
      <c r="F5" s="12" t="s">
        <v>63</v>
      </c>
    </row>
    <row r="6" ht="26" spans="1:6">
      <c r="A6" s="11">
        <v>42491</v>
      </c>
      <c r="B6" s="12" t="s">
        <v>67</v>
      </c>
      <c r="C6" s="12">
        <v>3878</v>
      </c>
      <c r="D6" s="12">
        <v>387.8</v>
      </c>
      <c r="E6" s="12">
        <v>80.56</v>
      </c>
      <c r="F6" s="12" t="s">
        <v>63</v>
      </c>
    </row>
    <row r="7" ht="26" spans="1:6">
      <c r="A7" s="11">
        <v>42522</v>
      </c>
      <c r="B7" s="12" t="s">
        <v>67</v>
      </c>
      <c r="C7" s="12">
        <v>3878</v>
      </c>
      <c r="D7" s="12">
        <v>387.8</v>
      </c>
      <c r="E7" s="12">
        <v>80.56</v>
      </c>
      <c r="F7" s="12" t="s">
        <v>63</v>
      </c>
    </row>
    <row r="8" ht="26" spans="1:6">
      <c r="A8" s="11">
        <v>42552</v>
      </c>
      <c r="B8" s="12" t="s">
        <v>67</v>
      </c>
      <c r="C8" s="12">
        <v>4266</v>
      </c>
      <c r="D8" s="12">
        <v>426.6</v>
      </c>
      <c r="E8" s="12">
        <v>88.32</v>
      </c>
      <c r="F8" s="12" t="s">
        <v>63</v>
      </c>
    </row>
    <row r="9" ht="26" spans="1:6">
      <c r="A9" s="11">
        <v>42583</v>
      </c>
      <c r="B9" s="12" t="s">
        <v>67</v>
      </c>
      <c r="C9" s="12">
        <v>4266</v>
      </c>
      <c r="D9" s="12">
        <v>426.6</v>
      </c>
      <c r="E9" s="12">
        <v>88.32</v>
      </c>
      <c r="F9" s="12" t="s">
        <v>63</v>
      </c>
    </row>
    <row r="10" ht="26" spans="1:6">
      <c r="A10" s="11">
        <v>42614</v>
      </c>
      <c r="B10" s="12" t="s">
        <v>67</v>
      </c>
      <c r="C10" s="12">
        <v>4252</v>
      </c>
      <c r="D10" s="12">
        <v>425.2</v>
      </c>
      <c r="E10" s="12">
        <v>88.04</v>
      </c>
      <c r="F10" s="12" t="s">
        <v>63</v>
      </c>
    </row>
    <row r="11" spans="1:6">
      <c r="A11" s="11">
        <v>42644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</row>
    <row r="12" spans="1:6">
      <c r="A12" s="11">
        <v>42675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</row>
    <row r="13" ht="26" spans="1:6">
      <c r="A13" s="11">
        <v>42705</v>
      </c>
      <c r="B13" s="12" t="s">
        <v>67</v>
      </c>
      <c r="C13" s="12">
        <v>4252</v>
      </c>
      <c r="D13" s="12">
        <v>425.2</v>
      </c>
      <c r="E13" s="12">
        <v>88.04</v>
      </c>
      <c r="F13" s="12" t="s">
        <v>64</v>
      </c>
    </row>
    <row r="14" ht="26" spans="1:6">
      <c r="A14" s="11">
        <v>42736</v>
      </c>
      <c r="B14" s="12" t="s">
        <v>67</v>
      </c>
      <c r="C14" s="12">
        <v>4252</v>
      </c>
      <c r="D14" s="12">
        <v>425.2</v>
      </c>
      <c r="E14" s="12">
        <v>88.04</v>
      </c>
      <c r="F14" s="12" t="s">
        <v>64</v>
      </c>
    </row>
    <row r="15" ht="26" spans="1:6">
      <c r="A15" s="11">
        <v>42767</v>
      </c>
      <c r="B15" s="12" t="s">
        <v>67</v>
      </c>
      <c r="C15" s="12">
        <v>4252</v>
      </c>
      <c r="D15" s="12">
        <v>425.2</v>
      </c>
      <c r="E15" s="12">
        <v>88.04</v>
      </c>
      <c r="F15" s="12" t="s">
        <v>64</v>
      </c>
    </row>
    <row r="16" ht="26" spans="1:6">
      <c r="A16" s="11">
        <v>42795</v>
      </c>
      <c r="B16" s="12" t="s">
        <v>67</v>
      </c>
      <c r="C16" s="12">
        <v>4252</v>
      </c>
      <c r="D16" s="12">
        <v>425.2</v>
      </c>
      <c r="E16" s="12">
        <v>88.04</v>
      </c>
      <c r="F16" s="12" t="s">
        <v>64</v>
      </c>
    </row>
    <row r="17" ht="26" spans="1:6">
      <c r="A17" s="11">
        <v>42826</v>
      </c>
      <c r="B17" s="12" t="s">
        <v>67</v>
      </c>
      <c r="C17" s="12">
        <v>4252</v>
      </c>
      <c r="D17" s="12">
        <v>425.2</v>
      </c>
      <c r="E17" s="12">
        <v>88.04</v>
      </c>
      <c r="F17" s="12" t="s">
        <v>64</v>
      </c>
    </row>
    <row r="18" ht="26" spans="1:6">
      <c r="A18" s="11">
        <v>42856</v>
      </c>
      <c r="B18" s="12" t="s">
        <v>67</v>
      </c>
      <c r="C18" s="12">
        <v>4252</v>
      </c>
      <c r="D18" s="12">
        <v>425.2</v>
      </c>
      <c r="E18" s="12">
        <v>88.04</v>
      </c>
      <c r="F18" s="12" t="s">
        <v>64</v>
      </c>
    </row>
    <row r="19" ht="26" spans="1:6">
      <c r="A19" s="11">
        <v>42887</v>
      </c>
      <c r="B19" s="12" t="s">
        <v>67</v>
      </c>
      <c r="C19" s="12">
        <v>4252</v>
      </c>
      <c r="D19" s="12">
        <v>425.2</v>
      </c>
      <c r="E19" s="12">
        <v>88.04</v>
      </c>
      <c r="F19" s="12" t="s">
        <v>64</v>
      </c>
    </row>
    <row r="20" ht="26" spans="1:6">
      <c r="A20" s="11">
        <v>42917</v>
      </c>
      <c r="B20" s="12" t="s">
        <v>67</v>
      </c>
      <c r="C20" s="12">
        <v>4624</v>
      </c>
      <c r="D20" s="12">
        <v>462.4</v>
      </c>
      <c r="E20" s="12">
        <v>95.48</v>
      </c>
      <c r="F20" s="12" t="s">
        <v>64</v>
      </c>
    </row>
    <row r="21" spans="1:6">
      <c r="A21" s="11">
        <v>42948</v>
      </c>
      <c r="B21" s="12" t="s">
        <v>61</v>
      </c>
      <c r="C21" s="12" t="s">
        <v>61</v>
      </c>
      <c r="D21" s="12" t="s">
        <v>61</v>
      </c>
      <c r="E21" s="12" t="s">
        <v>61</v>
      </c>
      <c r="F21" s="12" t="s">
        <v>61</v>
      </c>
    </row>
    <row r="22" spans="1:6">
      <c r="A22" s="11">
        <v>42979</v>
      </c>
      <c r="B22" s="12" t="s">
        <v>61</v>
      </c>
      <c r="C22" s="12" t="s">
        <v>61</v>
      </c>
      <c r="D22" s="12" t="s">
        <v>61</v>
      </c>
      <c r="E22" s="12" t="s">
        <v>61</v>
      </c>
      <c r="F22" s="12" t="s">
        <v>61</v>
      </c>
    </row>
    <row r="23" ht="26" spans="1:6">
      <c r="A23" s="11">
        <v>43009</v>
      </c>
      <c r="B23" s="12" t="s">
        <v>67</v>
      </c>
      <c r="C23" s="12">
        <v>4624</v>
      </c>
      <c r="D23" s="12">
        <v>462.4</v>
      </c>
      <c r="E23" s="12">
        <v>95.48</v>
      </c>
      <c r="F23" s="12" t="s">
        <v>65</v>
      </c>
    </row>
    <row r="24" ht="26" spans="1:6">
      <c r="A24" s="11">
        <v>43040</v>
      </c>
      <c r="B24" s="12" t="s">
        <v>67</v>
      </c>
      <c r="C24" s="12">
        <v>4624</v>
      </c>
      <c r="D24" s="12">
        <v>462.4</v>
      </c>
      <c r="E24" s="12">
        <v>95.48</v>
      </c>
      <c r="F24" s="12" t="s">
        <v>65</v>
      </c>
    </row>
    <row r="25" ht="26" spans="1:6">
      <c r="A25" s="11">
        <v>43070</v>
      </c>
      <c r="B25" s="12" t="s">
        <v>67</v>
      </c>
      <c r="C25" s="12">
        <v>4624</v>
      </c>
      <c r="D25" s="12">
        <v>462.4</v>
      </c>
      <c r="E25" s="12">
        <v>95.48</v>
      </c>
      <c r="F25" s="12" t="s">
        <v>65</v>
      </c>
    </row>
    <row r="26" ht="26" spans="1:6">
      <c r="A26" s="11">
        <v>43101</v>
      </c>
      <c r="B26" s="12" t="s">
        <v>67</v>
      </c>
      <c r="C26" s="12">
        <v>4624</v>
      </c>
      <c r="D26" s="12">
        <v>462.4</v>
      </c>
      <c r="E26" s="12">
        <v>95.48</v>
      </c>
      <c r="F26" s="12" t="s">
        <v>65</v>
      </c>
    </row>
    <row r="27" ht="26" spans="1:6">
      <c r="A27" s="11">
        <v>43132</v>
      </c>
      <c r="B27" s="12" t="s">
        <v>67</v>
      </c>
      <c r="C27" s="12">
        <v>4624</v>
      </c>
      <c r="D27" s="12">
        <v>462.4</v>
      </c>
      <c r="E27" s="12">
        <v>95.48</v>
      </c>
      <c r="F27" s="12" t="s">
        <v>65</v>
      </c>
    </row>
    <row r="28" ht="26" spans="1:6">
      <c r="A28" s="11">
        <v>43160</v>
      </c>
      <c r="B28" s="12" t="s">
        <v>67</v>
      </c>
      <c r="C28" s="12">
        <v>4624</v>
      </c>
      <c r="D28" s="12">
        <v>462.4</v>
      </c>
      <c r="E28" s="12">
        <v>95.48</v>
      </c>
      <c r="F28" s="12" t="s">
        <v>65</v>
      </c>
    </row>
    <row r="29" spans="5:5">
      <c r="E29">
        <f>SUM(E2:E28)</f>
        <v>1952.12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opLeftCell="A13" workbookViewId="0">
      <selection activeCell="F15" sqref="F15"/>
    </sheetView>
  </sheetViews>
  <sheetFormatPr defaultColWidth="8.66666666666667" defaultRowHeight="14" outlineLevelCol="3"/>
  <cols>
    <col min="1" max="1" width="11.5833333333333" style="1" customWidth="1"/>
  </cols>
  <sheetData>
    <row r="1" spans="1:4">
      <c r="A1" s="2" t="s">
        <v>55</v>
      </c>
      <c r="B1" s="3" t="s">
        <v>57</v>
      </c>
      <c r="C1" s="3" t="s">
        <v>58</v>
      </c>
      <c r="D1" s="3" t="s">
        <v>59</v>
      </c>
    </row>
    <row r="2" spans="1:4">
      <c r="A2" s="4">
        <v>42370</v>
      </c>
      <c r="B2" s="5" t="s">
        <v>61</v>
      </c>
      <c r="C2" s="5" t="s">
        <v>61</v>
      </c>
      <c r="D2" s="5" t="s">
        <v>61</v>
      </c>
    </row>
    <row r="3" spans="1:4">
      <c r="A3" s="4">
        <v>42401</v>
      </c>
      <c r="B3" s="5">
        <v>2585</v>
      </c>
      <c r="C3" s="5">
        <v>25.85</v>
      </c>
      <c r="D3" s="5">
        <v>0</v>
      </c>
    </row>
    <row r="4" spans="1:4">
      <c r="A4" s="4">
        <v>42430</v>
      </c>
      <c r="B4" s="5">
        <v>2585</v>
      </c>
      <c r="C4" s="5">
        <v>25.85</v>
      </c>
      <c r="D4" s="5">
        <v>0</v>
      </c>
    </row>
    <row r="5" spans="1:4">
      <c r="A5" s="4">
        <v>42461</v>
      </c>
      <c r="B5" s="5">
        <v>2585</v>
      </c>
      <c r="C5" s="5">
        <v>25.85</v>
      </c>
      <c r="D5" s="5">
        <v>0</v>
      </c>
    </row>
    <row r="6" spans="1:4">
      <c r="A6" s="4">
        <v>42491</v>
      </c>
      <c r="B6" s="5">
        <v>2585</v>
      </c>
      <c r="C6" s="5">
        <v>20.68</v>
      </c>
      <c r="D6" s="5">
        <v>0</v>
      </c>
    </row>
    <row r="7" spans="1:4">
      <c r="A7" s="4">
        <v>42522</v>
      </c>
      <c r="B7" s="5">
        <v>2585</v>
      </c>
      <c r="C7" s="5">
        <v>20.68</v>
      </c>
      <c r="D7" s="5">
        <v>0</v>
      </c>
    </row>
    <row r="8" spans="1:4">
      <c r="A8" s="4">
        <v>42552</v>
      </c>
      <c r="B8" s="5">
        <v>2844</v>
      </c>
      <c r="C8" s="5">
        <v>22.75</v>
      </c>
      <c r="D8" s="5">
        <v>0</v>
      </c>
    </row>
    <row r="9" spans="1:4">
      <c r="A9" s="4">
        <v>42583</v>
      </c>
      <c r="B9" s="5">
        <v>2844</v>
      </c>
      <c r="C9" s="5">
        <v>22.75</v>
      </c>
      <c r="D9" s="5">
        <v>0</v>
      </c>
    </row>
    <row r="10" spans="1:4">
      <c r="A10" s="4">
        <v>42614</v>
      </c>
      <c r="B10" s="5">
        <v>2834</v>
      </c>
      <c r="C10" s="5">
        <v>22.67</v>
      </c>
      <c r="D10" s="5">
        <v>0</v>
      </c>
    </row>
    <row r="11" spans="1:4">
      <c r="A11" s="4">
        <v>42644</v>
      </c>
      <c r="B11" s="5" t="s">
        <v>61</v>
      </c>
      <c r="C11" s="5" t="s">
        <v>61</v>
      </c>
      <c r="D11" s="5" t="s">
        <v>61</v>
      </c>
    </row>
    <row r="12" spans="1:4">
      <c r="A12" s="4">
        <v>42675</v>
      </c>
      <c r="B12" s="5" t="s">
        <v>61</v>
      </c>
      <c r="C12" s="5" t="s">
        <v>61</v>
      </c>
      <c r="D12" s="5" t="s">
        <v>61</v>
      </c>
    </row>
    <row r="13" spans="1:4">
      <c r="A13" s="4">
        <v>42705</v>
      </c>
      <c r="B13" s="5">
        <v>2834</v>
      </c>
      <c r="C13" s="5">
        <v>22.67</v>
      </c>
      <c r="D13" s="5">
        <v>0</v>
      </c>
    </row>
    <row r="14" spans="1:4">
      <c r="A14" s="4">
        <v>42736</v>
      </c>
      <c r="B14" s="5">
        <v>2834</v>
      </c>
      <c r="C14" s="5">
        <v>22.67</v>
      </c>
      <c r="D14" s="5">
        <v>0</v>
      </c>
    </row>
    <row r="15" spans="1:4">
      <c r="A15" s="4">
        <v>42767</v>
      </c>
      <c r="B15" s="5">
        <v>2834</v>
      </c>
      <c r="C15" s="5">
        <v>22.67</v>
      </c>
      <c r="D15" s="5">
        <v>0</v>
      </c>
    </row>
    <row r="16" spans="1:4">
      <c r="A16" s="4">
        <v>42795</v>
      </c>
      <c r="B16" s="5">
        <v>2834</v>
      </c>
      <c r="C16" s="5">
        <v>22.67</v>
      </c>
      <c r="D16" s="5">
        <v>0</v>
      </c>
    </row>
    <row r="17" spans="1:4">
      <c r="A17" s="4">
        <v>42826</v>
      </c>
      <c r="B17" s="5">
        <v>2834</v>
      </c>
      <c r="C17" s="5">
        <v>22.67</v>
      </c>
      <c r="D17" s="5">
        <v>0</v>
      </c>
    </row>
    <row r="18" spans="1:4">
      <c r="A18" s="4">
        <v>42856</v>
      </c>
      <c r="B18" s="5">
        <v>2834</v>
      </c>
      <c r="C18" s="5">
        <v>22.67</v>
      </c>
      <c r="D18" s="5">
        <v>0</v>
      </c>
    </row>
    <row r="19" spans="1:4">
      <c r="A19" s="4">
        <v>42887</v>
      </c>
      <c r="B19" s="5">
        <v>2834</v>
      </c>
      <c r="C19" s="5">
        <v>22.67</v>
      </c>
      <c r="D19" s="5">
        <v>0</v>
      </c>
    </row>
    <row r="20" spans="1:4">
      <c r="A20" s="4">
        <v>42917</v>
      </c>
      <c r="B20" s="5">
        <v>3082</v>
      </c>
      <c r="C20" s="5">
        <v>24.66</v>
      </c>
      <c r="D20" s="5">
        <v>0</v>
      </c>
    </row>
    <row r="21" spans="1:4">
      <c r="A21" s="4">
        <v>42948</v>
      </c>
      <c r="B21" s="5" t="s">
        <v>61</v>
      </c>
      <c r="C21" s="5" t="s">
        <v>61</v>
      </c>
      <c r="D21" s="5" t="s">
        <v>61</v>
      </c>
    </row>
    <row r="22" spans="1:4">
      <c r="A22" s="4">
        <v>42979</v>
      </c>
      <c r="B22" s="5" t="s">
        <v>61</v>
      </c>
      <c r="C22" s="5" t="s">
        <v>61</v>
      </c>
      <c r="D22" s="5" t="s">
        <v>61</v>
      </c>
    </row>
    <row r="23" spans="1:4">
      <c r="A23" s="4">
        <v>43009</v>
      </c>
      <c r="B23" s="5">
        <v>3082</v>
      </c>
      <c r="C23" s="5">
        <v>24.66</v>
      </c>
      <c r="D23" s="5">
        <v>0</v>
      </c>
    </row>
    <row r="24" spans="1:4">
      <c r="A24" s="4">
        <v>43040</v>
      </c>
      <c r="B24" s="5">
        <v>3082</v>
      </c>
      <c r="C24" s="5">
        <v>24.66</v>
      </c>
      <c r="D24" s="5">
        <v>0</v>
      </c>
    </row>
    <row r="25" spans="1:4">
      <c r="A25" s="4">
        <v>43070</v>
      </c>
      <c r="B25" s="5">
        <v>3082</v>
      </c>
      <c r="C25" s="5">
        <v>24.66</v>
      </c>
      <c r="D25" s="5">
        <v>0</v>
      </c>
    </row>
    <row r="26" spans="1:4">
      <c r="A26" s="4">
        <v>43101</v>
      </c>
      <c r="B26" s="5">
        <v>3082</v>
      </c>
      <c r="C26" s="5">
        <v>24.66</v>
      </c>
      <c r="D26" s="5">
        <v>0</v>
      </c>
    </row>
    <row r="27" spans="1:4">
      <c r="A27" s="4">
        <v>43132</v>
      </c>
      <c r="B27" s="5">
        <v>3082</v>
      </c>
      <c r="C27" s="5">
        <v>24.66</v>
      </c>
      <c r="D27" s="5">
        <v>0</v>
      </c>
    </row>
    <row r="28" spans="1:4">
      <c r="A28" s="4">
        <v>43160</v>
      </c>
      <c r="B28" s="5">
        <v>3082</v>
      </c>
      <c r="C28" s="5">
        <v>24.66</v>
      </c>
      <c r="D28" s="5">
        <v>0</v>
      </c>
    </row>
    <row r="29" spans="3:3">
      <c r="C29">
        <f>SUM(C2:C28)</f>
        <v>518.39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opLeftCell="A10" workbookViewId="0">
      <selection activeCell="C29" sqref="C29"/>
    </sheetView>
  </sheetViews>
  <sheetFormatPr defaultColWidth="8.66666666666667" defaultRowHeight="14" outlineLevelCol="2"/>
  <cols>
    <col min="1" max="1" width="10" style="1"/>
  </cols>
  <sheetData>
    <row r="1" spans="1:3">
      <c r="A1" s="2" t="s">
        <v>68</v>
      </c>
      <c r="B1" s="3" t="s">
        <v>57</v>
      </c>
      <c r="C1" s="3" t="s">
        <v>58</v>
      </c>
    </row>
    <row r="2" spans="1:3">
      <c r="A2" s="4">
        <v>42370</v>
      </c>
      <c r="B2" s="5" t="s">
        <v>61</v>
      </c>
      <c r="C2" s="5" t="s">
        <v>61</v>
      </c>
    </row>
    <row r="3" spans="1:3">
      <c r="A3" s="4">
        <v>42401</v>
      </c>
      <c r="B3" s="5">
        <v>3878</v>
      </c>
      <c r="C3" s="5">
        <v>31.02</v>
      </c>
    </row>
    <row r="4" spans="1:3">
      <c r="A4" s="4">
        <v>42430</v>
      </c>
      <c r="B4" s="5">
        <v>3878</v>
      </c>
      <c r="C4" s="5">
        <v>31.02</v>
      </c>
    </row>
    <row r="5" spans="1:3">
      <c r="A5" s="4">
        <v>42461</v>
      </c>
      <c r="B5" s="5">
        <v>3878</v>
      </c>
      <c r="C5" s="5">
        <v>31.02</v>
      </c>
    </row>
    <row r="6" spans="1:3">
      <c r="A6" s="4">
        <v>42491</v>
      </c>
      <c r="B6" s="5">
        <v>3878</v>
      </c>
      <c r="C6" s="5">
        <v>31.02</v>
      </c>
    </row>
    <row r="7" spans="1:3">
      <c r="A7" s="4">
        <v>42522</v>
      </c>
      <c r="B7" s="5">
        <v>3878</v>
      </c>
      <c r="C7" s="5">
        <v>31.02</v>
      </c>
    </row>
    <row r="8" spans="1:3">
      <c r="A8" s="4">
        <v>42552</v>
      </c>
      <c r="B8" s="5">
        <v>4266</v>
      </c>
      <c r="C8" s="5">
        <v>34.13</v>
      </c>
    </row>
    <row r="9" spans="1:3">
      <c r="A9" s="4">
        <v>42583</v>
      </c>
      <c r="B9" s="5">
        <v>4266</v>
      </c>
      <c r="C9" s="5">
        <v>34.13</v>
      </c>
    </row>
    <row r="10" spans="1:3">
      <c r="A10" s="4">
        <v>42614</v>
      </c>
      <c r="B10" s="5">
        <v>4252</v>
      </c>
      <c r="C10" s="5">
        <v>34.02</v>
      </c>
    </row>
    <row r="11" spans="1:3">
      <c r="A11" s="4">
        <v>42644</v>
      </c>
      <c r="B11" s="5" t="s">
        <v>61</v>
      </c>
      <c r="C11" s="5" t="s">
        <v>61</v>
      </c>
    </row>
    <row r="12" spans="1:3">
      <c r="A12" s="4">
        <v>42675</v>
      </c>
      <c r="B12" s="5" t="s">
        <v>61</v>
      </c>
      <c r="C12" s="5" t="s">
        <v>61</v>
      </c>
    </row>
    <row r="13" spans="1:3">
      <c r="A13" s="4">
        <v>42705</v>
      </c>
      <c r="B13" s="5">
        <v>4252</v>
      </c>
      <c r="C13" s="6">
        <v>34.02</v>
      </c>
    </row>
    <row r="14" spans="1:3">
      <c r="A14" s="4">
        <v>42736</v>
      </c>
      <c r="B14" s="5">
        <v>4252</v>
      </c>
      <c r="C14" s="5">
        <v>34.02</v>
      </c>
    </row>
    <row r="15" spans="1:3">
      <c r="A15" s="4">
        <v>42767</v>
      </c>
      <c r="B15" s="5">
        <v>4252</v>
      </c>
      <c r="C15" s="5">
        <v>34.02</v>
      </c>
    </row>
    <row r="16" spans="1:3">
      <c r="A16" s="4">
        <v>42795</v>
      </c>
      <c r="B16" s="5">
        <v>4252</v>
      </c>
      <c r="C16" s="5">
        <v>34.02</v>
      </c>
    </row>
    <row r="17" spans="1:3">
      <c r="A17" s="4">
        <v>42826</v>
      </c>
      <c r="B17" s="5">
        <v>4252</v>
      </c>
      <c r="C17" s="5">
        <v>34.02</v>
      </c>
    </row>
    <row r="18" spans="1:3">
      <c r="A18" s="4">
        <v>42856</v>
      </c>
      <c r="B18" s="5">
        <v>4252</v>
      </c>
      <c r="C18" s="5">
        <v>34.02</v>
      </c>
    </row>
    <row r="19" spans="1:3">
      <c r="A19" s="4">
        <v>42887</v>
      </c>
      <c r="B19" s="5">
        <v>4252</v>
      </c>
      <c r="C19" s="5">
        <v>34.02</v>
      </c>
    </row>
    <row r="20" spans="1:3">
      <c r="A20" s="4">
        <v>42917</v>
      </c>
      <c r="B20" s="5">
        <v>4624</v>
      </c>
      <c r="C20" s="5">
        <v>36.99</v>
      </c>
    </row>
    <row r="21" spans="1:3">
      <c r="A21" s="4">
        <v>42948</v>
      </c>
      <c r="B21" s="5" t="s">
        <v>61</v>
      </c>
      <c r="C21" s="5" t="s">
        <v>61</v>
      </c>
    </row>
    <row r="22" spans="1:3">
      <c r="A22" s="4">
        <v>42979</v>
      </c>
      <c r="B22" s="5" t="s">
        <v>61</v>
      </c>
      <c r="C22" s="5" t="s">
        <v>61</v>
      </c>
    </row>
    <row r="23" spans="1:3">
      <c r="A23" s="4">
        <v>43009</v>
      </c>
      <c r="B23" s="5">
        <v>4624</v>
      </c>
      <c r="C23" s="5">
        <v>36.99</v>
      </c>
    </row>
    <row r="24" spans="1:3">
      <c r="A24" s="4">
        <v>43040</v>
      </c>
      <c r="B24" s="5">
        <v>4624</v>
      </c>
      <c r="C24" s="5">
        <v>36.99</v>
      </c>
    </row>
    <row r="25" spans="1:3">
      <c r="A25" s="4">
        <v>43070</v>
      </c>
      <c r="B25" s="5">
        <v>4624</v>
      </c>
      <c r="C25" s="5">
        <v>36.99</v>
      </c>
    </row>
    <row r="26" spans="1:3">
      <c r="A26" s="4">
        <v>43101</v>
      </c>
      <c r="B26" s="5">
        <v>4624</v>
      </c>
      <c r="C26" s="5">
        <v>36.99</v>
      </c>
    </row>
    <row r="27" spans="1:3">
      <c r="A27" s="4">
        <v>43132</v>
      </c>
      <c r="B27" s="5">
        <v>4624</v>
      </c>
      <c r="C27" s="5">
        <v>36.99</v>
      </c>
    </row>
    <row r="28" spans="1:3">
      <c r="A28" s="4">
        <v>43160</v>
      </c>
      <c r="B28" s="5">
        <v>4624</v>
      </c>
      <c r="C28" s="5">
        <v>36.99</v>
      </c>
    </row>
    <row r="29" spans="3:3">
      <c r="C29">
        <f>SUM(C2:C28)</f>
        <v>754.45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F21" sqref="F21"/>
    </sheetView>
  </sheetViews>
  <sheetFormatPr defaultColWidth="8.66666666666667" defaultRowHeight="14" outlineLevelCol="2"/>
  <cols>
    <col min="1" max="1" width="10" style="1"/>
  </cols>
  <sheetData>
    <row r="1" spans="1:3">
      <c r="A1" s="2" t="s">
        <v>55</v>
      </c>
      <c r="B1" s="3" t="s">
        <v>57</v>
      </c>
      <c r="C1" s="3" t="s">
        <v>58</v>
      </c>
    </row>
    <row r="2" spans="1:3">
      <c r="A2" s="4">
        <v>42370</v>
      </c>
      <c r="B2" s="5" t="s">
        <v>61</v>
      </c>
      <c r="C2" s="5" t="s">
        <v>61</v>
      </c>
    </row>
    <row r="3" spans="1:3">
      <c r="A3" s="4">
        <v>42401</v>
      </c>
      <c r="B3" s="5">
        <v>0</v>
      </c>
      <c r="C3" s="5">
        <v>15.51</v>
      </c>
    </row>
    <row r="4" spans="1:3">
      <c r="A4" s="4">
        <v>42430</v>
      </c>
      <c r="B4" s="5">
        <v>0</v>
      </c>
      <c r="C4" s="5">
        <v>15.51</v>
      </c>
    </row>
    <row r="5" spans="1:3">
      <c r="A5" s="4">
        <v>42461</v>
      </c>
      <c r="B5" s="5">
        <v>0</v>
      </c>
      <c r="C5" s="5">
        <v>15.51</v>
      </c>
    </row>
    <row r="6" spans="1:3">
      <c r="A6" s="4">
        <v>42491</v>
      </c>
      <c r="B6" s="5">
        <v>0</v>
      </c>
      <c r="C6" s="5">
        <v>15.51</v>
      </c>
    </row>
    <row r="7" spans="1:3">
      <c r="A7" s="4">
        <v>42522</v>
      </c>
      <c r="B7" s="5">
        <v>0</v>
      </c>
      <c r="C7" s="5">
        <v>15.51</v>
      </c>
    </row>
    <row r="8" spans="1:3">
      <c r="A8" s="4">
        <v>42552</v>
      </c>
      <c r="B8" s="5">
        <v>4266</v>
      </c>
      <c r="C8" s="5">
        <v>17.06</v>
      </c>
    </row>
    <row r="9" spans="1:3">
      <c r="A9" s="4">
        <v>42583</v>
      </c>
      <c r="B9" s="5">
        <v>4266</v>
      </c>
      <c r="C9" s="5">
        <v>17.06</v>
      </c>
    </row>
    <row r="10" spans="1:3">
      <c r="A10" s="4">
        <v>42614</v>
      </c>
      <c r="B10" s="5">
        <v>4252</v>
      </c>
      <c r="C10" s="5">
        <v>17.01</v>
      </c>
    </row>
    <row r="11" spans="1:3">
      <c r="A11" s="4">
        <v>42644</v>
      </c>
      <c r="B11" s="5" t="s">
        <v>61</v>
      </c>
      <c r="C11" s="5" t="s">
        <v>61</v>
      </c>
    </row>
    <row r="12" spans="1:3">
      <c r="A12" s="4">
        <v>42675</v>
      </c>
      <c r="B12" s="5" t="s">
        <v>61</v>
      </c>
      <c r="C12" s="5" t="s">
        <v>61</v>
      </c>
    </row>
    <row r="13" spans="1:3">
      <c r="A13" s="4">
        <v>42705</v>
      </c>
      <c r="B13" s="5">
        <v>4252</v>
      </c>
      <c r="C13" s="5">
        <v>17.01</v>
      </c>
    </row>
    <row r="14" spans="1:3">
      <c r="A14" s="4">
        <v>42736</v>
      </c>
      <c r="B14" s="5">
        <v>4252</v>
      </c>
      <c r="C14" s="5">
        <v>17.01</v>
      </c>
    </row>
    <row r="15" spans="1:3">
      <c r="A15" s="4">
        <v>42767</v>
      </c>
      <c r="B15" s="5">
        <v>4252</v>
      </c>
      <c r="C15" s="5">
        <v>17.01</v>
      </c>
    </row>
    <row r="16" spans="1:3">
      <c r="A16" s="4">
        <v>42795</v>
      </c>
      <c r="B16" s="5">
        <v>4252</v>
      </c>
      <c r="C16" s="5">
        <v>17.01</v>
      </c>
    </row>
    <row r="17" spans="1:3">
      <c r="A17" s="4">
        <v>42826</v>
      </c>
      <c r="B17" s="5">
        <v>4252</v>
      </c>
      <c r="C17" s="5">
        <v>17.01</v>
      </c>
    </row>
    <row r="18" spans="1:3">
      <c r="A18" s="4">
        <v>42856</v>
      </c>
      <c r="B18" s="5">
        <v>4252</v>
      </c>
      <c r="C18" s="5">
        <v>17.01</v>
      </c>
    </row>
    <row r="19" spans="1:3">
      <c r="A19" s="4">
        <v>42887</v>
      </c>
      <c r="B19" s="5">
        <v>4252</v>
      </c>
      <c r="C19" s="5">
        <v>17.01</v>
      </c>
    </row>
    <row r="20" spans="1:3">
      <c r="A20" s="4">
        <v>42917</v>
      </c>
      <c r="B20" s="5">
        <v>4624</v>
      </c>
      <c r="C20" s="5">
        <v>18.5</v>
      </c>
    </row>
    <row r="21" spans="1:3">
      <c r="A21" s="4">
        <v>42948</v>
      </c>
      <c r="B21" s="5" t="s">
        <v>61</v>
      </c>
      <c r="C21" s="5" t="s">
        <v>61</v>
      </c>
    </row>
    <row r="22" spans="1:3">
      <c r="A22" s="4">
        <v>42979</v>
      </c>
      <c r="B22" s="5" t="s">
        <v>61</v>
      </c>
      <c r="C22" s="5" t="s">
        <v>61</v>
      </c>
    </row>
    <row r="23" spans="1:3">
      <c r="A23" s="4">
        <v>43009</v>
      </c>
      <c r="B23" s="5">
        <v>4624</v>
      </c>
      <c r="C23" s="5">
        <v>18.5</v>
      </c>
    </row>
    <row r="24" spans="1:3">
      <c r="A24" s="4">
        <v>43040</v>
      </c>
      <c r="B24" s="5">
        <v>4624</v>
      </c>
      <c r="C24" s="5">
        <v>18.5</v>
      </c>
    </row>
    <row r="25" spans="1:3">
      <c r="A25" s="4">
        <v>43070</v>
      </c>
      <c r="B25" s="5">
        <v>4624</v>
      </c>
      <c r="C25" s="5">
        <v>18.5</v>
      </c>
    </row>
    <row r="26" spans="1:3">
      <c r="A26" s="4">
        <v>43101</v>
      </c>
      <c r="B26" s="5">
        <v>4624</v>
      </c>
      <c r="C26" s="5">
        <v>18.5</v>
      </c>
    </row>
    <row r="27" spans="1:3">
      <c r="A27" s="4">
        <v>43132</v>
      </c>
      <c r="B27" s="5">
        <v>4624</v>
      </c>
      <c r="C27" s="5">
        <v>18.5</v>
      </c>
    </row>
    <row r="28" spans="1:3">
      <c r="A28" s="4">
        <v>43160</v>
      </c>
      <c r="B28" s="5">
        <v>4624</v>
      </c>
      <c r="C28" s="5">
        <v>18.5</v>
      </c>
    </row>
    <row r="29" spans="3:3">
      <c r="C29">
        <f>SUM(C2:C28)</f>
        <v>377.25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总结</vt:lpstr>
      <vt:lpstr>养老</vt:lpstr>
      <vt:lpstr>医疗</vt:lpstr>
      <vt:lpstr>失业</vt:lpstr>
      <vt:lpstr>生育</vt:lpstr>
      <vt:lpstr>工伤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zhenyan chen</dc:creator>
  <cp:lastModifiedBy>陈真艳</cp:lastModifiedBy>
  <dcterms:created xsi:type="dcterms:W3CDTF">2015-06-05T18:17:00Z</dcterms:created>
  <dcterms:modified xsi:type="dcterms:W3CDTF">2019-01-08T14:13:14Z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2052-11.1.0.8214</vt:lpwstr>
  </property>
</Properties>
</file>