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51E91267-2785-476B-98F3-3666EC54653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3sigm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Q3" i="4"/>
  <c r="Q2" i="4"/>
  <c r="P3" i="4"/>
  <c r="P2" i="4"/>
  <c r="M2" i="4"/>
  <c r="F2" i="4"/>
  <c r="O3" i="4" s="1"/>
  <c r="M4" i="4"/>
  <c r="M5" i="4" s="1"/>
  <c r="M3" i="4"/>
  <c r="F4" i="4"/>
  <c r="F5" i="4" s="1"/>
  <c r="F3" i="4"/>
  <c r="S3" i="4"/>
  <c r="S2" i="4"/>
  <c r="I3" i="4" l="1"/>
  <c r="I14" i="4"/>
  <c r="I10" i="4"/>
  <c r="I6" i="4"/>
  <c r="I13" i="4"/>
  <c r="I5" i="4"/>
  <c r="I12" i="4"/>
  <c r="I8" i="4"/>
  <c r="I4" i="4"/>
  <c r="I9" i="4"/>
  <c r="I11" i="4"/>
  <c r="I7" i="4"/>
  <c r="I2" i="4"/>
  <c r="M8" i="4"/>
  <c r="M7" i="4"/>
  <c r="U2" i="4"/>
  <c r="M10" i="4" l="1"/>
  <c r="T2" i="4"/>
  <c r="U3" i="4"/>
  <c r="T3" i="4"/>
  <c r="B3" i="4"/>
  <c r="B7" i="4"/>
  <c r="B11" i="4"/>
  <c r="B15" i="4"/>
  <c r="B4" i="4"/>
  <c r="B8" i="4"/>
  <c r="B12" i="4"/>
  <c r="B2" i="4"/>
  <c r="B5" i="4"/>
  <c r="B9" i="4"/>
  <c r="B13" i="4"/>
  <c r="B6" i="4"/>
  <c r="B14" i="4"/>
  <c r="B10" i="4"/>
  <c r="F7" i="4"/>
  <c r="F8" i="4"/>
  <c r="F10" i="4" l="1"/>
</calcChain>
</file>

<file path=xl/sharedStrings.xml><?xml version="1.0" encoding="utf-8"?>
<sst xmlns="http://schemas.openxmlformats.org/spreadsheetml/2006/main" count="24" uniqueCount="14">
  <si>
    <t>data</t>
  </si>
  <si>
    <t>standardní odchylka</t>
  </si>
  <si>
    <t>aritmetický průměr</t>
  </si>
  <si>
    <t>počet hrubých chyb</t>
  </si>
  <si>
    <t>počet měření</t>
  </si>
  <si>
    <t>3krát standarní odchylka</t>
  </si>
  <si>
    <t>průměr - 3 sigma</t>
  </si>
  <si>
    <t>průměr + 3 sigma</t>
  </si>
  <si>
    <t>průměr správně</t>
  </si>
  <si>
    <t>průměr špatně</t>
  </si>
  <si>
    <t>minus 3 sigma</t>
  </si>
  <si>
    <t>plus 3 sigma</t>
  </si>
  <si>
    <t>hrubá chyba?</t>
  </si>
  <si>
    <t>nová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</si>
</sst>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2" borderId="0" xfId="0" applyFont="1" applyFill="1"/>
  </cellXfs>
  <cellStyles count="1">
    <cellStyle name="Normální" xfId="0" builtinId="0"/>
  </cellStyles>
  <dxfs count="10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3 </a:t>
            </a:r>
            <a:r>
              <a:rPr lang="cs-CZ">
                <a:solidFill>
                  <a:sysClr val="windowText" lastClr="000000"/>
                </a:solidFill>
                <a:latin typeface="Symbol" panose="05050102010706020507" pitchFamily="18" charset="2"/>
              </a:rPr>
              <a:t>s</a:t>
            </a:r>
            <a:r>
              <a:rPr lang="cs-CZ">
                <a:solidFill>
                  <a:sysClr val="windowText" lastClr="000000"/>
                </a:solidFill>
              </a:rPr>
              <a:t> kritérium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'3sigma'!$A$1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'3sigma'!$A$2:$A$15</c:f>
              <c:numCache>
                <c:formatCode>General</c:formatCode>
                <c:ptCount val="14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  <c:pt idx="1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D-4279-BFA1-D93A31728E98}"/>
            </c:ext>
          </c:extLst>
        </c:ser>
        <c:ser>
          <c:idx val="1"/>
          <c:order val="1"/>
          <c:tx>
            <c:strRef>
              <c:f>'3sigma'!$P$1</c:f>
              <c:strCache>
                <c:ptCount val="1"/>
                <c:pt idx="0">
                  <c:v>průměr správně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'3sigma'!$P$2:$P$3</c:f>
              <c:numCache>
                <c:formatCode>0.000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D-4279-BFA1-D93A31728E98}"/>
            </c:ext>
          </c:extLst>
        </c:ser>
        <c:ser>
          <c:idx val="2"/>
          <c:order val="2"/>
          <c:tx>
            <c:strRef>
              <c:f>'3sigma'!$Q$1</c:f>
              <c:strCache>
                <c:ptCount val="1"/>
                <c:pt idx="0">
                  <c:v>minus 3 sigma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'3sigma'!$Q$2:$Q$3</c:f>
              <c:numCache>
                <c:formatCode>0.000</c:formatCode>
                <c:ptCount val="2"/>
                <c:pt idx="0">
                  <c:v>1.4012034136507383</c:v>
                </c:pt>
                <c:pt idx="1">
                  <c:v>1.4012034136507383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D-4279-BFA1-D93A31728E98}"/>
            </c:ext>
          </c:extLst>
        </c:ser>
        <c:ser>
          <c:idx val="3"/>
          <c:order val="3"/>
          <c:tx>
            <c:strRef>
              <c:f>'3sigma'!$R$1</c:f>
              <c:strCache>
                <c:ptCount val="1"/>
                <c:pt idx="0">
                  <c:v>plus 3 sigma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'3sigma'!$R$2:$R$3</c:f>
              <c:numCache>
                <c:formatCode>0.000</c:formatCode>
                <c:ptCount val="2"/>
                <c:pt idx="0">
                  <c:v>2.0726427401954153</c:v>
                </c:pt>
                <c:pt idx="1">
                  <c:v>2.0726427401954153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D-4279-BFA1-D93A31728E98}"/>
            </c:ext>
          </c:extLst>
        </c:ser>
        <c:ser>
          <c:idx val="4"/>
          <c:order val="4"/>
          <c:tx>
            <c:strRef>
              <c:f>'3sigma'!$S$1</c:f>
              <c:strCache>
                <c:ptCount val="1"/>
                <c:pt idx="0">
                  <c:v>průměr špatně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'3sigma'!$S$2:$S$3</c:f>
              <c:numCache>
                <c:formatCode>0.000</c:formatCode>
                <c:ptCount val="2"/>
                <c:pt idx="0">
                  <c:v>1.7914285714285714</c:v>
                </c:pt>
                <c:pt idx="1">
                  <c:v>1.7914285714285714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DD-4279-BFA1-D93A31728E98}"/>
            </c:ext>
          </c:extLst>
        </c:ser>
        <c:ser>
          <c:idx val="5"/>
          <c:order val="5"/>
          <c:tx>
            <c:strRef>
              <c:f>'3sigma'!$T$1</c:f>
              <c:strCache>
                <c:ptCount val="1"/>
                <c:pt idx="0">
                  <c:v>minus 3 sigma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'3sigma'!$T$2:$T$3</c:f>
              <c:numCache>
                <c:formatCode>0.000</c:formatCode>
                <c:ptCount val="2"/>
                <c:pt idx="0">
                  <c:v>1.0997893337006672</c:v>
                </c:pt>
                <c:pt idx="1">
                  <c:v>1.0997893337006672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DD-4279-BFA1-D93A31728E98}"/>
            </c:ext>
          </c:extLst>
        </c:ser>
        <c:ser>
          <c:idx val="6"/>
          <c:order val="6"/>
          <c:tx>
            <c:strRef>
              <c:f>'3sigma'!$U$1</c:f>
              <c:strCache>
                <c:ptCount val="1"/>
                <c:pt idx="0">
                  <c:v>plus 3 sigma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'3sigma'!$O$2:$O$3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'3sigma'!$U$2:$U$3</c:f>
              <c:numCache>
                <c:formatCode>0.000</c:formatCode>
                <c:ptCount val="2"/>
                <c:pt idx="0">
                  <c:v>2.4830678091564753</c:v>
                </c:pt>
                <c:pt idx="1">
                  <c:v>2.4830678091564753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DD-4279-BFA1-D93A3172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710064"/>
        <c:axId val="-1302708976"/>
      </c:scatterChart>
      <c:valAx>
        <c:axId val="-13027100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číslo měření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02708976"/>
        <c:crossesAt val="-1"/>
        <c:crossBetween val="midCat"/>
        <c:majorUnit val="3"/>
        <c:minorUnit val="1"/>
      </c:valAx>
      <c:valAx>
        <c:axId val="-1302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>
                    <a:solidFill>
                      <a:sysClr val="windowText" lastClr="000000"/>
                    </a:solidFill>
                  </a:rPr>
                  <a:t>tloušťka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30271006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0</xdr:colOff>
      <xdr:row>22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/>
  </sheetViews>
  <sheetFormatPr defaultRowHeight="15" x14ac:dyDescent="0.25"/>
  <cols>
    <col min="1" max="1" width="10.7109375" customWidth="1"/>
    <col min="2" max="2" width="15.7109375" customWidth="1"/>
    <col min="8" max="8" width="10.7109375" customWidth="1"/>
    <col min="9" max="9" width="15.7109375" customWidth="1"/>
    <col min="16" max="21" width="15.7109375" customWidth="1"/>
  </cols>
  <sheetData>
    <row r="1" spans="1:21" x14ac:dyDescent="0.25">
      <c r="A1" s="3" t="s">
        <v>0</v>
      </c>
      <c r="B1" t="s">
        <v>12</v>
      </c>
      <c r="C1" s="6"/>
      <c r="D1" s="6"/>
      <c r="E1" s="6"/>
      <c r="H1" s="3" t="s">
        <v>13</v>
      </c>
      <c r="I1" t="s">
        <v>12</v>
      </c>
      <c r="J1" s="6"/>
      <c r="K1" s="6"/>
      <c r="L1" s="6"/>
      <c r="P1" s="5" t="s">
        <v>8</v>
      </c>
      <c r="Q1" s="5" t="s">
        <v>10</v>
      </c>
      <c r="R1" s="5" t="s">
        <v>11</v>
      </c>
      <c r="S1" s="4" t="s">
        <v>9</v>
      </c>
      <c r="T1" s="4" t="s">
        <v>10</v>
      </c>
      <c r="U1" s="4" t="s">
        <v>11</v>
      </c>
    </row>
    <row r="2" spans="1:21" x14ac:dyDescent="0.25">
      <c r="A2" s="3">
        <v>1.9</v>
      </c>
      <c r="B2">
        <f>IF(ABS(A2-$F$3)&gt;$F$5,1,0)</f>
        <v>0</v>
      </c>
      <c r="C2" t="s">
        <v>4</v>
      </c>
      <c r="F2">
        <f>COUNT(A2:A100)</f>
        <v>14</v>
      </c>
      <c r="H2" s="3">
        <v>1.9</v>
      </c>
      <c r="I2">
        <f>IF(ABS(H2-$M$3)&gt;$M$5,1,0)</f>
        <v>0</v>
      </c>
      <c r="J2" t="s">
        <v>4</v>
      </c>
      <c r="M2">
        <f>COUNT(H2:H100)</f>
        <v>13</v>
      </c>
      <c r="O2">
        <v>0</v>
      </c>
      <c r="P2" s="2">
        <f>AVERAGE(H2:H14)</f>
        <v>1.7369230769230768</v>
      </c>
      <c r="Q2" s="2">
        <f>P2-3*STDEVA(H2:H14)</f>
        <v>1.4012034136507383</v>
      </c>
      <c r="R2" s="2">
        <f>P2+3*STDEVA(H2:H14)</f>
        <v>2.0726427401954153</v>
      </c>
      <c r="S2" s="2">
        <f>AVERAGE(A2:A100)</f>
        <v>1.7914285714285714</v>
      </c>
      <c r="T2" s="2">
        <f>S2-F5</f>
        <v>1.0997893337006672</v>
      </c>
      <c r="U2" s="2">
        <f>S2+F5</f>
        <v>2.4830678091564753</v>
      </c>
    </row>
    <row r="3" spans="1:21" x14ac:dyDescent="0.25">
      <c r="A3" s="3">
        <v>1.8</v>
      </c>
      <c r="B3">
        <f t="shared" ref="B3:B15" si="0">IF(ABS(A3-$F$3)&gt;$F$5,1,0)</f>
        <v>0</v>
      </c>
      <c r="C3" t="s">
        <v>2</v>
      </c>
      <c r="F3" s="2">
        <f>AVERAGE(A2:A100)</f>
        <v>1.7914285714285714</v>
      </c>
      <c r="G3" s="2"/>
      <c r="H3" s="3">
        <v>1.8</v>
      </c>
      <c r="I3">
        <f t="shared" ref="I3:I15" si="1">IF(ABS(H3-$M$3)&gt;$M$5,1,0)</f>
        <v>0</v>
      </c>
      <c r="J3" t="s">
        <v>2</v>
      </c>
      <c r="M3" s="2">
        <f>AVERAGE(H2:H100)</f>
        <v>1.7369230769230768</v>
      </c>
      <c r="O3">
        <f>F2</f>
        <v>14</v>
      </c>
      <c r="P3" s="2">
        <f>AVERAGE(H2:H14)</f>
        <v>1.7369230769230768</v>
      </c>
      <c r="Q3" s="2">
        <f>P3-3*STDEVA(H2:H14)</f>
        <v>1.4012034136507383</v>
      </c>
      <c r="R3" s="2">
        <f>P3+3*STDEVA(H2:H14)</f>
        <v>2.0726427401954153</v>
      </c>
      <c r="S3" s="2">
        <f>AVERAGE(A2:A100)</f>
        <v>1.7914285714285714</v>
      </c>
      <c r="T3" s="2">
        <f>S3-F5</f>
        <v>1.0997893337006672</v>
      </c>
      <c r="U3" s="2">
        <f>S3+F5</f>
        <v>2.4830678091564753</v>
      </c>
    </row>
    <row r="4" spans="1:21" x14ac:dyDescent="0.25">
      <c r="A4" s="3">
        <v>1.71</v>
      </c>
      <c r="B4">
        <f t="shared" si="0"/>
        <v>0</v>
      </c>
      <c r="C4" t="s">
        <v>1</v>
      </c>
      <c r="F4" s="2">
        <f>STDEVA(A2:A100)</f>
        <v>0.23054641257596803</v>
      </c>
      <c r="G4" s="2"/>
      <c r="H4" s="3">
        <v>1.71</v>
      </c>
      <c r="I4">
        <f t="shared" si="1"/>
        <v>0</v>
      </c>
      <c r="J4" t="s">
        <v>1</v>
      </c>
      <c r="M4" s="2">
        <f>STDEVA(H2:H100)</f>
        <v>0.11190655442411281</v>
      </c>
    </row>
    <row r="5" spans="1:21" x14ac:dyDescent="0.25">
      <c r="A5" s="3">
        <v>1.7</v>
      </c>
      <c r="B5">
        <f t="shared" si="0"/>
        <v>0</v>
      </c>
      <c r="C5" t="s">
        <v>5</v>
      </c>
      <c r="F5" s="2">
        <f>3*F4</f>
        <v>0.69163923772790414</v>
      </c>
      <c r="G5" s="2"/>
      <c r="H5" s="3">
        <v>1.7</v>
      </c>
      <c r="I5">
        <f t="shared" si="1"/>
        <v>0</v>
      </c>
      <c r="J5" t="s">
        <v>5</v>
      </c>
      <c r="M5" s="2">
        <f>3*M4</f>
        <v>0.33571966327233843</v>
      </c>
    </row>
    <row r="6" spans="1:21" x14ac:dyDescent="0.25">
      <c r="A6" s="3">
        <v>1.74</v>
      </c>
      <c r="B6">
        <f t="shared" si="0"/>
        <v>0</v>
      </c>
      <c r="G6" s="2"/>
      <c r="H6" s="3">
        <v>1.74</v>
      </c>
      <c r="I6">
        <f t="shared" si="1"/>
        <v>0</v>
      </c>
    </row>
    <row r="7" spans="1:21" x14ac:dyDescent="0.25">
      <c r="A7" s="3">
        <v>1.59</v>
      </c>
      <c r="B7">
        <f t="shared" si="0"/>
        <v>0</v>
      </c>
      <c r="C7" t="s">
        <v>6</v>
      </c>
      <c r="F7" s="2">
        <f>F3-F5</f>
        <v>1.0997893337006672</v>
      </c>
      <c r="G7" s="2"/>
      <c r="H7" s="3">
        <v>1.59</v>
      </c>
      <c r="I7">
        <f t="shared" si="1"/>
        <v>0</v>
      </c>
      <c r="J7" t="s">
        <v>6</v>
      </c>
      <c r="M7" s="2">
        <f>M3-M5</f>
        <v>1.4012034136507383</v>
      </c>
    </row>
    <row r="8" spans="1:21" x14ac:dyDescent="0.25">
      <c r="A8" s="3">
        <v>1.78</v>
      </c>
      <c r="B8">
        <f t="shared" si="0"/>
        <v>0</v>
      </c>
      <c r="C8" t="s">
        <v>7</v>
      </c>
      <c r="F8" s="2">
        <f>F3+F5</f>
        <v>2.4830678091564753</v>
      </c>
      <c r="H8" s="3">
        <v>1.78</v>
      </c>
      <c r="I8">
        <f t="shared" si="1"/>
        <v>0</v>
      </c>
      <c r="J8" t="s">
        <v>7</v>
      </c>
      <c r="M8" s="2">
        <f>M3+M5</f>
        <v>2.0726427401954153</v>
      </c>
    </row>
    <row r="9" spans="1:21" x14ac:dyDescent="0.25">
      <c r="A9" s="3">
        <v>1.75</v>
      </c>
      <c r="B9">
        <f t="shared" si="0"/>
        <v>0</v>
      </c>
      <c r="G9" s="1"/>
      <c r="H9" s="3">
        <v>1.75</v>
      </c>
      <c r="I9">
        <f t="shared" si="1"/>
        <v>0</v>
      </c>
    </row>
    <row r="10" spans="1:21" x14ac:dyDescent="0.25">
      <c r="A10" s="3">
        <v>1.78</v>
      </c>
      <c r="B10">
        <f t="shared" si="0"/>
        <v>0</v>
      </c>
      <c r="C10" s="1" t="s">
        <v>3</v>
      </c>
      <c r="F10" s="1">
        <f>SUM(B2:B100)</f>
        <v>1</v>
      </c>
      <c r="H10" s="3">
        <v>1.78</v>
      </c>
      <c r="I10">
        <f t="shared" si="1"/>
        <v>0</v>
      </c>
      <c r="J10" s="1" t="s">
        <v>3</v>
      </c>
      <c r="M10" s="1">
        <f>SUM(I2:I100)</f>
        <v>0</v>
      </c>
    </row>
    <row r="11" spans="1:21" x14ac:dyDescent="0.25">
      <c r="A11" s="3">
        <v>1.9</v>
      </c>
      <c r="B11">
        <f t="shared" si="0"/>
        <v>0</v>
      </c>
      <c r="H11" s="3">
        <v>1.9</v>
      </c>
      <c r="I11">
        <f t="shared" si="1"/>
        <v>0</v>
      </c>
    </row>
    <row r="12" spans="1:21" x14ac:dyDescent="0.25">
      <c r="A12" s="3">
        <v>1.65</v>
      </c>
      <c r="B12">
        <f t="shared" si="0"/>
        <v>0</v>
      </c>
      <c r="H12" s="3">
        <v>1.65</v>
      </c>
      <c r="I12">
        <f t="shared" si="1"/>
        <v>0</v>
      </c>
    </row>
    <row r="13" spans="1:21" x14ac:dyDescent="0.25">
      <c r="A13" s="3">
        <v>1.5</v>
      </c>
      <c r="B13">
        <f t="shared" si="0"/>
        <v>0</v>
      </c>
      <c r="H13" s="3">
        <v>1.5</v>
      </c>
      <c r="I13">
        <f t="shared" si="1"/>
        <v>0</v>
      </c>
    </row>
    <row r="14" spans="1:21" x14ac:dyDescent="0.25">
      <c r="A14" s="3">
        <v>1.78</v>
      </c>
      <c r="B14">
        <f t="shared" si="0"/>
        <v>0</v>
      </c>
      <c r="H14" s="3">
        <v>1.78</v>
      </c>
      <c r="I14">
        <f t="shared" si="1"/>
        <v>0</v>
      </c>
    </row>
    <row r="15" spans="1:21" x14ac:dyDescent="0.25">
      <c r="A15" s="8">
        <v>2.5</v>
      </c>
      <c r="B15" s="7">
        <f t="shared" si="0"/>
        <v>1</v>
      </c>
      <c r="H15" s="6"/>
    </row>
  </sheetData>
  <conditionalFormatting sqref="B2:B15">
    <cfRule type="cellIs" dxfId="3" priority="4" operator="equal">
      <formula>1</formula>
    </cfRule>
  </conditionalFormatting>
  <conditionalFormatting sqref="M10 G9 F10">
    <cfRule type="cellIs" dxfId="2" priority="2" operator="lessThan">
      <formula>1</formula>
    </cfRule>
    <cfRule type="cellIs" dxfId="1" priority="3" operator="greaterThan">
      <formula>0</formula>
    </cfRule>
  </conditionalFormatting>
  <conditionalFormatting sqref="I2:I15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3sigma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2022-09-27T12:47:46Z</dcterms:modified>
</cp:coreProperties>
</file>