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H12" i="1" l="1"/>
  <c r="E26" i="1"/>
  <c r="B30" i="1"/>
  <c r="C26" i="1"/>
  <c r="B26" i="1"/>
  <c r="C24" i="1" l="1"/>
  <c r="C25" i="1" s="1"/>
  <c r="B24" i="1"/>
  <c r="B25" i="1" s="1"/>
  <c r="C23" i="1"/>
  <c r="B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4" i="1" l="1"/>
  <c r="E25" i="1" s="1"/>
  <c r="B28" i="1"/>
  <c r="B29" i="1" s="1"/>
  <c r="E23" i="1"/>
  <c r="H6" i="1" s="1"/>
  <c r="H7" i="1" l="1"/>
</calcChain>
</file>

<file path=xl/sharedStrings.xml><?xml version="1.0" encoding="utf-8"?>
<sst xmlns="http://schemas.openxmlformats.org/spreadsheetml/2006/main" count="30" uniqueCount="23">
  <si>
    <t>U(V)</t>
  </si>
  <si>
    <t>I(A)</t>
  </si>
  <si>
    <t>R (Ohm)</t>
  </si>
  <si>
    <t>mean</t>
  </si>
  <si>
    <t>st. dev.</t>
  </si>
  <si>
    <t>err. mean</t>
  </si>
  <si>
    <t>R</t>
  </si>
  <si>
    <t>l [m]</t>
  </si>
  <si>
    <t>d[mm]</t>
  </si>
  <si>
    <t>err-l [m]</t>
  </si>
  <si>
    <t>err-d [mm]</t>
  </si>
  <si>
    <t>rho [Ohm m]</t>
  </si>
  <si>
    <t>err-rho [Ohm m]</t>
  </si>
  <si>
    <t>po zaokrouhlení</t>
  </si>
  <si>
    <t>rho</t>
  </si>
  <si>
    <t>err-rho</t>
  </si>
  <si>
    <t>1e-6 Ohm m</t>
  </si>
  <si>
    <t>rel. err</t>
  </si>
  <si>
    <t>rel. err R</t>
  </si>
  <si>
    <t>sigma/R</t>
  </si>
  <si>
    <t>Ohm</t>
  </si>
  <si>
    <t>%</t>
  </si>
  <si>
    <t>rel. err 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</si>
</sst>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1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0" fontId="0" fillId="3" borderId="0" xfId="0" applyFill="1"/>
    <xf numFmtId="164" fontId="0" fillId="0" borderId="0" xfId="0" applyNumberFormat="1" applyFill="1"/>
    <xf numFmtId="0" fontId="0" fillId="0" borderId="0" xfId="0" applyFill="1"/>
    <xf numFmtId="169" fontId="0" fillId="0" borderId="0" xfId="0" applyNumberFormat="1"/>
    <xf numFmtId="0" fontId="0" fillId="2" borderId="0" xfId="0" applyFill="1"/>
    <xf numFmtId="0" fontId="0" fillId="4" borderId="0" xfId="0" applyFill="1"/>
    <xf numFmtId="164" fontId="0" fillId="3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/>
  </sheetViews>
  <sheetFormatPr defaultRowHeight="15" x14ac:dyDescent="0.25"/>
  <cols>
    <col min="1" max="6" width="10.7109375" customWidth="1"/>
    <col min="7" max="7" width="15.7109375" customWidth="1"/>
    <col min="8" max="8" width="10.7109375" customWidth="1"/>
    <col min="9" max="9" width="12.7109375" customWidth="1"/>
  </cols>
  <sheetData>
    <row r="1" spans="2:9" x14ac:dyDescent="0.25">
      <c r="B1" t="s">
        <v>0</v>
      </c>
      <c r="C1" t="s">
        <v>1</v>
      </c>
      <c r="E1" t="s">
        <v>2</v>
      </c>
      <c r="G1" t="s">
        <v>7</v>
      </c>
      <c r="H1">
        <v>0.625</v>
      </c>
    </row>
    <row r="2" spans="2:9" x14ac:dyDescent="0.25">
      <c r="B2" s="8">
        <v>0.14099999999999999</v>
      </c>
      <c r="C2" s="8">
        <v>0.60099999999999998</v>
      </c>
      <c r="E2" s="1">
        <f>B2/C2</f>
        <v>0.23460898502495839</v>
      </c>
      <c r="G2" t="s">
        <v>9</v>
      </c>
      <c r="H2">
        <v>2E-3</v>
      </c>
    </row>
    <row r="3" spans="2:9" x14ac:dyDescent="0.25">
      <c r="B3" s="8">
        <v>0.104</v>
      </c>
      <c r="C3" s="8">
        <v>0.45400000000000001</v>
      </c>
      <c r="E3" s="1">
        <f t="shared" ref="E3:E21" si="0">B3/C3</f>
        <v>0.22907488986784139</v>
      </c>
      <c r="G3" t="s">
        <v>8</v>
      </c>
      <c r="H3">
        <v>1.4</v>
      </c>
    </row>
    <row r="4" spans="2:9" x14ac:dyDescent="0.25">
      <c r="B4" s="8">
        <v>0.11</v>
      </c>
      <c r="C4" s="8">
        <v>0.55400000000000005</v>
      </c>
      <c r="E4" s="1">
        <f t="shared" si="0"/>
        <v>0.19855595667870035</v>
      </c>
      <c r="G4" t="s">
        <v>10</v>
      </c>
      <c r="H4">
        <v>0.1</v>
      </c>
    </row>
    <row r="5" spans="2:9" x14ac:dyDescent="0.25">
      <c r="B5" s="8">
        <v>0.112</v>
      </c>
      <c r="C5" s="8">
        <v>0.501</v>
      </c>
      <c r="E5" s="1">
        <f t="shared" si="0"/>
        <v>0.22355289421157684</v>
      </c>
    </row>
    <row r="6" spans="2:9" x14ac:dyDescent="0.25">
      <c r="B6" s="8">
        <v>0.111</v>
      </c>
      <c r="C6" s="8">
        <v>0.56599999999999995</v>
      </c>
      <c r="E6" s="1">
        <f t="shared" si="0"/>
        <v>0.19611307420494703</v>
      </c>
      <c r="G6" t="s">
        <v>11</v>
      </c>
      <c r="H6" s="2">
        <f>(PI()*E23*(H3/1000)^2)/(4*H1)</f>
        <v>5.1233320359510566E-7</v>
      </c>
    </row>
    <row r="7" spans="2:9" x14ac:dyDescent="0.25">
      <c r="B7" s="8">
        <v>0.11700000000000001</v>
      </c>
      <c r="C7" s="8">
        <v>0.505</v>
      </c>
      <c r="E7" s="1">
        <f t="shared" si="0"/>
        <v>0.23168316831683169</v>
      </c>
      <c r="G7" t="s">
        <v>12</v>
      </c>
      <c r="H7" s="2">
        <f>SQRT((E25/E23)^2+4*(H4/H3)^2+(H2/H1)^2)*H6</f>
        <v>7.506490207392384E-8</v>
      </c>
    </row>
    <row r="8" spans="2:9" x14ac:dyDescent="0.25">
      <c r="B8" s="8">
        <v>0.108</v>
      </c>
      <c r="C8" s="8">
        <v>0.41099999999999998</v>
      </c>
      <c r="E8" s="1">
        <f t="shared" si="0"/>
        <v>0.26277372262773724</v>
      </c>
    </row>
    <row r="9" spans="2:9" x14ac:dyDescent="0.25">
      <c r="B9" s="8">
        <v>9.8000000000000004E-2</v>
      </c>
      <c r="C9" s="8">
        <v>0.497</v>
      </c>
      <c r="D9" s="7"/>
      <c r="E9" s="6">
        <f t="shared" si="0"/>
        <v>0.19718309859154931</v>
      </c>
      <c r="F9" s="7"/>
      <c r="G9" s="7" t="s">
        <v>13</v>
      </c>
      <c r="H9" s="7"/>
      <c r="I9" s="7"/>
    </row>
    <row r="10" spans="2:9" x14ac:dyDescent="0.25">
      <c r="B10" s="8">
        <v>8.6999999999999994E-2</v>
      </c>
      <c r="C10" s="8">
        <v>0.498</v>
      </c>
      <c r="D10" s="7"/>
      <c r="E10" s="6">
        <f t="shared" si="0"/>
        <v>0.17469879518072287</v>
      </c>
      <c r="F10" s="7"/>
      <c r="G10" s="5" t="s">
        <v>14</v>
      </c>
      <c r="H10" s="5">
        <v>0.51</v>
      </c>
      <c r="I10" s="5" t="s">
        <v>16</v>
      </c>
    </row>
    <row r="11" spans="2:9" x14ac:dyDescent="0.25">
      <c r="B11" s="8">
        <v>9.4E-2</v>
      </c>
      <c r="C11" s="8">
        <v>0.46500000000000002</v>
      </c>
      <c r="D11" s="7"/>
      <c r="E11" s="6">
        <f t="shared" si="0"/>
        <v>0.2021505376344086</v>
      </c>
      <c r="F11" s="7"/>
      <c r="G11" s="5" t="s">
        <v>15</v>
      </c>
      <c r="H11" s="5">
        <v>0.08</v>
      </c>
      <c r="I11" s="5" t="s">
        <v>16</v>
      </c>
    </row>
    <row r="12" spans="2:9" x14ac:dyDescent="0.25">
      <c r="B12" s="8">
        <v>0.151</v>
      </c>
      <c r="C12" s="8">
        <v>0.66800000000000004</v>
      </c>
      <c r="D12" s="7"/>
      <c r="E12" s="6">
        <f t="shared" si="0"/>
        <v>0.22604790419161674</v>
      </c>
      <c r="F12" s="7"/>
      <c r="G12" s="11" t="s">
        <v>22</v>
      </c>
      <c r="H12" s="11">
        <f>H11/H10*100</f>
        <v>15.686274509803921</v>
      </c>
      <c r="I12" s="5" t="s">
        <v>21</v>
      </c>
    </row>
    <row r="13" spans="2:9" x14ac:dyDescent="0.25">
      <c r="B13" s="8">
        <v>0.105</v>
      </c>
      <c r="C13" s="8">
        <v>0.377</v>
      </c>
      <c r="D13" s="7"/>
      <c r="E13" s="6">
        <f t="shared" si="0"/>
        <v>0.27851458885941643</v>
      </c>
      <c r="F13" s="7"/>
      <c r="G13" s="7"/>
      <c r="H13" s="7"/>
      <c r="I13" s="7"/>
    </row>
    <row r="14" spans="2:9" x14ac:dyDescent="0.25">
      <c r="B14" s="8">
        <v>8.5000000000000006E-2</v>
      </c>
      <c r="C14" s="8">
        <v>0.51900000000000002</v>
      </c>
      <c r="D14" s="7"/>
      <c r="E14" s="6">
        <f t="shared" si="0"/>
        <v>0.16377649325626206</v>
      </c>
      <c r="F14" s="7"/>
      <c r="G14" s="7"/>
      <c r="H14" s="7"/>
      <c r="I14" s="7"/>
    </row>
    <row r="15" spans="2:9" x14ac:dyDescent="0.25">
      <c r="B15" s="8">
        <v>5.8000000000000003E-2</v>
      </c>
      <c r="C15" s="8">
        <v>0.33</v>
      </c>
      <c r="D15" s="7"/>
      <c r="E15" s="6">
        <f t="shared" si="0"/>
        <v>0.17575757575757575</v>
      </c>
      <c r="F15" s="7"/>
      <c r="G15" s="7"/>
      <c r="H15" s="7"/>
      <c r="I15" s="7"/>
    </row>
    <row r="16" spans="2:9" x14ac:dyDescent="0.25">
      <c r="B16" s="8">
        <v>6.9000000000000006E-2</v>
      </c>
      <c r="C16" s="8">
        <v>0.39400000000000002</v>
      </c>
      <c r="D16" s="7"/>
      <c r="E16" s="6">
        <f t="shared" si="0"/>
        <v>0.17512690355329949</v>
      </c>
      <c r="F16" s="7"/>
      <c r="G16" s="7"/>
      <c r="H16" s="7"/>
      <c r="I16" s="7"/>
    </row>
    <row r="17" spans="1:9" x14ac:dyDescent="0.25">
      <c r="B17" s="8">
        <v>6.6000000000000003E-2</v>
      </c>
      <c r="C17" s="8">
        <v>0.36399999999999999</v>
      </c>
      <c r="D17" s="7"/>
      <c r="E17" s="6">
        <f t="shared" si="0"/>
        <v>0.18131868131868134</v>
      </c>
      <c r="F17" s="7"/>
      <c r="G17" s="7"/>
      <c r="H17" s="7"/>
      <c r="I17" s="7"/>
    </row>
    <row r="18" spans="1:9" x14ac:dyDescent="0.25">
      <c r="B18" s="8">
        <v>0.11600000000000001</v>
      </c>
      <c r="C18" s="8">
        <v>0.56899999999999995</v>
      </c>
      <c r="D18" s="7"/>
      <c r="E18" s="6">
        <f t="shared" si="0"/>
        <v>0.20386643233743412</v>
      </c>
      <c r="F18" s="7"/>
      <c r="G18" s="7"/>
      <c r="H18" s="7"/>
      <c r="I18" s="7"/>
    </row>
    <row r="19" spans="1:9" x14ac:dyDescent="0.25">
      <c r="B19" s="8">
        <v>9.9000000000000005E-2</v>
      </c>
      <c r="C19" s="8">
        <v>0.45200000000000001</v>
      </c>
      <c r="D19" s="7"/>
      <c r="E19" s="6">
        <f t="shared" si="0"/>
        <v>0.21902654867256638</v>
      </c>
      <c r="F19" s="7"/>
      <c r="G19" s="7"/>
      <c r="H19" s="7"/>
      <c r="I19" s="7"/>
    </row>
    <row r="20" spans="1:9" x14ac:dyDescent="0.25">
      <c r="B20" s="8">
        <v>0.107</v>
      </c>
      <c r="C20" s="8">
        <v>0.57799999999999996</v>
      </c>
      <c r="D20" s="7"/>
      <c r="E20" s="6">
        <f t="shared" si="0"/>
        <v>0.18512110726643599</v>
      </c>
      <c r="F20" s="7"/>
      <c r="G20" s="7"/>
      <c r="H20" s="7"/>
      <c r="I20" s="7"/>
    </row>
    <row r="21" spans="1:9" x14ac:dyDescent="0.25">
      <c r="B21" s="8">
        <v>9.5000000000000001E-2</v>
      </c>
      <c r="C21" s="8">
        <v>0.47199999999999998</v>
      </c>
      <c r="D21" s="7"/>
      <c r="E21" s="6">
        <f t="shared" si="0"/>
        <v>0.20127118644067798</v>
      </c>
      <c r="F21" s="7"/>
      <c r="G21" s="7"/>
      <c r="H21" s="7"/>
      <c r="I21" s="7"/>
    </row>
    <row r="22" spans="1:9" x14ac:dyDescent="0.25"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t="s">
        <v>3</v>
      </c>
      <c r="B23" s="6">
        <f>AVERAGE(B2:B21)</f>
        <v>0.10164999999999999</v>
      </c>
      <c r="C23" s="6">
        <f>AVERAGE(C2:C21)</f>
        <v>0.48874999999999991</v>
      </c>
      <c r="D23" s="7"/>
      <c r="E23" s="4">
        <f>AVERAGE(E2:E21)</f>
        <v>0.20801112719966194</v>
      </c>
      <c r="F23" s="10" t="s">
        <v>20</v>
      </c>
      <c r="G23" s="7"/>
      <c r="H23" s="7"/>
      <c r="I23" s="7"/>
    </row>
    <row r="24" spans="1:9" x14ac:dyDescent="0.25">
      <c r="A24" t="s">
        <v>4</v>
      </c>
      <c r="B24" s="6">
        <f>STDEVA(B2:B21)</f>
        <v>2.251613456589462E-2</v>
      </c>
      <c r="C24" s="6">
        <f>STDEVA(C2:C21)</f>
        <v>8.660914926751194E-2</v>
      </c>
      <c r="D24" s="7"/>
      <c r="E24" s="4">
        <f>STDEVA(E2:E21)</f>
        <v>3.0121739521809177E-2</v>
      </c>
      <c r="F24" s="10" t="s">
        <v>20</v>
      </c>
      <c r="G24" s="7"/>
      <c r="H24" s="7"/>
      <c r="I24" s="7"/>
    </row>
    <row r="25" spans="1:9" x14ac:dyDescent="0.25">
      <c r="A25" t="s">
        <v>5</v>
      </c>
      <c r="B25" s="6">
        <f>B24/SQRT(COUNT(B2:B21))</f>
        <v>5.0347607479873085E-3</v>
      </c>
      <c r="C25" s="6">
        <f>C24/SQRT(COUNT(C2:C21))</f>
        <v>1.9366394523558282E-2</v>
      </c>
      <c r="D25" s="7"/>
      <c r="E25" s="4">
        <f>E24/SQRT(COUNT(E2:E21))</f>
        <v>6.735425717130733E-3</v>
      </c>
      <c r="F25" s="10" t="s">
        <v>20</v>
      </c>
      <c r="G25" s="7"/>
      <c r="H25" s="7"/>
      <c r="I25" s="7"/>
    </row>
    <row r="26" spans="1:9" x14ac:dyDescent="0.25">
      <c r="A26" t="s">
        <v>17</v>
      </c>
      <c r="B26" s="6">
        <f>B25/B23*100</f>
        <v>4.9530356596038452</v>
      </c>
      <c r="C26" s="6">
        <f>C25/C23*100</f>
        <v>3.9624336621091119</v>
      </c>
      <c r="D26" s="7"/>
      <c r="E26" s="4">
        <f>E25/E23*100</f>
        <v>3.2380122197336374</v>
      </c>
      <c r="F26" s="10" t="s">
        <v>21</v>
      </c>
      <c r="G26" s="7"/>
      <c r="H26" s="7"/>
      <c r="I26" s="7"/>
    </row>
    <row r="27" spans="1:9" x14ac:dyDescent="0.25">
      <c r="C27" s="7"/>
      <c r="D27" s="7"/>
      <c r="E27" s="7"/>
      <c r="F27" s="7"/>
      <c r="G27" s="7"/>
      <c r="H27" s="7"/>
      <c r="I27" s="7"/>
    </row>
    <row r="28" spans="1:9" x14ac:dyDescent="0.25">
      <c r="A28" s="9" t="s">
        <v>6</v>
      </c>
      <c r="B28" s="3">
        <f>B23/C23</f>
        <v>0.20797953964194377</v>
      </c>
      <c r="C28" s="9" t="s">
        <v>20</v>
      </c>
      <c r="D28" s="7"/>
      <c r="E28" s="7"/>
      <c r="F28" s="7"/>
      <c r="G28" s="7"/>
      <c r="H28" s="7"/>
      <c r="I28" s="7"/>
    </row>
    <row r="29" spans="1:9" x14ac:dyDescent="0.25">
      <c r="A29" s="9" t="s">
        <v>19</v>
      </c>
      <c r="B29" s="3">
        <f>B28*SQRT((B25/B23)^2+(C25/C23)^2)</f>
        <v>1.3192108389559804E-2</v>
      </c>
      <c r="C29" s="9" t="s">
        <v>20</v>
      </c>
    </row>
    <row r="30" spans="1:9" x14ac:dyDescent="0.25">
      <c r="A30" s="9" t="s">
        <v>18</v>
      </c>
      <c r="B30" s="3">
        <f>B29/B28*100</f>
        <v>6.3429837436274994</v>
      </c>
      <c r="C30" s="9" t="s"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2021-11-29T15:03:13Z</dcterms:modified>
</cp:coreProperties>
</file>