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Documents\Teaching\Úvod do praktické fyziky\2022\seminar8\"/>
    </mc:Choice>
  </mc:AlternateContent>
  <xr:revisionPtr revIDLastSave="0" documentId="8_{55B51134-468A-4C18-A948-3678FD65E40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2" i="1" l="1"/>
  <c r="AH22" i="1"/>
  <c r="AG23" i="1"/>
  <c r="AH23" i="1"/>
  <c r="AF23" i="1"/>
  <c r="AF22" i="1"/>
  <c r="V2" i="1"/>
  <c r="Z22" i="1"/>
  <c r="AA22" i="1"/>
  <c r="Z23" i="1"/>
  <c r="AA23" i="1"/>
  <c r="Y23" i="1"/>
  <c r="Y22" i="1"/>
  <c r="AG25" i="1"/>
  <c r="AH25" i="1"/>
  <c r="AG26" i="1"/>
  <c r="AH26" i="1"/>
  <c r="AF26" i="1"/>
  <c r="AF25" i="1"/>
  <c r="Z25" i="1"/>
  <c r="AA25" i="1"/>
  <c r="Z26" i="1"/>
  <c r="AA26" i="1"/>
  <c r="Y26" i="1"/>
  <c r="Y2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K14" i="1" l="1"/>
  <c r="L14" i="1"/>
  <c r="L13" i="1"/>
  <c r="J14" i="1"/>
  <c r="L12" i="1" l="1"/>
  <c r="K13" i="1" l="1"/>
  <c r="J13" i="1"/>
  <c r="K12" i="1"/>
  <c r="J12" i="1"/>
  <c r="K3" i="1"/>
  <c r="L3" i="1"/>
  <c r="J3" i="1"/>
  <c r="K2" i="1"/>
  <c r="L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A2" i="1"/>
  <c r="L15" i="1" l="1"/>
  <c r="J26" i="1"/>
  <c r="K20" i="1"/>
  <c r="L26" i="1"/>
  <c r="L20" i="1"/>
  <c r="K26" i="1"/>
  <c r="J20" i="1"/>
  <c r="K6" i="1"/>
  <c r="K8" i="1" s="1"/>
  <c r="K9" i="1" s="1"/>
  <c r="L6" i="1"/>
  <c r="L8" i="1" s="1"/>
  <c r="L9" i="1" s="1"/>
  <c r="J6" i="1"/>
  <c r="J8" i="1" s="1"/>
  <c r="J9" i="1" s="1"/>
  <c r="J15" i="1"/>
  <c r="K15" i="1"/>
  <c r="K10" i="1" l="1"/>
  <c r="K25" i="1"/>
  <c r="K27" i="1" s="1"/>
  <c r="K19" i="1"/>
  <c r="K21" i="1" s="1"/>
  <c r="K22" i="1" s="1"/>
  <c r="J10" i="1"/>
  <c r="J19" i="1"/>
  <c r="J21" i="1" s="1"/>
  <c r="J22" i="1" s="1"/>
  <c r="J25" i="1"/>
  <c r="J27" i="1" s="1"/>
  <c r="K29" i="1"/>
  <c r="K30" i="1"/>
  <c r="J30" i="1"/>
  <c r="J32" i="1"/>
  <c r="W95" i="1"/>
  <c r="W239" i="1"/>
  <c r="J33" i="1"/>
  <c r="W159" i="1" s="1"/>
  <c r="W4" i="1"/>
  <c r="W20" i="1"/>
  <c r="W132" i="1"/>
  <c r="W148" i="1"/>
  <c r="W53" i="1"/>
  <c r="W105" i="1"/>
  <c r="J29" i="1"/>
  <c r="L30" i="1"/>
  <c r="L29" i="1"/>
  <c r="L10" i="1"/>
  <c r="L19" i="1"/>
  <c r="L21" i="1" s="1"/>
  <c r="L22" i="1" s="1"/>
  <c r="L25" i="1"/>
  <c r="L27" i="1" s="1"/>
  <c r="W212" i="1" l="1"/>
  <c r="W84" i="1"/>
  <c r="W101" i="1"/>
  <c r="W223" i="1"/>
  <c r="W47" i="1"/>
  <c r="W241" i="1"/>
  <c r="W196" i="1"/>
  <c r="W68" i="1"/>
  <c r="W57" i="1"/>
  <c r="W175" i="1"/>
  <c r="W111" i="1"/>
  <c r="W18" i="1"/>
  <c r="W197" i="1"/>
  <c r="W9" i="1"/>
  <c r="W180" i="1"/>
  <c r="W116" i="1"/>
  <c r="W52" i="1"/>
  <c r="W201" i="1"/>
  <c r="W17" i="1"/>
  <c r="W207" i="1"/>
  <c r="W143" i="1"/>
  <c r="W79" i="1"/>
  <c r="W149" i="1"/>
  <c r="W228" i="1"/>
  <c r="W164" i="1"/>
  <c r="W100" i="1"/>
  <c r="W36" i="1"/>
  <c r="W153" i="1"/>
  <c r="W191" i="1"/>
  <c r="W127" i="1"/>
  <c r="W63" i="1"/>
  <c r="W233" i="1"/>
  <c r="W185" i="1"/>
  <c r="W141" i="1"/>
  <c r="W93" i="1"/>
  <c r="W41" i="1"/>
  <c r="W240" i="1"/>
  <c r="W224" i="1"/>
  <c r="W208" i="1"/>
  <c r="W192" i="1"/>
  <c r="W176" i="1"/>
  <c r="W160" i="1"/>
  <c r="W144" i="1"/>
  <c r="W128" i="1"/>
  <c r="W112" i="1"/>
  <c r="W96" i="1"/>
  <c r="W80" i="1"/>
  <c r="W64" i="1"/>
  <c r="W48" i="1"/>
  <c r="W32" i="1"/>
  <c r="W16" i="1"/>
  <c r="W237" i="1"/>
  <c r="W189" i="1"/>
  <c r="W137" i="1"/>
  <c r="W89" i="1"/>
  <c r="W49" i="1"/>
  <c r="W5" i="1"/>
  <c r="W235" i="1"/>
  <c r="W219" i="1"/>
  <c r="W203" i="1"/>
  <c r="W187" i="1"/>
  <c r="W171" i="1"/>
  <c r="W155" i="1"/>
  <c r="W139" i="1"/>
  <c r="W123" i="1"/>
  <c r="W107" i="1"/>
  <c r="W91" i="1"/>
  <c r="W75" i="1"/>
  <c r="W59" i="1"/>
  <c r="W43" i="1"/>
  <c r="W27" i="1"/>
  <c r="W11" i="1"/>
  <c r="W229" i="1"/>
  <c r="W181" i="1"/>
  <c r="W133" i="1"/>
  <c r="W85" i="1"/>
  <c r="W29" i="1"/>
  <c r="W234" i="1"/>
  <c r="W218" i="1"/>
  <c r="W202" i="1"/>
  <c r="W186" i="1"/>
  <c r="W170" i="1"/>
  <c r="W154" i="1"/>
  <c r="W138" i="1"/>
  <c r="W122" i="1"/>
  <c r="W106" i="1"/>
  <c r="W90" i="1"/>
  <c r="W74" i="1"/>
  <c r="W58" i="1"/>
  <c r="W42" i="1"/>
  <c r="W26" i="1"/>
  <c r="W10" i="1"/>
  <c r="W145" i="1"/>
  <c r="W45" i="1"/>
  <c r="W222" i="1"/>
  <c r="W190" i="1"/>
  <c r="W158" i="1"/>
  <c r="W110" i="1"/>
  <c r="W78" i="1"/>
  <c r="W46" i="1"/>
  <c r="W14" i="1"/>
  <c r="W221" i="1"/>
  <c r="W173" i="1"/>
  <c r="W129" i="1"/>
  <c r="W81" i="1"/>
  <c r="W33" i="1"/>
  <c r="W236" i="1"/>
  <c r="W220" i="1"/>
  <c r="W204" i="1"/>
  <c r="W188" i="1"/>
  <c r="W172" i="1"/>
  <c r="W156" i="1"/>
  <c r="W140" i="1"/>
  <c r="W124" i="1"/>
  <c r="W108" i="1"/>
  <c r="W92" i="1"/>
  <c r="W76" i="1"/>
  <c r="W60" i="1"/>
  <c r="W44" i="1"/>
  <c r="W28" i="1"/>
  <c r="W12" i="1"/>
  <c r="W225" i="1"/>
  <c r="W177" i="1"/>
  <c r="W125" i="1"/>
  <c r="W77" i="1"/>
  <c r="W37" i="1"/>
  <c r="W231" i="1"/>
  <c r="W215" i="1"/>
  <c r="W199" i="1"/>
  <c r="W183" i="1"/>
  <c r="W167" i="1"/>
  <c r="W151" i="1"/>
  <c r="W135" i="1"/>
  <c r="W119" i="1"/>
  <c r="W103" i="1"/>
  <c r="W87" i="1"/>
  <c r="W71" i="1"/>
  <c r="W55" i="1"/>
  <c r="W39" i="1"/>
  <c r="W23" i="1"/>
  <c r="W7" i="1"/>
  <c r="W217" i="1"/>
  <c r="W169" i="1"/>
  <c r="W121" i="1"/>
  <c r="W73" i="1"/>
  <c r="W13" i="1"/>
  <c r="W230" i="1"/>
  <c r="W214" i="1"/>
  <c r="W198" i="1"/>
  <c r="W182" i="1"/>
  <c r="W166" i="1"/>
  <c r="W150" i="1"/>
  <c r="W134" i="1"/>
  <c r="W118" i="1"/>
  <c r="W102" i="1"/>
  <c r="W86" i="1"/>
  <c r="W70" i="1"/>
  <c r="W54" i="1"/>
  <c r="W38" i="1"/>
  <c r="W22" i="1"/>
  <c r="W6" i="1"/>
  <c r="W31" i="1"/>
  <c r="W15" i="1"/>
  <c r="W193" i="1"/>
  <c r="W97" i="1"/>
  <c r="W238" i="1"/>
  <c r="W206" i="1"/>
  <c r="W174" i="1"/>
  <c r="W142" i="1"/>
  <c r="W126" i="1"/>
  <c r="W94" i="1"/>
  <c r="W62" i="1"/>
  <c r="W30" i="1"/>
  <c r="W209" i="1"/>
  <c r="W161" i="1"/>
  <c r="W117" i="1"/>
  <c r="W69" i="1"/>
  <c r="W21" i="1"/>
  <c r="W232" i="1"/>
  <c r="W216" i="1"/>
  <c r="W200" i="1"/>
  <c r="W184" i="1"/>
  <c r="W168" i="1"/>
  <c r="W152" i="1"/>
  <c r="W136" i="1"/>
  <c r="W120" i="1"/>
  <c r="W104" i="1"/>
  <c r="W88" i="1"/>
  <c r="W72" i="1"/>
  <c r="W56" i="1"/>
  <c r="W40" i="1"/>
  <c r="W24" i="1"/>
  <c r="W8" i="1"/>
  <c r="W213" i="1"/>
  <c r="W165" i="1"/>
  <c r="W113" i="1"/>
  <c r="W65" i="1"/>
  <c r="W25" i="1"/>
  <c r="W2" i="1"/>
  <c r="W227" i="1"/>
  <c r="W211" i="1"/>
  <c r="W195" i="1"/>
  <c r="W179" i="1"/>
  <c r="W163" i="1"/>
  <c r="W147" i="1"/>
  <c r="W131" i="1"/>
  <c r="W115" i="1"/>
  <c r="W99" i="1"/>
  <c r="W83" i="1"/>
  <c r="W67" i="1"/>
  <c r="W51" i="1"/>
  <c r="W35" i="1"/>
  <c r="W19" i="1"/>
  <c r="W3" i="1"/>
  <c r="W205" i="1"/>
  <c r="W157" i="1"/>
  <c r="W109" i="1"/>
  <c r="W61" i="1"/>
  <c r="W242" i="1"/>
  <c r="W226" i="1"/>
  <c r="W210" i="1"/>
  <c r="W194" i="1"/>
  <c r="W178" i="1"/>
  <c r="W162" i="1"/>
  <c r="W146" i="1"/>
  <c r="W130" i="1"/>
  <c r="W114" i="1"/>
  <c r="W98" i="1"/>
  <c r="W82" i="1"/>
  <c r="W66" i="1"/>
  <c r="W50" i="1"/>
  <c r="W34" i="1"/>
</calcChain>
</file>

<file path=xl/sharedStrings.xml><?xml version="1.0" encoding="utf-8"?>
<sst xmlns="http://schemas.openxmlformats.org/spreadsheetml/2006/main" count="49" uniqueCount="39">
  <si>
    <t>N</t>
  </si>
  <si>
    <t>y - váha [kg]</t>
  </si>
  <si>
    <t>x - výška [cm]</t>
  </si>
  <si>
    <t>z - měsíc</t>
  </si>
  <si>
    <t>xy</t>
  </si>
  <si>
    <t>xz</t>
  </si>
  <si>
    <t>yz</t>
  </si>
  <si>
    <t>&lt;x&gt;</t>
  </si>
  <si>
    <t>cov(x,y)</t>
  </si>
  <si>
    <t>x vs y</t>
  </si>
  <si>
    <t>x vs z</t>
  </si>
  <si>
    <t>y vs z</t>
  </si>
  <si>
    <t>&lt;xy&gt;</t>
  </si>
  <si>
    <t>COVAR</t>
  </si>
  <si>
    <t>CORREL</t>
  </si>
  <si>
    <t>PEARSON</t>
  </si>
  <si>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charset val="238"/>
        <scheme val="minor"/>
      </rPr>
      <t>x</t>
    </r>
  </si>
  <si>
    <t>oprava</t>
  </si>
  <si>
    <r>
      <rPr>
        <b/>
        <sz val="11"/>
        <color rgb="FF0070C0"/>
        <rFont val="Symbol"/>
        <family val="1"/>
        <charset val="2"/>
      </rPr>
      <t>r</t>
    </r>
    <r>
      <rPr>
        <b/>
        <sz val="11"/>
        <color rgb="FF0070C0"/>
        <rFont val="Calibri"/>
        <family val="2"/>
        <charset val="238"/>
        <scheme val="minor"/>
      </rPr>
      <t>(x,y)</t>
    </r>
  </si>
  <si>
    <t>x</t>
  </si>
  <si>
    <t>y</t>
  </si>
  <si>
    <t>z</t>
  </si>
  <si>
    <r>
      <t>s</t>
    </r>
    <r>
      <rPr>
        <b/>
        <vertAlign val="subscript"/>
        <sz val="11"/>
        <color rgb="FF7030A0"/>
        <rFont val="Symbol"/>
        <family val="1"/>
        <charset val="2"/>
      </rPr>
      <t>r</t>
    </r>
  </si>
  <si>
    <t>sigma</t>
  </si>
  <si>
    <t>t</t>
  </si>
  <si>
    <t>P</t>
  </si>
  <si>
    <t>nu</t>
  </si>
  <si>
    <t>alpha</t>
  </si>
  <si>
    <t>konfidence</t>
  </si>
  <si>
    <t>Fisherova transformace</t>
  </si>
  <si>
    <t>studentova transformace</t>
  </si>
  <si>
    <t>Fisher</t>
  </si>
  <si>
    <t>student</t>
  </si>
  <si>
    <t>nomin.</t>
  </si>
  <si>
    <t>denomin.</t>
  </si>
  <si>
    <t>t-xy</t>
  </si>
  <si>
    <t>t-xz</t>
  </si>
  <si>
    <t>f(t)</t>
  </si>
  <si>
    <t>t-yz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</si>
</sst>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Symbol"/>
      <family val="1"/>
      <charset val="2"/>
    </font>
    <font>
      <b/>
      <sz val="11"/>
      <color rgb="FF00B05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0070C0"/>
      <name val="Symbol"/>
      <family val="1"/>
      <charset val="2"/>
    </font>
    <font>
      <b/>
      <sz val="11"/>
      <color rgb="FF7030A0"/>
      <name val="Symbol"/>
      <family val="1"/>
      <charset val="2"/>
    </font>
    <font>
      <b/>
      <vertAlign val="subscript"/>
      <sz val="11"/>
      <color rgb="FF7030A0"/>
      <name val="Symbol"/>
      <family val="1"/>
      <charset val="2"/>
    </font>
    <font>
      <b/>
      <sz val="11"/>
      <color rgb="FF7030A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5" tint="-0.499984740745262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0"/>
      <color rgb="FFFF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/>
    <xf numFmtId="0" fontId="4" fillId="0" borderId="0" xfId="0" applyFont="1" applyAlignment="1">
      <alignment vertical="center"/>
    </xf>
    <xf numFmtId="164" fontId="4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164" fontId="8" fillId="0" borderId="0" xfId="0" applyNumberFormat="1" applyFont="1"/>
    <xf numFmtId="0" fontId="9" fillId="0" borderId="0" xfId="0" applyFont="1" applyAlignment="1">
      <alignment vertical="center"/>
    </xf>
    <xf numFmtId="164" fontId="9" fillId="0" borderId="0" xfId="0" applyNumberFormat="1" applyFont="1"/>
    <xf numFmtId="0" fontId="10" fillId="0" borderId="0" xfId="0" applyFont="1"/>
    <xf numFmtId="0" fontId="11" fillId="0" borderId="0" xfId="0" applyFont="1"/>
    <xf numFmtId="164" fontId="11" fillId="0" borderId="0" xfId="0" applyNumberFormat="1" applyFont="1"/>
    <xf numFmtId="0" fontId="12" fillId="0" borderId="0" xfId="0" applyFont="1"/>
    <xf numFmtId="164" fontId="12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váha</a:t>
            </a:r>
            <a:r>
              <a:rPr lang="cs-CZ" baseline="0"/>
              <a:t> vs výška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List1!$B$2:$B$48</c:f>
              <c:numCache>
                <c:formatCode>General</c:formatCode>
                <c:ptCount val="47"/>
                <c:pt idx="0">
                  <c:v>184</c:v>
                </c:pt>
                <c:pt idx="1">
                  <c:v>178</c:v>
                </c:pt>
                <c:pt idx="2">
                  <c:v>185</c:v>
                </c:pt>
                <c:pt idx="3">
                  <c:v>198</c:v>
                </c:pt>
                <c:pt idx="4">
                  <c:v>176</c:v>
                </c:pt>
                <c:pt idx="5">
                  <c:v>179</c:v>
                </c:pt>
                <c:pt idx="6">
                  <c:v>165</c:v>
                </c:pt>
                <c:pt idx="7">
                  <c:v>191</c:v>
                </c:pt>
                <c:pt idx="8">
                  <c:v>168</c:v>
                </c:pt>
                <c:pt idx="9">
                  <c:v>196</c:v>
                </c:pt>
                <c:pt idx="10">
                  <c:v>168</c:v>
                </c:pt>
                <c:pt idx="11">
                  <c:v>191</c:v>
                </c:pt>
                <c:pt idx="12">
                  <c:v>180</c:v>
                </c:pt>
                <c:pt idx="13">
                  <c:v>186</c:v>
                </c:pt>
                <c:pt idx="14">
                  <c:v>190</c:v>
                </c:pt>
                <c:pt idx="15">
                  <c:v>195</c:v>
                </c:pt>
                <c:pt idx="16">
                  <c:v>165</c:v>
                </c:pt>
                <c:pt idx="17">
                  <c:v>193</c:v>
                </c:pt>
                <c:pt idx="18">
                  <c:v>189</c:v>
                </c:pt>
                <c:pt idx="19">
                  <c:v>180</c:v>
                </c:pt>
                <c:pt idx="20">
                  <c:v>169</c:v>
                </c:pt>
                <c:pt idx="21">
                  <c:v>180</c:v>
                </c:pt>
                <c:pt idx="22">
                  <c:v>190</c:v>
                </c:pt>
                <c:pt idx="23">
                  <c:v>188</c:v>
                </c:pt>
                <c:pt idx="24">
                  <c:v>160</c:v>
                </c:pt>
                <c:pt idx="25">
                  <c:v>181</c:v>
                </c:pt>
                <c:pt idx="26">
                  <c:v>175</c:v>
                </c:pt>
                <c:pt idx="27">
                  <c:v>178</c:v>
                </c:pt>
                <c:pt idx="28">
                  <c:v>190</c:v>
                </c:pt>
                <c:pt idx="29">
                  <c:v>181</c:v>
                </c:pt>
                <c:pt idx="30">
                  <c:v>180</c:v>
                </c:pt>
                <c:pt idx="31">
                  <c:v>159</c:v>
                </c:pt>
                <c:pt idx="32">
                  <c:v>194</c:v>
                </c:pt>
                <c:pt idx="33">
                  <c:v>165</c:v>
                </c:pt>
                <c:pt idx="34">
                  <c:v>178</c:v>
                </c:pt>
                <c:pt idx="35">
                  <c:v>186</c:v>
                </c:pt>
                <c:pt idx="36">
                  <c:v>189</c:v>
                </c:pt>
                <c:pt idx="37">
                  <c:v>175</c:v>
                </c:pt>
                <c:pt idx="38">
                  <c:v>179</c:v>
                </c:pt>
              </c:numCache>
            </c:numRef>
          </c:xVal>
          <c:yVal>
            <c:numRef>
              <c:f>List1!$C$2:$C$48</c:f>
              <c:numCache>
                <c:formatCode>General</c:formatCode>
                <c:ptCount val="47"/>
                <c:pt idx="0">
                  <c:v>75</c:v>
                </c:pt>
                <c:pt idx="1">
                  <c:v>72</c:v>
                </c:pt>
                <c:pt idx="2">
                  <c:v>94</c:v>
                </c:pt>
                <c:pt idx="3">
                  <c:v>96</c:v>
                </c:pt>
                <c:pt idx="4">
                  <c:v>55</c:v>
                </c:pt>
                <c:pt idx="5">
                  <c:v>75</c:v>
                </c:pt>
                <c:pt idx="6">
                  <c:v>64</c:v>
                </c:pt>
                <c:pt idx="7">
                  <c:v>89</c:v>
                </c:pt>
                <c:pt idx="8">
                  <c:v>51</c:v>
                </c:pt>
                <c:pt idx="9">
                  <c:v>79</c:v>
                </c:pt>
                <c:pt idx="10">
                  <c:v>68</c:v>
                </c:pt>
                <c:pt idx="11">
                  <c:v>80</c:v>
                </c:pt>
                <c:pt idx="12">
                  <c:v>80</c:v>
                </c:pt>
                <c:pt idx="13">
                  <c:v>72</c:v>
                </c:pt>
                <c:pt idx="14">
                  <c:v>75</c:v>
                </c:pt>
                <c:pt idx="15">
                  <c:v>75</c:v>
                </c:pt>
                <c:pt idx="16">
                  <c:v>45</c:v>
                </c:pt>
                <c:pt idx="17">
                  <c:v>72</c:v>
                </c:pt>
                <c:pt idx="18">
                  <c:v>70</c:v>
                </c:pt>
                <c:pt idx="19">
                  <c:v>67</c:v>
                </c:pt>
                <c:pt idx="20">
                  <c:v>67</c:v>
                </c:pt>
                <c:pt idx="21">
                  <c:v>60</c:v>
                </c:pt>
                <c:pt idx="22">
                  <c:v>83</c:v>
                </c:pt>
                <c:pt idx="23">
                  <c:v>105</c:v>
                </c:pt>
                <c:pt idx="24">
                  <c:v>55</c:v>
                </c:pt>
                <c:pt idx="25">
                  <c:v>90</c:v>
                </c:pt>
                <c:pt idx="26">
                  <c:v>80</c:v>
                </c:pt>
                <c:pt idx="27">
                  <c:v>75</c:v>
                </c:pt>
                <c:pt idx="28">
                  <c:v>89</c:v>
                </c:pt>
                <c:pt idx="29">
                  <c:v>66</c:v>
                </c:pt>
                <c:pt idx="30">
                  <c:v>67</c:v>
                </c:pt>
                <c:pt idx="31">
                  <c:v>55</c:v>
                </c:pt>
                <c:pt idx="32">
                  <c:v>93</c:v>
                </c:pt>
                <c:pt idx="33">
                  <c:v>52</c:v>
                </c:pt>
                <c:pt idx="34">
                  <c:v>68</c:v>
                </c:pt>
                <c:pt idx="35">
                  <c:v>98</c:v>
                </c:pt>
                <c:pt idx="36">
                  <c:v>81</c:v>
                </c:pt>
                <c:pt idx="37">
                  <c:v>72</c:v>
                </c:pt>
                <c:pt idx="38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7-46BF-AF42-0A3DB20A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2239328"/>
        <c:axId val="-1882247488"/>
      </c:scatterChart>
      <c:valAx>
        <c:axId val="-1882239328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výška </a:t>
                </a:r>
                <a:r>
                  <a:rPr lang="en-US" sz="1200"/>
                  <a:t>[cm]</a:t>
                </a:r>
                <a:endParaRPr lang="cs-CZ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882247488"/>
        <c:crosses val="autoZero"/>
        <c:crossBetween val="midCat"/>
      </c:valAx>
      <c:valAx>
        <c:axId val="-1882247488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váha </a:t>
                </a:r>
                <a:r>
                  <a:rPr lang="en-US" sz="1200"/>
                  <a:t>[kg]</a:t>
                </a:r>
                <a:endParaRPr lang="cs-CZ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882239328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měsíc </a:t>
            </a:r>
            <a:r>
              <a:rPr lang="cs-CZ" baseline="0"/>
              <a:t>vs výška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List1!$B$2:$B$48</c:f>
              <c:numCache>
                <c:formatCode>General</c:formatCode>
                <c:ptCount val="47"/>
                <c:pt idx="0">
                  <c:v>184</c:v>
                </c:pt>
                <c:pt idx="1">
                  <c:v>178</c:v>
                </c:pt>
                <c:pt idx="2">
                  <c:v>185</c:v>
                </c:pt>
                <c:pt idx="3">
                  <c:v>198</c:v>
                </c:pt>
                <c:pt idx="4">
                  <c:v>176</c:v>
                </c:pt>
                <c:pt idx="5">
                  <c:v>179</c:v>
                </c:pt>
                <c:pt idx="6">
                  <c:v>165</c:v>
                </c:pt>
                <c:pt idx="7">
                  <c:v>191</c:v>
                </c:pt>
                <c:pt idx="8">
                  <c:v>168</c:v>
                </c:pt>
                <c:pt idx="9">
                  <c:v>196</c:v>
                </c:pt>
                <c:pt idx="10">
                  <c:v>168</c:v>
                </c:pt>
                <c:pt idx="11">
                  <c:v>191</c:v>
                </c:pt>
                <c:pt idx="12">
                  <c:v>180</c:v>
                </c:pt>
                <c:pt idx="13">
                  <c:v>186</c:v>
                </c:pt>
                <c:pt idx="14">
                  <c:v>190</c:v>
                </c:pt>
                <c:pt idx="15">
                  <c:v>195</c:v>
                </c:pt>
                <c:pt idx="16">
                  <c:v>165</c:v>
                </c:pt>
                <c:pt idx="17">
                  <c:v>193</c:v>
                </c:pt>
                <c:pt idx="18">
                  <c:v>189</c:v>
                </c:pt>
                <c:pt idx="19">
                  <c:v>180</c:v>
                </c:pt>
                <c:pt idx="20">
                  <c:v>169</c:v>
                </c:pt>
                <c:pt idx="21">
                  <c:v>180</c:v>
                </c:pt>
                <c:pt idx="22">
                  <c:v>190</c:v>
                </c:pt>
                <c:pt idx="23">
                  <c:v>188</c:v>
                </c:pt>
                <c:pt idx="24">
                  <c:v>160</c:v>
                </c:pt>
                <c:pt idx="25">
                  <c:v>181</c:v>
                </c:pt>
                <c:pt idx="26">
                  <c:v>175</c:v>
                </c:pt>
                <c:pt idx="27">
                  <c:v>178</c:v>
                </c:pt>
                <c:pt idx="28">
                  <c:v>190</c:v>
                </c:pt>
                <c:pt idx="29">
                  <c:v>181</c:v>
                </c:pt>
                <c:pt idx="30">
                  <c:v>180</c:v>
                </c:pt>
                <c:pt idx="31">
                  <c:v>159</c:v>
                </c:pt>
                <c:pt idx="32">
                  <c:v>194</c:v>
                </c:pt>
                <c:pt idx="33">
                  <c:v>165</c:v>
                </c:pt>
                <c:pt idx="34">
                  <c:v>178</c:v>
                </c:pt>
                <c:pt idx="35">
                  <c:v>186</c:v>
                </c:pt>
                <c:pt idx="36">
                  <c:v>189</c:v>
                </c:pt>
                <c:pt idx="37">
                  <c:v>175</c:v>
                </c:pt>
                <c:pt idx="38">
                  <c:v>179</c:v>
                </c:pt>
              </c:numCache>
            </c:numRef>
          </c:xVal>
          <c:yVal>
            <c:numRef>
              <c:f>List1!$D$2:$D$48</c:f>
              <c:numCache>
                <c:formatCode>General</c:formatCode>
                <c:ptCount val="47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5</c:v>
                </c:pt>
                <c:pt idx="17">
                  <c:v>12</c:v>
                </c:pt>
                <c:pt idx="18">
                  <c:v>6</c:v>
                </c:pt>
                <c:pt idx="19">
                  <c:v>5</c:v>
                </c:pt>
                <c:pt idx="20">
                  <c:v>10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11</c:v>
                </c:pt>
                <c:pt idx="25">
                  <c:v>4</c:v>
                </c:pt>
                <c:pt idx="26">
                  <c:v>2</c:v>
                </c:pt>
                <c:pt idx="27">
                  <c:v>6</c:v>
                </c:pt>
                <c:pt idx="28">
                  <c:v>11</c:v>
                </c:pt>
                <c:pt idx="29">
                  <c:v>9</c:v>
                </c:pt>
                <c:pt idx="30">
                  <c:v>1</c:v>
                </c:pt>
                <c:pt idx="31">
                  <c:v>7</c:v>
                </c:pt>
                <c:pt idx="32">
                  <c:v>8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5-4D7A-9618-EDA55E43C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2246944"/>
        <c:axId val="-1882238784"/>
      </c:scatterChart>
      <c:valAx>
        <c:axId val="-1882246944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výška </a:t>
                </a:r>
                <a:r>
                  <a:rPr lang="en-US" sz="1200"/>
                  <a:t>[cm]</a:t>
                </a:r>
                <a:endParaRPr lang="cs-CZ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882238784"/>
        <c:crosses val="autoZero"/>
        <c:crossBetween val="midCat"/>
      </c:valAx>
      <c:valAx>
        <c:axId val="-1882238784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měsíc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88224694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měsíc </a:t>
            </a:r>
            <a:r>
              <a:rPr lang="cs-CZ" baseline="0"/>
              <a:t>vs váha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List1!$C$2:$C$48</c:f>
              <c:numCache>
                <c:formatCode>General</c:formatCode>
                <c:ptCount val="47"/>
                <c:pt idx="0">
                  <c:v>75</c:v>
                </c:pt>
                <c:pt idx="1">
                  <c:v>72</c:v>
                </c:pt>
                <c:pt idx="2">
                  <c:v>94</c:v>
                </c:pt>
                <c:pt idx="3">
                  <c:v>96</c:v>
                </c:pt>
                <c:pt idx="4">
                  <c:v>55</c:v>
                </c:pt>
                <c:pt idx="5">
                  <c:v>75</c:v>
                </c:pt>
                <c:pt idx="6">
                  <c:v>64</c:v>
                </c:pt>
                <c:pt idx="7">
                  <c:v>89</c:v>
                </c:pt>
                <c:pt idx="8">
                  <c:v>51</c:v>
                </c:pt>
                <c:pt idx="9">
                  <c:v>79</c:v>
                </c:pt>
                <c:pt idx="10">
                  <c:v>68</c:v>
                </c:pt>
                <c:pt idx="11">
                  <c:v>80</c:v>
                </c:pt>
                <c:pt idx="12">
                  <c:v>80</c:v>
                </c:pt>
                <c:pt idx="13">
                  <c:v>72</c:v>
                </c:pt>
                <c:pt idx="14">
                  <c:v>75</c:v>
                </c:pt>
                <c:pt idx="15">
                  <c:v>75</c:v>
                </c:pt>
                <c:pt idx="16">
                  <c:v>45</c:v>
                </c:pt>
                <c:pt idx="17">
                  <c:v>72</c:v>
                </c:pt>
                <c:pt idx="18">
                  <c:v>70</c:v>
                </c:pt>
                <c:pt idx="19">
                  <c:v>67</c:v>
                </c:pt>
                <c:pt idx="20">
                  <c:v>67</c:v>
                </c:pt>
                <c:pt idx="21">
                  <c:v>60</c:v>
                </c:pt>
                <c:pt idx="22">
                  <c:v>83</c:v>
                </c:pt>
                <c:pt idx="23">
                  <c:v>105</c:v>
                </c:pt>
                <c:pt idx="24">
                  <c:v>55</c:v>
                </c:pt>
                <c:pt idx="25">
                  <c:v>90</c:v>
                </c:pt>
                <c:pt idx="26">
                  <c:v>80</c:v>
                </c:pt>
                <c:pt idx="27">
                  <c:v>75</c:v>
                </c:pt>
                <c:pt idx="28">
                  <c:v>89</c:v>
                </c:pt>
                <c:pt idx="29">
                  <c:v>66</c:v>
                </c:pt>
                <c:pt idx="30">
                  <c:v>67</c:v>
                </c:pt>
                <c:pt idx="31">
                  <c:v>55</c:v>
                </c:pt>
                <c:pt idx="32">
                  <c:v>93</c:v>
                </c:pt>
                <c:pt idx="33">
                  <c:v>52</c:v>
                </c:pt>
                <c:pt idx="34">
                  <c:v>68</c:v>
                </c:pt>
                <c:pt idx="35">
                  <c:v>98</c:v>
                </c:pt>
                <c:pt idx="36">
                  <c:v>81</c:v>
                </c:pt>
                <c:pt idx="37">
                  <c:v>72</c:v>
                </c:pt>
                <c:pt idx="38">
                  <c:v>55</c:v>
                </c:pt>
              </c:numCache>
            </c:numRef>
          </c:xVal>
          <c:yVal>
            <c:numRef>
              <c:f>List1!$D$2:$D$48</c:f>
              <c:numCache>
                <c:formatCode>General</c:formatCode>
                <c:ptCount val="47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5</c:v>
                </c:pt>
                <c:pt idx="17">
                  <c:v>12</c:v>
                </c:pt>
                <c:pt idx="18">
                  <c:v>6</c:v>
                </c:pt>
                <c:pt idx="19">
                  <c:v>5</c:v>
                </c:pt>
                <c:pt idx="20">
                  <c:v>10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11</c:v>
                </c:pt>
                <c:pt idx="25">
                  <c:v>4</c:v>
                </c:pt>
                <c:pt idx="26">
                  <c:v>2</c:v>
                </c:pt>
                <c:pt idx="27">
                  <c:v>6</c:v>
                </c:pt>
                <c:pt idx="28">
                  <c:v>11</c:v>
                </c:pt>
                <c:pt idx="29">
                  <c:v>9</c:v>
                </c:pt>
                <c:pt idx="30">
                  <c:v>1</c:v>
                </c:pt>
                <c:pt idx="31">
                  <c:v>7</c:v>
                </c:pt>
                <c:pt idx="32">
                  <c:v>8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9-4FE5-BB07-D258A0103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2244224"/>
        <c:axId val="-1882246400"/>
      </c:scatterChart>
      <c:valAx>
        <c:axId val="-1882244224"/>
        <c:scaling>
          <c:orientation val="minMax"/>
          <c:max val="12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váha </a:t>
                </a:r>
                <a:r>
                  <a:rPr lang="en-US" sz="1200"/>
                  <a:t>[</a:t>
                </a:r>
                <a:r>
                  <a:rPr lang="cs-CZ" sz="1200"/>
                  <a:t>kg</a:t>
                </a:r>
                <a:r>
                  <a:rPr lang="en-US" sz="1200"/>
                  <a:t>]</a:t>
                </a:r>
                <a:endParaRPr lang="cs-CZ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882246400"/>
        <c:crosses val="autoZero"/>
        <c:crossBetween val="midCat"/>
        <c:majorUnit val="20"/>
        <c:minorUnit val="5"/>
      </c:valAx>
      <c:valAx>
        <c:axId val="-188224640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měsíc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88224422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List1!$V$1</c:f>
              <c:strCache>
                <c:ptCount val="1"/>
                <c:pt idx="0">
                  <c:v>Fisher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List1!$U$2:$U$242</c:f>
              <c:numCache>
                <c:formatCode>General</c:formatCode>
                <c:ptCount val="24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-5.0999999999999996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-4.9000000000000004</c:v>
                </c:pt>
                <c:pt idx="23">
                  <c:v>-4.8499999999999996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-4.6500000000000004</c:v>
                </c:pt>
                <c:pt idx="28">
                  <c:v>-4.5999999999999996</c:v>
                </c:pt>
                <c:pt idx="29">
                  <c:v>-4.5500000000000096</c:v>
                </c:pt>
                <c:pt idx="30">
                  <c:v>-4.5000000000000098</c:v>
                </c:pt>
                <c:pt idx="31">
                  <c:v>-4.4500000000000099</c:v>
                </c:pt>
                <c:pt idx="32">
                  <c:v>-4.4000000000000101</c:v>
                </c:pt>
                <c:pt idx="33">
                  <c:v>-4.3500000000000103</c:v>
                </c:pt>
                <c:pt idx="34">
                  <c:v>-4.3000000000000096</c:v>
                </c:pt>
                <c:pt idx="35">
                  <c:v>-4.2500000000000098</c:v>
                </c:pt>
                <c:pt idx="36">
                  <c:v>-4.2000000000000099</c:v>
                </c:pt>
                <c:pt idx="37">
                  <c:v>-4.1500000000000101</c:v>
                </c:pt>
                <c:pt idx="38">
                  <c:v>-4.1000000000000103</c:v>
                </c:pt>
                <c:pt idx="39">
                  <c:v>-4.0500000000000096</c:v>
                </c:pt>
                <c:pt idx="40">
                  <c:v>-4.0000000000000098</c:v>
                </c:pt>
                <c:pt idx="41">
                  <c:v>-3.9500000000000099</c:v>
                </c:pt>
                <c:pt idx="42">
                  <c:v>-3.9000000000000101</c:v>
                </c:pt>
                <c:pt idx="43">
                  <c:v>-3.8500000000000099</c:v>
                </c:pt>
                <c:pt idx="44">
                  <c:v>-3.80000000000001</c:v>
                </c:pt>
                <c:pt idx="45">
                  <c:v>-3.7500000000000102</c:v>
                </c:pt>
                <c:pt idx="46">
                  <c:v>-3.7000000000000099</c:v>
                </c:pt>
                <c:pt idx="47">
                  <c:v>-3.6500000000000101</c:v>
                </c:pt>
                <c:pt idx="48">
                  <c:v>-3.6000000000000099</c:v>
                </c:pt>
                <c:pt idx="49">
                  <c:v>-3.55000000000001</c:v>
                </c:pt>
                <c:pt idx="50">
                  <c:v>-3.5000000000000102</c:v>
                </c:pt>
                <c:pt idx="51">
                  <c:v>-3.4500000000000099</c:v>
                </c:pt>
                <c:pt idx="52">
                  <c:v>-3.4000000000000101</c:v>
                </c:pt>
                <c:pt idx="53">
                  <c:v>-3.3500000000000099</c:v>
                </c:pt>
                <c:pt idx="54">
                  <c:v>-3.30000000000001</c:v>
                </c:pt>
                <c:pt idx="55">
                  <c:v>-3.2500000000000102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-3.1000000000000099</c:v>
                </c:pt>
                <c:pt idx="59">
                  <c:v>-3.05000000000001</c:v>
                </c:pt>
                <c:pt idx="60">
                  <c:v>-3.0000000000000102</c:v>
                </c:pt>
                <c:pt idx="61">
                  <c:v>-2.9500000000000099</c:v>
                </c:pt>
                <c:pt idx="62">
                  <c:v>-2.9000000000000101</c:v>
                </c:pt>
                <c:pt idx="63">
                  <c:v>-2.8500000000000099</c:v>
                </c:pt>
                <c:pt idx="64">
                  <c:v>-2.80000000000001</c:v>
                </c:pt>
                <c:pt idx="65">
                  <c:v>-2.7500000000000102</c:v>
                </c:pt>
                <c:pt idx="66">
                  <c:v>-2.7000000000000099</c:v>
                </c:pt>
                <c:pt idx="67">
                  <c:v>-2.6500000000000101</c:v>
                </c:pt>
                <c:pt idx="68">
                  <c:v>-2.6000000000000099</c:v>
                </c:pt>
                <c:pt idx="69">
                  <c:v>-2.55000000000001</c:v>
                </c:pt>
                <c:pt idx="70">
                  <c:v>-2.5000000000000102</c:v>
                </c:pt>
                <c:pt idx="71">
                  <c:v>-2.4500000000000099</c:v>
                </c:pt>
                <c:pt idx="72">
                  <c:v>-2.4000000000000101</c:v>
                </c:pt>
                <c:pt idx="73">
                  <c:v>-2.3500000000000099</c:v>
                </c:pt>
                <c:pt idx="74">
                  <c:v>-2.30000000000001</c:v>
                </c:pt>
                <c:pt idx="75">
                  <c:v>-2.2500000000000102</c:v>
                </c:pt>
                <c:pt idx="76">
                  <c:v>-2.2000000000000099</c:v>
                </c:pt>
                <c:pt idx="77">
                  <c:v>-2.1500000000000101</c:v>
                </c:pt>
                <c:pt idx="78">
                  <c:v>-2.1000000000000099</c:v>
                </c:pt>
                <c:pt idx="79">
                  <c:v>-2.05000000000001</c:v>
                </c:pt>
                <c:pt idx="80">
                  <c:v>-2.0000000000000102</c:v>
                </c:pt>
                <c:pt idx="81">
                  <c:v>-1.9500000000000099</c:v>
                </c:pt>
                <c:pt idx="82">
                  <c:v>-1.9000000000000099</c:v>
                </c:pt>
                <c:pt idx="83">
                  <c:v>-1.8500000000000101</c:v>
                </c:pt>
                <c:pt idx="84">
                  <c:v>-1.80000000000001</c:v>
                </c:pt>
                <c:pt idx="85">
                  <c:v>-1.75000000000002</c:v>
                </c:pt>
                <c:pt idx="86">
                  <c:v>-1.7000000000000199</c:v>
                </c:pt>
                <c:pt idx="87">
                  <c:v>-1.6500000000000199</c:v>
                </c:pt>
                <c:pt idx="88">
                  <c:v>-1.6000000000000201</c:v>
                </c:pt>
                <c:pt idx="89">
                  <c:v>-1.55000000000002</c:v>
                </c:pt>
                <c:pt idx="90">
                  <c:v>-1.50000000000002</c:v>
                </c:pt>
                <c:pt idx="91">
                  <c:v>-1.4500000000000199</c:v>
                </c:pt>
                <c:pt idx="92">
                  <c:v>-1.4000000000000199</c:v>
                </c:pt>
                <c:pt idx="93">
                  <c:v>-1.3500000000000201</c:v>
                </c:pt>
                <c:pt idx="94">
                  <c:v>-1.30000000000002</c:v>
                </c:pt>
                <c:pt idx="95">
                  <c:v>-1.25000000000002</c:v>
                </c:pt>
                <c:pt idx="96">
                  <c:v>-1.2000000000000199</c:v>
                </c:pt>
                <c:pt idx="97">
                  <c:v>-1.1500000000000199</c:v>
                </c:pt>
                <c:pt idx="98">
                  <c:v>-1.1000000000000201</c:v>
                </c:pt>
                <c:pt idx="99">
                  <c:v>-1.05000000000002</c:v>
                </c:pt>
                <c:pt idx="100">
                  <c:v>-1.00000000000002</c:v>
                </c:pt>
                <c:pt idx="101">
                  <c:v>-0.95000000000002005</c:v>
                </c:pt>
                <c:pt idx="102">
                  <c:v>-0.90000000000002001</c:v>
                </c:pt>
                <c:pt idx="103">
                  <c:v>-0.85000000000001996</c:v>
                </c:pt>
                <c:pt idx="104">
                  <c:v>-0.80000000000002003</c:v>
                </c:pt>
                <c:pt idx="105">
                  <c:v>-0.75000000000001998</c:v>
                </c:pt>
                <c:pt idx="106">
                  <c:v>-0.70000000000002005</c:v>
                </c:pt>
                <c:pt idx="107">
                  <c:v>-0.65000000000002001</c:v>
                </c:pt>
                <c:pt idx="108">
                  <c:v>-0.60000000000001996</c:v>
                </c:pt>
                <c:pt idx="109">
                  <c:v>-0.55000000000002003</c:v>
                </c:pt>
                <c:pt idx="110">
                  <c:v>-0.50000000000001998</c:v>
                </c:pt>
                <c:pt idx="111">
                  <c:v>-0.45000000000002</c:v>
                </c:pt>
                <c:pt idx="112">
                  <c:v>-0.40000000000002001</c:v>
                </c:pt>
                <c:pt idx="113">
                  <c:v>-0.35000000000002002</c:v>
                </c:pt>
                <c:pt idx="114">
                  <c:v>-0.30000000000001997</c:v>
                </c:pt>
                <c:pt idx="115">
                  <c:v>-0.25000000000001998</c:v>
                </c:pt>
                <c:pt idx="116">
                  <c:v>-0.20000000000002</c:v>
                </c:pt>
                <c:pt idx="117">
                  <c:v>-0.15000000000002001</c:v>
                </c:pt>
                <c:pt idx="118">
                  <c:v>-0.10000000000002</c:v>
                </c:pt>
                <c:pt idx="119">
                  <c:v>-5.0000000000020299E-2</c:v>
                </c:pt>
                <c:pt idx="120">
                  <c:v>-2.0428103653102899E-14</c:v>
                </c:pt>
                <c:pt idx="121">
                  <c:v>4.9999999999980303E-2</c:v>
                </c:pt>
                <c:pt idx="122">
                  <c:v>9.9999999999980105E-2</c:v>
                </c:pt>
                <c:pt idx="123">
                  <c:v>0.14999999999998001</c:v>
                </c:pt>
                <c:pt idx="124">
                  <c:v>0.19999999999998</c:v>
                </c:pt>
                <c:pt idx="125">
                  <c:v>0.24999999999997999</c:v>
                </c:pt>
                <c:pt idx="126">
                  <c:v>0.29999999999998</c:v>
                </c:pt>
                <c:pt idx="127">
                  <c:v>0.34999999999997999</c:v>
                </c:pt>
                <c:pt idx="128">
                  <c:v>0.39999999999997998</c:v>
                </c:pt>
                <c:pt idx="129">
                  <c:v>0.44999999999998003</c:v>
                </c:pt>
                <c:pt idx="130">
                  <c:v>0.49999999999998002</c:v>
                </c:pt>
                <c:pt idx="131">
                  <c:v>0.54999999999997995</c:v>
                </c:pt>
                <c:pt idx="132">
                  <c:v>0.59999999999997999</c:v>
                </c:pt>
                <c:pt idx="133">
                  <c:v>0.64999999999998004</c:v>
                </c:pt>
                <c:pt idx="134">
                  <c:v>0.69999999999997997</c:v>
                </c:pt>
                <c:pt idx="135">
                  <c:v>0.74999999999998002</c:v>
                </c:pt>
                <c:pt idx="136">
                  <c:v>0.79999999999997995</c:v>
                </c:pt>
                <c:pt idx="137">
                  <c:v>0.84999999999997999</c:v>
                </c:pt>
                <c:pt idx="138">
                  <c:v>0.89999999999998004</c:v>
                </c:pt>
                <c:pt idx="139">
                  <c:v>0.94999999999997997</c:v>
                </c:pt>
                <c:pt idx="140">
                  <c:v>0.99999999999998002</c:v>
                </c:pt>
                <c:pt idx="141">
                  <c:v>1.0499999999999701</c:v>
                </c:pt>
                <c:pt idx="142">
                  <c:v>1.0999999999999699</c:v>
                </c:pt>
                <c:pt idx="143">
                  <c:v>1.1499999999999699</c:v>
                </c:pt>
                <c:pt idx="144">
                  <c:v>1.19999999999997</c:v>
                </c:pt>
                <c:pt idx="145">
                  <c:v>1.24999999999997</c:v>
                </c:pt>
                <c:pt idx="146">
                  <c:v>1.2999999999999701</c:v>
                </c:pt>
                <c:pt idx="147">
                  <c:v>1.3499999999999699</c:v>
                </c:pt>
                <c:pt idx="148">
                  <c:v>1.3999999999999699</c:v>
                </c:pt>
                <c:pt idx="149">
                  <c:v>1.44999999999997</c:v>
                </c:pt>
                <c:pt idx="150">
                  <c:v>1.49999999999997</c:v>
                </c:pt>
                <c:pt idx="151">
                  <c:v>1.5499999999999701</c:v>
                </c:pt>
                <c:pt idx="152">
                  <c:v>1.5999999999999699</c:v>
                </c:pt>
                <c:pt idx="153">
                  <c:v>1.6499999999999699</c:v>
                </c:pt>
                <c:pt idx="154">
                  <c:v>1.69999999999997</c:v>
                </c:pt>
                <c:pt idx="155">
                  <c:v>1.74999999999997</c:v>
                </c:pt>
                <c:pt idx="156">
                  <c:v>1.7999999999999701</c:v>
                </c:pt>
                <c:pt idx="157">
                  <c:v>1.8499999999999699</c:v>
                </c:pt>
                <c:pt idx="158">
                  <c:v>1.8999999999999699</c:v>
                </c:pt>
                <c:pt idx="159">
                  <c:v>1.94999999999997</c:v>
                </c:pt>
                <c:pt idx="160">
                  <c:v>1.99999999999997</c:v>
                </c:pt>
                <c:pt idx="161">
                  <c:v>2.0499999999999701</c:v>
                </c:pt>
                <c:pt idx="162">
                  <c:v>2.0999999999999699</c:v>
                </c:pt>
                <c:pt idx="163">
                  <c:v>2.1499999999999702</c:v>
                </c:pt>
                <c:pt idx="164">
                  <c:v>2.19999999999997</c:v>
                </c:pt>
                <c:pt idx="165">
                  <c:v>2.2499999999999698</c:v>
                </c:pt>
                <c:pt idx="166">
                  <c:v>2.2999999999999701</c:v>
                </c:pt>
                <c:pt idx="167">
                  <c:v>2.3499999999999699</c:v>
                </c:pt>
                <c:pt idx="168">
                  <c:v>2.3999999999999702</c:v>
                </c:pt>
                <c:pt idx="169">
                  <c:v>2.44999999999997</c:v>
                </c:pt>
                <c:pt idx="170">
                  <c:v>2.4999999999999698</c:v>
                </c:pt>
                <c:pt idx="171">
                  <c:v>2.5499999999999701</c:v>
                </c:pt>
                <c:pt idx="172">
                  <c:v>2.5999999999999699</c:v>
                </c:pt>
                <c:pt idx="173">
                  <c:v>2.6499999999999702</c:v>
                </c:pt>
                <c:pt idx="174">
                  <c:v>2.69999999999997</c:v>
                </c:pt>
                <c:pt idx="175">
                  <c:v>2.7499999999999698</c:v>
                </c:pt>
                <c:pt idx="176">
                  <c:v>2.7999999999999701</c:v>
                </c:pt>
                <c:pt idx="177">
                  <c:v>2.8499999999999699</c:v>
                </c:pt>
                <c:pt idx="178">
                  <c:v>2.8999999999999702</c:v>
                </c:pt>
                <c:pt idx="179">
                  <c:v>2.94999999999997</c:v>
                </c:pt>
                <c:pt idx="180">
                  <c:v>2.9999999999999698</c:v>
                </c:pt>
                <c:pt idx="181">
                  <c:v>3.0499999999999701</c:v>
                </c:pt>
                <c:pt idx="182">
                  <c:v>3.0999999999999699</c:v>
                </c:pt>
                <c:pt idx="183">
                  <c:v>3.1499999999999702</c:v>
                </c:pt>
                <c:pt idx="184">
                  <c:v>3.19999999999997</c:v>
                </c:pt>
                <c:pt idx="185">
                  <c:v>3.2499999999999698</c:v>
                </c:pt>
                <c:pt idx="186">
                  <c:v>3.2999999999999701</c:v>
                </c:pt>
                <c:pt idx="187">
                  <c:v>3.3499999999999699</c:v>
                </c:pt>
                <c:pt idx="188">
                  <c:v>3.3999999999999702</c:v>
                </c:pt>
                <c:pt idx="189">
                  <c:v>3.44999999999997</c:v>
                </c:pt>
                <c:pt idx="190">
                  <c:v>3.4999999999999698</c:v>
                </c:pt>
                <c:pt idx="191">
                  <c:v>3.5499999999999701</c:v>
                </c:pt>
                <c:pt idx="192">
                  <c:v>3.5999999999999699</c:v>
                </c:pt>
                <c:pt idx="193">
                  <c:v>3.6499999999999702</c:v>
                </c:pt>
                <c:pt idx="194">
                  <c:v>3.69999999999997</c:v>
                </c:pt>
                <c:pt idx="195">
                  <c:v>3.74999999999996</c:v>
                </c:pt>
                <c:pt idx="196">
                  <c:v>3.7999999999999701</c:v>
                </c:pt>
                <c:pt idx="197">
                  <c:v>3.8499999999999699</c:v>
                </c:pt>
                <c:pt idx="198">
                  <c:v>3.8999999999999599</c:v>
                </c:pt>
                <c:pt idx="199">
                  <c:v>3.9499999999999602</c:v>
                </c:pt>
                <c:pt idx="200">
                  <c:v>3.99999999999996</c:v>
                </c:pt>
                <c:pt idx="201">
                  <c:v>4.05</c:v>
                </c:pt>
                <c:pt idx="202">
                  <c:v>4.0999999999999996</c:v>
                </c:pt>
                <c:pt idx="203">
                  <c:v>4.1500000000000004</c:v>
                </c:pt>
                <c:pt idx="204">
                  <c:v>4.2</c:v>
                </c:pt>
                <c:pt idx="205">
                  <c:v>4.25</c:v>
                </c:pt>
                <c:pt idx="206">
                  <c:v>4.3</c:v>
                </c:pt>
                <c:pt idx="207">
                  <c:v>4.3499999999999996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4.6500000000000004</c:v>
                </c:pt>
                <c:pt idx="214">
                  <c:v>4.7</c:v>
                </c:pt>
                <c:pt idx="215">
                  <c:v>4.75</c:v>
                </c:pt>
                <c:pt idx="216">
                  <c:v>4.8</c:v>
                </c:pt>
                <c:pt idx="217">
                  <c:v>4.8499999999999996</c:v>
                </c:pt>
                <c:pt idx="218">
                  <c:v>4.9000000000000004</c:v>
                </c:pt>
                <c:pt idx="219">
                  <c:v>4.95</c:v>
                </c:pt>
                <c:pt idx="220">
                  <c:v>5</c:v>
                </c:pt>
                <c:pt idx="221">
                  <c:v>5.05</c:v>
                </c:pt>
                <c:pt idx="222">
                  <c:v>5.0999999999999996</c:v>
                </c:pt>
                <c:pt idx="223">
                  <c:v>5.15</c:v>
                </c:pt>
                <c:pt idx="224">
                  <c:v>5.2</c:v>
                </c:pt>
                <c:pt idx="225">
                  <c:v>5.25</c:v>
                </c:pt>
                <c:pt idx="226">
                  <c:v>5.3</c:v>
                </c:pt>
                <c:pt idx="227">
                  <c:v>5.35</c:v>
                </c:pt>
                <c:pt idx="228">
                  <c:v>5.4</c:v>
                </c:pt>
                <c:pt idx="229">
                  <c:v>5.45</c:v>
                </c:pt>
                <c:pt idx="230">
                  <c:v>5.5</c:v>
                </c:pt>
                <c:pt idx="231">
                  <c:v>5.55</c:v>
                </c:pt>
                <c:pt idx="232">
                  <c:v>5.6</c:v>
                </c:pt>
                <c:pt idx="233">
                  <c:v>5.65</c:v>
                </c:pt>
                <c:pt idx="234">
                  <c:v>5.7</c:v>
                </c:pt>
                <c:pt idx="235">
                  <c:v>5.75</c:v>
                </c:pt>
                <c:pt idx="236">
                  <c:v>5.8</c:v>
                </c:pt>
                <c:pt idx="237">
                  <c:v>5.85</c:v>
                </c:pt>
                <c:pt idx="238">
                  <c:v>5.9</c:v>
                </c:pt>
                <c:pt idx="239">
                  <c:v>5.95</c:v>
                </c:pt>
                <c:pt idx="240">
                  <c:v>6</c:v>
                </c:pt>
              </c:numCache>
            </c:numRef>
          </c:xVal>
          <c:yVal>
            <c:numRef>
              <c:f>List1!$V$2:$V$242</c:f>
              <c:numCache>
                <c:formatCode>General</c:formatCode>
                <c:ptCount val="241"/>
                <c:pt idx="0">
                  <c:v>6.0758828498232861E-9</c:v>
                </c:pt>
                <c:pt idx="1">
                  <c:v>8.1913384034791736E-9</c:v>
                </c:pt>
                <c:pt idx="2">
                  <c:v>1.1015763624682308E-8</c:v>
                </c:pt>
                <c:pt idx="3">
                  <c:v>1.4777079586480053E-8</c:v>
                </c:pt>
                <c:pt idx="4">
                  <c:v>1.9773196406244672E-8</c:v>
                </c:pt>
                <c:pt idx="5">
                  <c:v>2.6392432035705735E-8</c:v>
                </c:pt>
                <c:pt idx="6">
                  <c:v>3.513955094820434E-8</c:v>
                </c:pt>
                <c:pt idx="7">
                  <c:v>4.666886797594256E-8</c:v>
                </c:pt>
                <c:pt idx="8">
                  <c:v>6.1826205001658573E-8</c:v>
                </c:pt>
                <c:pt idx="9">
                  <c:v>8.1701903785432203E-8</c:v>
                </c:pt>
                <c:pt idx="10">
                  <c:v>1.0769760042543276E-7</c:v>
                </c:pt>
                <c:pt idx="11">
                  <c:v>1.4161007130161176E-7</c:v>
                </c:pt>
                <c:pt idx="12">
                  <c:v>1.8573618445552897E-7</c:v>
                </c:pt>
                <c:pt idx="13">
                  <c:v>2.430038541080535E-7</c:v>
                </c:pt>
                <c:pt idx="14">
                  <c:v>3.1713492167159759E-7</c:v>
                </c:pt>
                <c:pt idx="15">
                  <c:v>4.1284709886299984E-7</c:v>
                </c:pt>
                <c:pt idx="16">
                  <c:v>5.3610353446976145E-7</c:v>
                </c:pt>
                <c:pt idx="17">
                  <c:v>6.9442023538553393E-7</c:v>
                </c:pt>
                <c:pt idx="18">
                  <c:v>8.9724351623833374E-7</c:v>
                </c:pt>
                <c:pt idx="19">
                  <c:v>1.1564119035797834E-6</c:v>
                </c:pt>
                <c:pt idx="20">
                  <c:v>1.4867195147342977E-6</c:v>
                </c:pt>
                <c:pt idx="21">
                  <c:v>1.9066009031228108E-6</c:v>
                </c:pt>
                <c:pt idx="22">
                  <c:v>2.4389607458933522E-6</c:v>
                </c:pt>
                <c:pt idx="23">
                  <c:v>3.1121755791489445E-6</c:v>
                </c:pt>
                <c:pt idx="24">
                  <c:v>3.9612990910320753E-6</c:v>
                </c:pt>
                <c:pt idx="25">
                  <c:v>5.0295072885924454E-6</c:v>
                </c:pt>
                <c:pt idx="26">
                  <c:v>6.3698251788670899E-6</c:v>
                </c:pt>
                <c:pt idx="27">
                  <c:v>8.0471824564922952E-6</c:v>
                </c:pt>
                <c:pt idx="28">
                  <c:v>1.0140852065486758E-5</c:v>
                </c:pt>
                <c:pt idx="29">
                  <c:v>1.2747332381832898E-5</c:v>
                </c:pt>
                <c:pt idx="30">
                  <c:v>1.5983741106904766E-5</c:v>
                </c:pt>
                <c:pt idx="31">
                  <c:v>1.9991796706921937E-5</c:v>
                </c:pt>
                <c:pt idx="32">
                  <c:v>2.4942471290052468E-5</c:v>
                </c:pt>
                <c:pt idx="33">
                  <c:v>3.1041407057848837E-5</c:v>
                </c:pt>
                <c:pt idx="34">
                  <c:v>3.853519674208549E-5</c:v>
                </c:pt>
                <c:pt idx="35">
                  <c:v>4.7718636541202993E-5</c:v>
                </c:pt>
                <c:pt idx="36">
                  <c:v>5.8943067756537443E-5</c:v>
                </c:pt>
                <c:pt idx="37">
                  <c:v>7.2625930302249369E-5</c:v>
                </c:pt>
                <c:pt idx="38">
                  <c:v>8.926165717712912E-5</c:v>
                </c:pt>
                <c:pt idx="39">
                  <c:v>1.0943404343979627E-4</c:v>
                </c:pt>
                <c:pt idx="40">
                  <c:v>1.3383022576488014E-4</c:v>
                </c:pt>
                <c:pt idx="41">
                  <c:v>1.6325640876623562E-4</c:v>
                </c:pt>
                <c:pt idx="42">
                  <c:v>1.9865547139276475E-4</c:v>
                </c:pt>
                <c:pt idx="43">
                  <c:v>2.4112658022598424E-4</c:v>
                </c:pt>
                <c:pt idx="44">
                  <c:v>2.919469257914491E-4</c:v>
                </c:pt>
                <c:pt idx="45">
                  <c:v>3.5259568236743191E-4</c:v>
                </c:pt>
                <c:pt idx="46">
                  <c:v>4.2478027055073593E-4</c:v>
                </c:pt>
                <c:pt idx="47">
                  <c:v>5.1046497434416652E-4</c:v>
                </c:pt>
                <c:pt idx="48">
                  <c:v>6.1190193011375076E-4</c:v>
                </c:pt>
                <c:pt idx="49">
                  <c:v>7.3166446283028422E-4</c:v>
                </c:pt>
                <c:pt idx="50">
                  <c:v>8.7268269504572915E-4</c:v>
                </c:pt>
                <c:pt idx="51">
                  <c:v>1.0382812956613752E-3</c:v>
                </c:pt>
                <c:pt idx="52">
                  <c:v>1.2322191684729772E-3</c:v>
                </c:pt>
                <c:pt idx="53">
                  <c:v>1.458730804666698E-3</c:v>
                </c:pt>
                <c:pt idx="54">
                  <c:v>1.7225689390536229E-3</c:v>
                </c:pt>
                <c:pt idx="55">
                  <c:v>2.0290480572997013E-3</c:v>
                </c:pt>
                <c:pt idx="56">
                  <c:v>2.3840882014647662E-3</c:v>
                </c:pt>
                <c:pt idx="57">
                  <c:v>2.7942584148793578E-3</c:v>
                </c:pt>
                <c:pt idx="58">
                  <c:v>3.2668190561998202E-3</c:v>
                </c:pt>
                <c:pt idx="59">
                  <c:v>3.809762098221692E-3</c:v>
                </c:pt>
                <c:pt idx="60">
                  <c:v>4.431848411937874E-3</c:v>
                </c:pt>
                <c:pt idx="61">
                  <c:v>5.1426409230537883E-3</c:v>
                </c:pt>
                <c:pt idx="62">
                  <c:v>5.9525324197756795E-3</c:v>
                </c:pt>
                <c:pt idx="63">
                  <c:v>6.8727666906137829E-3</c:v>
                </c:pt>
                <c:pt idx="64">
                  <c:v>7.915451582979743E-3</c:v>
                </c:pt>
                <c:pt idx="65">
                  <c:v>9.0935625015907996E-3</c:v>
                </c:pt>
                <c:pt idx="66">
                  <c:v>1.0420934814422318E-2</c:v>
                </c:pt>
                <c:pt idx="67">
                  <c:v>1.1912243607604862E-2</c:v>
                </c:pt>
                <c:pt idx="68">
                  <c:v>1.3582969233685271E-2</c:v>
                </c:pt>
                <c:pt idx="69">
                  <c:v>1.5449347134394779E-2</c:v>
                </c:pt>
                <c:pt idx="70">
                  <c:v>1.7528300493568086E-2</c:v>
                </c:pt>
                <c:pt idx="71">
                  <c:v>1.9837354391794845E-2</c:v>
                </c:pt>
                <c:pt idx="72">
                  <c:v>2.2394530294842355E-2</c:v>
                </c:pt>
                <c:pt idx="73">
                  <c:v>2.5218219915193813E-2</c:v>
                </c:pt>
                <c:pt idx="74">
                  <c:v>2.8327037741600516E-2</c:v>
                </c:pt>
                <c:pt idx="75">
                  <c:v>3.1739651835666682E-2</c:v>
                </c:pt>
                <c:pt idx="76">
                  <c:v>3.5474592846230668E-2</c:v>
                </c:pt>
                <c:pt idx="77">
                  <c:v>3.955004158936936E-2</c:v>
                </c:pt>
                <c:pt idx="78">
                  <c:v>4.3983595980426296E-2</c:v>
                </c:pt>
                <c:pt idx="79">
                  <c:v>4.8792018579181751E-2</c:v>
                </c:pt>
                <c:pt idx="80">
                  <c:v>5.3990966513186953E-2</c:v>
                </c:pt>
                <c:pt idx="81">
                  <c:v>5.9594706068814909E-2</c:v>
                </c:pt>
                <c:pt idx="82">
                  <c:v>6.561581477467536E-2</c:v>
                </c:pt>
                <c:pt idx="83">
                  <c:v>7.2064874336216667E-2</c:v>
                </c:pt>
                <c:pt idx="84">
                  <c:v>7.8950158300892734E-2</c:v>
                </c:pt>
                <c:pt idx="85">
                  <c:v>8.6277318826508492E-2</c:v>
                </c:pt>
                <c:pt idx="86">
                  <c:v>9.4049077376883741E-2</c:v>
                </c:pt>
                <c:pt idx="87">
                  <c:v>0.10226492456397464</c:v>
                </c:pt>
                <c:pt idx="88">
                  <c:v>0.110920834679452</c:v>
                </c:pt>
                <c:pt idx="89">
                  <c:v>0.12000900069698188</c:v>
                </c:pt>
                <c:pt idx="90">
                  <c:v>0.12951759566588786</c:v>
                </c:pt>
                <c:pt idx="91">
                  <c:v>0.13943056644535626</c:v>
                </c:pt>
                <c:pt idx="92">
                  <c:v>0.14972746563574069</c:v>
                </c:pt>
                <c:pt idx="93">
                  <c:v>0.16038332734191524</c:v>
                </c:pt>
                <c:pt idx="94">
                  <c:v>0.17136859204780289</c:v>
                </c:pt>
                <c:pt idx="95">
                  <c:v>0.18264908538901736</c:v>
                </c:pt>
                <c:pt idx="96">
                  <c:v>0.19418605498320829</c:v>
                </c:pt>
                <c:pt idx="97">
                  <c:v>0.20593626871997003</c:v>
                </c:pt>
                <c:pt idx="98">
                  <c:v>0.21785217703254575</c:v>
                </c:pt>
                <c:pt idx="99">
                  <c:v>0.22988214068422821</c:v>
                </c:pt>
                <c:pt idx="100">
                  <c:v>0.24197072451913854</c:v>
                </c:pt>
                <c:pt idx="101">
                  <c:v>0.25405905646918414</c:v>
                </c:pt>
                <c:pt idx="102">
                  <c:v>0.26608524989875004</c:v>
                </c:pt>
                <c:pt idx="103">
                  <c:v>0.27798488613099176</c:v>
                </c:pt>
                <c:pt idx="104">
                  <c:v>0.28969155276147812</c:v>
                </c:pt>
                <c:pt idx="105">
                  <c:v>0.30113743215479993</c:v>
                </c:pt>
                <c:pt idx="106">
                  <c:v>0.31225393336675689</c:v>
                </c:pt>
                <c:pt idx="107">
                  <c:v>0.3229723596679101</c:v>
                </c:pt>
                <c:pt idx="108">
                  <c:v>0.33322460289179567</c:v>
                </c:pt>
                <c:pt idx="109">
                  <c:v>0.34294385501938013</c:v>
                </c:pt>
                <c:pt idx="110">
                  <c:v>0.35206532676429597</c:v>
                </c:pt>
                <c:pt idx="111">
                  <c:v>0.36052696246164473</c:v>
                </c:pt>
                <c:pt idx="112">
                  <c:v>0.36827014030332039</c:v>
                </c:pt>
                <c:pt idx="113">
                  <c:v>0.37524034691693525</c:v>
                </c:pt>
                <c:pt idx="114">
                  <c:v>0.38138781546052181</c:v>
                </c:pt>
                <c:pt idx="115">
                  <c:v>0.38666811680284729</c:v>
                </c:pt>
                <c:pt idx="116">
                  <c:v>0.39104269397545433</c:v>
                </c:pt>
                <c:pt idx="117">
                  <c:v>0.39447933090788773</c:v>
                </c:pt>
                <c:pt idx="118">
                  <c:v>0.39695254747701098</c:v>
                </c:pt>
                <c:pt idx="119">
                  <c:v>0.3984439140947636</c:v>
                </c:pt>
                <c:pt idx="120">
                  <c:v>0.3989422804014327</c:v>
                </c:pt>
                <c:pt idx="121">
                  <c:v>0.39844391409476437</c:v>
                </c:pt>
                <c:pt idx="122">
                  <c:v>0.39695254747701259</c:v>
                </c:pt>
                <c:pt idx="123">
                  <c:v>0.39447933090789011</c:v>
                </c:pt>
                <c:pt idx="124">
                  <c:v>0.39104269397545749</c:v>
                </c:pt>
                <c:pt idx="125">
                  <c:v>0.38666811680285118</c:v>
                </c:pt>
                <c:pt idx="126">
                  <c:v>0.38138781546052641</c:v>
                </c:pt>
                <c:pt idx="127">
                  <c:v>0.37524034691694053</c:v>
                </c:pt>
                <c:pt idx="128">
                  <c:v>0.36827014030332628</c:v>
                </c:pt>
                <c:pt idx="129">
                  <c:v>0.36052696246165117</c:v>
                </c:pt>
                <c:pt idx="130">
                  <c:v>0.35206532676430302</c:v>
                </c:pt>
                <c:pt idx="131">
                  <c:v>0.34294385501938768</c:v>
                </c:pt>
                <c:pt idx="132">
                  <c:v>0.33322460289180361</c:v>
                </c:pt>
                <c:pt idx="133">
                  <c:v>0.32297235966791848</c:v>
                </c:pt>
                <c:pt idx="134">
                  <c:v>0.31225393336676566</c:v>
                </c:pt>
                <c:pt idx="135">
                  <c:v>0.30113743215480893</c:v>
                </c:pt>
                <c:pt idx="136">
                  <c:v>0.28969155276148739</c:v>
                </c:pt>
                <c:pt idx="137">
                  <c:v>0.2779848861310012</c:v>
                </c:pt>
                <c:pt idx="138">
                  <c:v>0.26608524989875959</c:v>
                </c:pt>
                <c:pt idx="139">
                  <c:v>0.25405905646919386</c:v>
                </c:pt>
                <c:pt idx="140">
                  <c:v>0.24197072451914819</c:v>
                </c:pt>
                <c:pt idx="141">
                  <c:v>0.22988214068424026</c:v>
                </c:pt>
                <c:pt idx="142">
                  <c:v>0.21785217703255777</c:v>
                </c:pt>
                <c:pt idx="143">
                  <c:v>0.20593626871998186</c:v>
                </c:pt>
                <c:pt idx="144">
                  <c:v>0.19418605498321995</c:v>
                </c:pt>
                <c:pt idx="145">
                  <c:v>0.18264908538902877</c:v>
                </c:pt>
                <c:pt idx="146">
                  <c:v>0.17136859204781404</c:v>
                </c:pt>
                <c:pt idx="147">
                  <c:v>0.16038332734192612</c:v>
                </c:pt>
                <c:pt idx="148">
                  <c:v>0.14972746563575118</c:v>
                </c:pt>
                <c:pt idx="149">
                  <c:v>0.13943056644536633</c:v>
                </c:pt>
                <c:pt idx="150">
                  <c:v>0.12951759566589754</c:v>
                </c:pt>
                <c:pt idx="151">
                  <c:v>0.12000900069699118</c:v>
                </c:pt>
                <c:pt idx="152">
                  <c:v>0.1109208346794609</c:v>
                </c:pt>
                <c:pt idx="153">
                  <c:v>0.10226492456398308</c:v>
                </c:pt>
                <c:pt idx="154">
                  <c:v>9.4049077376891735E-2</c:v>
                </c:pt>
                <c:pt idx="155">
                  <c:v>8.6277318826516042E-2</c:v>
                </c:pt>
                <c:pt idx="156">
                  <c:v>7.895015830089841E-2</c:v>
                </c:pt>
                <c:pt idx="157">
                  <c:v>7.2064874336222023E-2</c:v>
                </c:pt>
                <c:pt idx="158">
                  <c:v>6.5615814774680342E-2</c:v>
                </c:pt>
                <c:pt idx="159">
                  <c:v>5.9594706068819565E-2</c:v>
                </c:pt>
                <c:pt idx="160">
                  <c:v>5.3990966513191289E-2</c:v>
                </c:pt>
                <c:pt idx="161">
                  <c:v>4.8792018579185754E-2</c:v>
                </c:pt>
                <c:pt idx="162">
                  <c:v>4.3983595980429988E-2</c:v>
                </c:pt>
                <c:pt idx="163">
                  <c:v>3.9550041589372753E-2</c:v>
                </c:pt>
                <c:pt idx="164">
                  <c:v>3.5474592846233791E-2</c:v>
                </c:pt>
                <c:pt idx="165">
                  <c:v>3.1739651835669576E-2</c:v>
                </c:pt>
                <c:pt idx="166">
                  <c:v>2.8327037741603125E-2</c:v>
                </c:pt>
                <c:pt idx="167">
                  <c:v>2.5218219915196169E-2</c:v>
                </c:pt>
                <c:pt idx="168">
                  <c:v>2.2394530294844502E-2</c:v>
                </c:pt>
                <c:pt idx="169">
                  <c:v>1.9837354391796781E-2</c:v>
                </c:pt>
                <c:pt idx="170">
                  <c:v>1.7528300493569862E-2</c:v>
                </c:pt>
                <c:pt idx="171">
                  <c:v>1.5449347134396347E-2</c:v>
                </c:pt>
                <c:pt idx="172">
                  <c:v>1.3582969233686681E-2</c:v>
                </c:pt>
                <c:pt idx="173">
                  <c:v>1.1912243607606121E-2</c:v>
                </c:pt>
                <c:pt idx="174">
                  <c:v>1.0420934814423442E-2</c:v>
                </c:pt>
                <c:pt idx="175">
                  <c:v>9.0935625015918092E-3</c:v>
                </c:pt>
                <c:pt idx="176">
                  <c:v>7.9154515829806277E-3</c:v>
                </c:pt>
                <c:pt idx="177">
                  <c:v>6.8727666906145636E-3</c:v>
                </c:pt>
                <c:pt idx="178">
                  <c:v>5.9525324197763725E-3</c:v>
                </c:pt>
                <c:pt idx="179">
                  <c:v>5.1426409230543963E-3</c:v>
                </c:pt>
                <c:pt idx="180">
                  <c:v>4.4318484119384082E-3</c:v>
                </c:pt>
                <c:pt idx="181">
                  <c:v>3.8097620982221556E-3</c:v>
                </c:pt>
                <c:pt idx="182">
                  <c:v>3.2668190562002266E-3</c:v>
                </c:pt>
                <c:pt idx="183">
                  <c:v>2.7942584148797104E-3</c:v>
                </c:pt>
                <c:pt idx="184">
                  <c:v>2.3840882014650711E-3</c:v>
                </c:pt>
                <c:pt idx="185">
                  <c:v>2.0290480572999663E-3</c:v>
                </c:pt>
                <c:pt idx="186">
                  <c:v>1.722568939053851E-3</c:v>
                </c:pt>
                <c:pt idx="187">
                  <c:v>1.4587308046668938E-3</c:v>
                </c:pt>
                <c:pt idx="188">
                  <c:v>1.2322191684731446E-3</c:v>
                </c:pt>
                <c:pt idx="189">
                  <c:v>1.0382812956615192E-3</c:v>
                </c:pt>
                <c:pt idx="190">
                  <c:v>8.7268269504585231E-4</c:v>
                </c:pt>
                <c:pt idx="191">
                  <c:v>7.316644628303882E-4</c:v>
                </c:pt>
                <c:pt idx="192">
                  <c:v>6.1190193011383879E-4</c:v>
                </c:pt>
                <c:pt idx="193">
                  <c:v>5.1046497434424133E-4</c:v>
                </c:pt>
                <c:pt idx="194">
                  <c:v>4.2478027055079903E-4</c:v>
                </c:pt>
                <c:pt idx="195">
                  <c:v>3.5259568236749832E-4</c:v>
                </c:pt>
                <c:pt idx="196">
                  <c:v>2.9194692579149345E-4</c:v>
                </c:pt>
                <c:pt idx="197">
                  <c:v>2.4112658022602132E-4</c:v>
                </c:pt>
                <c:pt idx="198">
                  <c:v>1.9865547139280359E-4</c:v>
                </c:pt>
                <c:pt idx="199">
                  <c:v>1.6325640876626768E-4</c:v>
                </c:pt>
                <c:pt idx="200">
                  <c:v>1.3383022576490675E-4</c:v>
                </c:pt>
                <c:pt idx="201">
                  <c:v>1.0943404343980055E-4</c:v>
                </c:pt>
                <c:pt idx="202">
                  <c:v>8.9261657177132928E-5</c:v>
                </c:pt>
                <c:pt idx="203">
                  <c:v>7.2625930302252324E-5</c:v>
                </c:pt>
                <c:pt idx="204">
                  <c:v>5.8943067756539855E-5</c:v>
                </c:pt>
                <c:pt idx="205">
                  <c:v>4.7718636541204952E-5</c:v>
                </c:pt>
                <c:pt idx="206">
                  <c:v>3.8535196742087129E-5</c:v>
                </c:pt>
                <c:pt idx="207">
                  <c:v>3.1041407057850266E-5</c:v>
                </c:pt>
                <c:pt idx="208">
                  <c:v>2.4942471290053535E-5</c:v>
                </c:pt>
                <c:pt idx="209">
                  <c:v>1.9991796706922791E-5</c:v>
                </c:pt>
                <c:pt idx="210">
                  <c:v>1.5983741106905475E-5</c:v>
                </c:pt>
                <c:pt idx="211">
                  <c:v>1.2747332381833466E-5</c:v>
                </c:pt>
                <c:pt idx="212">
                  <c:v>1.0140852065486758E-5</c:v>
                </c:pt>
                <c:pt idx="213">
                  <c:v>8.0471824564922952E-6</c:v>
                </c:pt>
                <c:pt idx="214">
                  <c:v>6.3698251788670899E-6</c:v>
                </c:pt>
                <c:pt idx="215">
                  <c:v>5.0295072885924454E-6</c:v>
                </c:pt>
                <c:pt idx="216">
                  <c:v>3.9612990910320753E-6</c:v>
                </c:pt>
                <c:pt idx="217">
                  <c:v>3.1121755791489445E-6</c:v>
                </c:pt>
                <c:pt idx="218">
                  <c:v>2.4389607458933522E-6</c:v>
                </c:pt>
                <c:pt idx="219">
                  <c:v>1.9066009031228108E-6</c:v>
                </c:pt>
                <c:pt idx="220">
                  <c:v>1.4867195147342977E-6</c:v>
                </c:pt>
                <c:pt idx="221">
                  <c:v>1.1564119035797834E-6</c:v>
                </c:pt>
                <c:pt idx="222">
                  <c:v>8.9724351623833374E-7</c:v>
                </c:pt>
                <c:pt idx="223">
                  <c:v>6.9442023538553393E-7</c:v>
                </c:pt>
                <c:pt idx="224">
                  <c:v>5.3610353446976145E-7</c:v>
                </c:pt>
                <c:pt idx="225">
                  <c:v>4.1284709886299984E-7</c:v>
                </c:pt>
                <c:pt idx="226">
                  <c:v>3.1713492167159759E-7</c:v>
                </c:pt>
                <c:pt idx="227">
                  <c:v>2.430038541080535E-7</c:v>
                </c:pt>
                <c:pt idx="228">
                  <c:v>1.8573618445552897E-7</c:v>
                </c:pt>
                <c:pt idx="229">
                  <c:v>1.4161007130161176E-7</c:v>
                </c:pt>
                <c:pt idx="230">
                  <c:v>1.0769760042543276E-7</c:v>
                </c:pt>
                <c:pt idx="231">
                  <c:v>8.1701903785432203E-8</c:v>
                </c:pt>
                <c:pt idx="232">
                  <c:v>6.1826205001658573E-8</c:v>
                </c:pt>
                <c:pt idx="233">
                  <c:v>4.666886797594256E-8</c:v>
                </c:pt>
                <c:pt idx="234">
                  <c:v>3.513955094820434E-8</c:v>
                </c:pt>
                <c:pt idx="235">
                  <c:v>2.6392432035705735E-8</c:v>
                </c:pt>
                <c:pt idx="236">
                  <c:v>1.9773196406244672E-8</c:v>
                </c:pt>
                <c:pt idx="237">
                  <c:v>1.4777079586480053E-8</c:v>
                </c:pt>
                <c:pt idx="238">
                  <c:v>1.1015763624682308E-8</c:v>
                </c:pt>
                <c:pt idx="239">
                  <c:v>8.1913384034791736E-9</c:v>
                </c:pt>
                <c:pt idx="240">
                  <c:v>6.0758828498232861E-9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3-4DF1-869D-73557D35D8C1}"/>
            </c:ext>
          </c:extLst>
        </c:ser>
        <c:ser>
          <c:idx val="2"/>
          <c:order val="1"/>
          <c:tx>
            <c:v>F-test xy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List1!$Y$22:$Y$26</c:f>
              <c:numCache>
                <c:formatCode>0.0000</c:formatCode>
                <c:ptCount val="5"/>
                <c:pt idx="0">
                  <c:v>-5.1365641408029115</c:v>
                </c:pt>
                <c:pt idx="1">
                  <c:v>-5.1365641408029115</c:v>
                </c:pt>
                <c:pt idx="2" formatCode="General">
                  <c:v>0</c:v>
                </c:pt>
                <c:pt idx="3">
                  <c:v>5.1365641408029115</c:v>
                </c:pt>
                <c:pt idx="4">
                  <c:v>5.1365641408029115</c:v>
                </c:pt>
              </c:numCache>
            </c:numRef>
          </c:xVal>
          <c:yVal>
            <c:numRef>
              <c:f>List1!$AB$22:$AB$26</c:f>
              <c:numCache>
                <c:formatCode>General</c:formatCode>
                <c:ptCount val="5"/>
                <c:pt idx="0">
                  <c:v>0.4</c:v>
                </c:pt>
                <c:pt idx="1">
                  <c:v>0</c:v>
                </c:pt>
                <c:pt idx="2">
                  <c:v>-0.1</c:v>
                </c:pt>
                <c:pt idx="3">
                  <c:v>0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3-4DF1-869D-73557D35D8C1}"/>
            </c:ext>
          </c:extLst>
        </c:ser>
        <c:ser>
          <c:idx val="3"/>
          <c:order val="2"/>
          <c:tx>
            <c:v>F-test xz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List1!$Z$22:$Z$26</c:f>
              <c:numCache>
                <c:formatCode>0.0000</c:formatCode>
                <c:ptCount val="5"/>
                <c:pt idx="0">
                  <c:v>-0.66866493428316542</c:v>
                </c:pt>
                <c:pt idx="1">
                  <c:v>-0.66866493428316542</c:v>
                </c:pt>
                <c:pt idx="2" formatCode="General">
                  <c:v>0</c:v>
                </c:pt>
                <c:pt idx="3">
                  <c:v>0.66866493428316542</c:v>
                </c:pt>
                <c:pt idx="4">
                  <c:v>0.66866493428316542</c:v>
                </c:pt>
              </c:numCache>
            </c:numRef>
          </c:xVal>
          <c:yVal>
            <c:numRef>
              <c:f>List1!$AB$22:$AB$26</c:f>
              <c:numCache>
                <c:formatCode>General</c:formatCode>
                <c:ptCount val="5"/>
                <c:pt idx="0">
                  <c:v>0.4</c:v>
                </c:pt>
                <c:pt idx="1">
                  <c:v>0</c:v>
                </c:pt>
                <c:pt idx="2">
                  <c:v>-0.1</c:v>
                </c:pt>
                <c:pt idx="3">
                  <c:v>0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F3-4DF1-869D-73557D35D8C1}"/>
            </c:ext>
          </c:extLst>
        </c:ser>
        <c:ser>
          <c:idx val="4"/>
          <c:order val="3"/>
          <c:tx>
            <c:v>F-test yz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List1!$AA$22:$AA$26</c:f>
              <c:numCache>
                <c:formatCode>0.0000</c:formatCode>
                <c:ptCount val="5"/>
                <c:pt idx="0">
                  <c:v>-0.35491878034668517</c:v>
                </c:pt>
                <c:pt idx="1">
                  <c:v>-0.35491878034668517</c:v>
                </c:pt>
                <c:pt idx="2" formatCode="General">
                  <c:v>0</c:v>
                </c:pt>
                <c:pt idx="3">
                  <c:v>0.35491878034668517</c:v>
                </c:pt>
                <c:pt idx="4">
                  <c:v>0.35491878034668517</c:v>
                </c:pt>
              </c:numCache>
            </c:numRef>
          </c:xVal>
          <c:yVal>
            <c:numRef>
              <c:f>List1!$AB$22:$AB$26</c:f>
              <c:numCache>
                <c:formatCode>General</c:formatCode>
                <c:ptCount val="5"/>
                <c:pt idx="0">
                  <c:v>0.4</c:v>
                </c:pt>
                <c:pt idx="1">
                  <c:v>0</c:v>
                </c:pt>
                <c:pt idx="2">
                  <c:v>-0.1</c:v>
                </c:pt>
                <c:pt idx="3">
                  <c:v>0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F3-4DF1-869D-73557D35D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24928"/>
        <c:axId val="4395252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List1!$W$1</c15:sqref>
                        </c15:formulaRef>
                      </c:ext>
                    </c:extLst>
                    <c:strCache>
                      <c:ptCount val="1"/>
                      <c:pt idx="0">
                        <c:v>student</c:v>
                      </c:pt>
                    </c:strCache>
                  </c:strRef>
                </c:tx>
                <c:spPr>
                  <a:ln w="19050" cap="rnd">
                    <a:solidFill>
                      <a:srgbClr val="0000FF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List1!$U$2:$U$242</c15:sqref>
                        </c15:formulaRef>
                      </c:ext>
                    </c:extLst>
                    <c:numCache>
                      <c:formatCode>General</c:formatCode>
                      <c:ptCount val="241"/>
                      <c:pt idx="0">
                        <c:v>-6</c:v>
                      </c:pt>
                      <c:pt idx="1">
                        <c:v>-5.95</c:v>
                      </c:pt>
                      <c:pt idx="2">
                        <c:v>-5.9</c:v>
                      </c:pt>
                      <c:pt idx="3">
                        <c:v>-5.85</c:v>
                      </c:pt>
                      <c:pt idx="4">
                        <c:v>-5.8</c:v>
                      </c:pt>
                      <c:pt idx="5">
                        <c:v>-5.75</c:v>
                      </c:pt>
                      <c:pt idx="6">
                        <c:v>-5.7</c:v>
                      </c:pt>
                      <c:pt idx="7">
                        <c:v>-5.65</c:v>
                      </c:pt>
                      <c:pt idx="8">
                        <c:v>-5.6</c:v>
                      </c:pt>
                      <c:pt idx="9">
                        <c:v>-5.55</c:v>
                      </c:pt>
                      <c:pt idx="10">
                        <c:v>-5.5</c:v>
                      </c:pt>
                      <c:pt idx="11">
                        <c:v>-5.45</c:v>
                      </c:pt>
                      <c:pt idx="12">
                        <c:v>-5.4</c:v>
                      </c:pt>
                      <c:pt idx="13">
                        <c:v>-5.35</c:v>
                      </c:pt>
                      <c:pt idx="14">
                        <c:v>-5.3</c:v>
                      </c:pt>
                      <c:pt idx="15">
                        <c:v>-5.25</c:v>
                      </c:pt>
                      <c:pt idx="16">
                        <c:v>-5.2</c:v>
                      </c:pt>
                      <c:pt idx="17">
                        <c:v>-5.15</c:v>
                      </c:pt>
                      <c:pt idx="18">
                        <c:v>-5.0999999999999996</c:v>
                      </c:pt>
                      <c:pt idx="19">
                        <c:v>-5.05</c:v>
                      </c:pt>
                      <c:pt idx="20">
                        <c:v>-5</c:v>
                      </c:pt>
                      <c:pt idx="21">
                        <c:v>-4.95</c:v>
                      </c:pt>
                      <c:pt idx="22">
                        <c:v>-4.9000000000000004</c:v>
                      </c:pt>
                      <c:pt idx="23">
                        <c:v>-4.8499999999999996</c:v>
                      </c:pt>
                      <c:pt idx="24">
                        <c:v>-4.8</c:v>
                      </c:pt>
                      <c:pt idx="25">
                        <c:v>-4.75</c:v>
                      </c:pt>
                      <c:pt idx="26">
                        <c:v>-4.7</c:v>
                      </c:pt>
                      <c:pt idx="27">
                        <c:v>-4.6500000000000004</c:v>
                      </c:pt>
                      <c:pt idx="28">
                        <c:v>-4.5999999999999996</c:v>
                      </c:pt>
                      <c:pt idx="29">
                        <c:v>-4.5500000000000096</c:v>
                      </c:pt>
                      <c:pt idx="30">
                        <c:v>-4.5000000000000098</c:v>
                      </c:pt>
                      <c:pt idx="31">
                        <c:v>-4.4500000000000099</c:v>
                      </c:pt>
                      <c:pt idx="32">
                        <c:v>-4.4000000000000101</c:v>
                      </c:pt>
                      <c:pt idx="33">
                        <c:v>-4.3500000000000103</c:v>
                      </c:pt>
                      <c:pt idx="34">
                        <c:v>-4.3000000000000096</c:v>
                      </c:pt>
                      <c:pt idx="35">
                        <c:v>-4.2500000000000098</c:v>
                      </c:pt>
                      <c:pt idx="36">
                        <c:v>-4.2000000000000099</c:v>
                      </c:pt>
                      <c:pt idx="37">
                        <c:v>-4.1500000000000101</c:v>
                      </c:pt>
                      <c:pt idx="38">
                        <c:v>-4.1000000000000103</c:v>
                      </c:pt>
                      <c:pt idx="39">
                        <c:v>-4.0500000000000096</c:v>
                      </c:pt>
                      <c:pt idx="40">
                        <c:v>-4.0000000000000098</c:v>
                      </c:pt>
                      <c:pt idx="41">
                        <c:v>-3.9500000000000099</c:v>
                      </c:pt>
                      <c:pt idx="42">
                        <c:v>-3.9000000000000101</c:v>
                      </c:pt>
                      <c:pt idx="43">
                        <c:v>-3.8500000000000099</c:v>
                      </c:pt>
                      <c:pt idx="44">
                        <c:v>-3.80000000000001</c:v>
                      </c:pt>
                      <c:pt idx="45">
                        <c:v>-3.7500000000000102</c:v>
                      </c:pt>
                      <c:pt idx="46">
                        <c:v>-3.7000000000000099</c:v>
                      </c:pt>
                      <c:pt idx="47">
                        <c:v>-3.6500000000000101</c:v>
                      </c:pt>
                      <c:pt idx="48">
                        <c:v>-3.6000000000000099</c:v>
                      </c:pt>
                      <c:pt idx="49">
                        <c:v>-3.55000000000001</c:v>
                      </c:pt>
                      <c:pt idx="50">
                        <c:v>-3.5000000000000102</c:v>
                      </c:pt>
                      <c:pt idx="51">
                        <c:v>-3.4500000000000099</c:v>
                      </c:pt>
                      <c:pt idx="52">
                        <c:v>-3.4000000000000101</c:v>
                      </c:pt>
                      <c:pt idx="53">
                        <c:v>-3.3500000000000099</c:v>
                      </c:pt>
                      <c:pt idx="54">
                        <c:v>-3.30000000000001</c:v>
                      </c:pt>
                      <c:pt idx="55">
                        <c:v>-3.2500000000000102</c:v>
                      </c:pt>
                      <c:pt idx="56">
                        <c:v>-3.2000000000000099</c:v>
                      </c:pt>
                      <c:pt idx="57">
                        <c:v>-3.1500000000000101</c:v>
                      </c:pt>
                      <c:pt idx="58">
                        <c:v>-3.1000000000000099</c:v>
                      </c:pt>
                      <c:pt idx="59">
                        <c:v>-3.05000000000001</c:v>
                      </c:pt>
                      <c:pt idx="60">
                        <c:v>-3.0000000000000102</c:v>
                      </c:pt>
                      <c:pt idx="61">
                        <c:v>-2.9500000000000099</c:v>
                      </c:pt>
                      <c:pt idx="62">
                        <c:v>-2.9000000000000101</c:v>
                      </c:pt>
                      <c:pt idx="63">
                        <c:v>-2.8500000000000099</c:v>
                      </c:pt>
                      <c:pt idx="64">
                        <c:v>-2.80000000000001</c:v>
                      </c:pt>
                      <c:pt idx="65">
                        <c:v>-2.7500000000000102</c:v>
                      </c:pt>
                      <c:pt idx="66">
                        <c:v>-2.7000000000000099</c:v>
                      </c:pt>
                      <c:pt idx="67">
                        <c:v>-2.6500000000000101</c:v>
                      </c:pt>
                      <c:pt idx="68">
                        <c:v>-2.6000000000000099</c:v>
                      </c:pt>
                      <c:pt idx="69">
                        <c:v>-2.55000000000001</c:v>
                      </c:pt>
                      <c:pt idx="70">
                        <c:v>-2.5000000000000102</c:v>
                      </c:pt>
                      <c:pt idx="71">
                        <c:v>-2.4500000000000099</c:v>
                      </c:pt>
                      <c:pt idx="72">
                        <c:v>-2.4000000000000101</c:v>
                      </c:pt>
                      <c:pt idx="73">
                        <c:v>-2.3500000000000099</c:v>
                      </c:pt>
                      <c:pt idx="74">
                        <c:v>-2.30000000000001</c:v>
                      </c:pt>
                      <c:pt idx="75">
                        <c:v>-2.2500000000000102</c:v>
                      </c:pt>
                      <c:pt idx="76">
                        <c:v>-2.2000000000000099</c:v>
                      </c:pt>
                      <c:pt idx="77">
                        <c:v>-2.1500000000000101</c:v>
                      </c:pt>
                      <c:pt idx="78">
                        <c:v>-2.1000000000000099</c:v>
                      </c:pt>
                      <c:pt idx="79">
                        <c:v>-2.05000000000001</c:v>
                      </c:pt>
                      <c:pt idx="80">
                        <c:v>-2.0000000000000102</c:v>
                      </c:pt>
                      <c:pt idx="81">
                        <c:v>-1.9500000000000099</c:v>
                      </c:pt>
                      <c:pt idx="82">
                        <c:v>-1.9000000000000099</c:v>
                      </c:pt>
                      <c:pt idx="83">
                        <c:v>-1.8500000000000101</c:v>
                      </c:pt>
                      <c:pt idx="84">
                        <c:v>-1.80000000000001</c:v>
                      </c:pt>
                      <c:pt idx="85">
                        <c:v>-1.75000000000002</c:v>
                      </c:pt>
                      <c:pt idx="86">
                        <c:v>-1.7000000000000199</c:v>
                      </c:pt>
                      <c:pt idx="87">
                        <c:v>-1.6500000000000199</c:v>
                      </c:pt>
                      <c:pt idx="88">
                        <c:v>-1.6000000000000201</c:v>
                      </c:pt>
                      <c:pt idx="89">
                        <c:v>-1.55000000000002</c:v>
                      </c:pt>
                      <c:pt idx="90">
                        <c:v>-1.50000000000002</c:v>
                      </c:pt>
                      <c:pt idx="91">
                        <c:v>-1.4500000000000199</c:v>
                      </c:pt>
                      <c:pt idx="92">
                        <c:v>-1.4000000000000199</c:v>
                      </c:pt>
                      <c:pt idx="93">
                        <c:v>-1.3500000000000201</c:v>
                      </c:pt>
                      <c:pt idx="94">
                        <c:v>-1.30000000000002</c:v>
                      </c:pt>
                      <c:pt idx="95">
                        <c:v>-1.25000000000002</c:v>
                      </c:pt>
                      <c:pt idx="96">
                        <c:v>-1.2000000000000199</c:v>
                      </c:pt>
                      <c:pt idx="97">
                        <c:v>-1.1500000000000199</c:v>
                      </c:pt>
                      <c:pt idx="98">
                        <c:v>-1.1000000000000201</c:v>
                      </c:pt>
                      <c:pt idx="99">
                        <c:v>-1.05000000000002</c:v>
                      </c:pt>
                      <c:pt idx="100">
                        <c:v>-1.00000000000002</c:v>
                      </c:pt>
                      <c:pt idx="101">
                        <c:v>-0.95000000000002005</c:v>
                      </c:pt>
                      <c:pt idx="102">
                        <c:v>-0.90000000000002001</c:v>
                      </c:pt>
                      <c:pt idx="103">
                        <c:v>-0.85000000000001996</c:v>
                      </c:pt>
                      <c:pt idx="104">
                        <c:v>-0.80000000000002003</c:v>
                      </c:pt>
                      <c:pt idx="105">
                        <c:v>-0.75000000000001998</c:v>
                      </c:pt>
                      <c:pt idx="106">
                        <c:v>-0.70000000000002005</c:v>
                      </c:pt>
                      <c:pt idx="107">
                        <c:v>-0.65000000000002001</c:v>
                      </c:pt>
                      <c:pt idx="108">
                        <c:v>-0.60000000000001996</c:v>
                      </c:pt>
                      <c:pt idx="109">
                        <c:v>-0.55000000000002003</c:v>
                      </c:pt>
                      <c:pt idx="110">
                        <c:v>-0.50000000000001998</c:v>
                      </c:pt>
                      <c:pt idx="111">
                        <c:v>-0.45000000000002</c:v>
                      </c:pt>
                      <c:pt idx="112">
                        <c:v>-0.40000000000002001</c:v>
                      </c:pt>
                      <c:pt idx="113">
                        <c:v>-0.35000000000002002</c:v>
                      </c:pt>
                      <c:pt idx="114">
                        <c:v>-0.30000000000001997</c:v>
                      </c:pt>
                      <c:pt idx="115">
                        <c:v>-0.25000000000001998</c:v>
                      </c:pt>
                      <c:pt idx="116">
                        <c:v>-0.20000000000002</c:v>
                      </c:pt>
                      <c:pt idx="117">
                        <c:v>-0.15000000000002001</c:v>
                      </c:pt>
                      <c:pt idx="118">
                        <c:v>-0.10000000000002</c:v>
                      </c:pt>
                      <c:pt idx="119">
                        <c:v>-5.0000000000020299E-2</c:v>
                      </c:pt>
                      <c:pt idx="120">
                        <c:v>-2.0428103653102899E-14</c:v>
                      </c:pt>
                      <c:pt idx="121">
                        <c:v>4.9999999999980303E-2</c:v>
                      </c:pt>
                      <c:pt idx="122">
                        <c:v>9.9999999999980105E-2</c:v>
                      </c:pt>
                      <c:pt idx="123">
                        <c:v>0.14999999999998001</c:v>
                      </c:pt>
                      <c:pt idx="124">
                        <c:v>0.19999999999998</c:v>
                      </c:pt>
                      <c:pt idx="125">
                        <c:v>0.24999999999997999</c:v>
                      </c:pt>
                      <c:pt idx="126">
                        <c:v>0.29999999999998</c:v>
                      </c:pt>
                      <c:pt idx="127">
                        <c:v>0.34999999999997999</c:v>
                      </c:pt>
                      <c:pt idx="128">
                        <c:v>0.39999999999997998</c:v>
                      </c:pt>
                      <c:pt idx="129">
                        <c:v>0.44999999999998003</c:v>
                      </c:pt>
                      <c:pt idx="130">
                        <c:v>0.49999999999998002</c:v>
                      </c:pt>
                      <c:pt idx="131">
                        <c:v>0.54999999999997995</c:v>
                      </c:pt>
                      <c:pt idx="132">
                        <c:v>0.59999999999997999</c:v>
                      </c:pt>
                      <c:pt idx="133">
                        <c:v>0.64999999999998004</c:v>
                      </c:pt>
                      <c:pt idx="134">
                        <c:v>0.69999999999997997</c:v>
                      </c:pt>
                      <c:pt idx="135">
                        <c:v>0.74999999999998002</c:v>
                      </c:pt>
                      <c:pt idx="136">
                        <c:v>0.79999999999997995</c:v>
                      </c:pt>
                      <c:pt idx="137">
                        <c:v>0.84999999999997999</c:v>
                      </c:pt>
                      <c:pt idx="138">
                        <c:v>0.89999999999998004</c:v>
                      </c:pt>
                      <c:pt idx="139">
                        <c:v>0.94999999999997997</c:v>
                      </c:pt>
                      <c:pt idx="140">
                        <c:v>0.99999999999998002</c:v>
                      </c:pt>
                      <c:pt idx="141">
                        <c:v>1.0499999999999701</c:v>
                      </c:pt>
                      <c:pt idx="142">
                        <c:v>1.0999999999999699</c:v>
                      </c:pt>
                      <c:pt idx="143">
                        <c:v>1.1499999999999699</c:v>
                      </c:pt>
                      <c:pt idx="144">
                        <c:v>1.19999999999997</c:v>
                      </c:pt>
                      <c:pt idx="145">
                        <c:v>1.24999999999997</c:v>
                      </c:pt>
                      <c:pt idx="146">
                        <c:v>1.2999999999999701</c:v>
                      </c:pt>
                      <c:pt idx="147">
                        <c:v>1.3499999999999699</c:v>
                      </c:pt>
                      <c:pt idx="148">
                        <c:v>1.3999999999999699</c:v>
                      </c:pt>
                      <c:pt idx="149">
                        <c:v>1.44999999999997</c:v>
                      </c:pt>
                      <c:pt idx="150">
                        <c:v>1.49999999999997</c:v>
                      </c:pt>
                      <c:pt idx="151">
                        <c:v>1.5499999999999701</c:v>
                      </c:pt>
                      <c:pt idx="152">
                        <c:v>1.5999999999999699</c:v>
                      </c:pt>
                      <c:pt idx="153">
                        <c:v>1.6499999999999699</c:v>
                      </c:pt>
                      <c:pt idx="154">
                        <c:v>1.69999999999997</c:v>
                      </c:pt>
                      <c:pt idx="155">
                        <c:v>1.74999999999997</c:v>
                      </c:pt>
                      <c:pt idx="156">
                        <c:v>1.7999999999999701</c:v>
                      </c:pt>
                      <c:pt idx="157">
                        <c:v>1.8499999999999699</c:v>
                      </c:pt>
                      <c:pt idx="158">
                        <c:v>1.8999999999999699</c:v>
                      </c:pt>
                      <c:pt idx="159">
                        <c:v>1.94999999999997</c:v>
                      </c:pt>
                      <c:pt idx="160">
                        <c:v>1.99999999999997</c:v>
                      </c:pt>
                      <c:pt idx="161">
                        <c:v>2.0499999999999701</c:v>
                      </c:pt>
                      <c:pt idx="162">
                        <c:v>2.0999999999999699</c:v>
                      </c:pt>
                      <c:pt idx="163">
                        <c:v>2.1499999999999702</c:v>
                      </c:pt>
                      <c:pt idx="164">
                        <c:v>2.19999999999997</c:v>
                      </c:pt>
                      <c:pt idx="165">
                        <c:v>2.2499999999999698</c:v>
                      </c:pt>
                      <c:pt idx="166">
                        <c:v>2.2999999999999701</c:v>
                      </c:pt>
                      <c:pt idx="167">
                        <c:v>2.3499999999999699</c:v>
                      </c:pt>
                      <c:pt idx="168">
                        <c:v>2.3999999999999702</c:v>
                      </c:pt>
                      <c:pt idx="169">
                        <c:v>2.44999999999997</c:v>
                      </c:pt>
                      <c:pt idx="170">
                        <c:v>2.4999999999999698</c:v>
                      </c:pt>
                      <c:pt idx="171">
                        <c:v>2.5499999999999701</c:v>
                      </c:pt>
                      <c:pt idx="172">
                        <c:v>2.5999999999999699</c:v>
                      </c:pt>
                      <c:pt idx="173">
                        <c:v>2.6499999999999702</c:v>
                      </c:pt>
                      <c:pt idx="174">
                        <c:v>2.69999999999997</c:v>
                      </c:pt>
                      <c:pt idx="175">
                        <c:v>2.7499999999999698</c:v>
                      </c:pt>
                      <c:pt idx="176">
                        <c:v>2.7999999999999701</c:v>
                      </c:pt>
                      <c:pt idx="177">
                        <c:v>2.8499999999999699</c:v>
                      </c:pt>
                      <c:pt idx="178">
                        <c:v>2.8999999999999702</c:v>
                      </c:pt>
                      <c:pt idx="179">
                        <c:v>2.94999999999997</c:v>
                      </c:pt>
                      <c:pt idx="180">
                        <c:v>2.9999999999999698</c:v>
                      </c:pt>
                      <c:pt idx="181">
                        <c:v>3.0499999999999701</c:v>
                      </c:pt>
                      <c:pt idx="182">
                        <c:v>3.0999999999999699</c:v>
                      </c:pt>
                      <c:pt idx="183">
                        <c:v>3.1499999999999702</c:v>
                      </c:pt>
                      <c:pt idx="184">
                        <c:v>3.19999999999997</c:v>
                      </c:pt>
                      <c:pt idx="185">
                        <c:v>3.2499999999999698</c:v>
                      </c:pt>
                      <c:pt idx="186">
                        <c:v>3.2999999999999701</c:v>
                      </c:pt>
                      <c:pt idx="187">
                        <c:v>3.3499999999999699</c:v>
                      </c:pt>
                      <c:pt idx="188">
                        <c:v>3.3999999999999702</c:v>
                      </c:pt>
                      <c:pt idx="189">
                        <c:v>3.44999999999997</c:v>
                      </c:pt>
                      <c:pt idx="190">
                        <c:v>3.4999999999999698</c:v>
                      </c:pt>
                      <c:pt idx="191">
                        <c:v>3.5499999999999701</c:v>
                      </c:pt>
                      <c:pt idx="192">
                        <c:v>3.5999999999999699</c:v>
                      </c:pt>
                      <c:pt idx="193">
                        <c:v>3.6499999999999702</c:v>
                      </c:pt>
                      <c:pt idx="194">
                        <c:v>3.69999999999997</c:v>
                      </c:pt>
                      <c:pt idx="195">
                        <c:v>3.74999999999996</c:v>
                      </c:pt>
                      <c:pt idx="196">
                        <c:v>3.7999999999999701</c:v>
                      </c:pt>
                      <c:pt idx="197">
                        <c:v>3.8499999999999699</c:v>
                      </c:pt>
                      <c:pt idx="198">
                        <c:v>3.8999999999999599</c:v>
                      </c:pt>
                      <c:pt idx="199">
                        <c:v>3.9499999999999602</c:v>
                      </c:pt>
                      <c:pt idx="200">
                        <c:v>3.99999999999996</c:v>
                      </c:pt>
                      <c:pt idx="201">
                        <c:v>4.05</c:v>
                      </c:pt>
                      <c:pt idx="202">
                        <c:v>4.0999999999999996</c:v>
                      </c:pt>
                      <c:pt idx="203">
                        <c:v>4.1500000000000004</c:v>
                      </c:pt>
                      <c:pt idx="204">
                        <c:v>4.2</c:v>
                      </c:pt>
                      <c:pt idx="205">
                        <c:v>4.25</c:v>
                      </c:pt>
                      <c:pt idx="206">
                        <c:v>4.3</c:v>
                      </c:pt>
                      <c:pt idx="207">
                        <c:v>4.3499999999999996</c:v>
                      </c:pt>
                      <c:pt idx="208">
                        <c:v>4.4000000000000004</c:v>
                      </c:pt>
                      <c:pt idx="209">
                        <c:v>4.45</c:v>
                      </c:pt>
                      <c:pt idx="210">
                        <c:v>4.5</c:v>
                      </c:pt>
                      <c:pt idx="211">
                        <c:v>4.55</c:v>
                      </c:pt>
                      <c:pt idx="212">
                        <c:v>4.5999999999999996</c:v>
                      </c:pt>
                      <c:pt idx="213">
                        <c:v>4.6500000000000004</c:v>
                      </c:pt>
                      <c:pt idx="214">
                        <c:v>4.7</c:v>
                      </c:pt>
                      <c:pt idx="215">
                        <c:v>4.75</c:v>
                      </c:pt>
                      <c:pt idx="216">
                        <c:v>4.8</c:v>
                      </c:pt>
                      <c:pt idx="217">
                        <c:v>4.8499999999999996</c:v>
                      </c:pt>
                      <c:pt idx="218">
                        <c:v>4.9000000000000004</c:v>
                      </c:pt>
                      <c:pt idx="219">
                        <c:v>4.95</c:v>
                      </c:pt>
                      <c:pt idx="220">
                        <c:v>5</c:v>
                      </c:pt>
                      <c:pt idx="221">
                        <c:v>5.05</c:v>
                      </c:pt>
                      <c:pt idx="222">
                        <c:v>5.0999999999999996</c:v>
                      </c:pt>
                      <c:pt idx="223">
                        <c:v>5.15</c:v>
                      </c:pt>
                      <c:pt idx="224">
                        <c:v>5.2</c:v>
                      </c:pt>
                      <c:pt idx="225">
                        <c:v>5.25</c:v>
                      </c:pt>
                      <c:pt idx="226">
                        <c:v>5.3</c:v>
                      </c:pt>
                      <c:pt idx="227">
                        <c:v>5.35</c:v>
                      </c:pt>
                      <c:pt idx="228">
                        <c:v>5.4</c:v>
                      </c:pt>
                      <c:pt idx="229">
                        <c:v>5.45</c:v>
                      </c:pt>
                      <c:pt idx="230">
                        <c:v>5.5</c:v>
                      </c:pt>
                      <c:pt idx="231">
                        <c:v>5.55</c:v>
                      </c:pt>
                      <c:pt idx="232">
                        <c:v>5.6</c:v>
                      </c:pt>
                      <c:pt idx="233">
                        <c:v>5.65</c:v>
                      </c:pt>
                      <c:pt idx="234">
                        <c:v>5.7</c:v>
                      </c:pt>
                      <c:pt idx="235">
                        <c:v>5.75</c:v>
                      </c:pt>
                      <c:pt idx="236">
                        <c:v>5.8</c:v>
                      </c:pt>
                      <c:pt idx="237">
                        <c:v>5.85</c:v>
                      </c:pt>
                      <c:pt idx="238">
                        <c:v>5.9</c:v>
                      </c:pt>
                      <c:pt idx="239">
                        <c:v>5.95</c:v>
                      </c:pt>
                      <c:pt idx="240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List1!$W$2:$W$242</c15:sqref>
                        </c15:formulaRef>
                      </c:ext>
                    </c:extLst>
                    <c:numCache>
                      <c:formatCode>General</c:formatCode>
                      <c:ptCount val="241"/>
                      <c:pt idx="0">
                        <c:v>9.7875595079034795E-7</c:v>
                      </c:pt>
                      <c:pt idx="1">
                        <c:v>1.1441713642348431E-6</c:v>
                      </c:pt>
                      <c:pt idx="2">
                        <c:v>1.3375041863864226E-6</c:v>
                      </c:pt>
                      <c:pt idx="3">
                        <c:v>1.5634417095445657E-6</c:v>
                      </c:pt>
                      <c:pt idx="4">
                        <c:v>1.8274505628714763E-6</c:v>
                      </c:pt>
                      <c:pt idx="5">
                        <c:v>2.1359042948210869E-6</c:v>
                      </c:pt>
                      <c:pt idx="6">
                        <c:v>2.4962313659816511E-6</c:v>
                      </c:pt>
                      <c:pt idx="7">
                        <c:v>2.917086710041626E-6</c:v>
                      </c:pt>
                      <c:pt idx="8">
                        <c:v>3.4085504856881145E-6</c:v>
                      </c:pt>
                      <c:pt idx="9">
                        <c:v>3.9823581708733459E-6</c:v>
                      </c:pt>
                      <c:pt idx="10">
                        <c:v>4.6521667506745516E-6</c:v>
                      </c:pt>
                      <c:pt idx="11">
                        <c:v>5.433862429258427E-6</c:v>
                      </c:pt>
                      <c:pt idx="12">
                        <c:v>6.3459160642956115E-6</c:v>
                      </c:pt>
                      <c:pt idx="13">
                        <c:v>7.4097933883166979E-6</c:v>
                      </c:pt>
                      <c:pt idx="14">
                        <c:v>8.6504280564340827E-6</c:v>
                      </c:pt>
                      <c:pt idx="15">
                        <c:v>1.0096766654710615E-5</c:v>
                      </c:pt>
                      <c:pt idx="16">
                        <c:v>1.1782396029987341E-5</c:v>
                      </c:pt>
                      <c:pt idx="17">
                        <c:v>1.3746264672450306E-5</c:v>
                      </c:pt>
                      <c:pt idx="18">
                        <c:v>1.6033511409261073E-5</c:v>
                      </c:pt>
                      <c:pt idx="19">
                        <c:v>1.8696416364037217E-5</c:v>
                      </c:pt>
                      <c:pt idx="20">
                        <c:v>2.179549101564582E-5</c:v>
                      </c:pt>
                      <c:pt idx="21">
                        <c:v>2.5400726263104219E-5</c:v>
                      </c:pt>
                      <c:pt idx="22">
                        <c:v>2.9593019683089474E-5</c:v>
                      </c:pt>
                      <c:pt idx="23">
                        <c:v>3.4465805663125769E-5</c:v>
                      </c:pt>
                      <c:pt idx="24">
                        <c:v>4.012691481565565E-5</c:v>
                      </c:pt>
                      <c:pt idx="25">
                        <c:v>4.6700692032118307E-5</c:v>
                      </c:pt>
                      <c:pt idx="26">
                        <c:v>5.4330405724722871E-5</c:v>
                      </c:pt>
                      <c:pt idx="27">
                        <c:v>6.3180984225419116E-5</c:v>
                      </c:pt>
                      <c:pt idx="28">
                        <c:v>7.3442118959763243E-5</c:v>
                      </c:pt>
                      <c:pt idx="29">
                        <c:v>8.5331777874348187E-5</c:v>
                      </c:pt>
                      <c:pt idx="30">
                        <c:v>9.9100176648420768E-5</c:v>
                      </c:pt>
                      <c:pt idx="31">
                        <c:v>1.1503425943139482E-4</c:v>
                      </c:pt>
                      <c:pt idx="32">
                        <c:v>1.3346274517489533E-4</c:v>
                      </c:pt>
                      <c:pt idx="33">
                        <c:v>1.5476180001306234E-4</c:v>
                      </c:pt>
                      <c:pt idx="34">
                        <c:v>1.7936140051501528E-4</c:v>
                      </c:pt>
                      <c:pt idx="35">
                        <c:v>2.0775245689652773E-4</c:v>
                      </c:pt>
                      <c:pt idx="36">
                        <c:v>2.4049476932136318E-4</c:v>
                      </c:pt>
                      <c:pt idx="37">
                        <c:v>2.7822589410990596E-4</c:v>
                      </c:pt>
                      <c:pt idx="38">
                        <c:v>3.216709998410842E-4</c:v>
                      </c:pt>
                      <c:pt idx="39">
                        <c:v>3.7165379579176034E-4</c:v>
                      </c:pt>
                      <c:pt idx="40">
                        <c:v>4.2910861668319034E-4</c:v>
                      </c:pt>
                      <c:pt idx="41">
                        <c:v>4.9509374804108345E-4</c:v>
                      </c:pt>
                      <c:pt idx="42">
                        <c:v>5.7080607533328094E-4</c:v>
                      </c:pt>
                      <c:pt idx="43">
                        <c:v>6.5759713710051323E-4</c:v>
                      </c:pt>
                      <c:pt idx="44">
                        <c:v>7.5699065717771343E-4</c:v>
                      </c:pt>
                      <c:pt idx="45">
                        <c:v>8.7070162341744189E-4</c:v>
                      </c:pt>
                      <c:pt idx="46">
                        <c:v>1.0006569696409816E-3</c:v>
                      </c:pt>
                      <c:pt idx="47">
                        <c:v>1.1490179033947035E-3</c:v>
                      </c:pt>
                      <c:pt idx="48">
                        <c:v>1.3182039039936957E-3</c:v>
                      </c:pt>
                      <c:pt idx="49">
                        <c:v>1.5109183927884853E-3</c:v>
                      </c:pt>
                      <c:pt idx="50">
                        <c:v>1.7301760500864679E-3</c:v>
                      </c:pt>
                      <c:pt idx="51">
                        <c:v>1.9793317201954748E-3</c:v>
                      </c:pt>
                      <c:pt idx="52">
                        <c:v>2.2621108071554791E-3</c:v>
                      </c:pt>
                      <c:pt idx="53">
                        <c:v>2.5826410184508204E-3</c:v>
                      </c:pt>
                      <c:pt idx="54">
                        <c:v>2.9454852619812391E-3</c:v>
                      </c:pt>
                      <c:pt idx="55">
                        <c:v>3.3556754425398726E-3</c:v>
                      </c:pt>
                      <c:pt idx="56">
                        <c:v>3.8187468378470465E-3</c:v>
                      </c:pt>
                      <c:pt idx="57">
                        <c:v>4.3407726608255892E-3</c:v>
                      </c:pt>
                      <c:pt idx="58">
                        <c:v>4.92839833447255E-3</c:v>
                      </c:pt>
                      <c:pt idx="59">
                        <c:v>5.5888749188121051E-3</c:v>
                      </c:pt>
                      <c:pt idx="60">
                        <c:v>6.3300910367074682E-3</c:v>
                      </c:pt>
                      <c:pt idx="61">
                        <c:v>7.1606025477744016E-3</c:v>
                      </c:pt>
                      <c:pt idx="62">
                        <c:v>8.0896591186421056E-3</c:v>
                      </c:pt>
                      <c:pt idx="63">
                        <c:v>9.1272267350931344E-3</c:v>
                      </c:pt>
                      <c:pt idx="64">
                        <c:v>1.0284005099352877E-2</c:v>
                      </c:pt>
                      <c:pt idx="65">
                        <c:v>1.1571438756591718E-2</c:v>
                      </c:pt>
                      <c:pt idx="66">
                        <c:v>1.3001720701609503E-2</c:v>
                      </c:pt>
                      <c:pt idx="67">
                        <c:v>1.4587787133198048E-2</c:v>
                      </c:pt>
                      <c:pt idx="68">
                        <c:v>1.6343301953770917E-2</c:v>
                      </c:pt>
                      <c:pt idx="69">
                        <c:v>1.8282629559843291E-2</c:v>
                      </c:pt>
                      <c:pt idx="70">
                        <c:v>2.0420794439532059E-2</c:v>
                      </c:pt>
                      <c:pt idx="71">
                        <c:v>2.2773426091354684E-2</c:v>
                      </c:pt>
                      <c:pt idx="72">
                        <c:v>2.5356687809334456E-2</c:v>
                      </c:pt>
                      <c:pt idx="73">
                        <c:v>2.8187187947860053E-2</c:v>
                      </c:pt>
                      <c:pt idx="74">
                        <c:v>3.1281872390853387E-2</c:v>
                      </c:pt>
                      <c:pt idx="75">
                        <c:v>3.4657897108167503E-2</c:v>
                      </c:pt>
                      <c:pt idx="76">
                        <c:v>3.833247989179997E-2</c:v>
                      </c:pt>
                      <c:pt idx="77">
                        <c:v>4.2322730628712425E-2</c:v>
                      </c:pt>
                      <c:pt idx="78">
                        <c:v>4.6645459787947596E-2</c:v>
                      </c:pt>
                      <c:pt idx="79">
                        <c:v>5.1316965178208801E-2</c:v>
                      </c:pt>
                      <c:pt idx="80">
                        <c:v>5.635279746737331E-2</c:v>
                      </c:pt>
                      <c:pt idx="81">
                        <c:v>6.1767505444982419E-2</c:v>
                      </c:pt>
                      <c:pt idx="82">
                        <c:v>6.7574362547987057E-2</c:v>
                      </c:pt>
                      <c:pt idx="83">
                        <c:v>7.3785076752051135E-2</c:v>
                      </c:pt>
                      <c:pt idx="84">
                        <c:v>8.0409486546283077E-2</c:v>
                      </c:pt>
                      <c:pt idx="85">
                        <c:v>8.7455246346728729E-2</c:v>
                      </c:pt>
                      <c:pt idx="86">
                        <c:v>9.4927505349186592E-2</c:v>
                      </c:pt>
                      <c:pt idx="87">
                        <c:v>0.10282858445848066</c:v>
                      </c:pt>
                      <c:pt idx="88">
                        <c:v>0.11115765654088719</c:v>
                      </c:pt>
                      <c:pt idx="89">
                        <c:v>0.11991043580851085</c:v>
                      </c:pt>
                      <c:pt idx="90">
                        <c:v>0.12907888263777023</c:v>
                      </c:pt>
                      <c:pt idx="91">
                        <c:v>0.1386509305264039</c:v>
                      </c:pt>
                      <c:pt idx="92">
                        <c:v>0.14861024218233063</c:v>
                      </c:pt>
                      <c:pt idx="93">
                        <c:v>0.15893600189183105</c:v>
                      </c:pt>
                      <c:pt idx="94">
                        <c:v>0.16960275131387881</c:v>
                      </c:pt>
                      <c:pt idx="95">
                        <c:v>0.18058027567471141</c:v>
                      </c:pt>
                      <c:pt idx="96">
                        <c:v>0.19183354697789615</c:v>
                      </c:pt>
                      <c:pt idx="97">
                        <c:v>0.20332273029052531</c:v>
                      </c:pt>
                      <c:pt idx="98">
                        <c:v>0.21500325841134876</c:v>
                      </c:pt>
                      <c:pt idx="99">
                        <c:v>0.22682597927292145</c:v>
                      </c:pt>
                      <c:pt idx="100">
                        <c:v>0.23873737928508865</c:v>
                      </c:pt>
                      <c:pt idx="101">
                        <c:v>0.25067988450597017</c:v>
                      </c:pt>
                      <c:pt idx="102">
                        <c:v>0.26259224005071335</c:v>
                      </c:pt>
                      <c:pt idx="103">
                        <c:v>0.27440996654604971</c:v>
                      </c:pt>
                      <c:pt idx="104">
                        <c:v>0.2860658907450967</c:v>
                      </c:pt>
                      <c:pt idx="105">
                        <c:v>0.2974907456725151</c:v>
                      </c:pt>
                      <c:pt idx="106">
                        <c:v>0.30861383392046138</c:v>
                      </c:pt>
                      <c:pt idx="107">
                        <c:v>0.31936374600966666</c:v>
                      </c:pt>
                      <c:pt idx="108">
                        <c:v>0.32966912411830718</c:v>
                      </c:pt>
                      <c:pt idx="109">
                        <c:v>0.33945946001532268</c:v>
                      </c:pt>
                      <c:pt idx="110">
                        <c:v>0.34866591476406472</c:v>
                      </c:pt>
                      <c:pt idx="111">
                        <c:v>0.35722214673296532</c:v>
                      </c:pt>
                      <c:pt idx="112">
                        <c:v>0.36506513370332111</c:v>
                      </c:pt>
                      <c:pt idx="113">
                        <c:v>0.37213597443409663</c:v>
                      </c:pt>
                      <c:pt idx="114">
                        <c:v>0.37838065495555762</c:v>
                      </c:pt>
                      <c:pt idx="115">
                        <c:v>0.38375076513282352</c:v>
                      </c:pt>
                      <c:pt idx="116">
                        <c:v>0.38820415167186673</c:v>
                      </c:pt>
                      <c:pt idx="117">
                        <c:v>0.39170549472746008</c:v>
                      </c:pt>
                      <c:pt idx="118">
                        <c:v>0.39422679659659776</c:v>
                      </c:pt>
                      <c:pt idx="119">
                        <c:v>0.39574777261278676</c:v>
                      </c:pt>
                      <c:pt idx="120">
                        <c:v>0.39625613625616529</c:v>
                      </c:pt>
                      <c:pt idx="121">
                        <c:v>0.39574777261278837</c:v>
                      </c:pt>
                      <c:pt idx="122">
                        <c:v>0.39422679659659943</c:v>
                      </c:pt>
                      <c:pt idx="123">
                        <c:v>0.39170549472746169</c:v>
                      </c:pt>
                      <c:pt idx="124">
                        <c:v>0.38820415167186983</c:v>
                      </c:pt>
                      <c:pt idx="125">
                        <c:v>0.3837507651328283</c:v>
                      </c:pt>
                      <c:pt idx="126">
                        <c:v>0.37838065495556267</c:v>
                      </c:pt>
                      <c:pt idx="127">
                        <c:v>0.37213597443410124</c:v>
                      </c:pt>
                      <c:pt idx="128">
                        <c:v>0.3650651337033271</c:v>
                      </c:pt>
                      <c:pt idx="129">
                        <c:v>0.3572221467329717</c:v>
                      </c:pt>
                      <c:pt idx="130">
                        <c:v>0.34866591476407194</c:v>
                      </c:pt>
                      <c:pt idx="131">
                        <c:v>0.33945946001533134</c:v>
                      </c:pt>
                      <c:pt idx="132">
                        <c:v>0.32966912411831384</c:v>
                      </c:pt>
                      <c:pt idx="133">
                        <c:v>0.31936374600967443</c:v>
                      </c:pt>
                      <c:pt idx="134">
                        <c:v>0.30861383392047032</c:v>
                      </c:pt>
                      <c:pt idx="135">
                        <c:v>0.29749074567252426</c:v>
                      </c:pt>
                      <c:pt idx="136">
                        <c:v>0.28606589074510602</c:v>
                      </c:pt>
                      <c:pt idx="137">
                        <c:v>0.27440996654605959</c:v>
                      </c:pt>
                      <c:pt idx="138">
                        <c:v>0.26259224005072274</c:v>
                      </c:pt>
                      <c:pt idx="139">
                        <c:v>0.25067988450597906</c:v>
                      </c:pt>
                      <c:pt idx="140">
                        <c:v>0.23873737928509831</c:v>
                      </c:pt>
                      <c:pt idx="141">
                        <c:v>0.22682597927293355</c:v>
                      </c:pt>
                      <c:pt idx="142">
                        <c:v>0.21500325841136034</c:v>
                      </c:pt>
                      <c:pt idx="143">
                        <c:v>0.20332273029053688</c:v>
                      </c:pt>
                      <c:pt idx="144">
                        <c:v>0.19183354697790778</c:v>
                      </c:pt>
                      <c:pt idx="145">
                        <c:v>0.18058027567472332</c:v>
                      </c:pt>
                      <c:pt idx="146">
                        <c:v>0.16960275131388999</c:v>
                      </c:pt>
                      <c:pt idx="147">
                        <c:v>0.15893600189184179</c:v>
                      </c:pt>
                      <c:pt idx="148">
                        <c:v>0.14861024218234078</c:v>
                      </c:pt>
                      <c:pt idx="149">
                        <c:v>0.13865093052641342</c:v>
                      </c:pt>
                      <c:pt idx="150">
                        <c:v>0.12907888263777992</c:v>
                      </c:pt>
                      <c:pt idx="151">
                        <c:v>0.11991043580851982</c:v>
                      </c:pt>
                      <c:pt idx="152">
                        <c:v>0.11115765654089606</c:v>
                      </c:pt>
                      <c:pt idx="153">
                        <c:v>0.10282858445848858</c:v>
                      </c:pt>
                      <c:pt idx="154">
                        <c:v>9.4927505349194002E-2</c:v>
                      </c:pt>
                      <c:pt idx="155">
                        <c:v>8.745524634673596E-2</c:v>
                      </c:pt>
                      <c:pt idx="156">
                        <c:v>8.0409486546288225E-2</c:v>
                      </c:pt>
                      <c:pt idx="157">
                        <c:v>7.3785076752056381E-2</c:v>
                      </c:pt>
                      <c:pt idx="158">
                        <c:v>6.7574362547992067E-2</c:v>
                      </c:pt>
                      <c:pt idx="159">
                        <c:v>6.1767505444986909E-2</c:v>
                      </c:pt>
                      <c:pt idx="160">
                        <c:v>5.6352797467377563E-2</c:v>
                      </c:pt>
                      <c:pt idx="161">
                        <c:v>5.1316965178212638E-2</c:v>
                      </c:pt>
                      <c:pt idx="162">
                        <c:v>4.6645459787951128E-2</c:v>
                      </c:pt>
                      <c:pt idx="163">
                        <c:v>4.2322730628715742E-2</c:v>
                      </c:pt>
                      <c:pt idx="164">
                        <c:v>3.833247989180294E-2</c:v>
                      </c:pt>
                      <c:pt idx="165">
                        <c:v>3.4657897108170341E-2</c:v>
                      </c:pt>
                      <c:pt idx="166">
                        <c:v>3.1281872390856072E-2</c:v>
                      </c:pt>
                      <c:pt idx="167">
                        <c:v>2.8187187947862426E-2</c:v>
                      </c:pt>
                      <c:pt idx="168">
                        <c:v>2.535668780933658E-2</c:v>
                      </c:pt>
                      <c:pt idx="169">
                        <c:v>2.2773426091356633E-2</c:v>
                      </c:pt>
                      <c:pt idx="170">
                        <c:v>2.0420794439533815E-2</c:v>
                      </c:pt>
                      <c:pt idx="171">
                        <c:v>1.8282629559844939E-2</c:v>
                      </c:pt>
                      <c:pt idx="172">
                        <c:v>1.6343301953772423E-2</c:v>
                      </c:pt>
                      <c:pt idx="173">
                        <c:v>1.4587787133199404E-2</c:v>
                      </c:pt>
                      <c:pt idx="174">
                        <c:v>1.3001720701610693E-2</c:v>
                      </c:pt>
                      <c:pt idx="175">
                        <c:v>1.1571438756592809E-2</c:v>
                      </c:pt>
                      <c:pt idx="176">
                        <c:v>1.0284005099353836E-2</c:v>
                      </c:pt>
                      <c:pt idx="177">
                        <c:v>9.1272267350939879E-3</c:v>
                      </c:pt>
                      <c:pt idx="178">
                        <c:v>8.0896591186428862E-3</c:v>
                      </c:pt>
                      <c:pt idx="179">
                        <c:v>7.1606025477751051E-3</c:v>
                      </c:pt>
                      <c:pt idx="180">
                        <c:v>6.3300910367080987E-3</c:v>
                      </c:pt>
                      <c:pt idx="181">
                        <c:v>5.5888749188126733E-3</c:v>
                      </c:pt>
                      <c:pt idx="182">
                        <c:v>4.9283983344730452E-3</c:v>
                      </c:pt>
                      <c:pt idx="183">
                        <c:v>4.3407726608260377E-3</c:v>
                      </c:pt>
                      <c:pt idx="184">
                        <c:v>3.8187468378474286E-3</c:v>
                      </c:pt>
                      <c:pt idx="185">
                        <c:v>3.3556754425402248E-3</c:v>
                      </c:pt>
                      <c:pt idx="186">
                        <c:v>2.9454852619815461E-3</c:v>
                      </c:pt>
                      <c:pt idx="187">
                        <c:v>2.5826410184510902E-3</c:v>
                      </c:pt>
                      <c:pt idx="188">
                        <c:v>2.2621108071557202E-3</c:v>
                      </c:pt>
                      <c:pt idx="189">
                        <c:v>1.9793317201956882E-3</c:v>
                      </c:pt>
                      <c:pt idx="190">
                        <c:v>1.7301760500866524E-3</c:v>
                      </c:pt>
                      <c:pt idx="191">
                        <c:v>1.5109183927886473E-3</c:v>
                      </c:pt>
                      <c:pt idx="192">
                        <c:v>1.3182039039938405E-3</c:v>
                      </c:pt>
                      <c:pt idx="193">
                        <c:v>1.1490179033948284E-3</c:v>
                      </c:pt>
                      <c:pt idx="194">
                        <c:v>1.0006569696410918E-3</c:v>
                      </c:pt>
                      <c:pt idx="195">
                        <c:v>8.7070162341756419E-4</c:v>
                      </c:pt>
                      <c:pt idx="196">
                        <c:v>7.5699065717779854E-4</c:v>
                      </c:pt>
                      <c:pt idx="197">
                        <c:v>6.5759713710058663E-4</c:v>
                      </c:pt>
                      <c:pt idx="198">
                        <c:v>5.7080607533336073E-4</c:v>
                      </c:pt>
                      <c:pt idx="199">
                        <c:v>4.9509374804115435E-4</c:v>
                      </c:pt>
                      <c:pt idx="200">
                        <c:v>4.2910861668325225E-4</c:v>
                      </c:pt>
                      <c:pt idx="201">
                        <c:v>3.7165379579177086E-4</c:v>
                      </c:pt>
                      <c:pt idx="202">
                        <c:v>3.2167099984109428E-4</c:v>
                      </c:pt>
                      <c:pt idx="203">
                        <c:v>2.7822589410991409E-4</c:v>
                      </c:pt>
                      <c:pt idx="204">
                        <c:v>2.4049476932136953E-4</c:v>
                      </c:pt>
                      <c:pt idx="205">
                        <c:v>2.0775245689653345E-4</c:v>
                      </c:pt>
                      <c:pt idx="206">
                        <c:v>1.7936140051502098E-4</c:v>
                      </c:pt>
                      <c:pt idx="207">
                        <c:v>1.5476180001306757E-4</c:v>
                      </c:pt>
                      <c:pt idx="208">
                        <c:v>1.3346274517489932E-4</c:v>
                      </c:pt>
                      <c:pt idx="209">
                        <c:v>1.1503425943139838E-4</c:v>
                      </c:pt>
                      <c:pt idx="210">
                        <c:v>9.9100176648423411E-5</c:v>
                      </c:pt>
                      <c:pt idx="211">
                        <c:v>8.533177787435068E-5</c:v>
                      </c:pt>
                      <c:pt idx="212">
                        <c:v>7.3442118959763243E-5</c:v>
                      </c:pt>
                      <c:pt idx="213">
                        <c:v>6.3180984225419116E-5</c:v>
                      </c:pt>
                      <c:pt idx="214">
                        <c:v>5.4330405724722871E-5</c:v>
                      </c:pt>
                      <c:pt idx="215">
                        <c:v>4.6700692032118307E-5</c:v>
                      </c:pt>
                      <c:pt idx="216">
                        <c:v>4.012691481565565E-5</c:v>
                      </c:pt>
                      <c:pt idx="217">
                        <c:v>3.4465805663125769E-5</c:v>
                      </c:pt>
                      <c:pt idx="218">
                        <c:v>2.9593019683089474E-5</c:v>
                      </c:pt>
                      <c:pt idx="219">
                        <c:v>2.5400726263104219E-5</c:v>
                      </c:pt>
                      <c:pt idx="220">
                        <c:v>2.179549101564582E-5</c:v>
                      </c:pt>
                      <c:pt idx="221">
                        <c:v>1.8696416364037217E-5</c:v>
                      </c:pt>
                      <c:pt idx="222">
                        <c:v>1.6033511409261073E-5</c:v>
                      </c:pt>
                      <c:pt idx="223">
                        <c:v>1.3746264672450306E-5</c:v>
                      </c:pt>
                      <c:pt idx="224">
                        <c:v>1.1782396029987341E-5</c:v>
                      </c:pt>
                      <c:pt idx="225">
                        <c:v>1.0096766654710615E-5</c:v>
                      </c:pt>
                      <c:pt idx="226">
                        <c:v>8.6504280564340827E-6</c:v>
                      </c:pt>
                      <c:pt idx="227">
                        <c:v>7.4097933883166979E-6</c:v>
                      </c:pt>
                      <c:pt idx="228">
                        <c:v>6.3459160642956115E-6</c:v>
                      </c:pt>
                      <c:pt idx="229">
                        <c:v>5.433862429258427E-6</c:v>
                      </c:pt>
                      <c:pt idx="230">
                        <c:v>4.6521667506745516E-6</c:v>
                      </c:pt>
                      <c:pt idx="231">
                        <c:v>3.9823581708733459E-6</c:v>
                      </c:pt>
                      <c:pt idx="232">
                        <c:v>3.4085504856881145E-6</c:v>
                      </c:pt>
                      <c:pt idx="233">
                        <c:v>2.917086710041626E-6</c:v>
                      </c:pt>
                      <c:pt idx="234">
                        <c:v>2.4962313659816511E-6</c:v>
                      </c:pt>
                      <c:pt idx="235">
                        <c:v>2.1359042948210869E-6</c:v>
                      </c:pt>
                      <c:pt idx="236">
                        <c:v>1.8274505628714763E-6</c:v>
                      </c:pt>
                      <c:pt idx="237">
                        <c:v>1.5634417095445657E-6</c:v>
                      </c:pt>
                      <c:pt idx="238">
                        <c:v>1.3375041863864226E-6</c:v>
                      </c:pt>
                      <c:pt idx="239">
                        <c:v>1.1441713642348431E-6</c:v>
                      </c:pt>
                      <c:pt idx="240">
                        <c:v>9.7875595079034795E-7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3F3-4DF1-869D-73557D35D8C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s-test xy</c:v>
                </c:tx>
                <c:spPr>
                  <a:ln w="19050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List1!$AF$22:$AF$26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-5.8672200568858743</c:v>
                      </c:pt>
                      <c:pt idx="1">
                        <c:v>-5.8672200568858743</c:v>
                      </c:pt>
                      <c:pt idx="2" formatCode="General">
                        <c:v>0</c:v>
                      </c:pt>
                      <c:pt idx="3">
                        <c:v>5.8672200568858743</c:v>
                      </c:pt>
                      <c:pt idx="4">
                        <c:v>5.8672200568858743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List1!$AI$22:$AI$26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</c:v>
                      </c:pt>
                      <c:pt idx="1">
                        <c:v>0</c:v>
                      </c:pt>
                      <c:pt idx="2">
                        <c:v>-0.1</c:v>
                      </c:pt>
                      <c:pt idx="3">
                        <c:v>0</c:v>
                      </c:pt>
                      <c:pt idx="4">
                        <c:v>0.4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F3F3-4DF1-869D-73557D35D8C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s-test xz</c:v>
                </c:tx>
                <c:spPr>
                  <a:ln w="19050" cap="rnd">
                    <a:solidFill>
                      <a:srgbClr val="00B0F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List1!$AG$22:$AG$26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-0.6792924124703178</c:v>
                      </c:pt>
                      <c:pt idx="1">
                        <c:v>-0.6792924124703178</c:v>
                      </c:pt>
                      <c:pt idx="2" formatCode="General">
                        <c:v>0</c:v>
                      </c:pt>
                      <c:pt idx="3">
                        <c:v>0.6792924124703178</c:v>
                      </c:pt>
                      <c:pt idx="4">
                        <c:v>0.6792924124703178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List1!$AI$22:$AI$26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</c:v>
                      </c:pt>
                      <c:pt idx="1">
                        <c:v>0</c:v>
                      </c:pt>
                      <c:pt idx="2">
                        <c:v>-0.1</c:v>
                      </c:pt>
                      <c:pt idx="3">
                        <c:v>0</c:v>
                      </c:pt>
                      <c:pt idx="4">
                        <c:v>0.4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F3F3-4DF1-869D-73557D35D8C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s-test yz</c:v>
                </c:tx>
                <c:spPr>
                  <a:ln w="19050" cap="rnd">
                    <a:solidFill>
                      <a:srgbClr val="92D05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List1!$AH$22:$AH$26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-0.36002431713465377</c:v>
                      </c:pt>
                      <c:pt idx="1">
                        <c:v>-0.36002431713465377</c:v>
                      </c:pt>
                      <c:pt idx="2" formatCode="General">
                        <c:v>0</c:v>
                      </c:pt>
                      <c:pt idx="3">
                        <c:v>0.36002431713465377</c:v>
                      </c:pt>
                      <c:pt idx="4">
                        <c:v>0.36002431713465377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List1!$AI$22:$AI$26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</c:v>
                      </c:pt>
                      <c:pt idx="1">
                        <c:v>0</c:v>
                      </c:pt>
                      <c:pt idx="2">
                        <c:v>-0.1</c:v>
                      </c:pt>
                      <c:pt idx="3">
                        <c:v>0</c:v>
                      </c:pt>
                      <c:pt idx="4">
                        <c:v>0.4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F3F3-4DF1-869D-73557D35D8C1}"/>
                  </c:ext>
                </c:extLst>
              </c15:ser>
            </c15:filteredScatterSeries>
          </c:ext>
        </c:extLst>
      </c:scatterChart>
      <c:valAx>
        <c:axId val="439524928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9525256"/>
        <c:crosses val="autoZero"/>
        <c:crossBetween val="midCat"/>
      </c:valAx>
      <c:valAx>
        <c:axId val="439525256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f(t|H</a:t>
                </a:r>
                <a:r>
                  <a:rPr lang="cs-CZ" sz="1200" baseline="-25000"/>
                  <a:t>0</a:t>
                </a:r>
                <a:r>
                  <a:rPr lang="cs-CZ" sz="12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9524928"/>
        <c:crossesAt val="-6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439102564102566E-2"/>
          <c:y val="0.8216234567901235"/>
          <c:w val="0.87712158119658123"/>
          <c:h val="0.15485802469135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4"/>
          <c:tx>
            <c:strRef>
              <c:f>List1!$W$1</c:f>
              <c:strCache>
                <c:ptCount val="1"/>
                <c:pt idx="0">
                  <c:v>student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List1!$U$2:$U$242</c:f>
              <c:numCache>
                <c:formatCode>General</c:formatCode>
                <c:ptCount val="24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-5.0999999999999996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-4.9000000000000004</c:v>
                </c:pt>
                <c:pt idx="23">
                  <c:v>-4.8499999999999996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-4.6500000000000004</c:v>
                </c:pt>
                <c:pt idx="28">
                  <c:v>-4.5999999999999996</c:v>
                </c:pt>
                <c:pt idx="29">
                  <c:v>-4.5500000000000096</c:v>
                </c:pt>
                <c:pt idx="30">
                  <c:v>-4.5000000000000098</c:v>
                </c:pt>
                <c:pt idx="31">
                  <c:v>-4.4500000000000099</c:v>
                </c:pt>
                <c:pt idx="32">
                  <c:v>-4.4000000000000101</c:v>
                </c:pt>
                <c:pt idx="33">
                  <c:v>-4.3500000000000103</c:v>
                </c:pt>
                <c:pt idx="34">
                  <c:v>-4.3000000000000096</c:v>
                </c:pt>
                <c:pt idx="35">
                  <c:v>-4.2500000000000098</c:v>
                </c:pt>
                <c:pt idx="36">
                  <c:v>-4.2000000000000099</c:v>
                </c:pt>
                <c:pt idx="37">
                  <c:v>-4.1500000000000101</c:v>
                </c:pt>
                <c:pt idx="38">
                  <c:v>-4.1000000000000103</c:v>
                </c:pt>
                <c:pt idx="39">
                  <c:v>-4.0500000000000096</c:v>
                </c:pt>
                <c:pt idx="40">
                  <c:v>-4.0000000000000098</c:v>
                </c:pt>
                <c:pt idx="41">
                  <c:v>-3.9500000000000099</c:v>
                </c:pt>
                <c:pt idx="42">
                  <c:v>-3.9000000000000101</c:v>
                </c:pt>
                <c:pt idx="43">
                  <c:v>-3.8500000000000099</c:v>
                </c:pt>
                <c:pt idx="44">
                  <c:v>-3.80000000000001</c:v>
                </c:pt>
                <c:pt idx="45">
                  <c:v>-3.7500000000000102</c:v>
                </c:pt>
                <c:pt idx="46">
                  <c:v>-3.7000000000000099</c:v>
                </c:pt>
                <c:pt idx="47">
                  <c:v>-3.6500000000000101</c:v>
                </c:pt>
                <c:pt idx="48">
                  <c:v>-3.6000000000000099</c:v>
                </c:pt>
                <c:pt idx="49">
                  <c:v>-3.55000000000001</c:v>
                </c:pt>
                <c:pt idx="50">
                  <c:v>-3.5000000000000102</c:v>
                </c:pt>
                <c:pt idx="51">
                  <c:v>-3.4500000000000099</c:v>
                </c:pt>
                <c:pt idx="52">
                  <c:v>-3.4000000000000101</c:v>
                </c:pt>
                <c:pt idx="53">
                  <c:v>-3.3500000000000099</c:v>
                </c:pt>
                <c:pt idx="54">
                  <c:v>-3.30000000000001</c:v>
                </c:pt>
                <c:pt idx="55">
                  <c:v>-3.2500000000000102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-3.1000000000000099</c:v>
                </c:pt>
                <c:pt idx="59">
                  <c:v>-3.05000000000001</c:v>
                </c:pt>
                <c:pt idx="60">
                  <c:v>-3.0000000000000102</c:v>
                </c:pt>
                <c:pt idx="61">
                  <c:v>-2.9500000000000099</c:v>
                </c:pt>
                <c:pt idx="62">
                  <c:v>-2.9000000000000101</c:v>
                </c:pt>
                <c:pt idx="63">
                  <c:v>-2.8500000000000099</c:v>
                </c:pt>
                <c:pt idx="64">
                  <c:v>-2.80000000000001</c:v>
                </c:pt>
                <c:pt idx="65">
                  <c:v>-2.7500000000000102</c:v>
                </c:pt>
                <c:pt idx="66">
                  <c:v>-2.7000000000000099</c:v>
                </c:pt>
                <c:pt idx="67">
                  <c:v>-2.6500000000000101</c:v>
                </c:pt>
                <c:pt idx="68">
                  <c:v>-2.6000000000000099</c:v>
                </c:pt>
                <c:pt idx="69">
                  <c:v>-2.55000000000001</c:v>
                </c:pt>
                <c:pt idx="70">
                  <c:v>-2.5000000000000102</c:v>
                </c:pt>
                <c:pt idx="71">
                  <c:v>-2.4500000000000099</c:v>
                </c:pt>
                <c:pt idx="72">
                  <c:v>-2.4000000000000101</c:v>
                </c:pt>
                <c:pt idx="73">
                  <c:v>-2.3500000000000099</c:v>
                </c:pt>
                <c:pt idx="74">
                  <c:v>-2.30000000000001</c:v>
                </c:pt>
                <c:pt idx="75">
                  <c:v>-2.2500000000000102</c:v>
                </c:pt>
                <c:pt idx="76">
                  <c:v>-2.2000000000000099</c:v>
                </c:pt>
                <c:pt idx="77">
                  <c:v>-2.1500000000000101</c:v>
                </c:pt>
                <c:pt idx="78">
                  <c:v>-2.1000000000000099</c:v>
                </c:pt>
                <c:pt idx="79">
                  <c:v>-2.05000000000001</c:v>
                </c:pt>
                <c:pt idx="80">
                  <c:v>-2.0000000000000102</c:v>
                </c:pt>
                <c:pt idx="81">
                  <c:v>-1.9500000000000099</c:v>
                </c:pt>
                <c:pt idx="82">
                  <c:v>-1.9000000000000099</c:v>
                </c:pt>
                <c:pt idx="83">
                  <c:v>-1.8500000000000101</c:v>
                </c:pt>
                <c:pt idx="84">
                  <c:v>-1.80000000000001</c:v>
                </c:pt>
                <c:pt idx="85">
                  <c:v>-1.75000000000002</c:v>
                </c:pt>
                <c:pt idx="86">
                  <c:v>-1.7000000000000199</c:v>
                </c:pt>
                <c:pt idx="87">
                  <c:v>-1.6500000000000199</c:v>
                </c:pt>
                <c:pt idx="88">
                  <c:v>-1.6000000000000201</c:v>
                </c:pt>
                <c:pt idx="89">
                  <c:v>-1.55000000000002</c:v>
                </c:pt>
                <c:pt idx="90">
                  <c:v>-1.50000000000002</c:v>
                </c:pt>
                <c:pt idx="91">
                  <c:v>-1.4500000000000199</c:v>
                </c:pt>
                <c:pt idx="92">
                  <c:v>-1.4000000000000199</c:v>
                </c:pt>
                <c:pt idx="93">
                  <c:v>-1.3500000000000201</c:v>
                </c:pt>
                <c:pt idx="94">
                  <c:v>-1.30000000000002</c:v>
                </c:pt>
                <c:pt idx="95">
                  <c:v>-1.25000000000002</c:v>
                </c:pt>
                <c:pt idx="96">
                  <c:v>-1.2000000000000199</c:v>
                </c:pt>
                <c:pt idx="97">
                  <c:v>-1.1500000000000199</c:v>
                </c:pt>
                <c:pt idx="98">
                  <c:v>-1.1000000000000201</c:v>
                </c:pt>
                <c:pt idx="99">
                  <c:v>-1.05000000000002</c:v>
                </c:pt>
                <c:pt idx="100">
                  <c:v>-1.00000000000002</c:v>
                </c:pt>
                <c:pt idx="101">
                  <c:v>-0.95000000000002005</c:v>
                </c:pt>
                <c:pt idx="102">
                  <c:v>-0.90000000000002001</c:v>
                </c:pt>
                <c:pt idx="103">
                  <c:v>-0.85000000000001996</c:v>
                </c:pt>
                <c:pt idx="104">
                  <c:v>-0.80000000000002003</c:v>
                </c:pt>
                <c:pt idx="105">
                  <c:v>-0.75000000000001998</c:v>
                </c:pt>
                <c:pt idx="106">
                  <c:v>-0.70000000000002005</c:v>
                </c:pt>
                <c:pt idx="107">
                  <c:v>-0.65000000000002001</c:v>
                </c:pt>
                <c:pt idx="108">
                  <c:v>-0.60000000000001996</c:v>
                </c:pt>
                <c:pt idx="109">
                  <c:v>-0.55000000000002003</c:v>
                </c:pt>
                <c:pt idx="110">
                  <c:v>-0.50000000000001998</c:v>
                </c:pt>
                <c:pt idx="111">
                  <c:v>-0.45000000000002</c:v>
                </c:pt>
                <c:pt idx="112">
                  <c:v>-0.40000000000002001</c:v>
                </c:pt>
                <c:pt idx="113">
                  <c:v>-0.35000000000002002</c:v>
                </c:pt>
                <c:pt idx="114">
                  <c:v>-0.30000000000001997</c:v>
                </c:pt>
                <c:pt idx="115">
                  <c:v>-0.25000000000001998</c:v>
                </c:pt>
                <c:pt idx="116">
                  <c:v>-0.20000000000002</c:v>
                </c:pt>
                <c:pt idx="117">
                  <c:v>-0.15000000000002001</c:v>
                </c:pt>
                <c:pt idx="118">
                  <c:v>-0.10000000000002</c:v>
                </c:pt>
                <c:pt idx="119">
                  <c:v>-5.0000000000020299E-2</c:v>
                </c:pt>
                <c:pt idx="120">
                  <c:v>-2.0428103653102899E-14</c:v>
                </c:pt>
                <c:pt idx="121">
                  <c:v>4.9999999999980303E-2</c:v>
                </c:pt>
                <c:pt idx="122">
                  <c:v>9.9999999999980105E-2</c:v>
                </c:pt>
                <c:pt idx="123">
                  <c:v>0.14999999999998001</c:v>
                </c:pt>
                <c:pt idx="124">
                  <c:v>0.19999999999998</c:v>
                </c:pt>
                <c:pt idx="125">
                  <c:v>0.24999999999997999</c:v>
                </c:pt>
                <c:pt idx="126">
                  <c:v>0.29999999999998</c:v>
                </c:pt>
                <c:pt idx="127">
                  <c:v>0.34999999999997999</c:v>
                </c:pt>
                <c:pt idx="128">
                  <c:v>0.39999999999997998</c:v>
                </c:pt>
                <c:pt idx="129">
                  <c:v>0.44999999999998003</c:v>
                </c:pt>
                <c:pt idx="130">
                  <c:v>0.49999999999998002</c:v>
                </c:pt>
                <c:pt idx="131">
                  <c:v>0.54999999999997995</c:v>
                </c:pt>
                <c:pt idx="132">
                  <c:v>0.59999999999997999</c:v>
                </c:pt>
                <c:pt idx="133">
                  <c:v>0.64999999999998004</c:v>
                </c:pt>
                <c:pt idx="134">
                  <c:v>0.69999999999997997</c:v>
                </c:pt>
                <c:pt idx="135">
                  <c:v>0.74999999999998002</c:v>
                </c:pt>
                <c:pt idx="136">
                  <c:v>0.79999999999997995</c:v>
                </c:pt>
                <c:pt idx="137">
                  <c:v>0.84999999999997999</c:v>
                </c:pt>
                <c:pt idx="138">
                  <c:v>0.89999999999998004</c:v>
                </c:pt>
                <c:pt idx="139">
                  <c:v>0.94999999999997997</c:v>
                </c:pt>
                <c:pt idx="140">
                  <c:v>0.99999999999998002</c:v>
                </c:pt>
                <c:pt idx="141">
                  <c:v>1.0499999999999701</c:v>
                </c:pt>
                <c:pt idx="142">
                  <c:v>1.0999999999999699</c:v>
                </c:pt>
                <c:pt idx="143">
                  <c:v>1.1499999999999699</c:v>
                </c:pt>
                <c:pt idx="144">
                  <c:v>1.19999999999997</c:v>
                </c:pt>
                <c:pt idx="145">
                  <c:v>1.24999999999997</c:v>
                </c:pt>
                <c:pt idx="146">
                  <c:v>1.2999999999999701</c:v>
                </c:pt>
                <c:pt idx="147">
                  <c:v>1.3499999999999699</c:v>
                </c:pt>
                <c:pt idx="148">
                  <c:v>1.3999999999999699</c:v>
                </c:pt>
                <c:pt idx="149">
                  <c:v>1.44999999999997</c:v>
                </c:pt>
                <c:pt idx="150">
                  <c:v>1.49999999999997</c:v>
                </c:pt>
                <c:pt idx="151">
                  <c:v>1.5499999999999701</c:v>
                </c:pt>
                <c:pt idx="152">
                  <c:v>1.5999999999999699</c:v>
                </c:pt>
                <c:pt idx="153">
                  <c:v>1.6499999999999699</c:v>
                </c:pt>
                <c:pt idx="154">
                  <c:v>1.69999999999997</c:v>
                </c:pt>
                <c:pt idx="155">
                  <c:v>1.74999999999997</c:v>
                </c:pt>
                <c:pt idx="156">
                  <c:v>1.7999999999999701</c:v>
                </c:pt>
                <c:pt idx="157">
                  <c:v>1.8499999999999699</c:v>
                </c:pt>
                <c:pt idx="158">
                  <c:v>1.8999999999999699</c:v>
                </c:pt>
                <c:pt idx="159">
                  <c:v>1.94999999999997</c:v>
                </c:pt>
                <c:pt idx="160">
                  <c:v>1.99999999999997</c:v>
                </c:pt>
                <c:pt idx="161">
                  <c:v>2.0499999999999701</c:v>
                </c:pt>
                <c:pt idx="162">
                  <c:v>2.0999999999999699</c:v>
                </c:pt>
                <c:pt idx="163">
                  <c:v>2.1499999999999702</c:v>
                </c:pt>
                <c:pt idx="164">
                  <c:v>2.19999999999997</c:v>
                </c:pt>
                <c:pt idx="165">
                  <c:v>2.2499999999999698</c:v>
                </c:pt>
                <c:pt idx="166">
                  <c:v>2.2999999999999701</c:v>
                </c:pt>
                <c:pt idx="167">
                  <c:v>2.3499999999999699</c:v>
                </c:pt>
                <c:pt idx="168">
                  <c:v>2.3999999999999702</c:v>
                </c:pt>
                <c:pt idx="169">
                  <c:v>2.44999999999997</c:v>
                </c:pt>
                <c:pt idx="170">
                  <c:v>2.4999999999999698</c:v>
                </c:pt>
                <c:pt idx="171">
                  <c:v>2.5499999999999701</c:v>
                </c:pt>
                <c:pt idx="172">
                  <c:v>2.5999999999999699</c:v>
                </c:pt>
                <c:pt idx="173">
                  <c:v>2.6499999999999702</c:v>
                </c:pt>
                <c:pt idx="174">
                  <c:v>2.69999999999997</c:v>
                </c:pt>
                <c:pt idx="175">
                  <c:v>2.7499999999999698</c:v>
                </c:pt>
                <c:pt idx="176">
                  <c:v>2.7999999999999701</c:v>
                </c:pt>
                <c:pt idx="177">
                  <c:v>2.8499999999999699</c:v>
                </c:pt>
                <c:pt idx="178">
                  <c:v>2.8999999999999702</c:v>
                </c:pt>
                <c:pt idx="179">
                  <c:v>2.94999999999997</c:v>
                </c:pt>
                <c:pt idx="180">
                  <c:v>2.9999999999999698</c:v>
                </c:pt>
                <c:pt idx="181">
                  <c:v>3.0499999999999701</c:v>
                </c:pt>
                <c:pt idx="182">
                  <c:v>3.0999999999999699</c:v>
                </c:pt>
                <c:pt idx="183">
                  <c:v>3.1499999999999702</c:v>
                </c:pt>
                <c:pt idx="184">
                  <c:v>3.19999999999997</c:v>
                </c:pt>
                <c:pt idx="185">
                  <c:v>3.2499999999999698</c:v>
                </c:pt>
                <c:pt idx="186">
                  <c:v>3.2999999999999701</c:v>
                </c:pt>
                <c:pt idx="187">
                  <c:v>3.3499999999999699</c:v>
                </c:pt>
                <c:pt idx="188">
                  <c:v>3.3999999999999702</c:v>
                </c:pt>
                <c:pt idx="189">
                  <c:v>3.44999999999997</c:v>
                </c:pt>
                <c:pt idx="190">
                  <c:v>3.4999999999999698</c:v>
                </c:pt>
                <c:pt idx="191">
                  <c:v>3.5499999999999701</c:v>
                </c:pt>
                <c:pt idx="192">
                  <c:v>3.5999999999999699</c:v>
                </c:pt>
                <c:pt idx="193">
                  <c:v>3.6499999999999702</c:v>
                </c:pt>
                <c:pt idx="194">
                  <c:v>3.69999999999997</c:v>
                </c:pt>
                <c:pt idx="195">
                  <c:v>3.74999999999996</c:v>
                </c:pt>
                <c:pt idx="196">
                  <c:v>3.7999999999999701</c:v>
                </c:pt>
                <c:pt idx="197">
                  <c:v>3.8499999999999699</c:v>
                </c:pt>
                <c:pt idx="198">
                  <c:v>3.8999999999999599</c:v>
                </c:pt>
                <c:pt idx="199">
                  <c:v>3.9499999999999602</c:v>
                </c:pt>
                <c:pt idx="200">
                  <c:v>3.99999999999996</c:v>
                </c:pt>
                <c:pt idx="201">
                  <c:v>4.05</c:v>
                </c:pt>
                <c:pt idx="202">
                  <c:v>4.0999999999999996</c:v>
                </c:pt>
                <c:pt idx="203">
                  <c:v>4.1500000000000004</c:v>
                </c:pt>
                <c:pt idx="204">
                  <c:v>4.2</c:v>
                </c:pt>
                <c:pt idx="205">
                  <c:v>4.25</c:v>
                </c:pt>
                <c:pt idx="206">
                  <c:v>4.3</c:v>
                </c:pt>
                <c:pt idx="207">
                  <c:v>4.3499999999999996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4.6500000000000004</c:v>
                </c:pt>
                <c:pt idx="214">
                  <c:v>4.7</c:v>
                </c:pt>
                <c:pt idx="215">
                  <c:v>4.75</c:v>
                </c:pt>
                <c:pt idx="216">
                  <c:v>4.8</c:v>
                </c:pt>
                <c:pt idx="217">
                  <c:v>4.8499999999999996</c:v>
                </c:pt>
                <c:pt idx="218">
                  <c:v>4.9000000000000004</c:v>
                </c:pt>
                <c:pt idx="219">
                  <c:v>4.95</c:v>
                </c:pt>
                <c:pt idx="220">
                  <c:v>5</c:v>
                </c:pt>
                <c:pt idx="221">
                  <c:v>5.05</c:v>
                </c:pt>
                <c:pt idx="222">
                  <c:v>5.0999999999999996</c:v>
                </c:pt>
                <c:pt idx="223">
                  <c:v>5.15</c:v>
                </c:pt>
                <c:pt idx="224">
                  <c:v>5.2</c:v>
                </c:pt>
                <c:pt idx="225">
                  <c:v>5.25</c:v>
                </c:pt>
                <c:pt idx="226">
                  <c:v>5.3</c:v>
                </c:pt>
                <c:pt idx="227">
                  <c:v>5.35</c:v>
                </c:pt>
                <c:pt idx="228">
                  <c:v>5.4</c:v>
                </c:pt>
                <c:pt idx="229">
                  <c:v>5.45</c:v>
                </c:pt>
                <c:pt idx="230">
                  <c:v>5.5</c:v>
                </c:pt>
                <c:pt idx="231">
                  <c:v>5.55</c:v>
                </c:pt>
                <c:pt idx="232">
                  <c:v>5.6</c:v>
                </c:pt>
                <c:pt idx="233">
                  <c:v>5.65</c:v>
                </c:pt>
                <c:pt idx="234">
                  <c:v>5.7</c:v>
                </c:pt>
                <c:pt idx="235">
                  <c:v>5.75</c:v>
                </c:pt>
                <c:pt idx="236">
                  <c:v>5.8</c:v>
                </c:pt>
                <c:pt idx="237">
                  <c:v>5.85</c:v>
                </c:pt>
                <c:pt idx="238">
                  <c:v>5.9</c:v>
                </c:pt>
                <c:pt idx="239">
                  <c:v>5.95</c:v>
                </c:pt>
                <c:pt idx="240">
                  <c:v>6</c:v>
                </c:pt>
              </c:numCache>
            </c:numRef>
          </c:xVal>
          <c:yVal>
            <c:numRef>
              <c:f>List1!$W$2:$W$242</c:f>
              <c:numCache>
                <c:formatCode>General</c:formatCode>
                <c:ptCount val="241"/>
                <c:pt idx="0">
                  <c:v>9.7875595079034795E-7</c:v>
                </c:pt>
                <c:pt idx="1">
                  <c:v>1.1441713642348431E-6</c:v>
                </c:pt>
                <c:pt idx="2">
                  <c:v>1.3375041863864226E-6</c:v>
                </c:pt>
                <c:pt idx="3">
                  <c:v>1.5634417095445657E-6</c:v>
                </c:pt>
                <c:pt idx="4">
                  <c:v>1.8274505628714763E-6</c:v>
                </c:pt>
                <c:pt idx="5">
                  <c:v>2.1359042948210869E-6</c:v>
                </c:pt>
                <c:pt idx="6">
                  <c:v>2.4962313659816511E-6</c:v>
                </c:pt>
                <c:pt idx="7">
                  <c:v>2.917086710041626E-6</c:v>
                </c:pt>
                <c:pt idx="8">
                  <c:v>3.4085504856881145E-6</c:v>
                </c:pt>
                <c:pt idx="9">
                  <c:v>3.9823581708733459E-6</c:v>
                </c:pt>
                <c:pt idx="10">
                  <c:v>4.6521667506745516E-6</c:v>
                </c:pt>
                <c:pt idx="11">
                  <c:v>5.433862429258427E-6</c:v>
                </c:pt>
                <c:pt idx="12">
                  <c:v>6.3459160642956115E-6</c:v>
                </c:pt>
                <c:pt idx="13">
                  <c:v>7.4097933883166979E-6</c:v>
                </c:pt>
                <c:pt idx="14">
                  <c:v>8.6504280564340827E-6</c:v>
                </c:pt>
                <c:pt idx="15">
                  <c:v>1.0096766654710615E-5</c:v>
                </c:pt>
                <c:pt idx="16">
                  <c:v>1.1782396029987341E-5</c:v>
                </c:pt>
                <c:pt idx="17">
                  <c:v>1.3746264672450306E-5</c:v>
                </c:pt>
                <c:pt idx="18">
                  <c:v>1.6033511409261073E-5</c:v>
                </c:pt>
                <c:pt idx="19">
                  <c:v>1.8696416364037217E-5</c:v>
                </c:pt>
                <c:pt idx="20">
                  <c:v>2.179549101564582E-5</c:v>
                </c:pt>
                <c:pt idx="21">
                  <c:v>2.5400726263104219E-5</c:v>
                </c:pt>
                <c:pt idx="22">
                  <c:v>2.9593019683089474E-5</c:v>
                </c:pt>
                <c:pt idx="23">
                  <c:v>3.4465805663125769E-5</c:v>
                </c:pt>
                <c:pt idx="24">
                  <c:v>4.012691481565565E-5</c:v>
                </c:pt>
                <c:pt idx="25">
                  <c:v>4.6700692032118307E-5</c:v>
                </c:pt>
                <c:pt idx="26">
                  <c:v>5.4330405724722871E-5</c:v>
                </c:pt>
                <c:pt idx="27">
                  <c:v>6.3180984225419116E-5</c:v>
                </c:pt>
                <c:pt idx="28">
                  <c:v>7.3442118959763243E-5</c:v>
                </c:pt>
                <c:pt idx="29">
                  <c:v>8.5331777874348187E-5</c:v>
                </c:pt>
                <c:pt idx="30">
                  <c:v>9.9100176648420768E-5</c:v>
                </c:pt>
                <c:pt idx="31">
                  <c:v>1.1503425943139482E-4</c:v>
                </c:pt>
                <c:pt idx="32">
                  <c:v>1.3346274517489533E-4</c:v>
                </c:pt>
                <c:pt idx="33">
                  <c:v>1.5476180001306234E-4</c:v>
                </c:pt>
                <c:pt idx="34">
                  <c:v>1.7936140051501528E-4</c:v>
                </c:pt>
                <c:pt idx="35">
                  <c:v>2.0775245689652773E-4</c:v>
                </c:pt>
                <c:pt idx="36">
                  <c:v>2.4049476932136318E-4</c:v>
                </c:pt>
                <c:pt idx="37">
                  <c:v>2.7822589410990596E-4</c:v>
                </c:pt>
                <c:pt idx="38">
                  <c:v>3.216709998410842E-4</c:v>
                </c:pt>
                <c:pt idx="39">
                  <c:v>3.7165379579176034E-4</c:v>
                </c:pt>
                <c:pt idx="40">
                  <c:v>4.2910861668319034E-4</c:v>
                </c:pt>
                <c:pt idx="41">
                  <c:v>4.9509374804108345E-4</c:v>
                </c:pt>
                <c:pt idx="42">
                  <c:v>5.7080607533328094E-4</c:v>
                </c:pt>
                <c:pt idx="43">
                  <c:v>6.5759713710051323E-4</c:v>
                </c:pt>
                <c:pt idx="44">
                  <c:v>7.5699065717771343E-4</c:v>
                </c:pt>
                <c:pt idx="45">
                  <c:v>8.7070162341744189E-4</c:v>
                </c:pt>
                <c:pt idx="46">
                  <c:v>1.0006569696409816E-3</c:v>
                </c:pt>
                <c:pt idx="47">
                  <c:v>1.1490179033947035E-3</c:v>
                </c:pt>
                <c:pt idx="48">
                  <c:v>1.3182039039936957E-3</c:v>
                </c:pt>
                <c:pt idx="49">
                  <c:v>1.5109183927884853E-3</c:v>
                </c:pt>
                <c:pt idx="50">
                  <c:v>1.7301760500864679E-3</c:v>
                </c:pt>
                <c:pt idx="51">
                  <c:v>1.9793317201954748E-3</c:v>
                </c:pt>
                <c:pt idx="52">
                  <c:v>2.2621108071554791E-3</c:v>
                </c:pt>
                <c:pt idx="53">
                  <c:v>2.5826410184508204E-3</c:v>
                </c:pt>
                <c:pt idx="54">
                  <c:v>2.9454852619812391E-3</c:v>
                </c:pt>
                <c:pt idx="55">
                  <c:v>3.3556754425398726E-3</c:v>
                </c:pt>
                <c:pt idx="56">
                  <c:v>3.8187468378470465E-3</c:v>
                </c:pt>
                <c:pt idx="57">
                  <c:v>4.3407726608255892E-3</c:v>
                </c:pt>
                <c:pt idx="58">
                  <c:v>4.92839833447255E-3</c:v>
                </c:pt>
                <c:pt idx="59">
                  <c:v>5.5888749188121051E-3</c:v>
                </c:pt>
                <c:pt idx="60">
                  <c:v>6.3300910367074682E-3</c:v>
                </c:pt>
                <c:pt idx="61">
                  <c:v>7.1606025477744016E-3</c:v>
                </c:pt>
                <c:pt idx="62">
                  <c:v>8.0896591186421056E-3</c:v>
                </c:pt>
                <c:pt idx="63">
                  <c:v>9.1272267350931344E-3</c:v>
                </c:pt>
                <c:pt idx="64">
                  <c:v>1.0284005099352877E-2</c:v>
                </c:pt>
                <c:pt idx="65">
                  <c:v>1.1571438756591718E-2</c:v>
                </c:pt>
                <c:pt idx="66">
                  <c:v>1.3001720701609503E-2</c:v>
                </c:pt>
                <c:pt idx="67">
                  <c:v>1.4587787133198048E-2</c:v>
                </c:pt>
                <c:pt idx="68">
                  <c:v>1.6343301953770917E-2</c:v>
                </c:pt>
                <c:pt idx="69">
                  <c:v>1.8282629559843291E-2</c:v>
                </c:pt>
                <c:pt idx="70">
                  <c:v>2.0420794439532059E-2</c:v>
                </c:pt>
                <c:pt idx="71">
                  <c:v>2.2773426091354684E-2</c:v>
                </c:pt>
                <c:pt idx="72">
                  <c:v>2.5356687809334456E-2</c:v>
                </c:pt>
                <c:pt idx="73">
                  <c:v>2.8187187947860053E-2</c:v>
                </c:pt>
                <c:pt idx="74">
                  <c:v>3.1281872390853387E-2</c:v>
                </c:pt>
                <c:pt idx="75">
                  <c:v>3.4657897108167503E-2</c:v>
                </c:pt>
                <c:pt idx="76">
                  <c:v>3.833247989179997E-2</c:v>
                </c:pt>
                <c:pt idx="77">
                  <c:v>4.2322730628712425E-2</c:v>
                </c:pt>
                <c:pt idx="78">
                  <c:v>4.6645459787947596E-2</c:v>
                </c:pt>
                <c:pt idx="79">
                  <c:v>5.1316965178208801E-2</c:v>
                </c:pt>
                <c:pt idx="80">
                  <c:v>5.635279746737331E-2</c:v>
                </c:pt>
                <c:pt idx="81">
                  <c:v>6.1767505444982419E-2</c:v>
                </c:pt>
                <c:pt idx="82">
                  <c:v>6.7574362547987057E-2</c:v>
                </c:pt>
                <c:pt idx="83">
                  <c:v>7.3785076752051135E-2</c:v>
                </c:pt>
                <c:pt idx="84">
                  <c:v>8.0409486546283077E-2</c:v>
                </c:pt>
                <c:pt idx="85">
                  <c:v>8.7455246346728729E-2</c:v>
                </c:pt>
                <c:pt idx="86">
                  <c:v>9.4927505349186592E-2</c:v>
                </c:pt>
                <c:pt idx="87">
                  <c:v>0.10282858445848066</c:v>
                </c:pt>
                <c:pt idx="88">
                  <c:v>0.11115765654088719</c:v>
                </c:pt>
                <c:pt idx="89">
                  <c:v>0.11991043580851085</c:v>
                </c:pt>
                <c:pt idx="90">
                  <c:v>0.12907888263777023</c:v>
                </c:pt>
                <c:pt idx="91">
                  <c:v>0.1386509305264039</c:v>
                </c:pt>
                <c:pt idx="92">
                  <c:v>0.14861024218233063</c:v>
                </c:pt>
                <c:pt idx="93">
                  <c:v>0.15893600189183105</c:v>
                </c:pt>
                <c:pt idx="94">
                  <c:v>0.16960275131387881</c:v>
                </c:pt>
                <c:pt idx="95">
                  <c:v>0.18058027567471141</c:v>
                </c:pt>
                <c:pt idx="96">
                  <c:v>0.19183354697789615</c:v>
                </c:pt>
                <c:pt idx="97">
                  <c:v>0.20332273029052531</c:v>
                </c:pt>
                <c:pt idx="98">
                  <c:v>0.21500325841134876</c:v>
                </c:pt>
                <c:pt idx="99">
                  <c:v>0.22682597927292145</c:v>
                </c:pt>
                <c:pt idx="100">
                  <c:v>0.23873737928508865</c:v>
                </c:pt>
                <c:pt idx="101">
                  <c:v>0.25067988450597017</c:v>
                </c:pt>
                <c:pt idx="102">
                  <c:v>0.26259224005071335</c:v>
                </c:pt>
                <c:pt idx="103">
                  <c:v>0.27440996654604971</c:v>
                </c:pt>
                <c:pt idx="104">
                  <c:v>0.2860658907450967</c:v>
                </c:pt>
                <c:pt idx="105">
                  <c:v>0.2974907456725151</c:v>
                </c:pt>
                <c:pt idx="106">
                  <c:v>0.30861383392046138</c:v>
                </c:pt>
                <c:pt idx="107">
                  <c:v>0.31936374600966666</c:v>
                </c:pt>
                <c:pt idx="108">
                  <c:v>0.32966912411830718</c:v>
                </c:pt>
                <c:pt idx="109">
                  <c:v>0.33945946001532268</c:v>
                </c:pt>
                <c:pt idx="110">
                  <c:v>0.34866591476406472</c:v>
                </c:pt>
                <c:pt idx="111">
                  <c:v>0.35722214673296532</c:v>
                </c:pt>
                <c:pt idx="112">
                  <c:v>0.36506513370332111</c:v>
                </c:pt>
                <c:pt idx="113">
                  <c:v>0.37213597443409663</c:v>
                </c:pt>
                <c:pt idx="114">
                  <c:v>0.37838065495555762</c:v>
                </c:pt>
                <c:pt idx="115">
                  <c:v>0.38375076513282352</c:v>
                </c:pt>
                <c:pt idx="116">
                  <c:v>0.38820415167186673</c:v>
                </c:pt>
                <c:pt idx="117">
                  <c:v>0.39170549472746008</c:v>
                </c:pt>
                <c:pt idx="118">
                  <c:v>0.39422679659659776</c:v>
                </c:pt>
                <c:pt idx="119">
                  <c:v>0.39574777261278676</c:v>
                </c:pt>
                <c:pt idx="120">
                  <c:v>0.39625613625616529</c:v>
                </c:pt>
                <c:pt idx="121">
                  <c:v>0.39574777261278837</c:v>
                </c:pt>
                <c:pt idx="122">
                  <c:v>0.39422679659659943</c:v>
                </c:pt>
                <c:pt idx="123">
                  <c:v>0.39170549472746169</c:v>
                </c:pt>
                <c:pt idx="124">
                  <c:v>0.38820415167186983</c:v>
                </c:pt>
                <c:pt idx="125">
                  <c:v>0.3837507651328283</c:v>
                </c:pt>
                <c:pt idx="126">
                  <c:v>0.37838065495556267</c:v>
                </c:pt>
                <c:pt idx="127">
                  <c:v>0.37213597443410124</c:v>
                </c:pt>
                <c:pt idx="128">
                  <c:v>0.3650651337033271</c:v>
                </c:pt>
                <c:pt idx="129">
                  <c:v>0.3572221467329717</c:v>
                </c:pt>
                <c:pt idx="130">
                  <c:v>0.34866591476407194</c:v>
                </c:pt>
                <c:pt idx="131">
                  <c:v>0.33945946001533134</c:v>
                </c:pt>
                <c:pt idx="132">
                  <c:v>0.32966912411831384</c:v>
                </c:pt>
                <c:pt idx="133">
                  <c:v>0.31936374600967443</c:v>
                </c:pt>
                <c:pt idx="134">
                  <c:v>0.30861383392047032</c:v>
                </c:pt>
                <c:pt idx="135">
                  <c:v>0.29749074567252426</c:v>
                </c:pt>
                <c:pt idx="136">
                  <c:v>0.28606589074510602</c:v>
                </c:pt>
                <c:pt idx="137">
                  <c:v>0.27440996654605959</c:v>
                </c:pt>
                <c:pt idx="138">
                  <c:v>0.26259224005072274</c:v>
                </c:pt>
                <c:pt idx="139">
                  <c:v>0.25067988450597906</c:v>
                </c:pt>
                <c:pt idx="140">
                  <c:v>0.23873737928509831</c:v>
                </c:pt>
                <c:pt idx="141">
                  <c:v>0.22682597927293355</c:v>
                </c:pt>
                <c:pt idx="142">
                  <c:v>0.21500325841136034</c:v>
                </c:pt>
                <c:pt idx="143">
                  <c:v>0.20332273029053688</c:v>
                </c:pt>
                <c:pt idx="144">
                  <c:v>0.19183354697790778</c:v>
                </c:pt>
                <c:pt idx="145">
                  <c:v>0.18058027567472332</c:v>
                </c:pt>
                <c:pt idx="146">
                  <c:v>0.16960275131388999</c:v>
                </c:pt>
                <c:pt idx="147">
                  <c:v>0.15893600189184179</c:v>
                </c:pt>
                <c:pt idx="148">
                  <c:v>0.14861024218234078</c:v>
                </c:pt>
                <c:pt idx="149">
                  <c:v>0.13865093052641342</c:v>
                </c:pt>
                <c:pt idx="150">
                  <c:v>0.12907888263777992</c:v>
                </c:pt>
                <c:pt idx="151">
                  <c:v>0.11991043580851982</c:v>
                </c:pt>
                <c:pt idx="152">
                  <c:v>0.11115765654089606</c:v>
                </c:pt>
                <c:pt idx="153">
                  <c:v>0.10282858445848858</c:v>
                </c:pt>
                <c:pt idx="154">
                  <c:v>9.4927505349194002E-2</c:v>
                </c:pt>
                <c:pt idx="155">
                  <c:v>8.745524634673596E-2</c:v>
                </c:pt>
                <c:pt idx="156">
                  <c:v>8.0409486546288225E-2</c:v>
                </c:pt>
                <c:pt idx="157">
                  <c:v>7.3785076752056381E-2</c:v>
                </c:pt>
                <c:pt idx="158">
                  <c:v>6.7574362547992067E-2</c:v>
                </c:pt>
                <c:pt idx="159">
                  <c:v>6.1767505444986909E-2</c:v>
                </c:pt>
                <c:pt idx="160">
                  <c:v>5.6352797467377563E-2</c:v>
                </c:pt>
                <c:pt idx="161">
                  <c:v>5.1316965178212638E-2</c:v>
                </c:pt>
                <c:pt idx="162">
                  <c:v>4.6645459787951128E-2</c:v>
                </c:pt>
                <c:pt idx="163">
                  <c:v>4.2322730628715742E-2</c:v>
                </c:pt>
                <c:pt idx="164">
                  <c:v>3.833247989180294E-2</c:v>
                </c:pt>
                <c:pt idx="165">
                  <c:v>3.4657897108170341E-2</c:v>
                </c:pt>
                <c:pt idx="166">
                  <c:v>3.1281872390856072E-2</c:v>
                </c:pt>
                <c:pt idx="167">
                  <c:v>2.8187187947862426E-2</c:v>
                </c:pt>
                <c:pt idx="168">
                  <c:v>2.535668780933658E-2</c:v>
                </c:pt>
                <c:pt idx="169">
                  <c:v>2.2773426091356633E-2</c:v>
                </c:pt>
                <c:pt idx="170">
                  <c:v>2.0420794439533815E-2</c:v>
                </c:pt>
                <c:pt idx="171">
                  <c:v>1.8282629559844939E-2</c:v>
                </c:pt>
                <c:pt idx="172">
                  <c:v>1.6343301953772423E-2</c:v>
                </c:pt>
                <c:pt idx="173">
                  <c:v>1.4587787133199404E-2</c:v>
                </c:pt>
                <c:pt idx="174">
                  <c:v>1.3001720701610693E-2</c:v>
                </c:pt>
                <c:pt idx="175">
                  <c:v>1.1571438756592809E-2</c:v>
                </c:pt>
                <c:pt idx="176">
                  <c:v>1.0284005099353836E-2</c:v>
                </c:pt>
                <c:pt idx="177">
                  <c:v>9.1272267350939879E-3</c:v>
                </c:pt>
                <c:pt idx="178">
                  <c:v>8.0896591186428862E-3</c:v>
                </c:pt>
                <c:pt idx="179">
                  <c:v>7.1606025477751051E-3</c:v>
                </c:pt>
                <c:pt idx="180">
                  <c:v>6.3300910367080987E-3</c:v>
                </c:pt>
                <c:pt idx="181">
                  <c:v>5.5888749188126733E-3</c:v>
                </c:pt>
                <c:pt idx="182">
                  <c:v>4.9283983344730452E-3</c:v>
                </c:pt>
                <c:pt idx="183">
                  <c:v>4.3407726608260377E-3</c:v>
                </c:pt>
                <c:pt idx="184">
                  <c:v>3.8187468378474286E-3</c:v>
                </c:pt>
                <c:pt idx="185">
                  <c:v>3.3556754425402248E-3</c:v>
                </c:pt>
                <c:pt idx="186">
                  <c:v>2.9454852619815461E-3</c:v>
                </c:pt>
                <c:pt idx="187">
                  <c:v>2.5826410184510902E-3</c:v>
                </c:pt>
                <c:pt idx="188">
                  <c:v>2.2621108071557202E-3</c:v>
                </c:pt>
                <c:pt idx="189">
                  <c:v>1.9793317201956882E-3</c:v>
                </c:pt>
                <c:pt idx="190">
                  <c:v>1.7301760500866524E-3</c:v>
                </c:pt>
                <c:pt idx="191">
                  <c:v>1.5109183927886473E-3</c:v>
                </c:pt>
                <c:pt idx="192">
                  <c:v>1.3182039039938405E-3</c:v>
                </c:pt>
                <c:pt idx="193">
                  <c:v>1.1490179033948284E-3</c:v>
                </c:pt>
                <c:pt idx="194">
                  <c:v>1.0006569696410918E-3</c:v>
                </c:pt>
                <c:pt idx="195">
                  <c:v>8.7070162341756419E-4</c:v>
                </c:pt>
                <c:pt idx="196">
                  <c:v>7.5699065717779854E-4</c:v>
                </c:pt>
                <c:pt idx="197">
                  <c:v>6.5759713710058663E-4</c:v>
                </c:pt>
                <c:pt idx="198">
                  <c:v>5.7080607533336073E-4</c:v>
                </c:pt>
                <c:pt idx="199">
                  <c:v>4.9509374804115435E-4</c:v>
                </c:pt>
                <c:pt idx="200">
                  <c:v>4.2910861668325225E-4</c:v>
                </c:pt>
                <c:pt idx="201">
                  <c:v>3.7165379579177086E-4</c:v>
                </c:pt>
                <c:pt idx="202">
                  <c:v>3.2167099984109428E-4</c:v>
                </c:pt>
                <c:pt idx="203">
                  <c:v>2.7822589410991409E-4</c:v>
                </c:pt>
                <c:pt idx="204">
                  <c:v>2.4049476932136953E-4</c:v>
                </c:pt>
                <c:pt idx="205">
                  <c:v>2.0775245689653345E-4</c:v>
                </c:pt>
                <c:pt idx="206">
                  <c:v>1.7936140051502098E-4</c:v>
                </c:pt>
                <c:pt idx="207">
                  <c:v>1.5476180001306757E-4</c:v>
                </c:pt>
                <c:pt idx="208">
                  <c:v>1.3346274517489932E-4</c:v>
                </c:pt>
                <c:pt idx="209">
                  <c:v>1.1503425943139838E-4</c:v>
                </c:pt>
                <c:pt idx="210">
                  <c:v>9.9100176648423411E-5</c:v>
                </c:pt>
                <c:pt idx="211">
                  <c:v>8.533177787435068E-5</c:v>
                </c:pt>
                <c:pt idx="212">
                  <c:v>7.3442118959763243E-5</c:v>
                </c:pt>
                <c:pt idx="213">
                  <c:v>6.3180984225419116E-5</c:v>
                </c:pt>
                <c:pt idx="214">
                  <c:v>5.4330405724722871E-5</c:v>
                </c:pt>
                <c:pt idx="215">
                  <c:v>4.6700692032118307E-5</c:v>
                </c:pt>
                <c:pt idx="216">
                  <c:v>4.012691481565565E-5</c:v>
                </c:pt>
                <c:pt idx="217">
                  <c:v>3.4465805663125769E-5</c:v>
                </c:pt>
                <c:pt idx="218">
                  <c:v>2.9593019683089474E-5</c:v>
                </c:pt>
                <c:pt idx="219">
                  <c:v>2.5400726263104219E-5</c:v>
                </c:pt>
                <c:pt idx="220">
                  <c:v>2.179549101564582E-5</c:v>
                </c:pt>
                <c:pt idx="221">
                  <c:v>1.8696416364037217E-5</c:v>
                </c:pt>
                <c:pt idx="222">
                  <c:v>1.6033511409261073E-5</c:v>
                </c:pt>
                <c:pt idx="223">
                  <c:v>1.3746264672450306E-5</c:v>
                </c:pt>
                <c:pt idx="224">
                  <c:v>1.1782396029987341E-5</c:v>
                </c:pt>
                <c:pt idx="225">
                  <c:v>1.0096766654710615E-5</c:v>
                </c:pt>
                <c:pt idx="226">
                  <c:v>8.6504280564340827E-6</c:v>
                </c:pt>
                <c:pt idx="227">
                  <c:v>7.4097933883166979E-6</c:v>
                </c:pt>
                <c:pt idx="228">
                  <c:v>6.3459160642956115E-6</c:v>
                </c:pt>
                <c:pt idx="229">
                  <c:v>5.433862429258427E-6</c:v>
                </c:pt>
                <c:pt idx="230">
                  <c:v>4.6521667506745516E-6</c:v>
                </c:pt>
                <c:pt idx="231">
                  <c:v>3.9823581708733459E-6</c:v>
                </c:pt>
                <c:pt idx="232">
                  <c:v>3.4085504856881145E-6</c:v>
                </c:pt>
                <c:pt idx="233">
                  <c:v>2.917086710041626E-6</c:v>
                </c:pt>
                <c:pt idx="234">
                  <c:v>2.4962313659816511E-6</c:v>
                </c:pt>
                <c:pt idx="235">
                  <c:v>2.1359042948210869E-6</c:v>
                </c:pt>
                <c:pt idx="236">
                  <c:v>1.8274505628714763E-6</c:v>
                </c:pt>
                <c:pt idx="237">
                  <c:v>1.5634417095445657E-6</c:v>
                </c:pt>
                <c:pt idx="238">
                  <c:v>1.3375041863864226E-6</c:v>
                </c:pt>
                <c:pt idx="239">
                  <c:v>1.1441713642348431E-6</c:v>
                </c:pt>
                <c:pt idx="240">
                  <c:v>9.7875595079034795E-7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C0-4B28-A4EA-32B65CCE95B2}"/>
            </c:ext>
          </c:extLst>
        </c:ser>
        <c:ser>
          <c:idx val="5"/>
          <c:order val="5"/>
          <c:tx>
            <c:v>s-test xy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List1!$AF$22:$AF$26</c:f>
              <c:numCache>
                <c:formatCode>0.0000</c:formatCode>
                <c:ptCount val="5"/>
                <c:pt idx="0">
                  <c:v>-5.8672200568858743</c:v>
                </c:pt>
                <c:pt idx="1">
                  <c:v>-5.8672200568858743</c:v>
                </c:pt>
                <c:pt idx="2" formatCode="General">
                  <c:v>0</c:v>
                </c:pt>
                <c:pt idx="3">
                  <c:v>5.8672200568858743</c:v>
                </c:pt>
                <c:pt idx="4">
                  <c:v>5.8672200568858743</c:v>
                </c:pt>
              </c:numCache>
            </c:numRef>
          </c:xVal>
          <c:yVal>
            <c:numRef>
              <c:f>List1!$AI$22:$AI$26</c:f>
              <c:numCache>
                <c:formatCode>General</c:formatCode>
                <c:ptCount val="5"/>
                <c:pt idx="0">
                  <c:v>0.4</c:v>
                </c:pt>
                <c:pt idx="1">
                  <c:v>0</c:v>
                </c:pt>
                <c:pt idx="2">
                  <c:v>-0.1</c:v>
                </c:pt>
                <c:pt idx="3">
                  <c:v>0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C0-4B28-A4EA-32B65CCE95B2}"/>
            </c:ext>
          </c:extLst>
        </c:ser>
        <c:ser>
          <c:idx val="6"/>
          <c:order val="6"/>
          <c:tx>
            <c:v>s-test xz</c:v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List1!$AG$22:$AG$26</c:f>
              <c:numCache>
                <c:formatCode>0.0000</c:formatCode>
                <c:ptCount val="5"/>
                <c:pt idx="0">
                  <c:v>-0.6792924124703178</c:v>
                </c:pt>
                <c:pt idx="1">
                  <c:v>-0.6792924124703178</c:v>
                </c:pt>
                <c:pt idx="2" formatCode="General">
                  <c:v>0</c:v>
                </c:pt>
                <c:pt idx="3">
                  <c:v>0.6792924124703178</c:v>
                </c:pt>
                <c:pt idx="4">
                  <c:v>0.6792924124703178</c:v>
                </c:pt>
              </c:numCache>
            </c:numRef>
          </c:xVal>
          <c:yVal>
            <c:numRef>
              <c:f>List1!$AI$22:$AI$26</c:f>
              <c:numCache>
                <c:formatCode>General</c:formatCode>
                <c:ptCount val="5"/>
                <c:pt idx="0">
                  <c:v>0.4</c:v>
                </c:pt>
                <c:pt idx="1">
                  <c:v>0</c:v>
                </c:pt>
                <c:pt idx="2">
                  <c:v>-0.1</c:v>
                </c:pt>
                <c:pt idx="3">
                  <c:v>0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C0-4B28-A4EA-32B65CCE95B2}"/>
            </c:ext>
          </c:extLst>
        </c:ser>
        <c:ser>
          <c:idx val="7"/>
          <c:order val="7"/>
          <c:tx>
            <c:v>s-test yz</c:v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List1!$AH$22:$AH$26</c:f>
              <c:numCache>
                <c:formatCode>0.0000</c:formatCode>
                <c:ptCount val="5"/>
                <c:pt idx="0">
                  <c:v>-0.36002431713465377</c:v>
                </c:pt>
                <c:pt idx="1">
                  <c:v>-0.36002431713465377</c:v>
                </c:pt>
                <c:pt idx="2" formatCode="General">
                  <c:v>0</c:v>
                </c:pt>
                <c:pt idx="3">
                  <c:v>0.36002431713465377</c:v>
                </c:pt>
                <c:pt idx="4">
                  <c:v>0.36002431713465377</c:v>
                </c:pt>
              </c:numCache>
            </c:numRef>
          </c:xVal>
          <c:yVal>
            <c:numRef>
              <c:f>List1!$AI$22:$AI$26</c:f>
              <c:numCache>
                <c:formatCode>General</c:formatCode>
                <c:ptCount val="5"/>
                <c:pt idx="0">
                  <c:v>0.4</c:v>
                </c:pt>
                <c:pt idx="1">
                  <c:v>0</c:v>
                </c:pt>
                <c:pt idx="2">
                  <c:v>-0.1</c:v>
                </c:pt>
                <c:pt idx="3">
                  <c:v>0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C0-4B28-A4EA-32B65CCE9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24928"/>
        <c:axId val="4395252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List1!$V$1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List1!$U$2:$U$242</c15:sqref>
                        </c15:formulaRef>
                      </c:ext>
                    </c:extLst>
                    <c:numCache>
                      <c:formatCode>General</c:formatCode>
                      <c:ptCount val="241"/>
                      <c:pt idx="0">
                        <c:v>-6</c:v>
                      </c:pt>
                      <c:pt idx="1">
                        <c:v>-5.95</c:v>
                      </c:pt>
                      <c:pt idx="2">
                        <c:v>-5.9</c:v>
                      </c:pt>
                      <c:pt idx="3">
                        <c:v>-5.85</c:v>
                      </c:pt>
                      <c:pt idx="4">
                        <c:v>-5.8</c:v>
                      </c:pt>
                      <c:pt idx="5">
                        <c:v>-5.75</c:v>
                      </c:pt>
                      <c:pt idx="6">
                        <c:v>-5.7</c:v>
                      </c:pt>
                      <c:pt idx="7">
                        <c:v>-5.65</c:v>
                      </c:pt>
                      <c:pt idx="8">
                        <c:v>-5.6</c:v>
                      </c:pt>
                      <c:pt idx="9">
                        <c:v>-5.55</c:v>
                      </c:pt>
                      <c:pt idx="10">
                        <c:v>-5.5</c:v>
                      </c:pt>
                      <c:pt idx="11">
                        <c:v>-5.45</c:v>
                      </c:pt>
                      <c:pt idx="12">
                        <c:v>-5.4</c:v>
                      </c:pt>
                      <c:pt idx="13">
                        <c:v>-5.35</c:v>
                      </c:pt>
                      <c:pt idx="14">
                        <c:v>-5.3</c:v>
                      </c:pt>
                      <c:pt idx="15">
                        <c:v>-5.25</c:v>
                      </c:pt>
                      <c:pt idx="16">
                        <c:v>-5.2</c:v>
                      </c:pt>
                      <c:pt idx="17">
                        <c:v>-5.15</c:v>
                      </c:pt>
                      <c:pt idx="18">
                        <c:v>-5.0999999999999996</c:v>
                      </c:pt>
                      <c:pt idx="19">
                        <c:v>-5.05</c:v>
                      </c:pt>
                      <c:pt idx="20">
                        <c:v>-5</c:v>
                      </c:pt>
                      <c:pt idx="21">
                        <c:v>-4.95</c:v>
                      </c:pt>
                      <c:pt idx="22">
                        <c:v>-4.9000000000000004</c:v>
                      </c:pt>
                      <c:pt idx="23">
                        <c:v>-4.8499999999999996</c:v>
                      </c:pt>
                      <c:pt idx="24">
                        <c:v>-4.8</c:v>
                      </c:pt>
                      <c:pt idx="25">
                        <c:v>-4.75</c:v>
                      </c:pt>
                      <c:pt idx="26">
                        <c:v>-4.7</c:v>
                      </c:pt>
                      <c:pt idx="27">
                        <c:v>-4.6500000000000004</c:v>
                      </c:pt>
                      <c:pt idx="28">
                        <c:v>-4.5999999999999996</c:v>
                      </c:pt>
                      <c:pt idx="29">
                        <c:v>-4.5500000000000096</c:v>
                      </c:pt>
                      <c:pt idx="30">
                        <c:v>-4.5000000000000098</c:v>
                      </c:pt>
                      <c:pt idx="31">
                        <c:v>-4.4500000000000099</c:v>
                      </c:pt>
                      <c:pt idx="32">
                        <c:v>-4.4000000000000101</c:v>
                      </c:pt>
                      <c:pt idx="33">
                        <c:v>-4.3500000000000103</c:v>
                      </c:pt>
                      <c:pt idx="34">
                        <c:v>-4.3000000000000096</c:v>
                      </c:pt>
                      <c:pt idx="35">
                        <c:v>-4.2500000000000098</c:v>
                      </c:pt>
                      <c:pt idx="36">
                        <c:v>-4.2000000000000099</c:v>
                      </c:pt>
                      <c:pt idx="37">
                        <c:v>-4.1500000000000101</c:v>
                      </c:pt>
                      <c:pt idx="38">
                        <c:v>-4.1000000000000103</c:v>
                      </c:pt>
                      <c:pt idx="39">
                        <c:v>-4.0500000000000096</c:v>
                      </c:pt>
                      <c:pt idx="40">
                        <c:v>-4.0000000000000098</c:v>
                      </c:pt>
                      <c:pt idx="41">
                        <c:v>-3.9500000000000099</c:v>
                      </c:pt>
                      <c:pt idx="42">
                        <c:v>-3.9000000000000101</c:v>
                      </c:pt>
                      <c:pt idx="43">
                        <c:v>-3.8500000000000099</c:v>
                      </c:pt>
                      <c:pt idx="44">
                        <c:v>-3.80000000000001</c:v>
                      </c:pt>
                      <c:pt idx="45">
                        <c:v>-3.7500000000000102</c:v>
                      </c:pt>
                      <c:pt idx="46">
                        <c:v>-3.7000000000000099</c:v>
                      </c:pt>
                      <c:pt idx="47">
                        <c:v>-3.6500000000000101</c:v>
                      </c:pt>
                      <c:pt idx="48">
                        <c:v>-3.6000000000000099</c:v>
                      </c:pt>
                      <c:pt idx="49">
                        <c:v>-3.55000000000001</c:v>
                      </c:pt>
                      <c:pt idx="50">
                        <c:v>-3.5000000000000102</c:v>
                      </c:pt>
                      <c:pt idx="51">
                        <c:v>-3.4500000000000099</c:v>
                      </c:pt>
                      <c:pt idx="52">
                        <c:v>-3.4000000000000101</c:v>
                      </c:pt>
                      <c:pt idx="53">
                        <c:v>-3.3500000000000099</c:v>
                      </c:pt>
                      <c:pt idx="54">
                        <c:v>-3.30000000000001</c:v>
                      </c:pt>
                      <c:pt idx="55">
                        <c:v>-3.2500000000000102</c:v>
                      </c:pt>
                      <c:pt idx="56">
                        <c:v>-3.2000000000000099</c:v>
                      </c:pt>
                      <c:pt idx="57">
                        <c:v>-3.1500000000000101</c:v>
                      </c:pt>
                      <c:pt idx="58">
                        <c:v>-3.1000000000000099</c:v>
                      </c:pt>
                      <c:pt idx="59">
                        <c:v>-3.05000000000001</c:v>
                      </c:pt>
                      <c:pt idx="60">
                        <c:v>-3.0000000000000102</c:v>
                      </c:pt>
                      <c:pt idx="61">
                        <c:v>-2.9500000000000099</c:v>
                      </c:pt>
                      <c:pt idx="62">
                        <c:v>-2.9000000000000101</c:v>
                      </c:pt>
                      <c:pt idx="63">
                        <c:v>-2.8500000000000099</c:v>
                      </c:pt>
                      <c:pt idx="64">
                        <c:v>-2.80000000000001</c:v>
                      </c:pt>
                      <c:pt idx="65">
                        <c:v>-2.7500000000000102</c:v>
                      </c:pt>
                      <c:pt idx="66">
                        <c:v>-2.7000000000000099</c:v>
                      </c:pt>
                      <c:pt idx="67">
                        <c:v>-2.6500000000000101</c:v>
                      </c:pt>
                      <c:pt idx="68">
                        <c:v>-2.6000000000000099</c:v>
                      </c:pt>
                      <c:pt idx="69">
                        <c:v>-2.55000000000001</c:v>
                      </c:pt>
                      <c:pt idx="70">
                        <c:v>-2.5000000000000102</c:v>
                      </c:pt>
                      <c:pt idx="71">
                        <c:v>-2.4500000000000099</c:v>
                      </c:pt>
                      <c:pt idx="72">
                        <c:v>-2.4000000000000101</c:v>
                      </c:pt>
                      <c:pt idx="73">
                        <c:v>-2.3500000000000099</c:v>
                      </c:pt>
                      <c:pt idx="74">
                        <c:v>-2.30000000000001</c:v>
                      </c:pt>
                      <c:pt idx="75">
                        <c:v>-2.2500000000000102</c:v>
                      </c:pt>
                      <c:pt idx="76">
                        <c:v>-2.2000000000000099</c:v>
                      </c:pt>
                      <c:pt idx="77">
                        <c:v>-2.1500000000000101</c:v>
                      </c:pt>
                      <c:pt idx="78">
                        <c:v>-2.1000000000000099</c:v>
                      </c:pt>
                      <c:pt idx="79">
                        <c:v>-2.05000000000001</c:v>
                      </c:pt>
                      <c:pt idx="80">
                        <c:v>-2.0000000000000102</c:v>
                      </c:pt>
                      <c:pt idx="81">
                        <c:v>-1.9500000000000099</c:v>
                      </c:pt>
                      <c:pt idx="82">
                        <c:v>-1.9000000000000099</c:v>
                      </c:pt>
                      <c:pt idx="83">
                        <c:v>-1.8500000000000101</c:v>
                      </c:pt>
                      <c:pt idx="84">
                        <c:v>-1.80000000000001</c:v>
                      </c:pt>
                      <c:pt idx="85">
                        <c:v>-1.75000000000002</c:v>
                      </c:pt>
                      <c:pt idx="86">
                        <c:v>-1.7000000000000199</c:v>
                      </c:pt>
                      <c:pt idx="87">
                        <c:v>-1.6500000000000199</c:v>
                      </c:pt>
                      <c:pt idx="88">
                        <c:v>-1.6000000000000201</c:v>
                      </c:pt>
                      <c:pt idx="89">
                        <c:v>-1.55000000000002</c:v>
                      </c:pt>
                      <c:pt idx="90">
                        <c:v>-1.50000000000002</c:v>
                      </c:pt>
                      <c:pt idx="91">
                        <c:v>-1.4500000000000199</c:v>
                      </c:pt>
                      <c:pt idx="92">
                        <c:v>-1.4000000000000199</c:v>
                      </c:pt>
                      <c:pt idx="93">
                        <c:v>-1.3500000000000201</c:v>
                      </c:pt>
                      <c:pt idx="94">
                        <c:v>-1.30000000000002</c:v>
                      </c:pt>
                      <c:pt idx="95">
                        <c:v>-1.25000000000002</c:v>
                      </c:pt>
                      <c:pt idx="96">
                        <c:v>-1.2000000000000199</c:v>
                      </c:pt>
                      <c:pt idx="97">
                        <c:v>-1.1500000000000199</c:v>
                      </c:pt>
                      <c:pt idx="98">
                        <c:v>-1.1000000000000201</c:v>
                      </c:pt>
                      <c:pt idx="99">
                        <c:v>-1.05000000000002</c:v>
                      </c:pt>
                      <c:pt idx="100">
                        <c:v>-1.00000000000002</c:v>
                      </c:pt>
                      <c:pt idx="101">
                        <c:v>-0.95000000000002005</c:v>
                      </c:pt>
                      <c:pt idx="102">
                        <c:v>-0.90000000000002001</c:v>
                      </c:pt>
                      <c:pt idx="103">
                        <c:v>-0.85000000000001996</c:v>
                      </c:pt>
                      <c:pt idx="104">
                        <c:v>-0.80000000000002003</c:v>
                      </c:pt>
                      <c:pt idx="105">
                        <c:v>-0.75000000000001998</c:v>
                      </c:pt>
                      <c:pt idx="106">
                        <c:v>-0.70000000000002005</c:v>
                      </c:pt>
                      <c:pt idx="107">
                        <c:v>-0.65000000000002001</c:v>
                      </c:pt>
                      <c:pt idx="108">
                        <c:v>-0.60000000000001996</c:v>
                      </c:pt>
                      <c:pt idx="109">
                        <c:v>-0.55000000000002003</c:v>
                      </c:pt>
                      <c:pt idx="110">
                        <c:v>-0.50000000000001998</c:v>
                      </c:pt>
                      <c:pt idx="111">
                        <c:v>-0.45000000000002</c:v>
                      </c:pt>
                      <c:pt idx="112">
                        <c:v>-0.40000000000002001</c:v>
                      </c:pt>
                      <c:pt idx="113">
                        <c:v>-0.35000000000002002</c:v>
                      </c:pt>
                      <c:pt idx="114">
                        <c:v>-0.30000000000001997</c:v>
                      </c:pt>
                      <c:pt idx="115">
                        <c:v>-0.25000000000001998</c:v>
                      </c:pt>
                      <c:pt idx="116">
                        <c:v>-0.20000000000002</c:v>
                      </c:pt>
                      <c:pt idx="117">
                        <c:v>-0.15000000000002001</c:v>
                      </c:pt>
                      <c:pt idx="118">
                        <c:v>-0.10000000000002</c:v>
                      </c:pt>
                      <c:pt idx="119">
                        <c:v>-5.0000000000020299E-2</c:v>
                      </c:pt>
                      <c:pt idx="120">
                        <c:v>-2.0428103653102899E-14</c:v>
                      </c:pt>
                      <c:pt idx="121">
                        <c:v>4.9999999999980303E-2</c:v>
                      </c:pt>
                      <c:pt idx="122">
                        <c:v>9.9999999999980105E-2</c:v>
                      </c:pt>
                      <c:pt idx="123">
                        <c:v>0.14999999999998001</c:v>
                      </c:pt>
                      <c:pt idx="124">
                        <c:v>0.19999999999998</c:v>
                      </c:pt>
                      <c:pt idx="125">
                        <c:v>0.24999999999997999</c:v>
                      </c:pt>
                      <c:pt idx="126">
                        <c:v>0.29999999999998</c:v>
                      </c:pt>
                      <c:pt idx="127">
                        <c:v>0.34999999999997999</c:v>
                      </c:pt>
                      <c:pt idx="128">
                        <c:v>0.39999999999997998</c:v>
                      </c:pt>
                      <c:pt idx="129">
                        <c:v>0.44999999999998003</c:v>
                      </c:pt>
                      <c:pt idx="130">
                        <c:v>0.49999999999998002</c:v>
                      </c:pt>
                      <c:pt idx="131">
                        <c:v>0.54999999999997995</c:v>
                      </c:pt>
                      <c:pt idx="132">
                        <c:v>0.59999999999997999</c:v>
                      </c:pt>
                      <c:pt idx="133">
                        <c:v>0.64999999999998004</c:v>
                      </c:pt>
                      <c:pt idx="134">
                        <c:v>0.69999999999997997</c:v>
                      </c:pt>
                      <c:pt idx="135">
                        <c:v>0.74999999999998002</c:v>
                      </c:pt>
                      <c:pt idx="136">
                        <c:v>0.79999999999997995</c:v>
                      </c:pt>
                      <c:pt idx="137">
                        <c:v>0.84999999999997999</c:v>
                      </c:pt>
                      <c:pt idx="138">
                        <c:v>0.89999999999998004</c:v>
                      </c:pt>
                      <c:pt idx="139">
                        <c:v>0.94999999999997997</c:v>
                      </c:pt>
                      <c:pt idx="140">
                        <c:v>0.99999999999998002</c:v>
                      </c:pt>
                      <c:pt idx="141">
                        <c:v>1.0499999999999701</c:v>
                      </c:pt>
                      <c:pt idx="142">
                        <c:v>1.0999999999999699</c:v>
                      </c:pt>
                      <c:pt idx="143">
                        <c:v>1.1499999999999699</c:v>
                      </c:pt>
                      <c:pt idx="144">
                        <c:v>1.19999999999997</c:v>
                      </c:pt>
                      <c:pt idx="145">
                        <c:v>1.24999999999997</c:v>
                      </c:pt>
                      <c:pt idx="146">
                        <c:v>1.2999999999999701</c:v>
                      </c:pt>
                      <c:pt idx="147">
                        <c:v>1.3499999999999699</c:v>
                      </c:pt>
                      <c:pt idx="148">
                        <c:v>1.3999999999999699</c:v>
                      </c:pt>
                      <c:pt idx="149">
                        <c:v>1.44999999999997</c:v>
                      </c:pt>
                      <c:pt idx="150">
                        <c:v>1.49999999999997</c:v>
                      </c:pt>
                      <c:pt idx="151">
                        <c:v>1.5499999999999701</c:v>
                      </c:pt>
                      <c:pt idx="152">
                        <c:v>1.5999999999999699</c:v>
                      </c:pt>
                      <c:pt idx="153">
                        <c:v>1.6499999999999699</c:v>
                      </c:pt>
                      <c:pt idx="154">
                        <c:v>1.69999999999997</c:v>
                      </c:pt>
                      <c:pt idx="155">
                        <c:v>1.74999999999997</c:v>
                      </c:pt>
                      <c:pt idx="156">
                        <c:v>1.7999999999999701</c:v>
                      </c:pt>
                      <c:pt idx="157">
                        <c:v>1.8499999999999699</c:v>
                      </c:pt>
                      <c:pt idx="158">
                        <c:v>1.8999999999999699</c:v>
                      </c:pt>
                      <c:pt idx="159">
                        <c:v>1.94999999999997</c:v>
                      </c:pt>
                      <c:pt idx="160">
                        <c:v>1.99999999999997</c:v>
                      </c:pt>
                      <c:pt idx="161">
                        <c:v>2.0499999999999701</c:v>
                      </c:pt>
                      <c:pt idx="162">
                        <c:v>2.0999999999999699</c:v>
                      </c:pt>
                      <c:pt idx="163">
                        <c:v>2.1499999999999702</c:v>
                      </c:pt>
                      <c:pt idx="164">
                        <c:v>2.19999999999997</c:v>
                      </c:pt>
                      <c:pt idx="165">
                        <c:v>2.2499999999999698</c:v>
                      </c:pt>
                      <c:pt idx="166">
                        <c:v>2.2999999999999701</c:v>
                      </c:pt>
                      <c:pt idx="167">
                        <c:v>2.3499999999999699</c:v>
                      </c:pt>
                      <c:pt idx="168">
                        <c:v>2.3999999999999702</c:v>
                      </c:pt>
                      <c:pt idx="169">
                        <c:v>2.44999999999997</c:v>
                      </c:pt>
                      <c:pt idx="170">
                        <c:v>2.4999999999999698</c:v>
                      </c:pt>
                      <c:pt idx="171">
                        <c:v>2.5499999999999701</c:v>
                      </c:pt>
                      <c:pt idx="172">
                        <c:v>2.5999999999999699</c:v>
                      </c:pt>
                      <c:pt idx="173">
                        <c:v>2.6499999999999702</c:v>
                      </c:pt>
                      <c:pt idx="174">
                        <c:v>2.69999999999997</c:v>
                      </c:pt>
                      <c:pt idx="175">
                        <c:v>2.7499999999999698</c:v>
                      </c:pt>
                      <c:pt idx="176">
                        <c:v>2.7999999999999701</c:v>
                      </c:pt>
                      <c:pt idx="177">
                        <c:v>2.8499999999999699</c:v>
                      </c:pt>
                      <c:pt idx="178">
                        <c:v>2.8999999999999702</c:v>
                      </c:pt>
                      <c:pt idx="179">
                        <c:v>2.94999999999997</c:v>
                      </c:pt>
                      <c:pt idx="180">
                        <c:v>2.9999999999999698</c:v>
                      </c:pt>
                      <c:pt idx="181">
                        <c:v>3.0499999999999701</c:v>
                      </c:pt>
                      <c:pt idx="182">
                        <c:v>3.0999999999999699</c:v>
                      </c:pt>
                      <c:pt idx="183">
                        <c:v>3.1499999999999702</c:v>
                      </c:pt>
                      <c:pt idx="184">
                        <c:v>3.19999999999997</c:v>
                      </c:pt>
                      <c:pt idx="185">
                        <c:v>3.2499999999999698</c:v>
                      </c:pt>
                      <c:pt idx="186">
                        <c:v>3.2999999999999701</c:v>
                      </c:pt>
                      <c:pt idx="187">
                        <c:v>3.3499999999999699</c:v>
                      </c:pt>
                      <c:pt idx="188">
                        <c:v>3.3999999999999702</c:v>
                      </c:pt>
                      <c:pt idx="189">
                        <c:v>3.44999999999997</c:v>
                      </c:pt>
                      <c:pt idx="190">
                        <c:v>3.4999999999999698</c:v>
                      </c:pt>
                      <c:pt idx="191">
                        <c:v>3.5499999999999701</c:v>
                      </c:pt>
                      <c:pt idx="192">
                        <c:v>3.5999999999999699</c:v>
                      </c:pt>
                      <c:pt idx="193">
                        <c:v>3.6499999999999702</c:v>
                      </c:pt>
                      <c:pt idx="194">
                        <c:v>3.69999999999997</c:v>
                      </c:pt>
                      <c:pt idx="195">
                        <c:v>3.74999999999996</c:v>
                      </c:pt>
                      <c:pt idx="196">
                        <c:v>3.7999999999999701</c:v>
                      </c:pt>
                      <c:pt idx="197">
                        <c:v>3.8499999999999699</c:v>
                      </c:pt>
                      <c:pt idx="198">
                        <c:v>3.8999999999999599</c:v>
                      </c:pt>
                      <c:pt idx="199">
                        <c:v>3.9499999999999602</c:v>
                      </c:pt>
                      <c:pt idx="200">
                        <c:v>3.99999999999996</c:v>
                      </c:pt>
                      <c:pt idx="201">
                        <c:v>4.05</c:v>
                      </c:pt>
                      <c:pt idx="202">
                        <c:v>4.0999999999999996</c:v>
                      </c:pt>
                      <c:pt idx="203">
                        <c:v>4.1500000000000004</c:v>
                      </c:pt>
                      <c:pt idx="204">
                        <c:v>4.2</c:v>
                      </c:pt>
                      <c:pt idx="205">
                        <c:v>4.25</c:v>
                      </c:pt>
                      <c:pt idx="206">
                        <c:v>4.3</c:v>
                      </c:pt>
                      <c:pt idx="207">
                        <c:v>4.3499999999999996</c:v>
                      </c:pt>
                      <c:pt idx="208">
                        <c:v>4.4000000000000004</c:v>
                      </c:pt>
                      <c:pt idx="209">
                        <c:v>4.45</c:v>
                      </c:pt>
                      <c:pt idx="210">
                        <c:v>4.5</c:v>
                      </c:pt>
                      <c:pt idx="211">
                        <c:v>4.55</c:v>
                      </c:pt>
                      <c:pt idx="212">
                        <c:v>4.5999999999999996</c:v>
                      </c:pt>
                      <c:pt idx="213">
                        <c:v>4.6500000000000004</c:v>
                      </c:pt>
                      <c:pt idx="214">
                        <c:v>4.7</c:v>
                      </c:pt>
                      <c:pt idx="215">
                        <c:v>4.75</c:v>
                      </c:pt>
                      <c:pt idx="216">
                        <c:v>4.8</c:v>
                      </c:pt>
                      <c:pt idx="217">
                        <c:v>4.8499999999999996</c:v>
                      </c:pt>
                      <c:pt idx="218">
                        <c:v>4.9000000000000004</c:v>
                      </c:pt>
                      <c:pt idx="219">
                        <c:v>4.95</c:v>
                      </c:pt>
                      <c:pt idx="220">
                        <c:v>5</c:v>
                      </c:pt>
                      <c:pt idx="221">
                        <c:v>5.05</c:v>
                      </c:pt>
                      <c:pt idx="222">
                        <c:v>5.0999999999999996</c:v>
                      </c:pt>
                      <c:pt idx="223">
                        <c:v>5.15</c:v>
                      </c:pt>
                      <c:pt idx="224">
                        <c:v>5.2</c:v>
                      </c:pt>
                      <c:pt idx="225">
                        <c:v>5.25</c:v>
                      </c:pt>
                      <c:pt idx="226">
                        <c:v>5.3</c:v>
                      </c:pt>
                      <c:pt idx="227">
                        <c:v>5.35</c:v>
                      </c:pt>
                      <c:pt idx="228">
                        <c:v>5.4</c:v>
                      </c:pt>
                      <c:pt idx="229">
                        <c:v>5.45</c:v>
                      </c:pt>
                      <c:pt idx="230">
                        <c:v>5.5</c:v>
                      </c:pt>
                      <c:pt idx="231">
                        <c:v>5.55</c:v>
                      </c:pt>
                      <c:pt idx="232">
                        <c:v>5.6</c:v>
                      </c:pt>
                      <c:pt idx="233">
                        <c:v>5.65</c:v>
                      </c:pt>
                      <c:pt idx="234">
                        <c:v>5.7</c:v>
                      </c:pt>
                      <c:pt idx="235">
                        <c:v>5.75</c:v>
                      </c:pt>
                      <c:pt idx="236">
                        <c:v>5.8</c:v>
                      </c:pt>
                      <c:pt idx="237">
                        <c:v>5.85</c:v>
                      </c:pt>
                      <c:pt idx="238">
                        <c:v>5.9</c:v>
                      </c:pt>
                      <c:pt idx="239">
                        <c:v>5.95</c:v>
                      </c:pt>
                      <c:pt idx="240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List1!$V$2:$V$242</c15:sqref>
                        </c15:formulaRef>
                      </c:ext>
                    </c:extLst>
                    <c:numCache>
                      <c:formatCode>General</c:formatCode>
                      <c:ptCount val="241"/>
                      <c:pt idx="0">
                        <c:v>6.0758828498232861E-9</c:v>
                      </c:pt>
                      <c:pt idx="1">
                        <c:v>8.1913384034791736E-9</c:v>
                      </c:pt>
                      <c:pt idx="2">
                        <c:v>1.1015763624682308E-8</c:v>
                      </c:pt>
                      <c:pt idx="3">
                        <c:v>1.4777079586480053E-8</c:v>
                      </c:pt>
                      <c:pt idx="4">
                        <c:v>1.9773196406244672E-8</c:v>
                      </c:pt>
                      <c:pt idx="5">
                        <c:v>2.6392432035705735E-8</c:v>
                      </c:pt>
                      <c:pt idx="6">
                        <c:v>3.513955094820434E-8</c:v>
                      </c:pt>
                      <c:pt idx="7">
                        <c:v>4.666886797594256E-8</c:v>
                      </c:pt>
                      <c:pt idx="8">
                        <c:v>6.1826205001658573E-8</c:v>
                      </c:pt>
                      <c:pt idx="9">
                        <c:v>8.1701903785432203E-8</c:v>
                      </c:pt>
                      <c:pt idx="10">
                        <c:v>1.0769760042543276E-7</c:v>
                      </c:pt>
                      <c:pt idx="11">
                        <c:v>1.4161007130161176E-7</c:v>
                      </c:pt>
                      <c:pt idx="12">
                        <c:v>1.8573618445552897E-7</c:v>
                      </c:pt>
                      <c:pt idx="13">
                        <c:v>2.430038541080535E-7</c:v>
                      </c:pt>
                      <c:pt idx="14">
                        <c:v>3.1713492167159759E-7</c:v>
                      </c:pt>
                      <c:pt idx="15">
                        <c:v>4.1284709886299984E-7</c:v>
                      </c:pt>
                      <c:pt idx="16">
                        <c:v>5.3610353446976145E-7</c:v>
                      </c:pt>
                      <c:pt idx="17">
                        <c:v>6.9442023538553393E-7</c:v>
                      </c:pt>
                      <c:pt idx="18">
                        <c:v>8.9724351623833374E-7</c:v>
                      </c:pt>
                      <c:pt idx="19">
                        <c:v>1.1564119035797834E-6</c:v>
                      </c:pt>
                      <c:pt idx="20">
                        <c:v>1.4867195147342977E-6</c:v>
                      </c:pt>
                      <c:pt idx="21">
                        <c:v>1.9066009031228108E-6</c:v>
                      </c:pt>
                      <c:pt idx="22">
                        <c:v>2.4389607458933522E-6</c:v>
                      </c:pt>
                      <c:pt idx="23">
                        <c:v>3.1121755791489445E-6</c:v>
                      </c:pt>
                      <c:pt idx="24">
                        <c:v>3.9612990910320753E-6</c:v>
                      </c:pt>
                      <c:pt idx="25">
                        <c:v>5.0295072885924454E-6</c:v>
                      </c:pt>
                      <c:pt idx="26">
                        <c:v>6.3698251788670899E-6</c:v>
                      </c:pt>
                      <c:pt idx="27">
                        <c:v>8.0471824564922952E-6</c:v>
                      </c:pt>
                      <c:pt idx="28">
                        <c:v>1.0140852065486758E-5</c:v>
                      </c:pt>
                      <c:pt idx="29">
                        <c:v>1.2747332381832898E-5</c:v>
                      </c:pt>
                      <c:pt idx="30">
                        <c:v>1.5983741106904766E-5</c:v>
                      </c:pt>
                      <c:pt idx="31">
                        <c:v>1.9991796706921937E-5</c:v>
                      </c:pt>
                      <c:pt idx="32">
                        <c:v>2.4942471290052468E-5</c:v>
                      </c:pt>
                      <c:pt idx="33">
                        <c:v>3.1041407057848837E-5</c:v>
                      </c:pt>
                      <c:pt idx="34">
                        <c:v>3.853519674208549E-5</c:v>
                      </c:pt>
                      <c:pt idx="35">
                        <c:v>4.7718636541202993E-5</c:v>
                      </c:pt>
                      <c:pt idx="36">
                        <c:v>5.8943067756537443E-5</c:v>
                      </c:pt>
                      <c:pt idx="37">
                        <c:v>7.2625930302249369E-5</c:v>
                      </c:pt>
                      <c:pt idx="38">
                        <c:v>8.926165717712912E-5</c:v>
                      </c:pt>
                      <c:pt idx="39">
                        <c:v>1.0943404343979627E-4</c:v>
                      </c:pt>
                      <c:pt idx="40">
                        <c:v>1.3383022576488014E-4</c:v>
                      </c:pt>
                      <c:pt idx="41">
                        <c:v>1.6325640876623562E-4</c:v>
                      </c:pt>
                      <c:pt idx="42">
                        <c:v>1.9865547139276475E-4</c:v>
                      </c:pt>
                      <c:pt idx="43">
                        <c:v>2.4112658022598424E-4</c:v>
                      </c:pt>
                      <c:pt idx="44">
                        <c:v>2.919469257914491E-4</c:v>
                      </c:pt>
                      <c:pt idx="45">
                        <c:v>3.5259568236743191E-4</c:v>
                      </c:pt>
                      <c:pt idx="46">
                        <c:v>4.2478027055073593E-4</c:v>
                      </c:pt>
                      <c:pt idx="47">
                        <c:v>5.1046497434416652E-4</c:v>
                      </c:pt>
                      <c:pt idx="48">
                        <c:v>6.1190193011375076E-4</c:v>
                      </c:pt>
                      <c:pt idx="49">
                        <c:v>7.3166446283028422E-4</c:v>
                      </c:pt>
                      <c:pt idx="50">
                        <c:v>8.7268269504572915E-4</c:v>
                      </c:pt>
                      <c:pt idx="51">
                        <c:v>1.0382812956613752E-3</c:v>
                      </c:pt>
                      <c:pt idx="52">
                        <c:v>1.2322191684729772E-3</c:v>
                      </c:pt>
                      <c:pt idx="53">
                        <c:v>1.458730804666698E-3</c:v>
                      </c:pt>
                      <c:pt idx="54">
                        <c:v>1.7225689390536229E-3</c:v>
                      </c:pt>
                      <c:pt idx="55">
                        <c:v>2.0290480572997013E-3</c:v>
                      </c:pt>
                      <c:pt idx="56">
                        <c:v>2.3840882014647662E-3</c:v>
                      </c:pt>
                      <c:pt idx="57">
                        <c:v>2.7942584148793578E-3</c:v>
                      </c:pt>
                      <c:pt idx="58">
                        <c:v>3.2668190561998202E-3</c:v>
                      </c:pt>
                      <c:pt idx="59">
                        <c:v>3.809762098221692E-3</c:v>
                      </c:pt>
                      <c:pt idx="60">
                        <c:v>4.431848411937874E-3</c:v>
                      </c:pt>
                      <c:pt idx="61">
                        <c:v>5.1426409230537883E-3</c:v>
                      </c:pt>
                      <c:pt idx="62">
                        <c:v>5.9525324197756795E-3</c:v>
                      </c:pt>
                      <c:pt idx="63">
                        <c:v>6.8727666906137829E-3</c:v>
                      </c:pt>
                      <c:pt idx="64">
                        <c:v>7.915451582979743E-3</c:v>
                      </c:pt>
                      <c:pt idx="65">
                        <c:v>9.0935625015907996E-3</c:v>
                      </c:pt>
                      <c:pt idx="66">
                        <c:v>1.0420934814422318E-2</c:v>
                      </c:pt>
                      <c:pt idx="67">
                        <c:v>1.1912243607604862E-2</c:v>
                      </c:pt>
                      <c:pt idx="68">
                        <c:v>1.3582969233685271E-2</c:v>
                      </c:pt>
                      <c:pt idx="69">
                        <c:v>1.5449347134394779E-2</c:v>
                      </c:pt>
                      <c:pt idx="70">
                        <c:v>1.7528300493568086E-2</c:v>
                      </c:pt>
                      <c:pt idx="71">
                        <c:v>1.9837354391794845E-2</c:v>
                      </c:pt>
                      <c:pt idx="72">
                        <c:v>2.2394530294842355E-2</c:v>
                      </c:pt>
                      <c:pt idx="73">
                        <c:v>2.5218219915193813E-2</c:v>
                      </c:pt>
                      <c:pt idx="74">
                        <c:v>2.8327037741600516E-2</c:v>
                      </c:pt>
                      <c:pt idx="75">
                        <c:v>3.1739651835666682E-2</c:v>
                      </c:pt>
                      <c:pt idx="76">
                        <c:v>3.5474592846230668E-2</c:v>
                      </c:pt>
                      <c:pt idx="77">
                        <c:v>3.955004158936936E-2</c:v>
                      </c:pt>
                      <c:pt idx="78">
                        <c:v>4.3983595980426296E-2</c:v>
                      </c:pt>
                      <c:pt idx="79">
                        <c:v>4.8792018579181751E-2</c:v>
                      </c:pt>
                      <c:pt idx="80">
                        <c:v>5.3990966513186953E-2</c:v>
                      </c:pt>
                      <c:pt idx="81">
                        <c:v>5.9594706068814909E-2</c:v>
                      </c:pt>
                      <c:pt idx="82">
                        <c:v>6.561581477467536E-2</c:v>
                      </c:pt>
                      <c:pt idx="83">
                        <c:v>7.2064874336216667E-2</c:v>
                      </c:pt>
                      <c:pt idx="84">
                        <c:v>7.8950158300892734E-2</c:v>
                      </c:pt>
                      <c:pt idx="85">
                        <c:v>8.6277318826508492E-2</c:v>
                      </c:pt>
                      <c:pt idx="86">
                        <c:v>9.4049077376883741E-2</c:v>
                      </c:pt>
                      <c:pt idx="87">
                        <c:v>0.10226492456397464</c:v>
                      </c:pt>
                      <c:pt idx="88">
                        <c:v>0.110920834679452</c:v>
                      </c:pt>
                      <c:pt idx="89">
                        <c:v>0.12000900069698188</c:v>
                      </c:pt>
                      <c:pt idx="90">
                        <c:v>0.12951759566588786</c:v>
                      </c:pt>
                      <c:pt idx="91">
                        <c:v>0.13943056644535626</c:v>
                      </c:pt>
                      <c:pt idx="92">
                        <c:v>0.14972746563574069</c:v>
                      </c:pt>
                      <c:pt idx="93">
                        <c:v>0.16038332734191524</c:v>
                      </c:pt>
                      <c:pt idx="94">
                        <c:v>0.17136859204780289</c:v>
                      </c:pt>
                      <c:pt idx="95">
                        <c:v>0.18264908538901736</c:v>
                      </c:pt>
                      <c:pt idx="96">
                        <c:v>0.19418605498320829</c:v>
                      </c:pt>
                      <c:pt idx="97">
                        <c:v>0.20593626871997003</c:v>
                      </c:pt>
                      <c:pt idx="98">
                        <c:v>0.21785217703254575</c:v>
                      </c:pt>
                      <c:pt idx="99">
                        <c:v>0.22988214068422821</c:v>
                      </c:pt>
                      <c:pt idx="100">
                        <c:v>0.24197072451913854</c:v>
                      </c:pt>
                      <c:pt idx="101">
                        <c:v>0.25405905646918414</c:v>
                      </c:pt>
                      <c:pt idx="102">
                        <c:v>0.26608524989875004</c:v>
                      </c:pt>
                      <c:pt idx="103">
                        <c:v>0.27798488613099176</c:v>
                      </c:pt>
                      <c:pt idx="104">
                        <c:v>0.28969155276147812</c:v>
                      </c:pt>
                      <c:pt idx="105">
                        <c:v>0.30113743215479993</c:v>
                      </c:pt>
                      <c:pt idx="106">
                        <c:v>0.31225393336675689</c:v>
                      </c:pt>
                      <c:pt idx="107">
                        <c:v>0.3229723596679101</c:v>
                      </c:pt>
                      <c:pt idx="108">
                        <c:v>0.33322460289179567</c:v>
                      </c:pt>
                      <c:pt idx="109">
                        <c:v>0.34294385501938013</c:v>
                      </c:pt>
                      <c:pt idx="110">
                        <c:v>0.35206532676429597</c:v>
                      </c:pt>
                      <c:pt idx="111">
                        <c:v>0.36052696246164473</c:v>
                      </c:pt>
                      <c:pt idx="112">
                        <c:v>0.36827014030332039</c:v>
                      </c:pt>
                      <c:pt idx="113">
                        <c:v>0.37524034691693525</c:v>
                      </c:pt>
                      <c:pt idx="114">
                        <c:v>0.38138781546052181</c:v>
                      </c:pt>
                      <c:pt idx="115">
                        <c:v>0.38666811680284729</c:v>
                      </c:pt>
                      <c:pt idx="116">
                        <c:v>0.39104269397545433</c:v>
                      </c:pt>
                      <c:pt idx="117">
                        <c:v>0.39447933090788773</c:v>
                      </c:pt>
                      <c:pt idx="118">
                        <c:v>0.39695254747701098</c:v>
                      </c:pt>
                      <c:pt idx="119">
                        <c:v>0.3984439140947636</c:v>
                      </c:pt>
                      <c:pt idx="120">
                        <c:v>0.3989422804014327</c:v>
                      </c:pt>
                      <c:pt idx="121">
                        <c:v>0.39844391409476437</c:v>
                      </c:pt>
                      <c:pt idx="122">
                        <c:v>0.39695254747701259</c:v>
                      </c:pt>
                      <c:pt idx="123">
                        <c:v>0.39447933090789011</c:v>
                      </c:pt>
                      <c:pt idx="124">
                        <c:v>0.39104269397545749</c:v>
                      </c:pt>
                      <c:pt idx="125">
                        <c:v>0.38666811680285118</c:v>
                      </c:pt>
                      <c:pt idx="126">
                        <c:v>0.38138781546052641</c:v>
                      </c:pt>
                      <c:pt idx="127">
                        <c:v>0.37524034691694053</c:v>
                      </c:pt>
                      <c:pt idx="128">
                        <c:v>0.36827014030332628</c:v>
                      </c:pt>
                      <c:pt idx="129">
                        <c:v>0.36052696246165117</c:v>
                      </c:pt>
                      <c:pt idx="130">
                        <c:v>0.35206532676430302</c:v>
                      </c:pt>
                      <c:pt idx="131">
                        <c:v>0.34294385501938768</c:v>
                      </c:pt>
                      <c:pt idx="132">
                        <c:v>0.33322460289180361</c:v>
                      </c:pt>
                      <c:pt idx="133">
                        <c:v>0.32297235966791848</c:v>
                      </c:pt>
                      <c:pt idx="134">
                        <c:v>0.31225393336676566</c:v>
                      </c:pt>
                      <c:pt idx="135">
                        <c:v>0.30113743215480893</c:v>
                      </c:pt>
                      <c:pt idx="136">
                        <c:v>0.28969155276148739</c:v>
                      </c:pt>
                      <c:pt idx="137">
                        <c:v>0.2779848861310012</c:v>
                      </c:pt>
                      <c:pt idx="138">
                        <c:v>0.26608524989875959</c:v>
                      </c:pt>
                      <c:pt idx="139">
                        <c:v>0.25405905646919386</c:v>
                      </c:pt>
                      <c:pt idx="140">
                        <c:v>0.24197072451914819</c:v>
                      </c:pt>
                      <c:pt idx="141">
                        <c:v>0.22988214068424026</c:v>
                      </c:pt>
                      <c:pt idx="142">
                        <c:v>0.21785217703255777</c:v>
                      </c:pt>
                      <c:pt idx="143">
                        <c:v>0.20593626871998186</c:v>
                      </c:pt>
                      <c:pt idx="144">
                        <c:v>0.19418605498321995</c:v>
                      </c:pt>
                      <c:pt idx="145">
                        <c:v>0.18264908538902877</c:v>
                      </c:pt>
                      <c:pt idx="146">
                        <c:v>0.17136859204781404</c:v>
                      </c:pt>
                      <c:pt idx="147">
                        <c:v>0.16038332734192612</c:v>
                      </c:pt>
                      <c:pt idx="148">
                        <c:v>0.14972746563575118</c:v>
                      </c:pt>
                      <c:pt idx="149">
                        <c:v>0.13943056644536633</c:v>
                      </c:pt>
                      <c:pt idx="150">
                        <c:v>0.12951759566589754</c:v>
                      </c:pt>
                      <c:pt idx="151">
                        <c:v>0.12000900069699118</c:v>
                      </c:pt>
                      <c:pt idx="152">
                        <c:v>0.1109208346794609</c:v>
                      </c:pt>
                      <c:pt idx="153">
                        <c:v>0.10226492456398308</c:v>
                      </c:pt>
                      <c:pt idx="154">
                        <c:v>9.4049077376891735E-2</c:v>
                      </c:pt>
                      <c:pt idx="155">
                        <c:v>8.6277318826516042E-2</c:v>
                      </c:pt>
                      <c:pt idx="156">
                        <c:v>7.895015830089841E-2</c:v>
                      </c:pt>
                      <c:pt idx="157">
                        <c:v>7.2064874336222023E-2</c:v>
                      </c:pt>
                      <c:pt idx="158">
                        <c:v>6.5615814774680342E-2</c:v>
                      </c:pt>
                      <c:pt idx="159">
                        <c:v>5.9594706068819565E-2</c:v>
                      </c:pt>
                      <c:pt idx="160">
                        <c:v>5.3990966513191289E-2</c:v>
                      </c:pt>
                      <c:pt idx="161">
                        <c:v>4.8792018579185754E-2</c:v>
                      </c:pt>
                      <c:pt idx="162">
                        <c:v>4.3983595980429988E-2</c:v>
                      </c:pt>
                      <c:pt idx="163">
                        <c:v>3.9550041589372753E-2</c:v>
                      </c:pt>
                      <c:pt idx="164">
                        <c:v>3.5474592846233791E-2</c:v>
                      </c:pt>
                      <c:pt idx="165">
                        <c:v>3.1739651835669576E-2</c:v>
                      </c:pt>
                      <c:pt idx="166">
                        <c:v>2.8327037741603125E-2</c:v>
                      </c:pt>
                      <c:pt idx="167">
                        <c:v>2.5218219915196169E-2</c:v>
                      </c:pt>
                      <c:pt idx="168">
                        <c:v>2.2394530294844502E-2</c:v>
                      </c:pt>
                      <c:pt idx="169">
                        <c:v>1.9837354391796781E-2</c:v>
                      </c:pt>
                      <c:pt idx="170">
                        <c:v>1.7528300493569862E-2</c:v>
                      </c:pt>
                      <c:pt idx="171">
                        <c:v>1.5449347134396347E-2</c:v>
                      </c:pt>
                      <c:pt idx="172">
                        <c:v>1.3582969233686681E-2</c:v>
                      </c:pt>
                      <c:pt idx="173">
                        <c:v>1.1912243607606121E-2</c:v>
                      </c:pt>
                      <c:pt idx="174">
                        <c:v>1.0420934814423442E-2</c:v>
                      </c:pt>
                      <c:pt idx="175">
                        <c:v>9.0935625015918092E-3</c:v>
                      </c:pt>
                      <c:pt idx="176">
                        <c:v>7.9154515829806277E-3</c:v>
                      </c:pt>
                      <c:pt idx="177">
                        <c:v>6.8727666906145636E-3</c:v>
                      </c:pt>
                      <c:pt idx="178">
                        <c:v>5.9525324197763725E-3</c:v>
                      </c:pt>
                      <c:pt idx="179">
                        <c:v>5.1426409230543963E-3</c:v>
                      </c:pt>
                      <c:pt idx="180">
                        <c:v>4.4318484119384082E-3</c:v>
                      </c:pt>
                      <c:pt idx="181">
                        <c:v>3.8097620982221556E-3</c:v>
                      </c:pt>
                      <c:pt idx="182">
                        <c:v>3.2668190562002266E-3</c:v>
                      </c:pt>
                      <c:pt idx="183">
                        <c:v>2.7942584148797104E-3</c:v>
                      </c:pt>
                      <c:pt idx="184">
                        <c:v>2.3840882014650711E-3</c:v>
                      </c:pt>
                      <c:pt idx="185">
                        <c:v>2.0290480572999663E-3</c:v>
                      </c:pt>
                      <c:pt idx="186">
                        <c:v>1.722568939053851E-3</c:v>
                      </c:pt>
                      <c:pt idx="187">
                        <c:v>1.4587308046668938E-3</c:v>
                      </c:pt>
                      <c:pt idx="188">
                        <c:v>1.2322191684731446E-3</c:v>
                      </c:pt>
                      <c:pt idx="189">
                        <c:v>1.0382812956615192E-3</c:v>
                      </c:pt>
                      <c:pt idx="190">
                        <c:v>8.7268269504585231E-4</c:v>
                      </c:pt>
                      <c:pt idx="191">
                        <c:v>7.316644628303882E-4</c:v>
                      </c:pt>
                      <c:pt idx="192">
                        <c:v>6.1190193011383879E-4</c:v>
                      </c:pt>
                      <c:pt idx="193">
                        <c:v>5.1046497434424133E-4</c:v>
                      </c:pt>
                      <c:pt idx="194">
                        <c:v>4.2478027055079903E-4</c:v>
                      </c:pt>
                      <c:pt idx="195">
                        <c:v>3.5259568236749832E-4</c:v>
                      </c:pt>
                      <c:pt idx="196">
                        <c:v>2.9194692579149345E-4</c:v>
                      </c:pt>
                      <c:pt idx="197">
                        <c:v>2.4112658022602132E-4</c:v>
                      </c:pt>
                      <c:pt idx="198">
                        <c:v>1.9865547139280359E-4</c:v>
                      </c:pt>
                      <c:pt idx="199">
                        <c:v>1.6325640876626768E-4</c:v>
                      </c:pt>
                      <c:pt idx="200">
                        <c:v>1.3383022576490675E-4</c:v>
                      </c:pt>
                      <c:pt idx="201">
                        <c:v>1.0943404343980055E-4</c:v>
                      </c:pt>
                      <c:pt idx="202">
                        <c:v>8.9261657177132928E-5</c:v>
                      </c:pt>
                      <c:pt idx="203">
                        <c:v>7.2625930302252324E-5</c:v>
                      </c:pt>
                      <c:pt idx="204">
                        <c:v>5.8943067756539855E-5</c:v>
                      </c:pt>
                      <c:pt idx="205">
                        <c:v>4.7718636541204952E-5</c:v>
                      </c:pt>
                      <c:pt idx="206">
                        <c:v>3.8535196742087129E-5</c:v>
                      </c:pt>
                      <c:pt idx="207">
                        <c:v>3.1041407057850266E-5</c:v>
                      </c:pt>
                      <c:pt idx="208">
                        <c:v>2.4942471290053535E-5</c:v>
                      </c:pt>
                      <c:pt idx="209">
                        <c:v>1.9991796706922791E-5</c:v>
                      </c:pt>
                      <c:pt idx="210">
                        <c:v>1.5983741106905475E-5</c:v>
                      </c:pt>
                      <c:pt idx="211">
                        <c:v>1.2747332381833466E-5</c:v>
                      </c:pt>
                      <c:pt idx="212">
                        <c:v>1.0140852065486758E-5</c:v>
                      </c:pt>
                      <c:pt idx="213">
                        <c:v>8.0471824564922952E-6</c:v>
                      </c:pt>
                      <c:pt idx="214">
                        <c:v>6.3698251788670899E-6</c:v>
                      </c:pt>
                      <c:pt idx="215">
                        <c:v>5.0295072885924454E-6</c:v>
                      </c:pt>
                      <c:pt idx="216">
                        <c:v>3.9612990910320753E-6</c:v>
                      </c:pt>
                      <c:pt idx="217">
                        <c:v>3.1121755791489445E-6</c:v>
                      </c:pt>
                      <c:pt idx="218">
                        <c:v>2.4389607458933522E-6</c:v>
                      </c:pt>
                      <c:pt idx="219">
                        <c:v>1.9066009031228108E-6</c:v>
                      </c:pt>
                      <c:pt idx="220">
                        <c:v>1.4867195147342977E-6</c:v>
                      </c:pt>
                      <c:pt idx="221">
                        <c:v>1.1564119035797834E-6</c:v>
                      </c:pt>
                      <c:pt idx="222">
                        <c:v>8.9724351623833374E-7</c:v>
                      </c:pt>
                      <c:pt idx="223">
                        <c:v>6.9442023538553393E-7</c:v>
                      </c:pt>
                      <c:pt idx="224">
                        <c:v>5.3610353446976145E-7</c:v>
                      </c:pt>
                      <c:pt idx="225">
                        <c:v>4.1284709886299984E-7</c:v>
                      </c:pt>
                      <c:pt idx="226">
                        <c:v>3.1713492167159759E-7</c:v>
                      </c:pt>
                      <c:pt idx="227">
                        <c:v>2.430038541080535E-7</c:v>
                      </c:pt>
                      <c:pt idx="228">
                        <c:v>1.8573618445552897E-7</c:v>
                      </c:pt>
                      <c:pt idx="229">
                        <c:v>1.4161007130161176E-7</c:v>
                      </c:pt>
                      <c:pt idx="230">
                        <c:v>1.0769760042543276E-7</c:v>
                      </c:pt>
                      <c:pt idx="231">
                        <c:v>8.1701903785432203E-8</c:v>
                      </c:pt>
                      <c:pt idx="232">
                        <c:v>6.1826205001658573E-8</c:v>
                      </c:pt>
                      <c:pt idx="233">
                        <c:v>4.666886797594256E-8</c:v>
                      </c:pt>
                      <c:pt idx="234">
                        <c:v>3.513955094820434E-8</c:v>
                      </c:pt>
                      <c:pt idx="235">
                        <c:v>2.6392432035705735E-8</c:v>
                      </c:pt>
                      <c:pt idx="236">
                        <c:v>1.9773196406244672E-8</c:v>
                      </c:pt>
                      <c:pt idx="237">
                        <c:v>1.4777079586480053E-8</c:v>
                      </c:pt>
                      <c:pt idx="238">
                        <c:v>1.1015763624682308E-8</c:v>
                      </c:pt>
                      <c:pt idx="239">
                        <c:v>8.1913384034791736E-9</c:v>
                      </c:pt>
                      <c:pt idx="240">
                        <c:v>6.0758828498232861E-9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9C0-4B28-A4EA-32B65CCE95B2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F-test xy</c:v>
                </c:tx>
                <c:spPr>
                  <a:ln w="19050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List1!$Y$22:$Y$26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-5.1365641408029115</c:v>
                      </c:pt>
                      <c:pt idx="1">
                        <c:v>-5.1365641408029115</c:v>
                      </c:pt>
                      <c:pt idx="2" formatCode="General">
                        <c:v>0</c:v>
                      </c:pt>
                      <c:pt idx="3">
                        <c:v>5.1365641408029115</c:v>
                      </c:pt>
                      <c:pt idx="4">
                        <c:v>5.1365641408029115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List1!$AB$22:$AB$26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</c:v>
                      </c:pt>
                      <c:pt idx="1">
                        <c:v>0</c:v>
                      </c:pt>
                      <c:pt idx="2">
                        <c:v>-0.1</c:v>
                      </c:pt>
                      <c:pt idx="3">
                        <c:v>0</c:v>
                      </c:pt>
                      <c:pt idx="4">
                        <c:v>0.4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9C0-4B28-A4EA-32B65CCE95B2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F-test xz</c:v>
                </c:tx>
                <c:spPr>
                  <a:ln w="19050" cap="rnd">
                    <a:solidFill>
                      <a:srgbClr val="0070C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List1!$Z$22:$Z$26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-0.66866493428316542</c:v>
                      </c:pt>
                      <c:pt idx="1">
                        <c:v>-0.66866493428316542</c:v>
                      </c:pt>
                      <c:pt idx="2" formatCode="General">
                        <c:v>0</c:v>
                      </c:pt>
                      <c:pt idx="3">
                        <c:v>0.66866493428316542</c:v>
                      </c:pt>
                      <c:pt idx="4">
                        <c:v>0.66866493428316542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List1!$AB$22:$AB$26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</c:v>
                      </c:pt>
                      <c:pt idx="1">
                        <c:v>0</c:v>
                      </c:pt>
                      <c:pt idx="2">
                        <c:v>-0.1</c:v>
                      </c:pt>
                      <c:pt idx="3">
                        <c:v>0</c:v>
                      </c:pt>
                      <c:pt idx="4">
                        <c:v>0.4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9C0-4B28-A4EA-32B65CCE95B2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F-test yz</c:v>
                </c:tx>
                <c:spPr>
                  <a:ln w="19050" cap="rnd">
                    <a:solidFill>
                      <a:srgbClr val="00B05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List1!$AA$22:$AA$26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-0.35491878034668517</c:v>
                      </c:pt>
                      <c:pt idx="1">
                        <c:v>-0.35491878034668517</c:v>
                      </c:pt>
                      <c:pt idx="2" formatCode="General">
                        <c:v>0</c:v>
                      </c:pt>
                      <c:pt idx="3">
                        <c:v>0.35491878034668517</c:v>
                      </c:pt>
                      <c:pt idx="4">
                        <c:v>0.35491878034668517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List1!$AB$22:$AB$26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</c:v>
                      </c:pt>
                      <c:pt idx="1">
                        <c:v>0</c:v>
                      </c:pt>
                      <c:pt idx="2">
                        <c:v>-0.1</c:v>
                      </c:pt>
                      <c:pt idx="3">
                        <c:v>0</c:v>
                      </c:pt>
                      <c:pt idx="4">
                        <c:v>0.4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9C0-4B28-A4EA-32B65CCE95B2}"/>
                  </c:ext>
                </c:extLst>
              </c15:ser>
            </c15:filteredScatterSeries>
          </c:ext>
        </c:extLst>
      </c:scatterChart>
      <c:valAx>
        <c:axId val="439524928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9525256"/>
        <c:crosses val="autoZero"/>
        <c:crossBetween val="midCat"/>
      </c:valAx>
      <c:valAx>
        <c:axId val="439525256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f(t|H</a:t>
                </a:r>
                <a:r>
                  <a:rPr lang="cs-CZ" sz="1200" baseline="-25000"/>
                  <a:t>0</a:t>
                </a:r>
                <a:r>
                  <a:rPr lang="cs-CZ" sz="12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9524928"/>
        <c:crossesAt val="-6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439102564102566E-2"/>
          <c:y val="0.8216234567901235"/>
          <c:w val="0.9"/>
          <c:h val="8.036882716049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33750</xdr:colOff>
      <xdr:row>16</xdr:row>
      <xdr:rowOff>22500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19</xdr:col>
      <xdr:colOff>33750</xdr:colOff>
      <xdr:row>32</xdr:row>
      <xdr:rowOff>22500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19</xdr:col>
      <xdr:colOff>33750</xdr:colOff>
      <xdr:row>48</xdr:row>
      <xdr:rowOff>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30</xdr:col>
      <xdr:colOff>393750</xdr:colOff>
      <xdr:row>18</xdr:row>
      <xdr:rowOff>1500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2FB6B230-3B03-4B13-BD2C-68F988F10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37</xdr:col>
      <xdr:colOff>393750</xdr:colOff>
      <xdr:row>18</xdr:row>
      <xdr:rowOff>1500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58008F4D-2E84-4FD1-A478-45DDAF2F9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2"/>
  <sheetViews>
    <sheetView tabSelected="1" workbookViewId="0"/>
  </sheetViews>
  <sheetFormatPr defaultRowHeight="15" x14ac:dyDescent="0.25"/>
  <cols>
    <col min="1" max="1" width="10.7109375" customWidth="1"/>
    <col min="2" max="4" width="15.7109375" customWidth="1"/>
    <col min="5" max="39" width="10.7109375" customWidth="1"/>
  </cols>
  <sheetData>
    <row r="1" spans="1:23" ht="15" customHeight="1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J1" s="8" t="s">
        <v>19</v>
      </c>
      <c r="K1" s="8" t="s">
        <v>20</v>
      </c>
      <c r="L1" s="8" t="s">
        <v>21</v>
      </c>
      <c r="U1" t="s">
        <v>24</v>
      </c>
      <c r="V1" t="s">
        <v>31</v>
      </c>
      <c r="W1" t="s">
        <v>32</v>
      </c>
    </row>
    <row r="2" spans="1:23" ht="15" customHeight="1" x14ac:dyDescent="0.25">
      <c r="A2">
        <f>COUNT(B2:B48)</f>
        <v>39</v>
      </c>
      <c r="B2">
        <v>184</v>
      </c>
      <c r="C2">
        <v>75</v>
      </c>
      <c r="D2">
        <v>5</v>
      </c>
      <c r="E2">
        <f>B2*C2</f>
        <v>13800</v>
      </c>
      <c r="F2">
        <f>B2*D2</f>
        <v>920</v>
      </c>
      <c r="G2">
        <f>C2*D2</f>
        <v>375</v>
      </c>
      <c r="I2" s="1" t="s">
        <v>7</v>
      </c>
      <c r="J2" s="2">
        <f>AVERAGE(B2:B48)</f>
        <v>180.87179487179486</v>
      </c>
      <c r="K2" s="2">
        <f>AVERAGE(C2:C48)</f>
        <v>73.461538461538467</v>
      </c>
      <c r="L2" s="2">
        <f>AVERAGE(D2:D48)</f>
        <v>6.3076923076923075</v>
      </c>
      <c r="U2">
        <v>-6</v>
      </c>
      <c r="V2">
        <f>_xlfn.NORM.DIST(U2,0,1,FALSE)</f>
        <v>6.0758828498232861E-9</v>
      </c>
      <c r="W2">
        <f>(1+U2^2/$J$26)^(-$J$26/2-1/2)*$J$32/$J$33</f>
        <v>9.7875595079034795E-7</v>
      </c>
    </row>
    <row r="3" spans="1:23" ht="15" customHeight="1" x14ac:dyDescent="0.25">
      <c r="B3">
        <v>178</v>
      </c>
      <c r="C3">
        <v>72</v>
      </c>
      <c r="D3">
        <v>4</v>
      </c>
      <c r="E3">
        <f t="shared" ref="E3:E40" si="0">B3*C3</f>
        <v>12816</v>
      </c>
      <c r="F3">
        <f t="shared" ref="F3:F40" si="1">B3*D3</f>
        <v>712</v>
      </c>
      <c r="G3">
        <f t="shared" ref="G3:G40" si="2">C3*D3</f>
        <v>288</v>
      </c>
      <c r="I3" s="1" t="s">
        <v>16</v>
      </c>
      <c r="J3" s="2">
        <f>STDEVA(B2:B48)</f>
        <v>10.29608890276581</v>
      </c>
      <c r="K3" s="2">
        <f>STDEVA(C2:C48)</f>
        <v>14.192003222434357</v>
      </c>
      <c r="L3" s="2">
        <f>STDEVA(D2:D48)</f>
        <v>3.1966581740594942</v>
      </c>
      <c r="U3">
        <v>-5.95</v>
      </c>
      <c r="V3">
        <f>_xlfn.NORM.DIST(U3,0,1,FALSE)</f>
        <v>8.1913384034791736E-9</v>
      </c>
      <c r="W3">
        <f t="shared" ref="W3:W66" si="3">(1+U3^2/$J$26)^(-$J$26/2-1/2)*$J$32/$J$33</f>
        <v>1.1441713642348431E-6</v>
      </c>
    </row>
    <row r="4" spans="1:23" ht="15" customHeight="1" x14ac:dyDescent="0.25">
      <c r="B4">
        <v>185</v>
      </c>
      <c r="C4">
        <v>94</v>
      </c>
      <c r="D4">
        <v>9</v>
      </c>
      <c r="E4">
        <f t="shared" si="0"/>
        <v>17390</v>
      </c>
      <c r="F4">
        <f t="shared" si="1"/>
        <v>1665</v>
      </c>
      <c r="G4">
        <f t="shared" si="2"/>
        <v>846</v>
      </c>
      <c r="U4">
        <v>-5.9</v>
      </c>
      <c r="V4">
        <f t="shared" ref="V3:V66" si="4">_xlfn.NORM.DIST(U4,0,1,FALSE)</f>
        <v>1.1015763624682308E-8</v>
      </c>
      <c r="W4">
        <f t="shared" si="3"/>
        <v>1.3375041863864226E-6</v>
      </c>
    </row>
    <row r="5" spans="1:23" ht="15" customHeight="1" x14ac:dyDescent="0.25">
      <c r="B5">
        <v>198</v>
      </c>
      <c r="C5">
        <v>96</v>
      </c>
      <c r="D5">
        <v>10</v>
      </c>
      <c r="E5">
        <f t="shared" si="0"/>
        <v>19008</v>
      </c>
      <c r="F5">
        <f t="shared" si="1"/>
        <v>1980</v>
      </c>
      <c r="G5">
        <f t="shared" si="2"/>
        <v>960</v>
      </c>
      <c r="I5" s="1"/>
      <c r="J5" s="3" t="s">
        <v>9</v>
      </c>
      <c r="K5" s="3" t="s">
        <v>10</v>
      </c>
      <c r="L5" s="3" t="s">
        <v>11</v>
      </c>
      <c r="U5">
        <v>-5.85</v>
      </c>
      <c r="V5">
        <f t="shared" si="4"/>
        <v>1.4777079586480053E-8</v>
      </c>
      <c r="W5">
        <f t="shared" si="3"/>
        <v>1.5634417095445657E-6</v>
      </c>
    </row>
    <row r="6" spans="1:23" ht="15" customHeight="1" x14ac:dyDescent="0.25">
      <c r="B6">
        <v>176</v>
      </c>
      <c r="C6">
        <v>55</v>
      </c>
      <c r="D6">
        <v>8</v>
      </c>
      <c r="E6">
        <f t="shared" si="0"/>
        <v>9680</v>
      </c>
      <c r="F6">
        <f t="shared" si="1"/>
        <v>1408</v>
      </c>
      <c r="G6">
        <f t="shared" si="2"/>
        <v>440</v>
      </c>
      <c r="I6" s="1" t="s">
        <v>12</v>
      </c>
      <c r="J6" s="2">
        <f>AVERAGE(E2:E48)</f>
        <v>13388.564102564103</v>
      </c>
      <c r="K6" s="2">
        <f>AVERAGE(F2:F48)</f>
        <v>1137.2307692307693</v>
      </c>
      <c r="L6" s="2">
        <f>AVERAGE(G2:G48)</f>
        <v>460.69230769230768</v>
      </c>
      <c r="U6">
        <v>-5.8</v>
      </c>
      <c r="V6">
        <f t="shared" si="4"/>
        <v>1.9773196406244672E-8</v>
      </c>
      <c r="W6">
        <f t="shared" si="3"/>
        <v>1.8274505628714763E-6</v>
      </c>
    </row>
    <row r="7" spans="1:23" ht="15" customHeight="1" x14ac:dyDescent="0.25">
      <c r="B7">
        <v>179</v>
      </c>
      <c r="C7">
        <v>75</v>
      </c>
      <c r="D7">
        <v>11</v>
      </c>
      <c r="E7">
        <f t="shared" si="0"/>
        <v>13425</v>
      </c>
      <c r="F7">
        <f t="shared" si="1"/>
        <v>1969</v>
      </c>
      <c r="G7">
        <f t="shared" si="2"/>
        <v>825</v>
      </c>
      <c r="U7">
        <v>-5.75</v>
      </c>
      <c r="V7">
        <f t="shared" si="4"/>
        <v>2.6392432035705735E-8</v>
      </c>
      <c r="W7">
        <f t="shared" si="3"/>
        <v>2.1359042948210869E-6</v>
      </c>
    </row>
    <row r="8" spans="1:23" ht="15" customHeight="1" x14ac:dyDescent="0.25">
      <c r="B8">
        <v>165</v>
      </c>
      <c r="C8">
        <v>64</v>
      </c>
      <c r="D8">
        <v>11</v>
      </c>
      <c r="E8">
        <f t="shared" si="0"/>
        <v>10560</v>
      </c>
      <c r="F8">
        <f t="shared" si="1"/>
        <v>1815</v>
      </c>
      <c r="G8">
        <f t="shared" si="2"/>
        <v>704</v>
      </c>
      <c r="I8" s="4" t="s">
        <v>8</v>
      </c>
      <c r="J8" s="5">
        <f>J6-J2*K2</f>
        <v>101.44378698224864</v>
      </c>
      <c r="K8" s="5">
        <f>K6-J2*L2</f>
        <v>-3.6528599605521777</v>
      </c>
      <c r="L8" s="5">
        <f>L6-K2*L2</f>
        <v>-2.6804733727810799</v>
      </c>
      <c r="U8">
        <v>-5.7</v>
      </c>
      <c r="V8">
        <f t="shared" si="4"/>
        <v>3.513955094820434E-8</v>
      </c>
      <c r="W8">
        <f t="shared" si="3"/>
        <v>2.4962313659816511E-6</v>
      </c>
    </row>
    <row r="9" spans="1:23" ht="15" customHeight="1" x14ac:dyDescent="0.25">
      <c r="B9">
        <v>191</v>
      </c>
      <c r="C9">
        <v>89</v>
      </c>
      <c r="D9">
        <v>5</v>
      </c>
      <c r="E9">
        <f t="shared" si="0"/>
        <v>16999</v>
      </c>
      <c r="F9">
        <f t="shared" si="1"/>
        <v>955</v>
      </c>
      <c r="G9">
        <f t="shared" si="2"/>
        <v>445</v>
      </c>
      <c r="I9" s="6" t="s">
        <v>18</v>
      </c>
      <c r="J9" s="7">
        <f>J8/(J3*K3)</f>
        <v>0.69423973729200428</v>
      </c>
      <c r="K9" s="7">
        <f>K8/(J3*L3)</f>
        <v>-0.11098506493607234</v>
      </c>
      <c r="L9" s="7">
        <f>L8/(K3*L3)</f>
        <v>-5.9084232390831659E-2</v>
      </c>
      <c r="U9">
        <v>-5.65</v>
      </c>
      <c r="V9">
        <f t="shared" si="4"/>
        <v>4.666886797594256E-8</v>
      </c>
      <c r="W9">
        <f t="shared" si="3"/>
        <v>2.917086710041626E-6</v>
      </c>
    </row>
    <row r="10" spans="1:23" ht="15" customHeight="1" x14ac:dyDescent="0.25">
      <c r="B10">
        <v>168</v>
      </c>
      <c r="C10">
        <v>51</v>
      </c>
      <c r="D10">
        <v>2</v>
      </c>
      <c r="E10">
        <f t="shared" si="0"/>
        <v>8568</v>
      </c>
      <c r="F10">
        <f t="shared" si="1"/>
        <v>336</v>
      </c>
      <c r="G10">
        <f t="shared" si="2"/>
        <v>102</v>
      </c>
      <c r="I10" s="9" t="s">
        <v>22</v>
      </c>
      <c r="J10" s="10">
        <f>(1-J9^2)/SQRT($A2-1)</f>
        <v>8.4035755371918375E-2</v>
      </c>
      <c r="K10" s="10">
        <f>(1-K9^2)/SQRT($A2-1)</f>
        <v>0.16022322882360543</v>
      </c>
      <c r="L10" s="10">
        <f>(1-L9^2)/SQRT($A2-1)</f>
        <v>0.16165511482564865</v>
      </c>
      <c r="U10">
        <v>-5.6</v>
      </c>
      <c r="V10">
        <f t="shared" si="4"/>
        <v>6.1826205001658573E-8</v>
      </c>
      <c r="W10">
        <f t="shared" si="3"/>
        <v>3.4085504856881145E-6</v>
      </c>
    </row>
    <row r="11" spans="1:23" ht="15" customHeight="1" x14ac:dyDescent="0.25">
      <c r="B11">
        <v>196</v>
      </c>
      <c r="C11">
        <v>79</v>
      </c>
      <c r="D11">
        <v>7</v>
      </c>
      <c r="E11">
        <f t="shared" si="0"/>
        <v>15484</v>
      </c>
      <c r="F11">
        <f t="shared" si="1"/>
        <v>1372</v>
      </c>
      <c r="G11">
        <f t="shared" si="2"/>
        <v>553</v>
      </c>
      <c r="U11">
        <v>-5.55</v>
      </c>
      <c r="V11">
        <f t="shared" si="4"/>
        <v>8.1701903785432203E-8</v>
      </c>
      <c r="W11">
        <f t="shared" si="3"/>
        <v>3.9823581708733459E-6</v>
      </c>
    </row>
    <row r="12" spans="1:23" ht="15" customHeight="1" x14ac:dyDescent="0.25">
      <c r="B12">
        <v>168</v>
      </c>
      <c r="C12">
        <v>68</v>
      </c>
      <c r="D12">
        <v>7</v>
      </c>
      <c r="E12">
        <f t="shared" si="0"/>
        <v>11424</v>
      </c>
      <c r="F12">
        <f t="shared" si="1"/>
        <v>1176</v>
      </c>
      <c r="G12">
        <f t="shared" si="2"/>
        <v>476</v>
      </c>
      <c r="I12" s="4" t="s">
        <v>13</v>
      </c>
      <c r="J12" s="5">
        <f>COVAR(B2:B48,C2:C48)</f>
        <v>101.44378698224851</v>
      </c>
      <c r="K12" s="5">
        <f>COVAR(B2:B48,D2:D48)</f>
        <v>-3.6528599605522678</v>
      </c>
      <c r="L12" s="5">
        <f>COVAR(C2:C48,D2:D48)</f>
        <v>-2.6804733727810661</v>
      </c>
      <c r="U12">
        <v>-5.5</v>
      </c>
      <c r="V12">
        <f t="shared" si="4"/>
        <v>1.0769760042543276E-7</v>
      </c>
      <c r="W12">
        <f t="shared" si="3"/>
        <v>4.6521667506745516E-6</v>
      </c>
    </row>
    <row r="13" spans="1:23" ht="15" customHeight="1" x14ac:dyDescent="0.25">
      <c r="B13">
        <v>191</v>
      </c>
      <c r="C13">
        <v>80</v>
      </c>
      <c r="D13">
        <v>2</v>
      </c>
      <c r="E13">
        <f t="shared" si="0"/>
        <v>15280</v>
      </c>
      <c r="F13">
        <f t="shared" si="1"/>
        <v>382</v>
      </c>
      <c r="G13">
        <f t="shared" si="2"/>
        <v>160</v>
      </c>
      <c r="I13" s="11" t="s">
        <v>15</v>
      </c>
      <c r="J13" s="12">
        <f>PEARSON(B2:B48,C2:C48)</f>
        <v>0.71250920406284579</v>
      </c>
      <c r="K13" s="12">
        <f>PEARSON(B2:B48,D2:D48)</f>
        <v>-0.11390572453965604</v>
      </c>
      <c r="L13" s="12">
        <f>PEARSON(C2:C48,D2:D48)</f>
        <v>-6.0639080611642741E-2</v>
      </c>
      <c r="U13">
        <v>-5.45</v>
      </c>
      <c r="V13">
        <f t="shared" si="4"/>
        <v>1.4161007130161176E-7</v>
      </c>
      <c r="W13">
        <f t="shared" si="3"/>
        <v>5.433862429258427E-6</v>
      </c>
    </row>
    <row r="14" spans="1:23" ht="15" customHeight="1" x14ac:dyDescent="0.25">
      <c r="B14">
        <v>180</v>
      </c>
      <c r="C14">
        <v>80</v>
      </c>
      <c r="D14">
        <v>7</v>
      </c>
      <c r="E14">
        <f t="shared" si="0"/>
        <v>14400</v>
      </c>
      <c r="F14">
        <f t="shared" si="1"/>
        <v>1260</v>
      </c>
      <c r="G14">
        <f t="shared" si="2"/>
        <v>560</v>
      </c>
      <c r="I14" s="11" t="s">
        <v>14</v>
      </c>
      <c r="J14" s="12">
        <f>CORREL(B2:B48,C2:C48)</f>
        <v>0.71250920406284579</v>
      </c>
      <c r="K14" s="12">
        <f>CORREL(B2:B48,D2:D48)</f>
        <v>-0.11390572453965604</v>
      </c>
      <c r="L14" s="12">
        <f>CORREL(C2:C48,D2:D48)</f>
        <v>-6.0639080611642741E-2</v>
      </c>
      <c r="U14">
        <v>-5.4</v>
      </c>
      <c r="V14">
        <f t="shared" si="4"/>
        <v>1.8573618445552897E-7</v>
      </c>
      <c r="W14">
        <f t="shared" si="3"/>
        <v>6.3459160642956115E-6</v>
      </c>
    </row>
    <row r="15" spans="1:23" ht="15" customHeight="1" x14ac:dyDescent="0.25">
      <c r="B15">
        <v>186</v>
      </c>
      <c r="C15">
        <v>72</v>
      </c>
      <c r="D15">
        <v>1</v>
      </c>
      <c r="E15">
        <f t="shared" si="0"/>
        <v>13392</v>
      </c>
      <c r="F15">
        <f t="shared" si="1"/>
        <v>186</v>
      </c>
      <c r="G15">
        <f t="shared" si="2"/>
        <v>72</v>
      </c>
      <c r="I15" s="6" t="s">
        <v>17</v>
      </c>
      <c r="J15" s="7">
        <f>J14*($A2-1)/$A2</f>
        <v>0.69423973729200361</v>
      </c>
      <c r="K15" s="7">
        <f>K14*($A2-1)/$A2</f>
        <v>-0.1109850649360751</v>
      </c>
      <c r="L15" s="7">
        <f>L14*($A2-1)/$A2</f>
        <v>-5.9084232390831395E-2</v>
      </c>
      <c r="U15">
        <v>-5.35</v>
      </c>
      <c r="V15">
        <f t="shared" si="4"/>
        <v>2.430038541080535E-7</v>
      </c>
      <c r="W15">
        <f t="shared" si="3"/>
        <v>7.4097933883166979E-6</v>
      </c>
    </row>
    <row r="16" spans="1:23" ht="15" customHeight="1" x14ac:dyDescent="0.25">
      <c r="B16">
        <v>190</v>
      </c>
      <c r="C16">
        <v>75</v>
      </c>
      <c r="D16">
        <v>1</v>
      </c>
      <c r="E16">
        <f t="shared" si="0"/>
        <v>14250</v>
      </c>
      <c r="F16">
        <f t="shared" si="1"/>
        <v>190</v>
      </c>
      <c r="G16">
        <f t="shared" si="2"/>
        <v>75</v>
      </c>
      <c r="U16">
        <v>-5.3</v>
      </c>
      <c r="V16">
        <f t="shared" si="4"/>
        <v>3.1713492167159759E-7</v>
      </c>
      <c r="W16">
        <f t="shared" si="3"/>
        <v>8.6504280564340827E-6</v>
      </c>
    </row>
    <row r="17" spans="2:35" ht="15" customHeight="1" x14ac:dyDescent="0.25">
      <c r="B17">
        <v>195</v>
      </c>
      <c r="C17">
        <v>75</v>
      </c>
      <c r="D17">
        <v>6</v>
      </c>
      <c r="E17">
        <f t="shared" si="0"/>
        <v>14625</v>
      </c>
      <c r="F17">
        <f t="shared" si="1"/>
        <v>1170</v>
      </c>
      <c r="G17">
        <f t="shared" si="2"/>
        <v>450</v>
      </c>
      <c r="U17">
        <v>-5.25</v>
      </c>
      <c r="V17">
        <f t="shared" si="4"/>
        <v>4.1284709886299984E-7</v>
      </c>
      <c r="W17">
        <f t="shared" si="3"/>
        <v>1.0096766654710615E-5</v>
      </c>
    </row>
    <row r="18" spans="2:35" ht="15" customHeight="1" x14ac:dyDescent="0.25">
      <c r="B18">
        <v>165</v>
      </c>
      <c r="C18">
        <v>45</v>
      </c>
      <c r="D18">
        <v>5</v>
      </c>
      <c r="E18">
        <f t="shared" si="0"/>
        <v>7425</v>
      </c>
      <c r="F18">
        <f t="shared" si="1"/>
        <v>825</v>
      </c>
      <c r="G18">
        <f t="shared" si="2"/>
        <v>225</v>
      </c>
      <c r="I18" s="13" t="s">
        <v>29</v>
      </c>
      <c r="J18" s="13"/>
      <c r="U18">
        <v>-5.2</v>
      </c>
      <c r="V18">
        <f t="shared" si="4"/>
        <v>5.3610353446976145E-7</v>
      </c>
      <c r="W18">
        <f t="shared" si="3"/>
        <v>1.1782396029987341E-5</v>
      </c>
    </row>
    <row r="19" spans="2:35" ht="15" customHeight="1" x14ac:dyDescent="0.25">
      <c r="B19">
        <v>193</v>
      </c>
      <c r="C19">
        <v>72</v>
      </c>
      <c r="D19">
        <v>12</v>
      </c>
      <c r="E19">
        <f t="shared" si="0"/>
        <v>13896</v>
      </c>
      <c r="F19">
        <f t="shared" si="1"/>
        <v>2316</v>
      </c>
      <c r="G19">
        <f t="shared" si="2"/>
        <v>864</v>
      </c>
      <c r="I19" t="s">
        <v>21</v>
      </c>
      <c r="J19" s="2">
        <f>0.5*LN((1+J9)/(1-J9))</f>
        <v>0.85609402346715191</v>
      </c>
      <c r="K19" s="2">
        <f t="shared" ref="K19:L19" si="5">0.5*LN((1+K9)/(1-K9))</f>
        <v>-0.1114441557138609</v>
      </c>
      <c r="L19" s="2">
        <f t="shared" si="5"/>
        <v>-5.9153130057780855E-2</v>
      </c>
      <c r="U19">
        <v>-5.15</v>
      </c>
      <c r="V19">
        <f t="shared" si="4"/>
        <v>6.9442023538553393E-7</v>
      </c>
      <c r="W19">
        <f t="shared" si="3"/>
        <v>1.3746264672450306E-5</v>
      </c>
    </row>
    <row r="20" spans="2:35" ht="15" customHeight="1" x14ac:dyDescent="0.25">
      <c r="B20">
        <v>189</v>
      </c>
      <c r="C20">
        <v>70</v>
      </c>
      <c r="D20">
        <v>6</v>
      </c>
      <c r="E20">
        <f t="shared" si="0"/>
        <v>13230</v>
      </c>
      <c r="F20">
        <f t="shared" si="1"/>
        <v>1134</v>
      </c>
      <c r="G20">
        <f t="shared" si="2"/>
        <v>420</v>
      </c>
      <c r="I20" t="s">
        <v>23</v>
      </c>
      <c r="J20" s="2">
        <f>1/SQRT($A$2-3)</f>
        <v>0.16666666666666666</v>
      </c>
      <c r="K20" s="2">
        <f t="shared" ref="K20:L20" si="6">1/SQRT($A$2-3)</f>
        <v>0.16666666666666666</v>
      </c>
      <c r="L20" s="2">
        <f t="shared" si="6"/>
        <v>0.16666666666666666</v>
      </c>
      <c r="U20">
        <v>-5.0999999999999996</v>
      </c>
      <c r="V20">
        <f t="shared" si="4"/>
        <v>8.9724351623833374E-7</v>
      </c>
      <c r="W20">
        <f t="shared" si="3"/>
        <v>1.6033511409261073E-5</v>
      </c>
      <c r="Y20" t="s">
        <v>31</v>
      </c>
      <c r="AF20" t="s">
        <v>32</v>
      </c>
    </row>
    <row r="21" spans="2:35" ht="15" customHeight="1" x14ac:dyDescent="0.25">
      <c r="B21">
        <v>180</v>
      </c>
      <c r="C21">
        <v>67</v>
      </c>
      <c r="D21">
        <v>5</v>
      </c>
      <c r="E21">
        <f t="shared" si="0"/>
        <v>12060</v>
      </c>
      <c r="F21">
        <f t="shared" si="1"/>
        <v>900</v>
      </c>
      <c r="G21">
        <f t="shared" si="2"/>
        <v>335</v>
      </c>
      <c r="I21" t="s">
        <v>24</v>
      </c>
      <c r="J21" s="2">
        <f>J19/J20</f>
        <v>5.1365641408029115</v>
      </c>
      <c r="K21" s="2">
        <f t="shared" ref="K21:L21" si="7">K19/K20</f>
        <v>-0.66866493428316542</v>
      </c>
      <c r="L21" s="2">
        <f t="shared" si="7"/>
        <v>-0.35491878034668517</v>
      </c>
      <c r="U21">
        <v>-5.05</v>
      </c>
      <c r="V21">
        <f t="shared" si="4"/>
        <v>1.1564119035797834E-6</v>
      </c>
      <c r="W21">
        <f t="shared" si="3"/>
        <v>1.8696416364037217E-5</v>
      </c>
      <c r="Y21" t="s">
        <v>35</v>
      </c>
      <c r="Z21" t="s">
        <v>36</v>
      </c>
      <c r="AA21" t="s">
        <v>38</v>
      </c>
      <c r="AB21" t="s">
        <v>37</v>
      </c>
      <c r="AF21" t="s">
        <v>35</v>
      </c>
      <c r="AG21" t="s">
        <v>36</v>
      </c>
      <c r="AH21" t="s">
        <v>38</v>
      </c>
      <c r="AI21" t="s">
        <v>37</v>
      </c>
    </row>
    <row r="22" spans="2:35" ht="15" customHeight="1" x14ac:dyDescent="0.25">
      <c r="B22">
        <v>169</v>
      </c>
      <c r="C22">
        <v>67</v>
      </c>
      <c r="D22">
        <v>10</v>
      </c>
      <c r="E22">
        <f t="shared" si="0"/>
        <v>11323</v>
      </c>
      <c r="F22">
        <f t="shared" si="1"/>
        <v>1690</v>
      </c>
      <c r="G22">
        <f t="shared" si="2"/>
        <v>670</v>
      </c>
      <c r="I22" s="14" t="s">
        <v>25</v>
      </c>
      <c r="J22" s="14">
        <f>2*(1-0.5*(1+ERF(ABS(J21/SQRT(2)))))</f>
        <v>2.7980687988815589E-7</v>
      </c>
      <c r="K22" s="15">
        <f t="shared" ref="K22:L22" si="8">2*(1-0.5*(1+ERF(ABS(K21/SQRT(2)))))</f>
        <v>0.50370924074220591</v>
      </c>
      <c r="L22" s="15">
        <f t="shared" si="8"/>
        <v>0.72265043855510958</v>
      </c>
      <c r="U22">
        <v>-5</v>
      </c>
      <c r="V22">
        <f t="shared" si="4"/>
        <v>1.4867195147342977E-6</v>
      </c>
      <c r="W22">
        <f t="shared" si="3"/>
        <v>2.179549101564582E-5</v>
      </c>
      <c r="Y22" s="2">
        <f>-ABS(J$21)</f>
        <v>-5.1365641408029115</v>
      </c>
      <c r="Z22" s="2">
        <f t="shared" ref="Z22:AA23" si="9">-ABS(K$21)</f>
        <v>-0.66866493428316542</v>
      </c>
      <c r="AA22" s="2">
        <f t="shared" si="9"/>
        <v>-0.35491878034668517</v>
      </c>
      <c r="AB22">
        <v>0.4</v>
      </c>
      <c r="AF22" s="2">
        <f>-ABS(J$25)</f>
        <v>-5.8672200568858743</v>
      </c>
      <c r="AG22" s="2">
        <f>-ABS(K$25)</f>
        <v>-0.6792924124703178</v>
      </c>
      <c r="AH22" s="2">
        <f>-ABS(L$25)</f>
        <v>-0.36002431713465377</v>
      </c>
      <c r="AI22">
        <v>0.4</v>
      </c>
    </row>
    <row r="23" spans="2:35" ht="15" customHeight="1" x14ac:dyDescent="0.25">
      <c r="B23">
        <v>180</v>
      </c>
      <c r="C23">
        <v>60</v>
      </c>
      <c r="D23">
        <v>4</v>
      </c>
      <c r="E23">
        <f t="shared" si="0"/>
        <v>10800</v>
      </c>
      <c r="F23">
        <f t="shared" si="1"/>
        <v>720</v>
      </c>
      <c r="G23">
        <f t="shared" si="2"/>
        <v>240</v>
      </c>
      <c r="U23">
        <v>-4.95</v>
      </c>
      <c r="V23">
        <f t="shared" si="4"/>
        <v>1.9066009031228108E-6</v>
      </c>
      <c r="W23">
        <f t="shared" si="3"/>
        <v>2.5400726263104219E-5</v>
      </c>
      <c r="Y23" s="2">
        <f>-ABS(J$21)</f>
        <v>-5.1365641408029115</v>
      </c>
      <c r="Z23" s="2">
        <f t="shared" si="9"/>
        <v>-0.66866493428316542</v>
      </c>
      <c r="AA23" s="2">
        <f t="shared" si="9"/>
        <v>-0.35491878034668517</v>
      </c>
      <c r="AB23">
        <v>0</v>
      </c>
      <c r="AF23" s="2">
        <f>-ABS(J$25)</f>
        <v>-5.8672200568858743</v>
      </c>
      <c r="AG23" s="2">
        <f>-ABS(K$25)</f>
        <v>-0.6792924124703178</v>
      </c>
      <c r="AH23" s="2">
        <f>-ABS(L$25)</f>
        <v>-0.36002431713465377</v>
      </c>
      <c r="AI23">
        <v>0</v>
      </c>
    </row>
    <row r="24" spans="2:35" ht="15" customHeight="1" x14ac:dyDescent="0.25">
      <c r="B24">
        <v>190</v>
      </c>
      <c r="C24">
        <v>83</v>
      </c>
      <c r="D24">
        <v>3</v>
      </c>
      <c r="E24">
        <f t="shared" si="0"/>
        <v>15770</v>
      </c>
      <c r="F24">
        <f t="shared" si="1"/>
        <v>570</v>
      </c>
      <c r="G24">
        <f t="shared" si="2"/>
        <v>249</v>
      </c>
      <c r="I24" s="13" t="s">
        <v>30</v>
      </c>
      <c r="J24" s="13"/>
      <c r="U24">
        <v>-4.9000000000000004</v>
      </c>
      <c r="V24">
        <f t="shared" si="4"/>
        <v>2.4389607458933522E-6</v>
      </c>
      <c r="W24">
        <f t="shared" si="3"/>
        <v>2.9593019683089474E-5</v>
      </c>
      <c r="Y24">
        <v>0</v>
      </c>
      <c r="Z24">
        <v>0</v>
      </c>
      <c r="AA24">
        <v>0</v>
      </c>
      <c r="AB24">
        <v>-0.1</v>
      </c>
      <c r="AF24">
        <v>0</v>
      </c>
      <c r="AG24">
        <v>0</v>
      </c>
      <c r="AH24">
        <v>0</v>
      </c>
      <c r="AI24">
        <v>-0.1</v>
      </c>
    </row>
    <row r="25" spans="2:35" ht="15" customHeight="1" x14ac:dyDescent="0.25">
      <c r="B25">
        <v>188</v>
      </c>
      <c r="C25">
        <v>105</v>
      </c>
      <c r="D25">
        <v>1</v>
      </c>
      <c r="E25">
        <f t="shared" si="0"/>
        <v>19740</v>
      </c>
      <c r="F25">
        <f t="shared" si="1"/>
        <v>188</v>
      </c>
      <c r="G25">
        <f t="shared" si="2"/>
        <v>105</v>
      </c>
      <c r="I25" t="s">
        <v>24</v>
      </c>
      <c r="J25" s="2">
        <f>J9*SQRT(($A$2-2)/(1-J9^2))</f>
        <v>5.8672200568858743</v>
      </c>
      <c r="K25" s="2">
        <f t="shared" ref="K25:L25" si="10">K9*SQRT(($A$2-2)/(1-K9^2))</f>
        <v>-0.6792924124703178</v>
      </c>
      <c r="L25" s="2">
        <f t="shared" si="10"/>
        <v>-0.36002431713465377</v>
      </c>
      <c r="U25">
        <v>-4.8499999999999996</v>
      </c>
      <c r="V25">
        <f t="shared" si="4"/>
        <v>3.1121755791489445E-6</v>
      </c>
      <c r="W25">
        <f t="shared" si="3"/>
        <v>3.4465805663125769E-5</v>
      </c>
      <c r="Y25" s="2">
        <f>ABS(J$21)</f>
        <v>5.1365641408029115</v>
      </c>
      <c r="Z25" s="2">
        <f t="shared" ref="Z22:AA26" si="11">ABS(K$21)</f>
        <v>0.66866493428316542</v>
      </c>
      <c r="AA25" s="2">
        <f t="shared" si="11"/>
        <v>0.35491878034668517</v>
      </c>
      <c r="AB25">
        <v>0</v>
      </c>
      <c r="AF25" s="2">
        <f>ABS(J$25)</f>
        <v>5.8672200568858743</v>
      </c>
      <c r="AG25" s="2">
        <f>ABS(K$25)</f>
        <v>0.6792924124703178</v>
      </c>
      <c r="AH25" s="2">
        <f>ABS(L$25)</f>
        <v>0.36002431713465377</v>
      </c>
      <c r="AI25">
        <v>0</v>
      </c>
    </row>
    <row r="26" spans="2:35" ht="15" customHeight="1" x14ac:dyDescent="0.25">
      <c r="B26">
        <v>160</v>
      </c>
      <c r="C26">
        <v>55</v>
      </c>
      <c r="D26">
        <v>11</v>
      </c>
      <c r="E26">
        <f t="shared" si="0"/>
        <v>8800</v>
      </c>
      <c r="F26">
        <f t="shared" si="1"/>
        <v>1760</v>
      </c>
      <c r="G26">
        <f t="shared" si="2"/>
        <v>605</v>
      </c>
      <c r="I26" t="s">
        <v>26</v>
      </c>
      <c r="J26">
        <f>$A$2-2</f>
        <v>37</v>
      </c>
      <c r="K26">
        <f t="shared" ref="K26:L26" si="12">$A$2-2</f>
        <v>37</v>
      </c>
      <c r="L26">
        <f t="shared" si="12"/>
        <v>37</v>
      </c>
      <c r="U26">
        <v>-4.8</v>
      </c>
      <c r="V26">
        <f t="shared" si="4"/>
        <v>3.9612990910320753E-6</v>
      </c>
      <c r="W26">
        <f t="shared" si="3"/>
        <v>4.012691481565565E-5</v>
      </c>
      <c r="Y26" s="2">
        <f>ABS(J$21)</f>
        <v>5.1365641408029115</v>
      </c>
      <c r="Z26" s="2">
        <f t="shared" si="11"/>
        <v>0.66866493428316542</v>
      </c>
      <c r="AA26" s="2">
        <f t="shared" si="11"/>
        <v>0.35491878034668517</v>
      </c>
      <c r="AB26">
        <v>0.4</v>
      </c>
      <c r="AF26" s="2">
        <f>ABS(J$25)</f>
        <v>5.8672200568858743</v>
      </c>
      <c r="AG26" s="2">
        <f>ABS(K$25)</f>
        <v>0.6792924124703178</v>
      </c>
      <c r="AH26" s="2">
        <f>ABS(L$25)</f>
        <v>0.36002431713465377</v>
      </c>
      <c r="AI26">
        <v>0.4</v>
      </c>
    </row>
    <row r="27" spans="2:35" ht="15" customHeight="1" x14ac:dyDescent="0.25">
      <c r="B27">
        <v>181</v>
      </c>
      <c r="C27">
        <v>90</v>
      </c>
      <c r="D27">
        <v>4</v>
      </c>
      <c r="E27">
        <f t="shared" si="0"/>
        <v>16290</v>
      </c>
      <c r="F27">
        <f t="shared" si="1"/>
        <v>724</v>
      </c>
      <c r="G27">
        <f t="shared" si="2"/>
        <v>360</v>
      </c>
      <c r="I27" s="14" t="s">
        <v>25</v>
      </c>
      <c r="J27" s="16">
        <f>TDIST(ABS(J25),J26,2)</f>
        <v>9.4996137676357339E-7</v>
      </c>
      <c r="K27" s="17">
        <f t="shared" ref="K27:L27" si="13">TDIST(ABS(K25),K26,2)</f>
        <v>0.50118028109637103</v>
      </c>
      <c r="L27" s="17">
        <f t="shared" si="13"/>
        <v>0.72087596128410114</v>
      </c>
      <c r="U27">
        <v>-4.75</v>
      </c>
      <c r="V27">
        <f t="shared" si="4"/>
        <v>5.0295072885924454E-6</v>
      </c>
      <c r="W27">
        <f t="shared" si="3"/>
        <v>4.6700692032118307E-5</v>
      </c>
    </row>
    <row r="28" spans="2:35" ht="15" customHeight="1" x14ac:dyDescent="0.25">
      <c r="B28">
        <v>175</v>
      </c>
      <c r="C28">
        <v>80</v>
      </c>
      <c r="D28">
        <v>2</v>
      </c>
      <c r="E28">
        <f t="shared" si="0"/>
        <v>14000</v>
      </c>
      <c r="F28">
        <f t="shared" si="1"/>
        <v>350</v>
      </c>
      <c r="G28">
        <f t="shared" si="2"/>
        <v>160</v>
      </c>
      <c r="I28" t="s">
        <v>27</v>
      </c>
      <c r="J28">
        <v>0.05</v>
      </c>
      <c r="K28">
        <v>0.05</v>
      </c>
      <c r="L28">
        <v>0.05</v>
      </c>
      <c r="U28">
        <v>-4.7</v>
      </c>
      <c r="V28">
        <f t="shared" si="4"/>
        <v>6.3698251788670899E-6</v>
      </c>
      <c r="W28">
        <f t="shared" si="3"/>
        <v>5.4330405724722871E-5</v>
      </c>
    </row>
    <row r="29" spans="2:35" ht="15" customHeight="1" x14ac:dyDescent="0.25">
      <c r="B29">
        <v>178</v>
      </c>
      <c r="C29">
        <v>75</v>
      </c>
      <c r="D29">
        <v>6</v>
      </c>
      <c r="E29">
        <f t="shared" si="0"/>
        <v>13350</v>
      </c>
      <c r="F29">
        <f t="shared" si="1"/>
        <v>1068</v>
      </c>
      <c r="G29">
        <f t="shared" si="2"/>
        <v>450</v>
      </c>
      <c r="I29" t="s">
        <v>28</v>
      </c>
      <c r="J29" s="2">
        <f>-TINV(J28,J26)</f>
        <v>-2.026192463029111</v>
      </c>
      <c r="K29" s="2">
        <f>-TINV(K28,K26)</f>
        <v>-2.026192463029111</v>
      </c>
      <c r="L29" s="2">
        <f>-TINV(L28,L26)</f>
        <v>-2.026192463029111</v>
      </c>
      <c r="U29">
        <v>-4.6500000000000004</v>
      </c>
      <c r="V29">
        <f t="shared" si="4"/>
        <v>8.0471824564922952E-6</v>
      </c>
      <c r="W29">
        <f t="shared" si="3"/>
        <v>6.3180984225419116E-5</v>
      </c>
    </row>
    <row r="30" spans="2:35" ht="15" customHeight="1" x14ac:dyDescent="0.25">
      <c r="B30">
        <v>190</v>
      </c>
      <c r="C30">
        <v>89</v>
      </c>
      <c r="D30">
        <v>11</v>
      </c>
      <c r="E30">
        <f t="shared" si="0"/>
        <v>16910</v>
      </c>
      <c r="F30">
        <f t="shared" si="1"/>
        <v>2090</v>
      </c>
      <c r="G30">
        <f t="shared" si="2"/>
        <v>979</v>
      </c>
      <c r="J30" s="2">
        <f>TINV(J28,J26)</f>
        <v>2.026192463029111</v>
      </c>
      <c r="K30" s="2">
        <f>TINV(K28,K26)</f>
        <v>2.026192463029111</v>
      </c>
      <c r="L30" s="2">
        <f>TINV(L28,L26)</f>
        <v>2.026192463029111</v>
      </c>
      <c r="U30">
        <v>-4.5999999999999996</v>
      </c>
      <c r="V30">
        <f t="shared" si="4"/>
        <v>1.0140852065486758E-5</v>
      </c>
      <c r="W30">
        <f t="shared" si="3"/>
        <v>7.3442118959763243E-5</v>
      </c>
    </row>
    <row r="31" spans="2:35" ht="15" customHeight="1" x14ac:dyDescent="0.25">
      <c r="B31">
        <v>181</v>
      </c>
      <c r="C31">
        <v>66</v>
      </c>
      <c r="D31">
        <v>9</v>
      </c>
      <c r="E31">
        <f t="shared" si="0"/>
        <v>11946</v>
      </c>
      <c r="F31">
        <f t="shared" si="1"/>
        <v>1629</v>
      </c>
      <c r="G31">
        <f t="shared" si="2"/>
        <v>594</v>
      </c>
      <c r="U31">
        <v>-4.5500000000000096</v>
      </c>
      <c r="V31">
        <f t="shared" si="4"/>
        <v>1.2747332381832898E-5</v>
      </c>
      <c r="W31">
        <f t="shared" si="3"/>
        <v>8.5331777874348187E-5</v>
      </c>
    </row>
    <row r="32" spans="2:35" ht="15" customHeight="1" x14ac:dyDescent="0.25">
      <c r="B32">
        <v>180</v>
      </c>
      <c r="C32">
        <v>67</v>
      </c>
      <c r="D32">
        <v>1</v>
      </c>
      <c r="E32">
        <f t="shared" si="0"/>
        <v>12060</v>
      </c>
      <c r="F32">
        <f t="shared" si="1"/>
        <v>180</v>
      </c>
      <c r="G32">
        <f t="shared" si="2"/>
        <v>67</v>
      </c>
      <c r="I32" t="s">
        <v>33</v>
      </c>
      <c r="J32">
        <f>(EXP(GAMMALN(J26/2+1/2)))</f>
        <v>6402373705727994</v>
      </c>
      <c r="U32">
        <v>-4.5000000000000098</v>
      </c>
      <c r="V32">
        <f t="shared" si="4"/>
        <v>1.5983741106904766E-5</v>
      </c>
      <c r="W32">
        <f t="shared" si="3"/>
        <v>9.9100176648420768E-5</v>
      </c>
    </row>
    <row r="33" spans="2:23" ht="15" customHeight="1" x14ac:dyDescent="0.25">
      <c r="B33">
        <v>159</v>
      </c>
      <c r="C33">
        <v>55</v>
      </c>
      <c r="D33">
        <v>7</v>
      </c>
      <c r="E33">
        <f t="shared" si="0"/>
        <v>8745</v>
      </c>
      <c r="F33">
        <f t="shared" si="1"/>
        <v>1113</v>
      </c>
      <c r="G33">
        <f t="shared" si="2"/>
        <v>385</v>
      </c>
      <c r="I33" t="s">
        <v>34</v>
      </c>
      <c r="J33">
        <f>(EXP(GAMMALN(J26/2)))*SQRT(J26*PI())</f>
        <v>1.6157159776042156E+16</v>
      </c>
      <c r="U33">
        <v>-4.4500000000000099</v>
      </c>
      <c r="V33">
        <f t="shared" si="4"/>
        <v>1.9991796706921937E-5</v>
      </c>
      <c r="W33">
        <f t="shared" si="3"/>
        <v>1.1503425943139482E-4</v>
      </c>
    </row>
    <row r="34" spans="2:23" ht="15" customHeight="1" x14ac:dyDescent="0.25">
      <c r="B34">
        <v>194</v>
      </c>
      <c r="C34">
        <v>93</v>
      </c>
      <c r="D34">
        <v>8</v>
      </c>
      <c r="E34">
        <f t="shared" si="0"/>
        <v>18042</v>
      </c>
      <c r="F34">
        <f t="shared" si="1"/>
        <v>1552</v>
      </c>
      <c r="G34">
        <f t="shared" si="2"/>
        <v>744</v>
      </c>
      <c r="U34">
        <v>-4.4000000000000101</v>
      </c>
      <c r="V34">
        <f t="shared" si="4"/>
        <v>2.4942471290052468E-5</v>
      </c>
      <c r="W34">
        <f t="shared" si="3"/>
        <v>1.3346274517489533E-4</v>
      </c>
    </row>
    <row r="35" spans="2:23" ht="15" customHeight="1" x14ac:dyDescent="0.25">
      <c r="B35">
        <v>165</v>
      </c>
      <c r="C35">
        <v>52</v>
      </c>
      <c r="D35">
        <v>6</v>
      </c>
      <c r="E35">
        <f t="shared" si="0"/>
        <v>8580</v>
      </c>
      <c r="F35">
        <f t="shared" si="1"/>
        <v>990</v>
      </c>
      <c r="G35">
        <f t="shared" si="2"/>
        <v>312</v>
      </c>
      <c r="U35">
        <v>-4.3500000000000103</v>
      </c>
      <c r="V35">
        <f t="shared" si="4"/>
        <v>3.1041407057848837E-5</v>
      </c>
      <c r="W35">
        <f t="shared" si="3"/>
        <v>1.5476180001306234E-4</v>
      </c>
    </row>
    <row r="36" spans="2:23" ht="15" customHeight="1" x14ac:dyDescent="0.25">
      <c r="B36">
        <v>178</v>
      </c>
      <c r="C36">
        <v>68</v>
      </c>
      <c r="D36">
        <v>7</v>
      </c>
      <c r="E36">
        <f t="shared" si="0"/>
        <v>12104</v>
      </c>
      <c r="F36">
        <f t="shared" si="1"/>
        <v>1246</v>
      </c>
      <c r="G36">
        <f t="shared" si="2"/>
        <v>476</v>
      </c>
      <c r="U36">
        <v>-4.3000000000000096</v>
      </c>
      <c r="V36">
        <f t="shared" si="4"/>
        <v>3.853519674208549E-5</v>
      </c>
      <c r="W36">
        <f t="shared" si="3"/>
        <v>1.7936140051501528E-4</v>
      </c>
    </row>
    <row r="37" spans="2:23" ht="15" customHeight="1" x14ac:dyDescent="0.25">
      <c r="B37">
        <v>186</v>
      </c>
      <c r="C37">
        <v>98</v>
      </c>
      <c r="D37">
        <v>7</v>
      </c>
      <c r="E37">
        <f t="shared" si="0"/>
        <v>18228</v>
      </c>
      <c r="F37">
        <f t="shared" si="1"/>
        <v>1302</v>
      </c>
      <c r="G37">
        <f t="shared" si="2"/>
        <v>686</v>
      </c>
      <c r="U37">
        <v>-4.2500000000000098</v>
      </c>
      <c r="V37">
        <f t="shared" si="4"/>
        <v>4.7718636541202993E-5</v>
      </c>
      <c r="W37">
        <f t="shared" si="3"/>
        <v>2.0775245689652773E-4</v>
      </c>
    </row>
    <row r="38" spans="2:23" ht="15" customHeight="1" x14ac:dyDescent="0.25">
      <c r="B38">
        <v>189</v>
      </c>
      <c r="C38">
        <v>81</v>
      </c>
      <c r="D38">
        <v>7</v>
      </c>
      <c r="E38">
        <f t="shared" si="0"/>
        <v>15309</v>
      </c>
      <c r="F38">
        <f t="shared" si="1"/>
        <v>1323</v>
      </c>
      <c r="G38">
        <f t="shared" si="2"/>
        <v>567</v>
      </c>
      <c r="U38">
        <v>-4.2000000000000099</v>
      </c>
      <c r="V38">
        <f t="shared" si="4"/>
        <v>5.8943067756537443E-5</v>
      </c>
      <c r="W38">
        <f t="shared" si="3"/>
        <v>2.4049476932136318E-4</v>
      </c>
    </row>
    <row r="39" spans="2:23" ht="15" customHeight="1" x14ac:dyDescent="0.25">
      <c r="B39">
        <v>175</v>
      </c>
      <c r="C39">
        <v>72</v>
      </c>
      <c r="D39">
        <v>9</v>
      </c>
      <c r="E39">
        <f t="shared" si="0"/>
        <v>12600</v>
      </c>
      <c r="F39">
        <f t="shared" si="1"/>
        <v>1575</v>
      </c>
      <c r="G39">
        <f t="shared" si="2"/>
        <v>648</v>
      </c>
      <c r="U39">
        <v>-4.1500000000000101</v>
      </c>
      <c r="V39">
        <f t="shared" si="4"/>
        <v>7.2625930302249369E-5</v>
      </c>
      <c r="W39">
        <f t="shared" si="3"/>
        <v>2.7822589410990596E-4</v>
      </c>
    </row>
    <row r="40" spans="2:23" ht="15" customHeight="1" x14ac:dyDescent="0.25">
      <c r="B40">
        <v>179</v>
      </c>
      <c r="C40">
        <v>55</v>
      </c>
      <c r="D40">
        <v>9</v>
      </c>
      <c r="E40">
        <f t="shared" si="0"/>
        <v>9845</v>
      </c>
      <c r="F40">
        <f t="shared" si="1"/>
        <v>1611</v>
      </c>
      <c r="G40">
        <f t="shared" si="2"/>
        <v>495</v>
      </c>
      <c r="U40">
        <v>-4.1000000000000103</v>
      </c>
      <c r="V40">
        <f t="shared" si="4"/>
        <v>8.926165717712912E-5</v>
      </c>
      <c r="W40">
        <f t="shared" si="3"/>
        <v>3.216709998410842E-4</v>
      </c>
    </row>
    <row r="41" spans="2:23" ht="15" customHeight="1" x14ac:dyDescent="0.25">
      <c r="U41">
        <v>-4.0500000000000096</v>
      </c>
      <c r="V41">
        <f t="shared" si="4"/>
        <v>1.0943404343979627E-4</v>
      </c>
      <c r="W41">
        <f t="shared" si="3"/>
        <v>3.7165379579176034E-4</v>
      </c>
    </row>
    <row r="42" spans="2:23" x14ac:dyDescent="0.25">
      <c r="U42">
        <v>-4.0000000000000098</v>
      </c>
      <c r="V42">
        <f t="shared" si="4"/>
        <v>1.3383022576488014E-4</v>
      </c>
      <c r="W42">
        <f t="shared" si="3"/>
        <v>4.2910861668319034E-4</v>
      </c>
    </row>
    <row r="43" spans="2:23" x14ac:dyDescent="0.25">
      <c r="U43">
        <v>-3.9500000000000099</v>
      </c>
      <c r="V43">
        <f t="shared" si="4"/>
        <v>1.6325640876623562E-4</v>
      </c>
      <c r="W43">
        <f t="shared" si="3"/>
        <v>4.9509374804108345E-4</v>
      </c>
    </row>
    <row r="44" spans="2:23" x14ac:dyDescent="0.25">
      <c r="U44">
        <v>-3.9000000000000101</v>
      </c>
      <c r="V44">
        <f t="shared" si="4"/>
        <v>1.9865547139276475E-4</v>
      </c>
      <c r="W44">
        <f t="shared" si="3"/>
        <v>5.7080607533328094E-4</v>
      </c>
    </row>
    <row r="45" spans="2:23" x14ac:dyDescent="0.25">
      <c r="U45">
        <v>-3.8500000000000099</v>
      </c>
      <c r="V45">
        <f t="shared" si="4"/>
        <v>2.4112658022598424E-4</v>
      </c>
      <c r="W45">
        <f t="shared" si="3"/>
        <v>6.5759713710051323E-4</v>
      </c>
    </row>
    <row r="46" spans="2:23" x14ac:dyDescent="0.25">
      <c r="U46">
        <v>-3.80000000000001</v>
      </c>
      <c r="V46">
        <f t="shared" si="4"/>
        <v>2.919469257914491E-4</v>
      </c>
      <c r="W46">
        <f t="shared" si="3"/>
        <v>7.5699065717771343E-4</v>
      </c>
    </row>
    <row r="47" spans="2:23" x14ac:dyDescent="0.25">
      <c r="U47">
        <v>-3.7500000000000102</v>
      </c>
      <c r="V47">
        <f t="shared" si="4"/>
        <v>3.5259568236743191E-4</v>
      </c>
      <c r="W47">
        <f t="shared" si="3"/>
        <v>8.7070162341744189E-4</v>
      </c>
    </row>
    <row r="48" spans="2:23" x14ac:dyDescent="0.25">
      <c r="U48">
        <v>-3.7000000000000099</v>
      </c>
      <c r="V48">
        <f t="shared" si="4"/>
        <v>4.2478027055073593E-4</v>
      </c>
      <c r="W48">
        <f t="shared" si="3"/>
        <v>1.0006569696409816E-3</v>
      </c>
    </row>
    <row r="49" spans="21:23" x14ac:dyDescent="0.25">
      <c r="U49">
        <v>-3.6500000000000101</v>
      </c>
      <c r="V49">
        <f t="shared" si="4"/>
        <v>5.1046497434416652E-4</v>
      </c>
      <c r="W49">
        <f t="shared" si="3"/>
        <v>1.1490179033947035E-3</v>
      </c>
    </row>
    <row r="50" spans="21:23" x14ac:dyDescent="0.25">
      <c r="U50">
        <v>-3.6000000000000099</v>
      </c>
      <c r="V50">
        <f t="shared" si="4"/>
        <v>6.1190193011375076E-4</v>
      </c>
      <c r="W50">
        <f t="shared" si="3"/>
        <v>1.3182039039936957E-3</v>
      </c>
    </row>
    <row r="51" spans="21:23" x14ac:dyDescent="0.25">
      <c r="U51">
        <v>-3.55000000000001</v>
      </c>
      <c r="V51">
        <f t="shared" si="4"/>
        <v>7.3166446283028422E-4</v>
      </c>
      <c r="W51">
        <f t="shared" si="3"/>
        <v>1.5109183927884853E-3</v>
      </c>
    </row>
    <row r="52" spans="21:23" x14ac:dyDescent="0.25">
      <c r="U52">
        <v>-3.5000000000000102</v>
      </c>
      <c r="V52">
        <f t="shared" si="4"/>
        <v>8.7268269504572915E-4</v>
      </c>
      <c r="W52">
        <f t="shared" si="3"/>
        <v>1.7301760500864679E-3</v>
      </c>
    </row>
    <row r="53" spans="21:23" x14ac:dyDescent="0.25">
      <c r="U53">
        <v>-3.4500000000000099</v>
      </c>
      <c r="V53">
        <f t="shared" si="4"/>
        <v>1.0382812956613752E-3</v>
      </c>
      <c r="W53">
        <f t="shared" si="3"/>
        <v>1.9793317201954748E-3</v>
      </c>
    </row>
    <row r="54" spans="21:23" x14ac:dyDescent="0.25">
      <c r="U54">
        <v>-3.4000000000000101</v>
      </c>
      <c r="V54">
        <f t="shared" si="4"/>
        <v>1.2322191684729772E-3</v>
      </c>
      <c r="W54">
        <f t="shared" si="3"/>
        <v>2.2621108071554791E-3</v>
      </c>
    </row>
    <row r="55" spans="21:23" x14ac:dyDescent="0.25">
      <c r="U55">
        <v>-3.3500000000000099</v>
      </c>
      <c r="V55">
        <f t="shared" si="4"/>
        <v>1.458730804666698E-3</v>
      </c>
      <c r="W55">
        <f t="shared" si="3"/>
        <v>2.5826410184508204E-3</v>
      </c>
    </row>
    <row r="56" spans="21:23" x14ac:dyDescent="0.25">
      <c r="U56">
        <v>-3.30000000000001</v>
      </c>
      <c r="V56">
        <f t="shared" si="4"/>
        <v>1.7225689390536229E-3</v>
      </c>
      <c r="W56">
        <f t="shared" si="3"/>
        <v>2.9454852619812391E-3</v>
      </c>
    </row>
    <row r="57" spans="21:23" x14ac:dyDescent="0.25">
      <c r="U57">
        <v>-3.2500000000000102</v>
      </c>
      <c r="V57">
        <f t="shared" si="4"/>
        <v>2.0290480572997013E-3</v>
      </c>
      <c r="W57">
        <f t="shared" si="3"/>
        <v>3.3556754425398726E-3</v>
      </c>
    </row>
    <row r="58" spans="21:23" x14ac:dyDescent="0.25">
      <c r="U58">
        <v>-3.2000000000000099</v>
      </c>
      <c r="V58">
        <f t="shared" si="4"/>
        <v>2.3840882014647662E-3</v>
      </c>
      <c r="W58">
        <f t="shared" si="3"/>
        <v>3.8187468378470465E-3</v>
      </c>
    </row>
    <row r="59" spans="21:23" x14ac:dyDescent="0.25">
      <c r="U59">
        <v>-3.1500000000000101</v>
      </c>
      <c r="V59">
        <f t="shared" si="4"/>
        <v>2.7942584148793578E-3</v>
      </c>
      <c r="W59">
        <f t="shared" si="3"/>
        <v>4.3407726608255892E-3</v>
      </c>
    </row>
    <row r="60" spans="21:23" x14ac:dyDescent="0.25">
      <c r="U60">
        <v>-3.1000000000000099</v>
      </c>
      <c r="V60">
        <f t="shared" si="4"/>
        <v>3.2668190561998202E-3</v>
      </c>
      <c r="W60">
        <f t="shared" si="3"/>
        <v>4.92839833447255E-3</v>
      </c>
    </row>
    <row r="61" spans="21:23" x14ac:dyDescent="0.25">
      <c r="U61">
        <v>-3.05000000000001</v>
      </c>
      <c r="V61">
        <f t="shared" si="4"/>
        <v>3.809762098221692E-3</v>
      </c>
      <c r="W61">
        <f t="shared" si="3"/>
        <v>5.5888749188121051E-3</v>
      </c>
    </row>
    <row r="62" spans="21:23" x14ac:dyDescent="0.25">
      <c r="U62">
        <v>-3.0000000000000102</v>
      </c>
      <c r="V62">
        <f t="shared" si="4"/>
        <v>4.431848411937874E-3</v>
      </c>
      <c r="W62">
        <f t="shared" si="3"/>
        <v>6.3300910367074682E-3</v>
      </c>
    </row>
    <row r="63" spans="21:23" x14ac:dyDescent="0.25">
      <c r="U63">
        <v>-2.9500000000000099</v>
      </c>
      <c r="V63">
        <f t="shared" si="4"/>
        <v>5.1426409230537883E-3</v>
      </c>
      <c r="W63">
        <f t="shared" si="3"/>
        <v>7.1606025477744016E-3</v>
      </c>
    </row>
    <row r="64" spans="21:23" x14ac:dyDescent="0.25">
      <c r="U64">
        <v>-2.9000000000000101</v>
      </c>
      <c r="V64">
        <f t="shared" si="4"/>
        <v>5.9525324197756795E-3</v>
      </c>
      <c r="W64">
        <f t="shared" si="3"/>
        <v>8.0896591186421056E-3</v>
      </c>
    </row>
    <row r="65" spans="21:23" x14ac:dyDescent="0.25">
      <c r="U65">
        <v>-2.8500000000000099</v>
      </c>
      <c r="V65">
        <f t="shared" si="4"/>
        <v>6.8727666906137829E-3</v>
      </c>
      <c r="W65">
        <f t="shared" si="3"/>
        <v>9.1272267350931344E-3</v>
      </c>
    </row>
    <row r="66" spans="21:23" x14ac:dyDescent="0.25">
      <c r="U66">
        <v>-2.80000000000001</v>
      </c>
      <c r="V66">
        <f t="shared" si="4"/>
        <v>7.915451582979743E-3</v>
      </c>
      <c r="W66">
        <f t="shared" si="3"/>
        <v>1.0284005099352877E-2</v>
      </c>
    </row>
    <row r="67" spans="21:23" x14ac:dyDescent="0.25">
      <c r="U67">
        <v>-2.7500000000000102</v>
      </c>
      <c r="V67">
        <f t="shared" ref="V67:V130" si="14">_xlfn.NORM.DIST(U67,0,1,FALSE)</f>
        <v>9.0935625015907996E-3</v>
      </c>
      <c r="W67">
        <f t="shared" ref="W67:W130" si="15">(1+U67^2/$J$26)^(-$J$26/2-1/2)*$J$32/$J$33</f>
        <v>1.1571438756591718E-2</v>
      </c>
    </row>
    <row r="68" spans="21:23" x14ac:dyDescent="0.25">
      <c r="U68">
        <v>-2.7000000000000099</v>
      </c>
      <c r="V68">
        <f t="shared" si="14"/>
        <v>1.0420934814422318E-2</v>
      </c>
      <c r="W68">
        <f t="shared" si="15"/>
        <v>1.3001720701609503E-2</v>
      </c>
    </row>
    <row r="69" spans="21:23" x14ac:dyDescent="0.25">
      <c r="U69">
        <v>-2.6500000000000101</v>
      </c>
      <c r="V69">
        <f t="shared" si="14"/>
        <v>1.1912243607604862E-2</v>
      </c>
      <c r="W69">
        <f t="shared" si="15"/>
        <v>1.4587787133198048E-2</v>
      </c>
    </row>
    <row r="70" spans="21:23" x14ac:dyDescent="0.25">
      <c r="U70">
        <v>-2.6000000000000099</v>
      </c>
      <c r="V70">
        <f t="shared" si="14"/>
        <v>1.3582969233685271E-2</v>
      </c>
      <c r="W70">
        <f t="shared" si="15"/>
        <v>1.6343301953770917E-2</v>
      </c>
    </row>
    <row r="71" spans="21:23" x14ac:dyDescent="0.25">
      <c r="U71">
        <v>-2.55000000000001</v>
      </c>
      <c r="V71">
        <f t="shared" si="14"/>
        <v>1.5449347134394779E-2</v>
      </c>
      <c r="W71">
        <f t="shared" si="15"/>
        <v>1.8282629559843291E-2</v>
      </c>
    </row>
    <row r="72" spans="21:23" x14ac:dyDescent="0.25">
      <c r="U72">
        <v>-2.5000000000000102</v>
      </c>
      <c r="V72">
        <f t="shared" si="14"/>
        <v>1.7528300493568086E-2</v>
      </c>
      <c r="W72">
        <f t="shared" si="15"/>
        <v>2.0420794439532059E-2</v>
      </c>
    </row>
    <row r="73" spans="21:23" x14ac:dyDescent="0.25">
      <c r="U73">
        <v>-2.4500000000000099</v>
      </c>
      <c r="V73">
        <f t="shared" si="14"/>
        <v>1.9837354391794845E-2</v>
      </c>
      <c r="W73">
        <f t="shared" si="15"/>
        <v>2.2773426091354684E-2</v>
      </c>
    </row>
    <row r="74" spans="21:23" x14ac:dyDescent="0.25">
      <c r="U74">
        <v>-2.4000000000000101</v>
      </c>
      <c r="V74">
        <f t="shared" si="14"/>
        <v>2.2394530294842355E-2</v>
      </c>
      <c r="W74">
        <f t="shared" si="15"/>
        <v>2.5356687809334456E-2</v>
      </c>
    </row>
    <row r="75" spans="21:23" x14ac:dyDescent="0.25">
      <c r="U75">
        <v>-2.3500000000000099</v>
      </c>
      <c r="V75">
        <f t="shared" si="14"/>
        <v>2.5218219915193813E-2</v>
      </c>
      <c r="W75">
        <f t="shared" si="15"/>
        <v>2.8187187947860053E-2</v>
      </c>
    </row>
    <row r="76" spans="21:23" x14ac:dyDescent="0.25">
      <c r="U76">
        <v>-2.30000000000001</v>
      </c>
      <c r="V76">
        <f t="shared" si="14"/>
        <v>2.8327037741600516E-2</v>
      </c>
      <c r="W76">
        <f t="shared" si="15"/>
        <v>3.1281872390853387E-2</v>
      </c>
    </row>
    <row r="77" spans="21:23" x14ac:dyDescent="0.25">
      <c r="U77">
        <v>-2.2500000000000102</v>
      </c>
      <c r="V77">
        <f t="shared" si="14"/>
        <v>3.1739651835666682E-2</v>
      </c>
      <c r="W77">
        <f t="shared" si="15"/>
        <v>3.4657897108167503E-2</v>
      </c>
    </row>
    <row r="78" spans="21:23" x14ac:dyDescent="0.25">
      <c r="U78">
        <v>-2.2000000000000099</v>
      </c>
      <c r="V78">
        <f t="shared" si="14"/>
        <v>3.5474592846230668E-2</v>
      </c>
      <c r="W78">
        <f t="shared" si="15"/>
        <v>3.833247989179997E-2</v>
      </c>
    </row>
    <row r="79" spans="21:23" x14ac:dyDescent="0.25">
      <c r="U79">
        <v>-2.1500000000000101</v>
      </c>
      <c r="V79">
        <f t="shared" si="14"/>
        <v>3.955004158936936E-2</v>
      </c>
      <c r="W79">
        <f t="shared" si="15"/>
        <v>4.2322730628712425E-2</v>
      </c>
    </row>
    <row r="80" spans="21:23" x14ac:dyDescent="0.25">
      <c r="U80">
        <v>-2.1000000000000099</v>
      </c>
      <c r="V80">
        <f t="shared" si="14"/>
        <v>4.3983595980426296E-2</v>
      </c>
      <c r="W80">
        <f t="shared" si="15"/>
        <v>4.6645459787947596E-2</v>
      </c>
    </row>
    <row r="81" spans="21:23" x14ac:dyDescent="0.25">
      <c r="U81">
        <v>-2.05000000000001</v>
      </c>
      <c r="V81">
        <f t="shared" si="14"/>
        <v>4.8792018579181751E-2</v>
      </c>
      <c r="W81">
        <f t="shared" si="15"/>
        <v>5.1316965178208801E-2</v>
      </c>
    </row>
    <row r="82" spans="21:23" x14ac:dyDescent="0.25">
      <c r="U82">
        <v>-2.0000000000000102</v>
      </c>
      <c r="V82">
        <f t="shared" si="14"/>
        <v>5.3990966513186953E-2</v>
      </c>
      <c r="W82">
        <f t="shared" si="15"/>
        <v>5.635279746737331E-2</v>
      </c>
    </row>
    <row r="83" spans="21:23" x14ac:dyDescent="0.25">
      <c r="U83">
        <v>-1.9500000000000099</v>
      </c>
      <c r="V83">
        <f t="shared" si="14"/>
        <v>5.9594706068814909E-2</v>
      </c>
      <c r="W83">
        <f t="shared" si="15"/>
        <v>6.1767505444982419E-2</v>
      </c>
    </row>
    <row r="84" spans="21:23" x14ac:dyDescent="0.25">
      <c r="U84">
        <v>-1.9000000000000099</v>
      </c>
      <c r="V84">
        <f t="shared" si="14"/>
        <v>6.561581477467536E-2</v>
      </c>
      <c r="W84">
        <f t="shared" si="15"/>
        <v>6.7574362547987057E-2</v>
      </c>
    </row>
    <row r="85" spans="21:23" x14ac:dyDescent="0.25">
      <c r="U85">
        <v>-1.8500000000000101</v>
      </c>
      <c r="V85">
        <f t="shared" si="14"/>
        <v>7.2064874336216667E-2</v>
      </c>
      <c r="W85">
        <f t="shared" si="15"/>
        <v>7.3785076752051135E-2</v>
      </c>
    </row>
    <row r="86" spans="21:23" x14ac:dyDescent="0.25">
      <c r="U86">
        <v>-1.80000000000001</v>
      </c>
      <c r="V86">
        <f t="shared" si="14"/>
        <v>7.8950158300892734E-2</v>
      </c>
      <c r="W86">
        <f t="shared" si="15"/>
        <v>8.0409486546283077E-2</v>
      </c>
    </row>
    <row r="87" spans="21:23" x14ac:dyDescent="0.25">
      <c r="U87">
        <v>-1.75000000000002</v>
      </c>
      <c r="V87">
        <f t="shared" si="14"/>
        <v>8.6277318826508492E-2</v>
      </c>
      <c r="W87">
        <f t="shared" si="15"/>
        <v>8.7455246346728729E-2</v>
      </c>
    </row>
    <row r="88" spans="21:23" x14ac:dyDescent="0.25">
      <c r="U88">
        <v>-1.7000000000000199</v>
      </c>
      <c r="V88">
        <f t="shared" si="14"/>
        <v>9.4049077376883741E-2</v>
      </c>
      <c r="W88">
        <f t="shared" si="15"/>
        <v>9.4927505349186592E-2</v>
      </c>
    </row>
    <row r="89" spans="21:23" x14ac:dyDescent="0.25">
      <c r="U89">
        <v>-1.6500000000000199</v>
      </c>
      <c r="V89">
        <f t="shared" si="14"/>
        <v>0.10226492456397464</v>
      </c>
      <c r="W89">
        <f t="shared" si="15"/>
        <v>0.10282858445848066</v>
      </c>
    </row>
    <row r="90" spans="21:23" x14ac:dyDescent="0.25">
      <c r="U90">
        <v>-1.6000000000000201</v>
      </c>
      <c r="V90">
        <f t="shared" si="14"/>
        <v>0.110920834679452</v>
      </c>
      <c r="W90">
        <f t="shared" si="15"/>
        <v>0.11115765654088719</v>
      </c>
    </row>
    <row r="91" spans="21:23" x14ac:dyDescent="0.25">
      <c r="U91">
        <v>-1.55000000000002</v>
      </c>
      <c r="V91">
        <f t="shared" si="14"/>
        <v>0.12000900069698188</v>
      </c>
      <c r="W91">
        <f t="shared" si="15"/>
        <v>0.11991043580851085</v>
      </c>
    </row>
    <row r="92" spans="21:23" x14ac:dyDescent="0.25">
      <c r="U92">
        <v>-1.50000000000002</v>
      </c>
      <c r="V92">
        <f t="shared" si="14"/>
        <v>0.12951759566588786</v>
      </c>
      <c r="W92">
        <f t="shared" si="15"/>
        <v>0.12907888263777023</v>
      </c>
    </row>
    <row r="93" spans="21:23" x14ac:dyDescent="0.25">
      <c r="U93">
        <v>-1.4500000000000199</v>
      </c>
      <c r="V93">
        <f t="shared" si="14"/>
        <v>0.13943056644535626</v>
      </c>
      <c r="W93">
        <f t="shared" si="15"/>
        <v>0.1386509305264039</v>
      </c>
    </row>
    <row r="94" spans="21:23" x14ac:dyDescent="0.25">
      <c r="U94">
        <v>-1.4000000000000199</v>
      </c>
      <c r="V94">
        <f t="shared" si="14"/>
        <v>0.14972746563574069</v>
      </c>
      <c r="W94">
        <f t="shared" si="15"/>
        <v>0.14861024218233063</v>
      </c>
    </row>
    <row r="95" spans="21:23" x14ac:dyDescent="0.25">
      <c r="U95">
        <v>-1.3500000000000201</v>
      </c>
      <c r="V95">
        <f t="shared" si="14"/>
        <v>0.16038332734191524</v>
      </c>
      <c r="W95">
        <f t="shared" si="15"/>
        <v>0.15893600189183105</v>
      </c>
    </row>
    <row r="96" spans="21:23" x14ac:dyDescent="0.25">
      <c r="U96">
        <v>-1.30000000000002</v>
      </c>
      <c r="V96">
        <f t="shared" si="14"/>
        <v>0.17136859204780289</v>
      </c>
      <c r="W96">
        <f t="shared" si="15"/>
        <v>0.16960275131387881</v>
      </c>
    </row>
    <row r="97" spans="21:23" x14ac:dyDescent="0.25">
      <c r="U97">
        <v>-1.25000000000002</v>
      </c>
      <c r="V97">
        <f t="shared" si="14"/>
        <v>0.18264908538901736</v>
      </c>
      <c r="W97">
        <f t="shared" si="15"/>
        <v>0.18058027567471141</v>
      </c>
    </row>
    <row r="98" spans="21:23" x14ac:dyDescent="0.25">
      <c r="U98">
        <v>-1.2000000000000199</v>
      </c>
      <c r="V98">
        <f t="shared" si="14"/>
        <v>0.19418605498320829</v>
      </c>
      <c r="W98">
        <f t="shared" si="15"/>
        <v>0.19183354697789615</v>
      </c>
    </row>
    <row r="99" spans="21:23" x14ac:dyDescent="0.25">
      <c r="U99">
        <v>-1.1500000000000199</v>
      </c>
      <c r="V99">
        <f t="shared" si="14"/>
        <v>0.20593626871997003</v>
      </c>
      <c r="W99">
        <f t="shared" si="15"/>
        <v>0.20332273029052531</v>
      </c>
    </row>
    <row r="100" spans="21:23" x14ac:dyDescent="0.25">
      <c r="U100">
        <v>-1.1000000000000201</v>
      </c>
      <c r="V100">
        <f t="shared" si="14"/>
        <v>0.21785217703254575</v>
      </c>
      <c r="W100">
        <f t="shared" si="15"/>
        <v>0.21500325841134876</v>
      </c>
    </row>
    <row r="101" spans="21:23" x14ac:dyDescent="0.25">
      <c r="U101">
        <v>-1.05000000000002</v>
      </c>
      <c r="V101">
        <f t="shared" si="14"/>
        <v>0.22988214068422821</v>
      </c>
      <c r="W101">
        <f t="shared" si="15"/>
        <v>0.22682597927292145</v>
      </c>
    </row>
    <row r="102" spans="21:23" x14ac:dyDescent="0.25">
      <c r="U102">
        <v>-1.00000000000002</v>
      </c>
      <c r="V102">
        <f t="shared" si="14"/>
        <v>0.24197072451913854</v>
      </c>
      <c r="W102">
        <f t="shared" si="15"/>
        <v>0.23873737928508865</v>
      </c>
    </row>
    <row r="103" spans="21:23" x14ac:dyDescent="0.25">
      <c r="U103">
        <v>-0.95000000000002005</v>
      </c>
      <c r="V103">
        <f t="shared" si="14"/>
        <v>0.25405905646918414</v>
      </c>
      <c r="W103">
        <f t="shared" si="15"/>
        <v>0.25067988450597017</v>
      </c>
    </row>
    <row r="104" spans="21:23" x14ac:dyDescent="0.25">
      <c r="U104">
        <v>-0.90000000000002001</v>
      </c>
      <c r="V104">
        <f t="shared" si="14"/>
        <v>0.26608524989875004</v>
      </c>
      <c r="W104">
        <f t="shared" si="15"/>
        <v>0.26259224005071335</v>
      </c>
    </row>
    <row r="105" spans="21:23" x14ac:dyDescent="0.25">
      <c r="U105">
        <v>-0.85000000000001996</v>
      </c>
      <c r="V105">
        <f t="shared" si="14"/>
        <v>0.27798488613099176</v>
      </c>
      <c r="W105">
        <f t="shared" si="15"/>
        <v>0.27440996654604971</v>
      </c>
    </row>
    <row r="106" spans="21:23" x14ac:dyDescent="0.25">
      <c r="U106">
        <v>-0.80000000000002003</v>
      </c>
      <c r="V106">
        <f t="shared" si="14"/>
        <v>0.28969155276147812</v>
      </c>
      <c r="W106">
        <f t="shared" si="15"/>
        <v>0.2860658907450967</v>
      </c>
    </row>
    <row r="107" spans="21:23" x14ac:dyDescent="0.25">
      <c r="U107">
        <v>-0.75000000000001998</v>
      </c>
      <c r="V107">
        <f t="shared" si="14"/>
        <v>0.30113743215479993</v>
      </c>
      <c r="W107">
        <f t="shared" si="15"/>
        <v>0.2974907456725151</v>
      </c>
    </row>
    <row r="108" spans="21:23" x14ac:dyDescent="0.25">
      <c r="U108">
        <v>-0.70000000000002005</v>
      </c>
      <c r="V108">
        <f t="shared" si="14"/>
        <v>0.31225393336675689</v>
      </c>
      <c r="W108">
        <f t="shared" si="15"/>
        <v>0.30861383392046138</v>
      </c>
    </row>
    <row r="109" spans="21:23" x14ac:dyDescent="0.25">
      <c r="U109">
        <v>-0.65000000000002001</v>
      </c>
      <c r="V109">
        <f t="shared" si="14"/>
        <v>0.3229723596679101</v>
      </c>
      <c r="W109">
        <f t="shared" si="15"/>
        <v>0.31936374600966666</v>
      </c>
    </row>
    <row r="110" spans="21:23" x14ac:dyDescent="0.25">
      <c r="U110">
        <v>-0.60000000000001996</v>
      </c>
      <c r="V110">
        <f t="shared" si="14"/>
        <v>0.33322460289179567</v>
      </c>
      <c r="W110">
        <f t="shared" si="15"/>
        <v>0.32966912411830718</v>
      </c>
    </row>
    <row r="111" spans="21:23" x14ac:dyDescent="0.25">
      <c r="U111">
        <v>-0.55000000000002003</v>
      </c>
      <c r="V111">
        <f t="shared" si="14"/>
        <v>0.34294385501938013</v>
      </c>
      <c r="W111">
        <f t="shared" si="15"/>
        <v>0.33945946001532268</v>
      </c>
    </row>
    <row r="112" spans="21:23" x14ac:dyDescent="0.25">
      <c r="U112">
        <v>-0.50000000000001998</v>
      </c>
      <c r="V112">
        <f t="shared" si="14"/>
        <v>0.35206532676429597</v>
      </c>
      <c r="W112">
        <f t="shared" si="15"/>
        <v>0.34866591476406472</v>
      </c>
    </row>
    <row r="113" spans="21:23" x14ac:dyDescent="0.25">
      <c r="U113">
        <v>-0.45000000000002</v>
      </c>
      <c r="V113">
        <f t="shared" si="14"/>
        <v>0.36052696246164473</v>
      </c>
      <c r="W113">
        <f t="shared" si="15"/>
        <v>0.35722214673296532</v>
      </c>
    </row>
    <row r="114" spans="21:23" x14ac:dyDescent="0.25">
      <c r="U114">
        <v>-0.40000000000002001</v>
      </c>
      <c r="V114">
        <f t="shared" si="14"/>
        <v>0.36827014030332039</v>
      </c>
      <c r="W114">
        <f t="shared" si="15"/>
        <v>0.36506513370332111</v>
      </c>
    </row>
    <row r="115" spans="21:23" x14ac:dyDescent="0.25">
      <c r="U115">
        <v>-0.35000000000002002</v>
      </c>
      <c r="V115">
        <f t="shared" si="14"/>
        <v>0.37524034691693525</v>
      </c>
      <c r="W115">
        <f t="shared" si="15"/>
        <v>0.37213597443409663</v>
      </c>
    </row>
    <row r="116" spans="21:23" x14ac:dyDescent="0.25">
      <c r="U116">
        <v>-0.30000000000001997</v>
      </c>
      <c r="V116">
        <f t="shared" si="14"/>
        <v>0.38138781546052181</v>
      </c>
      <c r="W116">
        <f t="shared" si="15"/>
        <v>0.37838065495555762</v>
      </c>
    </row>
    <row r="117" spans="21:23" x14ac:dyDescent="0.25">
      <c r="U117">
        <v>-0.25000000000001998</v>
      </c>
      <c r="V117">
        <f t="shared" si="14"/>
        <v>0.38666811680284729</v>
      </c>
      <c r="W117">
        <f t="shared" si="15"/>
        <v>0.38375076513282352</v>
      </c>
    </row>
    <row r="118" spans="21:23" x14ac:dyDescent="0.25">
      <c r="U118">
        <v>-0.20000000000002</v>
      </c>
      <c r="V118">
        <f t="shared" si="14"/>
        <v>0.39104269397545433</v>
      </c>
      <c r="W118">
        <f t="shared" si="15"/>
        <v>0.38820415167186673</v>
      </c>
    </row>
    <row r="119" spans="21:23" x14ac:dyDescent="0.25">
      <c r="U119">
        <v>-0.15000000000002001</v>
      </c>
      <c r="V119">
        <f t="shared" si="14"/>
        <v>0.39447933090788773</v>
      </c>
      <c r="W119">
        <f t="shared" si="15"/>
        <v>0.39170549472746008</v>
      </c>
    </row>
    <row r="120" spans="21:23" x14ac:dyDescent="0.25">
      <c r="U120">
        <v>-0.10000000000002</v>
      </c>
      <c r="V120">
        <f t="shared" si="14"/>
        <v>0.39695254747701098</v>
      </c>
      <c r="W120">
        <f t="shared" si="15"/>
        <v>0.39422679659659776</v>
      </c>
    </row>
    <row r="121" spans="21:23" x14ac:dyDescent="0.25">
      <c r="U121">
        <v>-5.0000000000020299E-2</v>
      </c>
      <c r="V121">
        <f t="shared" si="14"/>
        <v>0.3984439140947636</v>
      </c>
      <c r="W121">
        <f t="shared" si="15"/>
        <v>0.39574777261278676</v>
      </c>
    </row>
    <row r="122" spans="21:23" x14ac:dyDescent="0.25">
      <c r="U122">
        <v>-2.0428103653102899E-14</v>
      </c>
      <c r="V122">
        <f t="shared" si="14"/>
        <v>0.3989422804014327</v>
      </c>
      <c r="W122">
        <f t="shared" si="15"/>
        <v>0.39625613625616529</v>
      </c>
    </row>
    <row r="123" spans="21:23" x14ac:dyDescent="0.25">
      <c r="U123">
        <v>4.9999999999980303E-2</v>
      </c>
      <c r="V123">
        <f t="shared" si="14"/>
        <v>0.39844391409476437</v>
      </c>
      <c r="W123">
        <f t="shared" si="15"/>
        <v>0.39574777261278837</v>
      </c>
    </row>
    <row r="124" spans="21:23" x14ac:dyDescent="0.25">
      <c r="U124">
        <v>9.9999999999980105E-2</v>
      </c>
      <c r="V124">
        <f t="shared" si="14"/>
        <v>0.39695254747701259</v>
      </c>
      <c r="W124">
        <f t="shared" si="15"/>
        <v>0.39422679659659943</v>
      </c>
    </row>
    <row r="125" spans="21:23" x14ac:dyDescent="0.25">
      <c r="U125">
        <v>0.14999999999998001</v>
      </c>
      <c r="V125">
        <f t="shared" si="14"/>
        <v>0.39447933090789011</v>
      </c>
      <c r="W125">
        <f t="shared" si="15"/>
        <v>0.39170549472746169</v>
      </c>
    </row>
    <row r="126" spans="21:23" x14ac:dyDescent="0.25">
      <c r="U126">
        <v>0.19999999999998</v>
      </c>
      <c r="V126">
        <f t="shared" si="14"/>
        <v>0.39104269397545749</v>
      </c>
      <c r="W126">
        <f t="shared" si="15"/>
        <v>0.38820415167186983</v>
      </c>
    </row>
    <row r="127" spans="21:23" x14ac:dyDescent="0.25">
      <c r="U127">
        <v>0.24999999999997999</v>
      </c>
      <c r="V127">
        <f t="shared" si="14"/>
        <v>0.38666811680285118</v>
      </c>
      <c r="W127">
        <f t="shared" si="15"/>
        <v>0.3837507651328283</v>
      </c>
    </row>
    <row r="128" spans="21:23" x14ac:dyDescent="0.25">
      <c r="U128">
        <v>0.29999999999998</v>
      </c>
      <c r="V128">
        <f t="shared" si="14"/>
        <v>0.38138781546052641</v>
      </c>
      <c r="W128">
        <f t="shared" si="15"/>
        <v>0.37838065495556267</v>
      </c>
    </row>
    <row r="129" spans="21:23" x14ac:dyDescent="0.25">
      <c r="U129">
        <v>0.34999999999997999</v>
      </c>
      <c r="V129">
        <f t="shared" si="14"/>
        <v>0.37524034691694053</v>
      </c>
      <c r="W129">
        <f t="shared" si="15"/>
        <v>0.37213597443410124</v>
      </c>
    </row>
    <row r="130" spans="21:23" x14ac:dyDescent="0.25">
      <c r="U130">
        <v>0.39999999999997998</v>
      </c>
      <c r="V130">
        <f t="shared" si="14"/>
        <v>0.36827014030332628</v>
      </c>
      <c r="W130">
        <f t="shared" si="15"/>
        <v>0.3650651337033271</v>
      </c>
    </row>
    <row r="131" spans="21:23" x14ac:dyDescent="0.25">
      <c r="U131">
        <v>0.44999999999998003</v>
      </c>
      <c r="V131">
        <f t="shared" ref="V131:V194" si="16">_xlfn.NORM.DIST(U131,0,1,FALSE)</f>
        <v>0.36052696246165117</v>
      </c>
      <c r="W131">
        <f t="shared" ref="W131:W194" si="17">(1+U131^2/$J$26)^(-$J$26/2-1/2)*$J$32/$J$33</f>
        <v>0.3572221467329717</v>
      </c>
    </row>
    <row r="132" spans="21:23" x14ac:dyDescent="0.25">
      <c r="U132">
        <v>0.49999999999998002</v>
      </c>
      <c r="V132">
        <f t="shared" si="16"/>
        <v>0.35206532676430302</v>
      </c>
      <c r="W132">
        <f t="shared" si="17"/>
        <v>0.34866591476407194</v>
      </c>
    </row>
    <row r="133" spans="21:23" x14ac:dyDescent="0.25">
      <c r="U133">
        <v>0.54999999999997995</v>
      </c>
      <c r="V133">
        <f t="shared" si="16"/>
        <v>0.34294385501938768</v>
      </c>
      <c r="W133">
        <f t="shared" si="17"/>
        <v>0.33945946001533134</v>
      </c>
    </row>
    <row r="134" spans="21:23" x14ac:dyDescent="0.25">
      <c r="U134">
        <v>0.59999999999997999</v>
      </c>
      <c r="V134">
        <f t="shared" si="16"/>
        <v>0.33322460289180361</v>
      </c>
      <c r="W134">
        <f t="shared" si="17"/>
        <v>0.32966912411831384</v>
      </c>
    </row>
    <row r="135" spans="21:23" x14ac:dyDescent="0.25">
      <c r="U135">
        <v>0.64999999999998004</v>
      </c>
      <c r="V135">
        <f t="shared" si="16"/>
        <v>0.32297235966791848</v>
      </c>
      <c r="W135">
        <f t="shared" si="17"/>
        <v>0.31936374600967443</v>
      </c>
    </row>
    <row r="136" spans="21:23" x14ac:dyDescent="0.25">
      <c r="U136">
        <v>0.69999999999997997</v>
      </c>
      <c r="V136">
        <f t="shared" si="16"/>
        <v>0.31225393336676566</v>
      </c>
      <c r="W136">
        <f t="shared" si="17"/>
        <v>0.30861383392047032</v>
      </c>
    </row>
    <row r="137" spans="21:23" x14ac:dyDescent="0.25">
      <c r="U137">
        <v>0.74999999999998002</v>
      </c>
      <c r="V137">
        <f t="shared" si="16"/>
        <v>0.30113743215480893</v>
      </c>
      <c r="W137">
        <f t="shared" si="17"/>
        <v>0.29749074567252426</v>
      </c>
    </row>
    <row r="138" spans="21:23" x14ac:dyDescent="0.25">
      <c r="U138">
        <v>0.79999999999997995</v>
      </c>
      <c r="V138">
        <f t="shared" si="16"/>
        <v>0.28969155276148739</v>
      </c>
      <c r="W138">
        <f t="shared" si="17"/>
        <v>0.28606589074510602</v>
      </c>
    </row>
    <row r="139" spans="21:23" x14ac:dyDescent="0.25">
      <c r="U139">
        <v>0.84999999999997999</v>
      </c>
      <c r="V139">
        <f t="shared" si="16"/>
        <v>0.2779848861310012</v>
      </c>
      <c r="W139">
        <f t="shared" si="17"/>
        <v>0.27440996654605959</v>
      </c>
    </row>
    <row r="140" spans="21:23" x14ac:dyDescent="0.25">
      <c r="U140">
        <v>0.89999999999998004</v>
      </c>
      <c r="V140">
        <f t="shared" si="16"/>
        <v>0.26608524989875959</v>
      </c>
      <c r="W140">
        <f t="shared" si="17"/>
        <v>0.26259224005072274</v>
      </c>
    </row>
    <row r="141" spans="21:23" x14ac:dyDescent="0.25">
      <c r="U141">
        <v>0.94999999999997997</v>
      </c>
      <c r="V141">
        <f t="shared" si="16"/>
        <v>0.25405905646919386</v>
      </c>
      <c r="W141">
        <f t="shared" si="17"/>
        <v>0.25067988450597906</v>
      </c>
    </row>
    <row r="142" spans="21:23" x14ac:dyDescent="0.25">
      <c r="U142">
        <v>0.99999999999998002</v>
      </c>
      <c r="V142">
        <f t="shared" si="16"/>
        <v>0.24197072451914819</v>
      </c>
      <c r="W142">
        <f t="shared" si="17"/>
        <v>0.23873737928509831</v>
      </c>
    </row>
    <row r="143" spans="21:23" x14ac:dyDescent="0.25">
      <c r="U143">
        <v>1.0499999999999701</v>
      </c>
      <c r="V143">
        <f t="shared" si="16"/>
        <v>0.22988214068424026</v>
      </c>
      <c r="W143">
        <f t="shared" si="17"/>
        <v>0.22682597927293355</v>
      </c>
    </row>
    <row r="144" spans="21:23" x14ac:dyDescent="0.25">
      <c r="U144">
        <v>1.0999999999999699</v>
      </c>
      <c r="V144">
        <f t="shared" si="16"/>
        <v>0.21785217703255777</v>
      </c>
      <c r="W144">
        <f t="shared" si="17"/>
        <v>0.21500325841136034</v>
      </c>
    </row>
    <row r="145" spans="21:23" x14ac:dyDescent="0.25">
      <c r="U145">
        <v>1.1499999999999699</v>
      </c>
      <c r="V145">
        <f t="shared" si="16"/>
        <v>0.20593626871998186</v>
      </c>
      <c r="W145">
        <f t="shared" si="17"/>
        <v>0.20332273029053688</v>
      </c>
    </row>
    <row r="146" spans="21:23" x14ac:dyDescent="0.25">
      <c r="U146">
        <v>1.19999999999997</v>
      </c>
      <c r="V146">
        <f t="shared" si="16"/>
        <v>0.19418605498321995</v>
      </c>
      <c r="W146">
        <f t="shared" si="17"/>
        <v>0.19183354697790778</v>
      </c>
    </row>
    <row r="147" spans="21:23" x14ac:dyDescent="0.25">
      <c r="U147">
        <v>1.24999999999997</v>
      </c>
      <c r="V147">
        <f t="shared" si="16"/>
        <v>0.18264908538902877</v>
      </c>
      <c r="W147">
        <f t="shared" si="17"/>
        <v>0.18058027567472332</v>
      </c>
    </row>
    <row r="148" spans="21:23" x14ac:dyDescent="0.25">
      <c r="U148">
        <v>1.2999999999999701</v>
      </c>
      <c r="V148">
        <f t="shared" si="16"/>
        <v>0.17136859204781404</v>
      </c>
      <c r="W148">
        <f t="shared" si="17"/>
        <v>0.16960275131388999</v>
      </c>
    </row>
    <row r="149" spans="21:23" x14ac:dyDescent="0.25">
      <c r="U149">
        <v>1.3499999999999699</v>
      </c>
      <c r="V149">
        <f t="shared" si="16"/>
        <v>0.16038332734192612</v>
      </c>
      <c r="W149">
        <f t="shared" si="17"/>
        <v>0.15893600189184179</v>
      </c>
    </row>
    <row r="150" spans="21:23" x14ac:dyDescent="0.25">
      <c r="U150">
        <v>1.3999999999999699</v>
      </c>
      <c r="V150">
        <f t="shared" si="16"/>
        <v>0.14972746563575118</v>
      </c>
      <c r="W150">
        <f t="shared" si="17"/>
        <v>0.14861024218234078</v>
      </c>
    </row>
    <row r="151" spans="21:23" x14ac:dyDescent="0.25">
      <c r="U151">
        <v>1.44999999999997</v>
      </c>
      <c r="V151">
        <f t="shared" si="16"/>
        <v>0.13943056644536633</v>
      </c>
      <c r="W151">
        <f t="shared" si="17"/>
        <v>0.13865093052641342</v>
      </c>
    </row>
    <row r="152" spans="21:23" x14ac:dyDescent="0.25">
      <c r="U152">
        <v>1.49999999999997</v>
      </c>
      <c r="V152">
        <f t="shared" si="16"/>
        <v>0.12951759566589754</v>
      </c>
      <c r="W152">
        <f t="shared" si="17"/>
        <v>0.12907888263777992</v>
      </c>
    </row>
    <row r="153" spans="21:23" x14ac:dyDescent="0.25">
      <c r="U153">
        <v>1.5499999999999701</v>
      </c>
      <c r="V153">
        <f t="shared" si="16"/>
        <v>0.12000900069699118</v>
      </c>
      <c r="W153">
        <f t="shared" si="17"/>
        <v>0.11991043580851982</v>
      </c>
    </row>
    <row r="154" spans="21:23" x14ac:dyDescent="0.25">
      <c r="U154">
        <v>1.5999999999999699</v>
      </c>
      <c r="V154">
        <f t="shared" si="16"/>
        <v>0.1109208346794609</v>
      </c>
      <c r="W154">
        <f t="shared" si="17"/>
        <v>0.11115765654089606</v>
      </c>
    </row>
    <row r="155" spans="21:23" x14ac:dyDescent="0.25">
      <c r="U155">
        <v>1.6499999999999699</v>
      </c>
      <c r="V155">
        <f t="shared" si="16"/>
        <v>0.10226492456398308</v>
      </c>
      <c r="W155">
        <f t="shared" si="17"/>
        <v>0.10282858445848858</v>
      </c>
    </row>
    <row r="156" spans="21:23" x14ac:dyDescent="0.25">
      <c r="U156">
        <v>1.69999999999997</v>
      </c>
      <c r="V156">
        <f t="shared" si="16"/>
        <v>9.4049077376891735E-2</v>
      </c>
      <c r="W156">
        <f t="shared" si="17"/>
        <v>9.4927505349194002E-2</v>
      </c>
    </row>
    <row r="157" spans="21:23" x14ac:dyDescent="0.25">
      <c r="U157">
        <v>1.74999999999997</v>
      </c>
      <c r="V157">
        <f t="shared" si="16"/>
        <v>8.6277318826516042E-2</v>
      </c>
      <c r="W157">
        <f t="shared" si="17"/>
        <v>8.745524634673596E-2</v>
      </c>
    </row>
    <row r="158" spans="21:23" x14ac:dyDescent="0.25">
      <c r="U158">
        <v>1.7999999999999701</v>
      </c>
      <c r="V158">
        <f t="shared" si="16"/>
        <v>7.895015830089841E-2</v>
      </c>
      <c r="W158">
        <f t="shared" si="17"/>
        <v>8.0409486546288225E-2</v>
      </c>
    </row>
    <row r="159" spans="21:23" x14ac:dyDescent="0.25">
      <c r="U159">
        <v>1.8499999999999699</v>
      </c>
      <c r="V159">
        <f t="shared" si="16"/>
        <v>7.2064874336222023E-2</v>
      </c>
      <c r="W159">
        <f t="shared" si="17"/>
        <v>7.3785076752056381E-2</v>
      </c>
    </row>
    <row r="160" spans="21:23" x14ac:dyDescent="0.25">
      <c r="U160">
        <v>1.8999999999999699</v>
      </c>
      <c r="V160">
        <f t="shared" si="16"/>
        <v>6.5615814774680342E-2</v>
      </c>
      <c r="W160">
        <f t="shared" si="17"/>
        <v>6.7574362547992067E-2</v>
      </c>
    </row>
    <row r="161" spans="21:23" x14ac:dyDescent="0.25">
      <c r="U161">
        <v>1.94999999999997</v>
      </c>
      <c r="V161">
        <f t="shared" si="16"/>
        <v>5.9594706068819565E-2</v>
      </c>
      <c r="W161">
        <f t="shared" si="17"/>
        <v>6.1767505444986909E-2</v>
      </c>
    </row>
    <row r="162" spans="21:23" x14ac:dyDescent="0.25">
      <c r="U162">
        <v>1.99999999999997</v>
      </c>
      <c r="V162">
        <f t="shared" si="16"/>
        <v>5.3990966513191289E-2</v>
      </c>
      <c r="W162">
        <f t="shared" si="17"/>
        <v>5.6352797467377563E-2</v>
      </c>
    </row>
    <row r="163" spans="21:23" x14ac:dyDescent="0.25">
      <c r="U163">
        <v>2.0499999999999701</v>
      </c>
      <c r="V163">
        <f t="shared" si="16"/>
        <v>4.8792018579185754E-2</v>
      </c>
      <c r="W163">
        <f t="shared" si="17"/>
        <v>5.1316965178212638E-2</v>
      </c>
    </row>
    <row r="164" spans="21:23" x14ac:dyDescent="0.25">
      <c r="U164">
        <v>2.0999999999999699</v>
      </c>
      <c r="V164">
        <f t="shared" si="16"/>
        <v>4.3983595980429988E-2</v>
      </c>
      <c r="W164">
        <f t="shared" si="17"/>
        <v>4.6645459787951128E-2</v>
      </c>
    </row>
    <row r="165" spans="21:23" x14ac:dyDescent="0.25">
      <c r="U165">
        <v>2.1499999999999702</v>
      </c>
      <c r="V165">
        <f t="shared" si="16"/>
        <v>3.9550041589372753E-2</v>
      </c>
      <c r="W165">
        <f t="shared" si="17"/>
        <v>4.2322730628715742E-2</v>
      </c>
    </row>
    <row r="166" spans="21:23" x14ac:dyDescent="0.25">
      <c r="U166">
        <v>2.19999999999997</v>
      </c>
      <c r="V166">
        <f t="shared" si="16"/>
        <v>3.5474592846233791E-2</v>
      </c>
      <c r="W166">
        <f t="shared" si="17"/>
        <v>3.833247989180294E-2</v>
      </c>
    </row>
    <row r="167" spans="21:23" x14ac:dyDescent="0.25">
      <c r="U167">
        <v>2.2499999999999698</v>
      </c>
      <c r="V167">
        <f t="shared" si="16"/>
        <v>3.1739651835669576E-2</v>
      </c>
      <c r="W167">
        <f t="shared" si="17"/>
        <v>3.4657897108170341E-2</v>
      </c>
    </row>
    <row r="168" spans="21:23" x14ac:dyDescent="0.25">
      <c r="U168">
        <v>2.2999999999999701</v>
      </c>
      <c r="V168">
        <f t="shared" si="16"/>
        <v>2.8327037741603125E-2</v>
      </c>
      <c r="W168">
        <f t="shared" si="17"/>
        <v>3.1281872390856072E-2</v>
      </c>
    </row>
    <row r="169" spans="21:23" x14ac:dyDescent="0.25">
      <c r="U169">
        <v>2.3499999999999699</v>
      </c>
      <c r="V169">
        <f t="shared" si="16"/>
        <v>2.5218219915196169E-2</v>
      </c>
      <c r="W169">
        <f t="shared" si="17"/>
        <v>2.8187187947862426E-2</v>
      </c>
    </row>
    <row r="170" spans="21:23" x14ac:dyDescent="0.25">
      <c r="U170">
        <v>2.3999999999999702</v>
      </c>
      <c r="V170">
        <f t="shared" si="16"/>
        <v>2.2394530294844502E-2</v>
      </c>
      <c r="W170">
        <f t="shared" si="17"/>
        <v>2.535668780933658E-2</v>
      </c>
    </row>
    <row r="171" spans="21:23" x14ac:dyDescent="0.25">
      <c r="U171">
        <v>2.44999999999997</v>
      </c>
      <c r="V171">
        <f t="shared" si="16"/>
        <v>1.9837354391796781E-2</v>
      </c>
      <c r="W171">
        <f t="shared" si="17"/>
        <v>2.2773426091356633E-2</v>
      </c>
    </row>
    <row r="172" spans="21:23" x14ac:dyDescent="0.25">
      <c r="U172">
        <v>2.4999999999999698</v>
      </c>
      <c r="V172">
        <f t="shared" si="16"/>
        <v>1.7528300493569862E-2</v>
      </c>
      <c r="W172">
        <f t="shared" si="17"/>
        <v>2.0420794439533815E-2</v>
      </c>
    </row>
    <row r="173" spans="21:23" x14ac:dyDescent="0.25">
      <c r="U173">
        <v>2.5499999999999701</v>
      </c>
      <c r="V173">
        <f t="shared" si="16"/>
        <v>1.5449347134396347E-2</v>
      </c>
      <c r="W173">
        <f t="shared" si="17"/>
        <v>1.8282629559844939E-2</v>
      </c>
    </row>
    <row r="174" spans="21:23" x14ac:dyDescent="0.25">
      <c r="U174">
        <v>2.5999999999999699</v>
      </c>
      <c r="V174">
        <f t="shared" si="16"/>
        <v>1.3582969233686681E-2</v>
      </c>
      <c r="W174">
        <f t="shared" si="17"/>
        <v>1.6343301953772423E-2</v>
      </c>
    </row>
    <row r="175" spans="21:23" x14ac:dyDescent="0.25">
      <c r="U175">
        <v>2.6499999999999702</v>
      </c>
      <c r="V175">
        <f t="shared" si="16"/>
        <v>1.1912243607606121E-2</v>
      </c>
      <c r="W175">
        <f t="shared" si="17"/>
        <v>1.4587787133199404E-2</v>
      </c>
    </row>
    <row r="176" spans="21:23" x14ac:dyDescent="0.25">
      <c r="U176">
        <v>2.69999999999997</v>
      </c>
      <c r="V176">
        <f t="shared" si="16"/>
        <v>1.0420934814423442E-2</v>
      </c>
      <c r="W176">
        <f t="shared" si="17"/>
        <v>1.3001720701610693E-2</v>
      </c>
    </row>
    <row r="177" spans="21:23" x14ac:dyDescent="0.25">
      <c r="U177">
        <v>2.7499999999999698</v>
      </c>
      <c r="V177">
        <f t="shared" si="16"/>
        <v>9.0935625015918092E-3</v>
      </c>
      <c r="W177">
        <f t="shared" si="17"/>
        <v>1.1571438756592809E-2</v>
      </c>
    </row>
    <row r="178" spans="21:23" x14ac:dyDescent="0.25">
      <c r="U178">
        <v>2.7999999999999701</v>
      </c>
      <c r="V178">
        <f t="shared" si="16"/>
        <v>7.9154515829806277E-3</v>
      </c>
      <c r="W178">
        <f t="shared" si="17"/>
        <v>1.0284005099353836E-2</v>
      </c>
    </row>
    <row r="179" spans="21:23" x14ac:dyDescent="0.25">
      <c r="U179">
        <v>2.8499999999999699</v>
      </c>
      <c r="V179">
        <f t="shared" si="16"/>
        <v>6.8727666906145636E-3</v>
      </c>
      <c r="W179">
        <f t="shared" si="17"/>
        <v>9.1272267350939879E-3</v>
      </c>
    </row>
    <row r="180" spans="21:23" x14ac:dyDescent="0.25">
      <c r="U180">
        <v>2.8999999999999702</v>
      </c>
      <c r="V180">
        <f t="shared" si="16"/>
        <v>5.9525324197763725E-3</v>
      </c>
      <c r="W180">
        <f t="shared" si="17"/>
        <v>8.0896591186428862E-3</v>
      </c>
    </row>
    <row r="181" spans="21:23" x14ac:dyDescent="0.25">
      <c r="U181">
        <v>2.94999999999997</v>
      </c>
      <c r="V181">
        <f t="shared" si="16"/>
        <v>5.1426409230543963E-3</v>
      </c>
      <c r="W181">
        <f t="shared" si="17"/>
        <v>7.1606025477751051E-3</v>
      </c>
    </row>
    <row r="182" spans="21:23" x14ac:dyDescent="0.25">
      <c r="U182">
        <v>2.9999999999999698</v>
      </c>
      <c r="V182">
        <f t="shared" si="16"/>
        <v>4.4318484119384082E-3</v>
      </c>
      <c r="W182">
        <f t="shared" si="17"/>
        <v>6.3300910367080987E-3</v>
      </c>
    </row>
    <row r="183" spans="21:23" x14ac:dyDescent="0.25">
      <c r="U183">
        <v>3.0499999999999701</v>
      </c>
      <c r="V183">
        <f t="shared" si="16"/>
        <v>3.8097620982221556E-3</v>
      </c>
      <c r="W183">
        <f t="shared" si="17"/>
        <v>5.5888749188126733E-3</v>
      </c>
    </row>
    <row r="184" spans="21:23" x14ac:dyDescent="0.25">
      <c r="U184">
        <v>3.0999999999999699</v>
      </c>
      <c r="V184">
        <f t="shared" si="16"/>
        <v>3.2668190562002266E-3</v>
      </c>
      <c r="W184">
        <f t="shared" si="17"/>
        <v>4.9283983344730452E-3</v>
      </c>
    </row>
    <row r="185" spans="21:23" x14ac:dyDescent="0.25">
      <c r="U185">
        <v>3.1499999999999702</v>
      </c>
      <c r="V185">
        <f t="shared" si="16"/>
        <v>2.7942584148797104E-3</v>
      </c>
      <c r="W185">
        <f t="shared" si="17"/>
        <v>4.3407726608260377E-3</v>
      </c>
    </row>
    <row r="186" spans="21:23" x14ac:dyDescent="0.25">
      <c r="U186">
        <v>3.19999999999997</v>
      </c>
      <c r="V186">
        <f t="shared" si="16"/>
        <v>2.3840882014650711E-3</v>
      </c>
      <c r="W186">
        <f t="shared" si="17"/>
        <v>3.8187468378474286E-3</v>
      </c>
    </row>
    <row r="187" spans="21:23" x14ac:dyDescent="0.25">
      <c r="U187">
        <v>3.2499999999999698</v>
      </c>
      <c r="V187">
        <f t="shared" si="16"/>
        <v>2.0290480572999663E-3</v>
      </c>
      <c r="W187">
        <f t="shared" si="17"/>
        <v>3.3556754425402248E-3</v>
      </c>
    </row>
    <row r="188" spans="21:23" x14ac:dyDescent="0.25">
      <c r="U188">
        <v>3.2999999999999701</v>
      </c>
      <c r="V188">
        <f t="shared" si="16"/>
        <v>1.722568939053851E-3</v>
      </c>
      <c r="W188">
        <f t="shared" si="17"/>
        <v>2.9454852619815461E-3</v>
      </c>
    </row>
    <row r="189" spans="21:23" x14ac:dyDescent="0.25">
      <c r="U189">
        <v>3.3499999999999699</v>
      </c>
      <c r="V189">
        <f t="shared" si="16"/>
        <v>1.4587308046668938E-3</v>
      </c>
      <c r="W189">
        <f t="shared" si="17"/>
        <v>2.5826410184510902E-3</v>
      </c>
    </row>
    <row r="190" spans="21:23" x14ac:dyDescent="0.25">
      <c r="U190">
        <v>3.3999999999999702</v>
      </c>
      <c r="V190">
        <f t="shared" si="16"/>
        <v>1.2322191684731446E-3</v>
      </c>
      <c r="W190">
        <f t="shared" si="17"/>
        <v>2.2621108071557202E-3</v>
      </c>
    </row>
    <row r="191" spans="21:23" x14ac:dyDescent="0.25">
      <c r="U191">
        <v>3.44999999999997</v>
      </c>
      <c r="V191">
        <f t="shared" si="16"/>
        <v>1.0382812956615192E-3</v>
      </c>
      <c r="W191">
        <f t="shared" si="17"/>
        <v>1.9793317201956882E-3</v>
      </c>
    </row>
    <row r="192" spans="21:23" x14ac:dyDescent="0.25">
      <c r="U192">
        <v>3.4999999999999698</v>
      </c>
      <c r="V192">
        <f t="shared" si="16"/>
        <v>8.7268269504585231E-4</v>
      </c>
      <c r="W192">
        <f t="shared" si="17"/>
        <v>1.7301760500866524E-3</v>
      </c>
    </row>
    <row r="193" spans="21:23" x14ac:dyDescent="0.25">
      <c r="U193">
        <v>3.5499999999999701</v>
      </c>
      <c r="V193">
        <f t="shared" si="16"/>
        <v>7.316644628303882E-4</v>
      </c>
      <c r="W193">
        <f t="shared" si="17"/>
        <v>1.5109183927886473E-3</v>
      </c>
    </row>
    <row r="194" spans="21:23" x14ac:dyDescent="0.25">
      <c r="U194">
        <v>3.5999999999999699</v>
      </c>
      <c r="V194">
        <f t="shared" si="16"/>
        <v>6.1190193011383879E-4</v>
      </c>
      <c r="W194">
        <f t="shared" si="17"/>
        <v>1.3182039039938405E-3</v>
      </c>
    </row>
    <row r="195" spans="21:23" x14ac:dyDescent="0.25">
      <c r="U195">
        <v>3.6499999999999702</v>
      </c>
      <c r="V195">
        <f t="shared" ref="V195:V242" si="18">_xlfn.NORM.DIST(U195,0,1,FALSE)</f>
        <v>5.1046497434424133E-4</v>
      </c>
      <c r="W195">
        <f t="shared" ref="W195:W242" si="19">(1+U195^2/$J$26)^(-$J$26/2-1/2)*$J$32/$J$33</f>
        <v>1.1490179033948284E-3</v>
      </c>
    </row>
    <row r="196" spans="21:23" x14ac:dyDescent="0.25">
      <c r="U196">
        <v>3.69999999999997</v>
      </c>
      <c r="V196">
        <f t="shared" si="18"/>
        <v>4.2478027055079903E-4</v>
      </c>
      <c r="W196">
        <f t="shared" si="19"/>
        <v>1.0006569696410918E-3</v>
      </c>
    </row>
    <row r="197" spans="21:23" x14ac:dyDescent="0.25">
      <c r="U197">
        <v>3.74999999999996</v>
      </c>
      <c r="V197">
        <f t="shared" si="18"/>
        <v>3.5259568236749832E-4</v>
      </c>
      <c r="W197">
        <f t="shared" si="19"/>
        <v>8.7070162341756419E-4</v>
      </c>
    </row>
    <row r="198" spans="21:23" x14ac:dyDescent="0.25">
      <c r="U198">
        <v>3.7999999999999701</v>
      </c>
      <c r="V198">
        <f t="shared" si="18"/>
        <v>2.9194692579149345E-4</v>
      </c>
      <c r="W198">
        <f t="shared" si="19"/>
        <v>7.5699065717779854E-4</v>
      </c>
    </row>
    <row r="199" spans="21:23" x14ac:dyDescent="0.25">
      <c r="U199">
        <v>3.8499999999999699</v>
      </c>
      <c r="V199">
        <f t="shared" si="18"/>
        <v>2.4112658022602132E-4</v>
      </c>
      <c r="W199">
        <f t="shared" si="19"/>
        <v>6.5759713710058663E-4</v>
      </c>
    </row>
    <row r="200" spans="21:23" x14ac:dyDescent="0.25">
      <c r="U200">
        <v>3.8999999999999599</v>
      </c>
      <c r="V200">
        <f t="shared" si="18"/>
        <v>1.9865547139280359E-4</v>
      </c>
      <c r="W200">
        <f t="shared" si="19"/>
        <v>5.7080607533336073E-4</v>
      </c>
    </row>
    <row r="201" spans="21:23" x14ac:dyDescent="0.25">
      <c r="U201">
        <v>3.9499999999999602</v>
      </c>
      <c r="V201">
        <f t="shared" si="18"/>
        <v>1.6325640876626768E-4</v>
      </c>
      <c r="W201">
        <f t="shared" si="19"/>
        <v>4.9509374804115435E-4</v>
      </c>
    </row>
    <row r="202" spans="21:23" x14ac:dyDescent="0.25">
      <c r="U202">
        <v>3.99999999999996</v>
      </c>
      <c r="V202">
        <f t="shared" si="18"/>
        <v>1.3383022576490675E-4</v>
      </c>
      <c r="W202">
        <f t="shared" si="19"/>
        <v>4.2910861668325225E-4</v>
      </c>
    </row>
    <row r="203" spans="21:23" x14ac:dyDescent="0.25">
      <c r="U203">
        <v>4.05</v>
      </c>
      <c r="V203">
        <f t="shared" si="18"/>
        <v>1.0943404343980055E-4</v>
      </c>
      <c r="W203">
        <f t="shared" si="19"/>
        <v>3.7165379579177086E-4</v>
      </c>
    </row>
    <row r="204" spans="21:23" x14ac:dyDescent="0.25">
      <c r="U204">
        <v>4.0999999999999996</v>
      </c>
      <c r="V204">
        <f t="shared" si="18"/>
        <v>8.9261657177132928E-5</v>
      </c>
      <c r="W204">
        <f t="shared" si="19"/>
        <v>3.2167099984109428E-4</v>
      </c>
    </row>
    <row r="205" spans="21:23" x14ac:dyDescent="0.25">
      <c r="U205">
        <v>4.1500000000000004</v>
      </c>
      <c r="V205">
        <f t="shared" si="18"/>
        <v>7.2625930302252324E-5</v>
      </c>
      <c r="W205">
        <f t="shared" si="19"/>
        <v>2.7822589410991409E-4</v>
      </c>
    </row>
    <row r="206" spans="21:23" x14ac:dyDescent="0.25">
      <c r="U206">
        <v>4.2</v>
      </c>
      <c r="V206">
        <f t="shared" si="18"/>
        <v>5.8943067756539855E-5</v>
      </c>
      <c r="W206">
        <f t="shared" si="19"/>
        <v>2.4049476932136953E-4</v>
      </c>
    </row>
    <row r="207" spans="21:23" x14ac:dyDescent="0.25">
      <c r="U207">
        <v>4.25</v>
      </c>
      <c r="V207">
        <f t="shared" si="18"/>
        <v>4.7718636541204952E-5</v>
      </c>
      <c r="W207">
        <f t="shared" si="19"/>
        <v>2.0775245689653345E-4</v>
      </c>
    </row>
    <row r="208" spans="21:23" x14ac:dyDescent="0.25">
      <c r="U208">
        <v>4.3</v>
      </c>
      <c r="V208">
        <f t="shared" si="18"/>
        <v>3.8535196742087129E-5</v>
      </c>
      <c r="W208">
        <f t="shared" si="19"/>
        <v>1.7936140051502098E-4</v>
      </c>
    </row>
    <row r="209" spans="21:23" x14ac:dyDescent="0.25">
      <c r="U209">
        <v>4.3499999999999996</v>
      </c>
      <c r="V209">
        <f t="shared" si="18"/>
        <v>3.1041407057850266E-5</v>
      </c>
      <c r="W209">
        <f t="shared" si="19"/>
        <v>1.5476180001306757E-4</v>
      </c>
    </row>
    <row r="210" spans="21:23" x14ac:dyDescent="0.25">
      <c r="U210">
        <v>4.4000000000000004</v>
      </c>
      <c r="V210">
        <f t="shared" si="18"/>
        <v>2.4942471290053535E-5</v>
      </c>
      <c r="W210">
        <f t="shared" si="19"/>
        <v>1.3346274517489932E-4</v>
      </c>
    </row>
    <row r="211" spans="21:23" x14ac:dyDescent="0.25">
      <c r="U211">
        <v>4.45</v>
      </c>
      <c r="V211">
        <f t="shared" si="18"/>
        <v>1.9991796706922791E-5</v>
      </c>
      <c r="W211">
        <f t="shared" si="19"/>
        <v>1.1503425943139838E-4</v>
      </c>
    </row>
    <row r="212" spans="21:23" x14ac:dyDescent="0.25">
      <c r="U212">
        <v>4.5</v>
      </c>
      <c r="V212">
        <f t="shared" si="18"/>
        <v>1.5983741106905475E-5</v>
      </c>
      <c r="W212">
        <f t="shared" si="19"/>
        <v>9.9100176648423411E-5</v>
      </c>
    </row>
    <row r="213" spans="21:23" x14ac:dyDescent="0.25">
      <c r="U213">
        <v>4.55</v>
      </c>
      <c r="V213">
        <f t="shared" si="18"/>
        <v>1.2747332381833466E-5</v>
      </c>
      <c r="W213">
        <f t="shared" si="19"/>
        <v>8.533177787435068E-5</v>
      </c>
    </row>
    <row r="214" spans="21:23" x14ac:dyDescent="0.25">
      <c r="U214">
        <v>4.5999999999999996</v>
      </c>
      <c r="V214">
        <f t="shared" si="18"/>
        <v>1.0140852065486758E-5</v>
      </c>
      <c r="W214">
        <f t="shared" si="19"/>
        <v>7.3442118959763243E-5</v>
      </c>
    </row>
    <row r="215" spans="21:23" x14ac:dyDescent="0.25">
      <c r="U215">
        <v>4.6500000000000004</v>
      </c>
      <c r="V215">
        <f t="shared" si="18"/>
        <v>8.0471824564922952E-6</v>
      </c>
      <c r="W215">
        <f t="shared" si="19"/>
        <v>6.3180984225419116E-5</v>
      </c>
    </row>
    <row r="216" spans="21:23" x14ac:dyDescent="0.25">
      <c r="U216">
        <v>4.7</v>
      </c>
      <c r="V216">
        <f t="shared" si="18"/>
        <v>6.3698251788670899E-6</v>
      </c>
      <c r="W216">
        <f t="shared" si="19"/>
        <v>5.4330405724722871E-5</v>
      </c>
    </row>
    <row r="217" spans="21:23" x14ac:dyDescent="0.25">
      <c r="U217">
        <v>4.75</v>
      </c>
      <c r="V217">
        <f t="shared" si="18"/>
        <v>5.0295072885924454E-6</v>
      </c>
      <c r="W217">
        <f t="shared" si="19"/>
        <v>4.6700692032118307E-5</v>
      </c>
    </row>
    <row r="218" spans="21:23" x14ac:dyDescent="0.25">
      <c r="U218">
        <v>4.8</v>
      </c>
      <c r="V218">
        <f t="shared" si="18"/>
        <v>3.9612990910320753E-6</v>
      </c>
      <c r="W218">
        <f t="shared" si="19"/>
        <v>4.012691481565565E-5</v>
      </c>
    </row>
    <row r="219" spans="21:23" x14ac:dyDescent="0.25">
      <c r="U219">
        <v>4.8499999999999996</v>
      </c>
      <c r="V219">
        <f t="shared" si="18"/>
        <v>3.1121755791489445E-6</v>
      </c>
      <c r="W219">
        <f t="shared" si="19"/>
        <v>3.4465805663125769E-5</v>
      </c>
    </row>
    <row r="220" spans="21:23" x14ac:dyDescent="0.25">
      <c r="U220">
        <v>4.9000000000000004</v>
      </c>
      <c r="V220">
        <f t="shared" si="18"/>
        <v>2.4389607458933522E-6</v>
      </c>
      <c r="W220">
        <f t="shared" si="19"/>
        <v>2.9593019683089474E-5</v>
      </c>
    </row>
    <row r="221" spans="21:23" x14ac:dyDescent="0.25">
      <c r="U221">
        <v>4.95</v>
      </c>
      <c r="V221">
        <f t="shared" si="18"/>
        <v>1.9066009031228108E-6</v>
      </c>
      <c r="W221">
        <f t="shared" si="19"/>
        <v>2.5400726263104219E-5</v>
      </c>
    </row>
    <row r="222" spans="21:23" x14ac:dyDescent="0.25">
      <c r="U222">
        <v>5</v>
      </c>
      <c r="V222">
        <f t="shared" si="18"/>
        <v>1.4867195147342977E-6</v>
      </c>
      <c r="W222">
        <f t="shared" si="19"/>
        <v>2.179549101564582E-5</v>
      </c>
    </row>
    <row r="223" spans="21:23" x14ac:dyDescent="0.25">
      <c r="U223">
        <v>5.05</v>
      </c>
      <c r="V223">
        <f t="shared" si="18"/>
        <v>1.1564119035797834E-6</v>
      </c>
      <c r="W223">
        <f t="shared" si="19"/>
        <v>1.8696416364037217E-5</v>
      </c>
    </row>
    <row r="224" spans="21:23" x14ac:dyDescent="0.25">
      <c r="U224">
        <v>5.0999999999999996</v>
      </c>
      <c r="V224">
        <f t="shared" si="18"/>
        <v>8.9724351623833374E-7</v>
      </c>
      <c r="W224">
        <f t="shared" si="19"/>
        <v>1.6033511409261073E-5</v>
      </c>
    </row>
    <row r="225" spans="21:23" x14ac:dyDescent="0.25">
      <c r="U225">
        <v>5.15</v>
      </c>
      <c r="V225">
        <f t="shared" si="18"/>
        <v>6.9442023538553393E-7</v>
      </c>
      <c r="W225">
        <f t="shared" si="19"/>
        <v>1.3746264672450306E-5</v>
      </c>
    </row>
    <row r="226" spans="21:23" x14ac:dyDescent="0.25">
      <c r="U226">
        <v>5.2</v>
      </c>
      <c r="V226">
        <f t="shared" si="18"/>
        <v>5.3610353446976145E-7</v>
      </c>
      <c r="W226">
        <f t="shared" si="19"/>
        <v>1.1782396029987341E-5</v>
      </c>
    </row>
    <row r="227" spans="21:23" x14ac:dyDescent="0.25">
      <c r="U227">
        <v>5.25</v>
      </c>
      <c r="V227">
        <f t="shared" si="18"/>
        <v>4.1284709886299984E-7</v>
      </c>
      <c r="W227">
        <f t="shared" si="19"/>
        <v>1.0096766654710615E-5</v>
      </c>
    </row>
    <row r="228" spans="21:23" x14ac:dyDescent="0.25">
      <c r="U228">
        <v>5.3</v>
      </c>
      <c r="V228">
        <f t="shared" si="18"/>
        <v>3.1713492167159759E-7</v>
      </c>
      <c r="W228">
        <f t="shared" si="19"/>
        <v>8.6504280564340827E-6</v>
      </c>
    </row>
    <row r="229" spans="21:23" x14ac:dyDescent="0.25">
      <c r="U229">
        <v>5.35</v>
      </c>
      <c r="V229">
        <f t="shared" si="18"/>
        <v>2.430038541080535E-7</v>
      </c>
      <c r="W229">
        <f t="shared" si="19"/>
        <v>7.4097933883166979E-6</v>
      </c>
    </row>
    <row r="230" spans="21:23" x14ac:dyDescent="0.25">
      <c r="U230">
        <v>5.4</v>
      </c>
      <c r="V230">
        <f t="shared" si="18"/>
        <v>1.8573618445552897E-7</v>
      </c>
      <c r="W230">
        <f t="shared" si="19"/>
        <v>6.3459160642956115E-6</v>
      </c>
    </row>
    <row r="231" spans="21:23" x14ac:dyDescent="0.25">
      <c r="U231">
        <v>5.45</v>
      </c>
      <c r="V231">
        <f t="shared" si="18"/>
        <v>1.4161007130161176E-7</v>
      </c>
      <c r="W231">
        <f t="shared" si="19"/>
        <v>5.433862429258427E-6</v>
      </c>
    </row>
    <row r="232" spans="21:23" x14ac:dyDescent="0.25">
      <c r="U232">
        <v>5.5</v>
      </c>
      <c r="V232">
        <f t="shared" si="18"/>
        <v>1.0769760042543276E-7</v>
      </c>
      <c r="W232">
        <f t="shared" si="19"/>
        <v>4.6521667506745516E-6</v>
      </c>
    </row>
    <row r="233" spans="21:23" x14ac:dyDescent="0.25">
      <c r="U233">
        <v>5.55</v>
      </c>
      <c r="V233">
        <f t="shared" si="18"/>
        <v>8.1701903785432203E-8</v>
      </c>
      <c r="W233">
        <f t="shared" si="19"/>
        <v>3.9823581708733459E-6</v>
      </c>
    </row>
    <row r="234" spans="21:23" x14ac:dyDescent="0.25">
      <c r="U234">
        <v>5.6</v>
      </c>
      <c r="V234">
        <f t="shared" si="18"/>
        <v>6.1826205001658573E-8</v>
      </c>
      <c r="W234">
        <f t="shared" si="19"/>
        <v>3.4085504856881145E-6</v>
      </c>
    </row>
    <row r="235" spans="21:23" x14ac:dyDescent="0.25">
      <c r="U235">
        <v>5.65</v>
      </c>
      <c r="V235">
        <f t="shared" si="18"/>
        <v>4.666886797594256E-8</v>
      </c>
      <c r="W235">
        <f t="shared" si="19"/>
        <v>2.917086710041626E-6</v>
      </c>
    </row>
    <row r="236" spans="21:23" x14ac:dyDescent="0.25">
      <c r="U236">
        <v>5.7</v>
      </c>
      <c r="V236">
        <f t="shared" si="18"/>
        <v>3.513955094820434E-8</v>
      </c>
      <c r="W236">
        <f t="shared" si="19"/>
        <v>2.4962313659816511E-6</v>
      </c>
    </row>
    <row r="237" spans="21:23" x14ac:dyDescent="0.25">
      <c r="U237">
        <v>5.75</v>
      </c>
      <c r="V237">
        <f t="shared" si="18"/>
        <v>2.6392432035705735E-8</v>
      </c>
      <c r="W237">
        <f t="shared" si="19"/>
        <v>2.1359042948210869E-6</v>
      </c>
    </row>
    <row r="238" spans="21:23" x14ac:dyDescent="0.25">
      <c r="U238">
        <v>5.8</v>
      </c>
      <c r="V238">
        <f t="shared" si="18"/>
        <v>1.9773196406244672E-8</v>
      </c>
      <c r="W238">
        <f t="shared" si="19"/>
        <v>1.8274505628714763E-6</v>
      </c>
    </row>
    <row r="239" spans="21:23" x14ac:dyDescent="0.25">
      <c r="U239">
        <v>5.85</v>
      </c>
      <c r="V239">
        <f t="shared" si="18"/>
        <v>1.4777079586480053E-8</v>
      </c>
      <c r="W239">
        <f t="shared" si="19"/>
        <v>1.5634417095445657E-6</v>
      </c>
    </row>
    <row r="240" spans="21:23" x14ac:dyDescent="0.25">
      <c r="U240">
        <v>5.9</v>
      </c>
      <c r="V240">
        <f t="shared" si="18"/>
        <v>1.1015763624682308E-8</v>
      </c>
      <c r="W240">
        <f t="shared" si="19"/>
        <v>1.3375041863864226E-6</v>
      </c>
    </row>
    <row r="241" spans="21:23" x14ac:dyDescent="0.25">
      <c r="U241">
        <v>5.95</v>
      </c>
      <c r="V241">
        <f t="shared" si="18"/>
        <v>8.1913384034791736E-9</v>
      </c>
      <c r="W241">
        <f t="shared" si="19"/>
        <v>1.1441713642348431E-6</v>
      </c>
    </row>
    <row r="242" spans="21:23" x14ac:dyDescent="0.25">
      <c r="U242">
        <v>6</v>
      </c>
      <c r="V242">
        <f t="shared" si="18"/>
        <v>6.0758828498232861E-9</v>
      </c>
      <c r="W242">
        <f t="shared" si="19"/>
        <v>9.7875595079034795E-7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hruskap</dc:creator>
  <cp:lastModifiedBy>peta</cp:lastModifiedBy>
  <dcterms:created xsi:type="dcterms:W3CDTF">2019-11-11T15:15:08Z</dcterms:created>
  <dcterms:modified xsi:type="dcterms:W3CDTF">2022-11-24T08:01:38Z</dcterms:modified>
</cp:coreProperties>
</file>