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<sst xmlns="http://schemas.openxmlformats.org/spreadsheetml/2006/main" count="55" uniqueCount="41">
  <si>
    <t xml:space="preserve">Century</t>
  </si>
  <si>
    <t xml:space="preserve">89,5%</t>
  </si>
  <si>
    <t xml:space="preserve">1 and 0.5</t>
  </si>
  <si>
    <t xml:space="preserve">TOTAL</t>
  </si>
  <si>
    <t xml:space="preserve">6 st. př. n. l.</t>
  </si>
  <si>
    <t xml:space="preserve">100.00%</t>
  </si>
  <si>
    <t xml:space="preserve">5 st. př. n. l.</t>
  </si>
  <si>
    <t xml:space="preserve">98.42%</t>
  </si>
  <si>
    <t xml:space="preserve">4 st. př. n. l.</t>
  </si>
  <si>
    <t xml:space="preserve">86.85%</t>
  </si>
  <si>
    <t xml:space="preserve">3 st. př. n. l.</t>
  </si>
  <si>
    <t xml:space="preserve">78.82%</t>
  </si>
  <si>
    <t xml:space="preserve">2 st. př. n. l.</t>
  </si>
  <si>
    <t xml:space="preserve">83.52%</t>
  </si>
  <si>
    <t xml:space="preserve">1 st. př. n. l.</t>
  </si>
  <si>
    <t xml:space="preserve">63.61%</t>
  </si>
  <si>
    <t xml:space="preserve">1 st. n. l.</t>
  </si>
  <si>
    <t xml:space="preserve">61.24%</t>
  </si>
  <si>
    <t xml:space="preserve">2 st. n. l.</t>
  </si>
  <si>
    <t xml:space="preserve">79.43%</t>
  </si>
  <si>
    <t xml:space="preserve">3 st. n. l.</t>
  </si>
  <si>
    <t xml:space="preserve">76.74%</t>
  </si>
  <si>
    <t xml:space="preserve">4 st. n. l.</t>
  </si>
  <si>
    <t xml:space="preserve">59.29%</t>
  </si>
  <si>
    <t xml:space="preserve">5 st. n. l.</t>
  </si>
  <si>
    <t xml:space="preserve">59.09%</t>
  </si>
  <si>
    <t xml:space="preserve">%</t>
  </si>
  <si>
    <t xml:space="preserve">Století</t>
  </si>
  <si>
    <t xml:space="preserve">0,5</t>
  </si>
  <si>
    <t xml:space="preserve">méně než 0,5</t>
  </si>
  <si>
    <t xml:space="preserve">6. st. př. n. l.</t>
  </si>
  <si>
    <t xml:space="preserve">5. st. př. n. l.</t>
  </si>
  <si>
    <t xml:space="preserve">4. st. př. n. l.</t>
  </si>
  <si>
    <t xml:space="preserve">3. st. př. n. l.</t>
  </si>
  <si>
    <t xml:space="preserve">2. st. př. n. l.</t>
  </si>
  <si>
    <t xml:space="preserve">1. st. př. n. l.</t>
  </si>
  <si>
    <t xml:space="preserve">1. st. n. l.</t>
  </si>
  <si>
    <t xml:space="preserve">2. st. n. l.</t>
  </si>
  <si>
    <t xml:space="preserve">3. st. n. l.</t>
  </si>
  <si>
    <t xml:space="preserve">4. st. n. l.</t>
  </si>
  <si>
    <t xml:space="preserve">5. st. n. l.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</si>
</sst>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%"/>
    <numFmt numFmtId="167" formatCode="0.0"/>
    <numFmt numFmtId="168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4"/>
      <name val="Arial"/>
      <family val="2"/>
    </font>
    <font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Procentuální zastoupení šíře intervalu datace nápisů</a:t>
            </a:r>
          </a:p>
        </c:rich>
      </c:tx>
      <c:layout>
        <c:manualLayout>
          <c:xMode val="edge"/>
          <c:yMode val="edge"/>
          <c:x val="0.208380215131194"/>
          <c:y val="0.0461095100864553"/>
        </c:manualLayout>
      </c:layout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Sheet1!$A$34:$A$44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Sheet1!$B$34:$B$44</c:f>
              <c:numCache>
                <c:formatCode>General</c:formatCode>
                <c:ptCount val="11"/>
                <c:pt idx="0">
                  <c:v>3</c:v>
                </c:pt>
                <c:pt idx="1">
                  <c:v>60</c:v>
                </c:pt>
                <c:pt idx="2">
                  <c:v>168</c:v>
                </c:pt>
                <c:pt idx="3">
                  <c:v>117</c:v>
                </c:pt>
                <c:pt idx="4">
                  <c:v>115</c:v>
                </c:pt>
                <c:pt idx="5">
                  <c:v>69</c:v>
                </c:pt>
                <c:pt idx="6">
                  <c:v>68</c:v>
                </c:pt>
                <c:pt idx="7">
                  <c:v>253</c:v>
                </c:pt>
                <c:pt idx="8">
                  <c:v>390</c:v>
                </c:pt>
                <c:pt idx="9">
                  <c:v>23</c:v>
                </c:pt>
                <c:pt idx="10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rgbClr val="999999"/>
            </a:solidFill>
            <a:ln>
              <a:solidFill>
                <a:srgbClr val="000000"/>
              </a:solidFill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Sheet1!$A$34:$A$44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Sheet1!$C$34:$C$44</c:f>
              <c:numCache>
                <c:formatCode>General</c:formatCode>
                <c:ptCount val="11"/>
                <c:pt idx="0">
                  <c:v>3</c:v>
                </c:pt>
                <c:pt idx="1">
                  <c:v>63.5</c:v>
                </c:pt>
                <c:pt idx="2">
                  <c:v>74.5</c:v>
                </c:pt>
                <c:pt idx="3">
                  <c:v>42</c:v>
                </c:pt>
                <c:pt idx="4">
                  <c:v>92</c:v>
                </c:pt>
                <c:pt idx="5">
                  <c:v>90.5</c:v>
                </c:pt>
                <c:pt idx="6">
                  <c:v>75</c:v>
                </c:pt>
                <c:pt idx="7">
                  <c:v>138</c:v>
                </c:pt>
                <c:pt idx="8">
                  <c:v>103.5</c:v>
                </c:pt>
                <c:pt idx="9">
                  <c:v>30</c:v>
                </c:pt>
                <c:pt idx="10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méně než 0,5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Sheet1!$A$34:$A$44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Sheet1!$D$34:$D$44</c:f>
              <c:numCache>
                <c:formatCode>General</c:formatCode>
                <c:ptCount val="11"/>
                <c:pt idx="0">
                  <c:v>0</c:v>
                </c:pt>
                <c:pt idx="1">
                  <c:v>0.533333333333333</c:v>
                </c:pt>
                <c:pt idx="2">
                  <c:v>2.11666666666667</c:v>
                </c:pt>
                <c:pt idx="3">
                  <c:v>14.5095238095238</c:v>
                </c:pt>
                <c:pt idx="4">
                  <c:v>15.4595238095238</c:v>
                </c:pt>
                <c:pt idx="5">
                  <c:v>15.5428571428571</c:v>
                </c:pt>
                <c:pt idx="6">
                  <c:v>47.6761904761905</c:v>
                </c:pt>
                <c:pt idx="7">
                  <c:v>36.4261904761905</c:v>
                </c:pt>
                <c:pt idx="8">
                  <c:v>51.5928571428572</c:v>
                </c:pt>
                <c:pt idx="9">
                  <c:v>37.0595238095238</c:v>
                </c:pt>
                <c:pt idx="10">
                  <c:v>2.39285714285714</c:v>
                </c:pt>
              </c:numCache>
            </c:numRef>
          </c:val>
        </c:ser>
        <c:gapWidth val="100"/>
        <c:overlap val="0"/>
        <c:axId val="46685268"/>
        <c:axId val="16090797"/>
      </c:barChart>
      <c:catAx>
        <c:axId val="466852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Století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090797"/>
        <c:crossesAt val="0"/>
        <c:auto val="1"/>
        <c:lblAlgn val="ctr"/>
        <c:lblOffset val="100"/>
      </c:catAx>
      <c:valAx>
        <c:axId val="160907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Procentuální zastoupení datovaných nápisů (celkem 2276 nápisů)</a:t>
                </a:r>
              </a:p>
            </c:rich>
          </c:tx>
          <c:layout>
            <c:manualLayout>
              <c:xMode val="edge"/>
              <c:yMode val="edge"/>
              <c:x val="0.0203429497277105"/>
              <c:y val="0.86011047070124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68526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19800</xdr:colOff>
      <xdr:row>30</xdr:row>
      <xdr:rowOff>19080</xdr:rowOff>
    </xdr:from>
    <xdr:to>
      <xdr:col>15</xdr:col>
      <xdr:colOff>207720</xdr:colOff>
      <xdr:row>66</xdr:row>
      <xdr:rowOff>162720</xdr:rowOff>
    </xdr:to>
    <xdr:graphicFrame>
      <xdr:nvGraphicFramePr>
        <xdr:cNvPr id="0" name=""/>
        <xdr:cNvGraphicFramePr/>
      </xdr:nvGraphicFramePr>
      <xdr:xfrm>
        <a:off x="3924720" y="4895640"/>
        <a:ext cx="7998480" cy="59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4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S36" activeCellId="0" sqref="S36"/>
    </sheetView>
  </sheetViews>
  <sheetFormatPr defaultRowHeight="12.8"/>
  <sheetData>
    <row r="2" customFormat="false" ht="12.8" hidden="false" customHeight="false" outlineLevel="0" collapsed="false">
      <c r="A2" s="1" t="s">
        <v>0</v>
      </c>
      <c r="B2" s="1" t="n">
        <v>1</v>
      </c>
      <c r="C2" s="1" t="n">
        <v>0.5</v>
      </c>
      <c r="D2" s="1" t="n">
        <v>0.33</v>
      </c>
      <c r="E2" s="1" t="n">
        <v>0.25</v>
      </c>
      <c r="F2" s="1" t="n">
        <v>0.2</v>
      </c>
      <c r="G2" s="1" t="n">
        <v>0.16</v>
      </c>
      <c r="H2" s="1" t="n">
        <v>0.125</v>
      </c>
      <c r="I2" s="1" t="s">
        <v>1</v>
      </c>
      <c r="J2" s="1" t="s">
        <v>2</v>
      </c>
      <c r="K2" s="2"/>
      <c r="L2" s="1" t="s">
        <v>3</v>
      </c>
    </row>
    <row r="3" customFormat="false" ht="12.8" hidden="false" customHeight="false" outlineLevel="0" collapsed="false">
      <c r="A3" s="1" t="s">
        <v>4</v>
      </c>
      <c r="B3" s="1" t="n">
        <v>3</v>
      </c>
      <c r="C3" s="1" t="n">
        <v>4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7.16</v>
      </c>
      <c r="J3" s="1" t="n">
        <v>8</v>
      </c>
      <c r="K3" s="3" t="s">
        <v>5</v>
      </c>
      <c r="L3" s="1" t="n">
        <v>8</v>
      </c>
    </row>
    <row r="4" customFormat="false" ht="12.8" hidden="false" customHeight="false" outlineLevel="0" collapsed="false">
      <c r="A4" s="1" t="s">
        <v>6</v>
      </c>
      <c r="B4" s="1" t="n">
        <v>60</v>
      </c>
      <c r="C4" s="1" t="n">
        <v>127</v>
      </c>
      <c r="D4" s="1" t="n">
        <v>1</v>
      </c>
      <c r="E4" s="1" t="n">
        <v>1</v>
      </c>
      <c r="F4" s="1" t="n">
        <v>1</v>
      </c>
      <c r="G4" s="1" t="n">
        <v>0</v>
      </c>
      <c r="H4" s="1" t="n">
        <v>0</v>
      </c>
      <c r="I4" s="1" t="n">
        <v>170.05</v>
      </c>
      <c r="J4" s="1" t="n">
        <v>187</v>
      </c>
      <c r="K4" s="3" t="s">
        <v>7</v>
      </c>
      <c r="L4" s="1" t="n">
        <v>190</v>
      </c>
    </row>
    <row r="5" customFormat="false" ht="12.8" hidden="false" customHeight="false" outlineLevel="0" collapsed="false">
      <c r="A5" s="1" t="s">
        <v>8</v>
      </c>
      <c r="B5" s="1" t="n">
        <v>168</v>
      </c>
      <c r="C5" s="1" t="n">
        <v>149</v>
      </c>
      <c r="D5" s="1" t="n">
        <v>5</v>
      </c>
      <c r="E5" s="1" t="n">
        <v>42</v>
      </c>
      <c r="F5" s="1" t="n">
        <v>1</v>
      </c>
      <c r="G5" s="1" t="n">
        <v>0</v>
      </c>
      <c r="H5" s="1" t="n">
        <v>0</v>
      </c>
      <c r="I5" s="1" t="n">
        <v>326.675</v>
      </c>
      <c r="J5" s="1" t="n">
        <v>317</v>
      </c>
      <c r="K5" s="3" t="s">
        <v>9</v>
      </c>
      <c r="L5" s="1" t="n">
        <v>365</v>
      </c>
    </row>
    <row r="6" customFormat="false" ht="12.8" hidden="false" customHeight="false" outlineLevel="0" collapsed="false">
      <c r="A6" s="1" t="s">
        <v>10</v>
      </c>
      <c r="B6" s="1" t="n">
        <v>117</v>
      </c>
      <c r="C6" s="1" t="n">
        <v>84</v>
      </c>
      <c r="D6" s="1" t="n">
        <v>11</v>
      </c>
      <c r="E6" s="1" t="n">
        <v>41</v>
      </c>
      <c r="F6" s="1" t="n">
        <v>1</v>
      </c>
      <c r="G6" s="1" t="n">
        <v>0</v>
      </c>
      <c r="H6" s="1" t="n">
        <v>1</v>
      </c>
      <c r="I6" s="1" t="n">
        <v>228.225</v>
      </c>
      <c r="J6" s="1" t="n">
        <v>201</v>
      </c>
      <c r="K6" s="3" t="s">
        <v>11</v>
      </c>
      <c r="L6" s="1" t="n">
        <v>255</v>
      </c>
    </row>
    <row r="7" customFormat="false" ht="12.8" hidden="false" customHeight="false" outlineLevel="0" collapsed="false">
      <c r="A7" s="1" t="s">
        <v>12</v>
      </c>
      <c r="B7" s="1" t="n">
        <v>115</v>
      </c>
      <c r="C7" s="1" t="n">
        <v>184</v>
      </c>
      <c r="D7" s="1" t="n">
        <v>14</v>
      </c>
      <c r="E7" s="1" t="n">
        <v>42</v>
      </c>
      <c r="F7" s="1" t="n">
        <v>2</v>
      </c>
      <c r="G7" s="1" t="n">
        <v>0</v>
      </c>
      <c r="H7" s="1" t="n">
        <v>1</v>
      </c>
      <c r="I7" s="1" t="n">
        <v>320.41</v>
      </c>
      <c r="J7" s="1" t="n">
        <v>299</v>
      </c>
      <c r="K7" s="3" t="s">
        <v>13</v>
      </c>
      <c r="L7" s="1" t="n">
        <v>358</v>
      </c>
    </row>
    <row r="8" customFormat="false" ht="12.8" hidden="false" customHeight="false" outlineLevel="0" collapsed="false">
      <c r="A8" s="1" t="s">
        <v>14</v>
      </c>
      <c r="B8" s="1" t="n">
        <v>69</v>
      </c>
      <c r="C8" s="1" t="n">
        <v>181</v>
      </c>
      <c r="D8" s="1" t="n">
        <v>9</v>
      </c>
      <c r="E8" s="1" t="n">
        <v>122</v>
      </c>
      <c r="F8" s="1" t="n">
        <v>2</v>
      </c>
      <c r="G8" s="1" t="n">
        <v>9</v>
      </c>
      <c r="H8" s="1" t="n">
        <v>1</v>
      </c>
      <c r="I8" s="1" t="n">
        <v>351.735</v>
      </c>
      <c r="J8" s="1" t="n">
        <v>250</v>
      </c>
      <c r="K8" s="3" t="s">
        <v>15</v>
      </c>
      <c r="L8" s="1" t="n">
        <v>393</v>
      </c>
    </row>
    <row r="9" customFormat="false" ht="12.8" hidden="false" customHeight="false" outlineLevel="0" collapsed="false">
      <c r="A9" s="1" t="s">
        <v>16</v>
      </c>
      <c r="B9" s="1" t="n">
        <v>68</v>
      </c>
      <c r="C9" s="1" t="n">
        <v>150</v>
      </c>
      <c r="D9" s="1" t="n">
        <v>46</v>
      </c>
      <c r="E9" s="1" t="n">
        <v>81</v>
      </c>
      <c r="F9" s="1" t="n">
        <v>1</v>
      </c>
      <c r="G9" s="1" t="n">
        <v>9</v>
      </c>
      <c r="H9" s="1" t="n">
        <v>1</v>
      </c>
      <c r="I9" s="1" t="n">
        <v>318.62</v>
      </c>
      <c r="J9" s="1" t="n">
        <v>218</v>
      </c>
      <c r="K9" s="3" t="s">
        <v>17</v>
      </c>
      <c r="L9" s="1" t="n">
        <v>356</v>
      </c>
    </row>
    <row r="10" customFormat="false" ht="12.8" hidden="false" customHeight="false" outlineLevel="0" collapsed="false">
      <c r="A10" s="1" t="s">
        <v>18</v>
      </c>
      <c r="B10" s="1" t="n">
        <v>253</v>
      </c>
      <c r="C10" s="1" t="n">
        <v>276</v>
      </c>
      <c r="D10" s="1" t="n">
        <v>43</v>
      </c>
      <c r="E10" s="1" t="n">
        <v>83</v>
      </c>
      <c r="F10" s="1" t="n">
        <v>1</v>
      </c>
      <c r="G10" s="1" t="n">
        <v>9</v>
      </c>
      <c r="H10" s="1" t="n">
        <v>1</v>
      </c>
      <c r="I10" s="1" t="n">
        <v>596.07</v>
      </c>
      <c r="J10" s="1" t="n">
        <v>529</v>
      </c>
      <c r="K10" s="3" t="s">
        <v>19</v>
      </c>
      <c r="L10" s="1" t="n">
        <v>666</v>
      </c>
    </row>
    <row r="11" customFormat="false" ht="12.8" hidden="false" customHeight="false" outlineLevel="0" collapsed="false">
      <c r="A11" s="1" t="s">
        <v>20</v>
      </c>
      <c r="B11" s="1" t="n">
        <v>390</v>
      </c>
      <c r="C11" s="1" t="n">
        <v>207</v>
      </c>
      <c r="D11" s="1" t="n">
        <v>87</v>
      </c>
      <c r="E11" s="1" t="n">
        <v>83</v>
      </c>
      <c r="F11" s="1" t="n">
        <v>1</v>
      </c>
      <c r="G11" s="1" t="n">
        <v>9</v>
      </c>
      <c r="H11" s="1" t="n">
        <v>1</v>
      </c>
      <c r="I11" s="1" t="n">
        <v>696.31</v>
      </c>
      <c r="J11" s="1" t="n">
        <v>597</v>
      </c>
      <c r="K11" s="3" t="s">
        <v>21</v>
      </c>
      <c r="L11" s="1" t="n">
        <v>778</v>
      </c>
    </row>
    <row r="12" customFormat="false" ht="12.8" hidden="false" customHeight="false" outlineLevel="0" collapsed="false">
      <c r="A12" s="1" t="s">
        <v>22</v>
      </c>
      <c r="B12" s="1" t="n">
        <v>23</v>
      </c>
      <c r="C12" s="1" t="n">
        <v>60</v>
      </c>
      <c r="D12" s="1" t="n">
        <v>44</v>
      </c>
      <c r="E12" s="1" t="n">
        <v>3</v>
      </c>
      <c r="F12" s="1" t="n">
        <v>0</v>
      </c>
      <c r="G12" s="1" t="n">
        <v>9</v>
      </c>
      <c r="H12" s="1" t="n">
        <v>1</v>
      </c>
      <c r="I12" s="1" t="n">
        <v>125.3</v>
      </c>
      <c r="J12" s="1" t="n">
        <v>83</v>
      </c>
      <c r="K12" s="3" t="s">
        <v>23</v>
      </c>
      <c r="L12" s="1" t="n">
        <v>140</v>
      </c>
    </row>
    <row r="13" customFormat="false" ht="12.8" hidden="false" customHeight="false" outlineLevel="0" collapsed="false">
      <c r="A13" s="1" t="s">
        <v>24</v>
      </c>
      <c r="B13" s="1" t="n">
        <v>42</v>
      </c>
      <c r="C13" s="1" t="n">
        <v>36</v>
      </c>
      <c r="D13" s="1" t="n">
        <v>0</v>
      </c>
      <c r="E13" s="1" t="n">
        <v>44</v>
      </c>
      <c r="F13" s="1" t="n">
        <v>0</v>
      </c>
      <c r="G13" s="1" t="n">
        <v>9</v>
      </c>
      <c r="H13" s="1" t="n">
        <v>1</v>
      </c>
      <c r="I13" s="1" t="n">
        <v>118.14</v>
      </c>
      <c r="J13" s="1" t="n">
        <v>78</v>
      </c>
      <c r="K13" s="3" t="s">
        <v>25</v>
      </c>
      <c r="L13" s="1" t="n">
        <v>132</v>
      </c>
    </row>
    <row r="14" customFormat="false" ht="12.8" hidden="false" customHeight="false" outlineLevel="0" collapsed="false">
      <c r="B14" s="0" t="n">
        <f aca="false">SUM(B2:B13)</f>
        <v>1309</v>
      </c>
      <c r="C14" s="0" t="n">
        <f aca="false">SUM(C3:C13)</f>
        <v>1458</v>
      </c>
    </row>
    <row r="17" customFormat="false" ht="12.8" hidden="false" customHeight="false" outlineLevel="0" collapsed="false">
      <c r="A17" s="1" t="s">
        <v>0</v>
      </c>
      <c r="B17" s="1" t="n">
        <v>1</v>
      </c>
      <c r="C17" s="1" t="n">
        <v>0.5</v>
      </c>
      <c r="D17" s="1" t="n">
        <v>0.33</v>
      </c>
      <c r="E17" s="1" t="n">
        <v>0.25</v>
      </c>
      <c r="F17" s="1" t="n">
        <v>0.2</v>
      </c>
      <c r="G17" s="1" t="n">
        <v>0.16</v>
      </c>
      <c r="H17" s="1" t="n">
        <v>0.125</v>
      </c>
      <c r="I17" s="1" t="s">
        <v>2</v>
      </c>
      <c r="J17" s="0" t="s">
        <v>26</v>
      </c>
      <c r="K17" s="0" t="s">
        <v>3</v>
      </c>
    </row>
    <row r="18" customFormat="false" ht="12.8" hidden="false" customHeight="false" outlineLevel="0" collapsed="false">
      <c r="A18" s="1" t="s">
        <v>4</v>
      </c>
      <c r="B18" s="1" t="n">
        <v>3</v>
      </c>
      <c r="C18" s="1" t="n">
        <v>3</v>
      </c>
      <c r="D18" s="1" t="n">
        <f aca="false">D3/3</f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0" t="n">
        <f aca="false">B18+C18</f>
        <v>6</v>
      </c>
      <c r="J18" s="4" t="n">
        <f aca="false">I18/K18</f>
        <v>1</v>
      </c>
      <c r="K18" s="0" t="n">
        <f aca="false">SUM(B18:H18)</f>
        <v>6</v>
      </c>
      <c r="L18" s="4"/>
      <c r="M18" s="4"/>
    </row>
    <row r="19" customFormat="false" ht="12.8" hidden="false" customHeight="false" outlineLevel="0" collapsed="false">
      <c r="A19" s="1" t="s">
        <v>6</v>
      </c>
      <c r="B19" s="1" t="n">
        <v>60</v>
      </c>
      <c r="C19" s="1" t="n">
        <f aca="false">C4/2</f>
        <v>63.5</v>
      </c>
      <c r="D19" s="1" t="n">
        <f aca="false">D4/3</f>
        <v>0.333333333333333</v>
      </c>
      <c r="E19" s="1" t="n">
        <f aca="false">E3/4</f>
        <v>0</v>
      </c>
      <c r="F19" s="1" t="n">
        <f aca="false">F4/5</f>
        <v>0.2</v>
      </c>
      <c r="G19" s="1" t="n">
        <f aca="false">G4/6</f>
        <v>0</v>
      </c>
      <c r="H19" s="1" t="n">
        <f aca="false">H4/7</f>
        <v>0</v>
      </c>
      <c r="I19" s="0" t="n">
        <f aca="false">B19+C19</f>
        <v>123.5</v>
      </c>
      <c r="J19" s="4" t="n">
        <f aca="false">I19/K19</f>
        <v>0.995700080623488</v>
      </c>
      <c r="K19" s="0" t="n">
        <f aca="false">SUM(B19:H19)</f>
        <v>124.033333333333</v>
      </c>
      <c r="L19" s="4"/>
      <c r="M19" s="4"/>
    </row>
    <row r="20" customFormat="false" ht="12.8" hidden="false" customHeight="false" outlineLevel="0" collapsed="false">
      <c r="A20" s="1" t="s">
        <v>8</v>
      </c>
      <c r="B20" s="1" t="n">
        <v>168</v>
      </c>
      <c r="C20" s="1" t="n">
        <f aca="false">C5/2</f>
        <v>74.5</v>
      </c>
      <c r="D20" s="1" t="n">
        <f aca="false">D5/3</f>
        <v>1.66666666666667</v>
      </c>
      <c r="E20" s="1" t="n">
        <f aca="false">E4/4</f>
        <v>0.25</v>
      </c>
      <c r="F20" s="1" t="n">
        <f aca="false">F5/5</f>
        <v>0.2</v>
      </c>
      <c r="G20" s="1" t="n">
        <f aca="false">G5/6</f>
        <v>0</v>
      </c>
      <c r="H20" s="1" t="n">
        <f aca="false">H5/7</f>
        <v>0</v>
      </c>
      <c r="I20" s="0" t="n">
        <f aca="false">B20+C20</f>
        <v>242.5</v>
      </c>
      <c r="J20" s="4" t="n">
        <f aca="false">I20/K20</f>
        <v>0.991347005518839</v>
      </c>
      <c r="K20" s="0" t="n">
        <f aca="false">SUM(B20:H20)</f>
        <v>244.616666666667</v>
      </c>
      <c r="L20" s="4"/>
      <c r="M20" s="4"/>
    </row>
    <row r="21" customFormat="false" ht="12.8" hidden="false" customHeight="false" outlineLevel="0" collapsed="false">
      <c r="A21" s="1" t="s">
        <v>10</v>
      </c>
      <c r="B21" s="1" t="n">
        <v>117</v>
      </c>
      <c r="C21" s="1" t="n">
        <f aca="false">C6/2</f>
        <v>42</v>
      </c>
      <c r="D21" s="1" t="n">
        <f aca="false">D6/3</f>
        <v>3.66666666666667</v>
      </c>
      <c r="E21" s="1" t="n">
        <f aca="false">E5/4</f>
        <v>10.5</v>
      </c>
      <c r="F21" s="1" t="n">
        <f aca="false">F6/5</f>
        <v>0.2</v>
      </c>
      <c r="G21" s="1" t="n">
        <f aca="false">G6/6</f>
        <v>0</v>
      </c>
      <c r="H21" s="1" t="n">
        <f aca="false">H6/7</f>
        <v>0.142857142857143</v>
      </c>
      <c r="I21" s="0" t="n">
        <f aca="false">B21+C21</f>
        <v>159</v>
      </c>
      <c r="J21" s="4" t="n">
        <f aca="false">I21/K21</f>
        <v>0.916376210994319</v>
      </c>
      <c r="K21" s="0" t="n">
        <f aca="false">SUM(B21:H21)</f>
        <v>173.509523809524</v>
      </c>
      <c r="L21" s="4"/>
      <c r="M21" s="4"/>
    </row>
    <row r="22" customFormat="false" ht="12.8" hidden="false" customHeight="false" outlineLevel="0" collapsed="false">
      <c r="A22" s="1" t="s">
        <v>12</v>
      </c>
      <c r="B22" s="1" t="n">
        <v>115</v>
      </c>
      <c r="C22" s="1" t="n">
        <f aca="false">C7/2</f>
        <v>92</v>
      </c>
      <c r="D22" s="1" t="n">
        <f aca="false">D7/3</f>
        <v>4.66666666666667</v>
      </c>
      <c r="E22" s="1" t="n">
        <f aca="false">E6/4</f>
        <v>10.25</v>
      </c>
      <c r="F22" s="1" t="n">
        <f aca="false">F7/5</f>
        <v>0.4</v>
      </c>
      <c r="G22" s="1" t="n">
        <f aca="false">G7/6</f>
        <v>0</v>
      </c>
      <c r="H22" s="1" t="n">
        <f aca="false">H7/7</f>
        <v>0.142857142857143</v>
      </c>
      <c r="I22" s="0" t="n">
        <f aca="false">B22+C22</f>
        <v>207</v>
      </c>
      <c r="J22" s="4" t="n">
        <f aca="false">I22/K22</f>
        <v>0.930506352145387</v>
      </c>
      <c r="K22" s="0" t="n">
        <f aca="false">SUM(B22:H22)</f>
        <v>222.459523809524</v>
      </c>
      <c r="L22" s="4"/>
      <c r="M22" s="4"/>
    </row>
    <row r="23" customFormat="false" ht="12.8" hidden="false" customHeight="false" outlineLevel="0" collapsed="false">
      <c r="A23" s="1" t="s">
        <v>14</v>
      </c>
      <c r="B23" s="1" t="n">
        <v>69</v>
      </c>
      <c r="C23" s="1" t="n">
        <f aca="false">C8/2</f>
        <v>90.5</v>
      </c>
      <c r="D23" s="1" t="n">
        <f aca="false">D8/3</f>
        <v>3</v>
      </c>
      <c r="E23" s="1" t="n">
        <f aca="false">E7/4</f>
        <v>10.5</v>
      </c>
      <c r="F23" s="1" t="n">
        <f aca="false">F8/5</f>
        <v>0.4</v>
      </c>
      <c r="G23" s="1" t="n">
        <f aca="false">G8/6</f>
        <v>1.5</v>
      </c>
      <c r="H23" s="1" t="n">
        <f aca="false">H8/7</f>
        <v>0.142857142857143</v>
      </c>
      <c r="I23" s="0" t="n">
        <f aca="false">B23+C23</f>
        <v>159.5</v>
      </c>
      <c r="J23" s="4" t="n">
        <f aca="false">I23/K23</f>
        <v>0.911205419081041</v>
      </c>
      <c r="K23" s="0" t="n">
        <f aca="false">SUM(B23:H23)</f>
        <v>175.042857142857</v>
      </c>
      <c r="L23" s="4"/>
      <c r="M23" s="4"/>
    </row>
    <row r="24" customFormat="false" ht="12.8" hidden="false" customHeight="false" outlineLevel="0" collapsed="false">
      <c r="A24" s="1" t="s">
        <v>16</v>
      </c>
      <c r="B24" s="1" t="n">
        <v>68</v>
      </c>
      <c r="C24" s="1" t="n">
        <f aca="false">C9/2</f>
        <v>75</v>
      </c>
      <c r="D24" s="1" t="n">
        <f aca="false">D9/3</f>
        <v>15.3333333333333</v>
      </c>
      <c r="E24" s="1" t="n">
        <f aca="false">E8/4</f>
        <v>30.5</v>
      </c>
      <c r="F24" s="1" t="n">
        <f aca="false">F9/5</f>
        <v>0.2</v>
      </c>
      <c r="G24" s="1" t="n">
        <f aca="false">G9/6</f>
        <v>1.5</v>
      </c>
      <c r="H24" s="1" t="n">
        <f aca="false">H9/7</f>
        <v>0.142857142857143</v>
      </c>
      <c r="I24" s="0" t="n">
        <f aca="false">B24+C24</f>
        <v>143</v>
      </c>
      <c r="J24" s="4" t="n">
        <f aca="false">I24/K24</f>
        <v>0.7499625393337</v>
      </c>
      <c r="K24" s="0" t="n">
        <f aca="false">SUM(B24:H24)</f>
        <v>190.67619047619</v>
      </c>
      <c r="L24" s="4"/>
      <c r="M24" s="4"/>
    </row>
    <row r="25" customFormat="false" ht="12.8" hidden="false" customHeight="false" outlineLevel="0" collapsed="false">
      <c r="A25" s="1" t="s">
        <v>18</v>
      </c>
      <c r="B25" s="1" t="n">
        <v>253</v>
      </c>
      <c r="C25" s="1" t="n">
        <f aca="false">C10/2</f>
        <v>138</v>
      </c>
      <c r="D25" s="1" t="n">
        <f aca="false">D10/3</f>
        <v>14.3333333333333</v>
      </c>
      <c r="E25" s="1" t="n">
        <f aca="false">E9/4</f>
        <v>20.25</v>
      </c>
      <c r="F25" s="1" t="n">
        <f aca="false">F10/5</f>
        <v>0.2</v>
      </c>
      <c r="G25" s="1" t="n">
        <f aca="false">G10/6</f>
        <v>1.5</v>
      </c>
      <c r="H25" s="1" t="n">
        <f aca="false">H10/7</f>
        <v>0.142857142857143</v>
      </c>
      <c r="I25" s="0" t="n">
        <f aca="false">B25+C25</f>
        <v>391</v>
      </c>
      <c r="J25" s="4" t="n">
        <f aca="false">I25/K25</f>
        <v>0.914777822960244</v>
      </c>
      <c r="K25" s="0" t="n">
        <f aca="false">SUM(B25:H25)</f>
        <v>427.42619047619</v>
      </c>
      <c r="L25" s="4"/>
      <c r="M25" s="4"/>
    </row>
    <row r="26" customFormat="false" ht="12.8" hidden="false" customHeight="false" outlineLevel="0" collapsed="false">
      <c r="A26" s="1" t="s">
        <v>20</v>
      </c>
      <c r="B26" s="1" t="n">
        <v>390</v>
      </c>
      <c r="C26" s="1" t="n">
        <f aca="false">C11/2</f>
        <v>103.5</v>
      </c>
      <c r="D26" s="1" t="n">
        <f aca="false">D11/3</f>
        <v>29</v>
      </c>
      <c r="E26" s="1" t="n">
        <f aca="false">E10/4</f>
        <v>20.75</v>
      </c>
      <c r="F26" s="1" t="n">
        <f aca="false">F11/5</f>
        <v>0.2</v>
      </c>
      <c r="G26" s="1" t="n">
        <f aca="false">G11/6</f>
        <v>1.5</v>
      </c>
      <c r="H26" s="1" t="n">
        <f aca="false">H11/7</f>
        <v>0.142857142857143</v>
      </c>
      <c r="I26" s="0" t="n">
        <f aca="false">B26+C26</f>
        <v>493.5</v>
      </c>
      <c r="J26" s="4" t="n">
        <f aca="false">I26/K26</f>
        <v>0.905350333494948</v>
      </c>
      <c r="K26" s="0" t="n">
        <f aca="false">SUM(B26:H26)</f>
        <v>545.092857142857</v>
      </c>
      <c r="L26" s="4"/>
      <c r="M26" s="4"/>
    </row>
    <row r="27" customFormat="false" ht="12.8" hidden="false" customHeight="false" outlineLevel="0" collapsed="false">
      <c r="A27" s="1" t="s">
        <v>22</v>
      </c>
      <c r="B27" s="1" t="n">
        <v>23</v>
      </c>
      <c r="C27" s="1" t="n">
        <f aca="false">C12/2</f>
        <v>30</v>
      </c>
      <c r="D27" s="1" t="n">
        <f aca="false">D12/3</f>
        <v>14.6666666666667</v>
      </c>
      <c r="E27" s="1" t="n">
        <f aca="false">E11/4</f>
        <v>20.75</v>
      </c>
      <c r="F27" s="1" t="n">
        <f aca="false">F12/5</f>
        <v>0</v>
      </c>
      <c r="G27" s="1" t="n">
        <f aca="false">G12/6</f>
        <v>1.5</v>
      </c>
      <c r="H27" s="1" t="n">
        <f aca="false">H12/7</f>
        <v>0.142857142857143</v>
      </c>
      <c r="I27" s="0" t="n">
        <f aca="false">B27+C27</f>
        <v>53</v>
      </c>
      <c r="J27" s="4" t="n">
        <f aca="false">I27/K27</f>
        <v>0.588499669530734</v>
      </c>
      <c r="K27" s="0" t="n">
        <f aca="false">SUM(B27:H27)</f>
        <v>90.0595238095238</v>
      </c>
      <c r="L27" s="4"/>
      <c r="M27" s="4"/>
    </row>
    <row r="28" customFormat="false" ht="12.8" hidden="false" customHeight="false" outlineLevel="0" collapsed="false">
      <c r="A28" s="1" t="s">
        <v>24</v>
      </c>
      <c r="B28" s="1" t="n">
        <v>42</v>
      </c>
      <c r="C28" s="1" t="n">
        <f aca="false">C13/2</f>
        <v>18</v>
      </c>
      <c r="D28" s="1" t="n">
        <f aca="false">D13/3</f>
        <v>0</v>
      </c>
      <c r="E28" s="1" t="n">
        <f aca="false">E12/4</f>
        <v>0.75</v>
      </c>
      <c r="F28" s="1" t="n">
        <f aca="false">F13/5</f>
        <v>0</v>
      </c>
      <c r="G28" s="1" t="n">
        <f aca="false">G13/6</f>
        <v>1.5</v>
      </c>
      <c r="H28" s="1" t="n">
        <f aca="false">H13/7</f>
        <v>0.142857142857143</v>
      </c>
      <c r="I28" s="0" t="n">
        <f aca="false">B28+C28</f>
        <v>60</v>
      </c>
      <c r="J28" s="4" t="n">
        <f aca="false">I28/K28</f>
        <v>0.961648540354894</v>
      </c>
      <c r="K28" s="0" t="n">
        <f aca="false">SUM(B28:H28)</f>
        <v>62.3928571428571</v>
      </c>
      <c r="L28" s="4"/>
      <c r="M28" s="4"/>
    </row>
    <row r="29" customFormat="false" ht="12.8" hidden="false" customHeight="false" outlineLevel="0" collapsed="false">
      <c r="L29" s="4"/>
      <c r="M29" s="4"/>
    </row>
    <row r="33" customFormat="false" ht="12.8" hidden="false" customHeight="false" outlineLevel="0" collapsed="false">
      <c r="A33" s="5" t="s">
        <v>27</v>
      </c>
      <c r="B33" s="5" t="n">
        <v>1</v>
      </c>
      <c r="C33" s="5" t="s">
        <v>28</v>
      </c>
      <c r="D33" s="5" t="s">
        <v>29</v>
      </c>
      <c r="E33" s="1"/>
      <c r="F33" s="1"/>
      <c r="G33" s="1"/>
      <c r="H33" s="1"/>
      <c r="I33" s="1"/>
    </row>
    <row r="34" customFormat="false" ht="12.8" hidden="false" customHeight="false" outlineLevel="0" collapsed="false">
      <c r="A34" s="5" t="s">
        <v>30</v>
      </c>
      <c r="B34" s="5" t="n">
        <v>3</v>
      </c>
      <c r="C34" s="1" t="n">
        <v>3</v>
      </c>
      <c r="D34" s="6" t="n">
        <f aca="false">D18+E18+F18+G18+H18</f>
        <v>0</v>
      </c>
      <c r="E34" s="1"/>
      <c r="F34" s="1"/>
      <c r="G34" s="1"/>
      <c r="H34" s="1"/>
      <c r="I34" s="1"/>
      <c r="J34" s="4"/>
    </row>
    <row r="35" customFormat="false" ht="12.8" hidden="false" customHeight="false" outlineLevel="0" collapsed="false">
      <c r="A35" s="5" t="s">
        <v>31</v>
      </c>
      <c r="B35" s="5" t="n">
        <v>60</v>
      </c>
      <c r="C35" s="1" t="n">
        <v>63.5</v>
      </c>
      <c r="D35" s="6" t="n">
        <f aca="false">D19+E19+F19+G19+H19</f>
        <v>0.533333333333333</v>
      </c>
      <c r="E35" s="1"/>
      <c r="F35" s="1"/>
      <c r="G35" s="1"/>
      <c r="H35" s="1"/>
      <c r="I35" s="1"/>
      <c r="J35" s="4"/>
    </row>
    <row r="36" customFormat="false" ht="12.8" hidden="false" customHeight="false" outlineLevel="0" collapsed="false">
      <c r="A36" s="5" t="s">
        <v>32</v>
      </c>
      <c r="B36" s="5" t="n">
        <v>168</v>
      </c>
      <c r="C36" s="1" t="n">
        <v>74.5</v>
      </c>
      <c r="D36" s="6" t="n">
        <f aca="false">D20+E20+F20+G20+H20</f>
        <v>2.11666666666667</v>
      </c>
      <c r="E36" s="1"/>
      <c r="F36" s="1"/>
      <c r="G36" s="1"/>
      <c r="H36" s="1"/>
      <c r="I36" s="1"/>
      <c r="J36" s="4"/>
    </row>
    <row r="37" customFormat="false" ht="12.8" hidden="false" customHeight="false" outlineLevel="0" collapsed="false">
      <c r="A37" s="5" t="s">
        <v>33</v>
      </c>
      <c r="B37" s="5" t="n">
        <v>117</v>
      </c>
      <c r="C37" s="1" t="n">
        <v>42</v>
      </c>
      <c r="D37" s="6" t="n">
        <f aca="false">D21+E21+F21+G21+H21</f>
        <v>14.5095238095238</v>
      </c>
      <c r="E37" s="1"/>
      <c r="F37" s="1"/>
      <c r="G37" s="1"/>
      <c r="H37" s="1"/>
      <c r="I37" s="1"/>
      <c r="J37" s="4"/>
    </row>
    <row r="38" customFormat="false" ht="12.8" hidden="false" customHeight="false" outlineLevel="0" collapsed="false">
      <c r="A38" s="5" t="s">
        <v>34</v>
      </c>
      <c r="B38" s="5" t="n">
        <v>115</v>
      </c>
      <c r="C38" s="1" t="n">
        <v>92</v>
      </c>
      <c r="D38" s="6" t="n">
        <f aca="false">D22+E22+F22+G22+H22</f>
        <v>15.4595238095238</v>
      </c>
      <c r="E38" s="1"/>
      <c r="F38" s="1"/>
      <c r="G38" s="1"/>
      <c r="H38" s="1"/>
      <c r="I38" s="1"/>
      <c r="J38" s="4"/>
    </row>
    <row r="39" customFormat="false" ht="12.8" hidden="false" customHeight="false" outlineLevel="0" collapsed="false">
      <c r="A39" s="5" t="s">
        <v>35</v>
      </c>
      <c r="B39" s="5" t="n">
        <v>69</v>
      </c>
      <c r="C39" s="1" t="n">
        <v>90.5</v>
      </c>
      <c r="D39" s="6" t="n">
        <f aca="false">D23+E23+F23+G23+H23</f>
        <v>15.5428571428571</v>
      </c>
      <c r="E39" s="1"/>
      <c r="F39" s="1"/>
      <c r="G39" s="1"/>
      <c r="H39" s="1"/>
      <c r="I39" s="1"/>
      <c r="J39" s="4"/>
    </row>
    <row r="40" customFormat="false" ht="12.8" hidden="false" customHeight="false" outlineLevel="0" collapsed="false">
      <c r="A40" s="5" t="s">
        <v>36</v>
      </c>
      <c r="B40" s="5" t="n">
        <v>68</v>
      </c>
      <c r="C40" s="1" t="n">
        <v>75</v>
      </c>
      <c r="D40" s="6" t="n">
        <f aca="false">D24+E24+F24+G24+H24</f>
        <v>47.6761904761905</v>
      </c>
      <c r="E40" s="1"/>
      <c r="F40" s="1"/>
      <c r="G40" s="1"/>
      <c r="H40" s="1"/>
      <c r="I40" s="1"/>
      <c r="J40" s="4"/>
    </row>
    <row r="41" customFormat="false" ht="12.8" hidden="false" customHeight="false" outlineLevel="0" collapsed="false">
      <c r="A41" s="5" t="s">
        <v>37</v>
      </c>
      <c r="B41" s="5" t="n">
        <v>253</v>
      </c>
      <c r="C41" s="1" t="n">
        <v>138</v>
      </c>
      <c r="D41" s="6" t="n">
        <f aca="false">D25+E25+F25+G25+H25</f>
        <v>36.4261904761905</v>
      </c>
      <c r="E41" s="1"/>
      <c r="F41" s="1"/>
      <c r="G41" s="1"/>
      <c r="H41" s="1"/>
      <c r="I41" s="1"/>
      <c r="J41" s="4"/>
    </row>
    <row r="42" customFormat="false" ht="12.8" hidden="false" customHeight="false" outlineLevel="0" collapsed="false">
      <c r="A42" s="5" t="s">
        <v>38</v>
      </c>
      <c r="B42" s="5" t="n">
        <v>390</v>
      </c>
      <c r="C42" s="1" t="n">
        <v>103.5</v>
      </c>
      <c r="D42" s="6" t="n">
        <f aca="false">D26+E26+F26+G26+H26</f>
        <v>51.5928571428572</v>
      </c>
      <c r="E42" s="1"/>
      <c r="F42" s="1"/>
      <c r="G42" s="1"/>
      <c r="H42" s="1"/>
      <c r="I42" s="1"/>
      <c r="J42" s="4"/>
    </row>
    <row r="43" customFormat="false" ht="12.8" hidden="false" customHeight="false" outlineLevel="0" collapsed="false">
      <c r="A43" s="5" t="s">
        <v>39</v>
      </c>
      <c r="B43" s="5" t="n">
        <v>23</v>
      </c>
      <c r="C43" s="1" t="n">
        <v>30</v>
      </c>
      <c r="D43" s="6" t="n">
        <f aca="false">D27+E27+F27+G27+H27</f>
        <v>37.0595238095238</v>
      </c>
      <c r="E43" s="1"/>
      <c r="F43" s="1"/>
      <c r="G43" s="1"/>
      <c r="H43" s="1"/>
      <c r="I43" s="1"/>
      <c r="J43" s="4"/>
    </row>
    <row r="44" customFormat="false" ht="12.8" hidden="false" customHeight="false" outlineLevel="0" collapsed="false">
      <c r="A44" s="5" t="s">
        <v>40</v>
      </c>
      <c r="B44" s="5" t="n">
        <v>42</v>
      </c>
      <c r="C44" s="1" t="n">
        <v>18</v>
      </c>
      <c r="D44" s="6" t="n">
        <f aca="false">D28+E28+F28+G28+H28</f>
        <v>2.39285714285714</v>
      </c>
      <c r="E44" s="1"/>
      <c r="F44" s="1"/>
      <c r="G44" s="1"/>
      <c r="H44" s="1"/>
      <c r="I44" s="1"/>
      <c r="J4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2016-12-03T16:42:00Z</dcterms:created>
  <dc:creator/>
  <dc:description/>
  <dc:language>en-AU</dc:language>
  <cp:lastModifiedBy/>
  <dcterms:modified xsi:type="dcterms:W3CDTF">2017-01-02T14:36:16Z</dcterms:modified>
  <cp:revision>6</cp:revision>
  <dc:subject/>
  <dc:title/>
</cp:coreProperties>
</file>