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<sst xmlns="http://schemas.openxmlformats.org/spreadsheetml/2006/main" count="41" uniqueCount="27">
  <si>
    <t xml:space="preserve">Century</t>
  </si>
  <si>
    <t xml:space="preserve">89,5%</t>
  </si>
  <si>
    <t xml:space="preserve">1 and 0.5</t>
  </si>
  <si>
    <t xml:space="preserve">TOTAL</t>
  </si>
  <si>
    <t xml:space="preserve">6 st. př. n. l.</t>
  </si>
  <si>
    <t xml:space="preserve">100.00%</t>
  </si>
  <si>
    <t xml:space="preserve">5 st. př. n. l.</t>
  </si>
  <si>
    <t xml:space="preserve">98.42%</t>
  </si>
  <si>
    <t xml:space="preserve">4 st. př. n. l.</t>
  </si>
  <si>
    <t xml:space="preserve">86.85%</t>
  </si>
  <si>
    <t xml:space="preserve">3 st. př. n. l.</t>
  </si>
  <si>
    <t xml:space="preserve">78.82%</t>
  </si>
  <si>
    <t xml:space="preserve">2 st. př. n. l.</t>
  </si>
  <si>
    <t xml:space="preserve">83.52%</t>
  </si>
  <si>
    <t xml:space="preserve">1 st. př. n. l.</t>
  </si>
  <si>
    <t xml:space="preserve">63.61%</t>
  </si>
  <si>
    <t xml:space="preserve">1 st. n. l.</t>
  </si>
  <si>
    <t xml:space="preserve">61.24%</t>
  </si>
  <si>
    <t xml:space="preserve">2 st. n. l.</t>
  </si>
  <si>
    <t xml:space="preserve">79.43%</t>
  </si>
  <si>
    <t xml:space="preserve">3 st. n. l.</t>
  </si>
  <si>
    <t xml:space="preserve">76.74%</t>
  </si>
  <si>
    <t xml:space="preserve">4 st. n. l.</t>
  </si>
  <si>
    <t xml:space="preserve">59.29%</t>
  </si>
  <si>
    <t xml:space="preserve">5 st. n. l.</t>
  </si>
  <si>
    <t xml:space="preserve">59.09%</t>
  </si>
  <si>
    <t xml:space="preserve">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</si>
</sst>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AECF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Procentuální zastoupení šíře datace (1=datované do jednoho století, 0.125=datované do osmi století)</a:t>
            </a:r>
          </a:p>
        </c:rich>
      </c:tx>
      <c:layout>
        <c:manualLayout>
          <c:xMode val="edge"/>
          <c:yMode val="edge"/>
          <c:x val="0.0247381640680536"/>
          <c:y val="0.0258986696858194"/>
        </c:manualLayout>
      </c:layout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3</c:v>
                </c:pt>
                <c:pt idx="1">
                  <c:v>60</c:v>
                </c:pt>
                <c:pt idx="2">
                  <c:v>168</c:v>
                </c:pt>
                <c:pt idx="3">
                  <c:v>117</c:v>
                </c:pt>
                <c:pt idx="4">
                  <c:v>115</c:v>
                </c:pt>
                <c:pt idx="5">
                  <c:v>69</c:v>
                </c:pt>
                <c:pt idx="6">
                  <c:v>68</c:v>
                </c:pt>
                <c:pt idx="7">
                  <c:v>253</c:v>
                </c:pt>
                <c:pt idx="8">
                  <c:v>390</c:v>
                </c:pt>
                <c:pt idx="9">
                  <c:v>23</c:v>
                </c:pt>
                <c:pt idx="10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808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Sheet1!$C$18:$C$28</c:f>
              <c:numCache>
                <c:formatCode>General</c:formatCode>
                <c:ptCount val="11"/>
                <c:pt idx="0">
                  <c:v>3</c:v>
                </c:pt>
                <c:pt idx="1">
                  <c:v>63.5</c:v>
                </c:pt>
                <c:pt idx="2">
                  <c:v>74.5</c:v>
                </c:pt>
                <c:pt idx="3">
                  <c:v>42</c:v>
                </c:pt>
                <c:pt idx="4">
                  <c:v>92</c:v>
                </c:pt>
                <c:pt idx="5">
                  <c:v>90.5</c:v>
                </c:pt>
                <c:pt idx="6">
                  <c:v>75</c:v>
                </c:pt>
                <c:pt idx="7">
                  <c:v>138</c:v>
                </c:pt>
                <c:pt idx="8">
                  <c:v>103.5</c:v>
                </c:pt>
                <c:pt idx="9">
                  <c:v>30</c:v>
                </c:pt>
                <c:pt idx="10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Sheet1!$D$18:$D$28</c:f>
              <c:numCache>
                <c:formatCode>General</c:formatCode>
                <c:ptCount val="11"/>
                <c:pt idx="0">
                  <c:v>0</c:v>
                </c:pt>
                <c:pt idx="1">
                  <c:v>0.333333333333333</c:v>
                </c:pt>
                <c:pt idx="2">
                  <c:v>1.66666666666667</c:v>
                </c:pt>
                <c:pt idx="3">
                  <c:v>3.66666666666667</c:v>
                </c:pt>
                <c:pt idx="4">
                  <c:v>4.66666666666667</c:v>
                </c:pt>
                <c:pt idx="5">
                  <c:v>3</c:v>
                </c:pt>
                <c:pt idx="6">
                  <c:v>15.3333333333333</c:v>
                </c:pt>
                <c:pt idx="7">
                  <c:v>14.3333333333333</c:v>
                </c:pt>
                <c:pt idx="8">
                  <c:v>29</c:v>
                </c:pt>
                <c:pt idx="9">
                  <c:v>14.6666666666667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Sheet1!$E$18:$E$28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10.5</c:v>
                </c:pt>
                <c:pt idx="4">
                  <c:v>10.25</c:v>
                </c:pt>
                <c:pt idx="5">
                  <c:v>10.5</c:v>
                </c:pt>
                <c:pt idx="6">
                  <c:v>30.5</c:v>
                </c:pt>
                <c:pt idx="7">
                  <c:v>20.25</c:v>
                </c:pt>
                <c:pt idx="8">
                  <c:v>20.75</c:v>
                </c:pt>
                <c:pt idx="9">
                  <c:v>20.75</c:v>
                </c:pt>
                <c:pt idx="10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Sheet1!$F$18:$F$28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66ff00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Sheet1!$G$18:$G$28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0.125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Sheet1!$A$18:$A$28</c:f>
              <c:strCache>
                <c:ptCount val="11"/>
                <c:pt idx="0">
                  <c:v>6 st. př. n. l.</c:v>
                </c:pt>
                <c:pt idx="1">
                  <c:v>5 st. př. n. l.</c:v>
                </c:pt>
                <c:pt idx="2">
                  <c:v>4 st. př. n. l.</c:v>
                </c:pt>
                <c:pt idx="3">
                  <c:v>3 st. př. n. l.</c:v>
                </c:pt>
                <c:pt idx="4">
                  <c:v>2 st. př. n. l.</c:v>
                </c:pt>
                <c:pt idx="5">
                  <c:v>1 st. př. n. l.</c:v>
                </c:pt>
                <c:pt idx="6">
                  <c:v>1 st. n. l.</c:v>
                </c:pt>
                <c:pt idx="7">
                  <c:v>2 st. n. l.</c:v>
                </c:pt>
                <c:pt idx="8">
                  <c:v>3 st. n. l.</c:v>
                </c:pt>
                <c:pt idx="9">
                  <c:v>4 st. n. l.</c:v>
                </c:pt>
                <c:pt idx="10">
                  <c:v>5 st. n. l.</c:v>
                </c:pt>
              </c:strCache>
            </c:strRef>
          </c:cat>
          <c:val>
            <c:numRef>
              <c:f>Sheet1!$H$18:$H$28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0.142857142857143</c:v>
                </c:pt>
                <c:pt idx="4">
                  <c:v>0.142857142857143</c:v>
                </c:pt>
                <c:pt idx="5">
                  <c:v>0.142857142857143</c:v>
                </c:pt>
                <c:pt idx="6">
                  <c:v>0.142857142857143</c:v>
                </c:pt>
                <c:pt idx="7">
                  <c:v>0.142857142857143</c:v>
                </c:pt>
                <c:pt idx="8">
                  <c:v>0.142857142857143</c:v>
                </c:pt>
                <c:pt idx="9">
                  <c:v>0.142857142857143</c:v>
                </c:pt>
                <c:pt idx="10">
                  <c:v>0.142857142857143</c:v>
                </c:pt>
              </c:numCache>
            </c:numRef>
          </c:val>
        </c:ser>
        <c:gapWidth val="100"/>
        <c:overlap val="0"/>
        <c:axId val="70172118"/>
        <c:axId val="46014137"/>
      </c:barChart>
      <c:catAx>
        <c:axId val="701721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Století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014137"/>
        <c:crosses val="autoZero"/>
        <c:auto val="1"/>
        <c:lblAlgn val="ctr"/>
        <c:lblOffset val="100"/>
      </c:catAx>
      <c:valAx>
        <c:axId val="46014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Procentuální zastoupení datovaných nápisů z daného století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1721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553320</xdr:colOff>
      <xdr:row>13</xdr:row>
      <xdr:rowOff>143640</xdr:rowOff>
    </xdr:from>
    <xdr:to>
      <xdr:col>21</xdr:col>
      <xdr:colOff>148320</xdr:colOff>
      <xdr:row>45</xdr:row>
      <xdr:rowOff>28800</xdr:rowOff>
    </xdr:to>
    <xdr:graphicFrame>
      <xdr:nvGraphicFramePr>
        <xdr:cNvPr id="0" name=""/>
        <xdr:cNvGraphicFramePr/>
      </xdr:nvGraphicFramePr>
      <xdr:xfrm>
        <a:off x="9354240" y="2256840"/>
        <a:ext cx="7596000" cy="508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8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S50" activeCellId="0" sqref="S50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1" t="s">
        <v>0</v>
      </c>
      <c r="B2" s="1" t="n">
        <v>1</v>
      </c>
      <c r="C2" s="1" t="n">
        <v>0.5</v>
      </c>
      <c r="D2" s="1" t="n">
        <v>0.33</v>
      </c>
      <c r="E2" s="1" t="n">
        <v>0.25</v>
      </c>
      <c r="F2" s="1" t="n">
        <v>0.2</v>
      </c>
      <c r="G2" s="1" t="n">
        <v>0.16</v>
      </c>
      <c r="H2" s="1" t="n">
        <v>0.125</v>
      </c>
      <c r="I2" s="1" t="s">
        <v>1</v>
      </c>
      <c r="J2" s="1" t="s">
        <v>2</v>
      </c>
      <c r="K2" s="2"/>
      <c r="L2" s="1" t="s">
        <v>3</v>
      </c>
    </row>
    <row r="3" customFormat="false" ht="12.8" hidden="false" customHeight="false" outlineLevel="0" collapsed="false">
      <c r="A3" s="1" t="s">
        <v>4</v>
      </c>
      <c r="B3" s="1" t="n">
        <v>3</v>
      </c>
      <c r="C3" s="1" t="n">
        <v>4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7.16</v>
      </c>
      <c r="J3" s="1" t="n">
        <v>8</v>
      </c>
      <c r="K3" s="3" t="s">
        <v>5</v>
      </c>
      <c r="L3" s="1" t="n">
        <v>8</v>
      </c>
    </row>
    <row r="4" customFormat="false" ht="12.8" hidden="false" customHeight="false" outlineLevel="0" collapsed="false">
      <c r="A4" s="1" t="s">
        <v>6</v>
      </c>
      <c r="B4" s="1" t="n">
        <v>60</v>
      </c>
      <c r="C4" s="1" t="n">
        <v>127</v>
      </c>
      <c r="D4" s="1" t="n">
        <v>1</v>
      </c>
      <c r="E4" s="1" t="n">
        <v>1</v>
      </c>
      <c r="F4" s="1" t="n">
        <v>1</v>
      </c>
      <c r="G4" s="1" t="n">
        <v>0</v>
      </c>
      <c r="H4" s="1" t="n">
        <v>0</v>
      </c>
      <c r="I4" s="1" t="n">
        <v>170.05</v>
      </c>
      <c r="J4" s="1" t="n">
        <v>187</v>
      </c>
      <c r="K4" s="3" t="s">
        <v>7</v>
      </c>
      <c r="L4" s="1" t="n">
        <v>190</v>
      </c>
    </row>
    <row r="5" customFormat="false" ht="12.8" hidden="false" customHeight="false" outlineLevel="0" collapsed="false">
      <c r="A5" s="1" t="s">
        <v>8</v>
      </c>
      <c r="B5" s="1" t="n">
        <v>168</v>
      </c>
      <c r="C5" s="1" t="n">
        <v>149</v>
      </c>
      <c r="D5" s="1" t="n">
        <v>5</v>
      </c>
      <c r="E5" s="1" t="n">
        <v>42</v>
      </c>
      <c r="F5" s="1" t="n">
        <v>1</v>
      </c>
      <c r="G5" s="1" t="n">
        <v>0</v>
      </c>
      <c r="H5" s="1" t="n">
        <v>0</v>
      </c>
      <c r="I5" s="1" t="n">
        <v>326.675</v>
      </c>
      <c r="J5" s="1" t="n">
        <v>317</v>
      </c>
      <c r="K5" s="3" t="s">
        <v>9</v>
      </c>
      <c r="L5" s="1" t="n">
        <v>365</v>
      </c>
    </row>
    <row r="6" customFormat="false" ht="12.8" hidden="false" customHeight="false" outlineLevel="0" collapsed="false">
      <c r="A6" s="1" t="s">
        <v>10</v>
      </c>
      <c r="B6" s="1" t="n">
        <v>117</v>
      </c>
      <c r="C6" s="1" t="n">
        <v>84</v>
      </c>
      <c r="D6" s="1" t="n">
        <v>11</v>
      </c>
      <c r="E6" s="1" t="n">
        <v>41</v>
      </c>
      <c r="F6" s="1" t="n">
        <v>1</v>
      </c>
      <c r="G6" s="1" t="n">
        <v>0</v>
      </c>
      <c r="H6" s="1" t="n">
        <v>1</v>
      </c>
      <c r="I6" s="1" t="n">
        <v>228.225</v>
      </c>
      <c r="J6" s="1" t="n">
        <v>201</v>
      </c>
      <c r="K6" s="3" t="s">
        <v>11</v>
      </c>
      <c r="L6" s="1" t="n">
        <v>255</v>
      </c>
    </row>
    <row r="7" customFormat="false" ht="12.8" hidden="false" customHeight="false" outlineLevel="0" collapsed="false">
      <c r="A7" s="1" t="s">
        <v>12</v>
      </c>
      <c r="B7" s="1" t="n">
        <v>115</v>
      </c>
      <c r="C7" s="1" t="n">
        <v>184</v>
      </c>
      <c r="D7" s="1" t="n">
        <v>14</v>
      </c>
      <c r="E7" s="1" t="n">
        <v>42</v>
      </c>
      <c r="F7" s="1" t="n">
        <v>2</v>
      </c>
      <c r="G7" s="1" t="n">
        <v>0</v>
      </c>
      <c r="H7" s="1" t="n">
        <v>1</v>
      </c>
      <c r="I7" s="1" t="n">
        <v>320.41</v>
      </c>
      <c r="J7" s="1" t="n">
        <v>299</v>
      </c>
      <c r="K7" s="3" t="s">
        <v>13</v>
      </c>
      <c r="L7" s="1" t="n">
        <v>358</v>
      </c>
    </row>
    <row r="8" customFormat="false" ht="12.8" hidden="false" customHeight="false" outlineLevel="0" collapsed="false">
      <c r="A8" s="1" t="s">
        <v>14</v>
      </c>
      <c r="B8" s="1" t="n">
        <v>69</v>
      </c>
      <c r="C8" s="1" t="n">
        <v>181</v>
      </c>
      <c r="D8" s="1" t="n">
        <v>9</v>
      </c>
      <c r="E8" s="1" t="n">
        <v>122</v>
      </c>
      <c r="F8" s="1" t="n">
        <v>2</v>
      </c>
      <c r="G8" s="1" t="n">
        <v>9</v>
      </c>
      <c r="H8" s="1" t="n">
        <v>1</v>
      </c>
      <c r="I8" s="1" t="n">
        <v>351.735</v>
      </c>
      <c r="J8" s="1" t="n">
        <v>250</v>
      </c>
      <c r="K8" s="3" t="s">
        <v>15</v>
      </c>
      <c r="L8" s="1" t="n">
        <v>393</v>
      </c>
    </row>
    <row r="9" customFormat="false" ht="12.8" hidden="false" customHeight="false" outlineLevel="0" collapsed="false">
      <c r="A9" s="1" t="s">
        <v>16</v>
      </c>
      <c r="B9" s="1" t="n">
        <v>68</v>
      </c>
      <c r="C9" s="1" t="n">
        <v>150</v>
      </c>
      <c r="D9" s="1" t="n">
        <v>46</v>
      </c>
      <c r="E9" s="1" t="n">
        <v>81</v>
      </c>
      <c r="F9" s="1" t="n">
        <v>1</v>
      </c>
      <c r="G9" s="1" t="n">
        <v>9</v>
      </c>
      <c r="H9" s="1" t="n">
        <v>1</v>
      </c>
      <c r="I9" s="1" t="n">
        <v>318.62</v>
      </c>
      <c r="J9" s="1" t="n">
        <v>218</v>
      </c>
      <c r="K9" s="3" t="s">
        <v>17</v>
      </c>
      <c r="L9" s="1" t="n">
        <v>356</v>
      </c>
    </row>
    <row r="10" customFormat="false" ht="12.8" hidden="false" customHeight="false" outlineLevel="0" collapsed="false">
      <c r="A10" s="1" t="s">
        <v>18</v>
      </c>
      <c r="B10" s="1" t="n">
        <v>253</v>
      </c>
      <c r="C10" s="1" t="n">
        <v>276</v>
      </c>
      <c r="D10" s="1" t="n">
        <v>43</v>
      </c>
      <c r="E10" s="1" t="n">
        <v>83</v>
      </c>
      <c r="F10" s="1" t="n">
        <v>1</v>
      </c>
      <c r="G10" s="1" t="n">
        <v>9</v>
      </c>
      <c r="H10" s="1" t="n">
        <v>1</v>
      </c>
      <c r="I10" s="1" t="n">
        <v>596.07</v>
      </c>
      <c r="J10" s="1" t="n">
        <v>529</v>
      </c>
      <c r="K10" s="3" t="s">
        <v>19</v>
      </c>
      <c r="L10" s="1" t="n">
        <v>666</v>
      </c>
    </row>
    <row r="11" customFormat="false" ht="12.8" hidden="false" customHeight="false" outlineLevel="0" collapsed="false">
      <c r="A11" s="1" t="s">
        <v>20</v>
      </c>
      <c r="B11" s="1" t="n">
        <v>390</v>
      </c>
      <c r="C11" s="1" t="n">
        <v>207</v>
      </c>
      <c r="D11" s="1" t="n">
        <v>87</v>
      </c>
      <c r="E11" s="1" t="n">
        <v>83</v>
      </c>
      <c r="F11" s="1" t="n">
        <v>1</v>
      </c>
      <c r="G11" s="1" t="n">
        <v>9</v>
      </c>
      <c r="H11" s="1" t="n">
        <v>1</v>
      </c>
      <c r="I11" s="1" t="n">
        <v>696.31</v>
      </c>
      <c r="J11" s="1" t="n">
        <v>597</v>
      </c>
      <c r="K11" s="3" t="s">
        <v>21</v>
      </c>
      <c r="L11" s="1" t="n">
        <v>778</v>
      </c>
    </row>
    <row r="12" customFormat="false" ht="12.8" hidden="false" customHeight="false" outlineLevel="0" collapsed="false">
      <c r="A12" s="1" t="s">
        <v>22</v>
      </c>
      <c r="B12" s="1" t="n">
        <v>23</v>
      </c>
      <c r="C12" s="1" t="n">
        <v>60</v>
      </c>
      <c r="D12" s="1" t="n">
        <v>44</v>
      </c>
      <c r="E12" s="1" t="n">
        <v>3</v>
      </c>
      <c r="F12" s="1" t="n">
        <v>0</v>
      </c>
      <c r="G12" s="1" t="n">
        <v>9</v>
      </c>
      <c r="H12" s="1" t="n">
        <v>1</v>
      </c>
      <c r="I12" s="1" t="n">
        <v>125.3</v>
      </c>
      <c r="J12" s="1" t="n">
        <v>83</v>
      </c>
      <c r="K12" s="3" t="s">
        <v>23</v>
      </c>
      <c r="L12" s="1" t="n">
        <v>140</v>
      </c>
    </row>
    <row r="13" customFormat="false" ht="12.8" hidden="false" customHeight="false" outlineLevel="0" collapsed="false">
      <c r="A13" s="1" t="s">
        <v>24</v>
      </c>
      <c r="B13" s="1" t="n">
        <v>42</v>
      </c>
      <c r="C13" s="1" t="n">
        <v>36</v>
      </c>
      <c r="D13" s="1" t="n">
        <v>0</v>
      </c>
      <c r="E13" s="1" t="n">
        <v>44</v>
      </c>
      <c r="F13" s="1" t="n">
        <v>0</v>
      </c>
      <c r="G13" s="1" t="n">
        <v>9</v>
      </c>
      <c r="H13" s="1" t="n">
        <v>1</v>
      </c>
      <c r="I13" s="1" t="n">
        <v>118.14</v>
      </c>
      <c r="J13" s="1" t="n">
        <v>78</v>
      </c>
      <c r="K13" s="3" t="s">
        <v>25</v>
      </c>
      <c r="L13" s="1" t="n">
        <v>132</v>
      </c>
    </row>
    <row r="14" customFormat="false" ht="12.8" hidden="false" customHeight="false" outlineLevel="0" collapsed="false">
      <c r="B14" s="0" t="n">
        <f aca="false">SUM(B2:B13)</f>
        <v>1309</v>
      </c>
      <c r="C14" s="0" t="n">
        <f aca="false">SUM(C3:C13)</f>
        <v>1458</v>
      </c>
    </row>
    <row r="17" customFormat="false" ht="12.8" hidden="false" customHeight="false" outlineLevel="0" collapsed="false">
      <c r="A17" s="1" t="s">
        <v>0</v>
      </c>
      <c r="B17" s="1" t="n">
        <v>1</v>
      </c>
      <c r="C17" s="1" t="n">
        <v>0.5</v>
      </c>
      <c r="D17" s="1" t="n">
        <v>0.33</v>
      </c>
      <c r="E17" s="1" t="n">
        <v>0.25</v>
      </c>
      <c r="F17" s="1" t="n">
        <v>0.2</v>
      </c>
      <c r="G17" s="1" t="n">
        <v>0.16</v>
      </c>
      <c r="H17" s="1" t="n">
        <v>0.125</v>
      </c>
      <c r="I17" s="1" t="s">
        <v>2</v>
      </c>
      <c r="J17" s="0" t="s">
        <v>26</v>
      </c>
      <c r="K17" s="0" t="s">
        <v>3</v>
      </c>
    </row>
    <row r="18" customFormat="false" ht="12.8" hidden="false" customHeight="false" outlineLevel="0" collapsed="false">
      <c r="A18" s="1" t="s">
        <v>4</v>
      </c>
      <c r="B18" s="1" t="n">
        <v>3</v>
      </c>
      <c r="C18" s="1" t="n">
        <v>3</v>
      </c>
      <c r="D18" s="1" t="n">
        <f aca="false">D3/3</f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0" t="n">
        <f aca="false">B18+C18</f>
        <v>6</v>
      </c>
      <c r="J18" s="4" t="n">
        <f aca="false">I18/K18</f>
        <v>1</v>
      </c>
      <c r="K18" s="0" t="n">
        <f aca="false">SUM(B18:H18)</f>
        <v>6</v>
      </c>
    </row>
    <row r="19" customFormat="false" ht="12.8" hidden="false" customHeight="false" outlineLevel="0" collapsed="false">
      <c r="A19" s="1" t="s">
        <v>6</v>
      </c>
      <c r="B19" s="1" t="n">
        <v>60</v>
      </c>
      <c r="C19" s="1" t="n">
        <f aca="false">C4/2</f>
        <v>63.5</v>
      </c>
      <c r="D19" s="1" t="n">
        <f aca="false">D4/3</f>
        <v>0.333333333333333</v>
      </c>
      <c r="E19" s="1" t="n">
        <f aca="false">E3/4</f>
        <v>0</v>
      </c>
      <c r="F19" s="1" t="n">
        <f aca="false">F4/5</f>
        <v>0.2</v>
      </c>
      <c r="G19" s="1" t="n">
        <f aca="false">G4/6</f>
        <v>0</v>
      </c>
      <c r="H19" s="1" t="n">
        <f aca="false">H4/7</f>
        <v>0</v>
      </c>
      <c r="I19" s="0" t="n">
        <f aca="false">B19+C19</f>
        <v>123.5</v>
      </c>
      <c r="J19" s="4" t="n">
        <f aca="false">I19/K19</f>
        <v>0.995700080623488</v>
      </c>
      <c r="K19" s="0" t="n">
        <f aca="false">SUM(B19:H19)</f>
        <v>124.033333333333</v>
      </c>
    </row>
    <row r="20" customFormat="false" ht="12.8" hidden="false" customHeight="false" outlineLevel="0" collapsed="false">
      <c r="A20" s="1" t="s">
        <v>8</v>
      </c>
      <c r="B20" s="1" t="n">
        <v>168</v>
      </c>
      <c r="C20" s="1" t="n">
        <f aca="false">C5/2</f>
        <v>74.5</v>
      </c>
      <c r="D20" s="1" t="n">
        <f aca="false">D5/3</f>
        <v>1.66666666666667</v>
      </c>
      <c r="E20" s="1" t="n">
        <f aca="false">E4/4</f>
        <v>0.25</v>
      </c>
      <c r="F20" s="1" t="n">
        <f aca="false">F5/5</f>
        <v>0.2</v>
      </c>
      <c r="G20" s="1" t="n">
        <f aca="false">G5/6</f>
        <v>0</v>
      </c>
      <c r="H20" s="1" t="n">
        <f aca="false">H5/7</f>
        <v>0</v>
      </c>
      <c r="I20" s="0" t="n">
        <f aca="false">B20+C20</f>
        <v>242.5</v>
      </c>
      <c r="J20" s="4" t="n">
        <f aca="false">I20/K20</f>
        <v>0.991347005518839</v>
      </c>
      <c r="K20" s="0" t="n">
        <f aca="false">SUM(B20:H20)</f>
        <v>244.616666666667</v>
      </c>
    </row>
    <row r="21" customFormat="false" ht="12.8" hidden="false" customHeight="false" outlineLevel="0" collapsed="false">
      <c r="A21" s="1" t="s">
        <v>10</v>
      </c>
      <c r="B21" s="1" t="n">
        <v>117</v>
      </c>
      <c r="C21" s="1" t="n">
        <f aca="false">C6/2</f>
        <v>42</v>
      </c>
      <c r="D21" s="1" t="n">
        <f aca="false">D6/3</f>
        <v>3.66666666666667</v>
      </c>
      <c r="E21" s="1" t="n">
        <f aca="false">E5/4</f>
        <v>10.5</v>
      </c>
      <c r="F21" s="1" t="n">
        <f aca="false">F6/5</f>
        <v>0.2</v>
      </c>
      <c r="G21" s="1" t="n">
        <f aca="false">G6/6</f>
        <v>0</v>
      </c>
      <c r="H21" s="1" t="n">
        <f aca="false">H6/7</f>
        <v>0.142857142857143</v>
      </c>
      <c r="I21" s="0" t="n">
        <f aca="false">B21+C21</f>
        <v>159</v>
      </c>
      <c r="J21" s="4" t="n">
        <f aca="false">I21/K21</f>
        <v>0.916376210994319</v>
      </c>
      <c r="K21" s="0" t="n">
        <f aca="false">SUM(B21:H21)</f>
        <v>173.509523809524</v>
      </c>
    </row>
    <row r="22" customFormat="false" ht="12.8" hidden="false" customHeight="false" outlineLevel="0" collapsed="false">
      <c r="A22" s="1" t="s">
        <v>12</v>
      </c>
      <c r="B22" s="1" t="n">
        <v>115</v>
      </c>
      <c r="C22" s="1" t="n">
        <f aca="false">C7/2</f>
        <v>92</v>
      </c>
      <c r="D22" s="1" t="n">
        <f aca="false">D7/3</f>
        <v>4.66666666666667</v>
      </c>
      <c r="E22" s="1" t="n">
        <f aca="false">E6/4</f>
        <v>10.25</v>
      </c>
      <c r="F22" s="1" t="n">
        <f aca="false">F7/5</f>
        <v>0.4</v>
      </c>
      <c r="G22" s="1" t="n">
        <f aca="false">G7/6</f>
        <v>0</v>
      </c>
      <c r="H22" s="1" t="n">
        <f aca="false">H7/7</f>
        <v>0.142857142857143</v>
      </c>
      <c r="I22" s="0" t="n">
        <f aca="false">B22+C22</f>
        <v>207</v>
      </c>
      <c r="J22" s="4" t="n">
        <f aca="false">I22/K22</f>
        <v>0.930506352145387</v>
      </c>
      <c r="K22" s="0" t="n">
        <f aca="false">SUM(B22:H22)</f>
        <v>222.459523809524</v>
      </c>
    </row>
    <row r="23" customFormat="false" ht="12.8" hidden="false" customHeight="false" outlineLevel="0" collapsed="false">
      <c r="A23" s="1" t="s">
        <v>14</v>
      </c>
      <c r="B23" s="1" t="n">
        <v>69</v>
      </c>
      <c r="C23" s="1" t="n">
        <f aca="false">C8/2</f>
        <v>90.5</v>
      </c>
      <c r="D23" s="1" t="n">
        <f aca="false">D8/3</f>
        <v>3</v>
      </c>
      <c r="E23" s="1" t="n">
        <f aca="false">E7/4</f>
        <v>10.5</v>
      </c>
      <c r="F23" s="1" t="n">
        <f aca="false">F8/5</f>
        <v>0.4</v>
      </c>
      <c r="G23" s="1" t="n">
        <f aca="false">G8/6</f>
        <v>1.5</v>
      </c>
      <c r="H23" s="1" t="n">
        <f aca="false">H8/7</f>
        <v>0.142857142857143</v>
      </c>
      <c r="I23" s="0" t="n">
        <f aca="false">B23+C23</f>
        <v>159.5</v>
      </c>
      <c r="J23" s="4" t="n">
        <f aca="false">I23/K23</f>
        <v>0.911205419081041</v>
      </c>
      <c r="K23" s="0" t="n">
        <f aca="false">SUM(B23:H23)</f>
        <v>175.042857142857</v>
      </c>
    </row>
    <row r="24" customFormat="false" ht="12.8" hidden="false" customHeight="false" outlineLevel="0" collapsed="false">
      <c r="A24" s="1" t="s">
        <v>16</v>
      </c>
      <c r="B24" s="1" t="n">
        <v>68</v>
      </c>
      <c r="C24" s="1" t="n">
        <f aca="false">C9/2</f>
        <v>75</v>
      </c>
      <c r="D24" s="1" t="n">
        <f aca="false">D9/3</f>
        <v>15.3333333333333</v>
      </c>
      <c r="E24" s="1" t="n">
        <f aca="false">E8/4</f>
        <v>30.5</v>
      </c>
      <c r="F24" s="1" t="n">
        <f aca="false">F9/5</f>
        <v>0.2</v>
      </c>
      <c r="G24" s="1" t="n">
        <f aca="false">G9/6</f>
        <v>1.5</v>
      </c>
      <c r="H24" s="1" t="n">
        <f aca="false">H9/7</f>
        <v>0.142857142857143</v>
      </c>
      <c r="I24" s="0" t="n">
        <f aca="false">B24+C24</f>
        <v>143</v>
      </c>
      <c r="J24" s="4" t="n">
        <f aca="false">I24/K24</f>
        <v>0.7499625393337</v>
      </c>
      <c r="K24" s="0" t="n">
        <f aca="false">SUM(B24:H24)</f>
        <v>190.67619047619</v>
      </c>
    </row>
    <row r="25" customFormat="false" ht="12.8" hidden="false" customHeight="false" outlineLevel="0" collapsed="false">
      <c r="A25" s="1" t="s">
        <v>18</v>
      </c>
      <c r="B25" s="1" t="n">
        <v>253</v>
      </c>
      <c r="C25" s="1" t="n">
        <f aca="false">C10/2</f>
        <v>138</v>
      </c>
      <c r="D25" s="1" t="n">
        <f aca="false">D10/3</f>
        <v>14.3333333333333</v>
      </c>
      <c r="E25" s="1" t="n">
        <f aca="false">E9/4</f>
        <v>20.25</v>
      </c>
      <c r="F25" s="1" t="n">
        <f aca="false">F10/5</f>
        <v>0.2</v>
      </c>
      <c r="G25" s="1" t="n">
        <f aca="false">G10/6</f>
        <v>1.5</v>
      </c>
      <c r="H25" s="1" t="n">
        <f aca="false">H10/7</f>
        <v>0.142857142857143</v>
      </c>
      <c r="I25" s="0" t="n">
        <f aca="false">B25+C25</f>
        <v>391</v>
      </c>
      <c r="J25" s="4" t="n">
        <f aca="false">I25/K25</f>
        <v>0.914777822960244</v>
      </c>
      <c r="K25" s="0" t="n">
        <f aca="false">SUM(B25:H25)</f>
        <v>427.42619047619</v>
      </c>
    </row>
    <row r="26" customFormat="false" ht="12.8" hidden="false" customHeight="false" outlineLevel="0" collapsed="false">
      <c r="A26" s="1" t="s">
        <v>20</v>
      </c>
      <c r="B26" s="1" t="n">
        <v>390</v>
      </c>
      <c r="C26" s="1" t="n">
        <f aca="false">C11/2</f>
        <v>103.5</v>
      </c>
      <c r="D26" s="1" t="n">
        <f aca="false">D11/3</f>
        <v>29</v>
      </c>
      <c r="E26" s="1" t="n">
        <f aca="false">E10/4</f>
        <v>20.75</v>
      </c>
      <c r="F26" s="1" t="n">
        <f aca="false">F11/5</f>
        <v>0.2</v>
      </c>
      <c r="G26" s="1" t="n">
        <f aca="false">G11/6</f>
        <v>1.5</v>
      </c>
      <c r="H26" s="1" t="n">
        <f aca="false">H11/7</f>
        <v>0.142857142857143</v>
      </c>
      <c r="I26" s="0" t="n">
        <f aca="false">B26+C26</f>
        <v>493.5</v>
      </c>
      <c r="J26" s="4" t="n">
        <f aca="false">I26/K26</f>
        <v>0.905350333494948</v>
      </c>
      <c r="K26" s="0" t="n">
        <f aca="false">SUM(B26:H26)</f>
        <v>545.092857142857</v>
      </c>
    </row>
    <row r="27" customFormat="false" ht="12.8" hidden="false" customHeight="false" outlineLevel="0" collapsed="false">
      <c r="A27" s="1" t="s">
        <v>22</v>
      </c>
      <c r="B27" s="1" t="n">
        <v>23</v>
      </c>
      <c r="C27" s="1" t="n">
        <f aca="false">C12/2</f>
        <v>30</v>
      </c>
      <c r="D27" s="1" t="n">
        <f aca="false">D12/3</f>
        <v>14.6666666666667</v>
      </c>
      <c r="E27" s="1" t="n">
        <f aca="false">E11/4</f>
        <v>20.75</v>
      </c>
      <c r="F27" s="1" t="n">
        <f aca="false">F12/5</f>
        <v>0</v>
      </c>
      <c r="G27" s="1" t="n">
        <f aca="false">G12/6</f>
        <v>1.5</v>
      </c>
      <c r="H27" s="1" t="n">
        <f aca="false">H12/7</f>
        <v>0.142857142857143</v>
      </c>
      <c r="I27" s="0" t="n">
        <f aca="false">B27+C27</f>
        <v>53</v>
      </c>
      <c r="J27" s="4" t="n">
        <f aca="false">I27/K27</f>
        <v>0.588499669530734</v>
      </c>
      <c r="K27" s="0" t="n">
        <f aca="false">SUM(B27:H27)</f>
        <v>90.0595238095238</v>
      </c>
    </row>
    <row r="28" customFormat="false" ht="12.8" hidden="false" customHeight="false" outlineLevel="0" collapsed="false">
      <c r="A28" s="1" t="s">
        <v>24</v>
      </c>
      <c r="B28" s="1" t="n">
        <v>42</v>
      </c>
      <c r="C28" s="1" t="n">
        <f aca="false">C13/2</f>
        <v>18</v>
      </c>
      <c r="D28" s="1" t="n">
        <f aca="false">D13/3</f>
        <v>0</v>
      </c>
      <c r="E28" s="1" t="n">
        <f aca="false">E12/4</f>
        <v>0.75</v>
      </c>
      <c r="F28" s="1" t="n">
        <f aca="false">F13/5</f>
        <v>0</v>
      </c>
      <c r="G28" s="1" t="n">
        <f aca="false">G13/6</f>
        <v>1.5</v>
      </c>
      <c r="H28" s="1" t="n">
        <f aca="false">H13/7</f>
        <v>0.142857142857143</v>
      </c>
      <c r="I28" s="0" t="n">
        <f aca="false">B28+C28</f>
        <v>60</v>
      </c>
      <c r="J28" s="4" t="n">
        <f aca="false">I28/K28</f>
        <v>0.961648540354894</v>
      </c>
      <c r="K28" s="0" t="n">
        <f aca="false">SUM(B28:H28)</f>
        <v>62.3928571428571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2016-12-03T16:42:00Z</dcterms:created>
  <dc:creator/>
  <dc:description/>
  <dc:language>en-AU</dc:language>
  <cp:lastModifiedBy/>
  <dcterms:modified xsi:type="dcterms:W3CDTF">2016-12-03T22:44:31Z</dcterms:modified>
  <cp:revision>2</cp:revision>
  <dc:subject/>
  <dc:title/>
</cp:coreProperties>
</file>