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CZ" sheetId="1" state="visible" r:id="rId2"/>
    <sheet name="ENG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<sst xmlns="http://schemas.openxmlformats.org/spreadsheetml/2006/main" count="148" uniqueCount="64">
  <si>
    <t xml:space="preserve">Century</t>
  </si>
  <si>
    <t xml:space="preserve">89,5%</t>
  </si>
  <si>
    <t xml:space="preserve">1 and 0.5</t>
  </si>
  <si>
    <t xml:space="preserve">TOTAL</t>
  </si>
  <si>
    <t xml:space="preserve">6 st. př. n. l.</t>
  </si>
  <si>
    <t xml:space="preserve">100.00%</t>
  </si>
  <si>
    <t xml:space="preserve">5 st. př. n. l.</t>
  </si>
  <si>
    <t xml:space="preserve">98.42%</t>
  </si>
  <si>
    <t xml:space="preserve">4 st. př. n. l.</t>
  </si>
  <si>
    <t xml:space="preserve">86.85%</t>
  </si>
  <si>
    <t xml:space="preserve">3 st. př. n. l.</t>
  </si>
  <si>
    <t xml:space="preserve">78.82%</t>
  </si>
  <si>
    <t xml:space="preserve">2 st. př. n. l.</t>
  </si>
  <si>
    <t xml:space="preserve">83.52%</t>
  </si>
  <si>
    <t xml:space="preserve">1 st. př. n. l.</t>
  </si>
  <si>
    <t xml:space="preserve">63.61%</t>
  </si>
  <si>
    <t xml:space="preserve">1 st. n. l.</t>
  </si>
  <si>
    <t xml:space="preserve">61.24%</t>
  </si>
  <si>
    <t xml:space="preserve">2 st. n. l.</t>
  </si>
  <si>
    <t xml:space="preserve">79.43%</t>
  </si>
  <si>
    <t xml:space="preserve">3 st. n. l.</t>
  </si>
  <si>
    <t xml:space="preserve">76.74%</t>
  </si>
  <si>
    <t xml:space="preserve">4 st. n. l.</t>
  </si>
  <si>
    <t xml:space="preserve">59.29%</t>
  </si>
  <si>
    <t xml:space="preserve">5 st. n. l.</t>
  </si>
  <si>
    <t xml:space="preserve">59.09%</t>
  </si>
  <si>
    <t xml:space="preserve">6. st. n. l. - 8. st. n. l.</t>
  </si>
  <si>
    <t xml:space="preserve">%</t>
  </si>
  <si>
    <t xml:space="preserve">5 – 8 st. n. l.</t>
  </si>
  <si>
    <t xml:space="preserve">Století</t>
  </si>
  <si>
    <t xml:space="preserve">Koef. 1</t>
  </si>
  <si>
    <t xml:space="preserve">Koef. 0,5</t>
  </si>
  <si>
    <t xml:space="preserve">Koef. &lt; než 0,5</t>
  </si>
  <si>
    <t xml:space="preserve">% of total</t>
  </si>
  <si>
    <t xml:space="preserve">6. st. př. n. l.</t>
  </si>
  <si>
    <t xml:space="preserve">5. st. př. n. l.</t>
  </si>
  <si>
    <t xml:space="preserve">4. st. př. n. l.</t>
  </si>
  <si>
    <t xml:space="preserve">3. st. př. n. l.</t>
  </si>
  <si>
    <t xml:space="preserve">2. st. př. n. l.</t>
  </si>
  <si>
    <t xml:space="preserve">1. st. př. n. l.</t>
  </si>
  <si>
    <t xml:space="preserve">1. st. n. l.</t>
  </si>
  <si>
    <t xml:space="preserve">2. st. n. l.</t>
  </si>
  <si>
    <t xml:space="preserve">3. st. n. l.</t>
  </si>
  <si>
    <t xml:space="preserve">4. st. n. l.</t>
  </si>
  <si>
    <t xml:space="preserve">5. – 8. st. n. l.</t>
  </si>
  <si>
    <t xml:space="preserve">Nápisy s koef. 1</t>
  </si>
  <si>
    <t xml:space="preserve">Nápisy s koef. 0,5</t>
  </si>
  <si>
    <t xml:space="preserve">5. st. n. l.</t>
  </si>
  <si>
    <t xml:space="preserve">6BC</t>
  </si>
  <si>
    <t xml:space="preserve">5BC</t>
  </si>
  <si>
    <t xml:space="preserve">4BC</t>
  </si>
  <si>
    <t xml:space="preserve">3BC</t>
  </si>
  <si>
    <t xml:space="preserve">2BC</t>
  </si>
  <si>
    <t xml:space="preserve">1BC</t>
  </si>
  <si>
    <t xml:space="preserve">1AD</t>
  </si>
  <si>
    <t xml:space="preserve">2AD</t>
  </si>
  <si>
    <t xml:space="preserve">3AD</t>
  </si>
  <si>
    <t xml:space="preserve">4AD</t>
  </si>
  <si>
    <t xml:space="preserve">5AD</t>
  </si>
  <si>
    <t xml:space="preserve">6-8AD</t>
  </si>
  <si>
    <t xml:space="preserve">5-8AD</t>
  </si>
  <si>
    <t xml:space="preserve">&lt;100 yrs</t>
  </si>
  <si>
    <t xml:space="preserve">&lt;200 yrs</t>
  </si>
  <si>
    <t xml:space="preserve">&gt;200 yrs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</si>
</sst>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%"/>
    <numFmt numFmtId="167" formatCode="0.00"/>
    <numFmt numFmtId="168" formatCode="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4"/>
      <color rgb="FF000000"/>
      <name val="Arial"/>
      <family val="2"/>
    </font>
    <font>
      <sz val="10"/>
      <color rgb="FF000000"/>
      <name val="Arial"/>
      <family val="2"/>
    </font>
    <font>
      <b val="true"/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Procentuální zastoupení šíře intervalu datace nápisů</a:t>
            </a:r>
          </a:p>
        </c:rich>
      </c:tx>
      <c:layout>
        <c:manualLayout>
          <c:xMode val="edge"/>
          <c:yMode val="edge"/>
          <c:x val="0.140868345936201"/>
          <c:y val="0.0271432600112803"/>
        </c:manualLayout>
      </c:layout>
      <c:overlay val="0"/>
    </c:title>
    <c:autoTitleDeleted val="0"/>
    <c:plotArea>
      <c:barChart>
        <c:barDir val="col"/>
        <c:grouping val="percentStacked"/>
        <c:varyColors val="0"/>
        <c:ser>
          <c:idx val="0"/>
          <c:order val="0"/>
          <c:tx>
            <c:strRef>
              <c:f>CZ!$B$32:$B$32</c:f>
              <c:strCache>
                <c:ptCount val="1"/>
                <c:pt idx="0">
                  <c:v>Koef. 1</c:v>
                </c:pt>
              </c:strCache>
            </c:strRef>
          </c:tx>
          <c:spPr>
            <a:solidFill>
              <a:srgbClr val="000000"/>
            </a:solidFill>
            <a:ln>
              <a:solidFill>
                <a:srgbClr val="000000"/>
              </a:solidFill>
            </a:ln>
          </c:spPr>
          <c:invertIfNegative val="0"/>
          <c:dLbls>
            <c:dLbl>
              <c:idx val="0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ctr"/>
              <c:showLegendKey val="0"/>
              <c:showVal val="0"/>
              <c:showCatName val="0"/>
              <c:showSerName val="0"/>
              <c:showPercent val="0"/>
            </c:dLbl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CZ!$A$33:$A$43</c:f>
              <c:strCache>
                <c:ptCount val="11"/>
                <c:pt idx="0">
                  <c:v>6. st. př. n. l.</c:v>
                </c:pt>
                <c:pt idx="1">
                  <c:v>5. st. př. n. l.</c:v>
                </c:pt>
                <c:pt idx="2">
                  <c:v>4. st. př. n. l.</c:v>
                </c:pt>
                <c:pt idx="3">
                  <c:v>3. st. př. n. l.</c:v>
                </c:pt>
                <c:pt idx="4">
                  <c:v>2. st. př. n. l.</c:v>
                </c:pt>
                <c:pt idx="5">
                  <c:v>1. st. př. n. l.</c:v>
                </c:pt>
                <c:pt idx="6">
                  <c:v>1. st. n. l.</c:v>
                </c:pt>
                <c:pt idx="7">
                  <c:v>2. st. n. l.</c:v>
                </c:pt>
                <c:pt idx="8">
                  <c:v>3. st. n. l.</c:v>
                </c:pt>
                <c:pt idx="9">
                  <c:v>4. st. n. l.</c:v>
                </c:pt>
                <c:pt idx="10">
                  <c:v>5. – 8. st. n. l.</c:v>
                </c:pt>
              </c:strCache>
            </c:strRef>
          </c:cat>
          <c:val>
            <c:numRef>
              <c:f>CZ!$B$33:$B$43</c:f>
              <c:numCache>
                <c:formatCode>General</c:formatCode>
                <c:ptCount val="11"/>
                <c:pt idx="0">
                  <c:v>3</c:v>
                </c:pt>
                <c:pt idx="1">
                  <c:v>60</c:v>
                </c:pt>
                <c:pt idx="2">
                  <c:v>168</c:v>
                </c:pt>
                <c:pt idx="3">
                  <c:v>117</c:v>
                </c:pt>
                <c:pt idx="4">
                  <c:v>115</c:v>
                </c:pt>
                <c:pt idx="5">
                  <c:v>69</c:v>
                </c:pt>
                <c:pt idx="6">
                  <c:v>68</c:v>
                </c:pt>
                <c:pt idx="7">
                  <c:v>253</c:v>
                </c:pt>
                <c:pt idx="8">
                  <c:v>390</c:v>
                </c:pt>
                <c:pt idx="9">
                  <c:v>23</c:v>
                </c:pt>
                <c:pt idx="10">
                  <c:v>42</c:v>
                </c:pt>
              </c:numCache>
            </c:numRef>
          </c:val>
        </c:ser>
        <c:ser>
          <c:idx val="1"/>
          <c:order val="1"/>
          <c:tx>
            <c:strRef>
              <c:f>CZ!$C$32:$C$32</c:f>
              <c:strCache>
                <c:ptCount val="1"/>
                <c:pt idx="0">
                  <c:v>Koef. 0,5</c:v>
                </c:pt>
              </c:strCache>
            </c:strRef>
          </c:tx>
          <c:spPr>
            <a:solidFill>
              <a:srgbClr val="999999"/>
            </a:solidFill>
            <a:ln>
              <a:solidFill>
                <a:srgbClr val="000000"/>
              </a:solidFill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CZ!$A$33:$A$43</c:f>
              <c:strCache>
                <c:ptCount val="11"/>
                <c:pt idx="0">
                  <c:v>6. st. př. n. l.</c:v>
                </c:pt>
                <c:pt idx="1">
                  <c:v>5. st. př. n. l.</c:v>
                </c:pt>
                <c:pt idx="2">
                  <c:v>4. st. př. n. l.</c:v>
                </c:pt>
                <c:pt idx="3">
                  <c:v>3. st. př. n. l.</c:v>
                </c:pt>
                <c:pt idx="4">
                  <c:v>2. st. př. n. l.</c:v>
                </c:pt>
                <c:pt idx="5">
                  <c:v>1. st. př. n. l.</c:v>
                </c:pt>
                <c:pt idx="6">
                  <c:v>1. st. n. l.</c:v>
                </c:pt>
                <c:pt idx="7">
                  <c:v>2. st. n. l.</c:v>
                </c:pt>
                <c:pt idx="8">
                  <c:v>3. st. n. l.</c:v>
                </c:pt>
                <c:pt idx="9">
                  <c:v>4. st. n. l.</c:v>
                </c:pt>
                <c:pt idx="10">
                  <c:v>5. – 8. st. n. l.</c:v>
                </c:pt>
              </c:strCache>
            </c:strRef>
          </c:cat>
          <c:val>
            <c:numRef>
              <c:f>CZ!$C$33:$C$43</c:f>
              <c:numCache>
                <c:formatCode>General</c:formatCode>
                <c:ptCount val="11"/>
                <c:pt idx="0">
                  <c:v>3</c:v>
                </c:pt>
                <c:pt idx="1">
                  <c:v>62</c:v>
                </c:pt>
                <c:pt idx="2">
                  <c:v>58.5</c:v>
                </c:pt>
                <c:pt idx="3">
                  <c:v>29.5</c:v>
                </c:pt>
                <c:pt idx="4">
                  <c:v>62.5</c:v>
                </c:pt>
                <c:pt idx="5">
                  <c:v>28</c:v>
                </c:pt>
                <c:pt idx="6">
                  <c:v>47</c:v>
                </c:pt>
                <c:pt idx="7">
                  <c:v>91</c:v>
                </c:pt>
                <c:pt idx="8">
                  <c:v>12</c:v>
                </c:pt>
                <c:pt idx="9">
                  <c:v>17.5</c:v>
                </c:pt>
                <c:pt idx="10">
                  <c:v>9</c:v>
                </c:pt>
              </c:numCache>
            </c:numRef>
          </c:val>
        </c:ser>
        <c:ser>
          <c:idx val="2"/>
          <c:order val="2"/>
          <c:tx>
            <c:strRef>
              <c:f>CZ!$D$32:$D$32</c:f>
              <c:strCache>
                <c:ptCount val="1"/>
                <c:pt idx="0">
                  <c:v>Koef. &lt; než 0,5</c:v>
                </c:pt>
              </c:strCache>
            </c:strRef>
          </c:tx>
          <c:spPr>
            <a:solidFill>
              <a:srgbClr val="ffffff"/>
            </a:solidFill>
            <a:ln>
              <a:solidFill>
                <a:srgbClr val="000000"/>
              </a:solidFill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CZ!$A$33:$A$43</c:f>
              <c:strCache>
                <c:ptCount val="11"/>
                <c:pt idx="0">
                  <c:v>6. st. př. n. l.</c:v>
                </c:pt>
                <c:pt idx="1">
                  <c:v>5. st. př. n. l.</c:v>
                </c:pt>
                <c:pt idx="2">
                  <c:v>4. st. př. n. l.</c:v>
                </c:pt>
                <c:pt idx="3">
                  <c:v>3. st. př. n. l.</c:v>
                </c:pt>
                <c:pt idx="4">
                  <c:v>2. st. př. n. l.</c:v>
                </c:pt>
                <c:pt idx="5">
                  <c:v>1. st. př. n. l.</c:v>
                </c:pt>
                <c:pt idx="6">
                  <c:v>1. st. n. l.</c:v>
                </c:pt>
                <c:pt idx="7">
                  <c:v>2. st. n. l.</c:v>
                </c:pt>
                <c:pt idx="8">
                  <c:v>3. st. n. l.</c:v>
                </c:pt>
                <c:pt idx="9">
                  <c:v>4. st. n. l.</c:v>
                </c:pt>
                <c:pt idx="10">
                  <c:v>5. – 8. st. n. l.</c:v>
                </c:pt>
              </c:strCache>
            </c:strRef>
          </c:cat>
          <c:val>
            <c:numRef>
              <c:f>CZ!$D$33:$D$43</c:f>
              <c:numCache>
                <c:formatCode>General</c:formatCode>
                <c:ptCount val="11"/>
                <c:pt idx="0">
                  <c:v>0.583333333333333</c:v>
                </c:pt>
                <c:pt idx="1">
                  <c:v>0.783333333333333</c:v>
                </c:pt>
                <c:pt idx="2">
                  <c:v>12.3666666666667</c:v>
                </c:pt>
                <c:pt idx="3">
                  <c:v>14.2595238095238</c:v>
                </c:pt>
                <c:pt idx="4">
                  <c:v>15.7095238095238</c:v>
                </c:pt>
                <c:pt idx="5">
                  <c:v>35.5428571428571</c:v>
                </c:pt>
                <c:pt idx="6">
                  <c:v>37.4261904761904</c:v>
                </c:pt>
                <c:pt idx="7">
                  <c:v>36.9261904761904</c:v>
                </c:pt>
                <c:pt idx="8">
                  <c:v>51.5928571428572</c:v>
                </c:pt>
                <c:pt idx="9">
                  <c:v>17.0595238095238</c:v>
                </c:pt>
                <c:pt idx="10">
                  <c:v>16.8095238095238</c:v>
                </c:pt>
              </c:numCache>
            </c:numRef>
          </c:val>
        </c:ser>
        <c:gapWidth val="100"/>
        <c:overlap val="0"/>
        <c:axId val="16008651"/>
        <c:axId val="10297480"/>
      </c:barChart>
      <c:catAx>
        <c:axId val="160086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Století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0297480"/>
        <c:crosses val="autoZero"/>
        <c:auto val="1"/>
        <c:lblAlgn val="ctr"/>
        <c:lblOffset val="100"/>
      </c:catAx>
      <c:valAx>
        <c:axId val="102974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Procentuální zastoupení datovaných nápisů (celkem 2276 nápisů)</a:t>
                </a:r>
              </a:p>
            </c:rich>
          </c:tx>
          <c:layout>
            <c:manualLayout>
              <c:xMode val="edge"/>
              <c:yMode val="edge"/>
              <c:x val="0.020431669087085"/>
              <c:y val="0.85977157360406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1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008651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Percentage of dated inscriptions by centuries (n=2276)</a:t>
            </a:r>
          </a:p>
        </c:rich>
      </c:tx>
      <c:layout>
        <c:manualLayout>
          <c:xMode val="edge"/>
          <c:yMode val="edge"/>
          <c:x val="0.140918423556513"/>
          <c:y val="0.0270937650044585"/>
        </c:manualLayout>
      </c:layout>
      <c:overlay val="0"/>
    </c:title>
    <c:autoTitleDeleted val="0"/>
    <c:plotArea>
      <c:barChart>
        <c:barDir val="col"/>
        <c:grouping val="percentStack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&lt;100 yrs</c:v>
                </c:pt>
              </c:strCache>
            </c:strRef>
          </c:tx>
          <c:spPr>
            <a:solidFill>
              <a:srgbClr val="000000"/>
            </a:solidFill>
            <a:ln>
              <a:solidFill>
                <a:srgbClr val="000000"/>
              </a:solidFill>
            </a:ln>
          </c:spPr>
          <c:invertIfNegative val="0"/>
          <c:dLbls>
            <c:dLbl>
              <c:idx val="0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ctr"/>
              <c:showLegendKey val="0"/>
              <c:showVal val="0"/>
              <c:showCatName val="0"/>
              <c:showSerName val="0"/>
              <c:showPercent val="0"/>
            </c:dLbl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1"/>
                <c:pt idx="0">
                  <c:v>6BC</c:v>
                </c:pt>
                <c:pt idx="1">
                  <c:v>5BC</c:v>
                </c:pt>
                <c:pt idx="2">
                  <c:v>4BC</c:v>
                </c:pt>
                <c:pt idx="3">
                  <c:v>3BC</c:v>
                </c:pt>
                <c:pt idx="4">
                  <c:v>2BC</c:v>
                </c:pt>
                <c:pt idx="5">
                  <c:v>1BC</c:v>
                </c:pt>
                <c:pt idx="6">
                  <c:v>1AD</c:v>
                </c:pt>
                <c:pt idx="7">
                  <c:v>2AD</c:v>
                </c:pt>
                <c:pt idx="8">
                  <c:v>3AD</c:v>
                </c:pt>
                <c:pt idx="9">
                  <c:v>4AD</c:v>
                </c:pt>
                <c:pt idx="10">
                  <c:v>5-8AD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1"/>
                <c:pt idx="0">
                  <c:v>3</c:v>
                </c:pt>
                <c:pt idx="1">
                  <c:v>60</c:v>
                </c:pt>
                <c:pt idx="2">
                  <c:v>168</c:v>
                </c:pt>
                <c:pt idx="3">
                  <c:v>117</c:v>
                </c:pt>
                <c:pt idx="4">
                  <c:v>115</c:v>
                </c:pt>
                <c:pt idx="5">
                  <c:v>69</c:v>
                </c:pt>
                <c:pt idx="6">
                  <c:v>68</c:v>
                </c:pt>
                <c:pt idx="7">
                  <c:v>253</c:v>
                </c:pt>
                <c:pt idx="8">
                  <c:v>390</c:v>
                </c:pt>
                <c:pt idx="9">
                  <c:v>23</c:v>
                </c:pt>
                <c:pt idx="10">
                  <c:v>42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&lt;200 yrs</c:v>
                </c:pt>
              </c:strCache>
            </c:strRef>
          </c:tx>
          <c:spPr>
            <a:solidFill>
              <a:srgbClr val="999999"/>
            </a:solidFill>
            <a:ln>
              <a:solidFill>
                <a:srgbClr val="000000"/>
              </a:solidFill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1"/>
                <c:pt idx="0">
                  <c:v>6BC</c:v>
                </c:pt>
                <c:pt idx="1">
                  <c:v>5BC</c:v>
                </c:pt>
                <c:pt idx="2">
                  <c:v>4BC</c:v>
                </c:pt>
                <c:pt idx="3">
                  <c:v>3BC</c:v>
                </c:pt>
                <c:pt idx="4">
                  <c:v>2BC</c:v>
                </c:pt>
                <c:pt idx="5">
                  <c:v>1BC</c:v>
                </c:pt>
                <c:pt idx="6">
                  <c:v>1AD</c:v>
                </c:pt>
                <c:pt idx="7">
                  <c:v>2AD</c:v>
                </c:pt>
                <c:pt idx="8">
                  <c:v>3AD</c:v>
                </c:pt>
                <c:pt idx="9">
                  <c:v>4AD</c:v>
                </c:pt>
                <c:pt idx="10">
                  <c:v>5-8AD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1"/>
                <c:pt idx="0">
                  <c:v>3</c:v>
                </c:pt>
                <c:pt idx="1">
                  <c:v>62</c:v>
                </c:pt>
                <c:pt idx="2">
                  <c:v>58.5</c:v>
                </c:pt>
                <c:pt idx="3">
                  <c:v>29.5</c:v>
                </c:pt>
                <c:pt idx="4">
                  <c:v>62.5</c:v>
                </c:pt>
                <c:pt idx="5">
                  <c:v>28</c:v>
                </c:pt>
                <c:pt idx="6">
                  <c:v>47</c:v>
                </c:pt>
                <c:pt idx="7">
                  <c:v>91</c:v>
                </c:pt>
                <c:pt idx="8">
                  <c:v>12</c:v>
                </c:pt>
                <c:pt idx="9">
                  <c:v>17.5</c:v>
                </c:pt>
                <c:pt idx="10">
                  <c:v>9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&gt;200yrs</c:v>
                </c:pt>
              </c:strCache>
            </c:strRef>
          </c:tx>
          <c:spPr>
            <a:solidFill>
              <a:srgbClr val="ffffff"/>
            </a:solidFill>
            <a:ln>
              <a:solidFill>
                <a:srgbClr val="000000"/>
              </a:solidFill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1"/>
                <c:pt idx="0">
                  <c:v>6BC</c:v>
                </c:pt>
                <c:pt idx="1">
                  <c:v>5BC</c:v>
                </c:pt>
                <c:pt idx="2">
                  <c:v>4BC</c:v>
                </c:pt>
                <c:pt idx="3">
                  <c:v>3BC</c:v>
                </c:pt>
                <c:pt idx="4">
                  <c:v>2BC</c:v>
                </c:pt>
                <c:pt idx="5">
                  <c:v>1BC</c:v>
                </c:pt>
                <c:pt idx="6">
                  <c:v>1AD</c:v>
                </c:pt>
                <c:pt idx="7">
                  <c:v>2AD</c:v>
                </c:pt>
                <c:pt idx="8">
                  <c:v>3AD</c:v>
                </c:pt>
                <c:pt idx="9">
                  <c:v>4AD</c:v>
                </c:pt>
                <c:pt idx="10">
                  <c:v>5-8AD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1"/>
                <c:pt idx="0">
                  <c:v>0.583333333333333</c:v>
                </c:pt>
                <c:pt idx="1">
                  <c:v>0.783333333333333</c:v>
                </c:pt>
                <c:pt idx="2">
                  <c:v>12.3666666666667</c:v>
                </c:pt>
                <c:pt idx="3">
                  <c:v>14.2595238095238</c:v>
                </c:pt>
                <c:pt idx="4">
                  <c:v>15.7095238095238</c:v>
                </c:pt>
                <c:pt idx="5">
                  <c:v>35.5428571428571</c:v>
                </c:pt>
                <c:pt idx="6">
                  <c:v>37.4261904761904</c:v>
                </c:pt>
                <c:pt idx="7">
                  <c:v>36.9261904761904</c:v>
                </c:pt>
                <c:pt idx="8">
                  <c:v>51.5928571428572</c:v>
                </c:pt>
                <c:pt idx="9">
                  <c:v>17.0595238095238</c:v>
                </c:pt>
                <c:pt idx="10">
                  <c:v>16.8095238095238</c:v>
                </c:pt>
              </c:numCache>
            </c:numRef>
          </c:val>
        </c:ser>
        <c:gapWidth val="100"/>
        <c:overlap val="0"/>
        <c:axId val="89648730"/>
        <c:axId val="56854644"/>
      </c:barChart>
      <c:catAx>
        <c:axId val="896487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Století</a:t>
                </a:r>
              </a:p>
            </c:rich>
          </c:tx>
          <c:overlay val="0"/>
        </c:title>
        <c:numFmt formatCode="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854644"/>
        <c:crosses val="autoZero"/>
        <c:auto val="1"/>
        <c:lblAlgn val="ctr"/>
        <c:lblOffset val="100"/>
      </c:catAx>
      <c:valAx>
        <c:axId val="568546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1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648730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421560</xdr:colOff>
      <xdr:row>12</xdr:row>
      <xdr:rowOff>95760</xdr:rowOff>
    </xdr:from>
    <xdr:to>
      <xdr:col>25</xdr:col>
      <xdr:colOff>523440</xdr:colOff>
      <xdr:row>43</xdr:row>
      <xdr:rowOff>21960</xdr:rowOff>
    </xdr:to>
    <xdr:graphicFrame>
      <xdr:nvGraphicFramePr>
        <xdr:cNvPr id="0" name=""/>
        <xdr:cNvGraphicFramePr/>
      </xdr:nvGraphicFramePr>
      <xdr:xfrm>
        <a:off x="8708040" y="2046240"/>
        <a:ext cx="7188480" cy="5105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421920</xdr:colOff>
      <xdr:row>12</xdr:row>
      <xdr:rowOff>96120</xdr:rowOff>
    </xdr:from>
    <xdr:to>
      <xdr:col>25</xdr:col>
      <xdr:colOff>523800</xdr:colOff>
      <xdr:row>44</xdr:row>
      <xdr:rowOff>142200</xdr:rowOff>
    </xdr:to>
    <xdr:graphicFrame>
      <xdr:nvGraphicFramePr>
        <xdr:cNvPr id="1" name=""/>
        <xdr:cNvGraphicFramePr/>
      </xdr:nvGraphicFramePr>
      <xdr:xfrm>
        <a:off x="8951040" y="2046600"/>
        <a:ext cx="7188480" cy="524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RowHeight="12.8"/>
  <cols>
    <col collapsed="false" hidden="false" max="1" min="1" style="0" width="17.0102040816327"/>
    <col collapsed="false" hidden="false" max="1025" min="2" style="0" width="8.36734693877551"/>
  </cols>
  <sheetData>
    <row r="2" customFormat="false" ht="12.8" hidden="false" customHeight="false" outlineLevel="0" collapsed="false">
      <c r="A2" s="1" t="s">
        <v>0</v>
      </c>
      <c r="B2" s="1" t="n">
        <v>1</v>
      </c>
      <c r="C2" s="1" t="n">
        <v>0.5</v>
      </c>
      <c r="D2" s="1" t="n">
        <v>0.33</v>
      </c>
      <c r="E2" s="1" t="n">
        <v>0.25</v>
      </c>
      <c r="F2" s="1" t="n">
        <v>0.2</v>
      </c>
      <c r="G2" s="1" t="n">
        <v>0.16</v>
      </c>
      <c r="H2" s="1" t="n">
        <v>0.125</v>
      </c>
      <c r="I2" s="1" t="s">
        <v>1</v>
      </c>
      <c r="J2" s="1" t="s">
        <v>2</v>
      </c>
      <c r="K2" s="2"/>
      <c r="L2" s="1" t="s">
        <v>3</v>
      </c>
    </row>
    <row r="3" customFormat="false" ht="12.8" hidden="false" customHeight="false" outlineLevel="0" collapsed="false">
      <c r="A3" s="1" t="s">
        <v>4</v>
      </c>
      <c r="B3" s="1" t="n">
        <v>3</v>
      </c>
      <c r="C3" s="1" t="n">
        <v>3</v>
      </c>
      <c r="D3" s="1" t="n">
        <v>1</v>
      </c>
      <c r="E3" s="1" t="n">
        <v>1</v>
      </c>
      <c r="F3" s="1" t="n">
        <v>0</v>
      </c>
      <c r="G3" s="1" t="n">
        <v>0</v>
      </c>
      <c r="H3" s="1" t="n">
        <v>0</v>
      </c>
      <c r="I3" s="1" t="n">
        <v>7.16</v>
      </c>
      <c r="J3" s="1" t="n">
        <v>8</v>
      </c>
      <c r="K3" s="3" t="s">
        <v>5</v>
      </c>
      <c r="L3" s="1" t="n">
        <v>8</v>
      </c>
      <c r="M3" s="0" t="n">
        <f aca="false">D3+E3+F3+G3+H3</f>
        <v>2</v>
      </c>
    </row>
    <row r="4" customFormat="false" ht="12.8" hidden="false" customHeight="false" outlineLevel="0" collapsed="false">
      <c r="A4" s="1" t="s">
        <v>6</v>
      </c>
      <c r="B4" s="1" t="n">
        <v>60</v>
      </c>
      <c r="C4" s="0" t="n">
        <v>124</v>
      </c>
      <c r="D4" s="1" t="n">
        <v>1</v>
      </c>
      <c r="E4" s="1" t="n">
        <v>1</v>
      </c>
      <c r="F4" s="1" t="n">
        <v>1</v>
      </c>
      <c r="G4" s="1" t="n">
        <v>0</v>
      </c>
      <c r="H4" s="1" t="n">
        <v>0</v>
      </c>
      <c r="I4" s="1" t="n">
        <v>170.05</v>
      </c>
      <c r="J4" s="1" t="n">
        <v>187</v>
      </c>
      <c r="K4" s="3" t="s">
        <v>7</v>
      </c>
      <c r="L4" s="1" t="n">
        <v>190</v>
      </c>
      <c r="M4" s="0" t="n">
        <f aca="false">D4+E4+F4+G4+H4</f>
        <v>3</v>
      </c>
    </row>
    <row r="5" customFormat="false" ht="12.8" hidden="false" customHeight="false" outlineLevel="0" collapsed="false">
      <c r="A5" s="1" t="s">
        <v>8</v>
      </c>
      <c r="B5" s="1" t="n">
        <v>168</v>
      </c>
      <c r="C5" s="0" t="n">
        <v>117</v>
      </c>
      <c r="D5" s="1" t="n">
        <v>5</v>
      </c>
      <c r="E5" s="1" t="n">
        <v>42</v>
      </c>
      <c r="F5" s="1" t="n">
        <v>1</v>
      </c>
      <c r="G5" s="1" t="n">
        <v>0</v>
      </c>
      <c r="H5" s="1" t="n">
        <v>0</v>
      </c>
      <c r="I5" s="1" t="n">
        <v>326.675</v>
      </c>
      <c r="J5" s="1" t="n">
        <v>317</v>
      </c>
      <c r="K5" s="3" t="s">
        <v>9</v>
      </c>
      <c r="L5" s="1" t="n">
        <v>365</v>
      </c>
      <c r="M5" s="0" t="n">
        <f aca="false">D5+E5+F5+G5+H5</f>
        <v>48</v>
      </c>
    </row>
    <row r="6" customFormat="false" ht="12.8" hidden="false" customHeight="false" outlineLevel="0" collapsed="false">
      <c r="A6" s="1" t="s">
        <v>10</v>
      </c>
      <c r="B6" s="1" t="n">
        <v>117</v>
      </c>
      <c r="C6" s="0" t="n">
        <v>59</v>
      </c>
      <c r="D6" s="1" t="n">
        <v>11</v>
      </c>
      <c r="E6" s="1" t="n">
        <v>41</v>
      </c>
      <c r="F6" s="1" t="n">
        <v>1</v>
      </c>
      <c r="G6" s="1" t="n">
        <v>0</v>
      </c>
      <c r="H6" s="1" t="n">
        <v>1</v>
      </c>
      <c r="I6" s="1" t="n">
        <v>228.225</v>
      </c>
      <c r="J6" s="1" t="n">
        <v>201</v>
      </c>
      <c r="K6" s="3" t="s">
        <v>11</v>
      </c>
      <c r="L6" s="1" t="n">
        <v>255</v>
      </c>
      <c r="M6" s="0" t="n">
        <f aca="false">D6+E6+F6+G6+H6</f>
        <v>54</v>
      </c>
    </row>
    <row r="7" customFormat="false" ht="12.8" hidden="false" customHeight="false" outlineLevel="0" collapsed="false">
      <c r="A7" s="1" t="s">
        <v>12</v>
      </c>
      <c r="B7" s="1" t="n">
        <v>115</v>
      </c>
      <c r="C7" s="0" t="n">
        <v>125</v>
      </c>
      <c r="D7" s="1" t="n">
        <v>14</v>
      </c>
      <c r="E7" s="1" t="n">
        <v>42</v>
      </c>
      <c r="F7" s="1" t="n">
        <v>2</v>
      </c>
      <c r="G7" s="1" t="n">
        <v>0</v>
      </c>
      <c r="H7" s="1" t="n">
        <v>1</v>
      </c>
      <c r="I7" s="1" t="n">
        <v>320.41</v>
      </c>
      <c r="J7" s="1" t="n">
        <v>299</v>
      </c>
      <c r="K7" s="3" t="s">
        <v>13</v>
      </c>
      <c r="L7" s="1" t="n">
        <v>358</v>
      </c>
      <c r="M7" s="0" t="n">
        <f aca="false">D7+E7+F7+G7+H7</f>
        <v>59</v>
      </c>
    </row>
    <row r="8" customFormat="false" ht="12.8" hidden="false" customHeight="false" outlineLevel="0" collapsed="false">
      <c r="A8" s="1" t="s">
        <v>14</v>
      </c>
      <c r="B8" s="1" t="n">
        <v>69</v>
      </c>
      <c r="C8" s="0" t="n">
        <v>56</v>
      </c>
      <c r="D8" s="1" t="n">
        <v>9</v>
      </c>
      <c r="E8" s="1" t="n">
        <v>122</v>
      </c>
      <c r="F8" s="1" t="n">
        <v>2</v>
      </c>
      <c r="G8" s="1" t="n">
        <v>9</v>
      </c>
      <c r="H8" s="1" t="n">
        <v>1</v>
      </c>
      <c r="I8" s="1" t="n">
        <v>351.735</v>
      </c>
      <c r="J8" s="1" t="n">
        <v>250</v>
      </c>
      <c r="K8" s="3" t="s">
        <v>15</v>
      </c>
      <c r="L8" s="1" t="n">
        <v>393</v>
      </c>
      <c r="M8" s="0" t="n">
        <f aca="false">D8+E8+F8+G8+H8</f>
        <v>143</v>
      </c>
    </row>
    <row r="9" customFormat="false" ht="12.8" hidden="false" customHeight="false" outlineLevel="0" collapsed="false">
      <c r="A9" s="1" t="s">
        <v>16</v>
      </c>
      <c r="B9" s="1" t="n">
        <v>68</v>
      </c>
      <c r="C9" s="0" t="n">
        <v>94</v>
      </c>
      <c r="D9" s="1" t="n">
        <v>46</v>
      </c>
      <c r="E9" s="1" t="n">
        <v>81</v>
      </c>
      <c r="F9" s="1" t="n">
        <v>1</v>
      </c>
      <c r="G9" s="1" t="n">
        <v>9</v>
      </c>
      <c r="H9" s="1" t="n">
        <v>1</v>
      </c>
      <c r="I9" s="1" t="n">
        <v>318.62</v>
      </c>
      <c r="J9" s="1" t="n">
        <v>218</v>
      </c>
      <c r="K9" s="3" t="s">
        <v>17</v>
      </c>
      <c r="L9" s="1" t="n">
        <v>356</v>
      </c>
      <c r="M9" s="0" t="n">
        <f aca="false">D9+E9+F9+G9+H9</f>
        <v>138</v>
      </c>
    </row>
    <row r="10" customFormat="false" ht="12.8" hidden="false" customHeight="false" outlineLevel="0" collapsed="false">
      <c r="A10" s="1" t="s">
        <v>18</v>
      </c>
      <c r="B10" s="1" t="n">
        <v>253</v>
      </c>
      <c r="C10" s="0" t="n">
        <v>182</v>
      </c>
      <c r="D10" s="1" t="n">
        <v>43</v>
      </c>
      <c r="E10" s="1" t="n">
        <v>83</v>
      </c>
      <c r="F10" s="1" t="n">
        <v>1</v>
      </c>
      <c r="G10" s="1" t="n">
        <v>9</v>
      </c>
      <c r="H10" s="1" t="n">
        <v>1</v>
      </c>
      <c r="I10" s="1" t="n">
        <v>596.07</v>
      </c>
      <c r="J10" s="1" t="n">
        <v>529</v>
      </c>
      <c r="K10" s="3" t="s">
        <v>19</v>
      </c>
      <c r="L10" s="1" t="n">
        <v>666</v>
      </c>
      <c r="M10" s="0" t="n">
        <f aca="false">D10+E10+F10+G10+H10</f>
        <v>137</v>
      </c>
    </row>
    <row r="11" customFormat="false" ht="12.8" hidden="false" customHeight="false" outlineLevel="0" collapsed="false">
      <c r="A11" s="1" t="s">
        <v>20</v>
      </c>
      <c r="B11" s="1" t="n">
        <v>390</v>
      </c>
      <c r="C11" s="0" t="n">
        <v>24</v>
      </c>
      <c r="D11" s="1" t="n">
        <v>87</v>
      </c>
      <c r="E11" s="1" t="n">
        <v>83</v>
      </c>
      <c r="F11" s="1" t="n">
        <v>1</v>
      </c>
      <c r="G11" s="1" t="n">
        <v>9</v>
      </c>
      <c r="H11" s="1" t="n">
        <v>1</v>
      </c>
      <c r="I11" s="1" t="n">
        <v>696.31</v>
      </c>
      <c r="J11" s="1" t="n">
        <v>597</v>
      </c>
      <c r="K11" s="3" t="s">
        <v>21</v>
      </c>
      <c r="L11" s="1" t="n">
        <v>778</v>
      </c>
      <c r="M11" s="0" t="n">
        <f aca="false">D11+E11+F11+G11+H11</f>
        <v>181</v>
      </c>
    </row>
    <row r="12" customFormat="false" ht="12.8" hidden="false" customHeight="false" outlineLevel="0" collapsed="false">
      <c r="A12" s="1" t="s">
        <v>22</v>
      </c>
      <c r="B12" s="1" t="n">
        <v>23</v>
      </c>
      <c r="C12" s="0" t="n">
        <v>35</v>
      </c>
      <c r="D12" s="1" t="n">
        <v>44</v>
      </c>
      <c r="E12" s="1" t="n">
        <v>3</v>
      </c>
      <c r="F12" s="1" t="n">
        <v>0</v>
      </c>
      <c r="G12" s="1" t="n">
        <v>9</v>
      </c>
      <c r="H12" s="1" t="n">
        <v>1</v>
      </c>
      <c r="I12" s="1" t="n">
        <v>125.3</v>
      </c>
      <c r="J12" s="1" t="n">
        <v>83</v>
      </c>
      <c r="K12" s="3" t="s">
        <v>23</v>
      </c>
      <c r="L12" s="1" t="n">
        <v>140</v>
      </c>
      <c r="M12" s="0" t="n">
        <f aca="false">D12+E12+F12+G12+H12</f>
        <v>57</v>
      </c>
    </row>
    <row r="13" customFormat="false" ht="12.8" hidden="false" customHeight="false" outlineLevel="0" collapsed="false">
      <c r="A13" s="1" t="s">
        <v>24</v>
      </c>
      <c r="B13" s="1" t="n">
        <v>42</v>
      </c>
      <c r="C13" s="0" t="n">
        <v>16</v>
      </c>
      <c r="D13" s="1" t="n">
        <v>44</v>
      </c>
      <c r="E13" s="1" t="n">
        <v>2</v>
      </c>
      <c r="F13" s="1" t="n">
        <v>0</v>
      </c>
      <c r="G13" s="1" t="n">
        <v>9</v>
      </c>
      <c r="H13" s="1" t="n">
        <v>1</v>
      </c>
      <c r="I13" s="1" t="n">
        <v>118.14</v>
      </c>
      <c r="J13" s="1" t="n">
        <v>78</v>
      </c>
      <c r="K13" s="3" t="s">
        <v>25</v>
      </c>
      <c r="L13" s="1" t="n">
        <v>132</v>
      </c>
      <c r="M13" s="0" t="n">
        <f aca="false">D13+E13+F13+G13+H13</f>
        <v>56</v>
      </c>
    </row>
    <row r="14" customFormat="false" ht="12.8" hidden="false" customHeight="false" outlineLevel="0" collapsed="false">
      <c r="A14" s="4" t="s">
        <v>26</v>
      </c>
      <c r="B14" s="0" t="n">
        <v>12</v>
      </c>
      <c r="C14" s="0" t="n">
        <v>2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</row>
    <row r="15" customFormat="false" ht="12.8" hidden="false" customHeight="false" outlineLevel="0" collapsed="false">
      <c r="B15" s="0" t="n">
        <f aca="false">SUM(B3:B14)</f>
        <v>1320</v>
      </c>
      <c r="C15" s="0" t="n">
        <f aca="false">SUM(C3:C14)</f>
        <v>837</v>
      </c>
    </row>
    <row r="17" customFormat="false" ht="12.8" hidden="false" customHeight="false" outlineLevel="0" collapsed="false">
      <c r="A17" s="1" t="s">
        <v>0</v>
      </c>
      <c r="B17" s="1" t="n">
        <v>1</v>
      </c>
      <c r="C17" s="1" t="n">
        <v>0.5</v>
      </c>
      <c r="D17" s="1" t="n">
        <v>0.33</v>
      </c>
      <c r="E17" s="1" t="n">
        <v>0.25</v>
      </c>
      <c r="F17" s="1" t="n">
        <v>0.2</v>
      </c>
      <c r="G17" s="1" t="n">
        <v>0.16</v>
      </c>
      <c r="H17" s="1" t="n">
        <v>0.125</v>
      </c>
      <c r="I17" s="1" t="s">
        <v>2</v>
      </c>
      <c r="J17" s="0" t="s">
        <v>27</v>
      </c>
      <c r="K17" s="0" t="s">
        <v>3</v>
      </c>
    </row>
    <row r="18" customFormat="false" ht="12.8" hidden="false" customHeight="false" outlineLevel="0" collapsed="false">
      <c r="A18" s="1" t="s">
        <v>4</v>
      </c>
      <c r="B18" s="1" t="n">
        <v>3</v>
      </c>
      <c r="C18" s="1" t="n">
        <f aca="false">C3/2</f>
        <v>1.5</v>
      </c>
      <c r="D18" s="1" t="n">
        <f aca="false">D3/3</f>
        <v>0.333333333333333</v>
      </c>
      <c r="E18" s="1" t="n">
        <f aca="false">E3/4</f>
        <v>0.25</v>
      </c>
      <c r="F18" s="1" t="n">
        <v>0</v>
      </c>
      <c r="G18" s="1" t="n">
        <v>0</v>
      </c>
      <c r="H18" s="1" t="n">
        <v>0</v>
      </c>
      <c r="I18" s="0" t="n">
        <f aca="false">B18+C18</f>
        <v>4.5</v>
      </c>
      <c r="J18" s="5" t="n">
        <f aca="false">I18/K18</f>
        <v>0.885245901639344</v>
      </c>
      <c r="K18" s="0" t="n">
        <f aca="false">SUM(B18:H18)</f>
        <v>5.08333333333333</v>
      </c>
      <c r="L18" s="5"/>
      <c r="M18" s="5"/>
    </row>
    <row r="19" customFormat="false" ht="12.8" hidden="false" customHeight="false" outlineLevel="0" collapsed="false">
      <c r="A19" s="1" t="s">
        <v>6</v>
      </c>
      <c r="B19" s="1" t="n">
        <v>60</v>
      </c>
      <c r="C19" s="1" t="n">
        <f aca="false">C4/2</f>
        <v>62</v>
      </c>
      <c r="D19" s="1" t="n">
        <f aca="false">D4/3</f>
        <v>0.333333333333333</v>
      </c>
      <c r="E19" s="1" t="n">
        <f aca="false">E4/4</f>
        <v>0.25</v>
      </c>
      <c r="F19" s="1" t="n">
        <f aca="false">F4/5</f>
        <v>0.2</v>
      </c>
      <c r="G19" s="1" t="n">
        <f aca="false">G4/6</f>
        <v>0</v>
      </c>
      <c r="H19" s="1" t="n">
        <f aca="false">H4/7</f>
        <v>0</v>
      </c>
      <c r="I19" s="0" t="n">
        <f aca="false">B19+C19</f>
        <v>122</v>
      </c>
      <c r="J19" s="5" t="n">
        <f aca="false">I19/K19</f>
        <v>0.993620198181078</v>
      </c>
      <c r="K19" s="0" t="n">
        <f aca="false">SUM(B19:H19)</f>
        <v>122.783333333333</v>
      </c>
      <c r="L19" s="5"/>
      <c r="M19" s="5"/>
    </row>
    <row r="20" customFormat="false" ht="12.8" hidden="false" customHeight="false" outlineLevel="0" collapsed="false">
      <c r="A20" s="1" t="s">
        <v>8</v>
      </c>
      <c r="B20" s="1" t="n">
        <v>168</v>
      </c>
      <c r="C20" s="1" t="n">
        <f aca="false">C5/2</f>
        <v>58.5</v>
      </c>
      <c r="D20" s="1" t="n">
        <f aca="false">D5/3</f>
        <v>1.66666666666667</v>
      </c>
      <c r="E20" s="1" t="n">
        <f aca="false">E5/4</f>
        <v>10.5</v>
      </c>
      <c r="F20" s="1" t="n">
        <f aca="false">F5/5</f>
        <v>0.2</v>
      </c>
      <c r="G20" s="1" t="n">
        <f aca="false">G5/6</f>
        <v>0</v>
      </c>
      <c r="H20" s="1" t="n">
        <f aca="false">H5/7</f>
        <v>0</v>
      </c>
      <c r="I20" s="0" t="n">
        <f aca="false">B20+C20</f>
        <v>226.5</v>
      </c>
      <c r="J20" s="5" t="n">
        <f aca="false">I20/K20</f>
        <v>0.948227742115546</v>
      </c>
      <c r="K20" s="0" t="n">
        <f aca="false">SUM(B20:H20)</f>
        <v>238.866666666667</v>
      </c>
      <c r="L20" s="5"/>
      <c r="M20" s="5"/>
    </row>
    <row r="21" customFormat="false" ht="12.8" hidden="false" customHeight="false" outlineLevel="0" collapsed="false">
      <c r="A21" s="1" t="s">
        <v>10</v>
      </c>
      <c r="B21" s="1" t="n">
        <v>117</v>
      </c>
      <c r="C21" s="1" t="n">
        <f aca="false">C6/2</f>
        <v>29.5</v>
      </c>
      <c r="D21" s="1" t="n">
        <f aca="false">D6/3</f>
        <v>3.66666666666667</v>
      </c>
      <c r="E21" s="1" t="n">
        <f aca="false">E6/4</f>
        <v>10.25</v>
      </c>
      <c r="F21" s="1" t="n">
        <f aca="false">F6/5</f>
        <v>0.2</v>
      </c>
      <c r="G21" s="1" t="n">
        <f aca="false">G6/6</f>
        <v>0</v>
      </c>
      <c r="H21" s="1" t="n">
        <f aca="false">H6/7</f>
        <v>0.142857142857143</v>
      </c>
      <c r="I21" s="0" t="n">
        <f aca="false">B21+C21</f>
        <v>146.5</v>
      </c>
      <c r="J21" s="5" t="n">
        <f aca="false">I21/K21</f>
        <v>0.911299041751211</v>
      </c>
      <c r="K21" s="0" t="n">
        <f aca="false">SUM(B21:H21)</f>
        <v>160.759523809524</v>
      </c>
      <c r="L21" s="5"/>
      <c r="M21" s="5"/>
    </row>
    <row r="22" customFormat="false" ht="12.8" hidden="false" customHeight="false" outlineLevel="0" collapsed="false">
      <c r="A22" s="1" t="s">
        <v>12</v>
      </c>
      <c r="B22" s="1" t="n">
        <v>115</v>
      </c>
      <c r="C22" s="1" t="n">
        <f aca="false">C7/2</f>
        <v>62.5</v>
      </c>
      <c r="D22" s="1" t="n">
        <f aca="false">D7/3</f>
        <v>4.66666666666667</v>
      </c>
      <c r="E22" s="1" t="n">
        <f aca="false">E7/4</f>
        <v>10.5</v>
      </c>
      <c r="F22" s="1" t="n">
        <f aca="false">F7/5</f>
        <v>0.4</v>
      </c>
      <c r="G22" s="1" t="n">
        <f aca="false">G7/6</f>
        <v>0</v>
      </c>
      <c r="H22" s="1" t="n">
        <f aca="false">H7/7</f>
        <v>0.142857142857143</v>
      </c>
      <c r="I22" s="0" t="n">
        <f aca="false">B22+C22</f>
        <v>177.5</v>
      </c>
      <c r="J22" s="5" t="n">
        <f aca="false">I22/K22</f>
        <v>0.918691773056637</v>
      </c>
      <c r="K22" s="0" t="n">
        <f aca="false">SUM(B22:H22)</f>
        <v>193.209523809524</v>
      </c>
      <c r="L22" s="5"/>
      <c r="M22" s="5"/>
    </row>
    <row r="23" customFormat="false" ht="12.8" hidden="false" customHeight="false" outlineLevel="0" collapsed="false">
      <c r="A23" s="1" t="s">
        <v>14</v>
      </c>
      <c r="B23" s="1" t="n">
        <v>69</v>
      </c>
      <c r="C23" s="1" t="n">
        <f aca="false">C8/2</f>
        <v>28</v>
      </c>
      <c r="D23" s="1" t="n">
        <f aca="false">D8/3</f>
        <v>3</v>
      </c>
      <c r="E23" s="1" t="n">
        <f aca="false">E8/4</f>
        <v>30.5</v>
      </c>
      <c r="F23" s="1" t="n">
        <f aca="false">F8/5</f>
        <v>0.4</v>
      </c>
      <c r="G23" s="1" t="n">
        <f aca="false">G8/6</f>
        <v>1.5</v>
      </c>
      <c r="H23" s="1" t="n">
        <f aca="false">H8/7</f>
        <v>0.142857142857143</v>
      </c>
      <c r="I23" s="0" t="n">
        <f aca="false">B23+C23</f>
        <v>97</v>
      </c>
      <c r="J23" s="5" t="n">
        <f aca="false">I23/K23</f>
        <v>0.731838758353093</v>
      </c>
      <c r="K23" s="0" t="n">
        <f aca="false">SUM(B23:H23)</f>
        <v>132.542857142857</v>
      </c>
      <c r="L23" s="5"/>
      <c r="M23" s="5"/>
    </row>
    <row r="24" customFormat="false" ht="12.8" hidden="false" customHeight="false" outlineLevel="0" collapsed="false">
      <c r="A24" s="1" t="s">
        <v>16</v>
      </c>
      <c r="B24" s="1" t="n">
        <v>68</v>
      </c>
      <c r="C24" s="1" t="n">
        <f aca="false">C9/2</f>
        <v>47</v>
      </c>
      <c r="D24" s="1" t="n">
        <f aca="false">D9/3</f>
        <v>15.3333333333333</v>
      </c>
      <c r="E24" s="1" t="n">
        <f aca="false">E9/4</f>
        <v>20.25</v>
      </c>
      <c r="F24" s="1" t="n">
        <f aca="false">F9/5</f>
        <v>0.2</v>
      </c>
      <c r="G24" s="1" t="n">
        <f aca="false">G9/6</f>
        <v>1.5</v>
      </c>
      <c r="H24" s="1" t="n">
        <f aca="false">H9/7</f>
        <v>0.142857142857143</v>
      </c>
      <c r="I24" s="0" t="n">
        <f aca="false">B24+C24</f>
        <v>115</v>
      </c>
      <c r="J24" s="5" t="n">
        <f aca="false">I24/K24</f>
        <v>0.754463518642903</v>
      </c>
      <c r="K24" s="0" t="n">
        <f aca="false">SUM(B24:H24)</f>
        <v>152.42619047619</v>
      </c>
      <c r="L24" s="5"/>
      <c r="M24" s="5"/>
    </row>
    <row r="25" customFormat="false" ht="12.8" hidden="false" customHeight="false" outlineLevel="0" collapsed="false">
      <c r="A25" s="1" t="s">
        <v>18</v>
      </c>
      <c r="B25" s="1" t="n">
        <v>253</v>
      </c>
      <c r="C25" s="1" t="n">
        <f aca="false">C10/2</f>
        <v>91</v>
      </c>
      <c r="D25" s="1" t="n">
        <f aca="false">D10/3</f>
        <v>14.3333333333333</v>
      </c>
      <c r="E25" s="1" t="n">
        <f aca="false">E10/4</f>
        <v>20.75</v>
      </c>
      <c r="F25" s="1" t="n">
        <f aca="false">F10/5</f>
        <v>0.2</v>
      </c>
      <c r="G25" s="1" t="n">
        <f aca="false">G10/6</f>
        <v>1.5</v>
      </c>
      <c r="H25" s="1" t="n">
        <f aca="false">H10/7</f>
        <v>0.142857142857143</v>
      </c>
      <c r="I25" s="0" t="n">
        <f aca="false">B25+C25</f>
        <v>344</v>
      </c>
      <c r="J25" s="5" t="n">
        <f aca="false">I25/K25</f>
        <v>0.90306208551838</v>
      </c>
      <c r="K25" s="0" t="n">
        <f aca="false">SUM(B25:H25)</f>
        <v>380.92619047619</v>
      </c>
      <c r="L25" s="5"/>
      <c r="M25" s="5"/>
    </row>
    <row r="26" customFormat="false" ht="12.8" hidden="false" customHeight="false" outlineLevel="0" collapsed="false">
      <c r="A26" s="1" t="s">
        <v>20</v>
      </c>
      <c r="B26" s="1" t="n">
        <v>390</v>
      </c>
      <c r="C26" s="1" t="n">
        <f aca="false">C11/2</f>
        <v>12</v>
      </c>
      <c r="D26" s="1" t="n">
        <f aca="false">D11/3</f>
        <v>29</v>
      </c>
      <c r="E26" s="1" t="n">
        <f aca="false">E11/4</f>
        <v>20.75</v>
      </c>
      <c r="F26" s="1" t="n">
        <f aca="false">F11/5</f>
        <v>0.2</v>
      </c>
      <c r="G26" s="1" t="n">
        <f aca="false">G11/6</f>
        <v>1.5</v>
      </c>
      <c r="H26" s="1" t="n">
        <f aca="false">H11/7</f>
        <v>0.142857142857143</v>
      </c>
      <c r="I26" s="0" t="n">
        <f aca="false">B26+C26</f>
        <v>402</v>
      </c>
      <c r="J26" s="5" t="n">
        <f aca="false">I26/K26</f>
        <v>0.886257342172811</v>
      </c>
      <c r="K26" s="0" t="n">
        <f aca="false">SUM(B26:H26)</f>
        <v>453.592857142857</v>
      </c>
      <c r="L26" s="5"/>
      <c r="M26" s="5"/>
    </row>
    <row r="27" customFormat="false" ht="12.8" hidden="false" customHeight="false" outlineLevel="0" collapsed="false">
      <c r="A27" s="1" t="s">
        <v>22</v>
      </c>
      <c r="B27" s="1" t="n">
        <v>23</v>
      </c>
      <c r="C27" s="1" t="n">
        <f aca="false">C12/2</f>
        <v>17.5</v>
      </c>
      <c r="D27" s="1" t="n">
        <f aca="false">D12/3</f>
        <v>14.6666666666667</v>
      </c>
      <c r="E27" s="1" t="n">
        <f aca="false">E12/4</f>
        <v>0.75</v>
      </c>
      <c r="F27" s="1" t="n">
        <f aca="false">F12/5</f>
        <v>0</v>
      </c>
      <c r="G27" s="1" t="n">
        <f aca="false">G12/6</f>
        <v>1.5</v>
      </c>
      <c r="H27" s="1" t="n">
        <f aca="false">H12/7</f>
        <v>0.142857142857143</v>
      </c>
      <c r="I27" s="0" t="n">
        <f aca="false">B27+C27</f>
        <v>40.5</v>
      </c>
      <c r="J27" s="5" t="n">
        <f aca="false">I27/K27</f>
        <v>0.703619441571871</v>
      </c>
      <c r="K27" s="0" t="n">
        <f aca="false">SUM(B27:H27)</f>
        <v>57.5595238095239</v>
      </c>
      <c r="L27" s="5"/>
      <c r="M27" s="5"/>
    </row>
    <row r="28" customFormat="false" ht="12.8" hidden="false" customHeight="false" outlineLevel="0" collapsed="false">
      <c r="A28" s="1" t="s">
        <v>28</v>
      </c>
      <c r="B28" s="1" t="n">
        <v>42</v>
      </c>
      <c r="C28" s="1" t="n">
        <f aca="false">C13/2</f>
        <v>8</v>
      </c>
      <c r="D28" s="1" t="n">
        <f aca="false">D13/3</f>
        <v>14.6666666666667</v>
      </c>
      <c r="E28" s="1" t="n">
        <f aca="false">E13/4</f>
        <v>0.5</v>
      </c>
      <c r="F28" s="1" t="n">
        <f aca="false">F13/5</f>
        <v>0</v>
      </c>
      <c r="G28" s="1" t="n">
        <f aca="false">G13/6</f>
        <v>1.5</v>
      </c>
      <c r="H28" s="1" t="n">
        <f aca="false">H13/7</f>
        <v>0.142857142857143</v>
      </c>
      <c r="I28" s="0" t="n">
        <f aca="false">B28+C28</f>
        <v>50</v>
      </c>
      <c r="J28" s="5" t="n">
        <f aca="false">I28/K28</f>
        <v>0.74839629365645</v>
      </c>
      <c r="K28" s="0" t="n">
        <f aca="false">SUM(B28:H28)</f>
        <v>66.8095238095238</v>
      </c>
      <c r="L28" s="5"/>
      <c r="M28" s="5"/>
    </row>
    <row r="29" customFormat="false" ht="12.8" hidden="false" customHeight="false" outlineLevel="0" collapsed="false">
      <c r="B29" s="0" t="n">
        <f aca="false">SUM(B18:B28)</f>
        <v>1308</v>
      </c>
      <c r="C29" s="0" t="n">
        <f aca="false">SUM(C18:C28)</f>
        <v>417.5</v>
      </c>
      <c r="D29" s="0" t="n">
        <f aca="false">SUM(D18:D28)</f>
        <v>101.666666666667</v>
      </c>
      <c r="E29" s="0" t="n">
        <f aca="false">SUM(E18:E28)</f>
        <v>125.25</v>
      </c>
      <c r="F29" s="0" t="n">
        <f aca="false">SUM(F18:F28)</f>
        <v>2</v>
      </c>
      <c r="G29" s="0" t="n">
        <f aca="false">SUM(G18:G28)</f>
        <v>9</v>
      </c>
      <c r="H29" s="0" t="n">
        <f aca="false">SUM(H18:H28)</f>
        <v>1.14285714285714</v>
      </c>
    </row>
    <row r="32" customFormat="false" ht="23.85" hidden="false" customHeight="false" outlineLevel="0" collapsed="false">
      <c r="A32" s="4" t="s">
        <v>29</v>
      </c>
      <c r="B32" s="4" t="s">
        <v>30</v>
      </c>
      <c r="C32" s="4" t="s">
        <v>31</v>
      </c>
      <c r="D32" s="4" t="s">
        <v>32</v>
      </c>
      <c r="E32" s="1" t="s">
        <v>3</v>
      </c>
      <c r="F32" s="1" t="s">
        <v>33</v>
      </c>
      <c r="G32" s="1"/>
      <c r="H32" s="1"/>
      <c r="I32" s="1"/>
    </row>
    <row r="33" customFormat="false" ht="12.8" hidden="false" customHeight="false" outlineLevel="0" collapsed="false">
      <c r="A33" s="4" t="s">
        <v>34</v>
      </c>
      <c r="B33" s="4" t="n">
        <v>3</v>
      </c>
      <c r="C33" s="1" t="n">
        <v>3</v>
      </c>
      <c r="D33" s="6" t="n">
        <f aca="false">D18+E18+F18+G18+H18</f>
        <v>0.583333333333333</v>
      </c>
      <c r="E33" s="0" t="n">
        <f aca="false">B33+C33+D33</f>
        <v>6.58333333333333</v>
      </c>
      <c r="F33" s="7" t="n">
        <f aca="false">(B33+C33)/E33</f>
        <v>0.911392405063291</v>
      </c>
      <c r="G33" s="1"/>
      <c r="H33" s="1"/>
      <c r="I33" s="1"/>
      <c r="J33" s="5"/>
    </row>
    <row r="34" customFormat="false" ht="12.8" hidden="false" customHeight="false" outlineLevel="0" collapsed="false">
      <c r="A34" s="4" t="s">
        <v>35</v>
      </c>
      <c r="B34" s="4" t="n">
        <v>60</v>
      </c>
      <c r="C34" s="1" t="n">
        <f aca="false">C19</f>
        <v>62</v>
      </c>
      <c r="D34" s="6" t="n">
        <f aca="false">D19+E19+F19+G19+H19</f>
        <v>0.783333333333333</v>
      </c>
      <c r="E34" s="0" t="n">
        <f aca="false">B34+C34+D34</f>
        <v>122.783333333333</v>
      </c>
      <c r="F34" s="7" t="n">
        <f aca="false">(B34+C34)/E34</f>
        <v>0.993620198181078</v>
      </c>
      <c r="G34" s="1"/>
      <c r="H34" s="1"/>
      <c r="I34" s="1"/>
      <c r="J34" s="5"/>
    </row>
    <row r="35" customFormat="false" ht="12.8" hidden="false" customHeight="false" outlineLevel="0" collapsed="false">
      <c r="A35" s="4" t="s">
        <v>36</v>
      </c>
      <c r="B35" s="4" t="n">
        <v>168</v>
      </c>
      <c r="C35" s="1" t="n">
        <f aca="false">C20</f>
        <v>58.5</v>
      </c>
      <c r="D35" s="6" t="n">
        <f aca="false">D20+E20+F20+G20+H20</f>
        <v>12.3666666666667</v>
      </c>
      <c r="E35" s="0" t="n">
        <f aca="false">B35+C35+D35</f>
        <v>238.866666666667</v>
      </c>
      <c r="F35" s="7" t="n">
        <f aca="false">(B35+C35)/E35</f>
        <v>0.948227742115546</v>
      </c>
      <c r="G35" s="1"/>
      <c r="H35" s="1"/>
      <c r="I35" s="1"/>
      <c r="J35" s="5"/>
    </row>
    <row r="36" customFormat="false" ht="12.8" hidden="false" customHeight="false" outlineLevel="0" collapsed="false">
      <c r="A36" s="4" t="s">
        <v>37</v>
      </c>
      <c r="B36" s="4" t="n">
        <v>117</v>
      </c>
      <c r="C36" s="1" t="n">
        <f aca="false">C21</f>
        <v>29.5</v>
      </c>
      <c r="D36" s="6" t="n">
        <f aca="false">D21+E21+F21+G21+H21</f>
        <v>14.2595238095238</v>
      </c>
      <c r="E36" s="0" t="n">
        <f aca="false">B36+C36+D36</f>
        <v>160.759523809524</v>
      </c>
      <c r="F36" s="7" t="n">
        <f aca="false">(B36+C36)/E36</f>
        <v>0.911299041751211</v>
      </c>
      <c r="G36" s="1"/>
      <c r="H36" s="1"/>
      <c r="I36" s="1"/>
      <c r="J36" s="5"/>
    </row>
    <row r="37" customFormat="false" ht="12.8" hidden="false" customHeight="false" outlineLevel="0" collapsed="false">
      <c r="A37" s="4" t="s">
        <v>38</v>
      </c>
      <c r="B37" s="4" t="n">
        <v>115</v>
      </c>
      <c r="C37" s="1" t="n">
        <f aca="false">C22</f>
        <v>62.5</v>
      </c>
      <c r="D37" s="6" t="n">
        <f aca="false">D22+E22+F22+G22+H22</f>
        <v>15.7095238095238</v>
      </c>
      <c r="E37" s="0" t="n">
        <f aca="false">B37+C37+D37</f>
        <v>193.209523809524</v>
      </c>
      <c r="F37" s="7" t="n">
        <f aca="false">(B37+C37)/E37</f>
        <v>0.918691773056637</v>
      </c>
      <c r="G37" s="1"/>
      <c r="H37" s="1"/>
      <c r="I37" s="1"/>
      <c r="J37" s="5"/>
    </row>
    <row r="38" customFormat="false" ht="12.8" hidden="false" customHeight="false" outlineLevel="0" collapsed="false">
      <c r="A38" s="4" t="s">
        <v>39</v>
      </c>
      <c r="B38" s="4" t="n">
        <v>69</v>
      </c>
      <c r="C38" s="1" t="n">
        <f aca="false">C23</f>
        <v>28</v>
      </c>
      <c r="D38" s="6" t="n">
        <f aca="false">D23+E23+F23+G23+H23</f>
        <v>35.5428571428571</v>
      </c>
      <c r="E38" s="0" t="n">
        <f aca="false">B38+C38+D38</f>
        <v>132.542857142857</v>
      </c>
      <c r="F38" s="7" t="n">
        <f aca="false">(B38+C38)/E38</f>
        <v>0.731838758353093</v>
      </c>
      <c r="G38" s="1"/>
      <c r="H38" s="1"/>
      <c r="I38" s="1"/>
      <c r="J38" s="5"/>
    </row>
    <row r="39" customFormat="false" ht="12.8" hidden="false" customHeight="false" outlineLevel="0" collapsed="false">
      <c r="A39" s="4" t="s">
        <v>40</v>
      </c>
      <c r="B39" s="4" t="n">
        <v>68</v>
      </c>
      <c r="C39" s="1" t="n">
        <f aca="false">C24</f>
        <v>47</v>
      </c>
      <c r="D39" s="6" t="n">
        <f aca="false">D24+E24+F24+G24+H24</f>
        <v>37.4261904761904</v>
      </c>
      <c r="E39" s="0" t="n">
        <f aca="false">B39+C39+D39</f>
        <v>152.42619047619</v>
      </c>
      <c r="F39" s="7" t="n">
        <f aca="false">(B39+C39)/E39</f>
        <v>0.754463518642903</v>
      </c>
      <c r="G39" s="1"/>
      <c r="H39" s="1"/>
      <c r="I39" s="1"/>
      <c r="J39" s="5"/>
    </row>
    <row r="40" customFormat="false" ht="12.8" hidden="false" customHeight="false" outlineLevel="0" collapsed="false">
      <c r="A40" s="4" t="s">
        <v>41</v>
      </c>
      <c r="B40" s="4" t="n">
        <v>253</v>
      </c>
      <c r="C40" s="1" t="n">
        <f aca="false">C25</f>
        <v>91</v>
      </c>
      <c r="D40" s="6" t="n">
        <f aca="false">D25+E25+F25+G25+H25</f>
        <v>36.9261904761904</v>
      </c>
      <c r="E40" s="0" t="n">
        <f aca="false">B40+C40+D40</f>
        <v>380.92619047619</v>
      </c>
      <c r="F40" s="7" t="n">
        <f aca="false">(B40+C40)/E40</f>
        <v>0.903062085518379</v>
      </c>
      <c r="G40" s="1"/>
      <c r="H40" s="1"/>
      <c r="I40" s="1"/>
      <c r="J40" s="5"/>
    </row>
    <row r="41" customFormat="false" ht="12.8" hidden="false" customHeight="false" outlineLevel="0" collapsed="false">
      <c r="A41" s="4" t="s">
        <v>42</v>
      </c>
      <c r="B41" s="4" t="n">
        <v>390</v>
      </c>
      <c r="C41" s="1" t="n">
        <f aca="false">C26</f>
        <v>12</v>
      </c>
      <c r="D41" s="6" t="n">
        <f aca="false">D26+E26+F26+G26+H26</f>
        <v>51.5928571428572</v>
      </c>
      <c r="E41" s="0" t="n">
        <f aca="false">B41+C41+D41</f>
        <v>453.592857142857</v>
      </c>
      <c r="F41" s="7" t="n">
        <f aca="false">(B41+C41)/E41</f>
        <v>0.886257342172811</v>
      </c>
      <c r="G41" s="1"/>
      <c r="H41" s="1"/>
      <c r="I41" s="1"/>
      <c r="J41" s="5"/>
    </row>
    <row r="42" customFormat="false" ht="12.8" hidden="false" customHeight="false" outlineLevel="0" collapsed="false">
      <c r="A42" s="4" t="s">
        <v>43</v>
      </c>
      <c r="B42" s="4" t="n">
        <v>23</v>
      </c>
      <c r="C42" s="1" t="n">
        <f aca="false">C27</f>
        <v>17.5</v>
      </c>
      <c r="D42" s="6" t="n">
        <f aca="false">D27+E27+F27+G27+H27</f>
        <v>17.0595238095238</v>
      </c>
      <c r="E42" s="0" t="n">
        <f aca="false">B42+C42+D42</f>
        <v>57.5595238095238</v>
      </c>
      <c r="F42" s="7" t="n">
        <f aca="false">(B42+C42)/E42</f>
        <v>0.703619441571871</v>
      </c>
      <c r="G42" s="1"/>
      <c r="H42" s="1"/>
      <c r="I42" s="1"/>
      <c r="J42" s="5"/>
    </row>
    <row r="43" customFormat="false" ht="12.8" hidden="false" customHeight="false" outlineLevel="0" collapsed="false">
      <c r="A43" s="4" t="s">
        <v>44</v>
      </c>
      <c r="B43" s="4" t="n">
        <v>42</v>
      </c>
      <c r="C43" s="1" t="n">
        <v>9</v>
      </c>
      <c r="D43" s="6" t="n">
        <f aca="false">D28+E28+F28+G28+H28</f>
        <v>16.8095238095238</v>
      </c>
      <c r="E43" s="0" t="n">
        <f aca="false">B43+C43+D43</f>
        <v>67.8095238095238</v>
      </c>
      <c r="F43" s="7" t="n">
        <f aca="false">(B43+C43)/E43</f>
        <v>0.752106741573034</v>
      </c>
      <c r="G43" s="1"/>
      <c r="H43" s="1"/>
      <c r="I43" s="1"/>
      <c r="J43" s="5"/>
    </row>
    <row r="44" customFormat="false" ht="12.8" hidden="false" customHeight="false" outlineLevel="0" collapsed="false">
      <c r="A44" s="4"/>
      <c r="B44" s="0" t="n">
        <f aca="false">SUM(B33:B43)</f>
        <v>1308</v>
      </c>
      <c r="C44" s="0" t="n">
        <f aca="false">SUM(C33:C43)</f>
        <v>420</v>
      </c>
      <c r="D44" s="0" t="n">
        <f aca="false">SUM(D33:D43)</f>
        <v>239.059523809524</v>
      </c>
      <c r="E44" s="0" t="n">
        <f aca="false">SUM(B44:D44)</f>
        <v>1967.05952380952</v>
      </c>
      <c r="F44" s="7" t="n">
        <f aca="false">AVERAGE(F33:F43)</f>
        <v>0.855870822545441</v>
      </c>
    </row>
    <row r="50" customFormat="false" ht="23.85" hidden="false" customHeight="false" outlineLevel="0" collapsed="false">
      <c r="A50" s="4" t="s">
        <v>29</v>
      </c>
      <c r="B50" s="4" t="s">
        <v>45</v>
      </c>
      <c r="C50" s="4" t="s">
        <v>46</v>
      </c>
    </row>
    <row r="51" customFormat="false" ht="12.8" hidden="false" customHeight="false" outlineLevel="0" collapsed="false">
      <c r="A51" s="4" t="s">
        <v>34</v>
      </c>
      <c r="B51" s="4" t="n">
        <v>3</v>
      </c>
      <c r="C51" s="1" t="n">
        <v>3</v>
      </c>
    </row>
    <row r="52" customFormat="false" ht="12.8" hidden="false" customHeight="false" outlineLevel="0" collapsed="false">
      <c r="A52" s="4" t="s">
        <v>35</v>
      </c>
      <c r="B52" s="4" t="n">
        <v>60</v>
      </c>
      <c r="C52" s="0" t="n">
        <v>124</v>
      </c>
    </row>
    <row r="53" customFormat="false" ht="12.8" hidden="false" customHeight="false" outlineLevel="0" collapsed="false">
      <c r="A53" s="4" t="s">
        <v>36</v>
      </c>
      <c r="B53" s="4" t="n">
        <v>168</v>
      </c>
      <c r="C53" s="0" t="n">
        <v>117</v>
      </c>
    </row>
    <row r="54" customFormat="false" ht="12.8" hidden="false" customHeight="false" outlineLevel="0" collapsed="false">
      <c r="A54" s="4" t="s">
        <v>37</v>
      </c>
      <c r="B54" s="4" t="n">
        <v>117</v>
      </c>
      <c r="C54" s="0" t="n">
        <v>59</v>
      </c>
    </row>
    <row r="55" customFormat="false" ht="12.8" hidden="false" customHeight="false" outlineLevel="0" collapsed="false">
      <c r="A55" s="4" t="s">
        <v>38</v>
      </c>
      <c r="B55" s="4" t="n">
        <v>115</v>
      </c>
      <c r="C55" s="0" t="n">
        <v>125</v>
      </c>
    </row>
    <row r="56" customFormat="false" ht="12.8" hidden="false" customHeight="false" outlineLevel="0" collapsed="false">
      <c r="A56" s="4" t="s">
        <v>39</v>
      </c>
      <c r="B56" s="4" t="n">
        <v>69</v>
      </c>
      <c r="C56" s="0" t="n">
        <v>56</v>
      </c>
    </row>
    <row r="57" customFormat="false" ht="12.8" hidden="false" customHeight="false" outlineLevel="0" collapsed="false">
      <c r="A57" s="4" t="s">
        <v>40</v>
      </c>
      <c r="B57" s="4" t="n">
        <v>68</v>
      </c>
      <c r="C57" s="0" t="n">
        <v>94</v>
      </c>
    </row>
    <row r="58" customFormat="false" ht="12.8" hidden="false" customHeight="false" outlineLevel="0" collapsed="false">
      <c r="A58" s="4" t="s">
        <v>41</v>
      </c>
      <c r="B58" s="4" t="n">
        <v>253</v>
      </c>
      <c r="C58" s="0" t="n">
        <v>182</v>
      </c>
    </row>
    <row r="59" customFormat="false" ht="12.8" hidden="false" customHeight="false" outlineLevel="0" collapsed="false">
      <c r="A59" s="4" t="s">
        <v>42</v>
      </c>
      <c r="B59" s="4" t="n">
        <v>390</v>
      </c>
      <c r="C59" s="0" t="n">
        <v>24</v>
      </c>
    </row>
    <row r="60" customFormat="false" ht="12.8" hidden="false" customHeight="false" outlineLevel="0" collapsed="false">
      <c r="A60" s="4" t="s">
        <v>43</v>
      </c>
      <c r="B60" s="4" t="n">
        <v>23</v>
      </c>
      <c r="C60" s="0" t="n">
        <v>35</v>
      </c>
    </row>
    <row r="61" customFormat="false" ht="12.8" hidden="false" customHeight="false" outlineLevel="0" collapsed="false">
      <c r="A61" s="4" t="s">
        <v>47</v>
      </c>
      <c r="B61" s="4" t="n">
        <v>12</v>
      </c>
      <c r="C61" s="0" t="n">
        <v>16</v>
      </c>
    </row>
    <row r="62" customFormat="false" ht="12.8" hidden="false" customHeight="false" outlineLevel="0" collapsed="false">
      <c r="A62" s="4" t="s">
        <v>26</v>
      </c>
      <c r="B62" s="0" t="n">
        <v>12</v>
      </c>
      <c r="C62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62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L45" activeCellId="0" sqref="L45"/>
    </sheetView>
  </sheetViews>
  <sheetFormatPr defaultRowHeight="12.8"/>
  <cols>
    <col collapsed="false" hidden="false" max="1" min="1" style="0" width="17.0102040816327"/>
    <col collapsed="false" hidden="false" max="2" min="2" style="0" width="8.36734693877551"/>
    <col collapsed="false" hidden="false" max="3" min="3" style="0" width="11.8061224489796"/>
    <col collapsed="false" hidden="false" max="1025" min="4" style="0" width="8.36734693877551"/>
  </cols>
  <sheetData>
    <row r="2" customFormat="false" ht="12.8" hidden="false" customHeight="false" outlineLevel="0" collapsed="false">
      <c r="A2" s="1" t="s">
        <v>0</v>
      </c>
      <c r="B2" s="1" t="n">
        <v>1</v>
      </c>
      <c r="C2" s="1" t="n">
        <v>0.5</v>
      </c>
      <c r="D2" s="1" t="n">
        <v>0.33</v>
      </c>
      <c r="E2" s="1" t="n">
        <v>0.25</v>
      </c>
      <c r="F2" s="1" t="n">
        <v>0.2</v>
      </c>
      <c r="G2" s="1" t="n">
        <v>0.16</v>
      </c>
      <c r="H2" s="1" t="n">
        <v>0.125</v>
      </c>
      <c r="I2" s="1" t="s">
        <v>1</v>
      </c>
      <c r="J2" s="1" t="s">
        <v>2</v>
      </c>
      <c r="K2" s="2"/>
      <c r="L2" s="1" t="s">
        <v>3</v>
      </c>
    </row>
    <row r="3" customFormat="false" ht="12.8" hidden="false" customHeight="false" outlineLevel="0" collapsed="false">
      <c r="A3" s="1" t="s">
        <v>48</v>
      </c>
      <c r="B3" s="1" t="n">
        <v>3</v>
      </c>
      <c r="C3" s="1" t="n">
        <v>3</v>
      </c>
      <c r="D3" s="1" t="n">
        <v>1</v>
      </c>
      <c r="E3" s="1" t="n">
        <v>1</v>
      </c>
      <c r="F3" s="1" t="n">
        <v>0</v>
      </c>
      <c r="G3" s="1" t="n">
        <v>0</v>
      </c>
      <c r="H3" s="1" t="n">
        <v>0</v>
      </c>
      <c r="I3" s="1" t="n">
        <v>7.16</v>
      </c>
      <c r="J3" s="1" t="n">
        <v>8</v>
      </c>
      <c r="K3" s="3" t="s">
        <v>5</v>
      </c>
      <c r="L3" s="1" t="n">
        <v>8</v>
      </c>
      <c r="M3" s="0" t="n">
        <f aca="false">D3+E3+F3+G3+H3</f>
        <v>2</v>
      </c>
    </row>
    <row r="4" customFormat="false" ht="12.8" hidden="false" customHeight="false" outlineLevel="0" collapsed="false">
      <c r="A4" s="1" t="s">
        <v>49</v>
      </c>
      <c r="B4" s="1" t="n">
        <v>60</v>
      </c>
      <c r="C4" s="0" t="n">
        <v>124</v>
      </c>
      <c r="D4" s="1" t="n">
        <v>1</v>
      </c>
      <c r="E4" s="1" t="n">
        <v>1</v>
      </c>
      <c r="F4" s="1" t="n">
        <v>1</v>
      </c>
      <c r="G4" s="1" t="n">
        <v>0</v>
      </c>
      <c r="H4" s="1" t="n">
        <v>0</v>
      </c>
      <c r="I4" s="1" t="n">
        <v>170.05</v>
      </c>
      <c r="J4" s="1" t="n">
        <v>187</v>
      </c>
      <c r="K4" s="3" t="s">
        <v>7</v>
      </c>
      <c r="L4" s="1" t="n">
        <v>190</v>
      </c>
      <c r="M4" s="0" t="n">
        <f aca="false">D4+E4+F4+G4+H4</f>
        <v>3</v>
      </c>
    </row>
    <row r="5" customFormat="false" ht="12.8" hidden="false" customHeight="false" outlineLevel="0" collapsed="false">
      <c r="A5" s="1" t="s">
        <v>50</v>
      </c>
      <c r="B5" s="1" t="n">
        <v>168</v>
      </c>
      <c r="C5" s="0" t="n">
        <v>117</v>
      </c>
      <c r="D5" s="1" t="n">
        <v>5</v>
      </c>
      <c r="E5" s="1" t="n">
        <v>42</v>
      </c>
      <c r="F5" s="1" t="n">
        <v>1</v>
      </c>
      <c r="G5" s="1" t="n">
        <v>0</v>
      </c>
      <c r="H5" s="1" t="n">
        <v>0</v>
      </c>
      <c r="I5" s="1" t="n">
        <v>326.675</v>
      </c>
      <c r="J5" s="1" t="n">
        <v>317</v>
      </c>
      <c r="K5" s="3" t="s">
        <v>9</v>
      </c>
      <c r="L5" s="1" t="n">
        <v>365</v>
      </c>
      <c r="M5" s="0" t="n">
        <f aca="false">D5+E5+F5+G5+H5</f>
        <v>48</v>
      </c>
    </row>
    <row r="6" customFormat="false" ht="12.8" hidden="false" customHeight="false" outlineLevel="0" collapsed="false">
      <c r="A6" s="1" t="s">
        <v>51</v>
      </c>
      <c r="B6" s="1" t="n">
        <v>117</v>
      </c>
      <c r="C6" s="0" t="n">
        <v>59</v>
      </c>
      <c r="D6" s="1" t="n">
        <v>11</v>
      </c>
      <c r="E6" s="1" t="n">
        <v>41</v>
      </c>
      <c r="F6" s="1" t="n">
        <v>1</v>
      </c>
      <c r="G6" s="1" t="n">
        <v>0</v>
      </c>
      <c r="H6" s="1" t="n">
        <v>1</v>
      </c>
      <c r="I6" s="1" t="n">
        <v>228.225</v>
      </c>
      <c r="J6" s="1" t="n">
        <v>201</v>
      </c>
      <c r="K6" s="3" t="s">
        <v>11</v>
      </c>
      <c r="L6" s="1" t="n">
        <v>255</v>
      </c>
      <c r="M6" s="0" t="n">
        <f aca="false">D6+E6+F6+G6+H6</f>
        <v>54</v>
      </c>
    </row>
    <row r="7" customFormat="false" ht="12.8" hidden="false" customHeight="false" outlineLevel="0" collapsed="false">
      <c r="A7" s="1" t="s">
        <v>52</v>
      </c>
      <c r="B7" s="1" t="n">
        <v>115</v>
      </c>
      <c r="C7" s="0" t="n">
        <v>125</v>
      </c>
      <c r="D7" s="1" t="n">
        <v>14</v>
      </c>
      <c r="E7" s="1" t="n">
        <v>42</v>
      </c>
      <c r="F7" s="1" t="n">
        <v>2</v>
      </c>
      <c r="G7" s="1" t="n">
        <v>0</v>
      </c>
      <c r="H7" s="1" t="n">
        <v>1</v>
      </c>
      <c r="I7" s="1" t="n">
        <v>320.41</v>
      </c>
      <c r="J7" s="1" t="n">
        <v>299</v>
      </c>
      <c r="K7" s="3" t="s">
        <v>13</v>
      </c>
      <c r="L7" s="1" t="n">
        <v>358</v>
      </c>
      <c r="M7" s="0" t="n">
        <f aca="false">D7+E7+F7+G7+H7</f>
        <v>59</v>
      </c>
    </row>
    <row r="8" customFormat="false" ht="12.8" hidden="false" customHeight="false" outlineLevel="0" collapsed="false">
      <c r="A8" s="1" t="s">
        <v>53</v>
      </c>
      <c r="B8" s="1" t="n">
        <v>69</v>
      </c>
      <c r="C8" s="0" t="n">
        <v>56</v>
      </c>
      <c r="D8" s="1" t="n">
        <v>9</v>
      </c>
      <c r="E8" s="1" t="n">
        <v>122</v>
      </c>
      <c r="F8" s="1" t="n">
        <v>2</v>
      </c>
      <c r="G8" s="1" t="n">
        <v>9</v>
      </c>
      <c r="H8" s="1" t="n">
        <v>1</v>
      </c>
      <c r="I8" s="1" t="n">
        <v>351.735</v>
      </c>
      <c r="J8" s="1" t="n">
        <v>250</v>
      </c>
      <c r="K8" s="3" t="s">
        <v>15</v>
      </c>
      <c r="L8" s="1" t="n">
        <v>393</v>
      </c>
      <c r="M8" s="0" t="n">
        <f aca="false">D8+E8+F8+G8+H8</f>
        <v>143</v>
      </c>
    </row>
    <row r="9" customFormat="false" ht="12.8" hidden="false" customHeight="false" outlineLevel="0" collapsed="false">
      <c r="A9" s="1" t="s">
        <v>54</v>
      </c>
      <c r="B9" s="1" t="n">
        <v>68</v>
      </c>
      <c r="C9" s="0" t="n">
        <v>94</v>
      </c>
      <c r="D9" s="1" t="n">
        <v>46</v>
      </c>
      <c r="E9" s="1" t="n">
        <v>81</v>
      </c>
      <c r="F9" s="1" t="n">
        <v>1</v>
      </c>
      <c r="G9" s="1" t="n">
        <v>9</v>
      </c>
      <c r="H9" s="1" t="n">
        <v>1</v>
      </c>
      <c r="I9" s="1" t="n">
        <v>318.62</v>
      </c>
      <c r="J9" s="1" t="n">
        <v>218</v>
      </c>
      <c r="K9" s="3" t="s">
        <v>17</v>
      </c>
      <c r="L9" s="1" t="n">
        <v>356</v>
      </c>
      <c r="M9" s="0" t="n">
        <f aca="false">D9+E9+F9+G9+H9</f>
        <v>138</v>
      </c>
    </row>
    <row r="10" customFormat="false" ht="12.8" hidden="false" customHeight="false" outlineLevel="0" collapsed="false">
      <c r="A10" s="1" t="s">
        <v>55</v>
      </c>
      <c r="B10" s="1" t="n">
        <v>253</v>
      </c>
      <c r="C10" s="0" t="n">
        <v>182</v>
      </c>
      <c r="D10" s="1" t="n">
        <v>43</v>
      </c>
      <c r="E10" s="1" t="n">
        <v>83</v>
      </c>
      <c r="F10" s="1" t="n">
        <v>1</v>
      </c>
      <c r="G10" s="1" t="n">
        <v>9</v>
      </c>
      <c r="H10" s="1" t="n">
        <v>1</v>
      </c>
      <c r="I10" s="1" t="n">
        <v>596.07</v>
      </c>
      <c r="J10" s="1" t="n">
        <v>529</v>
      </c>
      <c r="K10" s="3" t="s">
        <v>19</v>
      </c>
      <c r="L10" s="1" t="n">
        <v>666</v>
      </c>
      <c r="M10" s="0" t="n">
        <f aca="false">D10+E10+F10+G10+H10</f>
        <v>137</v>
      </c>
    </row>
    <row r="11" customFormat="false" ht="12.8" hidden="false" customHeight="false" outlineLevel="0" collapsed="false">
      <c r="A11" s="1" t="s">
        <v>56</v>
      </c>
      <c r="B11" s="1" t="n">
        <v>390</v>
      </c>
      <c r="C11" s="0" t="n">
        <v>24</v>
      </c>
      <c r="D11" s="1" t="n">
        <v>87</v>
      </c>
      <c r="E11" s="1" t="n">
        <v>83</v>
      </c>
      <c r="F11" s="1" t="n">
        <v>1</v>
      </c>
      <c r="G11" s="1" t="n">
        <v>9</v>
      </c>
      <c r="H11" s="1" t="n">
        <v>1</v>
      </c>
      <c r="I11" s="1" t="n">
        <v>696.31</v>
      </c>
      <c r="J11" s="1" t="n">
        <v>597</v>
      </c>
      <c r="K11" s="3" t="s">
        <v>21</v>
      </c>
      <c r="L11" s="1" t="n">
        <v>778</v>
      </c>
      <c r="M11" s="0" t="n">
        <f aca="false">D11+E11+F11+G11+H11</f>
        <v>181</v>
      </c>
    </row>
    <row r="12" customFormat="false" ht="12.8" hidden="false" customHeight="false" outlineLevel="0" collapsed="false">
      <c r="A12" s="1" t="s">
        <v>57</v>
      </c>
      <c r="B12" s="1" t="n">
        <v>23</v>
      </c>
      <c r="C12" s="0" t="n">
        <v>35</v>
      </c>
      <c r="D12" s="1" t="n">
        <v>44</v>
      </c>
      <c r="E12" s="1" t="n">
        <v>3</v>
      </c>
      <c r="F12" s="1" t="n">
        <v>0</v>
      </c>
      <c r="G12" s="1" t="n">
        <v>9</v>
      </c>
      <c r="H12" s="1" t="n">
        <v>1</v>
      </c>
      <c r="I12" s="1" t="n">
        <v>125.3</v>
      </c>
      <c r="J12" s="1" t="n">
        <v>83</v>
      </c>
      <c r="K12" s="3" t="s">
        <v>23</v>
      </c>
      <c r="L12" s="1" t="n">
        <v>140</v>
      </c>
      <c r="M12" s="0" t="n">
        <f aca="false">D12+E12+F12+G12+H12</f>
        <v>57</v>
      </c>
    </row>
    <row r="13" customFormat="false" ht="12.8" hidden="false" customHeight="false" outlineLevel="0" collapsed="false">
      <c r="A13" s="1" t="s">
        <v>58</v>
      </c>
      <c r="B13" s="1" t="n">
        <v>42</v>
      </c>
      <c r="C13" s="0" t="n">
        <v>16</v>
      </c>
      <c r="D13" s="1" t="n">
        <v>44</v>
      </c>
      <c r="E13" s="1" t="n">
        <v>2</v>
      </c>
      <c r="F13" s="1" t="n">
        <v>0</v>
      </c>
      <c r="G13" s="1" t="n">
        <v>9</v>
      </c>
      <c r="H13" s="1" t="n">
        <v>1</v>
      </c>
      <c r="I13" s="1" t="n">
        <v>118.14</v>
      </c>
      <c r="J13" s="1" t="n">
        <v>78</v>
      </c>
      <c r="K13" s="3" t="s">
        <v>25</v>
      </c>
      <c r="L13" s="1" t="n">
        <v>132</v>
      </c>
      <c r="M13" s="0" t="n">
        <f aca="false">D13+E13+F13+G13+H13</f>
        <v>56</v>
      </c>
    </row>
    <row r="14" customFormat="false" ht="12.8" hidden="false" customHeight="false" outlineLevel="0" collapsed="false">
      <c r="A14" s="4" t="s">
        <v>59</v>
      </c>
      <c r="B14" s="0" t="n">
        <v>12</v>
      </c>
      <c r="C14" s="0" t="n">
        <v>2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</row>
    <row r="15" customFormat="false" ht="12.8" hidden="false" customHeight="false" outlineLevel="0" collapsed="false">
      <c r="B15" s="0" t="n">
        <f aca="false">SUM(B3:B14)</f>
        <v>1320</v>
      </c>
      <c r="C15" s="0" t="n">
        <f aca="false">SUM(C3:C14)</f>
        <v>837</v>
      </c>
    </row>
    <row r="17" customFormat="false" ht="12.8" hidden="false" customHeight="false" outlineLevel="0" collapsed="false">
      <c r="A17" s="1" t="s">
        <v>0</v>
      </c>
      <c r="B17" s="1" t="n">
        <v>1</v>
      </c>
      <c r="C17" s="1" t="n">
        <v>0.5</v>
      </c>
      <c r="D17" s="1" t="n">
        <v>0.33</v>
      </c>
      <c r="E17" s="1" t="n">
        <v>0.25</v>
      </c>
      <c r="F17" s="1" t="n">
        <v>0.2</v>
      </c>
      <c r="G17" s="1" t="n">
        <v>0.16</v>
      </c>
      <c r="H17" s="1" t="n">
        <v>0.125</v>
      </c>
      <c r="I17" s="1" t="s">
        <v>2</v>
      </c>
      <c r="J17" s="0" t="s">
        <v>27</v>
      </c>
      <c r="K17" s="0" t="s">
        <v>3</v>
      </c>
    </row>
    <row r="18" customFormat="false" ht="12.8" hidden="false" customHeight="false" outlineLevel="0" collapsed="false">
      <c r="A18" s="1" t="s">
        <v>48</v>
      </c>
      <c r="B18" s="1" t="n">
        <v>3</v>
      </c>
      <c r="C18" s="1" t="n">
        <f aca="false">C3/2</f>
        <v>1.5</v>
      </c>
      <c r="D18" s="1" t="n">
        <f aca="false">D3/3</f>
        <v>0.333333333333333</v>
      </c>
      <c r="E18" s="1" t="n">
        <f aca="false">E3/4</f>
        <v>0.25</v>
      </c>
      <c r="F18" s="1" t="n">
        <v>0</v>
      </c>
      <c r="G18" s="1" t="n">
        <v>0</v>
      </c>
      <c r="H18" s="1" t="n">
        <v>0</v>
      </c>
      <c r="I18" s="0" t="n">
        <f aca="false">B18+C18</f>
        <v>4.5</v>
      </c>
      <c r="J18" s="5" t="n">
        <f aca="false">I18/K18</f>
        <v>0.885245901639344</v>
      </c>
      <c r="K18" s="0" t="n">
        <f aca="false">SUM(B18:H18)</f>
        <v>5.08333333333333</v>
      </c>
      <c r="L18" s="5"/>
      <c r="M18" s="5"/>
    </row>
    <row r="19" customFormat="false" ht="12.8" hidden="false" customHeight="false" outlineLevel="0" collapsed="false">
      <c r="A19" s="1" t="s">
        <v>49</v>
      </c>
      <c r="B19" s="1" t="n">
        <v>60</v>
      </c>
      <c r="C19" s="1" t="n">
        <f aca="false">C4/2</f>
        <v>62</v>
      </c>
      <c r="D19" s="1" t="n">
        <f aca="false">D4/3</f>
        <v>0.333333333333333</v>
      </c>
      <c r="E19" s="1" t="n">
        <f aca="false">E4/4</f>
        <v>0.25</v>
      </c>
      <c r="F19" s="1" t="n">
        <f aca="false">F4/5</f>
        <v>0.2</v>
      </c>
      <c r="G19" s="1" t="n">
        <f aca="false">G4/6</f>
        <v>0</v>
      </c>
      <c r="H19" s="1" t="n">
        <f aca="false">H4/7</f>
        <v>0</v>
      </c>
      <c r="I19" s="0" t="n">
        <f aca="false">B19+C19</f>
        <v>122</v>
      </c>
      <c r="J19" s="5" t="n">
        <f aca="false">I19/K19</f>
        <v>0.993620198181078</v>
      </c>
      <c r="K19" s="0" t="n">
        <f aca="false">SUM(B19:H19)</f>
        <v>122.783333333333</v>
      </c>
      <c r="L19" s="5"/>
      <c r="M19" s="5"/>
    </row>
    <row r="20" customFormat="false" ht="12.8" hidden="false" customHeight="false" outlineLevel="0" collapsed="false">
      <c r="A20" s="1" t="s">
        <v>50</v>
      </c>
      <c r="B20" s="1" t="n">
        <v>168</v>
      </c>
      <c r="C20" s="1" t="n">
        <f aca="false">C5/2</f>
        <v>58.5</v>
      </c>
      <c r="D20" s="1" t="n">
        <f aca="false">D5/3</f>
        <v>1.66666666666667</v>
      </c>
      <c r="E20" s="1" t="n">
        <f aca="false">E5/4</f>
        <v>10.5</v>
      </c>
      <c r="F20" s="1" t="n">
        <f aca="false">F5/5</f>
        <v>0.2</v>
      </c>
      <c r="G20" s="1" t="n">
        <f aca="false">G5/6</f>
        <v>0</v>
      </c>
      <c r="H20" s="1" t="n">
        <f aca="false">H5/7</f>
        <v>0</v>
      </c>
      <c r="I20" s="0" t="n">
        <f aca="false">B20+C20</f>
        <v>226.5</v>
      </c>
      <c r="J20" s="5" t="n">
        <f aca="false">I20/K20</f>
        <v>0.948227742115546</v>
      </c>
      <c r="K20" s="0" t="n">
        <f aca="false">SUM(B20:H20)</f>
        <v>238.866666666667</v>
      </c>
      <c r="L20" s="5"/>
      <c r="M20" s="5"/>
    </row>
    <row r="21" customFormat="false" ht="12.8" hidden="false" customHeight="false" outlineLevel="0" collapsed="false">
      <c r="A21" s="1" t="s">
        <v>51</v>
      </c>
      <c r="B21" s="1" t="n">
        <v>117</v>
      </c>
      <c r="C21" s="1" t="n">
        <f aca="false">C6/2</f>
        <v>29.5</v>
      </c>
      <c r="D21" s="1" t="n">
        <f aca="false">D6/3</f>
        <v>3.66666666666667</v>
      </c>
      <c r="E21" s="1" t="n">
        <f aca="false">E6/4</f>
        <v>10.25</v>
      </c>
      <c r="F21" s="1" t="n">
        <f aca="false">F6/5</f>
        <v>0.2</v>
      </c>
      <c r="G21" s="1" t="n">
        <f aca="false">G6/6</f>
        <v>0</v>
      </c>
      <c r="H21" s="1" t="n">
        <f aca="false">H6/7</f>
        <v>0.142857142857143</v>
      </c>
      <c r="I21" s="0" t="n">
        <f aca="false">B21+C21</f>
        <v>146.5</v>
      </c>
      <c r="J21" s="5" t="n">
        <f aca="false">I21/K21</f>
        <v>0.911299041751211</v>
      </c>
      <c r="K21" s="0" t="n">
        <f aca="false">SUM(B21:H21)</f>
        <v>160.759523809524</v>
      </c>
      <c r="L21" s="5"/>
      <c r="M21" s="5"/>
    </row>
    <row r="22" customFormat="false" ht="12.8" hidden="false" customHeight="false" outlineLevel="0" collapsed="false">
      <c r="A22" s="1" t="s">
        <v>52</v>
      </c>
      <c r="B22" s="1" t="n">
        <v>115</v>
      </c>
      <c r="C22" s="1" t="n">
        <f aca="false">C7/2</f>
        <v>62.5</v>
      </c>
      <c r="D22" s="1" t="n">
        <f aca="false">D7/3</f>
        <v>4.66666666666667</v>
      </c>
      <c r="E22" s="1" t="n">
        <f aca="false">E7/4</f>
        <v>10.5</v>
      </c>
      <c r="F22" s="1" t="n">
        <f aca="false">F7/5</f>
        <v>0.4</v>
      </c>
      <c r="G22" s="1" t="n">
        <f aca="false">G7/6</f>
        <v>0</v>
      </c>
      <c r="H22" s="1" t="n">
        <f aca="false">H7/7</f>
        <v>0.142857142857143</v>
      </c>
      <c r="I22" s="0" t="n">
        <f aca="false">B22+C22</f>
        <v>177.5</v>
      </c>
      <c r="J22" s="5" t="n">
        <f aca="false">I22/K22</f>
        <v>0.918691773056637</v>
      </c>
      <c r="K22" s="0" t="n">
        <f aca="false">SUM(B22:H22)</f>
        <v>193.209523809524</v>
      </c>
      <c r="L22" s="5"/>
      <c r="M22" s="5"/>
    </row>
    <row r="23" customFormat="false" ht="12.8" hidden="false" customHeight="false" outlineLevel="0" collapsed="false">
      <c r="A23" s="1" t="s">
        <v>53</v>
      </c>
      <c r="B23" s="1" t="n">
        <v>69</v>
      </c>
      <c r="C23" s="1" t="n">
        <f aca="false">C8/2</f>
        <v>28</v>
      </c>
      <c r="D23" s="1" t="n">
        <f aca="false">D8/3</f>
        <v>3</v>
      </c>
      <c r="E23" s="1" t="n">
        <f aca="false">E8/4</f>
        <v>30.5</v>
      </c>
      <c r="F23" s="1" t="n">
        <f aca="false">F8/5</f>
        <v>0.4</v>
      </c>
      <c r="G23" s="1" t="n">
        <f aca="false">G8/6</f>
        <v>1.5</v>
      </c>
      <c r="H23" s="1" t="n">
        <f aca="false">H8/7</f>
        <v>0.142857142857143</v>
      </c>
      <c r="I23" s="0" t="n">
        <f aca="false">B23+C23</f>
        <v>97</v>
      </c>
      <c r="J23" s="5" t="n">
        <f aca="false">I23/K23</f>
        <v>0.731838758353093</v>
      </c>
      <c r="K23" s="0" t="n">
        <f aca="false">SUM(B23:H23)</f>
        <v>132.542857142857</v>
      </c>
      <c r="L23" s="5"/>
      <c r="M23" s="5"/>
    </row>
    <row r="24" customFormat="false" ht="12.8" hidden="false" customHeight="false" outlineLevel="0" collapsed="false">
      <c r="A24" s="1" t="s">
        <v>54</v>
      </c>
      <c r="B24" s="1" t="n">
        <v>68</v>
      </c>
      <c r="C24" s="1" t="n">
        <f aca="false">C9/2</f>
        <v>47</v>
      </c>
      <c r="D24" s="1" t="n">
        <f aca="false">D9/3</f>
        <v>15.3333333333333</v>
      </c>
      <c r="E24" s="1" t="n">
        <f aca="false">E9/4</f>
        <v>20.25</v>
      </c>
      <c r="F24" s="1" t="n">
        <f aca="false">F9/5</f>
        <v>0.2</v>
      </c>
      <c r="G24" s="1" t="n">
        <f aca="false">G9/6</f>
        <v>1.5</v>
      </c>
      <c r="H24" s="1" t="n">
        <f aca="false">H9/7</f>
        <v>0.142857142857143</v>
      </c>
      <c r="I24" s="0" t="n">
        <f aca="false">B24+C24</f>
        <v>115</v>
      </c>
      <c r="J24" s="5" t="n">
        <f aca="false">I24/K24</f>
        <v>0.754463518642903</v>
      </c>
      <c r="K24" s="0" t="n">
        <f aca="false">SUM(B24:H24)</f>
        <v>152.42619047619</v>
      </c>
      <c r="L24" s="5"/>
      <c r="M24" s="5"/>
    </row>
    <row r="25" customFormat="false" ht="12.8" hidden="false" customHeight="false" outlineLevel="0" collapsed="false">
      <c r="A25" s="1" t="s">
        <v>55</v>
      </c>
      <c r="B25" s="1" t="n">
        <v>253</v>
      </c>
      <c r="C25" s="1" t="n">
        <f aca="false">C10/2</f>
        <v>91</v>
      </c>
      <c r="D25" s="1" t="n">
        <f aca="false">D10/3</f>
        <v>14.3333333333333</v>
      </c>
      <c r="E25" s="1" t="n">
        <f aca="false">E10/4</f>
        <v>20.75</v>
      </c>
      <c r="F25" s="1" t="n">
        <f aca="false">F10/5</f>
        <v>0.2</v>
      </c>
      <c r="G25" s="1" t="n">
        <f aca="false">G10/6</f>
        <v>1.5</v>
      </c>
      <c r="H25" s="1" t="n">
        <f aca="false">H10/7</f>
        <v>0.142857142857143</v>
      </c>
      <c r="I25" s="0" t="n">
        <f aca="false">B25+C25</f>
        <v>344</v>
      </c>
      <c r="J25" s="5" t="n">
        <f aca="false">I25/K25</f>
        <v>0.903062085518379</v>
      </c>
      <c r="K25" s="0" t="n">
        <f aca="false">SUM(B25:H25)</f>
        <v>380.92619047619</v>
      </c>
      <c r="L25" s="5"/>
      <c r="M25" s="5"/>
    </row>
    <row r="26" customFormat="false" ht="12.8" hidden="false" customHeight="false" outlineLevel="0" collapsed="false">
      <c r="A26" s="1" t="s">
        <v>56</v>
      </c>
      <c r="B26" s="1" t="n">
        <v>390</v>
      </c>
      <c r="C26" s="1" t="n">
        <f aca="false">C11/2</f>
        <v>12</v>
      </c>
      <c r="D26" s="1" t="n">
        <f aca="false">D11/3</f>
        <v>29</v>
      </c>
      <c r="E26" s="1" t="n">
        <f aca="false">E11/4</f>
        <v>20.75</v>
      </c>
      <c r="F26" s="1" t="n">
        <f aca="false">F11/5</f>
        <v>0.2</v>
      </c>
      <c r="G26" s="1" t="n">
        <f aca="false">G11/6</f>
        <v>1.5</v>
      </c>
      <c r="H26" s="1" t="n">
        <f aca="false">H11/7</f>
        <v>0.142857142857143</v>
      </c>
      <c r="I26" s="0" t="n">
        <f aca="false">B26+C26</f>
        <v>402</v>
      </c>
      <c r="J26" s="5" t="n">
        <f aca="false">I26/K26</f>
        <v>0.886257342172811</v>
      </c>
      <c r="K26" s="0" t="n">
        <f aca="false">SUM(B26:H26)</f>
        <v>453.592857142857</v>
      </c>
      <c r="L26" s="5"/>
      <c r="M26" s="5"/>
    </row>
    <row r="27" customFormat="false" ht="12.8" hidden="false" customHeight="false" outlineLevel="0" collapsed="false">
      <c r="A27" s="1" t="s">
        <v>57</v>
      </c>
      <c r="B27" s="1" t="n">
        <v>23</v>
      </c>
      <c r="C27" s="1" t="n">
        <f aca="false">C12/2</f>
        <v>17.5</v>
      </c>
      <c r="D27" s="1" t="n">
        <f aca="false">D12/3</f>
        <v>14.6666666666667</v>
      </c>
      <c r="E27" s="1" t="n">
        <f aca="false">E12/4</f>
        <v>0.75</v>
      </c>
      <c r="F27" s="1" t="n">
        <f aca="false">F12/5</f>
        <v>0</v>
      </c>
      <c r="G27" s="1" t="n">
        <f aca="false">G12/6</f>
        <v>1.5</v>
      </c>
      <c r="H27" s="1" t="n">
        <f aca="false">H12/7</f>
        <v>0.142857142857143</v>
      </c>
      <c r="I27" s="0" t="n">
        <f aca="false">B27+C27</f>
        <v>40.5</v>
      </c>
      <c r="J27" s="5" t="n">
        <f aca="false">I27/K27</f>
        <v>0.703619441571872</v>
      </c>
      <c r="K27" s="0" t="n">
        <f aca="false">SUM(B27:H27)</f>
        <v>57.5595238095238</v>
      </c>
      <c r="L27" s="5"/>
      <c r="M27" s="5"/>
    </row>
    <row r="28" customFormat="false" ht="12.8" hidden="false" customHeight="false" outlineLevel="0" collapsed="false">
      <c r="A28" s="1" t="s">
        <v>60</v>
      </c>
      <c r="B28" s="1" t="n">
        <v>42</v>
      </c>
      <c r="C28" s="1" t="n">
        <f aca="false">C13/2</f>
        <v>8</v>
      </c>
      <c r="D28" s="1" t="n">
        <f aca="false">D13/3</f>
        <v>14.6666666666667</v>
      </c>
      <c r="E28" s="1" t="n">
        <f aca="false">E13/4</f>
        <v>0.5</v>
      </c>
      <c r="F28" s="1" t="n">
        <f aca="false">F13/5</f>
        <v>0</v>
      </c>
      <c r="G28" s="1" t="n">
        <f aca="false">G13/6</f>
        <v>1.5</v>
      </c>
      <c r="H28" s="1" t="n">
        <f aca="false">H13/7</f>
        <v>0.142857142857143</v>
      </c>
      <c r="I28" s="0" t="n">
        <f aca="false">B28+C28</f>
        <v>50</v>
      </c>
      <c r="J28" s="5" t="n">
        <f aca="false">I28/K28</f>
        <v>0.74839629365645</v>
      </c>
      <c r="K28" s="0" t="n">
        <f aca="false">SUM(B28:H28)</f>
        <v>66.8095238095238</v>
      </c>
      <c r="L28" s="5"/>
      <c r="M28" s="5"/>
    </row>
    <row r="29" customFormat="false" ht="12.8" hidden="false" customHeight="false" outlineLevel="0" collapsed="false">
      <c r="B29" s="0" t="n">
        <f aca="false">SUM(B18:B28)</f>
        <v>1308</v>
      </c>
      <c r="C29" s="0" t="n">
        <f aca="false">SUM(C18:C28)</f>
        <v>417.5</v>
      </c>
      <c r="D29" s="0" t="n">
        <f aca="false">SUM(D18:D28)</f>
        <v>101.666666666667</v>
      </c>
      <c r="E29" s="0" t="n">
        <f aca="false">SUM(E18:E28)</f>
        <v>125.25</v>
      </c>
      <c r="F29" s="0" t="n">
        <f aca="false">SUM(F18:F28)</f>
        <v>2</v>
      </c>
      <c r="G29" s="0" t="n">
        <f aca="false">SUM(G18:G28)</f>
        <v>9</v>
      </c>
      <c r="H29" s="0" t="n">
        <f aca="false">SUM(H18:H28)</f>
        <v>1.14285714285714</v>
      </c>
    </row>
    <row r="32" customFormat="false" ht="12.8" hidden="false" customHeight="false" outlineLevel="0" collapsed="false">
      <c r="A32" s="4" t="s">
        <v>0</v>
      </c>
      <c r="B32" s="4" t="s">
        <v>61</v>
      </c>
      <c r="C32" s="4" t="s">
        <v>62</v>
      </c>
      <c r="D32" s="4" t="s">
        <v>63</v>
      </c>
      <c r="E32" s="1" t="s">
        <v>3</v>
      </c>
      <c r="F32" s="1" t="s">
        <v>33</v>
      </c>
      <c r="G32" s="1"/>
      <c r="H32" s="1"/>
      <c r="I32" s="1"/>
    </row>
    <row r="33" customFormat="false" ht="12.8" hidden="false" customHeight="false" outlineLevel="0" collapsed="false">
      <c r="A33" s="1" t="s">
        <v>48</v>
      </c>
      <c r="B33" s="4" t="n">
        <v>3</v>
      </c>
      <c r="C33" s="1" t="n">
        <v>3</v>
      </c>
      <c r="D33" s="6" t="n">
        <f aca="false">D18+E18+F18+G18+H18</f>
        <v>0.583333333333333</v>
      </c>
      <c r="E33" s="0" t="n">
        <f aca="false">B33+C33+D33</f>
        <v>6.58333333333333</v>
      </c>
      <c r="F33" s="7" t="n">
        <f aca="false">(B33+C33)/E33</f>
        <v>0.911392405063291</v>
      </c>
      <c r="G33" s="1"/>
      <c r="H33" s="1"/>
      <c r="I33" s="1"/>
      <c r="J33" s="5"/>
    </row>
    <row r="34" customFormat="false" ht="12.8" hidden="false" customHeight="false" outlineLevel="0" collapsed="false">
      <c r="A34" s="1" t="s">
        <v>49</v>
      </c>
      <c r="B34" s="4" t="n">
        <v>60</v>
      </c>
      <c r="C34" s="1" t="n">
        <f aca="false">C19</f>
        <v>62</v>
      </c>
      <c r="D34" s="6" t="n">
        <f aca="false">D19+E19+F19+G19+H19</f>
        <v>0.783333333333333</v>
      </c>
      <c r="E34" s="0" t="n">
        <f aca="false">B34+C34+D34</f>
        <v>122.783333333333</v>
      </c>
      <c r="F34" s="7" t="n">
        <f aca="false">(B34+C34)/E34</f>
        <v>0.993620198181078</v>
      </c>
      <c r="G34" s="1"/>
      <c r="H34" s="1"/>
      <c r="I34" s="1"/>
      <c r="J34" s="5"/>
    </row>
    <row r="35" customFormat="false" ht="12.8" hidden="false" customHeight="false" outlineLevel="0" collapsed="false">
      <c r="A35" s="1" t="s">
        <v>50</v>
      </c>
      <c r="B35" s="4" t="n">
        <v>168</v>
      </c>
      <c r="C35" s="1" t="n">
        <f aca="false">C20</f>
        <v>58.5</v>
      </c>
      <c r="D35" s="6" t="n">
        <f aca="false">D20+E20+F20+G20+H20</f>
        <v>12.3666666666667</v>
      </c>
      <c r="E35" s="0" t="n">
        <f aca="false">B35+C35+D35</f>
        <v>238.866666666667</v>
      </c>
      <c r="F35" s="7" t="n">
        <f aca="false">(B35+C35)/E35</f>
        <v>0.948227742115546</v>
      </c>
      <c r="G35" s="1"/>
      <c r="H35" s="1"/>
      <c r="I35" s="1"/>
      <c r="J35" s="5"/>
    </row>
    <row r="36" customFormat="false" ht="12.8" hidden="false" customHeight="false" outlineLevel="0" collapsed="false">
      <c r="A36" s="1" t="s">
        <v>51</v>
      </c>
      <c r="B36" s="4" t="n">
        <v>117</v>
      </c>
      <c r="C36" s="1" t="n">
        <f aca="false">C21</f>
        <v>29.5</v>
      </c>
      <c r="D36" s="6" t="n">
        <f aca="false">D21+E21+F21+G21+H21</f>
        <v>14.2595238095238</v>
      </c>
      <c r="E36" s="0" t="n">
        <f aca="false">B36+C36+D36</f>
        <v>160.759523809524</v>
      </c>
      <c r="F36" s="7" t="n">
        <f aca="false">(B36+C36)/E36</f>
        <v>0.911299041751211</v>
      </c>
      <c r="G36" s="1"/>
      <c r="H36" s="1"/>
      <c r="I36" s="1"/>
      <c r="J36" s="5"/>
    </row>
    <row r="37" customFormat="false" ht="12.8" hidden="false" customHeight="false" outlineLevel="0" collapsed="false">
      <c r="A37" s="1" t="s">
        <v>52</v>
      </c>
      <c r="B37" s="4" t="n">
        <v>115</v>
      </c>
      <c r="C37" s="1" t="n">
        <f aca="false">C22</f>
        <v>62.5</v>
      </c>
      <c r="D37" s="6" t="n">
        <f aca="false">D22+E22+F22+G22+H22</f>
        <v>15.7095238095238</v>
      </c>
      <c r="E37" s="0" t="n">
        <f aca="false">B37+C37+D37</f>
        <v>193.209523809524</v>
      </c>
      <c r="F37" s="7" t="n">
        <f aca="false">(B37+C37)/E37</f>
        <v>0.918691773056637</v>
      </c>
      <c r="G37" s="1"/>
      <c r="H37" s="1"/>
      <c r="I37" s="1"/>
      <c r="J37" s="5"/>
    </row>
    <row r="38" customFormat="false" ht="12.8" hidden="false" customHeight="false" outlineLevel="0" collapsed="false">
      <c r="A38" s="1" t="s">
        <v>53</v>
      </c>
      <c r="B38" s="4" t="n">
        <v>69</v>
      </c>
      <c r="C38" s="1" t="n">
        <f aca="false">C23</f>
        <v>28</v>
      </c>
      <c r="D38" s="6" t="n">
        <f aca="false">D23+E23+F23+G23+H23</f>
        <v>35.5428571428571</v>
      </c>
      <c r="E38" s="0" t="n">
        <f aca="false">B38+C38+D38</f>
        <v>132.542857142857</v>
      </c>
      <c r="F38" s="7" t="n">
        <f aca="false">(B38+C38)/E38</f>
        <v>0.731838758353093</v>
      </c>
      <c r="G38" s="1"/>
      <c r="H38" s="1"/>
      <c r="I38" s="1"/>
      <c r="J38" s="5"/>
    </row>
    <row r="39" customFormat="false" ht="12.8" hidden="false" customHeight="false" outlineLevel="0" collapsed="false">
      <c r="A39" s="1" t="s">
        <v>54</v>
      </c>
      <c r="B39" s="4" t="n">
        <v>68</v>
      </c>
      <c r="C39" s="1" t="n">
        <f aca="false">C24</f>
        <v>47</v>
      </c>
      <c r="D39" s="6" t="n">
        <f aca="false">D24+E24+F24+G24+H24</f>
        <v>37.4261904761905</v>
      </c>
      <c r="E39" s="0" t="n">
        <f aca="false">B39+C39+D39</f>
        <v>152.42619047619</v>
      </c>
      <c r="F39" s="7" t="n">
        <f aca="false">(B39+C39)/E39</f>
        <v>0.754463518642903</v>
      </c>
      <c r="G39" s="1"/>
      <c r="H39" s="1"/>
      <c r="I39" s="1"/>
      <c r="J39" s="5"/>
    </row>
    <row r="40" customFormat="false" ht="12.8" hidden="false" customHeight="false" outlineLevel="0" collapsed="false">
      <c r="A40" s="1" t="s">
        <v>55</v>
      </c>
      <c r="B40" s="4" t="n">
        <v>253</v>
      </c>
      <c r="C40" s="1" t="n">
        <f aca="false">C25</f>
        <v>91</v>
      </c>
      <c r="D40" s="6" t="n">
        <f aca="false">D25+E25+F25+G25+H25</f>
        <v>36.9261904761905</v>
      </c>
      <c r="E40" s="0" t="n">
        <f aca="false">B40+C40+D40</f>
        <v>380.92619047619</v>
      </c>
      <c r="F40" s="7" t="n">
        <f aca="false">(B40+C40)/E40</f>
        <v>0.903062085518379</v>
      </c>
      <c r="G40" s="1"/>
      <c r="H40" s="1"/>
      <c r="I40" s="1"/>
      <c r="J40" s="5"/>
    </row>
    <row r="41" customFormat="false" ht="12.8" hidden="false" customHeight="false" outlineLevel="0" collapsed="false">
      <c r="A41" s="1" t="s">
        <v>56</v>
      </c>
      <c r="B41" s="4" t="n">
        <v>390</v>
      </c>
      <c r="C41" s="1" t="n">
        <f aca="false">C26</f>
        <v>12</v>
      </c>
      <c r="D41" s="6" t="n">
        <f aca="false">D26+E26+F26+G26+H26</f>
        <v>51.5928571428572</v>
      </c>
      <c r="E41" s="0" t="n">
        <f aca="false">B41+C41+D41</f>
        <v>453.592857142857</v>
      </c>
      <c r="F41" s="7" t="n">
        <f aca="false">(B41+C41)/E41</f>
        <v>0.886257342172811</v>
      </c>
      <c r="G41" s="1"/>
      <c r="H41" s="1"/>
      <c r="I41" s="1"/>
      <c r="J41" s="5"/>
    </row>
    <row r="42" customFormat="false" ht="12.8" hidden="false" customHeight="false" outlineLevel="0" collapsed="false">
      <c r="A42" s="1" t="s">
        <v>57</v>
      </c>
      <c r="B42" s="4" t="n">
        <v>23</v>
      </c>
      <c r="C42" s="1" t="n">
        <f aca="false">C27</f>
        <v>17.5</v>
      </c>
      <c r="D42" s="6" t="n">
        <f aca="false">D27+E27+F27+G27+H27</f>
        <v>17.0595238095238</v>
      </c>
      <c r="E42" s="0" t="n">
        <f aca="false">B42+C42+D42</f>
        <v>57.5595238095238</v>
      </c>
      <c r="F42" s="7" t="n">
        <f aca="false">(B42+C42)/E42</f>
        <v>0.703619441571872</v>
      </c>
      <c r="G42" s="1"/>
      <c r="H42" s="1"/>
      <c r="I42" s="1"/>
      <c r="J42" s="5"/>
    </row>
    <row r="43" customFormat="false" ht="12.8" hidden="false" customHeight="false" outlineLevel="0" collapsed="false">
      <c r="A43" s="1" t="s">
        <v>60</v>
      </c>
      <c r="B43" s="4" t="n">
        <v>42</v>
      </c>
      <c r="C43" s="1" t="n">
        <v>9</v>
      </c>
      <c r="D43" s="6" t="n">
        <f aca="false">D28+E28+F28+G28+H28</f>
        <v>16.8095238095238</v>
      </c>
      <c r="E43" s="0" t="n">
        <f aca="false">B43+C43+D43</f>
        <v>67.8095238095238</v>
      </c>
      <c r="F43" s="7" t="n">
        <f aca="false">(B43+C43)/E43</f>
        <v>0.752106741573034</v>
      </c>
      <c r="G43" s="1"/>
      <c r="H43" s="1"/>
      <c r="I43" s="1"/>
      <c r="J43" s="5"/>
    </row>
    <row r="44" customFormat="false" ht="12.8" hidden="false" customHeight="false" outlineLevel="0" collapsed="false">
      <c r="A44" s="4"/>
      <c r="B44" s="0" t="n">
        <f aca="false">SUM(B33:B43)</f>
        <v>1308</v>
      </c>
      <c r="C44" s="0" t="n">
        <f aca="false">SUM(C33:C43)</f>
        <v>420</v>
      </c>
      <c r="D44" s="0" t="n">
        <f aca="false">SUM(D33:D43)</f>
        <v>239.059523809524</v>
      </c>
      <c r="E44" s="0" t="n">
        <f aca="false">SUM(B44:D44)</f>
        <v>1967.05952380952</v>
      </c>
      <c r="F44" s="7" t="n">
        <f aca="false">AVERAGE(F33:F43)</f>
        <v>0.855870822545441</v>
      </c>
    </row>
    <row r="50" customFormat="false" ht="23.95" hidden="false" customHeight="false" outlineLevel="0" collapsed="false">
      <c r="A50" s="4" t="s">
        <v>29</v>
      </c>
      <c r="B50" s="4" t="s">
        <v>45</v>
      </c>
      <c r="C50" s="4" t="s">
        <v>46</v>
      </c>
    </row>
    <row r="51" customFormat="false" ht="12.8" hidden="false" customHeight="false" outlineLevel="0" collapsed="false">
      <c r="A51" s="4" t="s">
        <v>34</v>
      </c>
      <c r="B51" s="4" t="n">
        <v>3</v>
      </c>
      <c r="C51" s="1" t="n">
        <v>3</v>
      </c>
    </row>
    <row r="52" customFormat="false" ht="12.8" hidden="false" customHeight="false" outlineLevel="0" collapsed="false">
      <c r="A52" s="4" t="s">
        <v>35</v>
      </c>
      <c r="B52" s="4" t="n">
        <v>60</v>
      </c>
      <c r="C52" s="0" t="n">
        <v>124</v>
      </c>
    </row>
    <row r="53" customFormat="false" ht="12.8" hidden="false" customHeight="false" outlineLevel="0" collapsed="false">
      <c r="A53" s="4" t="s">
        <v>36</v>
      </c>
      <c r="B53" s="4" t="n">
        <v>168</v>
      </c>
      <c r="C53" s="0" t="n">
        <v>117</v>
      </c>
    </row>
    <row r="54" customFormat="false" ht="12.8" hidden="false" customHeight="false" outlineLevel="0" collapsed="false">
      <c r="A54" s="4" t="s">
        <v>37</v>
      </c>
      <c r="B54" s="4" t="n">
        <v>117</v>
      </c>
      <c r="C54" s="0" t="n">
        <v>59</v>
      </c>
    </row>
    <row r="55" customFormat="false" ht="12.8" hidden="false" customHeight="false" outlineLevel="0" collapsed="false">
      <c r="A55" s="4" t="s">
        <v>38</v>
      </c>
      <c r="B55" s="4" t="n">
        <v>115</v>
      </c>
      <c r="C55" s="0" t="n">
        <v>125</v>
      </c>
    </row>
    <row r="56" customFormat="false" ht="12.8" hidden="false" customHeight="false" outlineLevel="0" collapsed="false">
      <c r="A56" s="4" t="s">
        <v>39</v>
      </c>
      <c r="B56" s="4" t="n">
        <v>69</v>
      </c>
      <c r="C56" s="0" t="n">
        <v>56</v>
      </c>
    </row>
    <row r="57" customFormat="false" ht="12.8" hidden="false" customHeight="false" outlineLevel="0" collapsed="false">
      <c r="A57" s="4" t="s">
        <v>40</v>
      </c>
      <c r="B57" s="4" t="n">
        <v>68</v>
      </c>
      <c r="C57" s="0" t="n">
        <v>94</v>
      </c>
    </row>
    <row r="58" customFormat="false" ht="12.8" hidden="false" customHeight="false" outlineLevel="0" collapsed="false">
      <c r="A58" s="4" t="s">
        <v>41</v>
      </c>
      <c r="B58" s="4" t="n">
        <v>253</v>
      </c>
      <c r="C58" s="0" t="n">
        <v>182</v>
      </c>
    </row>
    <row r="59" customFormat="false" ht="12.8" hidden="false" customHeight="false" outlineLevel="0" collapsed="false">
      <c r="A59" s="4" t="s">
        <v>42</v>
      </c>
      <c r="B59" s="4" t="n">
        <v>390</v>
      </c>
      <c r="C59" s="0" t="n">
        <v>24</v>
      </c>
    </row>
    <row r="60" customFormat="false" ht="12.8" hidden="false" customHeight="false" outlineLevel="0" collapsed="false">
      <c r="A60" s="4" t="s">
        <v>43</v>
      </c>
      <c r="B60" s="4" t="n">
        <v>23</v>
      </c>
      <c r="C60" s="0" t="n">
        <v>35</v>
      </c>
    </row>
    <row r="61" customFormat="false" ht="12.8" hidden="false" customHeight="false" outlineLevel="0" collapsed="false">
      <c r="A61" s="4" t="s">
        <v>47</v>
      </c>
      <c r="B61" s="4" t="n">
        <v>12</v>
      </c>
      <c r="C61" s="0" t="n">
        <v>16</v>
      </c>
    </row>
    <row r="62" customFormat="false" ht="12.8" hidden="false" customHeight="false" outlineLevel="0" collapsed="false">
      <c r="A62" s="4" t="s">
        <v>26</v>
      </c>
      <c r="B62" s="0" t="n">
        <v>12</v>
      </c>
      <c r="C62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2016-12-03T16:42:00Z</dcterms:created>
  <dc:creator/>
  <dc:description/>
  <dc:language>en-AU</dc:language>
  <cp:lastModifiedBy/>
  <dcterms:modified xsi:type="dcterms:W3CDTF">2017-10-21T14:54:58Z</dcterms:modified>
  <cp:revision>8</cp:revision>
  <dc:subject/>
  <dc:title/>
</cp:coreProperties>
</file>