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Datos" sheetId="1" r:id="rId1"/>
    <sheet name="Ppto. Tesorero" sheetId="8" r:id="rId2"/>
  </sheets>
  <externalReferences>
    <externalReference r:id="rId3"/>
  </externalReferences>
  <definedNames>
    <definedName name="Ejercicios">#REF!</definedName>
    <definedName name="TablaEjercicio">'[1]BD General'!$K:$M</definedName>
    <definedName name="TablaEjercicios">#REF!</definedName>
    <definedName name="TablaPpto">#REF!</definedName>
    <definedName name="TablaProductos">#REF!</definedName>
    <definedName name="TablaRefPer">#REF!</definedName>
    <definedName name="TipoCompra">#REF!</definedName>
    <definedName name="Transaccion">#REF!</definedName>
  </definedNames>
  <calcPr calcId="145621"/>
</workbook>
</file>

<file path=xl/calcChain.xml><?xml version="1.0" encoding="utf-8"?>
<calcChain xmlns="http://schemas.openxmlformats.org/spreadsheetml/2006/main">
  <c r="I9" i="8" l="1"/>
  <c r="AJ129" i="1" l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0" i="1"/>
  <c r="AY309" i="1"/>
  <c r="AY308" i="1"/>
  <c r="AY307" i="1"/>
  <c r="AY306" i="1"/>
  <c r="AY305" i="1"/>
  <c r="AY304" i="1"/>
  <c r="AY303" i="1"/>
  <c r="AY302" i="1"/>
  <c r="AY301" i="1"/>
  <c r="AY299" i="1"/>
  <c r="AY298" i="1"/>
  <c r="AY297" i="1"/>
  <c r="AY296" i="1"/>
  <c r="AY295" i="1"/>
  <c r="AY291" i="1"/>
  <c r="AY294" i="1"/>
  <c r="AY293" i="1"/>
  <c r="AY290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92" i="1"/>
  <c r="AY263" i="1"/>
  <c r="AY262" i="1"/>
  <c r="AY261" i="1"/>
  <c r="AY260" i="1"/>
  <c r="AY259" i="1"/>
  <c r="AY258" i="1"/>
  <c r="AY257" i="1"/>
  <c r="AY256" i="1"/>
  <c r="AY255" i="1"/>
  <c r="AY254" i="1"/>
  <c r="AY253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64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4" i="1"/>
  <c r="AY213" i="1"/>
  <c r="AY212" i="1"/>
  <c r="AY211" i="1"/>
  <c r="AY210" i="1"/>
  <c r="AY209" i="1"/>
  <c r="AY208" i="1"/>
  <c r="AY207" i="1"/>
  <c r="AY206" i="1"/>
  <c r="AY205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4" i="1"/>
  <c r="AY173" i="1"/>
  <c r="AY172" i="1"/>
  <c r="AY171" i="1"/>
  <c r="AY170" i="1"/>
  <c r="AY169" i="1"/>
  <c r="AY168" i="1"/>
  <c r="AY167" i="1"/>
  <c r="AY166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K352" i="1"/>
  <c r="AK351" i="1"/>
  <c r="AK350" i="1"/>
  <c r="AK349" i="1"/>
  <c r="AK348" i="1"/>
  <c r="AK347" i="1"/>
  <c r="AK346" i="1"/>
  <c r="AK345" i="1"/>
  <c r="AK344" i="1"/>
  <c r="AK343" i="1"/>
  <c r="AY176" i="1"/>
  <c r="AY175" i="1"/>
  <c r="AK342" i="1"/>
  <c r="AK341" i="1"/>
  <c r="AK340" i="1"/>
  <c r="AK339" i="1"/>
  <c r="AK338" i="1"/>
  <c r="AK337" i="1"/>
  <c r="AK336" i="1"/>
  <c r="AK335" i="1"/>
  <c r="AK334" i="1"/>
  <c r="AK333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0" i="1"/>
  <c r="AK309" i="1"/>
  <c r="AK308" i="1"/>
  <c r="AK307" i="1"/>
  <c r="AK306" i="1"/>
  <c r="AK305" i="1"/>
  <c r="AK304" i="1"/>
  <c r="AK303" i="1"/>
  <c r="AK302" i="1"/>
  <c r="AK301" i="1"/>
  <c r="AK299" i="1"/>
  <c r="AK298" i="1"/>
  <c r="AK297" i="1"/>
  <c r="AK296" i="1"/>
  <c r="AK295" i="1"/>
  <c r="AK294" i="1"/>
  <c r="AK293" i="1"/>
  <c r="AK292" i="1"/>
  <c r="AK291" i="1"/>
  <c r="AK290" i="1"/>
  <c r="AK288" i="1"/>
  <c r="AK287" i="1"/>
  <c r="AK286" i="1"/>
  <c r="AK285" i="1"/>
  <c r="AK284" i="1"/>
  <c r="AK283" i="1"/>
  <c r="AK280" i="1"/>
  <c r="AK279" i="1"/>
  <c r="AK282" i="1"/>
  <c r="AK281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4" i="1"/>
  <c r="AK213" i="1"/>
  <c r="AK212" i="1"/>
  <c r="AK211" i="1"/>
  <c r="AK210" i="1"/>
  <c r="AK209" i="1"/>
  <c r="AK208" i="1"/>
  <c r="AK207" i="1"/>
  <c r="AK206" i="1"/>
  <c r="AK205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BM350" i="1"/>
  <c r="BM346" i="1"/>
  <c r="BM342" i="1"/>
  <c r="BM338" i="1"/>
  <c r="BM334" i="1"/>
  <c r="BM329" i="1"/>
  <c r="BM325" i="1"/>
  <c r="BM321" i="1"/>
  <c r="BM317" i="1"/>
  <c r="BM313" i="1"/>
  <c r="BM308" i="1"/>
  <c r="BM304" i="1"/>
  <c r="BM299" i="1"/>
  <c r="BM295" i="1"/>
  <c r="BM291" i="1"/>
  <c r="BM286" i="1"/>
  <c r="BM282" i="1"/>
  <c r="BM278" i="1"/>
  <c r="BM274" i="1"/>
  <c r="BM270" i="1"/>
  <c r="BM266" i="1"/>
  <c r="BM262" i="1"/>
  <c r="BM258" i="1"/>
  <c r="BM254" i="1"/>
  <c r="BM249" i="1"/>
  <c r="BM245" i="1"/>
  <c r="BM241" i="1"/>
  <c r="BM237" i="1"/>
  <c r="BM233" i="1"/>
  <c r="BM229" i="1"/>
  <c r="BM225" i="1"/>
  <c r="BM221" i="1"/>
  <c r="BM217" i="1"/>
  <c r="BM212" i="1"/>
  <c r="BM208" i="1"/>
  <c r="BM201" i="1"/>
  <c r="BM197" i="1"/>
  <c r="BM189" i="1"/>
  <c r="BM181" i="1"/>
  <c r="BM173" i="1"/>
  <c r="BM164" i="1"/>
  <c r="BM156" i="1"/>
  <c r="BM148" i="1"/>
  <c r="BM140" i="1"/>
  <c r="BM132" i="1"/>
  <c r="BM163" i="1"/>
  <c r="BM151" i="1"/>
  <c r="BM139" i="1"/>
  <c r="BM154" i="1"/>
  <c r="BM138" i="1"/>
  <c r="BM129" i="1"/>
  <c r="BM349" i="1"/>
  <c r="BM345" i="1"/>
  <c r="BM341" i="1"/>
  <c r="BM337" i="1"/>
  <c r="BM333" i="1"/>
  <c r="BM328" i="1"/>
  <c r="BM324" i="1"/>
  <c r="BM320" i="1"/>
  <c r="BM316" i="1"/>
  <c r="BM312" i="1"/>
  <c r="BM307" i="1"/>
  <c r="BM303" i="1"/>
  <c r="BM298" i="1"/>
  <c r="BM294" i="1"/>
  <c r="BM290" i="1"/>
  <c r="BM285" i="1"/>
  <c r="BM281" i="1"/>
  <c r="BM277" i="1"/>
  <c r="BM273" i="1"/>
  <c r="BM269" i="1"/>
  <c r="BM265" i="1"/>
  <c r="BM261" i="1"/>
  <c r="BM257" i="1"/>
  <c r="BM253" i="1"/>
  <c r="BM248" i="1"/>
  <c r="BM244" i="1"/>
  <c r="BM240" i="1"/>
  <c r="BM236" i="1"/>
  <c r="BM232" i="1"/>
  <c r="BM228" i="1"/>
  <c r="BM224" i="1"/>
  <c r="BM220" i="1"/>
  <c r="BM216" i="1"/>
  <c r="BM211" i="1"/>
  <c r="BM207" i="1"/>
  <c r="BM200" i="1"/>
  <c r="BM196" i="1"/>
  <c r="BM192" i="1"/>
  <c r="BM188" i="1"/>
  <c r="BM184" i="1"/>
  <c r="BM180" i="1"/>
  <c r="BM176" i="1"/>
  <c r="BM172" i="1"/>
  <c r="BM159" i="1"/>
  <c r="BM147" i="1"/>
  <c r="BM131" i="1"/>
  <c r="BM142" i="1"/>
  <c r="BM352" i="1"/>
  <c r="BM348" i="1"/>
  <c r="BM344" i="1"/>
  <c r="BM340" i="1"/>
  <c r="BM336" i="1"/>
  <c r="BM331" i="1"/>
  <c r="BM327" i="1"/>
  <c r="BM323" i="1"/>
  <c r="BM319" i="1"/>
  <c r="BM315" i="1"/>
  <c r="BM310" i="1"/>
  <c r="BM306" i="1"/>
  <c r="BM302" i="1"/>
  <c r="BM297" i="1"/>
  <c r="BM293" i="1"/>
  <c r="BM288" i="1"/>
  <c r="BM284" i="1"/>
  <c r="BM280" i="1"/>
  <c r="BM276" i="1"/>
  <c r="BM272" i="1"/>
  <c r="BM268" i="1"/>
  <c r="BM264" i="1"/>
  <c r="BM260" i="1"/>
  <c r="BM256" i="1"/>
  <c r="BM251" i="1"/>
  <c r="BM247" i="1"/>
  <c r="BM243" i="1"/>
  <c r="BM239" i="1"/>
  <c r="BM235" i="1"/>
  <c r="BM231" i="1"/>
  <c r="BM227" i="1"/>
  <c r="BM223" i="1"/>
  <c r="BM219" i="1"/>
  <c r="BM214" i="1"/>
  <c r="BM210" i="1"/>
  <c r="BM206" i="1"/>
  <c r="BM199" i="1"/>
  <c r="BM195" i="1"/>
  <c r="BM191" i="1"/>
  <c r="BM187" i="1"/>
  <c r="BM183" i="1"/>
  <c r="BM179" i="1"/>
  <c r="BM175" i="1"/>
  <c r="BM171" i="1"/>
  <c r="BM167" i="1"/>
  <c r="BM162" i="1"/>
  <c r="BM158" i="1"/>
  <c r="BM150" i="1"/>
  <c r="BM134" i="1"/>
  <c r="BM351" i="1"/>
  <c r="BM347" i="1"/>
  <c r="BM343" i="1"/>
  <c r="BM339" i="1"/>
  <c r="BM335" i="1"/>
  <c r="BM330" i="1"/>
  <c r="BM326" i="1"/>
  <c r="BM322" i="1"/>
  <c r="BM318" i="1"/>
  <c r="BM314" i="1"/>
  <c r="BM309" i="1"/>
  <c r="BM305" i="1"/>
  <c r="BM301" i="1"/>
  <c r="BM296" i="1"/>
  <c r="BM292" i="1"/>
  <c r="BM287" i="1"/>
  <c r="BM283" i="1"/>
  <c r="BM279" i="1"/>
  <c r="BM275" i="1"/>
  <c r="BM271" i="1"/>
  <c r="BM267" i="1"/>
  <c r="BM263" i="1"/>
  <c r="BM259" i="1"/>
  <c r="BM255" i="1"/>
  <c r="BM250" i="1"/>
  <c r="BM246" i="1"/>
  <c r="BM242" i="1"/>
  <c r="BM238" i="1"/>
  <c r="BM234" i="1"/>
  <c r="BM230" i="1"/>
  <c r="BM226" i="1"/>
  <c r="BM222" i="1"/>
  <c r="BM218" i="1"/>
  <c r="BM213" i="1"/>
  <c r="BM209" i="1"/>
  <c r="BM205" i="1"/>
  <c r="BM198" i="1"/>
  <c r="BM194" i="1"/>
  <c r="BM190" i="1"/>
  <c r="BM186" i="1"/>
  <c r="BM182" i="1"/>
  <c r="BM178" i="1"/>
  <c r="BM174" i="1"/>
  <c r="BM170" i="1"/>
  <c r="BM166" i="1"/>
  <c r="BM161" i="1"/>
  <c r="BM157" i="1"/>
  <c r="BM153" i="1"/>
  <c r="BM149" i="1"/>
  <c r="BM145" i="1"/>
  <c r="BM141" i="1"/>
  <c r="BM137" i="1"/>
  <c r="BM133" i="1"/>
  <c r="BL129" i="1"/>
  <c r="BM193" i="1"/>
  <c r="BM185" i="1"/>
  <c r="BM177" i="1"/>
  <c r="BM169" i="1"/>
  <c r="BM160" i="1"/>
  <c r="BM152" i="1"/>
  <c r="BM144" i="1"/>
  <c r="BM136" i="1"/>
  <c r="BM168" i="1"/>
  <c r="BM155" i="1"/>
  <c r="BM143" i="1"/>
  <c r="BM135" i="1"/>
  <c r="BM146" i="1"/>
  <c r="BM130" i="1"/>
  <c r="CD352" i="1"/>
  <c r="CC351" i="1"/>
  <c r="CE349" i="1"/>
  <c r="CD348" i="1"/>
  <c r="CC347" i="1"/>
  <c r="CE345" i="1"/>
  <c r="CD344" i="1"/>
  <c r="CC343" i="1"/>
  <c r="CE341" i="1"/>
  <c r="CD340" i="1"/>
  <c r="CC339" i="1"/>
  <c r="CE337" i="1"/>
  <c r="CD336" i="1"/>
  <c r="CC335" i="1"/>
  <c r="CE333" i="1"/>
  <c r="CD331" i="1"/>
  <c r="CC330" i="1"/>
  <c r="CE328" i="1"/>
  <c r="CD327" i="1"/>
  <c r="CC326" i="1"/>
  <c r="CE324" i="1"/>
  <c r="CD323" i="1"/>
  <c r="CC352" i="1"/>
  <c r="CE350" i="1"/>
  <c r="CD349" i="1"/>
  <c r="CC348" i="1"/>
  <c r="CE346" i="1"/>
  <c r="CD345" i="1"/>
  <c r="CC344" i="1"/>
  <c r="CE342" i="1"/>
  <c r="CD341" i="1"/>
  <c r="CC340" i="1"/>
  <c r="CE338" i="1"/>
  <c r="CD337" i="1"/>
  <c r="CC336" i="1"/>
  <c r="CE334" i="1"/>
  <c r="CD333" i="1"/>
  <c r="CC331" i="1"/>
  <c r="CE329" i="1"/>
  <c r="CD328" i="1"/>
  <c r="CC327" i="1"/>
  <c r="CE325" i="1"/>
  <c r="CD324" i="1"/>
  <c r="CC323" i="1"/>
  <c r="CE321" i="1"/>
  <c r="CD320" i="1"/>
  <c r="CC319" i="1"/>
  <c r="CE317" i="1"/>
  <c r="CD316" i="1"/>
  <c r="CC315" i="1"/>
  <c r="CE313" i="1"/>
  <c r="CC129" i="1"/>
  <c r="CE351" i="1"/>
  <c r="CD350" i="1"/>
  <c r="CC349" i="1"/>
  <c r="CE347" i="1"/>
  <c r="CD346" i="1"/>
  <c r="CC345" i="1"/>
  <c r="CE343" i="1"/>
  <c r="CD342" i="1"/>
  <c r="CC341" i="1"/>
  <c r="CE339" i="1"/>
  <c r="CD338" i="1"/>
  <c r="CC337" i="1"/>
  <c r="CE335" i="1"/>
  <c r="CD334" i="1"/>
  <c r="CC333" i="1"/>
  <c r="CE330" i="1"/>
  <c r="CD329" i="1"/>
  <c r="CC328" i="1"/>
  <c r="CE326" i="1"/>
  <c r="CD325" i="1"/>
  <c r="CC324" i="1"/>
  <c r="CE322" i="1"/>
  <c r="CD321" i="1"/>
  <c r="CC320" i="1"/>
  <c r="CE352" i="1"/>
  <c r="CD351" i="1"/>
  <c r="CC350" i="1"/>
  <c r="CE348" i="1"/>
  <c r="CD347" i="1"/>
  <c r="CC346" i="1"/>
  <c r="CE344" i="1"/>
  <c r="CD343" i="1"/>
  <c r="CC342" i="1"/>
  <c r="CE340" i="1"/>
  <c r="CD339" i="1"/>
  <c r="CC338" i="1"/>
  <c r="CE336" i="1"/>
  <c r="CD335" i="1"/>
  <c r="CC334" i="1"/>
  <c r="CE331" i="1"/>
  <c r="CD330" i="1"/>
  <c r="CC329" i="1"/>
  <c r="CE327" i="1"/>
  <c r="CD326" i="1"/>
  <c r="CC325" i="1"/>
  <c r="CE323" i="1"/>
  <c r="CD322" i="1"/>
  <c r="CC321" i="1"/>
  <c r="CE319" i="1"/>
  <c r="CD318" i="1"/>
  <c r="CC317" i="1"/>
  <c r="CE315" i="1"/>
  <c r="CD314" i="1"/>
  <c r="CC313" i="1"/>
  <c r="CE310" i="1"/>
  <c r="CD309" i="1"/>
  <c r="CC322" i="1"/>
  <c r="CC318" i="1"/>
  <c r="CD315" i="1"/>
  <c r="CE312" i="1"/>
  <c r="CC310" i="1"/>
  <c r="CD308" i="1"/>
  <c r="CC307" i="1"/>
  <c r="CE305" i="1"/>
  <c r="CD304" i="1"/>
  <c r="CC303" i="1"/>
  <c r="CE301" i="1"/>
  <c r="CD299" i="1"/>
  <c r="CC298" i="1"/>
  <c r="CE296" i="1"/>
  <c r="CD295" i="1"/>
  <c r="CC294" i="1"/>
  <c r="CE292" i="1"/>
  <c r="CD291" i="1"/>
  <c r="CC290" i="1"/>
  <c r="CE287" i="1"/>
  <c r="CD286" i="1"/>
  <c r="CC285" i="1"/>
  <c r="CE283" i="1"/>
  <c r="CD282" i="1"/>
  <c r="CC281" i="1"/>
  <c r="CE279" i="1"/>
  <c r="CD278" i="1"/>
  <c r="CC277" i="1"/>
  <c r="CE275" i="1"/>
  <c r="CD274" i="1"/>
  <c r="CC273" i="1"/>
  <c r="CE271" i="1"/>
  <c r="CD270" i="1"/>
  <c r="CC269" i="1"/>
  <c r="CE267" i="1"/>
  <c r="CD266" i="1"/>
  <c r="CC265" i="1"/>
  <c r="CE263" i="1"/>
  <c r="CD262" i="1"/>
  <c r="CC261" i="1"/>
  <c r="CE259" i="1"/>
  <c r="CD258" i="1"/>
  <c r="CC257" i="1"/>
  <c r="CE255" i="1"/>
  <c r="CD254" i="1"/>
  <c r="CC253" i="1"/>
  <c r="CE250" i="1"/>
  <c r="CD249" i="1"/>
  <c r="CC248" i="1"/>
  <c r="CE246" i="1"/>
  <c r="CD245" i="1"/>
  <c r="CC244" i="1"/>
  <c r="CE242" i="1"/>
  <c r="CD241" i="1"/>
  <c r="CC240" i="1"/>
  <c r="CE238" i="1"/>
  <c r="CD237" i="1"/>
  <c r="CC236" i="1"/>
  <c r="CE234" i="1"/>
  <c r="CD233" i="1"/>
  <c r="CC232" i="1"/>
  <c r="CE230" i="1"/>
  <c r="CD229" i="1"/>
  <c r="CC228" i="1"/>
  <c r="CE226" i="1"/>
  <c r="CD225" i="1"/>
  <c r="CC224" i="1"/>
  <c r="CE222" i="1"/>
  <c r="CD221" i="1"/>
  <c r="CC220" i="1"/>
  <c r="CE218" i="1"/>
  <c r="CD217" i="1"/>
  <c r="CC216" i="1"/>
  <c r="CE213" i="1"/>
  <c r="CD212" i="1"/>
  <c r="CC211" i="1"/>
  <c r="CE209" i="1"/>
  <c r="CD208" i="1"/>
  <c r="CC207" i="1"/>
  <c r="CE205" i="1"/>
  <c r="CD201" i="1"/>
  <c r="CC200" i="1"/>
  <c r="CE198" i="1"/>
  <c r="CD197" i="1"/>
  <c r="CE320" i="1"/>
  <c r="CD317" i="1"/>
  <c r="CE314" i="1"/>
  <c r="CD312" i="1"/>
  <c r="CE309" i="1"/>
  <c r="CC308" i="1"/>
  <c r="CE306" i="1"/>
  <c r="CD305" i="1"/>
  <c r="CC304" i="1"/>
  <c r="CE302" i="1"/>
  <c r="CD301" i="1"/>
  <c r="CC299" i="1"/>
  <c r="CE297" i="1"/>
  <c r="CD296" i="1"/>
  <c r="CC295" i="1"/>
  <c r="CE293" i="1"/>
  <c r="CD292" i="1"/>
  <c r="CC291" i="1"/>
  <c r="CE288" i="1"/>
  <c r="CD287" i="1"/>
  <c r="CC286" i="1"/>
  <c r="CE284" i="1"/>
  <c r="CD283" i="1"/>
  <c r="CC282" i="1"/>
  <c r="CE280" i="1"/>
  <c r="CD279" i="1"/>
  <c r="CC278" i="1"/>
  <c r="CE276" i="1"/>
  <c r="CD275" i="1"/>
  <c r="CC274" i="1"/>
  <c r="CE272" i="1"/>
  <c r="CD271" i="1"/>
  <c r="CC270" i="1"/>
  <c r="CE268" i="1"/>
  <c r="CD267" i="1"/>
  <c r="CC266" i="1"/>
  <c r="CE264" i="1"/>
  <c r="CD263" i="1"/>
  <c r="CC262" i="1"/>
  <c r="CE260" i="1"/>
  <c r="CD259" i="1"/>
  <c r="CC258" i="1"/>
  <c r="CE256" i="1"/>
  <c r="CD255" i="1"/>
  <c r="CC254" i="1"/>
  <c r="CE251" i="1"/>
  <c r="CD250" i="1"/>
  <c r="CC249" i="1"/>
  <c r="CE247" i="1"/>
  <c r="CD246" i="1"/>
  <c r="CC245" i="1"/>
  <c r="CE243" i="1"/>
  <c r="CD242" i="1"/>
  <c r="CC241" i="1"/>
  <c r="CE239" i="1"/>
  <c r="CD238" i="1"/>
  <c r="CC237" i="1"/>
  <c r="CE235" i="1"/>
  <c r="CD234" i="1"/>
  <c r="CC233" i="1"/>
  <c r="CE231" i="1"/>
  <c r="CD230" i="1"/>
  <c r="CC229" i="1"/>
  <c r="CE227" i="1"/>
  <c r="CD226" i="1"/>
  <c r="CC225" i="1"/>
  <c r="CE223" i="1"/>
  <c r="CD222" i="1"/>
  <c r="CC221" i="1"/>
  <c r="CE219" i="1"/>
  <c r="CD218" i="1"/>
  <c r="CC217" i="1"/>
  <c r="CE214" i="1"/>
  <c r="CD213" i="1"/>
  <c r="CC212" i="1"/>
  <c r="CE210" i="1"/>
  <c r="CD209" i="1"/>
  <c r="CC208" i="1"/>
  <c r="CE206" i="1"/>
  <c r="CD205" i="1"/>
  <c r="CD319" i="1"/>
  <c r="CE316" i="1"/>
  <c r="CC314" i="1"/>
  <c r="CC312" i="1"/>
  <c r="CC309" i="1"/>
  <c r="CE307" i="1"/>
  <c r="CD306" i="1"/>
  <c r="CC305" i="1"/>
  <c r="CE303" i="1"/>
  <c r="CD302" i="1"/>
  <c r="CC301" i="1"/>
  <c r="CE298" i="1"/>
  <c r="CD297" i="1"/>
  <c r="CC296" i="1"/>
  <c r="CE294" i="1"/>
  <c r="CD293" i="1"/>
  <c r="CC292" i="1"/>
  <c r="CE290" i="1"/>
  <c r="CD288" i="1"/>
  <c r="CC287" i="1"/>
  <c r="CE285" i="1"/>
  <c r="CD284" i="1"/>
  <c r="CC283" i="1"/>
  <c r="CE281" i="1"/>
  <c r="CD280" i="1"/>
  <c r="CC279" i="1"/>
  <c r="CE277" i="1"/>
  <c r="CD276" i="1"/>
  <c r="CC275" i="1"/>
  <c r="CE273" i="1"/>
  <c r="CD272" i="1"/>
  <c r="CC271" i="1"/>
  <c r="CE269" i="1"/>
  <c r="CD268" i="1"/>
  <c r="CC267" i="1"/>
  <c r="CE265" i="1"/>
  <c r="CD264" i="1"/>
  <c r="CC263" i="1"/>
  <c r="CE261" i="1"/>
  <c r="CD260" i="1"/>
  <c r="CC259" i="1"/>
  <c r="CE257" i="1"/>
  <c r="CD256" i="1"/>
  <c r="CC255" i="1"/>
  <c r="CE253" i="1"/>
  <c r="CD251" i="1"/>
  <c r="CC250" i="1"/>
  <c r="CE248" i="1"/>
  <c r="CD247" i="1"/>
  <c r="CC246" i="1"/>
  <c r="CE244" i="1"/>
  <c r="CD243" i="1"/>
  <c r="CC242" i="1"/>
  <c r="CE240" i="1"/>
  <c r="CD239" i="1"/>
  <c r="CC238" i="1"/>
  <c r="CE236" i="1"/>
  <c r="CD235" i="1"/>
  <c r="CC234" i="1"/>
  <c r="CE232" i="1"/>
  <c r="CD231" i="1"/>
  <c r="CC230" i="1"/>
  <c r="CE228" i="1"/>
  <c r="CD227" i="1"/>
  <c r="CC226" i="1"/>
  <c r="CE224" i="1"/>
  <c r="CD223" i="1"/>
  <c r="CC222" i="1"/>
  <c r="CE220" i="1"/>
  <c r="CD219" i="1"/>
  <c r="CC218" i="1"/>
  <c r="CE216" i="1"/>
  <c r="CD214" i="1"/>
  <c r="CC213" i="1"/>
  <c r="CE211" i="1"/>
  <c r="CD210" i="1"/>
  <c r="CC209" i="1"/>
  <c r="CE207" i="1"/>
  <c r="CD206" i="1"/>
  <c r="CC205" i="1"/>
  <c r="CE200" i="1"/>
  <c r="CD199" i="1"/>
  <c r="CC198" i="1"/>
  <c r="CE196" i="1"/>
  <c r="CD195" i="1"/>
  <c r="CE318" i="1"/>
  <c r="CC316" i="1"/>
  <c r="CD313" i="1"/>
  <c r="CD310" i="1"/>
  <c r="CE308" i="1"/>
  <c r="CD307" i="1"/>
  <c r="CC306" i="1"/>
  <c r="CE304" i="1"/>
  <c r="CD303" i="1"/>
  <c r="CC302" i="1"/>
  <c r="CE299" i="1"/>
  <c r="CD298" i="1"/>
  <c r="CC297" i="1"/>
  <c r="CE295" i="1"/>
  <c r="CD294" i="1"/>
  <c r="CC293" i="1"/>
  <c r="CE291" i="1"/>
  <c r="CD290" i="1"/>
  <c r="CC288" i="1"/>
  <c r="CE286" i="1"/>
  <c r="CD285" i="1"/>
  <c r="CC284" i="1"/>
  <c r="CE282" i="1"/>
  <c r="CD281" i="1"/>
  <c r="CC280" i="1"/>
  <c r="CE278" i="1"/>
  <c r="CD277" i="1"/>
  <c r="CC276" i="1"/>
  <c r="CE274" i="1"/>
  <c r="CD273" i="1"/>
  <c r="CC272" i="1"/>
  <c r="CE270" i="1"/>
  <c r="CD269" i="1"/>
  <c r="CC268" i="1"/>
  <c r="CE266" i="1"/>
  <c r="CD265" i="1"/>
  <c r="CC264" i="1"/>
  <c r="CE262" i="1"/>
  <c r="CD261" i="1"/>
  <c r="CC260" i="1"/>
  <c r="CE258" i="1"/>
  <c r="CD257" i="1"/>
  <c r="CC256" i="1"/>
  <c r="CE254" i="1"/>
  <c r="CD253" i="1"/>
  <c r="CC251" i="1"/>
  <c r="CE249" i="1"/>
  <c r="CD248" i="1"/>
  <c r="CC247" i="1"/>
  <c r="CE245" i="1"/>
  <c r="CD244" i="1"/>
  <c r="CC243" i="1"/>
  <c r="CE241" i="1"/>
  <c r="CD240" i="1"/>
  <c r="CC239" i="1"/>
  <c r="CE237" i="1"/>
  <c r="CD236" i="1"/>
  <c r="CC235" i="1"/>
  <c r="CE233" i="1"/>
  <c r="CD232" i="1"/>
  <c r="CC231" i="1"/>
  <c r="CE229" i="1"/>
  <c r="CD228" i="1"/>
  <c r="CC227" i="1"/>
  <c r="CE225" i="1"/>
  <c r="CD224" i="1"/>
  <c r="CC223" i="1"/>
  <c r="CE221" i="1"/>
  <c r="CD220" i="1"/>
  <c r="CC219" i="1"/>
  <c r="CE217" i="1"/>
  <c r="CD216" i="1"/>
  <c r="CC214" i="1"/>
  <c r="CE212" i="1"/>
  <c r="CD211" i="1"/>
  <c r="CC210" i="1"/>
  <c r="CE208" i="1"/>
  <c r="CD207" i="1"/>
  <c r="CC206" i="1"/>
  <c r="CE201" i="1"/>
  <c r="CD200" i="1"/>
  <c r="CC199" i="1"/>
  <c r="CE197" i="1"/>
  <c r="CD196" i="1"/>
  <c r="CC195" i="1"/>
  <c r="CE193" i="1"/>
  <c r="CD192" i="1"/>
  <c r="CC191" i="1"/>
  <c r="CE189" i="1"/>
  <c r="CD188" i="1"/>
  <c r="CC187" i="1"/>
  <c r="CE185" i="1"/>
  <c r="CD184" i="1"/>
  <c r="CC183" i="1"/>
  <c r="CE181" i="1"/>
  <c r="CD180" i="1"/>
  <c r="CC179" i="1"/>
  <c r="CE177" i="1"/>
  <c r="CD176" i="1"/>
  <c r="CC201" i="1"/>
  <c r="CC196" i="1"/>
  <c r="CC194" i="1"/>
  <c r="CC192" i="1"/>
  <c r="CD190" i="1"/>
  <c r="CE188" i="1"/>
  <c r="CE186" i="1"/>
  <c r="CC185" i="1"/>
  <c r="CD183" i="1"/>
  <c r="CD181" i="1"/>
  <c r="CE179" i="1"/>
  <c r="CC178" i="1"/>
  <c r="CC176" i="1"/>
  <c r="CE174" i="1"/>
  <c r="CD173" i="1"/>
  <c r="CC172" i="1"/>
  <c r="CE170" i="1"/>
  <c r="CD169" i="1"/>
  <c r="CC168" i="1"/>
  <c r="CE166" i="1"/>
  <c r="CD164" i="1"/>
  <c r="CC163" i="1"/>
  <c r="CE161" i="1"/>
  <c r="CD160" i="1"/>
  <c r="CC159" i="1"/>
  <c r="CE157" i="1"/>
  <c r="CD156" i="1"/>
  <c r="CC155" i="1"/>
  <c r="CE153" i="1"/>
  <c r="CD152" i="1"/>
  <c r="CC151" i="1"/>
  <c r="CE149" i="1"/>
  <c r="CD148" i="1"/>
  <c r="CC147" i="1"/>
  <c r="CE145" i="1"/>
  <c r="CD144" i="1"/>
  <c r="CC143" i="1"/>
  <c r="CE141" i="1"/>
  <c r="CD140" i="1"/>
  <c r="CC139" i="1"/>
  <c r="CE137" i="1"/>
  <c r="CD136" i="1"/>
  <c r="CC135" i="1"/>
  <c r="CE133" i="1"/>
  <c r="CD132" i="1"/>
  <c r="CC131" i="1"/>
  <c r="CD129" i="1"/>
  <c r="BL351" i="1"/>
  <c r="BL347" i="1"/>
  <c r="BL343" i="1"/>
  <c r="BL339" i="1"/>
  <c r="BL335" i="1"/>
  <c r="BL330" i="1"/>
  <c r="BL326" i="1"/>
  <c r="BL322" i="1"/>
  <c r="BL318" i="1"/>
  <c r="BL314" i="1"/>
  <c r="BL309" i="1"/>
  <c r="BL305" i="1"/>
  <c r="BL301" i="1"/>
  <c r="BL296" i="1"/>
  <c r="BL292" i="1"/>
  <c r="BL287" i="1"/>
  <c r="BL283" i="1"/>
  <c r="BL279" i="1"/>
  <c r="BL275" i="1"/>
  <c r="BL271" i="1"/>
  <c r="BL267" i="1"/>
  <c r="BL263" i="1"/>
  <c r="BL259" i="1"/>
  <c r="BL255" i="1"/>
  <c r="BL250" i="1"/>
  <c r="BL246" i="1"/>
  <c r="BL242" i="1"/>
  <c r="BL238" i="1"/>
  <c r="BL234" i="1"/>
  <c r="BL230" i="1"/>
  <c r="BL226" i="1"/>
  <c r="BL222" i="1"/>
  <c r="BL218" i="1"/>
  <c r="BL213" i="1"/>
  <c r="BL209" i="1"/>
  <c r="BL205" i="1"/>
  <c r="BL198" i="1"/>
  <c r="BL194" i="1"/>
  <c r="CE199" i="1"/>
  <c r="CE195" i="1"/>
  <c r="CD193" i="1"/>
  <c r="CE191" i="1"/>
  <c r="CC190" i="1"/>
  <c r="CC188" i="1"/>
  <c r="CD186" i="1"/>
  <c r="CE184" i="1"/>
  <c r="CE182" i="1"/>
  <c r="CC181" i="1"/>
  <c r="CD179" i="1"/>
  <c r="CD177" i="1"/>
  <c r="CE175" i="1"/>
  <c r="CD174" i="1"/>
  <c r="CC173" i="1"/>
  <c r="CE171" i="1"/>
  <c r="CD170" i="1"/>
  <c r="CC169" i="1"/>
  <c r="CE167" i="1"/>
  <c r="CD166" i="1"/>
  <c r="CC164" i="1"/>
  <c r="CE162" i="1"/>
  <c r="CD161" i="1"/>
  <c r="CC160" i="1"/>
  <c r="CE158" i="1"/>
  <c r="CD157" i="1"/>
  <c r="CC156" i="1"/>
  <c r="CE154" i="1"/>
  <c r="CD153" i="1"/>
  <c r="CC152" i="1"/>
  <c r="CE150" i="1"/>
  <c r="CD149" i="1"/>
  <c r="CC148" i="1"/>
  <c r="CE146" i="1"/>
  <c r="CD145" i="1"/>
  <c r="CC144" i="1"/>
  <c r="CE142" i="1"/>
  <c r="CD141" i="1"/>
  <c r="CC140" i="1"/>
  <c r="CE138" i="1"/>
  <c r="CD137" i="1"/>
  <c r="CC136" i="1"/>
  <c r="CE134" i="1"/>
  <c r="CD133" i="1"/>
  <c r="CC132" i="1"/>
  <c r="CE130" i="1"/>
  <c r="CE129" i="1"/>
  <c r="BL350" i="1"/>
  <c r="BL346" i="1"/>
  <c r="BL342" i="1"/>
  <c r="BL338" i="1"/>
  <c r="BL334" i="1"/>
  <c r="BL329" i="1"/>
  <c r="BL325" i="1"/>
  <c r="BL321" i="1"/>
  <c r="BL317" i="1"/>
  <c r="BL313" i="1"/>
  <c r="BL308" i="1"/>
  <c r="BL304" i="1"/>
  <c r="BL299" i="1"/>
  <c r="BL295" i="1"/>
  <c r="BL291" i="1"/>
  <c r="BL286" i="1"/>
  <c r="BL282" i="1"/>
  <c r="BL278" i="1"/>
  <c r="BL274" i="1"/>
  <c r="BL270" i="1"/>
  <c r="BL266" i="1"/>
  <c r="BL262" i="1"/>
  <c r="BL258" i="1"/>
  <c r="BL254" i="1"/>
  <c r="BL249" i="1"/>
  <c r="BL245" i="1"/>
  <c r="BL241" i="1"/>
  <c r="BL237" i="1"/>
  <c r="BL233" i="1"/>
  <c r="BL229" i="1"/>
  <c r="BL225" i="1"/>
  <c r="BL221" i="1"/>
  <c r="BL217" i="1"/>
  <c r="BL212" i="1"/>
  <c r="BL208" i="1"/>
  <c r="BL201" i="1"/>
  <c r="BL197" i="1"/>
  <c r="CD198" i="1"/>
  <c r="CE194" i="1"/>
  <c r="CC193" i="1"/>
  <c r="CD191" i="1"/>
  <c r="CD189" i="1"/>
  <c r="CE187" i="1"/>
  <c r="CC186" i="1"/>
  <c r="CC184" i="1"/>
  <c r="CD182" i="1"/>
  <c r="CE180" i="1"/>
  <c r="CE178" i="1"/>
  <c r="CC177" i="1"/>
  <c r="CD175" i="1"/>
  <c r="CC174" i="1"/>
  <c r="CE172" i="1"/>
  <c r="CD171" i="1"/>
  <c r="CC170" i="1"/>
  <c r="CE168" i="1"/>
  <c r="CD167" i="1"/>
  <c r="CC166" i="1"/>
  <c r="CE163" i="1"/>
  <c r="CD162" i="1"/>
  <c r="CC161" i="1"/>
  <c r="CE159" i="1"/>
  <c r="CD158" i="1"/>
  <c r="CC157" i="1"/>
  <c r="CE155" i="1"/>
  <c r="CD154" i="1"/>
  <c r="CC153" i="1"/>
  <c r="CE151" i="1"/>
  <c r="CD150" i="1"/>
  <c r="CC149" i="1"/>
  <c r="CE147" i="1"/>
  <c r="CD146" i="1"/>
  <c r="CC145" i="1"/>
  <c r="CE143" i="1"/>
  <c r="CD142" i="1"/>
  <c r="CC141" i="1"/>
  <c r="CE139" i="1"/>
  <c r="CD138" i="1"/>
  <c r="CC137" i="1"/>
  <c r="CE135" i="1"/>
  <c r="CD134" i="1"/>
  <c r="CC133" i="1"/>
  <c r="CE131" i="1"/>
  <c r="CD130" i="1"/>
  <c r="BL349" i="1"/>
  <c r="BL345" i="1"/>
  <c r="BL341" i="1"/>
  <c r="BL337" i="1"/>
  <c r="BL333" i="1"/>
  <c r="BL328" i="1"/>
  <c r="BL324" i="1"/>
  <c r="BL320" i="1"/>
  <c r="BL316" i="1"/>
  <c r="BL312" i="1"/>
  <c r="BL307" i="1"/>
  <c r="BL303" i="1"/>
  <c r="BL298" i="1"/>
  <c r="BL294" i="1"/>
  <c r="BL290" i="1"/>
  <c r="BL285" i="1"/>
  <c r="BL281" i="1"/>
  <c r="BL277" i="1"/>
  <c r="BL273" i="1"/>
  <c r="BL269" i="1"/>
  <c r="BL265" i="1"/>
  <c r="BL261" i="1"/>
  <c r="BL257" i="1"/>
  <c r="BL253" i="1"/>
  <c r="BL248" i="1"/>
  <c r="BL244" i="1"/>
  <c r="BL240" i="1"/>
  <c r="BL236" i="1"/>
  <c r="BL232" i="1"/>
  <c r="BL228" i="1"/>
  <c r="BL224" i="1"/>
  <c r="BL220" i="1"/>
  <c r="BL216" i="1"/>
  <c r="BL211" i="1"/>
  <c r="BL207" i="1"/>
  <c r="BL200" i="1"/>
  <c r="BL196" i="1"/>
  <c r="BL192" i="1"/>
  <c r="BL188" i="1"/>
  <c r="BL184" i="1"/>
  <c r="BL180" i="1"/>
  <c r="CC197" i="1"/>
  <c r="CD194" i="1"/>
  <c r="CE192" i="1"/>
  <c r="CE190" i="1"/>
  <c r="CC189" i="1"/>
  <c r="CD187" i="1"/>
  <c r="CD185" i="1"/>
  <c r="CE183" i="1"/>
  <c r="CC182" i="1"/>
  <c r="CC180" i="1"/>
  <c r="CD178" i="1"/>
  <c r="CE176" i="1"/>
  <c r="CC175" i="1"/>
  <c r="CE173" i="1"/>
  <c r="CD172" i="1"/>
  <c r="CC171" i="1"/>
  <c r="CE169" i="1"/>
  <c r="CD168" i="1"/>
  <c r="CC167" i="1"/>
  <c r="CE164" i="1"/>
  <c r="CD163" i="1"/>
  <c r="CC162" i="1"/>
  <c r="CE160" i="1"/>
  <c r="CD159" i="1"/>
  <c r="CC158" i="1"/>
  <c r="CE156" i="1"/>
  <c r="CD155" i="1"/>
  <c r="CC154" i="1"/>
  <c r="CE152" i="1"/>
  <c r="CD151" i="1"/>
  <c r="CC150" i="1"/>
  <c r="CE148" i="1"/>
  <c r="CD147" i="1"/>
  <c r="CC146" i="1"/>
  <c r="CE144" i="1"/>
  <c r="CD143" i="1"/>
  <c r="CC142" i="1"/>
  <c r="CE140" i="1"/>
  <c r="CD139" i="1"/>
  <c r="CC138" i="1"/>
  <c r="CE136" i="1"/>
  <c r="CD135" i="1"/>
  <c r="CC134" i="1"/>
  <c r="CE132" i="1"/>
  <c r="CD131" i="1"/>
  <c r="CC130" i="1"/>
  <c r="BL352" i="1"/>
  <c r="BL348" i="1"/>
  <c r="BL344" i="1"/>
  <c r="BL340" i="1"/>
  <c r="BL336" i="1"/>
  <c r="BL331" i="1"/>
  <c r="BL327" i="1"/>
  <c r="BL323" i="1"/>
  <c r="BL319" i="1"/>
  <c r="BL315" i="1"/>
  <c r="BL310" i="1"/>
  <c r="BL306" i="1"/>
  <c r="BL302" i="1"/>
  <c r="BL297" i="1"/>
  <c r="BL293" i="1"/>
  <c r="BL288" i="1"/>
  <c r="BL284" i="1"/>
  <c r="BL280" i="1"/>
  <c r="BL276" i="1"/>
  <c r="BL272" i="1"/>
  <c r="BL268" i="1"/>
  <c r="BL264" i="1"/>
  <c r="BL260" i="1"/>
  <c r="BL256" i="1"/>
  <c r="BL251" i="1"/>
  <c r="BL247" i="1"/>
  <c r="BL243" i="1"/>
  <c r="BL239" i="1"/>
  <c r="BL235" i="1"/>
  <c r="BL231" i="1"/>
  <c r="BL227" i="1"/>
  <c r="BL223" i="1"/>
  <c r="BL219" i="1"/>
  <c r="BL214" i="1"/>
  <c r="BL210" i="1"/>
  <c r="BL206" i="1"/>
  <c r="BL199" i="1"/>
  <c r="BL195" i="1"/>
  <c r="BL191" i="1"/>
  <c r="BL187" i="1"/>
  <c r="BL183" i="1"/>
  <c r="BL179" i="1"/>
  <c r="BL175" i="1"/>
  <c r="BL171" i="1"/>
  <c r="BL167" i="1"/>
  <c r="BL162" i="1"/>
  <c r="BL158" i="1"/>
  <c r="BL154" i="1"/>
  <c r="BL150" i="1"/>
  <c r="BL146" i="1"/>
  <c r="BL142" i="1"/>
  <c r="BL193" i="1"/>
  <c r="BL185" i="1"/>
  <c r="BL177" i="1"/>
  <c r="BL172" i="1"/>
  <c r="BL166" i="1"/>
  <c r="BL160" i="1"/>
  <c r="BL155" i="1"/>
  <c r="BL149" i="1"/>
  <c r="BL144" i="1"/>
  <c r="BL139" i="1"/>
  <c r="BL135" i="1"/>
  <c r="BL131" i="1"/>
  <c r="AX351" i="1"/>
  <c r="AX347" i="1"/>
  <c r="AX343" i="1"/>
  <c r="AX339" i="1"/>
  <c r="AX335" i="1"/>
  <c r="AX330" i="1"/>
  <c r="AX326" i="1"/>
  <c r="AX322" i="1"/>
  <c r="AX318" i="1"/>
  <c r="AX314" i="1"/>
  <c r="AX309" i="1"/>
  <c r="AX305" i="1"/>
  <c r="AX301" i="1"/>
  <c r="AX296" i="1"/>
  <c r="AX292" i="1"/>
  <c r="AX287" i="1"/>
  <c r="AX283" i="1"/>
  <c r="AX279" i="1"/>
  <c r="AX275" i="1"/>
  <c r="AX271" i="1"/>
  <c r="AX267" i="1"/>
  <c r="AX263" i="1"/>
  <c r="AX259" i="1"/>
  <c r="AX255" i="1"/>
  <c r="AX250" i="1"/>
  <c r="AX246" i="1"/>
  <c r="AX242" i="1"/>
  <c r="AX238" i="1"/>
  <c r="AX234" i="1"/>
  <c r="AX230" i="1"/>
  <c r="AX226" i="1"/>
  <c r="AX222" i="1"/>
  <c r="AX218" i="1"/>
  <c r="AX213" i="1"/>
  <c r="AX209" i="1"/>
  <c r="AX205" i="1"/>
  <c r="AX198" i="1"/>
  <c r="AX194" i="1"/>
  <c r="AX190" i="1"/>
  <c r="AX186" i="1"/>
  <c r="AX182" i="1"/>
  <c r="AX178" i="1"/>
  <c r="AX174" i="1"/>
  <c r="AX170" i="1"/>
  <c r="AX166" i="1"/>
  <c r="AX161" i="1"/>
  <c r="AX157" i="1"/>
  <c r="AX153" i="1"/>
  <c r="AX149" i="1"/>
  <c r="AX145" i="1"/>
  <c r="AX141" i="1"/>
  <c r="AX137" i="1"/>
  <c r="AX133" i="1"/>
  <c r="AJ349" i="1"/>
  <c r="AJ345" i="1"/>
  <c r="AJ341" i="1"/>
  <c r="AJ337" i="1"/>
  <c r="AJ333" i="1"/>
  <c r="AJ328" i="1"/>
  <c r="AJ324" i="1"/>
  <c r="AJ320" i="1"/>
  <c r="AJ316" i="1"/>
  <c r="AJ312" i="1"/>
  <c r="AJ307" i="1"/>
  <c r="AJ303" i="1"/>
  <c r="AJ298" i="1"/>
  <c r="AJ294" i="1"/>
  <c r="AJ290" i="1"/>
  <c r="AJ285" i="1"/>
  <c r="AJ281" i="1"/>
  <c r="AJ277" i="1"/>
  <c r="AJ273" i="1"/>
  <c r="AJ269" i="1"/>
  <c r="AJ265" i="1"/>
  <c r="AJ261" i="1"/>
  <c r="AJ257" i="1"/>
  <c r="AJ253" i="1"/>
  <c r="AJ248" i="1"/>
  <c r="AJ244" i="1"/>
  <c r="AJ240" i="1"/>
  <c r="BL190" i="1"/>
  <c r="BL182" i="1"/>
  <c r="BL176" i="1"/>
  <c r="BL170" i="1"/>
  <c r="BL164" i="1"/>
  <c r="BL159" i="1"/>
  <c r="BL153" i="1"/>
  <c r="BL148" i="1"/>
  <c r="BL143" i="1"/>
  <c r="BL138" i="1"/>
  <c r="BL134" i="1"/>
  <c r="BL130" i="1"/>
  <c r="AX350" i="1"/>
  <c r="AX346" i="1"/>
  <c r="AX342" i="1"/>
  <c r="AX338" i="1"/>
  <c r="AX334" i="1"/>
  <c r="AX329" i="1"/>
  <c r="AX325" i="1"/>
  <c r="AX321" i="1"/>
  <c r="AX317" i="1"/>
  <c r="AX313" i="1"/>
  <c r="AX308" i="1"/>
  <c r="AX304" i="1"/>
  <c r="AX299" i="1"/>
  <c r="AX295" i="1"/>
  <c r="AX291" i="1"/>
  <c r="AX286" i="1"/>
  <c r="AX282" i="1"/>
  <c r="AX278" i="1"/>
  <c r="AX274" i="1"/>
  <c r="AX270" i="1"/>
  <c r="AX266" i="1"/>
  <c r="AX262" i="1"/>
  <c r="AX258" i="1"/>
  <c r="AX254" i="1"/>
  <c r="AX249" i="1"/>
  <c r="AX245" i="1"/>
  <c r="AX241" i="1"/>
  <c r="AX237" i="1"/>
  <c r="AX233" i="1"/>
  <c r="AX229" i="1"/>
  <c r="AX225" i="1"/>
  <c r="AX221" i="1"/>
  <c r="AX217" i="1"/>
  <c r="AX212" i="1"/>
  <c r="AX208" i="1"/>
  <c r="AX201" i="1"/>
  <c r="AX197" i="1"/>
  <c r="AX193" i="1"/>
  <c r="AX189" i="1"/>
  <c r="AX185" i="1"/>
  <c r="AX181" i="1"/>
  <c r="AX177" i="1"/>
  <c r="AX173" i="1"/>
  <c r="AX169" i="1"/>
  <c r="AX164" i="1"/>
  <c r="AX160" i="1"/>
  <c r="AX156" i="1"/>
  <c r="AX152" i="1"/>
  <c r="AX148" i="1"/>
  <c r="AX144" i="1"/>
  <c r="AX140" i="1"/>
  <c r="AX136" i="1"/>
  <c r="AX132" i="1"/>
  <c r="AJ352" i="1"/>
  <c r="AJ348" i="1"/>
  <c r="AJ344" i="1"/>
  <c r="AJ340" i="1"/>
  <c r="AJ336" i="1"/>
  <c r="AJ331" i="1"/>
  <c r="AJ327" i="1"/>
  <c r="AJ323" i="1"/>
  <c r="AJ319" i="1"/>
  <c r="AJ315" i="1"/>
  <c r="AJ310" i="1"/>
  <c r="AJ306" i="1"/>
  <c r="AJ302" i="1"/>
  <c r="AJ297" i="1"/>
  <c r="AJ293" i="1"/>
  <c r="AJ288" i="1"/>
  <c r="AJ284" i="1"/>
  <c r="AJ280" i="1"/>
  <c r="AJ276" i="1"/>
  <c r="AJ272" i="1"/>
  <c r="BL189" i="1"/>
  <c r="BL181" i="1"/>
  <c r="BL174" i="1"/>
  <c r="BL169" i="1"/>
  <c r="BL163" i="1"/>
  <c r="BL157" i="1"/>
  <c r="BL152" i="1"/>
  <c r="BL147" i="1"/>
  <c r="BL141" i="1"/>
  <c r="BL137" i="1"/>
  <c r="BL133" i="1"/>
  <c r="AX129" i="1"/>
  <c r="AX349" i="1"/>
  <c r="AX345" i="1"/>
  <c r="AX341" i="1"/>
  <c r="AX337" i="1"/>
  <c r="AX333" i="1"/>
  <c r="AX328" i="1"/>
  <c r="AX324" i="1"/>
  <c r="AX320" i="1"/>
  <c r="AX316" i="1"/>
  <c r="AX312" i="1"/>
  <c r="AX307" i="1"/>
  <c r="AX303" i="1"/>
  <c r="AX298" i="1"/>
  <c r="AX294" i="1"/>
  <c r="AX290" i="1"/>
  <c r="AX285" i="1"/>
  <c r="AX281" i="1"/>
  <c r="AX277" i="1"/>
  <c r="AX273" i="1"/>
  <c r="AX269" i="1"/>
  <c r="AX265" i="1"/>
  <c r="AX261" i="1"/>
  <c r="AX257" i="1"/>
  <c r="AX253" i="1"/>
  <c r="AX248" i="1"/>
  <c r="AX244" i="1"/>
  <c r="AX240" i="1"/>
  <c r="AX236" i="1"/>
  <c r="AX232" i="1"/>
  <c r="AX228" i="1"/>
  <c r="AX224" i="1"/>
  <c r="AX220" i="1"/>
  <c r="AX216" i="1"/>
  <c r="AX211" i="1"/>
  <c r="AX207" i="1"/>
  <c r="AX200" i="1"/>
  <c r="AX196" i="1"/>
  <c r="AX192" i="1"/>
  <c r="AX188" i="1"/>
  <c r="AX184" i="1"/>
  <c r="AX180" i="1"/>
  <c r="AX176" i="1"/>
  <c r="AX172" i="1"/>
  <c r="AX168" i="1"/>
  <c r="AX163" i="1"/>
  <c r="AX159" i="1"/>
  <c r="AX155" i="1"/>
  <c r="AX151" i="1"/>
  <c r="AX147" i="1"/>
  <c r="AX143" i="1"/>
  <c r="AX139" i="1"/>
  <c r="AX135" i="1"/>
  <c r="AX131" i="1"/>
  <c r="AJ351" i="1"/>
  <c r="AJ347" i="1"/>
  <c r="AJ343" i="1"/>
  <c r="AJ339" i="1"/>
  <c r="AJ335" i="1"/>
  <c r="AJ330" i="1"/>
  <c r="AJ326" i="1"/>
  <c r="AJ322" i="1"/>
  <c r="AJ318" i="1"/>
  <c r="AJ314" i="1"/>
  <c r="AJ309" i="1"/>
  <c r="AJ305" i="1"/>
  <c r="AJ301" i="1"/>
  <c r="AJ296" i="1"/>
  <c r="AJ292" i="1"/>
  <c r="AJ287" i="1"/>
  <c r="AJ283" i="1"/>
  <c r="AJ279" i="1"/>
  <c r="AJ275" i="1"/>
  <c r="AJ271" i="1"/>
  <c r="AJ267" i="1"/>
  <c r="AJ263" i="1"/>
  <c r="AJ259" i="1"/>
  <c r="AJ255" i="1"/>
  <c r="BL186" i="1"/>
  <c r="BL178" i="1"/>
  <c r="BL173" i="1"/>
  <c r="BL168" i="1"/>
  <c r="BL161" i="1"/>
  <c r="BL156" i="1"/>
  <c r="BL151" i="1"/>
  <c r="BL145" i="1"/>
  <c r="BL140" i="1"/>
  <c r="BL136" i="1"/>
  <c r="BL132" i="1"/>
  <c r="AX352" i="1"/>
  <c r="AX348" i="1"/>
  <c r="AX344" i="1"/>
  <c r="AX340" i="1"/>
  <c r="AX336" i="1"/>
  <c r="AX331" i="1"/>
  <c r="AX327" i="1"/>
  <c r="AX323" i="1"/>
  <c r="AX319" i="1"/>
  <c r="AX315" i="1"/>
  <c r="AX310" i="1"/>
  <c r="AX306" i="1"/>
  <c r="AX302" i="1"/>
  <c r="AX297" i="1"/>
  <c r="AX293" i="1"/>
  <c r="AX288" i="1"/>
  <c r="AX284" i="1"/>
  <c r="AX280" i="1"/>
  <c r="AX276" i="1"/>
  <c r="AX272" i="1"/>
  <c r="AX268" i="1"/>
  <c r="AX264" i="1"/>
  <c r="AX260" i="1"/>
  <c r="AX256" i="1"/>
  <c r="AX251" i="1"/>
  <c r="AX247" i="1"/>
  <c r="AX243" i="1"/>
  <c r="AX239" i="1"/>
  <c r="AX235" i="1"/>
  <c r="AX231" i="1"/>
  <c r="AX227" i="1"/>
  <c r="AX223" i="1"/>
  <c r="AX219" i="1"/>
  <c r="AX214" i="1"/>
  <c r="AX210" i="1"/>
  <c r="AX206" i="1"/>
  <c r="AX199" i="1"/>
  <c r="AX195" i="1"/>
  <c r="AX191" i="1"/>
  <c r="AX187" i="1"/>
  <c r="AX183" i="1"/>
  <c r="AX179" i="1"/>
  <c r="AX175" i="1"/>
  <c r="AX171" i="1"/>
  <c r="AX167" i="1"/>
  <c r="AX162" i="1"/>
  <c r="AX158" i="1"/>
  <c r="AX154" i="1"/>
  <c r="AX150" i="1"/>
  <c r="AX146" i="1"/>
  <c r="AX142" i="1"/>
  <c r="AX138" i="1"/>
  <c r="AX134" i="1"/>
  <c r="AX130" i="1"/>
  <c r="AJ350" i="1"/>
  <c r="AJ346" i="1"/>
  <c r="AJ342" i="1"/>
  <c r="AJ338" i="1"/>
  <c r="AJ334" i="1"/>
  <c r="AJ329" i="1"/>
  <c r="AJ325" i="1"/>
  <c r="AJ321" i="1"/>
  <c r="AJ317" i="1"/>
  <c r="AJ313" i="1"/>
  <c r="AJ308" i="1"/>
  <c r="AJ304" i="1"/>
  <c r="AJ299" i="1"/>
  <c r="AJ295" i="1"/>
  <c r="AJ291" i="1"/>
  <c r="AJ286" i="1"/>
  <c r="AJ282" i="1"/>
  <c r="AJ278" i="1"/>
  <c r="AJ274" i="1"/>
  <c r="AJ270" i="1"/>
  <c r="AJ266" i="1"/>
  <c r="AJ262" i="1"/>
  <c r="AJ258" i="1"/>
  <c r="AJ254" i="1"/>
  <c r="AJ249" i="1"/>
  <c r="AJ245" i="1"/>
  <c r="AJ241" i="1"/>
  <c r="AJ237" i="1"/>
  <c r="AJ233" i="1"/>
  <c r="AJ229" i="1"/>
  <c r="AJ225" i="1"/>
  <c r="AJ221" i="1"/>
  <c r="AJ217" i="1"/>
  <c r="AJ212" i="1"/>
  <c r="AJ208" i="1"/>
  <c r="AJ268" i="1"/>
  <c r="AJ251" i="1"/>
  <c r="AJ243" i="1"/>
  <c r="AJ236" i="1"/>
  <c r="AJ231" i="1"/>
  <c r="AJ226" i="1"/>
  <c r="AJ220" i="1"/>
  <c r="AJ214" i="1"/>
  <c r="AJ209" i="1"/>
  <c r="AJ201" i="1"/>
  <c r="AJ197" i="1"/>
  <c r="AJ193" i="1"/>
  <c r="AJ189" i="1"/>
  <c r="AJ185" i="1"/>
  <c r="AJ181" i="1"/>
  <c r="AJ177" i="1"/>
  <c r="AJ173" i="1"/>
  <c r="AJ169" i="1"/>
  <c r="AJ160" i="1"/>
  <c r="AJ152" i="1"/>
  <c r="AJ144" i="1"/>
  <c r="AJ136" i="1"/>
  <c r="AJ163" i="1"/>
  <c r="AJ151" i="1"/>
  <c r="AJ143" i="1"/>
  <c r="AJ131" i="1"/>
  <c r="AJ130" i="1"/>
  <c r="AJ264" i="1"/>
  <c r="AJ250" i="1"/>
  <c r="AJ242" i="1"/>
  <c r="AJ235" i="1"/>
  <c r="AJ230" i="1"/>
  <c r="AJ224" i="1"/>
  <c r="AJ219" i="1"/>
  <c r="AJ213" i="1"/>
  <c r="AJ207" i="1"/>
  <c r="AJ200" i="1"/>
  <c r="AJ196" i="1"/>
  <c r="AJ192" i="1"/>
  <c r="AJ188" i="1"/>
  <c r="AJ184" i="1"/>
  <c r="AJ180" i="1"/>
  <c r="AJ176" i="1"/>
  <c r="AJ172" i="1"/>
  <c r="AJ159" i="1"/>
  <c r="AJ147" i="1"/>
  <c r="AJ135" i="1"/>
  <c r="AJ134" i="1"/>
  <c r="AJ260" i="1"/>
  <c r="AJ247" i="1"/>
  <c r="AJ239" i="1"/>
  <c r="AJ234" i="1"/>
  <c r="AJ228" i="1"/>
  <c r="AJ223" i="1"/>
  <c r="AJ218" i="1"/>
  <c r="AJ211" i="1"/>
  <c r="AJ206" i="1"/>
  <c r="AJ199" i="1"/>
  <c r="AJ195" i="1"/>
  <c r="AJ191" i="1"/>
  <c r="AJ187" i="1"/>
  <c r="AJ183" i="1"/>
  <c r="AJ179" i="1"/>
  <c r="AJ175" i="1"/>
  <c r="AJ171" i="1"/>
  <c r="AJ167" i="1"/>
  <c r="AJ162" i="1"/>
  <c r="AJ158" i="1"/>
  <c r="AJ154" i="1"/>
  <c r="AJ150" i="1"/>
  <c r="AJ146" i="1"/>
  <c r="AJ142" i="1"/>
  <c r="AJ256" i="1"/>
  <c r="AJ246" i="1"/>
  <c r="AJ238" i="1"/>
  <c r="AJ232" i="1"/>
  <c r="AJ227" i="1"/>
  <c r="AJ222" i="1"/>
  <c r="AJ216" i="1"/>
  <c r="AJ210" i="1"/>
  <c r="AJ205" i="1"/>
  <c r="AJ198" i="1"/>
  <c r="AJ194" i="1"/>
  <c r="AJ190" i="1"/>
  <c r="AJ186" i="1"/>
  <c r="AJ182" i="1"/>
  <c r="AJ178" i="1"/>
  <c r="AJ174" i="1"/>
  <c r="AJ170" i="1"/>
  <c r="AJ166" i="1"/>
  <c r="AJ161" i="1"/>
  <c r="AJ157" i="1"/>
  <c r="AJ153" i="1"/>
  <c r="AJ149" i="1"/>
  <c r="AJ145" i="1"/>
  <c r="AJ141" i="1"/>
  <c r="AJ137" i="1"/>
  <c r="AJ133" i="1"/>
  <c r="AJ164" i="1"/>
  <c r="AJ156" i="1"/>
  <c r="AJ148" i="1"/>
  <c r="AJ140" i="1"/>
  <c r="AJ132" i="1"/>
  <c r="AJ168" i="1"/>
  <c r="AJ155" i="1"/>
  <c r="AJ139" i="1"/>
  <c r="AJ138" i="1"/>
  <c r="H13" i="8"/>
  <c r="K13" i="8"/>
  <c r="D2" i="8"/>
  <c r="CI426" i="1" l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7" i="1"/>
  <c r="CI6" i="1"/>
  <c r="CI5" i="1"/>
  <c r="CI8" i="1"/>
  <c r="G394" i="1"/>
  <c r="G389" i="1"/>
  <c r="G388" i="1"/>
  <c r="G387" i="1"/>
  <c r="G386" i="1"/>
  <c r="G385" i="1"/>
  <c r="G374" i="1"/>
  <c r="G373" i="1"/>
  <c r="G372" i="1"/>
  <c r="G371" i="1"/>
  <c r="G370" i="1"/>
  <c r="G369" i="1"/>
  <c r="G368" i="1"/>
  <c r="G367" i="1"/>
  <c r="G366" i="1"/>
  <c r="G365" i="1"/>
  <c r="G363" i="1"/>
  <c r="G362" i="1"/>
  <c r="G361" i="1"/>
  <c r="G359" i="1"/>
  <c r="G358" i="1"/>
  <c r="G356" i="1"/>
  <c r="G355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0" i="1"/>
  <c r="G309" i="1"/>
  <c r="G308" i="1"/>
  <c r="G307" i="1"/>
  <c r="G306" i="1"/>
  <c r="G305" i="1"/>
  <c r="G304" i="1"/>
  <c r="G303" i="1"/>
  <c r="G302" i="1"/>
  <c r="G301" i="1"/>
  <c r="G299" i="1"/>
  <c r="G298" i="1"/>
  <c r="G297" i="1"/>
  <c r="G296" i="1"/>
  <c r="G295" i="1"/>
  <c r="G294" i="1"/>
  <c r="G293" i="1"/>
  <c r="G292" i="1"/>
  <c r="G291" i="1"/>
  <c r="G290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4" i="1"/>
  <c r="G213" i="1"/>
  <c r="G212" i="1"/>
  <c r="G211" i="1"/>
  <c r="G210" i="1"/>
  <c r="G209" i="1"/>
  <c r="G208" i="1"/>
  <c r="G207" i="1"/>
  <c r="G206" i="1"/>
  <c r="G205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3" i="1"/>
  <c r="G12" i="1"/>
  <c r="G11" i="1"/>
  <c r="G10" i="1"/>
  <c r="G9" i="1"/>
  <c r="G8" i="1"/>
  <c r="K129" i="1"/>
  <c r="J156" i="1"/>
  <c r="K174" i="1"/>
  <c r="J188" i="1"/>
  <c r="L230" i="1"/>
  <c r="L244" i="1"/>
  <c r="L258" i="1"/>
  <c r="L272" i="1"/>
  <c r="K308" i="1"/>
  <c r="K326" i="1"/>
  <c r="L352" i="1"/>
  <c r="P155" i="1"/>
  <c r="P171" i="1"/>
  <c r="Q189" i="1"/>
  <c r="K139" i="1"/>
  <c r="K184" i="1"/>
  <c r="J205" i="1"/>
  <c r="K244" i="1"/>
  <c r="K258" i="1"/>
  <c r="K272" i="1"/>
  <c r="J293" i="1"/>
  <c r="L329" i="1"/>
  <c r="K346" i="1"/>
  <c r="O163" i="1"/>
  <c r="Q157" i="1"/>
  <c r="O197" i="1"/>
  <c r="O246" i="1"/>
  <c r="L140" i="1"/>
  <c r="L185" i="1"/>
  <c r="K206" i="1"/>
  <c r="L245" i="1"/>
  <c r="J135" i="1"/>
  <c r="L133" i="1"/>
  <c r="K161" i="1"/>
  <c r="L179" i="1"/>
  <c r="K193" i="1"/>
  <c r="J236" i="1"/>
  <c r="J250" i="1"/>
  <c r="J264" i="1"/>
  <c r="J278" i="1"/>
  <c r="K305" i="1"/>
  <c r="L331" i="1"/>
  <c r="O130" i="1"/>
  <c r="P159" i="1"/>
  <c r="P175" i="1"/>
  <c r="Q197" i="1"/>
  <c r="L134" i="1"/>
  <c r="L188" i="1"/>
  <c r="K210" i="1"/>
  <c r="L249" i="1"/>
  <c r="L263" i="1"/>
  <c r="L277" i="1"/>
  <c r="K298" i="1"/>
  <c r="K315" i="1"/>
  <c r="L351" i="1"/>
  <c r="P132" i="1"/>
  <c r="Q161" i="1"/>
  <c r="P180" i="1"/>
  <c r="P218" i="1"/>
  <c r="J141" i="1"/>
  <c r="J190" i="1"/>
  <c r="L211" i="1"/>
  <c r="J251" i="1"/>
  <c r="J155" i="1"/>
  <c r="K143" i="1"/>
  <c r="K164" i="1"/>
  <c r="J167" i="1"/>
  <c r="J207" i="1"/>
  <c r="J227" i="1"/>
  <c r="J241" i="1"/>
  <c r="J255" i="1"/>
  <c r="K296" i="1"/>
  <c r="K312" i="1"/>
  <c r="J341" i="1"/>
  <c r="O150" i="1"/>
  <c r="Q144" i="1"/>
  <c r="O181" i="1"/>
  <c r="O221" i="1"/>
  <c r="K170" i="1"/>
  <c r="L199" i="1"/>
  <c r="L226" i="1"/>
  <c r="L240" i="1"/>
  <c r="L254" i="1"/>
  <c r="L268" i="1"/>
  <c r="L307" i="1"/>
  <c r="K322" i="1"/>
  <c r="L348" i="1"/>
  <c r="P152" i="1"/>
  <c r="P168" i="1"/>
  <c r="Q185" i="1"/>
  <c r="Q229" i="1"/>
  <c r="J154" i="1"/>
  <c r="J201" i="1"/>
  <c r="J228" i="1"/>
  <c r="J242" i="1"/>
  <c r="J151" i="1"/>
  <c r="L150" i="1"/>
  <c r="J169" i="1"/>
  <c r="K198" i="1"/>
  <c r="K225" i="1"/>
  <c r="K239" i="1"/>
  <c r="K253" i="1"/>
  <c r="K267" i="1"/>
  <c r="K306" i="1"/>
  <c r="J321" i="1"/>
  <c r="K347" i="1"/>
  <c r="P151" i="1"/>
  <c r="P167" i="1"/>
  <c r="Q184" i="1"/>
  <c r="Q225" i="1"/>
  <c r="J179" i="1"/>
  <c r="J210" i="1"/>
  <c r="J239" i="1"/>
  <c r="J253" i="1"/>
  <c r="J267" i="1"/>
  <c r="J298" i="1"/>
  <c r="K324" i="1"/>
  <c r="K341" i="1"/>
  <c r="O159" i="1"/>
  <c r="Q153" i="1"/>
  <c r="O192" i="1"/>
  <c r="K145" i="1"/>
  <c r="L132" i="1"/>
  <c r="L153" i="1"/>
  <c r="J176" i="1"/>
  <c r="L193" i="1"/>
  <c r="K216" i="1"/>
  <c r="K230" i="1"/>
  <c r="J280" i="1"/>
  <c r="L294" i="1"/>
  <c r="K321" i="1"/>
  <c r="J342" i="1"/>
  <c r="O142" i="1"/>
  <c r="Q136" i="1"/>
  <c r="Q173" i="1"/>
  <c r="O213" i="1"/>
  <c r="K147" i="1"/>
  <c r="J189" i="1"/>
  <c r="J216" i="1"/>
  <c r="J230" i="1"/>
  <c r="L279" i="1"/>
  <c r="J258" i="1"/>
  <c r="L308" i="1"/>
  <c r="K331" i="1"/>
  <c r="K348" i="1"/>
  <c r="P144" i="1"/>
  <c r="O174" i="1"/>
  <c r="P196" i="1"/>
  <c r="P242" i="1"/>
  <c r="K162" i="1"/>
  <c r="K190" i="1"/>
  <c r="K217" i="1"/>
  <c r="K231" i="1"/>
  <c r="K157" i="1"/>
  <c r="J138" i="1"/>
  <c r="J159" i="1"/>
  <c r="K181" i="1"/>
  <c r="J199" i="1"/>
  <c r="L221" i="1"/>
  <c r="L235" i="1"/>
  <c r="K285" i="1"/>
  <c r="J291" i="1"/>
  <c r="L326" i="1"/>
  <c r="L335" i="1"/>
  <c r="O146" i="1"/>
  <c r="Q140" i="1"/>
  <c r="Q177" i="1"/>
  <c r="Q212" i="1"/>
  <c r="L168" i="1"/>
  <c r="K194" i="1"/>
  <c r="K221" i="1"/>
  <c r="K235" i="1"/>
  <c r="J285" i="1"/>
  <c r="K263" i="1"/>
  <c r="K302" i="1"/>
  <c r="J317" i="1"/>
  <c r="K343" i="1"/>
  <c r="P148" i="1"/>
  <c r="O178" i="1"/>
  <c r="Q180" i="1"/>
  <c r="P250" i="1"/>
  <c r="L161" i="1"/>
  <c r="L195" i="1"/>
  <c r="L222" i="1"/>
  <c r="L236" i="1"/>
  <c r="J130" i="1"/>
  <c r="K133" i="1"/>
  <c r="J162" i="1"/>
  <c r="K187" i="1"/>
  <c r="J209" i="1"/>
  <c r="K248" i="1"/>
  <c r="K262" i="1"/>
  <c r="K276" i="1"/>
  <c r="J297" i="1"/>
  <c r="J314" i="1"/>
  <c r="K350" i="1"/>
  <c r="P131" i="1"/>
  <c r="Q160" i="1"/>
  <c r="O201" i="1"/>
  <c r="P217" i="1"/>
  <c r="J172" i="1"/>
  <c r="L189" i="1"/>
  <c r="J248" i="1"/>
  <c r="K226" i="1"/>
  <c r="J276" i="1"/>
  <c r="L290" i="1"/>
  <c r="K317" i="1"/>
  <c r="J338" i="1"/>
  <c r="O139" i="1"/>
  <c r="Q133" i="1"/>
  <c r="Q170" i="1"/>
  <c r="P208" i="1"/>
  <c r="J157" i="1"/>
  <c r="J177" i="1"/>
  <c r="J191" i="1"/>
  <c r="K249" i="1"/>
  <c r="L139" i="1"/>
  <c r="K144" i="1"/>
  <c r="K148" i="1"/>
  <c r="L170" i="1"/>
  <c r="K188" i="1"/>
  <c r="L246" i="1"/>
  <c r="J225" i="1"/>
  <c r="L274" i="1"/>
  <c r="L288" i="1"/>
  <c r="J316" i="1"/>
  <c r="L336" i="1"/>
  <c r="O138" i="1"/>
  <c r="Q132" i="1"/>
  <c r="Q169" i="1"/>
  <c r="P207" i="1"/>
  <c r="L149" i="1"/>
  <c r="K199" i="1"/>
  <c r="L210" i="1"/>
  <c r="L224" i="1"/>
  <c r="K274" i="1"/>
  <c r="K288" i="1"/>
  <c r="K303" i="1"/>
  <c r="J326" i="1"/>
  <c r="J343" i="1"/>
  <c r="P140" i="1"/>
  <c r="O170" i="1"/>
  <c r="P191" i="1"/>
  <c r="P234" i="1"/>
  <c r="L158" i="1"/>
  <c r="L200" i="1"/>
  <c r="J212" i="1"/>
  <c r="J226" i="1"/>
  <c r="J174" i="1"/>
  <c r="K138" i="1"/>
  <c r="K151" i="1"/>
  <c r="L177" i="1"/>
  <c r="L208" i="1"/>
  <c r="L237" i="1"/>
  <c r="L251" i="1"/>
  <c r="L265" i="1"/>
  <c r="L296" i="1"/>
  <c r="J323" i="1"/>
  <c r="J340" i="1"/>
  <c r="O158" i="1"/>
  <c r="Q152" i="1"/>
  <c r="O190" i="1"/>
  <c r="O237" i="1"/>
  <c r="J181" i="1"/>
  <c r="L194" i="1"/>
  <c r="K237" i="1"/>
  <c r="K251" i="1"/>
  <c r="K265" i="1"/>
  <c r="K279" i="1"/>
  <c r="L306" i="1"/>
  <c r="L333" i="1"/>
  <c r="O131" i="1"/>
  <c r="P160" i="1"/>
  <c r="P176" i="1"/>
  <c r="Q198" i="1"/>
  <c r="L144" i="1"/>
  <c r="K175" i="1"/>
  <c r="J196" i="1"/>
  <c r="L238" i="1"/>
  <c r="J217" i="1"/>
  <c r="J131" i="1"/>
  <c r="L143" i="1"/>
  <c r="L156" i="1"/>
  <c r="J183" i="1"/>
  <c r="J214" i="1"/>
  <c r="J243" i="1"/>
  <c r="J257" i="1"/>
  <c r="J271" i="1"/>
  <c r="L291" i="1"/>
  <c r="K328" i="1"/>
  <c r="J345" i="1"/>
  <c r="O162" i="1"/>
  <c r="Q156" i="1"/>
  <c r="O196" i="1"/>
  <c r="O245" i="1"/>
  <c r="L166" i="1"/>
  <c r="J200" i="1"/>
  <c r="L242" i="1"/>
  <c r="J221" i="1"/>
  <c r="L270" i="1"/>
  <c r="L284" i="1"/>
  <c r="J312" i="1"/>
  <c r="L341" i="1"/>
  <c r="O135" i="1"/>
  <c r="P164" i="1"/>
  <c r="Q166" i="1"/>
  <c r="O209" i="1"/>
  <c r="J145" i="1"/>
  <c r="K166" i="1"/>
  <c r="K201" i="1"/>
  <c r="J244" i="1"/>
  <c r="K222" i="1"/>
  <c r="K153" i="1"/>
  <c r="L163" i="1"/>
  <c r="K183" i="1"/>
  <c r="J193" i="1"/>
  <c r="J220" i="1"/>
  <c r="J234" i="1"/>
  <c r="L283" i="1"/>
  <c r="J262" i="1"/>
  <c r="J301" i="1"/>
  <c r="L315" i="1"/>
  <c r="K352" i="1"/>
  <c r="P147" i="1"/>
  <c r="O177" i="1"/>
  <c r="P200" i="1"/>
  <c r="P249" i="1"/>
  <c r="L173" i="1"/>
  <c r="L213" i="1"/>
  <c r="L233" i="1"/>
  <c r="L247" i="1"/>
  <c r="L261" i="1"/>
  <c r="L292" i="1"/>
  <c r="J319" i="1"/>
  <c r="J336" i="1"/>
  <c r="O155" i="1"/>
  <c r="Q149" i="1"/>
  <c r="O186" i="1"/>
  <c r="O230" i="1"/>
  <c r="K179" i="1"/>
  <c r="J175" i="1"/>
  <c r="J206" i="1"/>
  <c r="J235" i="1"/>
  <c r="L152" i="1"/>
  <c r="J133" i="1"/>
  <c r="J146" i="1"/>
  <c r="K172" i="1"/>
  <c r="K212" i="1"/>
  <c r="K232" i="1"/>
  <c r="K246" i="1"/>
  <c r="K260" i="1"/>
  <c r="K291" i="1"/>
  <c r="L317" i="1"/>
  <c r="L334" i="1"/>
  <c r="O154" i="1"/>
  <c r="Q148" i="1"/>
  <c r="O185" i="1"/>
  <c r="O229" i="1"/>
  <c r="L175" i="1"/>
  <c r="K189" i="1"/>
  <c r="J232" i="1"/>
  <c r="J246" i="1"/>
  <c r="J260" i="1"/>
  <c r="J274" i="1"/>
  <c r="K301" i="1"/>
  <c r="L327" i="1"/>
  <c r="O129" i="1"/>
  <c r="P156" i="1"/>
  <c r="P172" i="1"/>
  <c r="Q190" i="1"/>
  <c r="K140" i="1"/>
  <c r="L164" i="1"/>
  <c r="L190" i="1"/>
  <c r="K233" i="1"/>
  <c r="K247" i="1"/>
  <c r="L130" i="1"/>
  <c r="J144" i="1"/>
  <c r="L172" i="1"/>
  <c r="J198" i="1"/>
  <c r="K209" i="1"/>
  <c r="K223" i="1"/>
  <c r="J273" i="1"/>
  <c r="J287" i="1"/>
  <c r="J302" i="1"/>
  <c r="L324" i="1"/>
  <c r="J352" i="1"/>
  <c r="P139" i="1"/>
  <c r="O169" i="1"/>
  <c r="P190" i="1"/>
  <c r="P233" i="1"/>
  <c r="L182" i="1"/>
  <c r="K200" i="1"/>
  <c r="J223" i="1"/>
  <c r="J237" i="1"/>
  <c r="L286" i="1"/>
  <c r="K292" i="1"/>
  <c r="J328" i="1"/>
  <c r="J337" i="1"/>
  <c r="O147" i="1"/>
  <c r="Q141" i="1"/>
  <c r="Q178" i="1"/>
  <c r="Q213" i="1"/>
  <c r="K160" i="1"/>
  <c r="L178" i="1"/>
  <c r="L201" i="1"/>
  <c r="K224" i="1"/>
  <c r="K238" i="1"/>
  <c r="J149" i="1"/>
  <c r="L155" i="1"/>
  <c r="J178" i="1"/>
  <c r="L187" i="1"/>
  <c r="L214" i="1"/>
  <c r="L228" i="1"/>
  <c r="K278" i="1"/>
  <c r="L256" i="1"/>
  <c r="K307" i="1"/>
  <c r="J330" i="1"/>
  <c r="J347" i="1"/>
  <c r="P143" i="1"/>
  <c r="O173" i="1"/>
  <c r="P195" i="1"/>
  <c r="P241" i="1"/>
  <c r="K168" i="1"/>
  <c r="K208" i="1"/>
  <c r="K228" i="1"/>
  <c r="K242" i="1"/>
  <c r="K256" i="1"/>
  <c r="L297" i="1"/>
  <c r="L313" i="1"/>
  <c r="K342" i="1"/>
  <c r="O151" i="1"/>
  <c r="Q145" i="1"/>
  <c r="O182" i="1"/>
  <c r="O222" i="1"/>
  <c r="J158" i="1"/>
  <c r="J184" i="1"/>
  <c r="L209" i="1"/>
  <c r="L229" i="1"/>
  <c r="J134" i="1"/>
  <c r="J139" i="1"/>
  <c r="L151" i="1"/>
  <c r="J185" i="1"/>
  <c r="L198" i="1"/>
  <c r="K241" i="1"/>
  <c r="L219" i="1"/>
  <c r="K269" i="1"/>
  <c r="K283" i="1"/>
  <c r="L310" i="1"/>
  <c r="L337" i="1"/>
  <c r="O134" i="1"/>
  <c r="P163" i="1"/>
  <c r="P179" i="1"/>
  <c r="O208" i="1"/>
  <c r="L146" i="1"/>
  <c r="J194" i="1"/>
  <c r="K205" i="1"/>
  <c r="K219" i="1"/>
  <c r="J269" i="1"/>
  <c r="J283" i="1"/>
  <c r="K304" i="1"/>
  <c r="L320" i="1"/>
  <c r="J348" i="1"/>
  <c r="P136" i="1"/>
  <c r="O166" i="1"/>
  <c r="P186" i="1"/>
  <c r="P226" i="1"/>
  <c r="K141" i="1"/>
  <c r="K195" i="1"/>
  <c r="L206" i="1"/>
  <c r="L220" i="1"/>
  <c r="K130" i="1"/>
  <c r="L138" i="1"/>
  <c r="K167" i="1"/>
  <c r="L192" i="1"/>
  <c r="K214" i="1"/>
  <c r="J218" i="1"/>
  <c r="L267" i="1"/>
  <c r="L281" i="1"/>
  <c r="J303" i="1"/>
  <c r="K319" i="1"/>
  <c r="L346" i="1"/>
  <c r="P135" i="1"/>
  <c r="Q164" i="1"/>
  <c r="P184" i="1"/>
  <c r="P225" i="1"/>
  <c r="K177" i="1"/>
  <c r="J195" i="1"/>
  <c r="L217" i="1"/>
  <c r="L231" i="1"/>
  <c r="K281" i="1"/>
  <c r="J296" i="1"/>
  <c r="L322" i="1"/>
  <c r="J339" i="1"/>
  <c r="O143" i="1"/>
  <c r="Q137" i="1"/>
  <c r="Q174" i="1"/>
  <c r="Q205" i="1"/>
  <c r="L162" i="1"/>
  <c r="J168" i="1"/>
  <c r="K196" i="1"/>
  <c r="J219" i="1"/>
  <c r="J233" i="1"/>
  <c r="O238" i="1"/>
  <c r="K240" i="1"/>
  <c r="L266" i="1"/>
  <c r="L280" i="1"/>
  <c r="J308" i="1"/>
  <c r="J335" i="1"/>
  <c r="O132" i="1"/>
  <c r="P161" i="1"/>
  <c r="P177" i="1"/>
  <c r="Q201" i="1"/>
  <c r="L145" i="1"/>
  <c r="K150" i="1"/>
  <c r="L131" i="1"/>
  <c r="J161" i="1"/>
  <c r="J171" i="1"/>
  <c r="J211" i="1"/>
  <c r="J231" i="1"/>
  <c r="J245" i="1"/>
  <c r="J259" i="1"/>
  <c r="J290" i="1"/>
  <c r="K316" i="1"/>
  <c r="K333" i="1"/>
  <c r="O153" i="1"/>
  <c r="Q147" i="1"/>
  <c r="O184" i="1"/>
  <c r="O226" i="1"/>
  <c r="P210" i="1"/>
  <c r="P228" i="1"/>
  <c r="O257" i="1"/>
  <c r="P285" i="1"/>
  <c r="Q294" i="1"/>
  <c r="P320" i="1"/>
  <c r="P345" i="1"/>
  <c r="U140" i="1"/>
  <c r="V157" i="1"/>
  <c r="U186" i="1"/>
  <c r="U207" i="1"/>
  <c r="U226" i="1"/>
  <c r="T255" i="1"/>
  <c r="U283" i="1"/>
  <c r="V299" i="1"/>
  <c r="O258" i="1"/>
  <c r="P286" i="1"/>
  <c r="Q295" i="1"/>
  <c r="P321" i="1"/>
  <c r="P346" i="1"/>
  <c r="U141" i="1"/>
  <c r="V158" i="1"/>
  <c r="U187" i="1"/>
  <c r="U208" i="1"/>
  <c r="U227" i="1"/>
  <c r="T256" i="1"/>
  <c r="U284" i="1"/>
  <c r="T301" i="1"/>
  <c r="Q234" i="1"/>
  <c r="P263" i="1"/>
  <c r="O292" i="1"/>
  <c r="O318" i="1"/>
  <c r="O343" i="1"/>
  <c r="T141" i="1"/>
  <c r="T159" i="1"/>
  <c r="T200" i="1"/>
  <c r="V192" i="1"/>
  <c r="T240" i="1"/>
  <c r="V232" i="1"/>
  <c r="L243" i="1"/>
  <c r="L257" i="1"/>
  <c r="J299" i="1"/>
  <c r="J315" i="1"/>
  <c r="K340" i="1"/>
  <c r="O152" i="1"/>
  <c r="Q146" i="1"/>
  <c r="O183" i="1"/>
  <c r="O225" i="1"/>
  <c r="L141" i="1"/>
  <c r="L227" i="1"/>
  <c r="J288" i="1"/>
  <c r="L293" i="1"/>
  <c r="K329" i="1"/>
  <c r="K338" i="1"/>
  <c r="O148" i="1"/>
  <c r="Q142" i="1"/>
  <c r="Q179" i="1"/>
  <c r="O217" i="1"/>
  <c r="K154" i="1"/>
  <c r="L180" i="1"/>
  <c r="K137" i="1"/>
  <c r="J166" i="1"/>
  <c r="K191" i="1"/>
  <c r="J213" i="1"/>
  <c r="L216" i="1"/>
  <c r="K266" i="1"/>
  <c r="K280" i="1"/>
  <c r="L301" i="1"/>
  <c r="J318" i="1"/>
  <c r="K345" i="1"/>
  <c r="P134" i="1"/>
  <c r="Q163" i="1"/>
  <c r="P183" i="1"/>
  <c r="P222" i="1"/>
  <c r="O216" i="1"/>
  <c r="P244" i="1"/>
  <c r="O273" i="1"/>
  <c r="Q265" i="1"/>
  <c r="P301" i="1"/>
  <c r="Q316" i="1"/>
  <c r="Q341" i="1"/>
  <c r="V133" i="1"/>
  <c r="T174" i="1"/>
  <c r="V166" i="1"/>
  <c r="V213" i="1"/>
  <c r="U242" i="1"/>
  <c r="T271" i="1"/>
  <c r="V263" i="1"/>
  <c r="V301" i="1"/>
  <c r="O274" i="1"/>
  <c r="Q266" i="1"/>
  <c r="P302" i="1"/>
  <c r="Q317" i="1"/>
  <c r="Q342" i="1"/>
  <c r="V134" i="1"/>
  <c r="T175" i="1"/>
  <c r="V167" i="1"/>
  <c r="V214" i="1"/>
  <c r="U243" i="1"/>
  <c r="T272" i="1"/>
  <c r="V264" i="1"/>
  <c r="V302" i="1"/>
  <c r="Q250" i="1"/>
  <c r="P279" i="1"/>
  <c r="P298" i="1"/>
  <c r="P314" i="1"/>
  <c r="P339" i="1"/>
  <c r="U134" i="1"/>
  <c r="U163" i="1"/>
  <c r="U180" i="1"/>
  <c r="K180" i="1"/>
  <c r="L259" i="1"/>
  <c r="L273" i="1"/>
  <c r="K294" i="1"/>
  <c r="J331" i="1"/>
  <c r="L347" i="1"/>
  <c r="O164" i="1"/>
  <c r="Q158" i="1"/>
  <c r="O198" i="1"/>
  <c r="O249" i="1"/>
  <c r="K136" i="1"/>
  <c r="L169" i="1"/>
  <c r="K149" i="1"/>
  <c r="L167" i="1"/>
  <c r="J197" i="1"/>
  <c r="J224" i="1"/>
  <c r="J238" i="1"/>
  <c r="L287" i="1"/>
  <c r="J266" i="1"/>
  <c r="J305" i="1"/>
  <c r="L319" i="1"/>
  <c r="J346" i="1"/>
  <c r="P150" i="1"/>
  <c r="P166" i="1"/>
  <c r="Q182" i="1"/>
  <c r="Q221" i="1"/>
  <c r="O232" i="1"/>
  <c r="Q224" i="1"/>
  <c r="P253" i="1"/>
  <c r="Q281" i="1"/>
  <c r="Q307" i="1"/>
  <c r="O333" i="1"/>
  <c r="T131" i="1"/>
  <c r="V149" i="1"/>
  <c r="T190" i="1"/>
  <c r="V182" i="1"/>
  <c r="T230" i="1"/>
  <c r="V222" i="1"/>
  <c r="T287" i="1"/>
  <c r="V279" i="1"/>
  <c r="T330" i="1"/>
  <c r="P254" i="1"/>
  <c r="Q282" i="1"/>
  <c r="Q308" i="1"/>
  <c r="O334" i="1"/>
  <c r="T132" i="1"/>
  <c r="V150" i="1"/>
  <c r="T191" i="1"/>
  <c r="V183" i="1"/>
  <c r="T231" i="1"/>
  <c r="V223" i="1"/>
  <c r="T288" i="1"/>
  <c r="V280" i="1"/>
  <c r="U313" i="1"/>
  <c r="O267" i="1"/>
  <c r="Q259" i="1"/>
  <c r="O305" i="1"/>
  <c r="P330" i="1"/>
  <c r="Q335" i="1"/>
  <c r="U150" i="1"/>
  <c r="T168" i="1"/>
  <c r="U196" i="1"/>
  <c r="K211" i="1"/>
  <c r="J281" i="1"/>
  <c r="K259" i="1"/>
  <c r="J310" i="1"/>
  <c r="J313" i="1"/>
  <c r="L349" i="1"/>
  <c r="P145" i="1"/>
  <c r="O175" i="1"/>
  <c r="P198" i="1"/>
  <c r="P245" i="1"/>
  <c r="K158" i="1"/>
  <c r="J143" i="1"/>
  <c r="J147" i="1"/>
  <c r="K169" i="1"/>
  <c r="J187" i="1"/>
  <c r="K245" i="1"/>
  <c r="L223" i="1"/>
  <c r="K273" i="1"/>
  <c r="K287" i="1"/>
  <c r="L314" i="1"/>
  <c r="K335" i="1"/>
  <c r="O137" i="1"/>
  <c r="Q131" i="1"/>
  <c r="Q168" i="1"/>
  <c r="O214" i="1"/>
  <c r="Q200" i="1"/>
  <c r="O248" i="1"/>
  <c r="Q240" i="1"/>
  <c r="P269" i="1"/>
  <c r="O298" i="1"/>
  <c r="O324" i="1"/>
  <c r="O349" i="1"/>
  <c r="T147" i="1"/>
  <c r="U153" i="1"/>
  <c r="U170" i="1"/>
  <c r="V198" i="1"/>
  <c r="T246" i="1"/>
  <c r="V238" i="1"/>
  <c r="U267" i="1"/>
  <c r="T299" i="1"/>
  <c r="Q241" i="1"/>
  <c r="P270" i="1"/>
  <c r="O299" i="1"/>
  <c r="O325" i="1"/>
  <c r="O350" i="1"/>
  <c r="T148" i="1"/>
  <c r="U154" i="1"/>
  <c r="U171" i="1"/>
  <c r="V199" i="1"/>
  <c r="T247" i="1"/>
  <c r="V239" i="1"/>
  <c r="U268" i="1"/>
  <c r="U291" i="1"/>
  <c r="Q218" i="1"/>
  <c r="O283" i="1"/>
  <c r="Q275" i="1"/>
  <c r="Q301" i="1"/>
  <c r="Q326" i="1"/>
  <c r="Q351" i="1"/>
  <c r="V143" i="1"/>
  <c r="T184" i="1"/>
  <c r="V176" i="1"/>
  <c r="T224" i="1"/>
  <c r="V216" i="1"/>
  <c r="T281" i="1"/>
  <c r="J272" i="1"/>
  <c r="J286" i="1"/>
  <c r="K313" i="1"/>
  <c r="J334" i="1"/>
  <c r="O136" i="1"/>
  <c r="Q130" i="1"/>
  <c r="Q167" i="1"/>
  <c r="O212" i="1"/>
  <c r="K134" i="1"/>
  <c r="L148" i="1"/>
  <c r="J137" i="1"/>
  <c r="J150" i="1"/>
  <c r="K176" i="1"/>
  <c r="K207" i="1"/>
  <c r="K236" i="1"/>
  <c r="K277" i="1"/>
  <c r="J292" i="1"/>
  <c r="L318" i="1"/>
  <c r="K339" i="1"/>
  <c r="O140" i="1"/>
  <c r="Q134" i="1"/>
  <c r="Q171" i="1"/>
  <c r="P211" i="1"/>
  <c r="J140" i="1"/>
  <c r="K159" i="1"/>
  <c r="K142" i="1"/>
  <c r="K155" i="1"/>
  <c r="L181" i="1"/>
  <c r="L212" i="1"/>
  <c r="L241" i="1"/>
  <c r="L325" i="1"/>
  <c r="O193" i="1"/>
  <c r="L159" i="1"/>
  <c r="J222" i="1"/>
  <c r="L262" i="1"/>
  <c r="J295" i="1"/>
  <c r="K323" i="1"/>
  <c r="Q129" i="1"/>
  <c r="Q143" i="1"/>
  <c r="P188" i="1"/>
  <c r="Q192" i="1"/>
  <c r="P224" i="1"/>
  <c r="O277" i="1"/>
  <c r="O290" i="1"/>
  <c r="P316" i="1"/>
  <c r="Q345" i="1"/>
  <c r="T157" i="1"/>
  <c r="U182" i="1"/>
  <c r="T218" i="1"/>
  <c r="V230" i="1"/>
  <c r="U279" i="1"/>
  <c r="V306" i="1"/>
  <c r="P262" i="1"/>
  <c r="Q291" i="1"/>
  <c r="Q321" i="1"/>
  <c r="T140" i="1"/>
  <c r="V154" i="1"/>
  <c r="V171" i="1"/>
  <c r="T239" i="1"/>
  <c r="V251" i="1"/>
  <c r="V268" i="1"/>
  <c r="U329" i="1"/>
  <c r="T211" i="1"/>
  <c r="V248" i="1"/>
  <c r="J279" i="1"/>
  <c r="L316" i="1"/>
  <c r="P133" i="1"/>
  <c r="P182" i="1"/>
  <c r="K146" i="1"/>
  <c r="J129" i="1"/>
  <c r="K152" i="1"/>
  <c r="L196" i="1"/>
  <c r="K229" i="1"/>
  <c r="J256" i="1"/>
  <c r="J294" i="1"/>
  <c r="J322" i="1"/>
  <c r="J350" i="1"/>
  <c r="Q150" i="1"/>
  <c r="P187" i="1"/>
  <c r="Q233" i="1"/>
  <c r="K182" i="1"/>
  <c r="J160" i="1"/>
  <c r="J180" i="1"/>
  <c r="K213" i="1"/>
  <c r="K268" i="1"/>
  <c r="Q154" i="1"/>
  <c r="J182" i="1"/>
  <c r="L239" i="1"/>
  <c r="L276" i="1"/>
  <c r="K330" i="1"/>
  <c r="P138" i="1"/>
  <c r="O180" i="1"/>
  <c r="P206" i="1"/>
  <c r="Q232" i="1"/>
  <c r="Q269" i="1"/>
  <c r="Q320" i="1"/>
  <c r="U136" i="1"/>
  <c r="T198" i="1"/>
  <c r="T238" i="1"/>
  <c r="T275" i="1"/>
  <c r="V293" i="1"/>
  <c r="P282" i="1"/>
  <c r="O317" i="1"/>
  <c r="Q346" i="1"/>
  <c r="T179" i="1"/>
  <c r="T214" i="1"/>
  <c r="V231" i="1"/>
  <c r="V288" i="1"/>
  <c r="O255" i="1"/>
  <c r="K327" i="1"/>
  <c r="P192" i="1"/>
  <c r="L147" i="1"/>
  <c r="K227" i="1"/>
  <c r="J268" i="1"/>
  <c r="K295" i="1"/>
  <c r="L328" i="1"/>
  <c r="O133" i="1"/>
  <c r="Q151" i="1"/>
  <c r="P194" i="1"/>
  <c r="Q196" i="1"/>
  <c r="P232" i="1"/>
  <c r="O281" i="1"/>
  <c r="O294" i="1"/>
  <c r="P324" i="1"/>
  <c r="Q349" i="1"/>
  <c r="T161" i="1"/>
  <c r="U190" i="1"/>
  <c r="T222" i="1"/>
  <c r="V234" i="1"/>
  <c r="U287" i="1"/>
  <c r="T314" i="1"/>
  <c r="P266" i="1"/>
  <c r="Q299" i="1"/>
  <c r="Q325" i="1"/>
  <c r="T144" i="1"/>
  <c r="V162" i="1"/>
  <c r="V175" i="1"/>
  <c r="T243" i="1"/>
  <c r="T260" i="1"/>
  <c r="V272" i="1"/>
  <c r="K261" i="1"/>
  <c r="P129" i="1"/>
  <c r="L129" i="1"/>
  <c r="K185" i="1"/>
  <c r="J229" i="1"/>
  <c r="L269" i="1"/>
  <c r="J307" i="1"/>
  <c r="L340" i="1"/>
  <c r="O161" i="1"/>
  <c r="O176" i="1"/>
  <c r="P212" i="1"/>
  <c r="Q207" i="1"/>
  <c r="Q220" i="1"/>
  <c r="P273" i="1"/>
  <c r="O303" i="1"/>
  <c r="Q328" i="1"/>
  <c r="T151" i="1"/>
  <c r="T166" i="1"/>
  <c r="V178" i="1"/>
  <c r="T250" i="1"/>
  <c r="T263" i="1"/>
  <c r="V275" i="1"/>
  <c r="Q245" i="1"/>
  <c r="Q258" i="1"/>
  <c r="Q304" i="1"/>
  <c r="P334" i="1"/>
  <c r="U149" i="1"/>
  <c r="T187" i="1"/>
  <c r="T206" i="1"/>
  <c r="U235" i="1"/>
  <c r="L282" i="1"/>
  <c r="O144" i="1"/>
  <c r="J152" i="1"/>
  <c r="J186" i="1"/>
  <c r="K234" i="1"/>
  <c r="J275" i="1"/>
  <c r="K310" i="1"/>
  <c r="K334" i="1"/>
  <c r="P130" i="1"/>
  <c r="P170" i="1"/>
  <c r="Q209" i="1"/>
  <c r="Q211" i="1"/>
  <c r="Q228" i="1"/>
  <c r="P277" i="1"/>
  <c r="O307" i="1"/>
  <c r="O337" i="1"/>
  <c r="U132" i="1"/>
  <c r="T170" i="1"/>
  <c r="V186" i="1"/>
  <c r="V207" i="1"/>
  <c r="T265" i="1"/>
  <c r="L264" i="1"/>
  <c r="K318" i="1"/>
  <c r="P149" i="1"/>
  <c r="Q181" i="1"/>
  <c r="K135" i="1"/>
  <c r="K131" i="1"/>
  <c r="K171" i="1"/>
  <c r="L186" i="1"/>
  <c r="L250" i="1"/>
  <c r="J263" i="1"/>
  <c r="L305" i="1"/>
  <c r="L323" i="1"/>
  <c r="O156" i="1"/>
  <c r="O167" i="1"/>
  <c r="Q186" i="1"/>
  <c r="K163" i="1"/>
  <c r="K132" i="1"/>
  <c r="L157" i="1"/>
  <c r="K186" i="1"/>
  <c r="L234" i="1"/>
  <c r="K299" i="1"/>
  <c r="O241" i="1"/>
  <c r="L191" i="1"/>
  <c r="L271" i="1"/>
  <c r="L309" i="1"/>
  <c r="L339" i="1"/>
  <c r="P158" i="1"/>
  <c r="Q194" i="1"/>
  <c r="O220" i="1"/>
  <c r="O253" i="1"/>
  <c r="Q290" i="1"/>
  <c r="O341" i="1"/>
  <c r="V137" i="1"/>
  <c r="V170" i="1"/>
  <c r="U222" i="1"/>
  <c r="U259" i="1"/>
  <c r="U326" i="1"/>
  <c r="Q270" i="1"/>
  <c r="P317" i="1"/>
  <c r="U137" i="1"/>
  <c r="T199" i="1"/>
  <c r="T219" i="1"/>
  <c r="T276" i="1"/>
  <c r="V295" i="1"/>
  <c r="L275" i="1"/>
  <c r="K344" i="1"/>
  <c r="P237" i="1"/>
  <c r="L183" i="1"/>
  <c r="K218" i="1"/>
  <c r="K264" i="1"/>
  <c r="J306" i="1"/>
  <c r="K336" i="1"/>
  <c r="O157" i="1"/>
  <c r="O172" i="1"/>
  <c r="O205" i="1"/>
  <c r="P214" i="1"/>
  <c r="Q216" i="1"/>
  <c r="P265" i="1"/>
  <c r="Q298" i="1"/>
  <c r="Q324" i="1"/>
  <c r="T143" i="1"/>
  <c r="V161" i="1"/>
  <c r="V174" i="1"/>
  <c r="T242" i="1"/>
  <c r="T259" i="1"/>
  <c r="V271" i="1"/>
  <c r="V314" i="1"/>
  <c r="Q254" i="1"/>
  <c r="P310" i="1"/>
  <c r="O346" i="1"/>
  <c r="U145" i="1"/>
  <c r="T183" i="1"/>
  <c r="V195" i="1"/>
  <c r="U231" i="1"/>
  <c r="T280" i="1"/>
  <c r="T297" i="1"/>
  <c r="K275" i="1"/>
  <c r="P157" i="1"/>
  <c r="K156" i="1"/>
  <c r="L205" i="1"/>
  <c r="L255" i="1"/>
  <c r="L260" i="1"/>
  <c r="J320" i="1"/>
  <c r="L343" i="1"/>
  <c r="P146" i="1"/>
  <c r="Q172" i="1"/>
  <c r="O242" i="1"/>
  <c r="O228" i="1"/>
  <c r="Q244" i="1"/>
  <c r="Q257" i="1"/>
  <c r="Q303" i="1"/>
  <c r="P333" i="1"/>
  <c r="U148" i="1"/>
  <c r="T186" i="1"/>
  <c r="T205" i="1"/>
  <c r="U234" i="1"/>
  <c r="T283" i="1"/>
  <c r="U295" i="1"/>
  <c r="O266" i="1"/>
  <c r="Q278" i="1"/>
  <c r="O329" i="1"/>
  <c r="Q334" i="1"/>
  <c r="V146" i="1"/>
  <c r="U175" i="1"/>
  <c r="V206" i="1"/>
  <c r="V219" i="1"/>
  <c r="K297" i="1"/>
  <c r="Q138" i="1"/>
  <c r="J170" i="1"/>
  <c r="L207" i="1"/>
  <c r="J261" i="1"/>
  <c r="K271" i="1"/>
  <c r="K325" i="1"/>
  <c r="J349" i="1"/>
  <c r="P154" i="1"/>
  <c r="Q176" i="1"/>
  <c r="O250" i="1"/>
  <c r="O236" i="1"/>
  <c r="Q248" i="1"/>
  <c r="Q261" i="1"/>
  <c r="O312" i="1"/>
  <c r="P337" i="1"/>
  <c r="U152" i="1"/>
  <c r="T194" i="1"/>
  <c r="T209" i="1"/>
  <c r="U220" i="1"/>
  <c r="J265" i="1"/>
  <c r="L299" i="1"/>
  <c r="J344" i="1"/>
  <c r="Q162" i="1"/>
  <c r="P221" i="1"/>
  <c r="J148" i="1"/>
  <c r="L142" i="1"/>
  <c r="J173" i="1"/>
  <c r="K192" i="1"/>
  <c r="J249" i="1"/>
  <c r="K284" i="1"/>
  <c r="J309" i="1"/>
  <c r="K337" i="1"/>
  <c r="P137" i="1"/>
  <c r="P169" i="1"/>
  <c r="O233" i="1"/>
  <c r="L135" i="1"/>
  <c r="L136" i="1"/>
  <c r="L176" i="1"/>
  <c r="J192" i="1"/>
  <c r="K220" i="1"/>
  <c r="L342" i="1"/>
  <c r="L184" i="1"/>
  <c r="L218" i="1"/>
  <c r="L253" i="1"/>
  <c r="J304" i="1"/>
  <c r="L350" i="1"/>
  <c r="O168" i="1"/>
  <c r="O218" i="1"/>
  <c r="O240" i="1"/>
  <c r="P261" i="1"/>
  <c r="P305" i="1"/>
  <c r="P341" i="1"/>
  <c r="V153" i="1"/>
  <c r="V190" i="1"/>
  <c r="U246" i="1"/>
  <c r="V267" i="1"/>
  <c r="O254" i="1"/>
  <c r="O291" i="1"/>
  <c r="O342" i="1"/>
  <c r="V138" i="1"/>
  <c r="U183" i="1"/>
  <c r="U223" i="1"/>
  <c r="U260" i="1"/>
  <c r="V308" i="1"/>
  <c r="J254" i="1"/>
  <c r="P141" i="1"/>
  <c r="J136" i="1"/>
  <c r="K197" i="1"/>
  <c r="K250" i="1"/>
  <c r="K255" i="1"/>
  <c r="K309" i="1"/>
  <c r="L338" i="1"/>
  <c r="P142" i="1"/>
  <c r="P178" i="1"/>
  <c r="O234" i="1"/>
  <c r="O224" i="1"/>
  <c r="Q236" i="1"/>
  <c r="Q253" i="1"/>
  <c r="P309" i="1"/>
  <c r="O345" i="1"/>
  <c r="U144" i="1"/>
  <c r="T182" i="1"/>
  <c r="V194" i="1"/>
  <c r="U230" i="1"/>
  <c r="T279" i="1"/>
  <c r="T295" i="1"/>
  <c r="O262" i="1"/>
  <c r="Q274" i="1"/>
  <c r="O321" i="1"/>
  <c r="P350" i="1"/>
  <c r="V142" i="1"/>
  <c r="U167" i="1"/>
  <c r="U212" i="1"/>
  <c r="U251" i="1"/>
  <c r="U264" i="1"/>
  <c r="T306" i="1"/>
  <c r="L302" i="1"/>
  <c r="P173" i="1"/>
  <c r="J142" i="1"/>
  <c r="L225" i="1"/>
  <c r="K282" i="1"/>
  <c r="K293" i="1"/>
  <c r="J327" i="1"/>
  <c r="J351" i="1"/>
  <c r="Q135" i="1"/>
  <c r="O194" i="1"/>
  <c r="P246" i="1"/>
  <c r="P216" i="1"/>
  <c r="O265" i="1"/>
  <c r="Q277" i="1"/>
  <c r="O328" i="1"/>
  <c r="Q333" i="1"/>
  <c r="V145" i="1"/>
  <c r="U174" i="1"/>
  <c r="V205" i="1"/>
  <c r="V218" i="1"/>
  <c r="U271" i="1"/>
  <c r="T310" i="1"/>
  <c r="O286" i="1"/>
  <c r="P293" i="1"/>
  <c r="P329" i="1"/>
  <c r="U129" i="1"/>
  <c r="U158" i="1"/>
  <c r="U195" i="1"/>
  <c r="T227" i="1"/>
  <c r="V243" i="1"/>
  <c r="J324" i="1"/>
  <c r="Q175" i="1"/>
  <c r="J132" i="1"/>
  <c r="J247" i="1"/>
  <c r="K257" i="1"/>
  <c r="L298" i="1"/>
  <c r="L312" i="1"/>
  <c r="K351" i="1"/>
  <c r="Q139" i="1"/>
  <c r="O200" i="1"/>
  <c r="Q237" i="1"/>
  <c r="P220" i="1"/>
  <c r="O269" i="1"/>
  <c r="Q285" i="1"/>
  <c r="P312" i="1"/>
  <c r="U236" i="1"/>
  <c r="K286" i="1"/>
  <c r="L303" i="1"/>
  <c r="L344" i="1"/>
  <c r="O179" i="1"/>
  <c r="Q217" i="1"/>
  <c r="L171" i="1"/>
  <c r="L154" i="1"/>
  <c r="L174" i="1"/>
  <c r="J208" i="1"/>
  <c r="K270" i="1"/>
  <c r="J270" i="1"/>
  <c r="K320" i="1"/>
  <c r="K349" i="1"/>
  <c r="P153" i="1"/>
  <c r="O188" i="1"/>
  <c r="P229" i="1"/>
  <c r="J164" i="1"/>
  <c r="J153" i="1"/>
  <c r="K178" i="1"/>
  <c r="L197" i="1"/>
  <c r="K254" i="1"/>
  <c r="O160" i="1"/>
  <c r="K173" i="1"/>
  <c r="L248" i="1"/>
  <c r="L285" i="1"/>
  <c r="L330" i="1"/>
  <c r="O149" i="1"/>
  <c r="P174" i="1"/>
  <c r="P230" i="1"/>
  <c r="P248" i="1"/>
  <c r="P281" i="1"/>
  <c r="O316" i="1"/>
  <c r="T139" i="1"/>
  <c r="T178" i="1"/>
  <c r="T213" i="1"/>
  <c r="V250" i="1"/>
  <c r="V287" i="1"/>
  <c r="O278" i="1"/>
  <c r="P306" i="1"/>
  <c r="P342" i="1"/>
  <c r="T158" i="1"/>
  <c r="V191" i="1"/>
  <c r="U247" i="1"/>
  <c r="U280" i="1"/>
  <c r="Q230" i="1"/>
  <c r="L304" i="1"/>
  <c r="O171" i="1"/>
  <c r="L137" i="1"/>
  <c r="J240" i="1"/>
  <c r="J277" i="1"/>
  <c r="J282" i="1"/>
  <c r="L321" i="1"/>
  <c r="L345" i="1"/>
  <c r="P162" i="1"/>
  <c r="O189" i="1"/>
  <c r="P238" i="1"/>
  <c r="O244" i="1"/>
  <c r="O261" i="1"/>
  <c r="Q273" i="1"/>
  <c r="O320" i="1"/>
  <c r="P349" i="1"/>
  <c r="V141" i="1"/>
  <c r="U166" i="1"/>
  <c r="U211" i="1"/>
  <c r="U250" i="1"/>
  <c r="U263" i="1"/>
  <c r="T305" i="1"/>
  <c r="O282" i="1"/>
  <c r="O295" i="1"/>
  <c r="P325" i="1"/>
  <c r="Q350" i="1"/>
  <c r="T162" i="1"/>
  <c r="U191" i="1"/>
  <c r="T223" i="1"/>
  <c r="V235" i="1"/>
  <c r="U288" i="1"/>
  <c r="T317" i="1"/>
  <c r="J329" i="1"/>
  <c r="Q193" i="1"/>
  <c r="J163" i="1"/>
  <c r="L232" i="1"/>
  <c r="L278" i="1"/>
  <c r="K290" i="1"/>
  <c r="K314" i="1"/>
  <c r="O141" i="1"/>
  <c r="Q155" i="1"/>
  <c r="P199" i="1"/>
  <c r="O207" i="1"/>
  <c r="P236" i="1"/>
  <c r="O285" i="1"/>
  <c r="P292" i="1"/>
  <c r="P328" i="1"/>
  <c r="T129" i="1"/>
  <c r="U157" i="1"/>
  <c r="U194" i="1"/>
  <c r="T226" i="1"/>
  <c r="V242" i="1"/>
  <c r="V255" i="1"/>
  <c r="T322" i="1"/>
  <c r="P274" i="1"/>
  <c r="O304" i="1"/>
  <c r="Q329" i="1"/>
  <c r="T152" i="1"/>
  <c r="T167" i="1"/>
  <c r="V179" i="1"/>
  <c r="T251" i="1"/>
  <c r="T264" i="1"/>
  <c r="J333" i="1"/>
  <c r="Q208" i="1"/>
  <c r="L160" i="1"/>
  <c r="K243" i="1"/>
  <c r="J284" i="1"/>
  <c r="L295" i="1"/>
  <c r="J325" i="1"/>
  <c r="O145" i="1"/>
  <c r="Q159" i="1"/>
  <c r="Q188" i="1"/>
  <c r="O211" i="1"/>
  <c r="P240" i="1"/>
  <c r="P257" i="1"/>
  <c r="P296" i="1"/>
  <c r="Q312" i="1"/>
  <c r="T135" i="1"/>
  <c r="U161" i="1"/>
  <c r="U198" i="1"/>
  <c r="T234" i="1"/>
  <c r="V246" i="1"/>
  <c r="V259" i="1"/>
  <c r="U318" i="1"/>
  <c r="P278" i="1"/>
  <c r="O308" i="1"/>
  <c r="O338" i="1"/>
  <c r="U133" i="1"/>
  <c r="T171" i="1"/>
  <c r="V187" i="1"/>
  <c r="U219" i="1"/>
  <c r="T268" i="1"/>
  <c r="V284" i="1"/>
  <c r="V317" i="1"/>
  <c r="Q337" i="1"/>
  <c r="U218" i="1"/>
  <c r="U255" i="1"/>
  <c r="U306" i="1"/>
  <c r="Q262" i="1"/>
  <c r="P313" i="1"/>
  <c r="T136" i="1"/>
  <c r="T195" i="1"/>
  <c r="V210" i="1"/>
  <c r="V247" i="1"/>
  <c r="T298" i="1"/>
  <c r="O271" i="1"/>
  <c r="Q283" i="1"/>
  <c r="O330" i="1"/>
  <c r="Q339" i="1"/>
  <c r="V151" i="1"/>
  <c r="U176" i="1"/>
  <c r="V211" i="1"/>
  <c r="V224" i="1"/>
  <c r="U269" i="1"/>
  <c r="U292" i="1"/>
  <c r="O187" i="1"/>
  <c r="O210" i="1"/>
  <c r="P219" i="1"/>
  <c r="Q247" i="1"/>
  <c r="P276" i="1"/>
  <c r="P295" i="1"/>
  <c r="O331" i="1"/>
  <c r="P336" i="1"/>
  <c r="U131" i="1"/>
  <c r="U160" i="1"/>
  <c r="U177" i="1"/>
  <c r="T208" i="1"/>
  <c r="U217" i="1"/>
  <c r="V245" i="1"/>
  <c r="U274" i="1"/>
  <c r="U299" i="1"/>
  <c r="U290" i="1"/>
  <c r="T324" i="1"/>
  <c r="T349" i="1"/>
  <c r="Y151" i="1"/>
  <c r="AA145" i="1"/>
  <c r="V256" i="1"/>
  <c r="O275" i="1"/>
  <c r="Q287" i="1"/>
  <c r="P318" i="1"/>
  <c r="Q343" i="1"/>
  <c r="T155" i="1"/>
  <c r="U184" i="1"/>
  <c r="T216" i="1"/>
  <c r="V228" i="1"/>
  <c r="U273" i="1"/>
  <c r="U297" i="1"/>
  <c r="O191" i="1"/>
  <c r="P205" i="1"/>
  <c r="P223" i="1"/>
  <c r="Q251" i="1"/>
  <c r="P280" i="1"/>
  <c r="P299" i="1"/>
  <c r="P315" i="1"/>
  <c r="P340" i="1"/>
  <c r="U135" i="1"/>
  <c r="U164" i="1"/>
  <c r="U181" i="1"/>
  <c r="T212" i="1"/>
  <c r="U221" i="1"/>
  <c r="V249" i="1"/>
  <c r="U278" i="1"/>
  <c r="V292" i="1"/>
  <c r="U294" i="1"/>
  <c r="T328" i="1"/>
  <c r="U333" i="1"/>
  <c r="Y155" i="1"/>
  <c r="AA149" i="1"/>
  <c r="Q226" i="1"/>
  <c r="P287" i="1"/>
  <c r="P307" i="1"/>
  <c r="O347" i="1"/>
  <c r="U142" i="1"/>
  <c r="T180" i="1"/>
  <c r="V196" i="1"/>
  <c r="U228" i="1"/>
  <c r="T277" i="1"/>
  <c r="V273" i="1"/>
  <c r="T318" i="1"/>
  <c r="Q183" i="1"/>
  <c r="O231" i="1"/>
  <c r="Q223" i="1"/>
  <c r="O288" i="1"/>
  <c r="Q280" i="1"/>
  <c r="Q306" i="1"/>
  <c r="Q331" i="1"/>
  <c r="T130" i="1"/>
  <c r="V148" i="1"/>
  <c r="T189" i="1"/>
  <c r="V181" i="1"/>
  <c r="T229" i="1"/>
  <c r="V221" i="1"/>
  <c r="T286" i="1"/>
  <c r="V278" i="1"/>
  <c r="T329" i="1"/>
  <c r="U309" i="1"/>
  <c r="V324" i="1"/>
  <c r="V349" i="1"/>
  <c r="Z156" i="1"/>
  <c r="Y181" i="1"/>
  <c r="O326" i="1"/>
  <c r="U213" i="1"/>
  <c r="V321" i="1"/>
  <c r="P272" i="1"/>
  <c r="T150" i="1"/>
  <c r="T249" i="1"/>
  <c r="T292" i="1"/>
  <c r="AA141" i="1"/>
  <c r="AA167" i="1"/>
  <c r="Y217" i="1"/>
  <c r="AA230" i="1"/>
  <c r="V342" i="1"/>
  <c r="Z145" i="1"/>
  <c r="Y194" i="1"/>
  <c r="AA168" i="1"/>
  <c r="AA213" i="1"/>
  <c r="AA225" i="1"/>
  <c r="U347" i="1"/>
  <c r="Z130" i="1"/>
  <c r="AA159" i="1"/>
  <c r="Z201" i="1"/>
  <c r="Z208" i="1"/>
  <c r="Z235" i="1"/>
  <c r="U323" i="1"/>
  <c r="U348" i="1"/>
  <c r="Y162" i="1"/>
  <c r="AA156" i="1"/>
  <c r="Z198" i="1"/>
  <c r="Z209" i="1"/>
  <c r="Z237" i="1"/>
  <c r="Z240" i="1"/>
  <c r="Y269" i="1"/>
  <c r="AA261" i="1"/>
  <c r="Z301" i="1"/>
  <c r="U296" i="1"/>
  <c r="V129" i="1"/>
  <c r="V240" i="1"/>
  <c r="P213" i="1"/>
  <c r="Q297" i="1"/>
  <c r="V160" i="1"/>
  <c r="T258" i="1"/>
  <c r="U316" i="1"/>
  <c r="Z171" i="1"/>
  <c r="AA187" i="1"/>
  <c r="Y237" i="1"/>
  <c r="T338" i="1"/>
  <c r="Y136" i="1"/>
  <c r="AA130" i="1"/>
  <c r="Z172" i="1"/>
  <c r="AA188" i="1"/>
  <c r="T153" i="1"/>
  <c r="U238" i="1"/>
  <c r="U275" i="1"/>
  <c r="Q249" i="1"/>
  <c r="Q286" i="1"/>
  <c r="Q313" i="1"/>
  <c r="V130" i="1"/>
  <c r="U179" i="1"/>
  <c r="T235" i="1"/>
  <c r="U256" i="1"/>
  <c r="U272" i="1"/>
  <c r="P255" i="1"/>
  <c r="P294" i="1"/>
  <c r="Q314" i="1"/>
  <c r="T133" i="1"/>
  <c r="U159" i="1"/>
  <c r="U200" i="1"/>
  <c r="T232" i="1"/>
  <c r="V244" i="1"/>
  <c r="U285" i="1"/>
  <c r="T302" i="1"/>
  <c r="P181" i="1"/>
  <c r="Q206" i="1"/>
  <c r="P235" i="1"/>
  <c r="O264" i="1"/>
  <c r="Q256" i="1"/>
  <c r="O302" i="1"/>
  <c r="P327" i="1"/>
  <c r="P352" i="1"/>
  <c r="U147" i="1"/>
  <c r="V164" i="1"/>
  <c r="U193" i="1"/>
  <c r="U214" i="1"/>
  <c r="U233" i="1"/>
  <c r="T262" i="1"/>
  <c r="V254" i="1"/>
  <c r="T309" i="1"/>
  <c r="V294" i="1"/>
  <c r="U320" i="1"/>
  <c r="U345" i="1"/>
  <c r="Z132" i="1"/>
  <c r="AA161" i="1"/>
  <c r="U307" i="1"/>
  <c r="P259" i="1"/>
  <c r="Q292" i="1"/>
  <c r="Q318" i="1"/>
  <c r="T137" i="1"/>
  <c r="V155" i="1"/>
  <c r="V168" i="1"/>
  <c r="T236" i="1"/>
  <c r="T253" i="1"/>
  <c r="V253" i="1"/>
  <c r="T308" i="1"/>
  <c r="P185" i="1"/>
  <c r="Q210" i="1"/>
  <c r="P239" i="1"/>
  <c r="O268" i="1"/>
  <c r="Q260" i="1"/>
  <c r="O306" i="1"/>
  <c r="P331" i="1"/>
  <c r="Q336" i="1"/>
  <c r="U151" i="1"/>
  <c r="T169" i="1"/>
  <c r="U197" i="1"/>
  <c r="V208" i="1"/>
  <c r="U237" i="1"/>
  <c r="T266" i="1"/>
  <c r="V258" i="1"/>
  <c r="U304" i="1"/>
  <c r="V298" i="1"/>
  <c r="U324" i="1"/>
  <c r="U349" i="1"/>
  <c r="Z136" i="1"/>
  <c r="Y167" i="1"/>
  <c r="O259" i="1"/>
  <c r="Q271" i="1"/>
  <c r="O322" i="1"/>
  <c r="P347" i="1"/>
  <c r="V139" i="1"/>
  <c r="U168" i="1"/>
  <c r="U209" i="1"/>
  <c r="U248" i="1"/>
  <c r="U261" i="1"/>
  <c r="T290" i="1"/>
  <c r="U330" i="1"/>
  <c r="Q199" i="1"/>
  <c r="O247" i="1"/>
  <c r="Q239" i="1"/>
  <c r="P268" i="1"/>
  <c r="O297" i="1"/>
  <c r="O323" i="1"/>
  <c r="O348" i="1"/>
  <c r="T146" i="1"/>
  <c r="T164" i="1"/>
  <c r="U169" i="1"/>
  <c r="V197" i="1"/>
  <c r="T245" i="1"/>
  <c r="V237" i="1"/>
  <c r="U266" i="1"/>
  <c r="T296" i="1"/>
  <c r="V325" i="1"/>
  <c r="T316" i="1"/>
  <c r="T341" i="1"/>
  <c r="Y143" i="1"/>
  <c r="AA137" i="1"/>
  <c r="T284" i="1"/>
  <c r="P351" i="1"/>
  <c r="V220" i="1"/>
  <c r="O206" i="1"/>
  <c r="P291" i="1"/>
  <c r="U156" i="1"/>
  <c r="V241" i="1"/>
  <c r="T320" i="1"/>
  <c r="Y192" i="1"/>
  <c r="AA183" i="1"/>
  <c r="Y233" i="1"/>
  <c r="T334" i="1"/>
  <c r="Y132" i="1"/>
  <c r="Z161" i="1"/>
  <c r="Z168" i="1"/>
  <c r="AA184" i="1"/>
  <c r="Y230" i="1"/>
  <c r="V318" i="1"/>
  <c r="V343" i="1"/>
  <c r="Z146" i="1"/>
  <c r="Y197" i="1"/>
  <c r="AA169" i="1"/>
  <c r="AA214" i="1"/>
  <c r="AA226" i="1"/>
  <c r="V319" i="1"/>
  <c r="V344" i="1"/>
  <c r="Z143" i="1"/>
  <c r="Y188" i="1"/>
  <c r="AA166" i="1"/>
  <c r="U178" i="1"/>
  <c r="V226" i="1"/>
  <c r="V283" i="1"/>
  <c r="O270" i="1"/>
  <c r="P297" i="1"/>
  <c r="P338" i="1"/>
  <c r="T154" i="1"/>
  <c r="U199" i="1"/>
  <c r="U239" i="1"/>
  <c r="U276" i="1"/>
  <c r="U302" i="1"/>
  <c r="P275" i="1"/>
  <c r="O309" i="1"/>
  <c r="O335" i="1"/>
  <c r="U130" i="1"/>
  <c r="T172" i="1"/>
  <c r="V184" i="1"/>
  <c r="U216" i="1"/>
  <c r="T269" i="1"/>
  <c r="V265" i="1"/>
  <c r="V304" i="1"/>
  <c r="P197" i="1"/>
  <c r="O223" i="1"/>
  <c r="P251" i="1"/>
  <c r="O280" i="1"/>
  <c r="Q272" i="1"/>
  <c r="P308" i="1"/>
  <c r="Q323" i="1"/>
  <c r="Q348" i="1"/>
  <c r="V140" i="1"/>
  <c r="T181" i="1"/>
  <c r="V173" i="1"/>
  <c r="T221" i="1"/>
  <c r="U249" i="1"/>
  <c r="T278" i="1"/>
  <c r="V270" i="1"/>
  <c r="T313" i="1"/>
  <c r="U301" i="1"/>
  <c r="V316" i="1"/>
  <c r="V341" i="1"/>
  <c r="Z148" i="1"/>
  <c r="Y201" i="1"/>
  <c r="Q222" i="1"/>
  <c r="P283" i="1"/>
  <c r="P303" i="1"/>
  <c r="O339" i="1"/>
  <c r="U138" i="1"/>
  <c r="T176" i="1"/>
  <c r="V188" i="1"/>
  <c r="U224" i="1"/>
  <c r="T273" i="1"/>
  <c r="V269" i="1"/>
  <c r="V309" i="1"/>
  <c r="P201" i="1"/>
  <c r="O227" i="1"/>
  <c r="Q219" i="1"/>
  <c r="O284" i="1"/>
  <c r="Q276" i="1"/>
  <c r="Q302" i="1"/>
  <c r="Q327" i="1"/>
  <c r="Q352" i="1"/>
  <c r="V144" i="1"/>
  <c r="T185" i="1"/>
  <c r="V177" i="1"/>
  <c r="T225" i="1"/>
  <c r="V217" i="1"/>
  <c r="T282" i="1"/>
  <c r="V274" i="1"/>
  <c r="T321" i="1"/>
  <c r="U305" i="1"/>
  <c r="V320" i="1"/>
  <c r="V345" i="1"/>
  <c r="Z152" i="1"/>
  <c r="V276" i="1"/>
  <c r="O279" i="1"/>
  <c r="O296" i="1"/>
  <c r="P322" i="1"/>
  <c r="Q347" i="1"/>
  <c r="T163" i="1"/>
  <c r="U188" i="1"/>
  <c r="T220" i="1"/>
  <c r="V236" i="1"/>
  <c r="U277" i="1"/>
  <c r="V291" i="1"/>
  <c r="O195" i="1"/>
  <c r="P209" i="1"/>
  <c r="P227" i="1"/>
  <c r="O256" i="1"/>
  <c r="P284" i="1"/>
  <c r="Q293" i="1"/>
  <c r="P319" i="1"/>
  <c r="P344" i="1"/>
  <c r="U139" i="1"/>
  <c r="V156" i="1"/>
  <c r="U185" i="1"/>
  <c r="U206" i="1"/>
  <c r="U225" i="1"/>
  <c r="T254" i="1"/>
  <c r="U282" i="1"/>
  <c r="V297" i="1"/>
  <c r="U298" i="1"/>
  <c r="U312" i="1"/>
  <c r="U337" i="1"/>
  <c r="Y159" i="1"/>
  <c r="AA153" i="1"/>
  <c r="O263" i="1"/>
  <c r="V147" i="1"/>
  <c r="U265" i="1"/>
  <c r="O251" i="1"/>
  <c r="O327" i="1"/>
  <c r="U173" i="1"/>
  <c r="U270" i="1"/>
  <c r="T345" i="1"/>
  <c r="Z183" i="1"/>
  <c r="AA199" i="1"/>
  <c r="Z217" i="1"/>
  <c r="T350" i="1"/>
  <c r="Y148" i="1"/>
  <c r="AA142" i="1"/>
  <c r="Z184" i="1"/>
  <c r="AA200" i="1"/>
  <c r="Y249" i="1"/>
  <c r="T335" i="1"/>
  <c r="Y133" i="1"/>
  <c r="Z162" i="1"/>
  <c r="Z169" i="1"/>
  <c r="AA185" i="1"/>
  <c r="V209" i="1"/>
  <c r="T267" i="1"/>
  <c r="T291" i="1"/>
  <c r="P258" i="1"/>
  <c r="O313" i="1"/>
  <c r="Q338" i="1"/>
  <c r="U162" i="1"/>
  <c r="T210" i="1"/>
  <c r="V227" i="1"/>
  <c r="V260" i="1"/>
  <c r="Q242" i="1"/>
  <c r="Q263" i="1"/>
  <c r="Q309" i="1"/>
  <c r="P335" i="1"/>
  <c r="V131" i="1"/>
  <c r="T192" i="1"/>
  <c r="T207" i="1"/>
  <c r="U240" i="1"/>
  <c r="U253" i="1"/>
  <c r="V281" i="1"/>
  <c r="U314" i="1"/>
  <c r="Q191" i="1"/>
  <c r="O239" i="1"/>
  <c r="Q231" i="1"/>
  <c r="P260" i="1"/>
  <c r="Q288" i="1"/>
  <c r="O315" i="1"/>
  <c r="O340" i="1"/>
  <c r="T138" i="1"/>
  <c r="T156" i="1"/>
  <c r="T197" i="1"/>
  <c r="V189" i="1"/>
  <c r="T237" i="1"/>
  <c r="V229" i="1"/>
  <c r="U258" i="1"/>
  <c r="V286" i="1"/>
  <c r="U325" i="1"/>
  <c r="V307" i="1"/>
  <c r="T333" i="1"/>
  <c r="Y135" i="1"/>
  <c r="Z164" i="1"/>
  <c r="Z167" i="1"/>
  <c r="Q246" i="1"/>
  <c r="Q267" i="1"/>
  <c r="O314" i="1"/>
  <c r="P343" i="1"/>
  <c r="V135" i="1"/>
  <c r="T196" i="1"/>
  <c r="U205" i="1"/>
  <c r="U244" i="1"/>
  <c r="U257" i="1"/>
  <c r="V285" i="1"/>
  <c r="U322" i="1"/>
  <c r="Q195" i="1"/>
  <c r="O243" i="1"/>
  <c r="Q235" i="1"/>
  <c r="P264" i="1"/>
  <c r="O293" i="1"/>
  <c r="O319" i="1"/>
  <c r="O344" i="1"/>
  <c r="T142" i="1"/>
  <c r="T160" i="1"/>
  <c r="T201" i="1"/>
  <c r="V193" i="1"/>
  <c r="T241" i="1"/>
  <c r="V233" i="1"/>
  <c r="U262" i="1"/>
  <c r="T293" i="1"/>
  <c r="V313" i="1"/>
  <c r="T312" i="1"/>
  <c r="T337" i="1"/>
  <c r="Y139" i="1"/>
  <c r="AA133" i="1"/>
  <c r="T325" i="1"/>
  <c r="P267" i="1"/>
  <c r="Q296" i="1"/>
  <c r="Q322" i="1"/>
  <c r="T145" i="1"/>
  <c r="V159" i="1"/>
  <c r="V172" i="1"/>
  <c r="T244" i="1"/>
  <c r="T257" i="1"/>
  <c r="V257" i="1"/>
  <c r="U303" i="1"/>
  <c r="P189" i="1"/>
  <c r="Q214" i="1"/>
  <c r="P243" i="1"/>
  <c r="O272" i="1"/>
  <c r="Q264" i="1"/>
  <c r="O310" i="1"/>
  <c r="Q315" i="1"/>
  <c r="Q340" i="1"/>
  <c r="V132" i="1"/>
  <c r="T173" i="1"/>
  <c r="U201" i="1"/>
  <c r="V212" i="1"/>
  <c r="U241" i="1"/>
  <c r="T270" i="1"/>
  <c r="V262" i="1"/>
  <c r="U310" i="1"/>
  <c r="T303" i="1"/>
  <c r="U328" i="1"/>
  <c r="V333" i="1"/>
  <c r="Z140" i="1"/>
  <c r="Y179" i="1"/>
  <c r="Q279" i="1"/>
  <c r="U172" i="1"/>
  <c r="T294" i="1"/>
  <c r="Q243" i="1"/>
  <c r="O352" i="1"/>
  <c r="V201" i="1"/>
  <c r="U293" i="1"/>
  <c r="Y147" i="1"/>
  <c r="Z199" i="1"/>
  <c r="Z210" i="1"/>
  <c r="Z238" i="1"/>
  <c r="U346" i="1"/>
  <c r="Y164" i="1"/>
  <c r="AA158" i="1"/>
  <c r="Z200" i="1"/>
  <c r="Z207" i="1"/>
  <c r="Z234" i="1"/>
  <c r="T351" i="1"/>
  <c r="Y149" i="1"/>
  <c r="AA143" i="1"/>
  <c r="Z185" i="1"/>
  <c r="AA201" i="1"/>
  <c r="Y250" i="1"/>
  <c r="T327" i="1"/>
  <c r="T352" i="1"/>
  <c r="Y146" i="1"/>
  <c r="AA140" i="1"/>
  <c r="Z182" i="1"/>
  <c r="AA198" i="1"/>
  <c r="Y251" i="1"/>
  <c r="Z224" i="1"/>
  <c r="Y253" i="1"/>
  <c r="Z281" i="1"/>
  <c r="AA292" i="1"/>
  <c r="Z320" i="1"/>
  <c r="P326" i="1"/>
  <c r="T228" i="1"/>
  <c r="O199" i="1"/>
  <c r="P288" i="1"/>
  <c r="U143" i="1"/>
  <c r="U229" i="1"/>
  <c r="V290" i="1"/>
  <c r="AA157" i="1"/>
  <c r="AA171" i="1"/>
  <c r="Y221" i="1"/>
  <c r="AA238" i="1"/>
  <c r="V346" i="1"/>
  <c r="Z149" i="1"/>
  <c r="Y171" i="1"/>
  <c r="AA172" i="1"/>
  <c r="Y218" i="1"/>
  <c r="AA233" i="1"/>
  <c r="U351" i="1"/>
  <c r="Z134" i="1"/>
  <c r="AA163" i="1"/>
  <c r="Y175" i="1"/>
  <c r="Z212" i="1"/>
  <c r="Z241" i="1"/>
  <c r="U327" i="1"/>
  <c r="U352" i="1"/>
  <c r="Z131" i="1"/>
  <c r="AA160" i="1"/>
  <c r="Y166" i="1"/>
  <c r="Z213" i="1"/>
  <c r="Z242" i="1"/>
  <c r="Z244" i="1"/>
  <c r="Y273" i="1"/>
  <c r="AA265" i="1"/>
  <c r="P271" i="1"/>
  <c r="V163" i="1"/>
  <c r="Y231" i="1"/>
  <c r="Z159" i="1"/>
  <c r="Y232" i="1"/>
  <c r="AA236" i="1"/>
  <c r="Y296" i="1"/>
  <c r="P290" i="1"/>
  <c r="V296" i="1"/>
  <c r="P348" i="1"/>
  <c r="T304" i="1"/>
  <c r="Y169" i="1"/>
  <c r="Z243" i="1"/>
  <c r="Z133" i="1"/>
  <c r="Y172" i="1"/>
  <c r="Z218" i="1"/>
  <c r="U335" i="1"/>
  <c r="Z150" i="1"/>
  <c r="Z173" i="1"/>
  <c r="Y206" i="1"/>
  <c r="AA234" i="1"/>
  <c r="T340" i="1"/>
  <c r="Y150" i="1"/>
  <c r="Y198" i="1"/>
  <c r="AA186" i="1"/>
  <c r="Z221" i="1"/>
  <c r="AA224" i="1"/>
  <c r="Z269" i="1"/>
  <c r="U321" i="1"/>
  <c r="V180" i="1"/>
  <c r="U308" i="1"/>
  <c r="O276" i="1"/>
  <c r="Q344" i="1"/>
  <c r="T217" i="1"/>
  <c r="V305" i="1"/>
  <c r="Z144" i="1"/>
  <c r="Y180" i="1"/>
  <c r="AA208" i="1"/>
  <c r="Z250" i="1"/>
  <c r="V334" i="1"/>
  <c r="Z137" i="1"/>
  <c r="Y170" i="1"/>
  <c r="Y184" i="1"/>
  <c r="AA205" i="1"/>
  <c r="Z245" i="1"/>
  <c r="U339" i="1"/>
  <c r="Y157" i="1"/>
  <c r="AA151" i="1"/>
  <c r="Z193" i="1"/>
  <c r="Y210" i="1"/>
  <c r="Z225" i="1"/>
  <c r="U315" i="1"/>
  <c r="U340" i="1"/>
  <c r="Y154" i="1"/>
  <c r="AA148" i="1"/>
  <c r="Z190" i="1"/>
  <c r="Y211" i="1"/>
  <c r="Z226" i="1"/>
  <c r="Z232" i="1"/>
  <c r="Y261" i="1"/>
  <c r="O351" i="1"/>
  <c r="U232" i="1"/>
  <c r="Q187" i="1"/>
  <c r="Q284" i="1"/>
  <c r="V152" i="1"/>
  <c r="V225" i="1"/>
  <c r="V303" i="1"/>
  <c r="Y168" i="1"/>
  <c r="AA179" i="1"/>
  <c r="Y229" i="1"/>
  <c r="V329" i="1"/>
  <c r="Y129" i="1"/>
  <c r="Z157" i="1"/>
  <c r="Y195" i="1"/>
  <c r="AA180" i="1"/>
  <c r="Y226" i="1"/>
  <c r="AA249" i="1"/>
  <c r="V339" i="1"/>
  <c r="Z142" i="1"/>
  <c r="Y185" i="1"/>
  <c r="Y199" i="1"/>
  <c r="AA210" i="1"/>
  <c r="AA218" i="1"/>
  <c r="V315" i="1"/>
  <c r="V340" i="1"/>
  <c r="Z139" i="1"/>
  <c r="Y176" i="1"/>
  <c r="Y190" i="1"/>
  <c r="AA211" i="1"/>
  <c r="AA221" i="1"/>
  <c r="AA216" i="1"/>
  <c r="Y281" i="1"/>
  <c r="AA273" i="1"/>
  <c r="Z305" i="1"/>
  <c r="Y333" i="1"/>
  <c r="AD144" i="1"/>
  <c r="Y274" i="1"/>
  <c r="AA266" i="1"/>
  <c r="Z306" i="1"/>
  <c r="AA321" i="1"/>
  <c r="AA346" i="1"/>
  <c r="Y259" i="1"/>
  <c r="Z287" i="1"/>
  <c r="AA294" i="1"/>
  <c r="Z318" i="1"/>
  <c r="Z343" i="1"/>
  <c r="AE153" i="1"/>
  <c r="Y256" i="1"/>
  <c r="Z284" i="1"/>
  <c r="AA291" i="1"/>
  <c r="Z315" i="1"/>
  <c r="Z340" i="1"/>
  <c r="AE146" i="1"/>
  <c r="AE136" i="1"/>
  <c r="AD166" i="1"/>
  <c r="AE194" i="1"/>
  <c r="AF207" i="1"/>
  <c r="AF223" i="1"/>
  <c r="AF256" i="1"/>
  <c r="AD191" i="1"/>
  <c r="AF183" i="1"/>
  <c r="AD238" i="1"/>
  <c r="AF251" i="1"/>
  <c r="AD291" i="1"/>
  <c r="AE188" i="1"/>
  <c r="AE207" i="1"/>
  <c r="AE240" i="1"/>
  <c r="AE268" i="1"/>
  <c r="AD150" i="1"/>
  <c r="AF144" i="1"/>
  <c r="AE173" i="1"/>
  <c r="AF201" i="1"/>
  <c r="AE220" i="1"/>
  <c r="AD277" i="1"/>
  <c r="AE290" i="1"/>
  <c r="AD328" i="1"/>
  <c r="AE333" i="1"/>
  <c r="AD241" i="1"/>
  <c r="AF233" i="1"/>
  <c r="AE274" i="1"/>
  <c r="AD293" i="1"/>
  <c r="AD321" i="1"/>
  <c r="AD346" i="1"/>
  <c r="AE275" i="1"/>
  <c r="AD290" i="1"/>
  <c r="AD314" i="1"/>
  <c r="AD339" i="1"/>
  <c r="AD306" i="1"/>
  <c r="AE331" i="1"/>
  <c r="AF336" i="1"/>
  <c r="AD327" i="1"/>
  <c r="AA285" i="1"/>
  <c r="Z324" i="1"/>
  <c r="Z349" i="1"/>
  <c r="AF146" i="1"/>
  <c r="Z274" i="1"/>
  <c r="Z295" i="1"/>
  <c r="Z313" i="1"/>
  <c r="Z338" i="1"/>
  <c r="AE150" i="1"/>
  <c r="Z259" i="1"/>
  <c r="AA287" i="1"/>
  <c r="AA309" i="1"/>
  <c r="Y335" i="1"/>
  <c r="AD132" i="1"/>
  <c r="AA227" i="1"/>
  <c r="Z256" i="1"/>
  <c r="AA284" i="1"/>
  <c r="AA306" i="1"/>
  <c r="AA331" i="1"/>
  <c r="AF129" i="1"/>
  <c r="AD143" i="1"/>
  <c r="AF137" i="1"/>
  <c r="AE166" i="1"/>
  <c r="AF194" i="1"/>
  <c r="AE222" i="1"/>
  <c r="AD283" i="1"/>
  <c r="AF162" i="1"/>
  <c r="AE191" i="1"/>
  <c r="AE214" i="1"/>
  <c r="AE250" i="1"/>
  <c r="AE281" i="1"/>
  <c r="AD196" i="1"/>
  <c r="AF188" i="1"/>
  <c r="AD239" i="1"/>
  <c r="AD253" i="1"/>
  <c r="AD295" i="1"/>
  <c r="AE151" i="1"/>
  <c r="AD181" i="1"/>
  <c r="AF173" i="1"/>
  <c r="AD219" i="1"/>
  <c r="AF232" i="1"/>
  <c r="AF269" i="1"/>
  <c r="AE309" i="1"/>
  <c r="AF324" i="1"/>
  <c r="AF349" i="1"/>
  <c r="AE241" i="1"/>
  <c r="AD269" i="1"/>
  <c r="AF262" i="1"/>
  <c r="AE302" i="1"/>
  <c r="AF317" i="1"/>
  <c r="AF342" i="1"/>
  <c r="AF263" i="1"/>
  <c r="AD305" i="1"/>
  <c r="AE330" i="1"/>
  <c r="AF335" i="1"/>
  <c r="AD323" i="1"/>
  <c r="AE344" i="1"/>
  <c r="Z273" i="1"/>
  <c r="Y328" i="1"/>
  <c r="Z337" i="1"/>
  <c r="AE157" i="1"/>
  <c r="Z262" i="1"/>
  <c r="Y293" i="1"/>
  <c r="Y321" i="1"/>
  <c r="Y346" i="1"/>
  <c r="AD161" i="1"/>
  <c r="Y283" i="1"/>
  <c r="AA275" i="1"/>
  <c r="Z307" i="1"/>
  <c r="AA322" i="1"/>
  <c r="AA347" i="1"/>
  <c r="Z251" i="1"/>
  <c r="Y280" i="1"/>
  <c r="AA272" i="1"/>
  <c r="Z304" i="1"/>
  <c r="AA319" i="1"/>
  <c r="AA344" i="1"/>
  <c r="AD131" i="1"/>
  <c r="AE160" i="1"/>
  <c r="AD190" i="1"/>
  <c r="AF182" i="1"/>
  <c r="AD242" i="1"/>
  <c r="AD263" i="1"/>
  <c r="AF150" i="1"/>
  <c r="AE179" i="1"/>
  <c r="AD212" i="1"/>
  <c r="AE234" i="1"/>
  <c r="AE257" i="1"/>
  <c r="AD184" i="1"/>
  <c r="AF176" i="1"/>
  <c r="AD223" i="1"/>
  <c r="AF236" i="1"/>
  <c r="AF268" i="1"/>
  <c r="AE139" i="1"/>
  <c r="AD169" i="1"/>
  <c r="AE197" i="1"/>
  <c r="AF206" i="1"/>
  <c r="AF216" i="1"/>
  <c r="AD267" i="1"/>
  <c r="AD307" i="1"/>
  <c r="AF312" i="1"/>
  <c r="AF337" i="1"/>
  <c r="AE229" i="1"/>
  <c r="AD268" i="1"/>
  <c r="AD281" i="1"/>
  <c r="AF297" i="1"/>
  <c r="V310" i="1"/>
  <c r="Z166" i="1"/>
  <c r="AA229" i="1"/>
  <c r="Y285" i="1"/>
  <c r="AA307" i="1"/>
  <c r="U155" i="1"/>
  <c r="P231" i="1"/>
  <c r="U189" i="1"/>
  <c r="U341" i="1"/>
  <c r="Y208" i="1"/>
  <c r="U334" i="1"/>
  <c r="AA146" i="1"/>
  <c r="Y205" i="1"/>
  <c r="Z239" i="1"/>
  <c r="V347" i="1"/>
  <c r="AA131" i="1"/>
  <c r="Z189" i="1"/>
  <c r="Y219" i="1"/>
  <c r="T315" i="1"/>
  <c r="U336" i="1"/>
  <c r="Z147" i="1"/>
  <c r="Z170" i="1"/>
  <c r="Y207" i="1"/>
  <c r="AA237" i="1"/>
  <c r="AA240" i="1"/>
  <c r="Z285" i="1"/>
  <c r="O301" i="1"/>
  <c r="T248" i="1"/>
  <c r="P193" i="1"/>
  <c r="Q268" i="1"/>
  <c r="V136" i="1"/>
  <c r="U245" i="1"/>
  <c r="T307" i="1"/>
  <c r="Y191" i="1"/>
  <c r="AA175" i="1"/>
  <c r="Y225" i="1"/>
  <c r="AA246" i="1"/>
  <c r="V350" i="1"/>
  <c r="Z153" i="1"/>
  <c r="Y183" i="1"/>
  <c r="AA176" i="1"/>
  <c r="Y222" i="1"/>
  <c r="AA241" i="1"/>
  <c r="V335" i="1"/>
  <c r="Z138" i="1"/>
  <c r="Y173" i="1"/>
  <c r="Y187" i="1"/>
  <c r="AA206" i="1"/>
  <c r="Z246" i="1"/>
  <c r="U331" i="1"/>
  <c r="V336" i="1"/>
  <c r="Z135" i="1"/>
  <c r="AA164" i="1"/>
  <c r="Y178" i="1"/>
  <c r="AA207" i="1"/>
  <c r="Z249" i="1"/>
  <c r="Z248" i="1"/>
  <c r="Q238" i="1"/>
  <c r="U146" i="1"/>
  <c r="T285" i="1"/>
  <c r="O235" i="1"/>
  <c r="Q310" i="1"/>
  <c r="T193" i="1"/>
  <c r="U254" i="1"/>
  <c r="V328" i="1"/>
  <c r="Z179" i="1"/>
  <c r="AA195" i="1"/>
  <c r="Y247" i="1"/>
  <c r="T346" i="1"/>
  <c r="Y144" i="1"/>
  <c r="AA138" i="1"/>
  <c r="Z180" i="1"/>
  <c r="AA196" i="1"/>
  <c r="Y243" i="1"/>
  <c r="V330" i="1"/>
  <c r="Z129" i="1"/>
  <c r="Z158" i="1"/>
  <c r="Y200" i="1"/>
  <c r="AA181" i="1"/>
  <c r="Y227" i="1"/>
  <c r="AA250" i="1"/>
  <c r="V331" i="1"/>
  <c r="AA129" i="1"/>
  <c r="Z155" i="1"/>
  <c r="Y189" i="1"/>
  <c r="AA178" i="1"/>
  <c r="Y228" i="1"/>
  <c r="Y240" i="1"/>
  <c r="AA232" i="1"/>
  <c r="Z261" i="1"/>
  <c r="Y277" i="1"/>
  <c r="Y316" i="1"/>
  <c r="Y349" i="1"/>
  <c r="AE141" i="1"/>
  <c r="Z254" i="1"/>
  <c r="AA282" i="1"/>
  <c r="Y313" i="1"/>
  <c r="Y338" i="1"/>
  <c r="AD145" i="1"/>
  <c r="Y275" i="1"/>
  <c r="AA267" i="1"/>
  <c r="Y309" i="1"/>
  <c r="AA314" i="1"/>
  <c r="AA339" i="1"/>
  <c r="AF151" i="1"/>
  <c r="Y272" i="1"/>
  <c r="AA264" i="1"/>
  <c r="Y306" i="1"/>
  <c r="Z331" i="1"/>
  <c r="AA336" i="1"/>
  <c r="AF143" i="1"/>
  <c r="AE152" i="1"/>
  <c r="AD182" i="1"/>
  <c r="AF174" i="1"/>
  <c r="AD231" i="1"/>
  <c r="AF244" i="1"/>
  <c r="AF288" i="1"/>
  <c r="AE171" i="1"/>
  <c r="AF199" i="1"/>
  <c r="AE223" i="1"/>
  <c r="AD272" i="1"/>
  <c r="AD176" i="1"/>
  <c r="AF168" i="1"/>
  <c r="AF213" i="1"/>
  <c r="AF226" i="1"/>
  <c r="AD287" i="1"/>
  <c r="AE131" i="1"/>
  <c r="AF160" i="1"/>
  <c r="AE189" i="1"/>
  <c r="AE208" i="1"/>
  <c r="AE242" i="1"/>
  <c r="AE277" i="1"/>
  <c r="AF296" i="1"/>
  <c r="AE324" i="1"/>
  <c r="AE349" i="1"/>
  <c r="AE221" i="1"/>
  <c r="AF249" i="1"/>
  <c r="AD258" i="1"/>
  <c r="AE299" i="1"/>
  <c r="AE317" i="1"/>
  <c r="AE342" i="1"/>
  <c r="AD261" i="1"/>
  <c r="AE296" i="1"/>
  <c r="AD330" i="1"/>
  <c r="AE335" i="1"/>
  <c r="AF302" i="1"/>
  <c r="AF327" i="1"/>
  <c r="AF352" i="1"/>
  <c r="AF319" i="1"/>
  <c r="AA296" i="1"/>
  <c r="AA320" i="1"/>
  <c r="AA345" i="1"/>
  <c r="Y262" i="1"/>
  <c r="AA254" i="1"/>
  <c r="Y304" i="1"/>
  <c r="Z329" i="1"/>
  <c r="AA334" i="1"/>
  <c r="AF147" i="1"/>
  <c r="Z275" i="1"/>
  <c r="Z292" i="1"/>
  <c r="Y326" i="1"/>
  <c r="Y351" i="1"/>
  <c r="AD164" i="1"/>
  <c r="AA243" i="1"/>
  <c r="Z272" i="1"/>
  <c r="Y299" i="1"/>
  <c r="Y323" i="1"/>
  <c r="Y348" i="1"/>
  <c r="AD157" i="1"/>
  <c r="AD159" i="1"/>
  <c r="AF153" i="1"/>
  <c r="AE182" i="1"/>
  <c r="AE205" i="1"/>
  <c r="AE243" i="1"/>
  <c r="AE280" i="1"/>
  <c r="AD179" i="1"/>
  <c r="AF171" i="1"/>
  <c r="AD222" i="1"/>
  <c r="AF235" i="1"/>
  <c r="AF265" i="1"/>
  <c r="AE176" i="1"/>
  <c r="AD205" i="1"/>
  <c r="AE224" i="1"/>
  <c r="AD274" i="1"/>
  <c r="AD138" i="1"/>
  <c r="AF132" i="1"/>
  <c r="AD197" i="1"/>
  <c r="AF189" i="1"/>
  <c r="AD240" i="1"/>
  <c r="AD260" i="1"/>
  <c r="AF295" i="1"/>
  <c r="AD316" i="1"/>
  <c r="AD341" i="1"/>
  <c r="AD229" i="1"/>
  <c r="AF221" i="1"/>
  <c r="AE262" i="1"/>
  <c r="AF278" i="1"/>
  <c r="AF308" i="1"/>
  <c r="AD334" i="1"/>
  <c r="AE263" i="1"/>
  <c r="AF279" i="1"/>
  <c r="AF301" i="1"/>
  <c r="AF326" i="1"/>
  <c r="AF351" i="1"/>
  <c r="AE319" i="1"/>
  <c r="AF310" i="1"/>
  <c r="Y292" i="1"/>
  <c r="Z328" i="1"/>
  <c r="T336" i="1"/>
  <c r="AA182" i="1"/>
  <c r="Y244" i="1"/>
  <c r="Z265" i="1"/>
  <c r="Y324" i="1"/>
  <c r="U192" i="1"/>
  <c r="O260" i="1"/>
  <c r="U210" i="1"/>
  <c r="Y163" i="1"/>
  <c r="Z214" i="1"/>
  <c r="U350" i="1"/>
  <c r="AA162" i="1"/>
  <c r="Z211" i="1"/>
  <c r="V322" i="1"/>
  <c r="Y137" i="1"/>
  <c r="AA147" i="1"/>
  <c r="AA173" i="1"/>
  <c r="Y235" i="1"/>
  <c r="T331" i="1"/>
  <c r="V348" i="1"/>
  <c r="Z163" i="1"/>
  <c r="Z186" i="1"/>
  <c r="Y220" i="1"/>
  <c r="Y248" i="1"/>
  <c r="Y257" i="1"/>
  <c r="AA281" i="1"/>
  <c r="Q330" i="1"/>
  <c r="T261" i="1"/>
  <c r="O219" i="1"/>
  <c r="P304" i="1"/>
  <c r="T177" i="1"/>
  <c r="T274" i="1"/>
  <c r="V312" i="1"/>
  <c r="Z175" i="1"/>
  <c r="AA191" i="1"/>
  <c r="Y242" i="1"/>
  <c r="T342" i="1"/>
  <c r="Y140" i="1"/>
  <c r="AA134" i="1"/>
  <c r="Z176" i="1"/>
  <c r="AA192" i="1"/>
  <c r="Y238" i="1"/>
  <c r="V326" i="1"/>
  <c r="V351" i="1"/>
  <c r="Z154" i="1"/>
  <c r="Y186" i="1"/>
  <c r="AA177" i="1"/>
  <c r="Y223" i="1"/>
  <c r="AA242" i="1"/>
  <c r="V327" i="1"/>
  <c r="V352" i="1"/>
  <c r="Z151" i="1"/>
  <c r="Y177" i="1"/>
  <c r="AA174" i="1"/>
  <c r="Y224" i="1"/>
  <c r="AA245" i="1"/>
  <c r="AA228" i="1"/>
  <c r="Q255" i="1"/>
  <c r="T188" i="1"/>
  <c r="V277" i="1"/>
  <c r="Q227" i="1"/>
  <c r="O336" i="1"/>
  <c r="V185" i="1"/>
  <c r="V282" i="1"/>
  <c r="Y131" i="1"/>
  <c r="Z195" i="1"/>
  <c r="Z206" i="1"/>
  <c r="Z233" i="1"/>
  <c r="U342" i="1"/>
  <c r="Y160" i="1"/>
  <c r="AA154" i="1"/>
  <c r="Z196" i="1"/>
  <c r="Y213" i="1"/>
  <c r="Z229" i="1"/>
  <c r="T347" i="1"/>
  <c r="Y145" i="1"/>
  <c r="AA139" i="1"/>
  <c r="Z181" i="1"/>
  <c r="AA197" i="1"/>
  <c r="Y245" i="1"/>
  <c r="T323" i="1"/>
  <c r="T348" i="1"/>
  <c r="Y142" i="1"/>
  <c r="AA136" i="1"/>
  <c r="Z178" i="1"/>
  <c r="AA194" i="1"/>
  <c r="Y246" i="1"/>
  <c r="Z220" i="1"/>
  <c r="AA248" i="1"/>
  <c r="Z277" i="1"/>
  <c r="AA269" i="1"/>
  <c r="Z316" i="1"/>
  <c r="Z345" i="1"/>
  <c r="AF138" i="1"/>
  <c r="Z270" i="1"/>
  <c r="Z291" i="1"/>
  <c r="Y329" i="1"/>
  <c r="Z334" i="1"/>
  <c r="AE142" i="1"/>
  <c r="Z255" i="1"/>
  <c r="AA283" i="1"/>
  <c r="AA305" i="1"/>
  <c r="AA330" i="1"/>
  <c r="AE129" i="1"/>
  <c r="AA223" i="1"/>
  <c r="Y288" i="1"/>
  <c r="AA280" i="1"/>
  <c r="AA302" i="1"/>
  <c r="AA327" i="1"/>
  <c r="AA352" i="1"/>
  <c r="AD139" i="1"/>
  <c r="AF133" i="1"/>
  <c r="AD198" i="1"/>
  <c r="AF190" i="1"/>
  <c r="AE216" i="1"/>
  <c r="AD266" i="1"/>
  <c r="AF158" i="1"/>
  <c r="AE187" i="1"/>
  <c r="AE210" i="1"/>
  <c r="AE244" i="1"/>
  <c r="AE273" i="1"/>
  <c r="AD192" i="1"/>
  <c r="AF184" i="1"/>
  <c r="AD234" i="1"/>
  <c r="AF247" i="1"/>
  <c r="AF284" i="1"/>
  <c r="AE147" i="1"/>
  <c r="AD177" i="1"/>
  <c r="AF169" i="1"/>
  <c r="AF214" i="1"/>
  <c r="AF227" i="1"/>
  <c r="AF261" i="1"/>
  <c r="AE305" i="1"/>
  <c r="AF320" i="1"/>
  <c r="AF345" i="1"/>
  <c r="AE237" i="1"/>
  <c r="AD257" i="1"/>
  <c r="AF258" i="1"/>
  <c r="AD308" i="1"/>
  <c r="AF313" i="1"/>
  <c r="AF338" i="1"/>
  <c r="AF259" i="1"/>
  <c r="AD301" i="1"/>
  <c r="AE326" i="1"/>
  <c r="AE351" i="1"/>
  <c r="AD319" i="1"/>
  <c r="AD344" i="1"/>
  <c r="AD348" i="1"/>
  <c r="AE348" i="1"/>
  <c r="Z309" i="1"/>
  <c r="Y337" i="1"/>
  <c r="AD152" i="1"/>
  <c r="Y278" i="1"/>
  <c r="AA270" i="1"/>
  <c r="Z310" i="1"/>
  <c r="AA325" i="1"/>
  <c r="AA350" i="1"/>
  <c r="Y263" i="1"/>
  <c r="AA255" i="1"/>
  <c r="AA298" i="1"/>
  <c r="Z322" i="1"/>
  <c r="Z347" i="1"/>
  <c r="AE161" i="1"/>
  <c r="Y260" i="1"/>
  <c r="Z288" i="1"/>
  <c r="AA295" i="1"/>
  <c r="Z319" i="1"/>
  <c r="Z344" i="1"/>
  <c r="AE154" i="1"/>
  <c r="AE140" i="1"/>
  <c r="AD170" i="1"/>
  <c r="AE198" i="1"/>
  <c r="AF211" i="1"/>
  <c r="AF228" i="1"/>
  <c r="AF264" i="1"/>
  <c r="AD195" i="1"/>
  <c r="AF187" i="1"/>
  <c r="AD243" i="1"/>
  <c r="AD265" i="1"/>
  <c r="AE297" i="1"/>
  <c r="AE192" i="1"/>
  <c r="AE211" i="1"/>
  <c r="AE246" i="1"/>
  <c r="AE276" i="1"/>
  <c r="AD154" i="1"/>
  <c r="AF148" i="1"/>
  <c r="AE177" i="1"/>
  <c r="AD206" i="1"/>
  <c r="AE226" i="1"/>
  <c r="AE255" i="1"/>
  <c r="AE294" i="1"/>
  <c r="AE312" i="1"/>
  <c r="AE337" i="1"/>
  <c r="AD245" i="1"/>
  <c r="AF237" i="1"/>
  <c r="AE278" i="1"/>
  <c r="AD297" i="1"/>
  <c r="AD325" i="1"/>
  <c r="AD350" i="1"/>
  <c r="Y130" i="1"/>
  <c r="Y216" i="1"/>
  <c r="AA220" i="1"/>
  <c r="AA277" i="1"/>
  <c r="O287" i="1"/>
  <c r="U281" i="1"/>
  <c r="P323" i="1"/>
  <c r="U286" i="1"/>
  <c r="Z187" i="1"/>
  <c r="Z222" i="1"/>
  <c r="Y152" i="1"/>
  <c r="Z188" i="1"/>
  <c r="Y234" i="1"/>
  <c r="T339" i="1"/>
  <c r="Y153" i="1"/>
  <c r="Y174" i="1"/>
  <c r="AA189" i="1"/>
  <c r="Z219" i="1"/>
  <c r="V323" i="1"/>
  <c r="Y134" i="1"/>
  <c r="AA144" i="1"/>
  <c r="AA170" i="1"/>
  <c r="Y236" i="1"/>
  <c r="Z228" i="1"/>
  <c r="Z253" i="1"/>
  <c r="Z290" i="1"/>
  <c r="T149" i="1"/>
  <c r="V261" i="1"/>
  <c r="P247" i="1"/>
  <c r="Q319" i="1"/>
  <c r="V169" i="1"/>
  <c r="V266" i="1"/>
  <c r="V337" i="1"/>
  <c r="Z191" i="1"/>
  <c r="Y212" i="1"/>
  <c r="Z227" i="1"/>
  <c r="U338" i="1"/>
  <c r="Y156" i="1"/>
  <c r="AA150" i="1"/>
  <c r="Z192" i="1"/>
  <c r="Y209" i="1"/>
  <c r="Z223" i="1"/>
  <c r="T343" i="1"/>
  <c r="Y141" i="1"/>
  <c r="AA135" i="1"/>
  <c r="Z177" i="1"/>
  <c r="AA193" i="1"/>
  <c r="Y239" i="1"/>
  <c r="T319" i="1"/>
  <c r="T344" i="1"/>
  <c r="Y138" i="1"/>
  <c r="AA132" i="1"/>
  <c r="Z174" i="1"/>
  <c r="AA190" i="1"/>
  <c r="Y241" i="1"/>
  <c r="Z216" i="1"/>
  <c r="AA244" i="1"/>
  <c r="Q305" i="1"/>
  <c r="V200" i="1"/>
  <c r="T326" i="1"/>
  <c r="P256" i="1"/>
  <c r="T134" i="1"/>
  <c r="T233" i="1"/>
  <c r="U317" i="1"/>
  <c r="Z160" i="1"/>
  <c r="Y193" i="1"/>
  <c r="AA212" i="1"/>
  <c r="AA222" i="1"/>
  <c r="V338" i="1"/>
  <c r="Z141" i="1"/>
  <c r="Y182" i="1"/>
  <c r="Y196" i="1"/>
  <c r="AA209" i="1"/>
  <c r="AA217" i="1"/>
  <c r="U343" i="1"/>
  <c r="Y161" i="1"/>
  <c r="AA155" i="1"/>
  <c r="Z197" i="1"/>
  <c r="Y214" i="1"/>
  <c r="Z230" i="1"/>
  <c r="U319" i="1"/>
  <c r="U344" i="1"/>
  <c r="Y158" i="1"/>
  <c r="AA152" i="1"/>
  <c r="Z194" i="1"/>
  <c r="Z205" i="1"/>
  <c r="Z231" i="1"/>
  <c r="Z236" i="1"/>
  <c r="Y265" i="1"/>
  <c r="AA257" i="1"/>
  <c r="Z298" i="1"/>
  <c r="AA316" i="1"/>
  <c r="AA341" i="1"/>
  <c r="Y258" i="1"/>
  <c r="Z286" i="1"/>
  <c r="AA297" i="1"/>
  <c r="Z325" i="1"/>
  <c r="Z350" i="1"/>
  <c r="AF139" i="1"/>
  <c r="Z271" i="1"/>
  <c r="Y298" i="1"/>
  <c r="Y322" i="1"/>
  <c r="Y347" i="1"/>
  <c r="AD156" i="1"/>
  <c r="AA239" i="1"/>
  <c r="Z268" i="1"/>
  <c r="Y295" i="1"/>
  <c r="Y319" i="1"/>
  <c r="Y344" i="1"/>
  <c r="AD149" i="1"/>
  <c r="AD155" i="1"/>
  <c r="AF149" i="1"/>
  <c r="AE178" i="1"/>
  <c r="AD211" i="1"/>
  <c r="AE238" i="1"/>
  <c r="AE272" i="1"/>
  <c r="AD175" i="1"/>
  <c r="AF167" i="1"/>
  <c r="AD216" i="1"/>
  <c r="AF230" i="1"/>
  <c r="AF257" i="1"/>
  <c r="AE172" i="1"/>
  <c r="AF200" i="1"/>
  <c r="AE219" i="1"/>
  <c r="AD259" i="1"/>
  <c r="AD134" i="1"/>
  <c r="AE163" i="1"/>
  <c r="AD193" i="1"/>
  <c r="AF185" i="1"/>
  <c r="AD235" i="1"/>
  <c r="AF248" i="1"/>
  <c r="AD299" i="1"/>
  <c r="AD312" i="1"/>
  <c r="AD337" i="1"/>
  <c r="AD225" i="1"/>
  <c r="AF217" i="1"/>
  <c r="AE258" i="1"/>
  <c r="AF274" i="1"/>
  <c r="AF304" i="1"/>
  <c r="AF329" i="1"/>
  <c r="AE259" i="1"/>
  <c r="AF275" i="1"/>
  <c r="AE307" i="1"/>
  <c r="AF322" i="1"/>
  <c r="AF347" i="1"/>
  <c r="AE315" i="1"/>
  <c r="AE340" i="1"/>
  <c r="AF340" i="1"/>
  <c r="Z257" i="1"/>
  <c r="Y320" i="1"/>
  <c r="Z333" i="1"/>
  <c r="AE149" i="1"/>
  <c r="Z258" i="1"/>
  <c r="AA286" i="1"/>
  <c r="Y317" i="1"/>
  <c r="Y342" i="1"/>
  <c r="AD153" i="1"/>
  <c r="Y279" i="1"/>
  <c r="AA271" i="1"/>
  <c r="Z303" i="1"/>
  <c r="AA318" i="1"/>
  <c r="AA343" i="1"/>
  <c r="Z247" i="1"/>
  <c r="Y276" i="1"/>
  <c r="AA268" i="1"/>
  <c r="Y310" i="1"/>
  <c r="AA315" i="1"/>
  <c r="AA340" i="1"/>
  <c r="AF155" i="1"/>
  <c r="AE156" i="1"/>
  <c r="AD186" i="1"/>
  <c r="AF178" i="1"/>
  <c r="AD236" i="1"/>
  <c r="AF250" i="1"/>
  <c r="AE293" i="1"/>
  <c r="AE175" i="1"/>
  <c r="AD208" i="1"/>
  <c r="AE228" i="1"/>
  <c r="AD288" i="1"/>
  <c r="AD180" i="1"/>
  <c r="AF172" i="1"/>
  <c r="AD218" i="1"/>
  <c r="AF231" i="1"/>
  <c r="AF260" i="1"/>
  <c r="AE135" i="1"/>
  <c r="AF164" i="1"/>
  <c r="AE193" i="1"/>
  <c r="AE212" i="1"/>
  <c r="AE247" i="1"/>
  <c r="AE285" i="1"/>
  <c r="AD303" i="1"/>
  <c r="AE328" i="1"/>
  <c r="AF333" i="1"/>
  <c r="AE225" i="1"/>
  <c r="AD256" i="1"/>
  <c r="AD270" i="1"/>
  <c r="AF293" i="1"/>
  <c r="AE321" i="1"/>
  <c r="AE346" i="1"/>
  <c r="AD273" i="1"/>
  <c r="AF290" i="1"/>
  <c r="AE314" i="1"/>
  <c r="AE339" i="1"/>
  <c r="AF306" i="1"/>
  <c r="AF331" i="1"/>
  <c r="AF344" i="1"/>
  <c r="AA303" i="1"/>
  <c r="Y341" i="1"/>
  <c r="AD160" i="1"/>
  <c r="Y282" i="1"/>
  <c r="AA274" i="1"/>
  <c r="AA304" i="1"/>
  <c r="AA329" i="1"/>
  <c r="AD129" i="1"/>
  <c r="Y267" i="1"/>
  <c r="AA259" i="1"/>
  <c r="Y301" i="1"/>
  <c r="Z326" i="1"/>
  <c r="Z351" i="1"/>
  <c r="AF134" i="1"/>
  <c r="Y264" i="1"/>
  <c r="AA256" i="1"/>
  <c r="AA299" i="1"/>
  <c r="Z323" i="1"/>
  <c r="Z348" i="1"/>
  <c r="AE162" i="1"/>
  <c r="AE144" i="1"/>
  <c r="AD174" i="1"/>
  <c r="AF166" i="1"/>
  <c r="AD220" i="1"/>
  <c r="AF234" i="1"/>
  <c r="AF272" i="1"/>
  <c r="AD199" i="1"/>
  <c r="AF191" i="1"/>
  <c r="AD248" i="1"/>
  <c r="AD285" i="1"/>
  <c r="AD168" i="1"/>
  <c r="AE196" i="1"/>
  <c r="AF205" i="1"/>
  <c r="AE251" i="1"/>
  <c r="AE284" i="1"/>
  <c r="AD158" i="1"/>
  <c r="AF152" i="1"/>
  <c r="AE181" i="1"/>
  <c r="AD210" i="1"/>
  <c r="AE231" i="1"/>
  <c r="AE261" i="1"/>
  <c r="AE298" i="1"/>
  <c r="AE316" i="1"/>
  <c r="AE341" i="1"/>
  <c r="AD249" i="1"/>
  <c r="AF241" i="1"/>
  <c r="AE279" i="1"/>
  <c r="AD310" i="1"/>
  <c r="AA324" i="1"/>
  <c r="Y266" i="1"/>
  <c r="Y308" i="1"/>
  <c r="AA338" i="1"/>
  <c r="Z279" i="1"/>
  <c r="Y330" i="1"/>
  <c r="AE137" i="1"/>
  <c r="Z276" i="1"/>
  <c r="Y327" i="1"/>
  <c r="AE130" i="1"/>
  <c r="AF157" i="1"/>
  <c r="AE209" i="1"/>
  <c r="AE288" i="1"/>
  <c r="AF175" i="1"/>
  <c r="AF240" i="1"/>
  <c r="AE180" i="1"/>
  <c r="AE230" i="1"/>
  <c r="AD142" i="1"/>
  <c r="AD201" i="1"/>
  <c r="AD246" i="1"/>
  <c r="AD292" i="1"/>
  <c r="AD345" i="1"/>
  <c r="AF225" i="1"/>
  <c r="AF266" i="1"/>
  <c r="AD313" i="1"/>
  <c r="AD338" i="1"/>
  <c r="AE267" i="1"/>
  <c r="AF283" i="1"/>
  <c r="AF305" i="1"/>
  <c r="AF330" i="1"/>
  <c r="AF299" i="1"/>
  <c r="AA253" i="1"/>
  <c r="Z312" i="1"/>
  <c r="Z341" i="1"/>
  <c r="AF130" i="1"/>
  <c r="Z266" i="1"/>
  <c r="Y297" i="1"/>
  <c r="Y325" i="1"/>
  <c r="Y350" i="1"/>
  <c r="AE134" i="1"/>
  <c r="Y287" i="1"/>
  <c r="AA279" i="1"/>
  <c r="AA301" i="1"/>
  <c r="AA326" i="1"/>
  <c r="AA351" i="1"/>
  <c r="AA219" i="1"/>
  <c r="Y284" i="1"/>
  <c r="AA276" i="1"/>
  <c r="Z308" i="1"/>
  <c r="AA323" i="1"/>
  <c r="AA348" i="1"/>
  <c r="AD135" i="1"/>
  <c r="AE164" i="1"/>
  <c r="AD194" i="1"/>
  <c r="AF186" i="1"/>
  <c r="AD247" i="1"/>
  <c r="AD278" i="1"/>
  <c r="AF154" i="1"/>
  <c r="AE183" i="1"/>
  <c r="AE206" i="1"/>
  <c r="AE239" i="1"/>
  <c r="AE265" i="1"/>
  <c r="AD188" i="1"/>
  <c r="AF180" i="1"/>
  <c r="AD228" i="1"/>
  <c r="AF242" i="1"/>
  <c r="AF276" i="1"/>
  <c r="AD173" i="1"/>
  <c r="AF210" i="1"/>
  <c r="AF253" i="1"/>
  <c r="AF316" i="1"/>
  <c r="AE233" i="1"/>
  <c r="AF254" i="1"/>
  <c r="AF334" i="1"/>
  <c r="AF298" i="1"/>
  <c r="AE347" i="1"/>
  <c r="AD340" i="1"/>
  <c r="AE159" i="1"/>
  <c r="AD230" i="1"/>
  <c r="AF307" i="1"/>
  <c r="AE249" i="1"/>
  <c r="AE310" i="1"/>
  <c r="AF271" i="1"/>
  <c r="AF318" i="1"/>
  <c r="AE336" i="1"/>
  <c r="Z297" i="1"/>
  <c r="AF161" i="1"/>
  <c r="AD276" i="1"/>
  <c r="AD232" i="1"/>
  <c r="AE184" i="1"/>
  <c r="AD146" i="1"/>
  <c r="AD251" i="1"/>
  <c r="AD324" i="1"/>
  <c r="AE270" i="1"/>
  <c r="AD342" i="1"/>
  <c r="AD335" i="1"/>
  <c r="AD294" i="1"/>
  <c r="AF315" i="1"/>
  <c r="AA333" i="1"/>
  <c r="Z278" i="1"/>
  <c r="Z317" i="1"/>
  <c r="AE158" i="1"/>
  <c r="Y290" i="1"/>
  <c r="Y339" i="1"/>
  <c r="AA231" i="1"/>
  <c r="AA288" i="1"/>
  <c r="Y336" i="1"/>
  <c r="AD147" i="1"/>
  <c r="AE170" i="1"/>
  <c r="AE227" i="1"/>
  <c r="AD167" i="1"/>
  <c r="AF208" i="1"/>
  <c r="AD255" i="1"/>
  <c r="AF192" i="1"/>
  <c r="AD271" i="1"/>
  <c r="AE155" i="1"/>
  <c r="AF177" i="1"/>
  <c r="AF238" i="1"/>
  <c r="AF303" i="1"/>
  <c r="AD217" i="1"/>
  <c r="AD280" i="1"/>
  <c r="AF282" i="1"/>
  <c r="AD329" i="1"/>
  <c r="AE334" i="1"/>
  <c r="AE283" i="1"/>
  <c r="AD298" i="1"/>
  <c r="AD322" i="1"/>
  <c r="AD347" i="1"/>
  <c r="AE304" i="1"/>
  <c r="Z294" i="1"/>
  <c r="AA312" i="1"/>
  <c r="AA337" i="1"/>
  <c r="Y254" i="1"/>
  <c r="Z282" i="1"/>
  <c r="AA293" i="1"/>
  <c r="Z321" i="1"/>
  <c r="Z346" i="1"/>
  <c r="AF131" i="1"/>
  <c r="Z267" i="1"/>
  <c r="Y294" i="1"/>
  <c r="Y318" i="1"/>
  <c r="Y343" i="1"/>
  <c r="AD148" i="1"/>
  <c r="AA235" i="1"/>
  <c r="Z264" i="1"/>
  <c r="Y291" i="1"/>
  <c r="Y315" i="1"/>
  <c r="Y340" i="1"/>
  <c r="AD141" i="1"/>
  <c r="AD151" i="1"/>
  <c r="AF145" i="1"/>
  <c r="AE174" i="1"/>
  <c r="AD207" i="1"/>
  <c r="AE232" i="1"/>
  <c r="AE264" i="1"/>
  <c r="AD171" i="1"/>
  <c r="AE199" i="1"/>
  <c r="AF212" i="1"/>
  <c r="AF224" i="1"/>
  <c r="AD279" i="1"/>
  <c r="AE168" i="1"/>
  <c r="AF196" i="1"/>
  <c r="AD250" i="1"/>
  <c r="AD286" i="1"/>
  <c r="AD189" i="1"/>
  <c r="AF243" i="1"/>
  <c r="AD221" i="1"/>
  <c r="AF270" i="1"/>
  <c r="AF350" i="1"/>
  <c r="AF343" i="1"/>
  <c r="AA251" i="1"/>
  <c r="AE132" i="1"/>
  <c r="AF218" i="1"/>
  <c r="AF246" i="1"/>
  <c r="AD213" i="1"/>
  <c r="AF140" i="1"/>
  <c r="AD262" i="1"/>
  <c r="AD237" i="1"/>
  <c r="AF286" i="1"/>
  <c r="AF287" i="1"/>
  <c r="AE327" i="1"/>
  <c r="AD318" i="1"/>
  <c r="AD336" i="1"/>
  <c r="AA349" i="1"/>
  <c r="AA258" i="1"/>
  <c r="AA313" i="1"/>
  <c r="AF163" i="1"/>
  <c r="Z296" i="1"/>
  <c r="Z335" i="1"/>
  <c r="AA247" i="1"/>
  <c r="Z293" i="1"/>
  <c r="Y352" i="1"/>
  <c r="AD163" i="1"/>
  <c r="AE186" i="1"/>
  <c r="AE248" i="1"/>
  <c r="AD183" i="1"/>
  <c r="AD227" i="1"/>
  <c r="AF273" i="1"/>
  <c r="AD209" i="1"/>
  <c r="AE253" i="1"/>
  <c r="AF136" i="1"/>
  <c r="AF193" i="1"/>
  <c r="AD275" i="1"/>
  <c r="AD320" i="1"/>
  <c r="AD233" i="1"/>
  <c r="AE266" i="1"/>
  <c r="AE291" i="1"/>
  <c r="AE325" i="1"/>
  <c r="AE350" i="1"/>
  <c r="AD284" i="1"/>
  <c r="AF294" i="1"/>
  <c r="AE318" i="1"/>
  <c r="AE343" i="1"/>
  <c r="AE323" i="1"/>
  <c r="Y307" i="1"/>
  <c r="AA328" i="1"/>
  <c r="AD136" i="1"/>
  <c r="Y270" i="1"/>
  <c r="AA262" i="1"/>
  <c r="Z302" i="1"/>
  <c r="AA317" i="1"/>
  <c r="AA342" i="1"/>
  <c r="Y255" i="1"/>
  <c r="Z283" i="1"/>
  <c r="AA290" i="1"/>
  <c r="Z314" i="1"/>
  <c r="Z339" i="1"/>
  <c r="AE145" i="1"/>
  <c r="Y331" i="1"/>
  <c r="Z336" i="1"/>
  <c r="AE190" i="1"/>
  <c r="AF179" i="1"/>
  <c r="AE235" i="1"/>
  <c r="AE169" i="1"/>
  <c r="AD349" i="1"/>
  <c r="AD317" i="1"/>
  <c r="AF309" i="1"/>
  <c r="AE352" i="1"/>
  <c r="AD343" i="1"/>
  <c r="Y303" i="1"/>
  <c r="AF159" i="1"/>
  <c r="Z299" i="1"/>
  <c r="Z342" i="1"/>
  <c r="Z263" i="1"/>
  <c r="Y314" i="1"/>
  <c r="AD140" i="1"/>
  <c r="Z260" i="1"/>
  <c r="AA310" i="1"/>
  <c r="AD133" i="1"/>
  <c r="AF141" i="1"/>
  <c r="AF198" i="1"/>
  <c r="AE256" i="1"/>
  <c r="AE195" i="1"/>
  <c r="AF219" i="1"/>
  <c r="AD200" i="1"/>
  <c r="AD244" i="1"/>
  <c r="AF291" i="1"/>
  <c r="AD185" i="1"/>
  <c r="AD224" i="1"/>
  <c r="AF277" i="1"/>
  <c r="AF328" i="1"/>
  <c r="AE245" i="1"/>
  <c r="AE282" i="1"/>
  <c r="AE306" i="1"/>
  <c r="AF321" i="1"/>
  <c r="AF346" i="1"/>
  <c r="AF267" i="1"/>
  <c r="AD309" i="1"/>
  <c r="AF314" i="1"/>
  <c r="AF339" i="1"/>
  <c r="AD352" i="1"/>
  <c r="Y312" i="1"/>
  <c r="Y345" i="1"/>
  <c r="AE133" i="1"/>
  <c r="Y286" i="1"/>
  <c r="AA278" i="1"/>
  <c r="AA308" i="1"/>
  <c r="Y334" i="1"/>
  <c r="AD137" i="1"/>
  <c r="Y271" i="1"/>
  <c r="AA263" i="1"/>
  <c r="Y305" i="1"/>
  <c r="Z330" i="1"/>
  <c r="AA335" i="1"/>
  <c r="AF142" i="1"/>
  <c r="Y268" i="1"/>
  <c r="AA260" i="1"/>
  <c r="Y302" i="1"/>
  <c r="Z327" i="1"/>
  <c r="Z352" i="1"/>
  <c r="AF135" i="1"/>
  <c r="AE148" i="1"/>
  <c r="AD178" i="1"/>
  <c r="AF170" i="1"/>
  <c r="AD226" i="1"/>
  <c r="AF239" i="1"/>
  <c r="AF280" i="1"/>
  <c r="AE167" i="1"/>
  <c r="AF195" i="1"/>
  <c r="AE218" i="1"/>
  <c r="AD254" i="1"/>
  <c r="AD172" i="1"/>
  <c r="AE200" i="1"/>
  <c r="AF209" i="1"/>
  <c r="AF220" i="1"/>
  <c r="AD264" i="1"/>
  <c r="AD162" i="1"/>
  <c r="AF156" i="1"/>
  <c r="AE185" i="1"/>
  <c r="AD214" i="1"/>
  <c r="AE236" i="1"/>
  <c r="AE269" i="1"/>
  <c r="AF292" i="1"/>
  <c r="AE320" i="1"/>
  <c r="AE345" i="1"/>
  <c r="AE217" i="1"/>
  <c r="AF245" i="1"/>
  <c r="AE286" i="1"/>
  <c r="AE295" i="1"/>
  <c r="AE313" i="1"/>
  <c r="AE338" i="1"/>
  <c r="AE287" i="1"/>
  <c r="AE292" i="1"/>
  <c r="AD326" i="1"/>
  <c r="AD351" i="1"/>
  <c r="AE308" i="1"/>
  <c r="AF323" i="1"/>
  <c r="AF348" i="1"/>
  <c r="AE143" i="1"/>
  <c r="AE201" i="1"/>
  <c r="AF222" i="1"/>
  <c r="AE301" i="1"/>
  <c r="AF341" i="1"/>
  <c r="AD282" i="1"/>
  <c r="AD304" i="1"/>
  <c r="AE329" i="1"/>
  <c r="AF255" i="1"/>
  <c r="AE322" i="1"/>
  <c r="AD315" i="1"/>
  <c r="AD130" i="1"/>
  <c r="AF181" i="1"/>
  <c r="AF285" i="1"/>
  <c r="AD333" i="1"/>
  <c r="AE254" i="1"/>
  <c r="AF325" i="1"/>
  <c r="AE303" i="1"/>
  <c r="AD331" i="1"/>
  <c r="Z280" i="1"/>
  <c r="AE138" i="1"/>
  <c r="AE213" i="1"/>
  <c r="AD187" i="1"/>
  <c r="AF281" i="1"/>
  <c r="AE260" i="1"/>
  <c r="AF197" i="1"/>
  <c r="AD296" i="1"/>
  <c r="AF229" i="1"/>
  <c r="AE271" i="1"/>
  <c r="AD302" i="1"/>
  <c r="AK102" i="1" l="1"/>
  <c r="AK103" i="1"/>
  <c r="AJ103" i="1"/>
  <c r="AJ104" i="1"/>
  <c r="BL102" i="1"/>
  <c r="AK105" i="1"/>
  <c r="AJ105" i="1"/>
  <c r="AX102" i="1"/>
  <c r="BM102" i="1"/>
  <c r="AY102" i="1"/>
  <c r="AK104" i="1"/>
  <c r="BL103" i="1"/>
  <c r="BM103" i="1"/>
  <c r="AY103" i="1"/>
  <c r="AX103" i="1"/>
  <c r="BL104" i="1"/>
  <c r="BM104" i="1"/>
  <c r="AX104" i="1"/>
  <c r="AY104" i="1"/>
  <c r="BL105" i="1"/>
  <c r="AX105" i="1"/>
  <c r="BM105" i="1"/>
  <c r="AY105" i="1"/>
  <c r="CD102" i="1"/>
  <c r="CE102" i="1"/>
  <c r="CC102" i="1"/>
  <c r="CC103" i="1"/>
  <c r="CD103" i="1"/>
  <c r="CE103" i="1"/>
  <c r="CC104" i="1"/>
  <c r="CE105" i="1"/>
  <c r="CC105" i="1"/>
  <c r="CD104" i="1"/>
  <c r="CE104" i="1"/>
  <c r="CD105" i="1"/>
  <c r="AL5" i="1"/>
  <c r="AZ5" i="1" s="1"/>
  <c r="BN5" i="1" s="1"/>
  <c r="BM6" i="1"/>
  <c r="AY6" i="1"/>
  <c r="AK6" i="1"/>
  <c r="BN6" i="1" l="1"/>
  <c r="AZ6" i="1"/>
  <c r="AL6" i="1"/>
  <c r="BO6" i="1" l="1"/>
  <c r="BN337" i="1"/>
  <c r="BN341" i="1"/>
  <c r="BN345" i="1"/>
  <c r="BN328" i="1"/>
  <c r="BN349" i="1"/>
  <c r="BN333" i="1"/>
  <c r="BN105" i="1" s="1"/>
  <c r="BN342" i="1"/>
  <c r="BN339" i="1"/>
  <c r="BN344" i="1"/>
  <c r="BN327" i="1"/>
  <c r="BN320" i="1"/>
  <c r="BN303" i="1"/>
  <c r="BN285" i="1"/>
  <c r="BN269" i="1"/>
  <c r="BN253" i="1"/>
  <c r="BN236" i="1"/>
  <c r="BN220" i="1"/>
  <c r="BN200" i="1"/>
  <c r="BN313" i="1"/>
  <c r="BN346" i="1"/>
  <c r="BN343" i="1"/>
  <c r="BN348" i="1"/>
  <c r="BN331" i="1"/>
  <c r="BN324" i="1"/>
  <c r="BN307" i="1"/>
  <c r="BN290" i="1"/>
  <c r="BN273" i="1"/>
  <c r="BN257" i="1"/>
  <c r="BN240" i="1"/>
  <c r="BN224" i="1"/>
  <c r="BN207" i="1"/>
  <c r="BN317" i="1"/>
  <c r="BN350" i="1"/>
  <c r="BN334" i="1"/>
  <c r="BN347" i="1"/>
  <c r="BN330" i="1"/>
  <c r="BN352" i="1"/>
  <c r="BN336" i="1"/>
  <c r="BN312" i="1"/>
  <c r="BN294" i="1"/>
  <c r="BN277" i="1"/>
  <c r="BN261" i="1"/>
  <c r="BN244" i="1"/>
  <c r="BN228" i="1"/>
  <c r="BN211" i="1"/>
  <c r="BN321" i="1"/>
  <c r="BN338" i="1"/>
  <c r="BN351" i="1"/>
  <c r="BN335" i="1"/>
  <c r="BN340" i="1"/>
  <c r="BN316" i="1"/>
  <c r="BN298" i="1"/>
  <c r="BN281" i="1"/>
  <c r="BN265" i="1"/>
  <c r="BN248" i="1"/>
  <c r="BN232" i="1"/>
  <c r="BN216" i="1"/>
  <c r="BN196" i="1"/>
  <c r="BN308" i="1"/>
  <c r="BN291" i="1"/>
  <c r="BN304" i="1"/>
  <c r="BN286" i="1"/>
  <c r="BN282" i="1"/>
  <c r="BN266" i="1"/>
  <c r="BN249" i="1"/>
  <c r="BN233" i="1"/>
  <c r="BN217" i="1"/>
  <c r="BN197" i="1"/>
  <c r="BN309" i="1"/>
  <c r="BN292" i="1"/>
  <c r="BN275" i="1"/>
  <c r="BN259" i="1"/>
  <c r="BN242" i="1"/>
  <c r="BN226" i="1"/>
  <c r="BN209" i="1"/>
  <c r="BN323" i="1"/>
  <c r="BN306" i="1"/>
  <c r="BN288" i="1"/>
  <c r="BN272" i="1"/>
  <c r="BN256" i="1"/>
  <c r="BN239" i="1"/>
  <c r="BN223" i="1"/>
  <c r="BN206" i="1"/>
  <c r="BN194" i="1"/>
  <c r="BN192" i="1"/>
  <c r="BN174" i="1"/>
  <c r="BN157" i="1"/>
  <c r="BN141" i="1"/>
  <c r="BN175" i="1"/>
  <c r="BN158" i="1"/>
  <c r="BN142" i="1"/>
  <c r="BN188" i="1"/>
  <c r="BN270" i="1"/>
  <c r="BN254" i="1"/>
  <c r="BN237" i="1"/>
  <c r="BN221" i="1"/>
  <c r="BN201" i="1"/>
  <c r="BN329" i="1"/>
  <c r="BN314" i="1"/>
  <c r="BN296" i="1"/>
  <c r="BN279" i="1"/>
  <c r="BN263" i="1"/>
  <c r="BN246" i="1"/>
  <c r="BN230" i="1"/>
  <c r="BN213" i="1"/>
  <c r="BN326" i="1"/>
  <c r="BN310" i="1"/>
  <c r="BN293" i="1"/>
  <c r="BN276" i="1"/>
  <c r="BN260" i="1"/>
  <c r="BN243" i="1"/>
  <c r="BN227" i="1"/>
  <c r="BN210" i="1"/>
  <c r="BN191" i="1"/>
  <c r="BN178" i="1"/>
  <c r="BN161" i="1"/>
  <c r="BN145" i="1"/>
  <c r="BN129" i="1"/>
  <c r="BN102" i="1" s="1"/>
  <c r="BN179" i="1"/>
  <c r="BN162" i="1"/>
  <c r="BN146" i="1"/>
  <c r="BN274" i="1"/>
  <c r="BN258" i="1"/>
  <c r="BN241" i="1"/>
  <c r="BN225" i="1"/>
  <c r="BN208" i="1"/>
  <c r="BN318" i="1"/>
  <c r="BN301" i="1"/>
  <c r="BN283" i="1"/>
  <c r="BN267" i="1"/>
  <c r="BN250" i="1"/>
  <c r="BN234" i="1"/>
  <c r="BN218" i="1"/>
  <c r="BN198" i="1"/>
  <c r="BN315" i="1"/>
  <c r="BN297" i="1"/>
  <c r="BN280" i="1"/>
  <c r="BN264" i="1"/>
  <c r="BN247" i="1"/>
  <c r="BN231" i="1"/>
  <c r="BN214" i="1"/>
  <c r="BN195" i="1"/>
  <c r="BN193" i="1"/>
  <c r="BN182" i="1"/>
  <c r="BN166" i="1"/>
  <c r="BN103" i="1" s="1"/>
  <c r="BN149" i="1"/>
  <c r="BN133" i="1"/>
  <c r="BN183" i="1"/>
  <c r="BN167" i="1"/>
  <c r="BN150" i="1"/>
  <c r="BN134" i="1"/>
  <c r="BN180" i="1"/>
  <c r="BN299" i="1"/>
  <c r="BN295" i="1"/>
  <c r="BN278" i="1"/>
  <c r="BN262" i="1"/>
  <c r="BN245" i="1"/>
  <c r="BN229" i="1"/>
  <c r="BN212" i="1"/>
  <c r="BN322" i="1"/>
  <c r="BN305" i="1"/>
  <c r="BN287" i="1"/>
  <c r="BN271" i="1"/>
  <c r="BN255" i="1"/>
  <c r="BN238" i="1"/>
  <c r="BN222" i="1"/>
  <c r="BN205" i="1"/>
  <c r="BN104" i="1" s="1"/>
  <c r="BN325" i="1"/>
  <c r="BN319" i="1"/>
  <c r="BN302" i="1"/>
  <c r="BN284" i="1"/>
  <c r="BN268" i="1"/>
  <c r="BN251" i="1"/>
  <c r="BN235" i="1"/>
  <c r="BN219" i="1"/>
  <c r="BN199" i="1"/>
  <c r="BN186" i="1"/>
  <c r="BN170" i="1"/>
  <c r="BN153" i="1"/>
  <c r="BN137" i="1"/>
  <c r="BN190" i="1"/>
  <c r="BN187" i="1"/>
  <c r="BN171" i="1"/>
  <c r="BN154" i="1"/>
  <c r="BN138" i="1"/>
  <c r="BN168" i="1"/>
  <c r="BN151" i="1"/>
  <c r="BN135" i="1"/>
  <c r="BN177" i="1"/>
  <c r="BN160" i="1"/>
  <c r="BN144" i="1"/>
  <c r="BN184" i="1"/>
  <c r="BN172" i="1"/>
  <c r="BN155" i="1"/>
  <c r="BN139" i="1"/>
  <c r="BN181" i="1"/>
  <c r="BN164" i="1"/>
  <c r="BN148" i="1"/>
  <c r="BN132" i="1"/>
  <c r="BN176" i="1"/>
  <c r="BN159" i="1"/>
  <c r="BN143" i="1"/>
  <c r="BN185" i="1"/>
  <c r="BN169" i="1"/>
  <c r="BN152" i="1"/>
  <c r="BN136" i="1"/>
  <c r="BN130" i="1"/>
  <c r="BN163" i="1"/>
  <c r="BN147" i="1"/>
  <c r="BN131" i="1"/>
  <c r="BN189" i="1"/>
  <c r="BN173" i="1"/>
  <c r="BN156" i="1"/>
  <c r="BN140" i="1"/>
  <c r="AM6" i="1"/>
  <c r="AL352" i="1"/>
  <c r="AL348" i="1"/>
  <c r="AL344" i="1"/>
  <c r="AL340" i="1"/>
  <c r="AL338" i="1"/>
  <c r="AL349" i="1"/>
  <c r="AL345" i="1"/>
  <c r="AL341" i="1"/>
  <c r="AL339" i="1"/>
  <c r="AL350" i="1"/>
  <c r="AL346" i="1"/>
  <c r="AL342" i="1"/>
  <c r="AL351" i="1"/>
  <c r="AL347" i="1"/>
  <c r="AL343" i="1"/>
  <c r="AL337" i="1"/>
  <c r="AL333" i="1"/>
  <c r="AL105" i="1" s="1"/>
  <c r="AL328" i="1"/>
  <c r="AL324" i="1"/>
  <c r="AL320" i="1"/>
  <c r="AL316" i="1"/>
  <c r="AL312" i="1"/>
  <c r="AL330" i="1"/>
  <c r="AL323" i="1"/>
  <c r="AL321" i="1"/>
  <c r="AL314" i="1"/>
  <c r="AL308" i="1"/>
  <c r="AL304" i="1"/>
  <c r="AL299" i="1"/>
  <c r="AL295" i="1"/>
  <c r="AL291" i="1"/>
  <c r="AL286" i="1"/>
  <c r="AL334" i="1"/>
  <c r="AL326" i="1"/>
  <c r="AL319" i="1"/>
  <c r="AL317" i="1"/>
  <c r="AL309" i="1"/>
  <c r="AL305" i="1"/>
  <c r="AL301" i="1"/>
  <c r="AL296" i="1"/>
  <c r="AL292" i="1"/>
  <c r="AL287" i="1"/>
  <c r="AL279" i="1"/>
  <c r="AL282" i="1"/>
  <c r="AL336" i="1"/>
  <c r="AL331" i="1"/>
  <c r="AL329" i="1"/>
  <c r="AL322" i="1"/>
  <c r="AL315" i="1"/>
  <c r="AL313" i="1"/>
  <c r="AL306" i="1"/>
  <c r="AL302" i="1"/>
  <c r="AL297" i="1"/>
  <c r="AL293" i="1"/>
  <c r="AL288" i="1"/>
  <c r="AL284" i="1"/>
  <c r="AL335" i="1"/>
  <c r="AL327" i="1"/>
  <c r="AL325" i="1"/>
  <c r="AL318" i="1"/>
  <c r="AL310" i="1"/>
  <c r="AL307" i="1"/>
  <c r="AL303" i="1"/>
  <c r="AL298" i="1"/>
  <c r="AL294" i="1"/>
  <c r="AL290" i="1"/>
  <c r="AL285" i="1"/>
  <c r="AL278" i="1"/>
  <c r="AL274" i="1"/>
  <c r="AL270" i="1"/>
  <c r="AL266" i="1"/>
  <c r="AL262" i="1"/>
  <c r="AL258" i="1"/>
  <c r="AL254" i="1"/>
  <c r="AL249" i="1"/>
  <c r="AL245" i="1"/>
  <c r="AL241" i="1"/>
  <c r="AL237" i="1"/>
  <c r="AL233" i="1"/>
  <c r="AL229" i="1"/>
  <c r="AL225" i="1"/>
  <c r="AL224" i="1"/>
  <c r="AL283" i="1"/>
  <c r="AL281" i="1"/>
  <c r="AL275" i="1"/>
  <c r="AL271" i="1"/>
  <c r="AL267" i="1"/>
  <c r="AL263" i="1"/>
  <c r="AL259" i="1"/>
  <c r="AL255" i="1"/>
  <c r="AL250" i="1"/>
  <c r="AL246" i="1"/>
  <c r="AL242" i="1"/>
  <c r="AL238" i="1"/>
  <c r="AL234" i="1"/>
  <c r="AL230" i="1"/>
  <c r="AL226" i="1"/>
  <c r="AL280" i="1"/>
  <c r="AL220" i="1"/>
  <c r="AL276" i="1"/>
  <c r="AL272" i="1"/>
  <c r="AL268" i="1"/>
  <c r="AL264" i="1"/>
  <c r="AL260" i="1"/>
  <c r="AL256" i="1"/>
  <c r="AL251" i="1"/>
  <c r="AL247" i="1"/>
  <c r="AL243" i="1"/>
  <c r="AL239" i="1"/>
  <c r="AL235" i="1"/>
  <c r="AL231" i="1"/>
  <c r="AL227" i="1"/>
  <c r="AL221" i="1"/>
  <c r="AL277" i="1"/>
  <c r="AL273" i="1"/>
  <c r="AL269" i="1"/>
  <c r="AL265" i="1"/>
  <c r="AL261" i="1"/>
  <c r="AL257" i="1"/>
  <c r="AL253" i="1"/>
  <c r="AL248" i="1"/>
  <c r="AL244" i="1"/>
  <c r="AL240" i="1"/>
  <c r="AL236" i="1"/>
  <c r="AL232" i="1"/>
  <c r="AL228" i="1"/>
  <c r="AL217" i="1"/>
  <c r="AL219" i="1"/>
  <c r="AL218" i="1"/>
  <c r="AL214" i="1"/>
  <c r="AL210" i="1"/>
  <c r="AL206" i="1"/>
  <c r="AL199" i="1"/>
  <c r="AL195" i="1"/>
  <c r="AL191" i="1"/>
  <c r="AL187" i="1"/>
  <c r="AL183" i="1"/>
  <c r="AL179" i="1"/>
  <c r="AL175" i="1"/>
  <c r="AL171" i="1"/>
  <c r="AL167" i="1"/>
  <c r="AL162" i="1"/>
  <c r="AL158" i="1"/>
  <c r="AL154" i="1"/>
  <c r="AL150" i="1"/>
  <c r="AL146" i="1"/>
  <c r="AL142" i="1"/>
  <c r="AL138" i="1"/>
  <c r="AL134" i="1"/>
  <c r="AL130" i="1"/>
  <c r="AL216" i="1"/>
  <c r="AL211" i="1"/>
  <c r="AL207" i="1"/>
  <c r="AL200" i="1"/>
  <c r="AL196" i="1"/>
  <c r="AL192" i="1"/>
  <c r="AL188" i="1"/>
  <c r="AL184" i="1"/>
  <c r="AL180" i="1"/>
  <c r="AL176" i="1"/>
  <c r="AL172" i="1"/>
  <c r="AL168" i="1"/>
  <c r="AL163" i="1"/>
  <c r="AL159" i="1"/>
  <c r="AL155" i="1"/>
  <c r="AL151" i="1"/>
  <c r="AL147" i="1"/>
  <c r="AL143" i="1"/>
  <c r="AL139" i="1"/>
  <c r="AL135" i="1"/>
  <c r="AL131" i="1"/>
  <c r="AL212" i="1"/>
  <c r="AL208" i="1"/>
  <c r="AL201" i="1"/>
  <c r="AL197" i="1"/>
  <c r="AL193" i="1"/>
  <c r="AL189" i="1"/>
  <c r="AL185" i="1"/>
  <c r="AL181" i="1"/>
  <c r="AL177" i="1"/>
  <c r="AL173" i="1"/>
  <c r="AL169" i="1"/>
  <c r="AL164" i="1"/>
  <c r="AL160" i="1"/>
  <c r="AL156" i="1"/>
  <c r="AL152" i="1"/>
  <c r="AL148" i="1"/>
  <c r="AL144" i="1"/>
  <c r="AL140" i="1"/>
  <c r="AL136" i="1"/>
  <c r="AL132" i="1"/>
  <c r="AL223" i="1"/>
  <c r="AL222" i="1"/>
  <c r="AL213" i="1"/>
  <c r="AL209" i="1"/>
  <c r="AL205" i="1"/>
  <c r="AL104" i="1" s="1"/>
  <c r="AL198" i="1"/>
  <c r="AL194" i="1"/>
  <c r="AL190" i="1"/>
  <c r="AL186" i="1"/>
  <c r="AL182" i="1"/>
  <c r="AL178" i="1"/>
  <c r="AL174" i="1"/>
  <c r="AL170" i="1"/>
  <c r="AL166" i="1"/>
  <c r="AL103" i="1" s="1"/>
  <c r="AL161" i="1"/>
  <c r="AL157" i="1"/>
  <c r="AL153" i="1"/>
  <c r="AL149" i="1"/>
  <c r="AL145" i="1"/>
  <c r="AL141" i="1"/>
  <c r="AL137" i="1"/>
  <c r="AL133" i="1"/>
  <c r="AL129" i="1"/>
  <c r="AL102" i="1" s="1"/>
  <c r="BA6" i="1"/>
  <c r="AZ350" i="1"/>
  <c r="AZ346" i="1"/>
  <c r="AZ342" i="1"/>
  <c r="AZ338" i="1"/>
  <c r="AZ334" i="1"/>
  <c r="AZ329" i="1"/>
  <c r="AZ351" i="1"/>
  <c r="AZ347" i="1"/>
  <c r="AZ343" i="1"/>
  <c r="AZ339" i="1"/>
  <c r="AZ335" i="1"/>
  <c r="AZ330" i="1"/>
  <c r="AZ326" i="1"/>
  <c r="AZ352" i="1"/>
  <c r="AZ348" i="1"/>
  <c r="AZ344" i="1"/>
  <c r="AZ340" i="1"/>
  <c r="AZ336" i="1"/>
  <c r="AZ331" i="1"/>
  <c r="AZ327" i="1"/>
  <c r="AZ349" i="1"/>
  <c r="AZ345" i="1"/>
  <c r="AZ341" i="1"/>
  <c r="AZ337" i="1"/>
  <c r="AZ333" i="1"/>
  <c r="AZ105" i="1" s="1"/>
  <c r="AZ328" i="1"/>
  <c r="AZ321" i="1"/>
  <c r="AZ317" i="1"/>
  <c r="AZ313" i="1"/>
  <c r="AZ319" i="1"/>
  <c r="AZ312" i="1"/>
  <c r="AZ308" i="1"/>
  <c r="AZ304" i="1"/>
  <c r="AZ299" i="1"/>
  <c r="AZ295" i="1"/>
  <c r="AZ324" i="1"/>
  <c r="AZ322" i="1"/>
  <c r="AZ315" i="1"/>
  <c r="AZ309" i="1"/>
  <c r="AZ305" i="1"/>
  <c r="AZ301" i="1"/>
  <c r="AZ296" i="1"/>
  <c r="AZ325" i="1"/>
  <c r="AZ320" i="1"/>
  <c r="AZ318" i="1"/>
  <c r="AZ310" i="1"/>
  <c r="AZ306" i="1"/>
  <c r="AZ302" i="1"/>
  <c r="AZ297" i="1"/>
  <c r="AZ323" i="1"/>
  <c r="AZ316" i="1"/>
  <c r="AZ314" i="1"/>
  <c r="AZ307" i="1"/>
  <c r="AZ303" i="1"/>
  <c r="AZ298" i="1"/>
  <c r="AZ293" i="1"/>
  <c r="AZ286" i="1"/>
  <c r="AZ282" i="1"/>
  <c r="AZ278" i="1"/>
  <c r="AZ274" i="1"/>
  <c r="AZ292" i="1"/>
  <c r="AZ268" i="1"/>
  <c r="AZ287" i="1"/>
  <c r="AZ283" i="1"/>
  <c r="AZ279" i="1"/>
  <c r="AZ275" i="1"/>
  <c r="AZ271" i="1"/>
  <c r="AZ288" i="1"/>
  <c r="AZ284" i="1"/>
  <c r="AZ280" i="1"/>
  <c r="AZ276" i="1"/>
  <c r="AZ272" i="1"/>
  <c r="AZ294" i="1"/>
  <c r="AZ290" i="1"/>
  <c r="AZ285" i="1"/>
  <c r="AZ281" i="1"/>
  <c r="AZ277" i="1"/>
  <c r="AZ273" i="1"/>
  <c r="AZ291" i="1"/>
  <c r="AZ259" i="1"/>
  <c r="AZ255" i="1"/>
  <c r="AZ250" i="1"/>
  <c r="AZ246" i="1"/>
  <c r="AZ242" i="1"/>
  <c r="AZ238" i="1"/>
  <c r="AZ231" i="1"/>
  <c r="AZ227" i="1"/>
  <c r="AZ223" i="1"/>
  <c r="AZ219" i="1"/>
  <c r="AZ214" i="1"/>
  <c r="AZ210" i="1"/>
  <c r="AZ206" i="1"/>
  <c r="AZ265" i="1"/>
  <c r="AZ260" i="1"/>
  <c r="AZ256" i="1"/>
  <c r="AZ251" i="1"/>
  <c r="AZ247" i="1"/>
  <c r="AZ243" i="1"/>
  <c r="AZ239" i="1"/>
  <c r="AZ266" i="1"/>
  <c r="AZ267" i="1"/>
  <c r="AZ236" i="1"/>
  <c r="AZ232" i="1"/>
  <c r="AZ228" i="1"/>
  <c r="AZ224" i="1"/>
  <c r="AZ220" i="1"/>
  <c r="AZ216" i="1"/>
  <c r="AZ211" i="1"/>
  <c r="AZ269" i="1"/>
  <c r="AZ261" i="1"/>
  <c r="AZ257" i="1"/>
  <c r="AZ253" i="1"/>
  <c r="AZ248" i="1"/>
  <c r="AZ244" i="1"/>
  <c r="AZ240" i="1"/>
  <c r="AZ270" i="1"/>
  <c r="AZ263" i="1"/>
  <c r="AZ233" i="1"/>
  <c r="AZ229" i="1"/>
  <c r="AZ225" i="1"/>
  <c r="AZ221" i="1"/>
  <c r="AZ217" i="1"/>
  <c r="AZ212" i="1"/>
  <c r="AZ262" i="1"/>
  <c r="AZ258" i="1"/>
  <c r="AZ254" i="1"/>
  <c r="AZ249" i="1"/>
  <c r="AZ245" i="1"/>
  <c r="AZ241" i="1"/>
  <c r="AZ237" i="1"/>
  <c r="AZ264" i="1"/>
  <c r="AZ230" i="1"/>
  <c r="AZ226" i="1"/>
  <c r="AZ222" i="1"/>
  <c r="AZ218" i="1"/>
  <c r="AZ213" i="1"/>
  <c r="AZ209" i="1"/>
  <c r="AZ205" i="1"/>
  <c r="AZ104" i="1" s="1"/>
  <c r="AZ198" i="1"/>
  <c r="AZ194" i="1"/>
  <c r="AZ196" i="1"/>
  <c r="AZ191" i="1"/>
  <c r="AZ187" i="1"/>
  <c r="AZ183" i="1"/>
  <c r="AZ179" i="1"/>
  <c r="AZ235" i="1"/>
  <c r="AZ201" i="1"/>
  <c r="AZ199" i="1"/>
  <c r="AZ192" i="1"/>
  <c r="AZ188" i="1"/>
  <c r="AZ184" i="1"/>
  <c r="AZ180" i="1"/>
  <c r="AZ208" i="1"/>
  <c r="AZ197" i="1"/>
  <c r="AZ195" i="1"/>
  <c r="AZ189" i="1"/>
  <c r="AZ185" i="1"/>
  <c r="AZ181" i="1"/>
  <c r="AZ177" i="1"/>
  <c r="AZ234" i="1"/>
  <c r="AZ207" i="1"/>
  <c r="AZ200" i="1"/>
  <c r="AZ193" i="1"/>
  <c r="AZ190" i="1"/>
  <c r="AZ186" i="1"/>
  <c r="AZ182" i="1"/>
  <c r="AZ178" i="1"/>
  <c r="AZ175" i="1"/>
  <c r="AZ173" i="1"/>
  <c r="AZ169" i="1"/>
  <c r="AZ164" i="1"/>
  <c r="AZ160" i="1"/>
  <c r="AZ156" i="1"/>
  <c r="AZ152" i="1"/>
  <c r="AZ148" i="1"/>
  <c r="AZ144" i="1"/>
  <c r="AZ140" i="1"/>
  <c r="AZ136" i="1"/>
  <c r="AZ132" i="1"/>
  <c r="AZ174" i="1"/>
  <c r="AZ170" i="1"/>
  <c r="AZ166" i="1"/>
  <c r="AZ103" i="1" s="1"/>
  <c r="AZ161" i="1"/>
  <c r="AZ157" i="1"/>
  <c r="AZ153" i="1"/>
  <c r="AZ149" i="1"/>
  <c r="AZ145" i="1"/>
  <c r="AZ141" i="1"/>
  <c r="AZ137" i="1"/>
  <c r="AZ133" i="1"/>
  <c r="AZ129" i="1"/>
  <c r="AZ102" i="1" s="1"/>
  <c r="AZ171" i="1"/>
  <c r="AZ167" i="1"/>
  <c r="AZ162" i="1"/>
  <c r="AZ158" i="1"/>
  <c r="AZ154" i="1"/>
  <c r="AZ150" i="1"/>
  <c r="AZ146" i="1"/>
  <c r="AZ142" i="1"/>
  <c r="AZ138" i="1"/>
  <c r="AZ134" i="1"/>
  <c r="AZ130" i="1"/>
  <c r="AZ176" i="1"/>
  <c r="AZ172" i="1"/>
  <c r="AZ168" i="1"/>
  <c r="AZ163" i="1"/>
  <c r="AZ159" i="1"/>
  <c r="AZ155" i="1"/>
  <c r="AZ151" i="1"/>
  <c r="AZ147" i="1"/>
  <c r="AZ143" i="1"/>
  <c r="AZ139" i="1"/>
  <c r="AZ135" i="1"/>
  <c r="AZ131" i="1"/>
  <c r="AA415" i="1"/>
  <c r="AA414" i="1"/>
  <c r="V415" i="1"/>
  <c r="V414" i="1"/>
  <c r="Q415" i="1"/>
  <c r="Q414" i="1"/>
  <c r="L415" i="1"/>
  <c r="L414" i="1"/>
  <c r="V416" i="1" l="1"/>
  <c r="AN6" i="1"/>
  <c r="AM351" i="1"/>
  <c r="AM347" i="1"/>
  <c r="AM341" i="1"/>
  <c r="AM338" i="1"/>
  <c r="AM334" i="1"/>
  <c r="AM329" i="1"/>
  <c r="AM325" i="1"/>
  <c r="AM321" i="1"/>
  <c r="AM317" i="1"/>
  <c r="AM313" i="1"/>
  <c r="AM308" i="1"/>
  <c r="AM304" i="1"/>
  <c r="AM299" i="1"/>
  <c r="AM295" i="1"/>
  <c r="AM291" i="1"/>
  <c r="AM286" i="1"/>
  <c r="AM352" i="1"/>
  <c r="AM348" i="1"/>
  <c r="AM339" i="1"/>
  <c r="AM335" i="1"/>
  <c r="AM330" i="1"/>
  <c r="AM326" i="1"/>
  <c r="AM322" i="1"/>
  <c r="AM318" i="1"/>
  <c r="AM314" i="1"/>
  <c r="AM309" i="1"/>
  <c r="AM305" i="1"/>
  <c r="AM301" i="1"/>
  <c r="AM296" i="1"/>
  <c r="AM292" i="1"/>
  <c r="AM287" i="1"/>
  <c r="AM349" i="1"/>
  <c r="AM345" i="1"/>
  <c r="AM336" i="1"/>
  <c r="AM331" i="1"/>
  <c r="AM327" i="1"/>
  <c r="AM323" i="1"/>
  <c r="AM319" i="1"/>
  <c r="AM315" i="1"/>
  <c r="AM310" i="1"/>
  <c r="AM306" i="1"/>
  <c r="AM302" i="1"/>
  <c r="AM297" i="1"/>
  <c r="AM293" i="1"/>
  <c r="AM288" i="1"/>
  <c r="AM284" i="1"/>
  <c r="AM344" i="1"/>
  <c r="AM340" i="1"/>
  <c r="AM350" i="1"/>
  <c r="AM346" i="1"/>
  <c r="AM337" i="1"/>
  <c r="AM333" i="1"/>
  <c r="AM105" i="1" s="1"/>
  <c r="AM328" i="1"/>
  <c r="AM324" i="1"/>
  <c r="AM320" i="1"/>
  <c r="AM316" i="1"/>
  <c r="AM312" i="1"/>
  <c r="AM307" i="1"/>
  <c r="AM303" i="1"/>
  <c r="AM298" i="1"/>
  <c r="AM294" i="1"/>
  <c r="AM290" i="1"/>
  <c r="AM285" i="1"/>
  <c r="AM343" i="1"/>
  <c r="AM276" i="1"/>
  <c r="AM272" i="1"/>
  <c r="AM268" i="1"/>
  <c r="AM264" i="1"/>
  <c r="AM260" i="1"/>
  <c r="AM256" i="1"/>
  <c r="AM251" i="1"/>
  <c r="AM277" i="1"/>
  <c r="AM273" i="1"/>
  <c r="AM269" i="1"/>
  <c r="AM265" i="1"/>
  <c r="AM261" i="1"/>
  <c r="AM257" i="1"/>
  <c r="AM342" i="1"/>
  <c r="AM282" i="1"/>
  <c r="AM278" i="1"/>
  <c r="AM274" i="1"/>
  <c r="AM270" i="1"/>
  <c r="AM266" i="1"/>
  <c r="AM262" i="1"/>
  <c r="AM258" i="1"/>
  <c r="AM283" i="1"/>
  <c r="AM281" i="1"/>
  <c r="AM275" i="1"/>
  <c r="AM271" i="1"/>
  <c r="AM267" i="1"/>
  <c r="AM263" i="1"/>
  <c r="AM259" i="1"/>
  <c r="AM255" i="1"/>
  <c r="AM250" i="1"/>
  <c r="AM246" i="1"/>
  <c r="AM242" i="1"/>
  <c r="AM238" i="1"/>
  <c r="AM234" i="1"/>
  <c r="AM230" i="1"/>
  <c r="AM254" i="1"/>
  <c r="AM244" i="1"/>
  <c r="AM237" i="1"/>
  <c r="AM235" i="1"/>
  <c r="AM227" i="1"/>
  <c r="AM220" i="1"/>
  <c r="AM253" i="1"/>
  <c r="AM247" i="1"/>
  <c r="AM240" i="1"/>
  <c r="AM233" i="1"/>
  <c r="AM231" i="1"/>
  <c r="AM228" i="1"/>
  <c r="AM249" i="1"/>
  <c r="AM245" i="1"/>
  <c r="AM243" i="1"/>
  <c r="AM236" i="1"/>
  <c r="AM229" i="1"/>
  <c r="AM225" i="1"/>
  <c r="AM223" i="1"/>
  <c r="AM248" i="1"/>
  <c r="AM241" i="1"/>
  <c r="AM239" i="1"/>
  <c r="AM232" i="1"/>
  <c r="AM226" i="1"/>
  <c r="AM280" i="1"/>
  <c r="AM279" i="1"/>
  <c r="AM224" i="1"/>
  <c r="AM219" i="1"/>
  <c r="AM212" i="1"/>
  <c r="AM208" i="1"/>
  <c r="AM201" i="1"/>
  <c r="AM197" i="1"/>
  <c r="AM193" i="1"/>
  <c r="AM189" i="1"/>
  <c r="AM185" i="1"/>
  <c r="AM181" i="1"/>
  <c r="AM177" i="1"/>
  <c r="AM173" i="1"/>
  <c r="AM169" i="1"/>
  <c r="AM164" i="1"/>
  <c r="AM160" i="1"/>
  <c r="AM156" i="1"/>
  <c r="AM152" i="1"/>
  <c r="AM148" i="1"/>
  <c r="AM144" i="1"/>
  <c r="AM140" i="1"/>
  <c r="AM136" i="1"/>
  <c r="AM132" i="1"/>
  <c r="AM222" i="1"/>
  <c r="AM213" i="1"/>
  <c r="AM209" i="1"/>
  <c r="AM205" i="1"/>
  <c r="AM104" i="1" s="1"/>
  <c r="AM198" i="1"/>
  <c r="AM194" i="1"/>
  <c r="AM190" i="1"/>
  <c r="AM186" i="1"/>
  <c r="AM182" i="1"/>
  <c r="AM178" i="1"/>
  <c r="AM174" i="1"/>
  <c r="AM170" i="1"/>
  <c r="AM166" i="1"/>
  <c r="AM103" i="1" s="1"/>
  <c r="AM161" i="1"/>
  <c r="AM157" i="1"/>
  <c r="AM153" i="1"/>
  <c r="AM149" i="1"/>
  <c r="AM145" i="1"/>
  <c r="AM141" i="1"/>
  <c r="AM137" i="1"/>
  <c r="AM133" i="1"/>
  <c r="AM129" i="1"/>
  <c r="AM102" i="1" s="1"/>
  <c r="AM221" i="1"/>
  <c r="AM218" i="1"/>
  <c r="AM214" i="1"/>
  <c r="AM210" i="1"/>
  <c r="AM206" i="1"/>
  <c r="AM199" i="1"/>
  <c r="AM195" i="1"/>
  <c r="AM191" i="1"/>
  <c r="AM187" i="1"/>
  <c r="AM183" i="1"/>
  <c r="AM179" i="1"/>
  <c r="AM175" i="1"/>
  <c r="AM171" i="1"/>
  <c r="AM167" i="1"/>
  <c r="AM162" i="1"/>
  <c r="AM158" i="1"/>
  <c r="AM154" i="1"/>
  <c r="AM150" i="1"/>
  <c r="AM146" i="1"/>
  <c r="AM142" i="1"/>
  <c r="AM138" i="1"/>
  <c r="AM134" i="1"/>
  <c r="AM130" i="1"/>
  <c r="AM217" i="1"/>
  <c r="AM216" i="1"/>
  <c r="AM211" i="1"/>
  <c r="AM207" i="1"/>
  <c r="AM200" i="1"/>
  <c r="AM196" i="1"/>
  <c r="AM192" i="1"/>
  <c r="AM188" i="1"/>
  <c r="AM184" i="1"/>
  <c r="AM180" i="1"/>
  <c r="AM176" i="1"/>
  <c r="AM172" i="1"/>
  <c r="AM168" i="1"/>
  <c r="AM163" i="1"/>
  <c r="AM159" i="1"/>
  <c r="AM155" i="1"/>
  <c r="AM151" i="1"/>
  <c r="AM147" i="1"/>
  <c r="AM143" i="1"/>
  <c r="AM139" i="1"/>
  <c r="AM135" i="1"/>
  <c r="AM131" i="1"/>
  <c r="BB6" i="1"/>
  <c r="BA349" i="1"/>
  <c r="BA345" i="1"/>
  <c r="BA341" i="1"/>
  <c r="BA337" i="1"/>
  <c r="BA333" i="1"/>
  <c r="BA105" i="1" s="1"/>
  <c r="BA328" i="1"/>
  <c r="BA350" i="1"/>
  <c r="BA346" i="1"/>
  <c r="BA342" i="1"/>
  <c r="BA338" i="1"/>
  <c r="BA334" i="1"/>
  <c r="BA329" i="1"/>
  <c r="BA351" i="1"/>
  <c r="BA347" i="1"/>
  <c r="BA343" i="1"/>
  <c r="BA339" i="1"/>
  <c r="BA335" i="1"/>
  <c r="BA330" i="1"/>
  <c r="BA326" i="1"/>
  <c r="BA352" i="1"/>
  <c r="BA348" i="1"/>
  <c r="BA344" i="1"/>
  <c r="BA340" i="1"/>
  <c r="BA336" i="1"/>
  <c r="BA331" i="1"/>
  <c r="BA327" i="1"/>
  <c r="BA321" i="1"/>
  <c r="BA317" i="1"/>
  <c r="BA313" i="1"/>
  <c r="BA308" i="1"/>
  <c r="BA304" i="1"/>
  <c r="BA299" i="1"/>
  <c r="BA295" i="1"/>
  <c r="BA291" i="1"/>
  <c r="BA287" i="1"/>
  <c r="BA322" i="1"/>
  <c r="BA318" i="1"/>
  <c r="BA314" i="1"/>
  <c r="BA309" i="1"/>
  <c r="BA305" i="1"/>
  <c r="BA301" i="1"/>
  <c r="BA296" i="1"/>
  <c r="BA325" i="1"/>
  <c r="BA323" i="1"/>
  <c r="BA319" i="1"/>
  <c r="BA315" i="1"/>
  <c r="BA310" i="1"/>
  <c r="BA306" i="1"/>
  <c r="BA302" i="1"/>
  <c r="BA297" i="1"/>
  <c r="BA293" i="1"/>
  <c r="BA324" i="1"/>
  <c r="BA320" i="1"/>
  <c r="BA316" i="1"/>
  <c r="BA312" i="1"/>
  <c r="BA307" i="1"/>
  <c r="BA303" i="1"/>
  <c r="BA298" i="1"/>
  <c r="BA294" i="1"/>
  <c r="BA290" i="1"/>
  <c r="BA284" i="1"/>
  <c r="BA280" i="1"/>
  <c r="BA276" i="1"/>
  <c r="BA272" i="1"/>
  <c r="BA268" i="1"/>
  <c r="BA262" i="1"/>
  <c r="BA258" i="1"/>
  <c r="BA254" i="1"/>
  <c r="BA249" i="1"/>
  <c r="BA292" i="1"/>
  <c r="BA288" i="1"/>
  <c r="BA285" i="1"/>
  <c r="BA281" i="1"/>
  <c r="BA277" i="1"/>
  <c r="BA273" i="1"/>
  <c r="BA269" i="1"/>
  <c r="BA265" i="1"/>
  <c r="BA259" i="1"/>
  <c r="BA255" i="1"/>
  <c r="BA250" i="1"/>
  <c r="BA286" i="1"/>
  <c r="BA282" i="1"/>
  <c r="BA278" i="1"/>
  <c r="BA274" i="1"/>
  <c r="BA270" i="1"/>
  <c r="BA266" i="1"/>
  <c r="BA260" i="1"/>
  <c r="BA256" i="1"/>
  <c r="BA251" i="1"/>
  <c r="BA247" i="1"/>
  <c r="BA283" i="1"/>
  <c r="BA279" i="1"/>
  <c r="BA275" i="1"/>
  <c r="BA271" i="1"/>
  <c r="BA267" i="1"/>
  <c r="BA261" i="1"/>
  <c r="BA257" i="1"/>
  <c r="BA253" i="1"/>
  <c r="BA248" i="1"/>
  <c r="BA244" i="1"/>
  <c r="BA240" i="1"/>
  <c r="BA245" i="1"/>
  <c r="BA238" i="1"/>
  <c r="BA235" i="1"/>
  <c r="BA243" i="1"/>
  <c r="BA241" i="1"/>
  <c r="BA236" i="1"/>
  <c r="BA263" i="1"/>
  <c r="BA239" i="1"/>
  <c r="BA237" i="1"/>
  <c r="BA264" i="1"/>
  <c r="BA246" i="1"/>
  <c r="BA242" i="1"/>
  <c r="BA234" i="1"/>
  <c r="BA233" i="1"/>
  <c r="BA229" i="1"/>
  <c r="BA225" i="1"/>
  <c r="BA221" i="1"/>
  <c r="BA217" i="1"/>
  <c r="BA212" i="1"/>
  <c r="BA208" i="1"/>
  <c r="BA201" i="1"/>
  <c r="BA197" i="1"/>
  <c r="BA193" i="1"/>
  <c r="BA189" i="1"/>
  <c r="BA185" i="1"/>
  <c r="BA181" i="1"/>
  <c r="BA177" i="1"/>
  <c r="BA230" i="1"/>
  <c r="BA226" i="1"/>
  <c r="BA222" i="1"/>
  <c r="BA218" i="1"/>
  <c r="BA213" i="1"/>
  <c r="BA209" i="1"/>
  <c r="BA205" i="1"/>
  <c r="BA104" i="1" s="1"/>
  <c r="BA198" i="1"/>
  <c r="BA194" i="1"/>
  <c r="BA190" i="1"/>
  <c r="BA186" i="1"/>
  <c r="BA182" i="1"/>
  <c r="BA178" i="1"/>
  <c r="BA174" i="1"/>
  <c r="BA231" i="1"/>
  <c r="BA227" i="1"/>
  <c r="BA223" i="1"/>
  <c r="BA219" i="1"/>
  <c r="BA214" i="1"/>
  <c r="BA210" i="1"/>
  <c r="BA206" i="1"/>
  <c r="BA199" i="1"/>
  <c r="BA195" i="1"/>
  <c r="BA191" i="1"/>
  <c r="BA187" i="1"/>
  <c r="BA183" i="1"/>
  <c r="BA179" i="1"/>
  <c r="BA175" i="1"/>
  <c r="BA232" i="1"/>
  <c r="BA228" i="1"/>
  <c r="BA224" i="1"/>
  <c r="BA220" i="1"/>
  <c r="BA216" i="1"/>
  <c r="BA211" i="1"/>
  <c r="BA207" i="1"/>
  <c r="BA200" i="1"/>
  <c r="BA196" i="1"/>
  <c r="BA192" i="1"/>
  <c r="BA188" i="1"/>
  <c r="BA184" i="1"/>
  <c r="BA180" i="1"/>
  <c r="BA176" i="1"/>
  <c r="BA172" i="1"/>
  <c r="BA168" i="1"/>
  <c r="BA163" i="1"/>
  <c r="BA159" i="1"/>
  <c r="BA155" i="1"/>
  <c r="BA151" i="1"/>
  <c r="BA147" i="1"/>
  <c r="BA143" i="1"/>
  <c r="BA139" i="1"/>
  <c r="BA135" i="1"/>
  <c r="BA131" i="1"/>
  <c r="BA173" i="1"/>
  <c r="BA169" i="1"/>
  <c r="BA164" i="1"/>
  <c r="BA160" i="1"/>
  <c r="BA156" i="1"/>
  <c r="BA152" i="1"/>
  <c r="BA148" i="1"/>
  <c r="BA144" i="1"/>
  <c r="BA140" i="1"/>
  <c r="BA136" i="1"/>
  <c r="BA132" i="1"/>
  <c r="BA170" i="1"/>
  <c r="BA166" i="1"/>
  <c r="BA103" i="1" s="1"/>
  <c r="BA161" i="1"/>
  <c r="BA157" i="1"/>
  <c r="BA153" i="1"/>
  <c r="BA149" i="1"/>
  <c r="BA145" i="1"/>
  <c r="BA141" i="1"/>
  <c r="BA137" i="1"/>
  <c r="BA133" i="1"/>
  <c r="BA129" i="1"/>
  <c r="BA102" i="1" s="1"/>
  <c r="BA171" i="1"/>
  <c r="BA167" i="1"/>
  <c r="BA162" i="1"/>
  <c r="BA158" i="1"/>
  <c r="BA154" i="1"/>
  <c r="BA150" i="1"/>
  <c r="BA146" i="1"/>
  <c r="BA142" i="1"/>
  <c r="BA138" i="1"/>
  <c r="BA134" i="1"/>
  <c r="BA130" i="1"/>
  <c r="BP6" i="1"/>
  <c r="BO350" i="1"/>
  <c r="BO334" i="1"/>
  <c r="BO338" i="1"/>
  <c r="BO342" i="1"/>
  <c r="BO346" i="1"/>
  <c r="BO329" i="1"/>
  <c r="BO339" i="1"/>
  <c r="BO352" i="1"/>
  <c r="BO336" i="1"/>
  <c r="BO341" i="1"/>
  <c r="BO317" i="1"/>
  <c r="BO299" i="1"/>
  <c r="BO282" i="1"/>
  <c r="BO266" i="1"/>
  <c r="BO249" i="1"/>
  <c r="BO233" i="1"/>
  <c r="BO217" i="1"/>
  <c r="BO197" i="1"/>
  <c r="BO327" i="1"/>
  <c r="BO309" i="1"/>
  <c r="BO343" i="1"/>
  <c r="BO340" i="1"/>
  <c r="BO345" i="1"/>
  <c r="BO328" i="1"/>
  <c r="BO321" i="1"/>
  <c r="BO304" i="1"/>
  <c r="BO286" i="1"/>
  <c r="BO270" i="1"/>
  <c r="BO254" i="1"/>
  <c r="BO237" i="1"/>
  <c r="BO221" i="1"/>
  <c r="BO201" i="1"/>
  <c r="BO314" i="1"/>
  <c r="BO347" i="1"/>
  <c r="BO330" i="1"/>
  <c r="BO344" i="1"/>
  <c r="BO349" i="1"/>
  <c r="BO333" i="1"/>
  <c r="BO105" i="1" s="1"/>
  <c r="BO308" i="1"/>
  <c r="BO291" i="1"/>
  <c r="BO274" i="1"/>
  <c r="BO258" i="1"/>
  <c r="BO241" i="1"/>
  <c r="BO225" i="1"/>
  <c r="BO208" i="1"/>
  <c r="BO318" i="1"/>
  <c r="BO351" i="1"/>
  <c r="BO335" i="1"/>
  <c r="BO348" i="1"/>
  <c r="BO331" i="1"/>
  <c r="BO337" i="1"/>
  <c r="BO313" i="1"/>
  <c r="BO295" i="1"/>
  <c r="BO278" i="1"/>
  <c r="BO262" i="1"/>
  <c r="BO245" i="1"/>
  <c r="BO229" i="1"/>
  <c r="BO212" i="1"/>
  <c r="BO322" i="1"/>
  <c r="BO305" i="1"/>
  <c r="BO287" i="1"/>
  <c r="BO279" i="1"/>
  <c r="BO263" i="1"/>
  <c r="BO246" i="1"/>
  <c r="BO230" i="1"/>
  <c r="BO213" i="1"/>
  <c r="BO323" i="1"/>
  <c r="BO306" i="1"/>
  <c r="BO288" i="1"/>
  <c r="BO272" i="1"/>
  <c r="BO256" i="1"/>
  <c r="BO239" i="1"/>
  <c r="BO223" i="1"/>
  <c r="BO206" i="1"/>
  <c r="BO320" i="1"/>
  <c r="BO303" i="1"/>
  <c r="BO285" i="1"/>
  <c r="BO269" i="1"/>
  <c r="BO253" i="1"/>
  <c r="BO236" i="1"/>
  <c r="BO220" i="1"/>
  <c r="BO200" i="1"/>
  <c r="BO190" i="1"/>
  <c r="BO187" i="1"/>
  <c r="BO171" i="1"/>
  <c r="BO154" i="1"/>
  <c r="BO138" i="1"/>
  <c r="BO188" i="1"/>
  <c r="BO172" i="1"/>
  <c r="BO155" i="1"/>
  <c r="BO139" i="1"/>
  <c r="BO185" i="1"/>
  <c r="BO301" i="1"/>
  <c r="BO296" i="1"/>
  <c r="BO292" i="1"/>
  <c r="BO267" i="1"/>
  <c r="BO250" i="1"/>
  <c r="BO234" i="1"/>
  <c r="BO218" i="1"/>
  <c r="BO198" i="1"/>
  <c r="BO326" i="1"/>
  <c r="BO310" i="1"/>
  <c r="BO293" i="1"/>
  <c r="BO276" i="1"/>
  <c r="BO260" i="1"/>
  <c r="BO243" i="1"/>
  <c r="BO227" i="1"/>
  <c r="BO210" i="1"/>
  <c r="BO324" i="1"/>
  <c r="BO307" i="1"/>
  <c r="BO290" i="1"/>
  <c r="BO273" i="1"/>
  <c r="BO257" i="1"/>
  <c r="BO240" i="1"/>
  <c r="BO224" i="1"/>
  <c r="BO207" i="1"/>
  <c r="BO175" i="1"/>
  <c r="BO158" i="1"/>
  <c r="BO142" i="1"/>
  <c r="BO176" i="1"/>
  <c r="BO159" i="1"/>
  <c r="BO143" i="1"/>
  <c r="BO283" i="1"/>
  <c r="BO271" i="1"/>
  <c r="BO255" i="1"/>
  <c r="BO238" i="1"/>
  <c r="BO222" i="1"/>
  <c r="BO205" i="1"/>
  <c r="BO104" i="1" s="1"/>
  <c r="BO315" i="1"/>
  <c r="BO297" i="1"/>
  <c r="BO280" i="1"/>
  <c r="BO264" i="1"/>
  <c r="BO247" i="1"/>
  <c r="BO231" i="1"/>
  <c r="BO214" i="1"/>
  <c r="BO312" i="1"/>
  <c r="BO294" i="1"/>
  <c r="BO277" i="1"/>
  <c r="BO261" i="1"/>
  <c r="BO244" i="1"/>
  <c r="BO228" i="1"/>
  <c r="BO211" i="1"/>
  <c r="BO192" i="1"/>
  <c r="BO191" i="1"/>
  <c r="BO179" i="1"/>
  <c r="BO162" i="1"/>
  <c r="BO146" i="1"/>
  <c r="BO130" i="1"/>
  <c r="BO180" i="1"/>
  <c r="BO163" i="1"/>
  <c r="BO147" i="1"/>
  <c r="BO131" i="1"/>
  <c r="BO177" i="1"/>
  <c r="BO275" i="1"/>
  <c r="BO259" i="1"/>
  <c r="BO242" i="1"/>
  <c r="BO226" i="1"/>
  <c r="BO209" i="1"/>
  <c r="BO325" i="1"/>
  <c r="BO319" i="1"/>
  <c r="BO302" i="1"/>
  <c r="BO284" i="1"/>
  <c r="BO268" i="1"/>
  <c r="BO251" i="1"/>
  <c r="BO235" i="1"/>
  <c r="BO219" i="1"/>
  <c r="BO199" i="1"/>
  <c r="BO316" i="1"/>
  <c r="BO298" i="1"/>
  <c r="BO281" i="1"/>
  <c r="BO265" i="1"/>
  <c r="BO248" i="1"/>
  <c r="BO232" i="1"/>
  <c r="BO216" i="1"/>
  <c r="BO196" i="1"/>
  <c r="BO183" i="1"/>
  <c r="BO167" i="1"/>
  <c r="BO150" i="1"/>
  <c r="BO134" i="1"/>
  <c r="BO184" i="1"/>
  <c r="BO168" i="1"/>
  <c r="BO151" i="1"/>
  <c r="BO135" i="1"/>
  <c r="BO164" i="1"/>
  <c r="BO148" i="1"/>
  <c r="BO132" i="1"/>
  <c r="BO194" i="1"/>
  <c r="BO174" i="1"/>
  <c r="BO157" i="1"/>
  <c r="BO141" i="1"/>
  <c r="BO169" i="1"/>
  <c r="BO152" i="1"/>
  <c r="BO136" i="1"/>
  <c r="BO178" i="1"/>
  <c r="BO161" i="1"/>
  <c r="BO145" i="1"/>
  <c r="BO129" i="1"/>
  <c r="BO102" i="1" s="1"/>
  <c r="BO173" i="1"/>
  <c r="BO156" i="1"/>
  <c r="BO140" i="1"/>
  <c r="BO195" i="1"/>
  <c r="BO193" i="1"/>
  <c r="BO182" i="1"/>
  <c r="BO166" i="1"/>
  <c r="BO103" i="1" s="1"/>
  <c r="BO149" i="1"/>
  <c r="BO133" i="1"/>
  <c r="BO189" i="1"/>
  <c r="BO181" i="1"/>
  <c r="BO160" i="1"/>
  <c r="BO144" i="1"/>
  <c r="BO186" i="1"/>
  <c r="BO170" i="1"/>
  <c r="BO153" i="1"/>
  <c r="BO137" i="1"/>
  <c r="AA416" i="1"/>
  <c r="Q416" i="1"/>
  <c r="L416" i="1"/>
  <c r="N267" i="1"/>
  <c r="N242" i="1"/>
  <c r="N237" i="1"/>
  <c r="N347" i="1"/>
  <c r="N277" i="1"/>
  <c r="N140" i="1"/>
  <c r="N280" i="1"/>
  <c r="N278" i="1"/>
  <c r="N241" i="1"/>
  <c r="N138" i="1"/>
  <c r="N255" i="1"/>
  <c r="N218" i="1"/>
  <c r="N129" i="1"/>
  <c r="S329" i="1"/>
  <c r="S232" i="1"/>
  <c r="S148" i="1"/>
  <c r="S320" i="1"/>
  <c r="S244" i="1"/>
  <c r="S158" i="1"/>
  <c r="S334" i="1"/>
  <c r="S225" i="1"/>
  <c r="S137" i="1"/>
  <c r="S246" i="1"/>
  <c r="S309" i="1"/>
  <c r="S220" i="1"/>
  <c r="S136" i="1"/>
  <c r="I293" i="1"/>
  <c r="I305" i="1"/>
  <c r="I239" i="1"/>
  <c r="I163" i="1"/>
  <c r="I170" i="1"/>
  <c r="I317" i="1"/>
  <c r="I225" i="1"/>
  <c r="I218" i="1"/>
  <c r="I222" i="1"/>
  <c r="I323" i="1"/>
  <c r="I306" i="1"/>
  <c r="I310" i="1"/>
  <c r="I242" i="1"/>
  <c r="I144" i="1"/>
  <c r="X352" i="1"/>
  <c r="X295" i="1"/>
  <c r="X239" i="1"/>
  <c r="X309" i="1"/>
  <c r="X263" i="1"/>
  <c r="X274" i="1"/>
  <c r="X285" i="1"/>
  <c r="X220" i="1"/>
  <c r="X190" i="1"/>
  <c r="X163" i="1"/>
  <c r="X134" i="1"/>
  <c r="X199" i="1"/>
  <c r="X196" i="1"/>
  <c r="N283" i="1"/>
  <c r="N199" i="1"/>
  <c r="N297" i="1"/>
  <c r="N154" i="1"/>
  <c r="N185" i="1"/>
  <c r="S162" i="1"/>
  <c r="S175" i="1"/>
  <c r="S155" i="1"/>
  <c r="S236" i="1"/>
  <c r="I158" i="1"/>
  <c r="N272" i="1"/>
  <c r="N270" i="1"/>
  <c r="N137" i="1"/>
  <c r="N130" i="1"/>
  <c r="N263" i="1"/>
  <c r="N234" i="1"/>
  <c r="N151" i="1"/>
  <c r="N195" i="1"/>
  <c r="N290" i="1"/>
  <c r="N136" i="1"/>
  <c r="N276" i="1"/>
  <c r="N274" i="1"/>
  <c r="N233" i="1"/>
  <c r="N150" i="1"/>
  <c r="S233" i="1"/>
  <c r="S145" i="1"/>
  <c r="S255" i="1"/>
  <c r="S245" i="1"/>
  <c r="S159" i="1"/>
  <c r="S267" i="1"/>
  <c r="S347" i="1"/>
  <c r="S138" i="1"/>
  <c r="S239" i="1"/>
  <c r="S161" i="1"/>
  <c r="S221" i="1"/>
  <c r="S133" i="1"/>
  <c r="S242" i="1"/>
  <c r="I205" i="1"/>
  <c r="I233" i="1"/>
  <c r="I342" i="1"/>
  <c r="I301" i="1"/>
  <c r="I299" i="1"/>
  <c r="I232" i="1"/>
  <c r="I155" i="1"/>
  <c r="I132" i="1"/>
  <c r="I319" i="1"/>
  <c r="I241" i="1"/>
  <c r="I234" i="1"/>
  <c r="I238" i="1"/>
  <c r="I326" i="1"/>
  <c r="X179" i="1"/>
  <c r="X331" i="1"/>
  <c r="X284" i="1"/>
  <c r="X219" i="1"/>
  <c r="X298" i="1"/>
  <c r="X342" i="1"/>
  <c r="X254" i="1"/>
  <c r="X265" i="1"/>
  <c r="X221" i="1"/>
  <c r="X189" i="1"/>
  <c r="X143" i="1"/>
  <c r="X218" i="1"/>
  <c r="X157" i="1"/>
  <c r="X168" i="1"/>
  <c r="N222" i="1"/>
  <c r="N249" i="1"/>
  <c r="N226" i="1"/>
  <c r="N337" i="1"/>
  <c r="S197" i="1"/>
  <c r="S142" i="1"/>
  <c r="S313" i="1"/>
  <c r="S342" i="1"/>
  <c r="S143" i="1"/>
  <c r="I230" i="1"/>
  <c r="N187" i="1"/>
  <c r="N298" i="1"/>
  <c r="N144" i="1"/>
  <c r="N284" i="1"/>
  <c r="N282" i="1"/>
  <c r="N133" i="1"/>
  <c r="N158" i="1"/>
  <c r="N275" i="1"/>
  <c r="N207" i="1"/>
  <c r="N147" i="1"/>
  <c r="N191" i="1"/>
  <c r="N285" i="1"/>
  <c r="N132" i="1"/>
  <c r="S319" i="1"/>
  <c r="S146" i="1"/>
  <c r="S247" i="1"/>
  <c r="S170" i="1"/>
  <c r="S160" i="1"/>
  <c r="S260" i="1"/>
  <c r="S182" i="1"/>
  <c r="S298" i="1"/>
  <c r="S240" i="1"/>
  <c r="S154" i="1"/>
  <c r="S343" i="1"/>
  <c r="S134" i="1"/>
  <c r="S235" i="1"/>
  <c r="S157" i="1"/>
  <c r="I180" i="1"/>
  <c r="I348" i="1"/>
  <c r="I227" i="1"/>
  <c r="I224" i="1"/>
  <c r="I228" i="1"/>
  <c r="I337" i="1"/>
  <c r="I314" i="1"/>
  <c r="I313" i="1"/>
  <c r="I248" i="1"/>
  <c r="I156" i="1"/>
  <c r="I142" i="1"/>
  <c r="I338" i="1"/>
  <c r="I236" i="1"/>
  <c r="X201" i="1"/>
  <c r="X310" i="1"/>
  <c r="X264" i="1"/>
  <c r="X335" i="1"/>
  <c r="X287" i="1"/>
  <c r="X321" i="1"/>
  <c r="X333" i="1"/>
  <c r="X244" i="1"/>
  <c r="X241" i="1"/>
  <c r="X152" i="1"/>
  <c r="X158" i="1"/>
  <c r="X206" i="1"/>
  <c r="X137" i="1"/>
  <c r="N239" i="1"/>
  <c r="N268" i="1"/>
  <c r="N142" i="1"/>
  <c r="N131" i="1"/>
  <c r="N230" i="1"/>
  <c r="S231" i="1"/>
  <c r="S243" i="1"/>
  <c r="S224" i="1"/>
  <c r="S308" i="1"/>
  <c r="I324" i="1"/>
  <c r="I197" i="1"/>
  <c r="I295" i="1"/>
  <c r="I129" i="1"/>
  <c r="X306" i="1"/>
  <c r="X317" i="1"/>
  <c r="X148" i="1"/>
  <c r="X222" i="1"/>
  <c r="X323" i="1"/>
  <c r="X149" i="1"/>
  <c r="I240" i="1"/>
  <c r="I329" i="1"/>
  <c r="X299" i="1"/>
  <c r="X278" i="1"/>
  <c r="X132" i="1"/>
  <c r="I174" i="1"/>
  <c r="X334" i="1"/>
  <c r="I263" i="1"/>
  <c r="I278" i="1"/>
  <c r="X173" i="1"/>
  <c r="X307" i="1"/>
  <c r="X200" i="1"/>
  <c r="X183" i="1"/>
  <c r="I193" i="1"/>
  <c r="I266" i="1"/>
  <c r="X174" i="1"/>
  <c r="X169" i="1"/>
  <c r="I265" i="1"/>
  <c r="I184" i="1"/>
  <c r="N288" i="1"/>
  <c r="N286" i="1"/>
  <c r="N153" i="1"/>
  <c r="N146" i="1"/>
  <c r="N279" i="1"/>
  <c r="N211" i="1"/>
  <c r="N166" i="1"/>
  <c r="N213" i="1"/>
  <c r="N307" i="1"/>
  <c r="N152" i="1"/>
  <c r="N293" i="1"/>
  <c r="N291" i="1"/>
  <c r="N141" i="1"/>
  <c r="N169" i="1"/>
  <c r="S249" i="1"/>
  <c r="S163" i="1"/>
  <c r="S271" i="1"/>
  <c r="S262" i="1"/>
  <c r="S176" i="1"/>
  <c r="S283" i="1"/>
  <c r="S327" i="1"/>
  <c r="S156" i="1"/>
  <c r="S256" i="1"/>
  <c r="S178" i="1"/>
  <c r="S237" i="1"/>
  <c r="S149" i="1"/>
  <c r="S259" i="1"/>
  <c r="I229" i="1"/>
  <c r="I219" i="1"/>
  <c r="I181" i="1"/>
  <c r="I320" i="1"/>
  <c r="I318" i="1"/>
  <c r="I223" i="1"/>
  <c r="I161" i="1"/>
  <c r="I153" i="1"/>
  <c r="I346" i="1"/>
  <c r="I257" i="1"/>
  <c r="I231" i="1"/>
  <c r="I235" i="1"/>
  <c r="I345" i="1"/>
  <c r="X170" i="1"/>
  <c r="X336" i="1"/>
  <c r="X288" i="1"/>
  <c r="X223" i="1"/>
  <c r="X303" i="1"/>
  <c r="X346" i="1"/>
  <c r="X258" i="1"/>
  <c r="X269" i="1"/>
  <c r="X229" i="1"/>
  <c r="X166" i="1"/>
  <c r="X147" i="1"/>
  <c r="X234" i="1"/>
  <c r="X161" i="1"/>
  <c r="X172" i="1"/>
  <c r="N281" i="1"/>
  <c r="N266" i="1"/>
  <c r="N259" i="1"/>
  <c r="N339" i="1"/>
  <c r="S307" i="1"/>
  <c r="S153" i="1"/>
  <c r="S166" i="1"/>
  <c r="S140" i="1"/>
  <c r="S219" i="1"/>
  <c r="I195" i="1"/>
  <c r="N206" i="1"/>
  <c r="N316" i="1"/>
  <c r="N160" i="1"/>
  <c r="N302" i="1"/>
  <c r="N299" i="1"/>
  <c r="N149" i="1"/>
  <c r="N177" i="1"/>
  <c r="N292" i="1"/>
  <c r="N224" i="1"/>
  <c r="N163" i="1"/>
  <c r="N210" i="1"/>
  <c r="N303" i="1"/>
  <c r="N148" i="1"/>
  <c r="S336" i="1"/>
  <c r="S164" i="1"/>
  <c r="S264" i="1"/>
  <c r="S186" i="1"/>
  <c r="S177" i="1"/>
  <c r="S276" i="1"/>
  <c r="S198" i="1"/>
  <c r="S316" i="1"/>
  <c r="S257" i="1"/>
  <c r="S171" i="1"/>
  <c r="S323" i="1"/>
  <c r="S150" i="1"/>
  <c r="S251" i="1"/>
  <c r="S174" i="1"/>
  <c r="I143" i="1"/>
  <c r="I140" i="1"/>
  <c r="I267" i="1"/>
  <c r="I245" i="1"/>
  <c r="I249" i="1"/>
  <c r="I352" i="1"/>
  <c r="I327" i="1"/>
  <c r="I315" i="1"/>
  <c r="I258" i="1"/>
  <c r="I172" i="1"/>
  <c r="I160" i="1"/>
  <c r="I157" i="1"/>
  <c r="I243" i="1"/>
  <c r="X194" i="1"/>
  <c r="X315" i="1"/>
  <c r="X268" i="1"/>
  <c r="X339" i="1"/>
  <c r="X292" i="1"/>
  <c r="X325" i="1"/>
  <c r="X337" i="1"/>
  <c r="X248" i="1"/>
  <c r="X246" i="1"/>
  <c r="X156" i="1"/>
  <c r="X162" i="1"/>
  <c r="X210" i="1"/>
  <c r="X141" i="1"/>
  <c r="N351" i="1"/>
  <c r="N336" i="1"/>
  <c r="N229" i="1"/>
  <c r="N197" i="1"/>
  <c r="N157" i="1"/>
  <c r="S180" i="1"/>
  <c r="S317" i="1"/>
  <c r="S290" i="1"/>
  <c r="S185" i="1"/>
  <c r="I171" i="1"/>
  <c r="I277" i="1"/>
  <c r="N301" i="1"/>
  <c r="N232" i="1"/>
  <c r="N155" i="1"/>
  <c r="N219" i="1"/>
  <c r="N312" i="1"/>
  <c r="N171" i="1"/>
  <c r="N315" i="1"/>
  <c r="N313" i="1"/>
  <c r="N161" i="1"/>
  <c r="N173" i="1"/>
  <c r="N287" i="1"/>
  <c r="N220" i="1"/>
  <c r="N159" i="1"/>
  <c r="S324" i="1"/>
  <c r="S265" i="1"/>
  <c r="S179" i="1"/>
  <c r="S351" i="1"/>
  <c r="S277" i="1"/>
  <c r="S191" i="1"/>
  <c r="S315" i="1"/>
  <c r="S258" i="1"/>
  <c r="S172" i="1"/>
  <c r="S279" i="1"/>
  <c r="S312" i="1"/>
  <c r="S253" i="1"/>
  <c r="S167" i="1"/>
  <c r="I325" i="1"/>
  <c r="I335" i="1"/>
  <c r="I260" i="1"/>
  <c r="I183" i="1"/>
  <c r="I159" i="1"/>
  <c r="I351" i="1"/>
  <c r="I262" i="1"/>
  <c r="I247" i="1"/>
  <c r="I251" i="1"/>
  <c r="I146" i="1"/>
  <c r="I343" i="1"/>
  <c r="I334" i="1"/>
  <c r="I274" i="1"/>
  <c r="I167" i="1"/>
  <c r="X182" i="1"/>
  <c r="X304" i="1"/>
  <c r="X247" i="1"/>
  <c r="X318" i="1"/>
  <c r="X271" i="1"/>
  <c r="X282" i="1"/>
  <c r="X316" i="1"/>
  <c r="X228" i="1"/>
  <c r="X209" i="1"/>
  <c r="X136" i="1"/>
  <c r="X142" i="1"/>
  <c r="X181" i="1"/>
  <c r="X238" i="1"/>
  <c r="N349" i="1"/>
  <c r="N334" i="1"/>
  <c r="N326" i="1"/>
  <c r="N243" i="1"/>
  <c r="S331" i="1"/>
  <c r="S222" i="1"/>
  <c r="S234" i="1"/>
  <c r="S206" i="1"/>
  <c r="S284" i="1"/>
  <c r="I341" i="1"/>
  <c r="I151" i="1"/>
  <c r="I297" i="1"/>
  <c r="I328" i="1"/>
  <c r="X260" i="1"/>
  <c r="X328" i="1"/>
  <c r="X154" i="1"/>
  <c r="I275" i="1"/>
  <c r="X347" i="1"/>
  <c r="I137" i="1"/>
  <c r="I244" i="1"/>
  <c r="I253" i="1"/>
  <c r="X243" i="1"/>
  <c r="X138" i="1"/>
  <c r="I178" i="1"/>
  <c r="X350" i="1"/>
  <c r="X290" i="1"/>
  <c r="I147" i="1"/>
  <c r="X151" i="1"/>
  <c r="N223" i="1"/>
  <c r="N333" i="1"/>
  <c r="N175" i="1"/>
  <c r="N319" i="1"/>
  <c r="N317" i="1"/>
  <c r="N168" i="1"/>
  <c r="N196" i="1"/>
  <c r="N309" i="1"/>
  <c r="N240" i="1"/>
  <c r="N178" i="1"/>
  <c r="N227" i="1"/>
  <c r="N320" i="1"/>
  <c r="N164" i="1"/>
  <c r="S352" i="1"/>
  <c r="S181" i="1"/>
  <c r="S280" i="1"/>
  <c r="S205" i="1"/>
  <c r="S193" i="1"/>
  <c r="S297" i="1"/>
  <c r="S218" i="1"/>
  <c r="S333" i="1"/>
  <c r="S273" i="1"/>
  <c r="S187" i="1"/>
  <c r="S340" i="1"/>
  <c r="S169" i="1"/>
  <c r="S268" i="1"/>
  <c r="S190" i="1"/>
  <c r="I154" i="1"/>
  <c r="I141" i="1"/>
  <c r="I264" i="1"/>
  <c r="I255" i="1"/>
  <c r="I254" i="1"/>
  <c r="I168" i="1"/>
  <c r="I349" i="1"/>
  <c r="I339" i="1"/>
  <c r="I279" i="1"/>
  <c r="I185" i="1"/>
  <c r="I176" i="1"/>
  <c r="I175" i="1"/>
  <c r="I273" i="1"/>
  <c r="X197" i="1"/>
  <c r="X319" i="1"/>
  <c r="X272" i="1"/>
  <c r="X343" i="1"/>
  <c r="X296" i="1"/>
  <c r="X329" i="1"/>
  <c r="X341" i="1"/>
  <c r="X253" i="1"/>
  <c r="X226" i="1"/>
  <c r="X160" i="1"/>
  <c r="X131" i="1"/>
  <c r="X214" i="1"/>
  <c r="X145" i="1"/>
  <c r="X171" i="1"/>
  <c r="N193" i="1"/>
  <c r="N184" i="1"/>
  <c r="N257" i="1"/>
  <c r="N269" i="1"/>
  <c r="S130" i="1"/>
  <c r="S212" i="1"/>
  <c r="S349" i="1"/>
  <c r="S131" i="1"/>
  <c r="S275" i="1"/>
  <c r="I189" i="1"/>
  <c r="N318" i="1"/>
  <c r="N248" i="1"/>
  <c r="N170" i="1"/>
  <c r="N235" i="1"/>
  <c r="N328" i="1"/>
  <c r="N188" i="1"/>
  <c r="N331" i="1"/>
  <c r="N329" i="1"/>
  <c r="N180" i="1"/>
  <c r="N190" i="1"/>
  <c r="N305" i="1"/>
  <c r="N236" i="1"/>
  <c r="N174" i="1"/>
  <c r="S341" i="1"/>
  <c r="S281" i="1"/>
  <c r="S195" i="1"/>
  <c r="S348" i="1"/>
  <c r="S294" i="1"/>
  <c r="S210" i="1"/>
  <c r="S135" i="1"/>
  <c r="S274" i="1"/>
  <c r="S188" i="1"/>
  <c r="S299" i="1"/>
  <c r="S328" i="1"/>
  <c r="S269" i="1"/>
  <c r="S183" i="1"/>
  <c r="I340" i="1"/>
  <c r="I344" i="1"/>
  <c r="I304" i="1"/>
  <c r="I192" i="1"/>
  <c r="I166" i="1"/>
  <c r="I179" i="1"/>
  <c r="I283" i="1"/>
  <c r="I271" i="1"/>
  <c r="I270" i="1"/>
  <c r="I194" i="1"/>
  <c r="I134" i="1"/>
  <c r="I152" i="1"/>
  <c r="I276" i="1"/>
  <c r="I169" i="1"/>
  <c r="X185" i="1"/>
  <c r="X308" i="1"/>
  <c r="X251" i="1"/>
  <c r="X322" i="1"/>
  <c r="X275" i="1"/>
  <c r="X286" i="1"/>
  <c r="X320" i="1"/>
  <c r="X232" i="1"/>
  <c r="X213" i="1"/>
  <c r="X140" i="1"/>
  <c r="X146" i="1"/>
  <c r="X193" i="1"/>
  <c r="X217" i="1"/>
  <c r="N304" i="1"/>
  <c r="N296" i="1"/>
  <c r="N231" i="1"/>
  <c r="N310" i="1"/>
  <c r="N143" i="1"/>
  <c r="S287" i="1"/>
  <c r="S305" i="1"/>
  <c r="S272" i="1"/>
  <c r="S168" i="1"/>
  <c r="I259" i="1"/>
  <c r="N323" i="1"/>
  <c r="N321" i="1"/>
  <c r="N189" i="1"/>
  <c r="N181" i="1"/>
  <c r="N314" i="1"/>
  <c r="N244" i="1"/>
  <c r="N209" i="1"/>
  <c r="N247" i="1"/>
  <c r="N341" i="1"/>
  <c r="N183" i="1"/>
  <c r="N327" i="1"/>
  <c r="N325" i="1"/>
  <c r="N176" i="1"/>
  <c r="N208" i="1"/>
  <c r="S282" i="1"/>
  <c r="S196" i="1"/>
  <c r="S310" i="1"/>
  <c r="S321" i="1"/>
  <c r="S211" i="1"/>
  <c r="S330" i="1"/>
  <c r="S296" i="1"/>
  <c r="S189" i="1"/>
  <c r="S288" i="1"/>
  <c r="S213" i="1"/>
  <c r="S270" i="1"/>
  <c r="S184" i="1"/>
  <c r="S295" i="1"/>
  <c r="I261" i="1"/>
  <c r="I281" i="1"/>
  <c r="I216" i="1"/>
  <c r="I131" i="1"/>
  <c r="I347" i="1"/>
  <c r="I285" i="1"/>
  <c r="I187" i="1"/>
  <c r="I182" i="1"/>
  <c r="I177" i="1"/>
  <c r="I294" i="1"/>
  <c r="I287" i="1"/>
  <c r="I286" i="1"/>
  <c r="I208" i="1"/>
  <c r="I135" i="1"/>
  <c r="X344" i="1"/>
  <c r="X297" i="1"/>
  <c r="X231" i="1"/>
  <c r="X301" i="1"/>
  <c r="X255" i="1"/>
  <c r="X266" i="1"/>
  <c r="X277" i="1"/>
  <c r="X245" i="1"/>
  <c r="X178" i="1"/>
  <c r="X155" i="1"/>
  <c r="X129" i="1"/>
  <c r="X175" i="1"/>
  <c r="X184" i="1"/>
  <c r="N172" i="1"/>
  <c r="N228" i="1"/>
  <c r="N324" i="1"/>
  <c r="N308" i="1"/>
  <c r="S266" i="1"/>
  <c r="S278" i="1"/>
  <c r="S344" i="1"/>
  <c r="S194" i="1"/>
  <c r="S209" i="1"/>
  <c r="I303" i="1"/>
  <c r="I209" i="1"/>
  <c r="I226" i="1"/>
  <c r="I214" i="1"/>
  <c r="X330" i="1"/>
  <c r="X240" i="1"/>
  <c r="X212" i="1"/>
  <c r="I290" i="1"/>
  <c r="X345" i="1"/>
  <c r="I333" i="1"/>
  <c r="I350" i="1"/>
  <c r="I150" i="1"/>
  <c r="X314" i="1"/>
  <c r="X224" i="1"/>
  <c r="I280" i="1"/>
  <c r="X293" i="1"/>
  <c r="N335" i="1"/>
  <c r="N265" i="1"/>
  <c r="N186" i="1"/>
  <c r="N251" i="1"/>
  <c r="N345" i="1"/>
  <c r="N217" i="1"/>
  <c r="N348" i="1"/>
  <c r="N346" i="1"/>
  <c r="N200" i="1"/>
  <c r="N221" i="1"/>
  <c r="N322" i="1"/>
  <c r="N253" i="1"/>
  <c r="N192" i="1"/>
  <c r="S338" i="1"/>
  <c r="S302" i="1"/>
  <c r="S214" i="1"/>
  <c r="S139" i="1"/>
  <c r="S326" i="1"/>
  <c r="S227" i="1"/>
  <c r="S151" i="1"/>
  <c r="S293" i="1"/>
  <c r="S207" i="1"/>
  <c r="S322" i="1"/>
  <c r="S345" i="1"/>
  <c r="S285" i="1"/>
  <c r="S199" i="1"/>
  <c r="S129" i="1"/>
  <c r="I145" i="1"/>
  <c r="I322" i="1"/>
  <c r="I212" i="1"/>
  <c r="I173" i="1"/>
  <c r="I190" i="1"/>
  <c r="I291" i="1"/>
  <c r="I268" i="1"/>
  <c r="I256" i="1"/>
  <c r="I213" i="1"/>
  <c r="I149" i="1"/>
  <c r="I148" i="1"/>
  <c r="I308" i="1"/>
  <c r="I198" i="1"/>
  <c r="X176" i="1"/>
  <c r="X302" i="1"/>
  <c r="X256" i="1"/>
  <c r="X326" i="1"/>
  <c r="X279" i="1"/>
  <c r="X313" i="1"/>
  <c r="X324" i="1"/>
  <c r="X236" i="1"/>
  <c r="X207" i="1"/>
  <c r="X144" i="1"/>
  <c r="X150" i="1"/>
  <c r="X208" i="1"/>
  <c r="X233" i="1"/>
  <c r="N306" i="1"/>
  <c r="N162" i="1"/>
  <c r="N182" i="1"/>
  <c r="N167" i="1"/>
  <c r="N179" i="1"/>
  <c r="S291" i="1"/>
  <c r="S192" i="1"/>
  <c r="S173" i="1"/>
  <c r="S254" i="1"/>
  <c r="I309" i="1"/>
  <c r="N340" i="1"/>
  <c r="N338" i="1"/>
  <c r="N214" i="1"/>
  <c r="N201" i="1"/>
  <c r="N330" i="1"/>
  <c r="N261" i="1"/>
  <c r="N246" i="1"/>
  <c r="N264" i="1"/>
  <c r="N262" i="1"/>
  <c r="N212" i="1"/>
  <c r="N344" i="1"/>
  <c r="N342" i="1"/>
  <c r="N194" i="1"/>
  <c r="N245" i="1"/>
  <c r="S304" i="1"/>
  <c r="S216" i="1"/>
  <c r="S132" i="1"/>
  <c r="S303" i="1"/>
  <c r="S228" i="1"/>
  <c r="S144" i="1"/>
  <c r="S337" i="1"/>
  <c r="S208" i="1"/>
  <c r="S306" i="1"/>
  <c r="S230" i="1"/>
  <c r="S286" i="1"/>
  <c r="S200" i="1"/>
  <c r="S314" i="1"/>
  <c r="I282" i="1"/>
  <c r="I288" i="1"/>
  <c r="I237" i="1"/>
  <c r="I139" i="1"/>
  <c r="I136" i="1"/>
  <c r="I296" i="1"/>
  <c r="I207" i="1"/>
  <c r="I196" i="1"/>
  <c r="I201" i="1"/>
  <c r="I307" i="1"/>
  <c r="I298" i="1"/>
  <c r="I292" i="1"/>
  <c r="I221" i="1"/>
  <c r="I130" i="1"/>
  <c r="X348" i="1"/>
  <c r="X291" i="1"/>
  <c r="X235" i="1"/>
  <c r="X305" i="1"/>
  <c r="X259" i="1"/>
  <c r="X270" i="1"/>
  <c r="X281" i="1"/>
  <c r="X216" i="1"/>
  <c r="X186" i="1"/>
  <c r="X159" i="1"/>
  <c r="X130" i="1"/>
  <c r="X187" i="1"/>
  <c r="X192" i="1"/>
  <c r="N216" i="1"/>
  <c r="N294" i="1"/>
  <c r="N295" i="1"/>
  <c r="N271" i="1"/>
  <c r="S339" i="1"/>
  <c r="S350" i="1"/>
  <c r="S335" i="1"/>
  <c r="S263" i="1"/>
  <c r="S152" i="1"/>
  <c r="I269" i="1"/>
  <c r="N256" i="1"/>
  <c r="N254" i="1"/>
  <c r="N225" i="1"/>
  <c r="N352" i="1"/>
  <c r="N350" i="1"/>
  <c r="N205" i="1"/>
  <c r="N135" i="1"/>
  <c r="N343" i="1"/>
  <c r="N273" i="1"/>
  <c r="N238" i="1"/>
  <c r="N260" i="1"/>
  <c r="N258" i="1"/>
  <c r="N198" i="1"/>
  <c r="N134" i="1"/>
  <c r="S217" i="1"/>
  <c r="S325" i="1"/>
  <c r="S238" i="1"/>
  <c r="S229" i="1"/>
  <c r="S141" i="1"/>
  <c r="S250" i="1"/>
  <c r="S346" i="1"/>
  <c r="S318" i="1"/>
  <c r="S223" i="1"/>
  <c r="S147" i="1"/>
  <c r="S201" i="1"/>
  <c r="S301" i="1"/>
  <c r="S226" i="1"/>
  <c r="I186" i="1"/>
  <c r="I206" i="1"/>
  <c r="I321" i="1"/>
  <c r="I284" i="1"/>
  <c r="I272" i="1"/>
  <c r="I210" i="1"/>
  <c r="I133" i="1"/>
  <c r="I164" i="1"/>
  <c r="I312" i="1"/>
  <c r="I220" i="1"/>
  <c r="I211" i="1"/>
  <c r="I217" i="1"/>
  <c r="I302" i="1"/>
  <c r="X167" i="1"/>
  <c r="X327" i="1"/>
  <c r="X280" i="1"/>
  <c r="X351" i="1"/>
  <c r="X294" i="1"/>
  <c r="X338" i="1"/>
  <c r="X349" i="1"/>
  <c r="X261" i="1"/>
  <c r="X249" i="1"/>
  <c r="X177" i="1"/>
  <c r="X139" i="1"/>
  <c r="X230" i="1"/>
  <c r="X153" i="1"/>
  <c r="X195" i="1"/>
  <c r="N139" i="1"/>
  <c r="N156" i="1"/>
  <c r="N145" i="1"/>
  <c r="N250" i="1"/>
  <c r="S248" i="1"/>
  <c r="S261" i="1"/>
  <c r="S241" i="1"/>
  <c r="S292" i="1"/>
  <c r="I250" i="1"/>
  <c r="I336" i="1"/>
  <c r="I316" i="1"/>
  <c r="I138" i="1"/>
  <c r="X198" i="1"/>
  <c r="X283" i="1"/>
  <c r="X211" i="1"/>
  <c r="X133" i="1"/>
  <c r="I200" i="1"/>
  <c r="X164" i="1"/>
  <c r="I246" i="1"/>
  <c r="I330" i="1"/>
  <c r="X191" i="1"/>
  <c r="X267" i="1"/>
  <c r="X205" i="1"/>
  <c r="X180" i="1"/>
  <c r="X276" i="1"/>
  <c r="I331" i="1"/>
  <c r="I162" i="1"/>
  <c r="I188" i="1"/>
  <c r="X227" i="1"/>
  <c r="X273" i="1"/>
  <c r="X250" i="1"/>
  <c r="I191" i="1"/>
  <c r="X135" i="1"/>
  <c r="X237" i="1"/>
  <c r="X188" i="1"/>
  <c r="X312" i="1"/>
  <c r="X242" i="1"/>
  <c r="X340" i="1"/>
  <c r="I199" i="1"/>
  <c r="X225" i="1"/>
  <c r="X262" i="1"/>
  <c r="X257" i="1"/>
  <c r="BQ6" i="1" l="1"/>
  <c r="BP347" i="1"/>
  <c r="BP330" i="1"/>
  <c r="BP351" i="1"/>
  <c r="BP335" i="1"/>
  <c r="BP339" i="1"/>
  <c r="BP343" i="1"/>
  <c r="BP326" i="1"/>
  <c r="BP352" i="1"/>
  <c r="BP336" i="1"/>
  <c r="BP349" i="1"/>
  <c r="BP333" i="1"/>
  <c r="BP105" i="1" s="1"/>
  <c r="BP338" i="1"/>
  <c r="BP314" i="1"/>
  <c r="BP296" i="1"/>
  <c r="BP279" i="1"/>
  <c r="BP263" i="1"/>
  <c r="BP246" i="1"/>
  <c r="BP230" i="1"/>
  <c r="BP213" i="1"/>
  <c r="BP323" i="1"/>
  <c r="BP306" i="1"/>
  <c r="BP340" i="1"/>
  <c r="BP337" i="1"/>
  <c r="BP342" i="1"/>
  <c r="BP325" i="1"/>
  <c r="BP318" i="1"/>
  <c r="BP301" i="1"/>
  <c r="BP283" i="1"/>
  <c r="BP267" i="1"/>
  <c r="BP250" i="1"/>
  <c r="BP234" i="1"/>
  <c r="BP218" i="1"/>
  <c r="BP198" i="1"/>
  <c r="BP310" i="1"/>
  <c r="BP344" i="1"/>
  <c r="BP341" i="1"/>
  <c r="BP346" i="1"/>
  <c r="BP329" i="1"/>
  <c r="BP322" i="1"/>
  <c r="BP305" i="1"/>
  <c r="BP287" i="1"/>
  <c r="BP271" i="1"/>
  <c r="BP255" i="1"/>
  <c r="BP238" i="1"/>
  <c r="BP222" i="1"/>
  <c r="BP205" i="1"/>
  <c r="BP104" i="1" s="1"/>
  <c r="BP315" i="1"/>
  <c r="BP348" i="1"/>
  <c r="BP331" i="1"/>
  <c r="BP345" i="1"/>
  <c r="BP350" i="1"/>
  <c r="BP334" i="1"/>
  <c r="BP327" i="1"/>
  <c r="BP309" i="1"/>
  <c r="BP292" i="1"/>
  <c r="BP275" i="1"/>
  <c r="BP259" i="1"/>
  <c r="BP242" i="1"/>
  <c r="BP226" i="1"/>
  <c r="BP209" i="1"/>
  <c r="BP319" i="1"/>
  <c r="BP302" i="1"/>
  <c r="BP284" i="1"/>
  <c r="BP276" i="1"/>
  <c r="BP260" i="1"/>
  <c r="BP243" i="1"/>
  <c r="BP227" i="1"/>
  <c r="BP210" i="1"/>
  <c r="BP320" i="1"/>
  <c r="BP303" i="1"/>
  <c r="BP285" i="1"/>
  <c r="BP269" i="1"/>
  <c r="BP253" i="1"/>
  <c r="BP236" i="1"/>
  <c r="BP220" i="1"/>
  <c r="BP200" i="1"/>
  <c r="BP317" i="1"/>
  <c r="BP299" i="1"/>
  <c r="BP282" i="1"/>
  <c r="BP266" i="1"/>
  <c r="BP249" i="1"/>
  <c r="BP233" i="1"/>
  <c r="BP217" i="1"/>
  <c r="BP197" i="1"/>
  <c r="BP184" i="1"/>
  <c r="BP168" i="1"/>
  <c r="BP151" i="1"/>
  <c r="BP135" i="1"/>
  <c r="BP185" i="1"/>
  <c r="BP169" i="1"/>
  <c r="BP152" i="1"/>
  <c r="BP136" i="1"/>
  <c r="BP195" i="1"/>
  <c r="BP280" i="1"/>
  <c r="BP264" i="1"/>
  <c r="BP247" i="1"/>
  <c r="BP231" i="1"/>
  <c r="BP214" i="1"/>
  <c r="BP324" i="1"/>
  <c r="BP307" i="1"/>
  <c r="BP290" i="1"/>
  <c r="BP273" i="1"/>
  <c r="BP257" i="1"/>
  <c r="BP240" i="1"/>
  <c r="BP224" i="1"/>
  <c r="BP207" i="1"/>
  <c r="BP321" i="1"/>
  <c r="BP304" i="1"/>
  <c r="BP286" i="1"/>
  <c r="BP270" i="1"/>
  <c r="BP254" i="1"/>
  <c r="BP237" i="1"/>
  <c r="BP221" i="1"/>
  <c r="BP201" i="1"/>
  <c r="BP188" i="1"/>
  <c r="BP172" i="1"/>
  <c r="BP155" i="1"/>
  <c r="BP139" i="1"/>
  <c r="BP189" i="1"/>
  <c r="BP173" i="1"/>
  <c r="BP156" i="1"/>
  <c r="BP140" i="1"/>
  <c r="BP268" i="1"/>
  <c r="BP251" i="1"/>
  <c r="BP235" i="1"/>
  <c r="BP219" i="1"/>
  <c r="BP199" i="1"/>
  <c r="BP312" i="1"/>
  <c r="BP294" i="1"/>
  <c r="BP277" i="1"/>
  <c r="BP261" i="1"/>
  <c r="BP244" i="1"/>
  <c r="BP228" i="1"/>
  <c r="BP211" i="1"/>
  <c r="BP328" i="1"/>
  <c r="BP308" i="1"/>
  <c r="BP291" i="1"/>
  <c r="BP274" i="1"/>
  <c r="BP258" i="1"/>
  <c r="BP241" i="1"/>
  <c r="BP225" i="1"/>
  <c r="BP208" i="1"/>
  <c r="BP176" i="1"/>
  <c r="BP159" i="1"/>
  <c r="BP143" i="1"/>
  <c r="BP177" i="1"/>
  <c r="BP160" i="1"/>
  <c r="BP144" i="1"/>
  <c r="BP194" i="1"/>
  <c r="BP297" i="1"/>
  <c r="BP293" i="1"/>
  <c r="BP288" i="1"/>
  <c r="BP272" i="1"/>
  <c r="BP256" i="1"/>
  <c r="BP239" i="1"/>
  <c r="BP223" i="1"/>
  <c r="BP206" i="1"/>
  <c r="BP316" i="1"/>
  <c r="BP298" i="1"/>
  <c r="BP281" i="1"/>
  <c r="BP265" i="1"/>
  <c r="BP248" i="1"/>
  <c r="BP232" i="1"/>
  <c r="BP216" i="1"/>
  <c r="BP196" i="1"/>
  <c r="BP313" i="1"/>
  <c r="BP295" i="1"/>
  <c r="BP278" i="1"/>
  <c r="BP262" i="1"/>
  <c r="BP245" i="1"/>
  <c r="BP229" i="1"/>
  <c r="BP212" i="1"/>
  <c r="BP193" i="1"/>
  <c r="BP180" i="1"/>
  <c r="BP163" i="1"/>
  <c r="BP147" i="1"/>
  <c r="BP131" i="1"/>
  <c r="BP181" i="1"/>
  <c r="BP164" i="1"/>
  <c r="BP148" i="1"/>
  <c r="BP132" i="1"/>
  <c r="BP161" i="1"/>
  <c r="BP145" i="1"/>
  <c r="BP129" i="1"/>
  <c r="BP102" i="1" s="1"/>
  <c r="BP192" i="1"/>
  <c r="BP190" i="1"/>
  <c r="BP187" i="1"/>
  <c r="BP171" i="1"/>
  <c r="BP154" i="1"/>
  <c r="BP138" i="1"/>
  <c r="BP182" i="1"/>
  <c r="BP178" i="1"/>
  <c r="BP166" i="1"/>
  <c r="BP103" i="1" s="1"/>
  <c r="BP149" i="1"/>
  <c r="BP133" i="1"/>
  <c r="BP175" i="1"/>
  <c r="BP158" i="1"/>
  <c r="BP142" i="1"/>
  <c r="BP186" i="1"/>
  <c r="BP170" i="1"/>
  <c r="BP153" i="1"/>
  <c r="BP137" i="1"/>
  <c r="BP191" i="1"/>
  <c r="BP179" i="1"/>
  <c r="BP162" i="1"/>
  <c r="BP146" i="1"/>
  <c r="BP130" i="1"/>
  <c r="BP174" i="1"/>
  <c r="BP157" i="1"/>
  <c r="BP141" i="1"/>
  <c r="BP183" i="1"/>
  <c r="BP167" i="1"/>
  <c r="BP150" i="1"/>
  <c r="BP134" i="1"/>
  <c r="AO6" i="1"/>
  <c r="AN350" i="1"/>
  <c r="AN346" i="1"/>
  <c r="AN351" i="1"/>
  <c r="AN347" i="1"/>
  <c r="AN352" i="1"/>
  <c r="AN348" i="1"/>
  <c r="AN344" i="1"/>
  <c r="AN340" i="1"/>
  <c r="AN349" i="1"/>
  <c r="AN345" i="1"/>
  <c r="AN342" i="1"/>
  <c r="AN341" i="1"/>
  <c r="AN338" i="1"/>
  <c r="AN334" i="1"/>
  <c r="AN329" i="1"/>
  <c r="AN325" i="1"/>
  <c r="AN321" i="1"/>
  <c r="AN317" i="1"/>
  <c r="AN313" i="1"/>
  <c r="AN308" i="1"/>
  <c r="AN304" i="1"/>
  <c r="AN299" i="1"/>
  <c r="AN295" i="1"/>
  <c r="AN291" i="1"/>
  <c r="AN286" i="1"/>
  <c r="AN282" i="1"/>
  <c r="AN275" i="1"/>
  <c r="AN271" i="1"/>
  <c r="AN267" i="1"/>
  <c r="AN263" i="1"/>
  <c r="AN259" i="1"/>
  <c r="AN255" i="1"/>
  <c r="AN250" i="1"/>
  <c r="AN246" i="1"/>
  <c r="AN242" i="1"/>
  <c r="AN238" i="1"/>
  <c r="AN234" i="1"/>
  <c r="AN230" i="1"/>
  <c r="AN226" i="1"/>
  <c r="AN339" i="1"/>
  <c r="AN335" i="1"/>
  <c r="AN330" i="1"/>
  <c r="AN326" i="1"/>
  <c r="AN322" i="1"/>
  <c r="AN318" i="1"/>
  <c r="AN314" i="1"/>
  <c r="AN309" i="1"/>
  <c r="AN305" i="1"/>
  <c r="AN301" i="1"/>
  <c r="AN296" i="1"/>
  <c r="AN292" i="1"/>
  <c r="AN287" i="1"/>
  <c r="AN283" i="1"/>
  <c r="AN279" i="1"/>
  <c r="AN276" i="1"/>
  <c r="AN272" i="1"/>
  <c r="AN268" i="1"/>
  <c r="AN264" i="1"/>
  <c r="AN260" i="1"/>
  <c r="AN256" i="1"/>
  <c r="AN251" i="1"/>
  <c r="AN247" i="1"/>
  <c r="AN243" i="1"/>
  <c r="AN239" i="1"/>
  <c r="AN235" i="1"/>
  <c r="AN231" i="1"/>
  <c r="AN227" i="1"/>
  <c r="AN343" i="1"/>
  <c r="AN336" i="1"/>
  <c r="AN331" i="1"/>
  <c r="AN327" i="1"/>
  <c r="AN323" i="1"/>
  <c r="AN319" i="1"/>
  <c r="AN315" i="1"/>
  <c r="AN310" i="1"/>
  <c r="AN306" i="1"/>
  <c r="AN302" i="1"/>
  <c r="AN297" i="1"/>
  <c r="AN293" i="1"/>
  <c r="AN288" i="1"/>
  <c r="AN284" i="1"/>
  <c r="AN280" i="1"/>
  <c r="AN277" i="1"/>
  <c r="AN273" i="1"/>
  <c r="AN269" i="1"/>
  <c r="AN265" i="1"/>
  <c r="AN261" i="1"/>
  <c r="AN257" i="1"/>
  <c r="AN253" i="1"/>
  <c r="AN248" i="1"/>
  <c r="AN244" i="1"/>
  <c r="AN240" i="1"/>
  <c r="AN236" i="1"/>
  <c r="AN232" i="1"/>
  <c r="AN228" i="1"/>
  <c r="AN224" i="1"/>
  <c r="AN337" i="1"/>
  <c r="AN333" i="1"/>
  <c r="AN105" i="1" s="1"/>
  <c r="AN328" i="1"/>
  <c r="AN324" i="1"/>
  <c r="AN320" i="1"/>
  <c r="AN316" i="1"/>
  <c r="AN312" i="1"/>
  <c r="AN307" i="1"/>
  <c r="AN303" i="1"/>
  <c r="AN298" i="1"/>
  <c r="AN294" i="1"/>
  <c r="AN290" i="1"/>
  <c r="AN285" i="1"/>
  <c r="AN281" i="1"/>
  <c r="AN278" i="1"/>
  <c r="AN274" i="1"/>
  <c r="AN270" i="1"/>
  <c r="AN266" i="1"/>
  <c r="AN262" i="1"/>
  <c r="AN258" i="1"/>
  <c r="AN254" i="1"/>
  <c r="AN249" i="1"/>
  <c r="AN245" i="1"/>
  <c r="AN241" i="1"/>
  <c r="AN237" i="1"/>
  <c r="AN233" i="1"/>
  <c r="AN229" i="1"/>
  <c r="AN225" i="1"/>
  <c r="AN222" i="1"/>
  <c r="AN213" i="1"/>
  <c r="AN209" i="1"/>
  <c r="AN205" i="1"/>
  <c r="AN104" i="1" s="1"/>
  <c r="AN198" i="1"/>
  <c r="AN194" i="1"/>
  <c r="AN223" i="1"/>
  <c r="AN218" i="1"/>
  <c r="AN214" i="1"/>
  <c r="AN210" i="1"/>
  <c r="AN206" i="1"/>
  <c r="AN199" i="1"/>
  <c r="AN219" i="1"/>
  <c r="AN216" i="1"/>
  <c r="AN211" i="1"/>
  <c r="AN207" i="1"/>
  <c r="AN200" i="1"/>
  <c r="AN212" i="1"/>
  <c r="AN208" i="1"/>
  <c r="AN201" i="1"/>
  <c r="AN197" i="1"/>
  <c r="AN193" i="1"/>
  <c r="AN189" i="1"/>
  <c r="AN185" i="1"/>
  <c r="AN181" i="1"/>
  <c r="AN177" i="1"/>
  <c r="AN173" i="1"/>
  <c r="AN192" i="1"/>
  <c r="AN188" i="1"/>
  <c r="AN186" i="1"/>
  <c r="AN179" i="1"/>
  <c r="AN172" i="1"/>
  <c r="AN169" i="1"/>
  <c r="AN164" i="1"/>
  <c r="AN160" i="1"/>
  <c r="AN156" i="1"/>
  <c r="AN152" i="1"/>
  <c r="AN148" i="1"/>
  <c r="AN144" i="1"/>
  <c r="AN140" i="1"/>
  <c r="AN136" i="1"/>
  <c r="AN132" i="1"/>
  <c r="AN217" i="1"/>
  <c r="AN191" i="1"/>
  <c r="AN184" i="1"/>
  <c r="AN182" i="1"/>
  <c r="AN175" i="1"/>
  <c r="AN170" i="1"/>
  <c r="AN166" i="1"/>
  <c r="AN103" i="1" s="1"/>
  <c r="AN161" i="1"/>
  <c r="AN157" i="1"/>
  <c r="AN153" i="1"/>
  <c r="AN149" i="1"/>
  <c r="AN145" i="1"/>
  <c r="AN141" i="1"/>
  <c r="AN137" i="1"/>
  <c r="AN133" i="1"/>
  <c r="AN129" i="1"/>
  <c r="AN102" i="1" s="1"/>
  <c r="AN196" i="1"/>
  <c r="AN187" i="1"/>
  <c r="AN180" i="1"/>
  <c r="AN178" i="1"/>
  <c r="AN171" i="1"/>
  <c r="AN167" i="1"/>
  <c r="AN162" i="1"/>
  <c r="AN158" i="1"/>
  <c r="AN154" i="1"/>
  <c r="AN150" i="1"/>
  <c r="AN146" i="1"/>
  <c r="AN142" i="1"/>
  <c r="AN138" i="1"/>
  <c r="AN134" i="1"/>
  <c r="AN130" i="1"/>
  <c r="AN195" i="1"/>
  <c r="AN190" i="1"/>
  <c r="AN183" i="1"/>
  <c r="AN176" i="1"/>
  <c r="AN174" i="1"/>
  <c r="AN168" i="1"/>
  <c r="AN163" i="1"/>
  <c r="AN159" i="1"/>
  <c r="AN155" i="1"/>
  <c r="AN151" i="1"/>
  <c r="AN147" i="1"/>
  <c r="AN143" i="1"/>
  <c r="AN139" i="1"/>
  <c r="AN135" i="1"/>
  <c r="AN131" i="1"/>
  <c r="AN221" i="1"/>
  <c r="AN220" i="1"/>
  <c r="BC6" i="1"/>
  <c r="BB351" i="1"/>
  <c r="BB347" i="1"/>
  <c r="BB343" i="1"/>
  <c r="BB339" i="1"/>
  <c r="BB335" i="1"/>
  <c r="BB352" i="1"/>
  <c r="BB348" i="1"/>
  <c r="BB344" i="1"/>
  <c r="BB340" i="1"/>
  <c r="BB336" i="1"/>
  <c r="BB331" i="1"/>
  <c r="BB327" i="1"/>
  <c r="BB349" i="1"/>
  <c r="BB345" i="1"/>
  <c r="BB341" i="1"/>
  <c r="BB337" i="1"/>
  <c r="BB333" i="1"/>
  <c r="BB105" i="1" s="1"/>
  <c r="BB350" i="1"/>
  <c r="BB346" i="1"/>
  <c r="BB342" i="1"/>
  <c r="BB338" i="1"/>
  <c r="BB334" i="1"/>
  <c r="BB329" i="1"/>
  <c r="BB325" i="1"/>
  <c r="BB320" i="1"/>
  <c r="BB316" i="1"/>
  <c r="BB312" i="1"/>
  <c r="BB307" i="1"/>
  <c r="BB303" i="1"/>
  <c r="BB298" i="1"/>
  <c r="BB330" i="1"/>
  <c r="BB321" i="1"/>
  <c r="BB317" i="1"/>
  <c r="BB313" i="1"/>
  <c r="BB308" i="1"/>
  <c r="BB304" i="1"/>
  <c r="BB299" i="1"/>
  <c r="BB326" i="1"/>
  <c r="BB324" i="1"/>
  <c r="BB322" i="1"/>
  <c r="BB318" i="1"/>
  <c r="BB314" i="1"/>
  <c r="BB309" i="1"/>
  <c r="BB305" i="1"/>
  <c r="BB301" i="1"/>
  <c r="BB296" i="1"/>
  <c r="BB328" i="1"/>
  <c r="BB323" i="1"/>
  <c r="BB319" i="1"/>
  <c r="BB315" i="1"/>
  <c r="BB310" i="1"/>
  <c r="BB306" i="1"/>
  <c r="BB302" i="1"/>
  <c r="BB297" i="1"/>
  <c r="BB295" i="1"/>
  <c r="BB293" i="1"/>
  <c r="BB294" i="1"/>
  <c r="BB288" i="1"/>
  <c r="BB284" i="1"/>
  <c r="BB280" i="1"/>
  <c r="BB276" i="1"/>
  <c r="BB272" i="1"/>
  <c r="BB268" i="1"/>
  <c r="BB264" i="1"/>
  <c r="BB290" i="1"/>
  <c r="BB285" i="1"/>
  <c r="BB281" i="1"/>
  <c r="BB277" i="1"/>
  <c r="BB273" i="1"/>
  <c r="BB269" i="1"/>
  <c r="BB265" i="1"/>
  <c r="BB292" i="1"/>
  <c r="BB291" i="1"/>
  <c r="BB286" i="1"/>
  <c r="BB282" i="1"/>
  <c r="BB278" i="1"/>
  <c r="BB274" i="1"/>
  <c r="BB270" i="1"/>
  <c r="BB266" i="1"/>
  <c r="BB287" i="1"/>
  <c r="BB283" i="1"/>
  <c r="BB279" i="1"/>
  <c r="BB275" i="1"/>
  <c r="BB271" i="1"/>
  <c r="BB267" i="1"/>
  <c r="BB263" i="1"/>
  <c r="BB262" i="1"/>
  <c r="BB258" i="1"/>
  <c r="BB254" i="1"/>
  <c r="BB249" i="1"/>
  <c r="BB245" i="1"/>
  <c r="BB241" i="1"/>
  <c r="BB237" i="1"/>
  <c r="BB233" i="1"/>
  <c r="BB259" i="1"/>
  <c r="BB255" i="1"/>
  <c r="BB250" i="1"/>
  <c r="BB246" i="1"/>
  <c r="BB242" i="1"/>
  <c r="BB238" i="1"/>
  <c r="BB234" i="1"/>
  <c r="BB260" i="1"/>
  <c r="BB256" i="1"/>
  <c r="BB251" i="1"/>
  <c r="BB247" i="1"/>
  <c r="BB243" i="1"/>
  <c r="BB239" i="1"/>
  <c r="BB235" i="1"/>
  <c r="BB261" i="1"/>
  <c r="BB257" i="1"/>
  <c r="BB253" i="1"/>
  <c r="BB248" i="1"/>
  <c r="BB244" i="1"/>
  <c r="BB240" i="1"/>
  <c r="BB236" i="1"/>
  <c r="BB231" i="1"/>
  <c r="BB227" i="1"/>
  <c r="BB223" i="1"/>
  <c r="BB219" i="1"/>
  <c r="BB214" i="1"/>
  <c r="BB210" i="1"/>
  <c r="BB206" i="1"/>
  <c r="BB199" i="1"/>
  <c r="BB195" i="1"/>
  <c r="BB191" i="1"/>
  <c r="BB187" i="1"/>
  <c r="BB183" i="1"/>
  <c r="BB179" i="1"/>
  <c r="BB176" i="1"/>
  <c r="BB175" i="1"/>
  <c r="BB172" i="1"/>
  <c r="BB232" i="1"/>
  <c r="BB228" i="1"/>
  <c r="BB224" i="1"/>
  <c r="BB220" i="1"/>
  <c r="BB216" i="1"/>
  <c r="BB211" i="1"/>
  <c r="BB207" i="1"/>
  <c r="BB200" i="1"/>
  <c r="BB196" i="1"/>
  <c r="BB192" i="1"/>
  <c r="BB188" i="1"/>
  <c r="BB184" i="1"/>
  <c r="BB180" i="1"/>
  <c r="BB229" i="1"/>
  <c r="BB225" i="1"/>
  <c r="BB221" i="1"/>
  <c r="BB217" i="1"/>
  <c r="BB212" i="1"/>
  <c r="BB208" i="1"/>
  <c r="BB201" i="1"/>
  <c r="BB197" i="1"/>
  <c r="BB193" i="1"/>
  <c r="BB189" i="1"/>
  <c r="BB185" i="1"/>
  <c r="BB181" i="1"/>
  <c r="BB230" i="1"/>
  <c r="BB226" i="1"/>
  <c r="BB222" i="1"/>
  <c r="BB218" i="1"/>
  <c r="BB213" i="1"/>
  <c r="BB209" i="1"/>
  <c r="BB205" i="1"/>
  <c r="BB104" i="1" s="1"/>
  <c r="BB198" i="1"/>
  <c r="BB194" i="1"/>
  <c r="BB190" i="1"/>
  <c r="BB186" i="1"/>
  <c r="BB182" i="1"/>
  <c r="BB178" i="1"/>
  <c r="BB171" i="1"/>
  <c r="BB167" i="1"/>
  <c r="BB162" i="1"/>
  <c r="BB166" i="1"/>
  <c r="BB103" i="1" s="1"/>
  <c r="BB163" i="1"/>
  <c r="BB158" i="1"/>
  <c r="BB154" i="1"/>
  <c r="BB150" i="1"/>
  <c r="BB146" i="1"/>
  <c r="BB142" i="1"/>
  <c r="BB138" i="1"/>
  <c r="BB134" i="1"/>
  <c r="BB130" i="1"/>
  <c r="BB177" i="1"/>
  <c r="BB169" i="1"/>
  <c r="BB161" i="1"/>
  <c r="BB159" i="1"/>
  <c r="BB155" i="1"/>
  <c r="BB151" i="1"/>
  <c r="BB147" i="1"/>
  <c r="BB143" i="1"/>
  <c r="BB139" i="1"/>
  <c r="BB135" i="1"/>
  <c r="BB131" i="1"/>
  <c r="BB173" i="1"/>
  <c r="BB164" i="1"/>
  <c r="BB156" i="1"/>
  <c r="BB152" i="1"/>
  <c r="BB148" i="1"/>
  <c r="BB144" i="1"/>
  <c r="BB140" i="1"/>
  <c r="BB136" i="1"/>
  <c r="BB132" i="1"/>
  <c r="BB174" i="1"/>
  <c r="BB170" i="1"/>
  <c r="BB168" i="1"/>
  <c r="BB160" i="1"/>
  <c r="BB157" i="1"/>
  <c r="BB153" i="1"/>
  <c r="BB149" i="1"/>
  <c r="BB145" i="1"/>
  <c r="BB141" i="1"/>
  <c r="BB137" i="1"/>
  <c r="BB133" i="1"/>
  <c r="BB129" i="1"/>
  <c r="BB102" i="1" s="1"/>
  <c r="AX2" i="1"/>
  <c r="BL2" i="1" s="1"/>
  <c r="CC2" i="1" s="1"/>
  <c r="AD2" i="1"/>
  <c r="AC2" i="1"/>
  <c r="AP6" i="1" l="1"/>
  <c r="AO349" i="1"/>
  <c r="AO345" i="1"/>
  <c r="AO350" i="1"/>
  <c r="AO346" i="1"/>
  <c r="AO351" i="1"/>
  <c r="AO352" i="1"/>
  <c r="AO348" i="1"/>
  <c r="AO344" i="1"/>
  <c r="AO343" i="1"/>
  <c r="AO342" i="1"/>
  <c r="AO347" i="1"/>
  <c r="AO336" i="1"/>
  <c r="AO331" i="1"/>
  <c r="AO327" i="1"/>
  <c r="AO323" i="1"/>
  <c r="AO319" i="1"/>
  <c r="AO315" i="1"/>
  <c r="AO310" i="1"/>
  <c r="AO306" i="1"/>
  <c r="AO302" i="1"/>
  <c r="AO297" i="1"/>
  <c r="AO293" i="1"/>
  <c r="AO288" i="1"/>
  <c r="AO284" i="1"/>
  <c r="AO281" i="1"/>
  <c r="AO337" i="1"/>
  <c r="AO333" i="1"/>
  <c r="AO105" i="1" s="1"/>
  <c r="AO328" i="1"/>
  <c r="AO324" i="1"/>
  <c r="AO320" i="1"/>
  <c r="AO316" i="1"/>
  <c r="AO312" i="1"/>
  <c r="AO307" i="1"/>
  <c r="AO303" i="1"/>
  <c r="AO298" i="1"/>
  <c r="AO294" i="1"/>
  <c r="AO290" i="1"/>
  <c r="AO285" i="1"/>
  <c r="AO280" i="1"/>
  <c r="AO341" i="1"/>
  <c r="AO338" i="1"/>
  <c r="AO334" i="1"/>
  <c r="AO329" i="1"/>
  <c r="AO325" i="1"/>
  <c r="AO321" i="1"/>
  <c r="AO317" i="1"/>
  <c r="AO313" i="1"/>
  <c r="AO308" i="1"/>
  <c r="AO304" i="1"/>
  <c r="AO299" i="1"/>
  <c r="AO295" i="1"/>
  <c r="AO291" i="1"/>
  <c r="AO286" i="1"/>
  <c r="AO340" i="1"/>
  <c r="AO339" i="1"/>
  <c r="AO335" i="1"/>
  <c r="AO330" i="1"/>
  <c r="AO326" i="1"/>
  <c r="AO322" i="1"/>
  <c r="AO318" i="1"/>
  <c r="AO314" i="1"/>
  <c r="AO309" i="1"/>
  <c r="AO305" i="1"/>
  <c r="AO301" i="1"/>
  <c r="AO296" i="1"/>
  <c r="AO292" i="1"/>
  <c r="AO287" i="1"/>
  <c r="AO283" i="1"/>
  <c r="AO282" i="1"/>
  <c r="AO277" i="1"/>
  <c r="AO273" i="1"/>
  <c r="AO269" i="1"/>
  <c r="AO265" i="1"/>
  <c r="AO261" i="1"/>
  <c r="AO257" i="1"/>
  <c r="AO253" i="1"/>
  <c r="AO248" i="1"/>
  <c r="AO244" i="1"/>
  <c r="AO240" i="1"/>
  <c r="AO236" i="1"/>
  <c r="AO232" i="1"/>
  <c r="AO228" i="1"/>
  <c r="AO224" i="1"/>
  <c r="AO220" i="1"/>
  <c r="AO214" i="1"/>
  <c r="AO210" i="1"/>
  <c r="AO206" i="1"/>
  <c r="AO199" i="1"/>
  <c r="AO195" i="1"/>
  <c r="AO191" i="1"/>
  <c r="AO187" i="1"/>
  <c r="AO183" i="1"/>
  <c r="AO179" i="1"/>
  <c r="AO175" i="1"/>
  <c r="AO171" i="1"/>
  <c r="AO167" i="1"/>
  <c r="AO162" i="1"/>
  <c r="AO158" i="1"/>
  <c r="AO154" i="1"/>
  <c r="AO150" i="1"/>
  <c r="AO146" i="1"/>
  <c r="AO142" i="1"/>
  <c r="AO138" i="1"/>
  <c r="AO134" i="1"/>
  <c r="AO130" i="1"/>
  <c r="AO279" i="1"/>
  <c r="AO278" i="1"/>
  <c r="AO274" i="1"/>
  <c r="AO270" i="1"/>
  <c r="AO266" i="1"/>
  <c r="AO262" i="1"/>
  <c r="AO258" i="1"/>
  <c r="AO254" i="1"/>
  <c r="AO249" i="1"/>
  <c r="AO245" i="1"/>
  <c r="AO241" i="1"/>
  <c r="AO237" i="1"/>
  <c r="AO233" i="1"/>
  <c r="AO229" i="1"/>
  <c r="AO225" i="1"/>
  <c r="AO221" i="1"/>
  <c r="AO217" i="1"/>
  <c r="AO216" i="1"/>
  <c r="AO211" i="1"/>
  <c r="AO207" i="1"/>
  <c r="AO200" i="1"/>
  <c r="AO196" i="1"/>
  <c r="AO192" i="1"/>
  <c r="AO188" i="1"/>
  <c r="AO184" i="1"/>
  <c r="AO180" i="1"/>
  <c r="AO176" i="1"/>
  <c r="AO172" i="1"/>
  <c r="AO168" i="1"/>
  <c r="AO163" i="1"/>
  <c r="AO159" i="1"/>
  <c r="AO155" i="1"/>
  <c r="AO151" i="1"/>
  <c r="AO147" i="1"/>
  <c r="AO143" i="1"/>
  <c r="AO139" i="1"/>
  <c r="AO135" i="1"/>
  <c r="AO131" i="1"/>
  <c r="AO275" i="1"/>
  <c r="AO271" i="1"/>
  <c r="AO267" i="1"/>
  <c r="AO263" i="1"/>
  <c r="AO259" i="1"/>
  <c r="AO255" i="1"/>
  <c r="AO250" i="1"/>
  <c r="AO246" i="1"/>
  <c r="AO242" i="1"/>
  <c r="AO238" i="1"/>
  <c r="AO234" i="1"/>
  <c r="AO230" i="1"/>
  <c r="AO226" i="1"/>
  <c r="AO222" i="1"/>
  <c r="AO218" i="1"/>
  <c r="AO212" i="1"/>
  <c r="AO208" i="1"/>
  <c r="AO201" i="1"/>
  <c r="AO197" i="1"/>
  <c r="AO193" i="1"/>
  <c r="AO189" i="1"/>
  <c r="AO185" i="1"/>
  <c r="AO181" i="1"/>
  <c r="AO177" i="1"/>
  <c r="AO173" i="1"/>
  <c r="AO169" i="1"/>
  <c r="AO164" i="1"/>
  <c r="AO160" i="1"/>
  <c r="AO156" i="1"/>
  <c r="AO152" i="1"/>
  <c r="AO148" i="1"/>
  <c r="AO144" i="1"/>
  <c r="AO140" i="1"/>
  <c r="AO136" i="1"/>
  <c r="AO132" i="1"/>
  <c r="AO276" i="1"/>
  <c r="AO272" i="1"/>
  <c r="AO268" i="1"/>
  <c r="AO264" i="1"/>
  <c r="AO260" i="1"/>
  <c r="AO256" i="1"/>
  <c r="AO251" i="1"/>
  <c r="AO247" i="1"/>
  <c r="AO243" i="1"/>
  <c r="AO239" i="1"/>
  <c r="AO235" i="1"/>
  <c r="AO231" i="1"/>
  <c r="AO227" i="1"/>
  <c r="AO223" i="1"/>
  <c r="AO219" i="1"/>
  <c r="AO213" i="1"/>
  <c r="AO209" i="1"/>
  <c r="AO205" i="1"/>
  <c r="AO104" i="1" s="1"/>
  <c r="AO198" i="1"/>
  <c r="AO194" i="1"/>
  <c r="AO190" i="1"/>
  <c r="AO186" i="1"/>
  <c r="AO182" i="1"/>
  <c r="AO178" i="1"/>
  <c r="AO174" i="1"/>
  <c r="AO170" i="1"/>
  <c r="AO166" i="1"/>
  <c r="AO103" i="1" s="1"/>
  <c r="AO161" i="1"/>
  <c r="AO157" i="1"/>
  <c r="AO153" i="1"/>
  <c r="AO149" i="1"/>
  <c r="AO145" i="1"/>
  <c r="AO141" i="1"/>
  <c r="AO137" i="1"/>
  <c r="AO133" i="1"/>
  <c r="AO129" i="1"/>
  <c r="AO102" i="1" s="1"/>
  <c r="BD6" i="1"/>
  <c r="BC352" i="1"/>
  <c r="BC348" i="1"/>
  <c r="BC344" i="1"/>
  <c r="BC340" i="1"/>
  <c r="BC336" i="1"/>
  <c r="BC331" i="1"/>
  <c r="BC327" i="1"/>
  <c r="BC349" i="1"/>
  <c r="BC345" i="1"/>
  <c r="BC341" i="1"/>
  <c r="BC337" i="1"/>
  <c r="BC333" i="1"/>
  <c r="BC105" i="1" s="1"/>
  <c r="BC328" i="1"/>
  <c r="BC350" i="1"/>
  <c r="BC346" i="1"/>
  <c r="BC342" i="1"/>
  <c r="BC338" i="1"/>
  <c r="BC334" i="1"/>
  <c r="BC329" i="1"/>
  <c r="BC325" i="1"/>
  <c r="BC351" i="1"/>
  <c r="BC347" i="1"/>
  <c r="BC343" i="1"/>
  <c r="BC339" i="1"/>
  <c r="BC335" i="1"/>
  <c r="BC330" i="1"/>
  <c r="BC326" i="1"/>
  <c r="BC321" i="1"/>
  <c r="BC317" i="1"/>
  <c r="BC313" i="1"/>
  <c r="BC308" i="1"/>
  <c r="BC304" i="1"/>
  <c r="BC299" i="1"/>
  <c r="BC295" i="1"/>
  <c r="BC324" i="1"/>
  <c r="BC322" i="1"/>
  <c r="BC318" i="1"/>
  <c r="BC314" i="1"/>
  <c r="BC309" i="1"/>
  <c r="BC305" i="1"/>
  <c r="BC301" i="1"/>
  <c r="BC296" i="1"/>
  <c r="BC323" i="1"/>
  <c r="BC319" i="1"/>
  <c r="BC315" i="1"/>
  <c r="BC310" i="1"/>
  <c r="BC306" i="1"/>
  <c r="BC302" i="1"/>
  <c r="BC297" i="1"/>
  <c r="BC320" i="1"/>
  <c r="BC316" i="1"/>
  <c r="BC312" i="1"/>
  <c r="BC307" i="1"/>
  <c r="BC303" i="1"/>
  <c r="BC298" i="1"/>
  <c r="BC292" i="1"/>
  <c r="BC291" i="1"/>
  <c r="BC290" i="1"/>
  <c r="BC285" i="1"/>
  <c r="BC281" i="1"/>
  <c r="BC277" i="1"/>
  <c r="BC273" i="1"/>
  <c r="BC269" i="1"/>
  <c r="BC265" i="1"/>
  <c r="BC286" i="1"/>
  <c r="BC282" i="1"/>
  <c r="BC278" i="1"/>
  <c r="BC274" i="1"/>
  <c r="BC270" i="1"/>
  <c r="BC266" i="1"/>
  <c r="BC287" i="1"/>
  <c r="BC283" i="1"/>
  <c r="BC279" i="1"/>
  <c r="BC275" i="1"/>
  <c r="BC271" i="1"/>
  <c r="BC267" i="1"/>
  <c r="BC293" i="1"/>
  <c r="BC294" i="1"/>
  <c r="BC288" i="1"/>
  <c r="BC284" i="1"/>
  <c r="BC280" i="1"/>
  <c r="BC276" i="1"/>
  <c r="BC272" i="1"/>
  <c r="BC268" i="1"/>
  <c r="BC264" i="1"/>
  <c r="BC263" i="1"/>
  <c r="BC259" i="1"/>
  <c r="BC255" i="1"/>
  <c r="BC250" i="1"/>
  <c r="BC246" i="1"/>
  <c r="BC242" i="1"/>
  <c r="BC238" i="1"/>
  <c r="BC260" i="1"/>
  <c r="BC256" i="1"/>
  <c r="BC251" i="1"/>
  <c r="BC247" i="1"/>
  <c r="BC243" i="1"/>
  <c r="BC239" i="1"/>
  <c r="BC235" i="1"/>
  <c r="BC261" i="1"/>
  <c r="BC257" i="1"/>
  <c r="BC253" i="1"/>
  <c r="BC248" i="1"/>
  <c r="BC244" i="1"/>
  <c r="BC240" i="1"/>
  <c r="BC236" i="1"/>
  <c r="BC262" i="1"/>
  <c r="BC258" i="1"/>
  <c r="BC254" i="1"/>
  <c r="BC249" i="1"/>
  <c r="BC245" i="1"/>
  <c r="BC241" i="1"/>
  <c r="BC237" i="1"/>
  <c r="BC229" i="1"/>
  <c r="BC225" i="1"/>
  <c r="BC221" i="1"/>
  <c r="BC217" i="1"/>
  <c r="BC212" i="1"/>
  <c r="BC208" i="1"/>
  <c r="BC201" i="1"/>
  <c r="BC197" i="1"/>
  <c r="BC193" i="1"/>
  <c r="BC189" i="1"/>
  <c r="BC185" i="1"/>
  <c r="BC181" i="1"/>
  <c r="BC177" i="1"/>
  <c r="BC170" i="1"/>
  <c r="BC166" i="1"/>
  <c r="BC103" i="1" s="1"/>
  <c r="BC161" i="1"/>
  <c r="BC157" i="1"/>
  <c r="BC153" i="1"/>
  <c r="BC149" i="1"/>
  <c r="BC145" i="1"/>
  <c r="BC141" i="1"/>
  <c r="BC137" i="1"/>
  <c r="BC133" i="1"/>
  <c r="BC129" i="1"/>
  <c r="BC102" i="1" s="1"/>
  <c r="BC230" i="1"/>
  <c r="BC226" i="1"/>
  <c r="BC222" i="1"/>
  <c r="BC218" i="1"/>
  <c r="BC213" i="1"/>
  <c r="BC209" i="1"/>
  <c r="BC205" i="1"/>
  <c r="BC104" i="1" s="1"/>
  <c r="BC198" i="1"/>
  <c r="BC194" i="1"/>
  <c r="BC190" i="1"/>
  <c r="BC186" i="1"/>
  <c r="BC182" i="1"/>
  <c r="BC178" i="1"/>
  <c r="BC171" i="1"/>
  <c r="BC167" i="1"/>
  <c r="BC162" i="1"/>
  <c r="BC158" i="1"/>
  <c r="BC154" i="1"/>
  <c r="BC150" i="1"/>
  <c r="BC146" i="1"/>
  <c r="BC142" i="1"/>
  <c r="BC138" i="1"/>
  <c r="BC134" i="1"/>
  <c r="BC130" i="1"/>
  <c r="BC234" i="1"/>
  <c r="BC231" i="1"/>
  <c r="BC227" i="1"/>
  <c r="BC223" i="1"/>
  <c r="BC219" i="1"/>
  <c r="BC214" i="1"/>
  <c r="BC210" i="1"/>
  <c r="BC206" i="1"/>
  <c r="BC199" i="1"/>
  <c r="BC195" i="1"/>
  <c r="BC191" i="1"/>
  <c r="BC187" i="1"/>
  <c r="BC183" i="1"/>
  <c r="BC179" i="1"/>
  <c r="BC233" i="1"/>
  <c r="BC175" i="1"/>
  <c r="BC172" i="1"/>
  <c r="BC168" i="1"/>
  <c r="BC163" i="1"/>
  <c r="BC159" i="1"/>
  <c r="BC155" i="1"/>
  <c r="BC151" i="1"/>
  <c r="BC147" i="1"/>
  <c r="BC143" i="1"/>
  <c r="BC139" i="1"/>
  <c r="BC135" i="1"/>
  <c r="BC131" i="1"/>
  <c r="BC232" i="1"/>
  <c r="BC228" i="1"/>
  <c r="BC224" i="1"/>
  <c r="BC220" i="1"/>
  <c r="BC216" i="1"/>
  <c r="BC211" i="1"/>
  <c r="BC207" i="1"/>
  <c r="BC200" i="1"/>
  <c r="BC196" i="1"/>
  <c r="BC192" i="1"/>
  <c r="BC188" i="1"/>
  <c r="BC184" i="1"/>
  <c r="BC180" i="1"/>
  <c r="BC173" i="1"/>
  <c r="BC169" i="1"/>
  <c r="BC164" i="1"/>
  <c r="BC160" i="1"/>
  <c r="BC156" i="1"/>
  <c r="BC152" i="1"/>
  <c r="BC148" i="1"/>
  <c r="BC144" i="1"/>
  <c r="BC140" i="1"/>
  <c r="BC136" i="1"/>
  <c r="BC132" i="1"/>
  <c r="BC176" i="1"/>
  <c r="BC174" i="1"/>
  <c r="BR6" i="1"/>
  <c r="BQ344" i="1"/>
  <c r="BQ327" i="1"/>
  <c r="BQ348" i="1"/>
  <c r="BQ331" i="1"/>
  <c r="BQ352" i="1"/>
  <c r="BQ336" i="1"/>
  <c r="BQ340" i="1"/>
  <c r="BQ349" i="1"/>
  <c r="BQ333" i="1"/>
  <c r="BQ105" i="1" s="1"/>
  <c r="BQ346" i="1"/>
  <c r="BQ351" i="1"/>
  <c r="BQ335" i="1"/>
  <c r="BQ310" i="1"/>
  <c r="BQ293" i="1"/>
  <c r="BQ276" i="1"/>
  <c r="BQ260" i="1"/>
  <c r="BQ243" i="1"/>
  <c r="BQ227" i="1"/>
  <c r="BQ210" i="1"/>
  <c r="BQ320" i="1"/>
  <c r="BQ303" i="1"/>
  <c r="BQ337" i="1"/>
  <c r="BQ350" i="1"/>
  <c r="BQ334" i="1"/>
  <c r="BQ339" i="1"/>
  <c r="BQ315" i="1"/>
  <c r="BQ297" i="1"/>
  <c r="BQ280" i="1"/>
  <c r="BQ264" i="1"/>
  <c r="BQ247" i="1"/>
  <c r="BQ231" i="1"/>
  <c r="BQ214" i="1"/>
  <c r="BQ329" i="1"/>
  <c r="BQ324" i="1"/>
  <c r="BQ307" i="1"/>
  <c r="BQ341" i="1"/>
  <c r="BQ338" i="1"/>
  <c r="BQ343" i="1"/>
  <c r="BQ326" i="1"/>
  <c r="BQ319" i="1"/>
  <c r="BQ302" i="1"/>
  <c r="BQ284" i="1"/>
  <c r="BQ268" i="1"/>
  <c r="BQ251" i="1"/>
  <c r="BQ235" i="1"/>
  <c r="BQ219" i="1"/>
  <c r="BQ199" i="1"/>
  <c r="BQ312" i="1"/>
  <c r="BQ345" i="1"/>
  <c r="BQ342" i="1"/>
  <c r="BQ347" i="1"/>
  <c r="BQ330" i="1"/>
  <c r="BQ323" i="1"/>
  <c r="BQ306" i="1"/>
  <c r="BQ288" i="1"/>
  <c r="BQ272" i="1"/>
  <c r="BQ256" i="1"/>
  <c r="BQ239" i="1"/>
  <c r="BQ223" i="1"/>
  <c r="BQ206" i="1"/>
  <c r="BQ325" i="1"/>
  <c r="BQ316" i="1"/>
  <c r="BQ298" i="1"/>
  <c r="BQ273" i="1"/>
  <c r="BQ257" i="1"/>
  <c r="BQ240" i="1"/>
  <c r="BQ224" i="1"/>
  <c r="BQ207" i="1"/>
  <c r="BQ317" i="1"/>
  <c r="BQ299" i="1"/>
  <c r="BQ282" i="1"/>
  <c r="BQ266" i="1"/>
  <c r="BQ249" i="1"/>
  <c r="BQ233" i="1"/>
  <c r="BQ217" i="1"/>
  <c r="BQ197" i="1"/>
  <c r="BQ314" i="1"/>
  <c r="BQ296" i="1"/>
  <c r="BQ279" i="1"/>
  <c r="BQ263" i="1"/>
  <c r="BQ246" i="1"/>
  <c r="BQ230" i="1"/>
  <c r="BQ213" i="1"/>
  <c r="BQ194" i="1"/>
  <c r="BQ181" i="1"/>
  <c r="BQ164" i="1"/>
  <c r="BQ148" i="1"/>
  <c r="BQ132" i="1"/>
  <c r="BQ195" i="1"/>
  <c r="BQ182" i="1"/>
  <c r="BQ166" i="1"/>
  <c r="BQ103" i="1" s="1"/>
  <c r="BQ149" i="1"/>
  <c r="BQ133" i="1"/>
  <c r="BQ193" i="1"/>
  <c r="BQ191" i="1"/>
  <c r="BQ294" i="1"/>
  <c r="BQ290" i="1"/>
  <c r="BQ285" i="1"/>
  <c r="BQ277" i="1"/>
  <c r="BQ261" i="1"/>
  <c r="BQ244" i="1"/>
  <c r="BQ228" i="1"/>
  <c r="BQ211" i="1"/>
  <c r="BQ321" i="1"/>
  <c r="BQ304" i="1"/>
  <c r="BQ286" i="1"/>
  <c r="BQ270" i="1"/>
  <c r="BQ254" i="1"/>
  <c r="BQ237" i="1"/>
  <c r="BQ221" i="1"/>
  <c r="BQ201" i="1"/>
  <c r="BQ318" i="1"/>
  <c r="BQ301" i="1"/>
  <c r="BQ283" i="1"/>
  <c r="BQ267" i="1"/>
  <c r="BQ250" i="1"/>
  <c r="BQ234" i="1"/>
  <c r="BQ218" i="1"/>
  <c r="BQ198" i="1"/>
  <c r="BQ185" i="1"/>
  <c r="BQ169" i="1"/>
  <c r="BQ152" i="1"/>
  <c r="BQ136" i="1"/>
  <c r="BQ186" i="1"/>
  <c r="BQ170" i="1"/>
  <c r="BQ153" i="1"/>
  <c r="BQ137" i="1"/>
  <c r="BQ281" i="1"/>
  <c r="BQ265" i="1"/>
  <c r="BQ248" i="1"/>
  <c r="BQ232" i="1"/>
  <c r="BQ216" i="1"/>
  <c r="BQ196" i="1"/>
  <c r="BQ328" i="1"/>
  <c r="BQ308" i="1"/>
  <c r="BQ291" i="1"/>
  <c r="BQ274" i="1"/>
  <c r="BQ258" i="1"/>
  <c r="BQ241" i="1"/>
  <c r="BQ225" i="1"/>
  <c r="BQ208" i="1"/>
  <c r="BQ322" i="1"/>
  <c r="BQ305" i="1"/>
  <c r="BQ287" i="1"/>
  <c r="BQ271" i="1"/>
  <c r="BQ255" i="1"/>
  <c r="BQ238" i="1"/>
  <c r="BQ222" i="1"/>
  <c r="BQ205" i="1"/>
  <c r="BQ104" i="1" s="1"/>
  <c r="BQ189" i="1"/>
  <c r="BQ173" i="1"/>
  <c r="BQ156" i="1"/>
  <c r="BQ140" i="1"/>
  <c r="BQ174" i="1"/>
  <c r="BQ157" i="1"/>
  <c r="BQ141" i="1"/>
  <c r="BQ192" i="1"/>
  <c r="BQ187" i="1"/>
  <c r="BQ269" i="1"/>
  <c r="BQ253" i="1"/>
  <c r="BQ236" i="1"/>
  <c r="BQ220" i="1"/>
  <c r="BQ200" i="1"/>
  <c r="BQ313" i="1"/>
  <c r="BQ295" i="1"/>
  <c r="BQ278" i="1"/>
  <c r="BQ262" i="1"/>
  <c r="BQ245" i="1"/>
  <c r="BQ229" i="1"/>
  <c r="BQ212" i="1"/>
  <c r="BQ309" i="1"/>
  <c r="BQ292" i="1"/>
  <c r="BQ275" i="1"/>
  <c r="BQ259" i="1"/>
  <c r="BQ242" i="1"/>
  <c r="BQ226" i="1"/>
  <c r="BQ209" i="1"/>
  <c r="BQ190" i="1"/>
  <c r="BQ177" i="1"/>
  <c r="BQ160" i="1"/>
  <c r="BQ144" i="1"/>
  <c r="BQ178" i="1"/>
  <c r="BQ161" i="1"/>
  <c r="BQ145" i="1"/>
  <c r="BQ129" i="1"/>
  <c r="BQ102" i="1" s="1"/>
  <c r="BQ175" i="1"/>
  <c r="BQ158" i="1"/>
  <c r="BQ142" i="1"/>
  <c r="BQ184" i="1"/>
  <c r="BQ168" i="1"/>
  <c r="BQ151" i="1"/>
  <c r="BQ135" i="1"/>
  <c r="BQ162" i="1"/>
  <c r="BQ146" i="1"/>
  <c r="BQ130" i="1"/>
  <c r="BQ188" i="1"/>
  <c r="BQ172" i="1"/>
  <c r="BQ155" i="1"/>
  <c r="BQ139" i="1"/>
  <c r="BQ167" i="1"/>
  <c r="BQ150" i="1"/>
  <c r="BQ134" i="1"/>
  <c r="BQ176" i="1"/>
  <c r="BQ159" i="1"/>
  <c r="BQ143" i="1"/>
  <c r="BQ183" i="1"/>
  <c r="BQ179" i="1"/>
  <c r="BQ171" i="1"/>
  <c r="BQ154" i="1"/>
  <c r="BQ138" i="1"/>
  <c r="BQ180" i="1"/>
  <c r="BQ163" i="1"/>
  <c r="BQ147" i="1"/>
  <c r="BQ131" i="1"/>
  <c r="N13" i="8"/>
  <c r="P11" i="8"/>
  <c r="O13" i="8"/>
  <c r="O11" i="8"/>
  <c r="P13" i="8"/>
  <c r="Q13" i="8"/>
  <c r="I12" i="8" s="1"/>
  <c r="N11" i="8"/>
  <c r="F12" i="8"/>
  <c r="K12" i="8" s="1"/>
  <c r="D9" i="8"/>
  <c r="I10" i="8"/>
  <c r="F11" i="8"/>
  <c r="K11" i="8" s="1"/>
  <c r="D12" i="8"/>
  <c r="H12" i="8" s="1"/>
  <c r="F10" i="8"/>
  <c r="K10" i="8" s="1"/>
  <c r="D11" i="8"/>
  <c r="F9" i="8"/>
  <c r="D10" i="8"/>
  <c r="CE415" i="1"/>
  <c r="CE414" i="1"/>
  <c r="BL414" i="1" s="1"/>
  <c r="AF414" i="1"/>
  <c r="AF415" i="1"/>
  <c r="AC340" i="1"/>
  <c r="AC339" i="1"/>
  <c r="AC292" i="1"/>
  <c r="AC325" i="1"/>
  <c r="AC269" i="1"/>
  <c r="AC328" i="1"/>
  <c r="AC231" i="1"/>
  <c r="AC197" i="1"/>
  <c r="AC132" i="1"/>
  <c r="AC138" i="1"/>
  <c r="AC207" i="1"/>
  <c r="AC183" i="1"/>
  <c r="AC153" i="1"/>
  <c r="AC260" i="1"/>
  <c r="AC319" i="1"/>
  <c r="AC318" i="1"/>
  <c r="AC259" i="1"/>
  <c r="AC293" i="1"/>
  <c r="AC237" i="1"/>
  <c r="AC277" i="1"/>
  <c r="AC240" i="1"/>
  <c r="AC177" i="1"/>
  <c r="AC147" i="1"/>
  <c r="AC250" i="1"/>
  <c r="AC184" i="1"/>
  <c r="AC198" i="1"/>
  <c r="AC275" i="1"/>
  <c r="AC331" i="1"/>
  <c r="AC330" i="1"/>
  <c r="AC283" i="1"/>
  <c r="AC317" i="1"/>
  <c r="AC249" i="1"/>
  <c r="AC320" i="1"/>
  <c r="AC220" i="1"/>
  <c r="AC189" i="1"/>
  <c r="AC159" i="1"/>
  <c r="AC130" i="1"/>
  <c r="AC196" i="1"/>
  <c r="AC175" i="1"/>
  <c r="AC145" i="1"/>
  <c r="AC256" i="1"/>
  <c r="AC304" i="1"/>
  <c r="AC303" i="1"/>
  <c r="AC346" i="1"/>
  <c r="AC262" i="1"/>
  <c r="AC349" i="1"/>
  <c r="AC222" i="1"/>
  <c r="AC210" i="1"/>
  <c r="AC152" i="1"/>
  <c r="AC218" i="1"/>
  <c r="AC174" i="1"/>
  <c r="AC187" i="1"/>
  <c r="AC214" i="1"/>
  <c r="AC178" i="1"/>
  <c r="AC279" i="1"/>
  <c r="AC251" i="1"/>
  <c r="AC276" i="1"/>
  <c r="AC141" i="1"/>
  <c r="AC263" i="1"/>
  <c r="AC323" i="1"/>
  <c r="AC322" i="1"/>
  <c r="AC267" i="1"/>
  <c r="AC297" i="1"/>
  <c r="AC241" i="1"/>
  <c r="AC312" i="1"/>
  <c r="AC246" i="1"/>
  <c r="AC181" i="1"/>
  <c r="AC151" i="1"/>
  <c r="AC264" i="1"/>
  <c r="AC188" i="1"/>
  <c r="AC167" i="1"/>
  <c r="AC137" i="1"/>
  <c r="AC286" i="1"/>
  <c r="AC302" i="1"/>
  <c r="AC301" i="1"/>
  <c r="AC261" i="1"/>
  <c r="AC270" i="1"/>
  <c r="AC221" i="1"/>
  <c r="AC232" i="1"/>
  <c r="AC219" i="1"/>
  <c r="AC160" i="1"/>
  <c r="AC131" i="1"/>
  <c r="AC228" i="1"/>
  <c r="AC168" i="1"/>
  <c r="AC182" i="1"/>
  <c r="AC282" i="1"/>
  <c r="AC315" i="1"/>
  <c r="AC314" i="1"/>
  <c r="AC255" i="1"/>
  <c r="AC295" i="1"/>
  <c r="AC233" i="1"/>
  <c r="AC248" i="1"/>
  <c r="AC235" i="1"/>
  <c r="AC173" i="1"/>
  <c r="AC143" i="1"/>
  <c r="AC244" i="1"/>
  <c r="AC180" i="1"/>
  <c r="AC194" i="1"/>
  <c r="AC129" i="1"/>
  <c r="AC344" i="1"/>
  <c r="AC343" i="1"/>
  <c r="AC296" i="1"/>
  <c r="AC329" i="1"/>
  <c r="AC280" i="1"/>
  <c r="AC333" i="1"/>
  <c r="AC236" i="1"/>
  <c r="AC201" i="1"/>
  <c r="AC136" i="1"/>
  <c r="AC211" i="1"/>
  <c r="AC227" i="1"/>
  <c r="AC288" i="1"/>
  <c r="AC326" i="1"/>
  <c r="AC245" i="1"/>
  <c r="AC155" i="1"/>
  <c r="AC268" i="1"/>
  <c r="AC306" i="1"/>
  <c r="AC305" i="1"/>
  <c r="AC273" i="1"/>
  <c r="AC274" i="1"/>
  <c r="AC225" i="1"/>
  <c r="AC238" i="1"/>
  <c r="AC224" i="1"/>
  <c r="AC164" i="1"/>
  <c r="AC135" i="1"/>
  <c r="AC234" i="1"/>
  <c r="AC172" i="1"/>
  <c r="AC186" i="1"/>
  <c r="AC133" i="1"/>
  <c r="AC352" i="1"/>
  <c r="AC351" i="1"/>
  <c r="AC294" i="1"/>
  <c r="AC338" i="1"/>
  <c r="AC254" i="1"/>
  <c r="AC341" i="1"/>
  <c r="AC247" i="1"/>
  <c r="AC212" i="1"/>
  <c r="AC144" i="1"/>
  <c r="AC150" i="1"/>
  <c r="AC209" i="1"/>
  <c r="AC195" i="1"/>
  <c r="AC166" i="1"/>
  <c r="AC265" i="1"/>
  <c r="AC308" i="1"/>
  <c r="AC307" i="1"/>
  <c r="AC350" i="1"/>
  <c r="AC266" i="1"/>
  <c r="AC217" i="1"/>
  <c r="AC156" i="1"/>
  <c r="AC223" i="1"/>
  <c r="AC327" i="1"/>
  <c r="AC316" i="1"/>
  <c r="AC171" i="1"/>
  <c r="AC271" i="1"/>
  <c r="AC299" i="1"/>
  <c r="AC298" i="1"/>
  <c r="AC342" i="1"/>
  <c r="AC258" i="1"/>
  <c r="AC345" i="1"/>
  <c r="AC216" i="1"/>
  <c r="AC206" i="1"/>
  <c r="AC148" i="1"/>
  <c r="AC154" i="1"/>
  <c r="AC213" i="1"/>
  <c r="AC199" i="1"/>
  <c r="AC170" i="1"/>
  <c r="AC278" i="1"/>
  <c r="AC336" i="1"/>
  <c r="AC335" i="1"/>
  <c r="AC287" i="1"/>
  <c r="AC321" i="1"/>
  <c r="AC257" i="1"/>
  <c r="AC324" i="1"/>
  <c r="AC226" i="1"/>
  <c r="AC193" i="1"/>
  <c r="AC163" i="1"/>
  <c r="AC134" i="1"/>
  <c r="AC200" i="1"/>
  <c r="AC179" i="1"/>
  <c r="AC149" i="1"/>
  <c r="AC348" i="1"/>
  <c r="AC347" i="1"/>
  <c r="AC290" i="1"/>
  <c r="AC334" i="1"/>
  <c r="AC281" i="1"/>
  <c r="AC337" i="1"/>
  <c r="AC242" i="1"/>
  <c r="AC208" i="1"/>
  <c r="AC140" i="1"/>
  <c r="AC146" i="1"/>
  <c r="AC205" i="1"/>
  <c r="AC191" i="1"/>
  <c r="AC161" i="1"/>
  <c r="AC285" i="1"/>
  <c r="AC310" i="1"/>
  <c r="AC309" i="1"/>
  <c r="AC284" i="1"/>
  <c r="AC291" i="1"/>
  <c r="AC229" i="1"/>
  <c r="AC243" i="1"/>
  <c r="AC230" i="1"/>
  <c r="AC169" i="1"/>
  <c r="AC139" i="1"/>
  <c r="AC239" i="1"/>
  <c r="AC176" i="1"/>
  <c r="AC190" i="1"/>
  <c r="AC158" i="1"/>
  <c r="AC272" i="1"/>
  <c r="AC142" i="1"/>
  <c r="AC157" i="1"/>
  <c r="AC162" i="1"/>
  <c r="AC253" i="1"/>
  <c r="AC313" i="1"/>
  <c r="AC185" i="1"/>
  <c r="AC192" i="1"/>
  <c r="BE6" i="1" l="1"/>
  <c r="BD351" i="1"/>
  <c r="BD347" i="1"/>
  <c r="BD343" i="1"/>
  <c r="BD339" i="1"/>
  <c r="BD335" i="1"/>
  <c r="BD330" i="1"/>
  <c r="BD326" i="1"/>
  <c r="BD352" i="1"/>
  <c r="BD348" i="1"/>
  <c r="BD344" i="1"/>
  <c r="BD340" i="1"/>
  <c r="BD336" i="1"/>
  <c r="BD331" i="1"/>
  <c r="BD327" i="1"/>
  <c r="BD349" i="1"/>
  <c r="BD345" i="1"/>
  <c r="BD341" i="1"/>
  <c r="BD337" i="1"/>
  <c r="BD333" i="1"/>
  <c r="BD105" i="1" s="1"/>
  <c r="BD328" i="1"/>
  <c r="BD350" i="1"/>
  <c r="BD346" i="1"/>
  <c r="BD342" i="1"/>
  <c r="BD338" i="1"/>
  <c r="BD334" i="1"/>
  <c r="BD329" i="1"/>
  <c r="BD322" i="1"/>
  <c r="BD318" i="1"/>
  <c r="BD314" i="1"/>
  <c r="BD317" i="1"/>
  <c r="BD315" i="1"/>
  <c r="BD309" i="1"/>
  <c r="BD305" i="1"/>
  <c r="BD301" i="1"/>
  <c r="BD296" i="1"/>
  <c r="BD320" i="1"/>
  <c r="BD313" i="1"/>
  <c r="BD310" i="1"/>
  <c r="BD306" i="1"/>
  <c r="BD302" i="1"/>
  <c r="BD297" i="1"/>
  <c r="BD325" i="1"/>
  <c r="BD323" i="1"/>
  <c r="BD316" i="1"/>
  <c r="BD307" i="1"/>
  <c r="BD303" i="1"/>
  <c r="BD298" i="1"/>
  <c r="BD321" i="1"/>
  <c r="BD319" i="1"/>
  <c r="BD312" i="1"/>
  <c r="BD308" i="1"/>
  <c r="BD304" i="1"/>
  <c r="BD299" i="1"/>
  <c r="BD295" i="1"/>
  <c r="BD324" i="1"/>
  <c r="BD291" i="1"/>
  <c r="BD287" i="1"/>
  <c r="BD283" i="1"/>
  <c r="BD279" i="1"/>
  <c r="BD275" i="1"/>
  <c r="BD271" i="1"/>
  <c r="BD292" i="1"/>
  <c r="BD294" i="1"/>
  <c r="BD288" i="1"/>
  <c r="BD284" i="1"/>
  <c r="BD280" i="1"/>
  <c r="BD276" i="1"/>
  <c r="BD272" i="1"/>
  <c r="BD293" i="1"/>
  <c r="BD263" i="1"/>
  <c r="BD290" i="1"/>
  <c r="BD285" i="1"/>
  <c r="BD281" i="1"/>
  <c r="BD277" i="1"/>
  <c r="BD273" i="1"/>
  <c r="BD265" i="1"/>
  <c r="BD286" i="1"/>
  <c r="BD282" i="1"/>
  <c r="BD278" i="1"/>
  <c r="BD274" i="1"/>
  <c r="BD269" i="1"/>
  <c r="BD266" i="1"/>
  <c r="BD260" i="1"/>
  <c r="BD256" i="1"/>
  <c r="BD251" i="1"/>
  <c r="BD247" i="1"/>
  <c r="BD243" i="1"/>
  <c r="BD239" i="1"/>
  <c r="BD267" i="1"/>
  <c r="BD268" i="1"/>
  <c r="BD232" i="1"/>
  <c r="BD228" i="1"/>
  <c r="BD224" i="1"/>
  <c r="BD220" i="1"/>
  <c r="BD216" i="1"/>
  <c r="BD211" i="1"/>
  <c r="BD207" i="1"/>
  <c r="BD270" i="1"/>
  <c r="BD261" i="1"/>
  <c r="BD257" i="1"/>
  <c r="BD253" i="1"/>
  <c r="BD248" i="1"/>
  <c r="BD244" i="1"/>
  <c r="BD240" i="1"/>
  <c r="BD236" i="1"/>
  <c r="BD229" i="1"/>
  <c r="BD225" i="1"/>
  <c r="BD221" i="1"/>
  <c r="BD217" i="1"/>
  <c r="BD212" i="1"/>
  <c r="BD262" i="1"/>
  <c r="BD258" i="1"/>
  <c r="BD254" i="1"/>
  <c r="BD249" i="1"/>
  <c r="BD245" i="1"/>
  <c r="BD241" i="1"/>
  <c r="BD237" i="1"/>
  <c r="BD230" i="1"/>
  <c r="BD226" i="1"/>
  <c r="BD222" i="1"/>
  <c r="BD218" i="1"/>
  <c r="BD213" i="1"/>
  <c r="BD259" i="1"/>
  <c r="BD255" i="1"/>
  <c r="BD250" i="1"/>
  <c r="BD246" i="1"/>
  <c r="BD242" i="1"/>
  <c r="BD238" i="1"/>
  <c r="BD264" i="1"/>
  <c r="BD234" i="1"/>
  <c r="BD231" i="1"/>
  <c r="BD227" i="1"/>
  <c r="BD223" i="1"/>
  <c r="BD219" i="1"/>
  <c r="BD214" i="1"/>
  <c r="BD210" i="1"/>
  <c r="BD206" i="1"/>
  <c r="BD199" i="1"/>
  <c r="BD195" i="1"/>
  <c r="BD209" i="1"/>
  <c r="BD201" i="1"/>
  <c r="BD194" i="1"/>
  <c r="BD192" i="1"/>
  <c r="BD188" i="1"/>
  <c r="BD184" i="1"/>
  <c r="BD180" i="1"/>
  <c r="BD233" i="1"/>
  <c r="BD174" i="1"/>
  <c r="BD208" i="1"/>
  <c r="BD197" i="1"/>
  <c r="BD189" i="1"/>
  <c r="BD185" i="1"/>
  <c r="BD181" i="1"/>
  <c r="BD177" i="1"/>
  <c r="BD205" i="1"/>
  <c r="BD104" i="1" s="1"/>
  <c r="BD200" i="1"/>
  <c r="BD193" i="1"/>
  <c r="BD190" i="1"/>
  <c r="BD186" i="1"/>
  <c r="BD182" i="1"/>
  <c r="BD178" i="1"/>
  <c r="BD235" i="1"/>
  <c r="BD198" i="1"/>
  <c r="BD196" i="1"/>
  <c r="BD191" i="1"/>
  <c r="BD187" i="1"/>
  <c r="BD183" i="1"/>
  <c r="BD179" i="1"/>
  <c r="BD170" i="1"/>
  <c r="BD166" i="1"/>
  <c r="BD103" i="1" s="1"/>
  <c r="BD161" i="1"/>
  <c r="BD157" i="1"/>
  <c r="BD153" i="1"/>
  <c r="BD149" i="1"/>
  <c r="BD145" i="1"/>
  <c r="BD141" i="1"/>
  <c r="BD137" i="1"/>
  <c r="BD133" i="1"/>
  <c r="BD129" i="1"/>
  <c r="BD102" i="1" s="1"/>
  <c r="BD176" i="1"/>
  <c r="BD171" i="1"/>
  <c r="BD167" i="1"/>
  <c r="BD162" i="1"/>
  <c r="BD158" i="1"/>
  <c r="BD154" i="1"/>
  <c r="BD150" i="1"/>
  <c r="BD146" i="1"/>
  <c r="BD142" i="1"/>
  <c r="BD138" i="1"/>
  <c r="BD134" i="1"/>
  <c r="BD130" i="1"/>
  <c r="BD175" i="1"/>
  <c r="BD172" i="1"/>
  <c r="BD168" i="1"/>
  <c r="BD163" i="1"/>
  <c r="BD159" i="1"/>
  <c r="BD155" i="1"/>
  <c r="BD151" i="1"/>
  <c r="BD147" i="1"/>
  <c r="BD143" i="1"/>
  <c r="BD139" i="1"/>
  <c r="BD135" i="1"/>
  <c r="BD131" i="1"/>
  <c r="BD173" i="1"/>
  <c r="BD169" i="1"/>
  <c r="BD164" i="1"/>
  <c r="BD160" i="1"/>
  <c r="BD156" i="1"/>
  <c r="BD152" i="1"/>
  <c r="BD148" i="1"/>
  <c r="BD144" i="1"/>
  <c r="BD140" i="1"/>
  <c r="BD136" i="1"/>
  <c r="BD132" i="1"/>
  <c r="BS6" i="1"/>
  <c r="BR341" i="1"/>
  <c r="BR345" i="1"/>
  <c r="BR328" i="1"/>
  <c r="BR349" i="1"/>
  <c r="BR333" i="1"/>
  <c r="BR105" i="1" s="1"/>
  <c r="BR337" i="1"/>
  <c r="BR346" i="1"/>
  <c r="BR329" i="1"/>
  <c r="BR343" i="1"/>
  <c r="BR348" i="1"/>
  <c r="BR331" i="1"/>
  <c r="BR324" i="1"/>
  <c r="BR307" i="1"/>
  <c r="BR290" i="1"/>
  <c r="BR273" i="1"/>
  <c r="BR257" i="1"/>
  <c r="BR240" i="1"/>
  <c r="BR224" i="1"/>
  <c r="BR207" i="1"/>
  <c r="BR317" i="1"/>
  <c r="BR350" i="1"/>
  <c r="BR334" i="1"/>
  <c r="BR347" i="1"/>
  <c r="BR330" i="1"/>
  <c r="BR352" i="1"/>
  <c r="BR336" i="1"/>
  <c r="BR312" i="1"/>
  <c r="BR294" i="1"/>
  <c r="BR277" i="1"/>
  <c r="BR261" i="1"/>
  <c r="BR244" i="1"/>
  <c r="BR228" i="1"/>
  <c r="BR211" i="1"/>
  <c r="BR326" i="1"/>
  <c r="BR321" i="1"/>
  <c r="BR338" i="1"/>
  <c r="BR351" i="1"/>
  <c r="BR335" i="1"/>
  <c r="BR340" i="1"/>
  <c r="BR325" i="1"/>
  <c r="BR316" i="1"/>
  <c r="BR298" i="1"/>
  <c r="BR281" i="1"/>
  <c r="BR265" i="1"/>
  <c r="BR248" i="1"/>
  <c r="BR232" i="1"/>
  <c r="BR216" i="1"/>
  <c r="BR196" i="1"/>
  <c r="BR308" i="1"/>
  <c r="BR342" i="1"/>
  <c r="BR339" i="1"/>
  <c r="BR344" i="1"/>
  <c r="BR327" i="1"/>
  <c r="BR320" i="1"/>
  <c r="BR303" i="1"/>
  <c r="BR285" i="1"/>
  <c r="BR269" i="1"/>
  <c r="BR253" i="1"/>
  <c r="BR236" i="1"/>
  <c r="BR220" i="1"/>
  <c r="BR200" i="1"/>
  <c r="BR313" i="1"/>
  <c r="BR295" i="1"/>
  <c r="BR270" i="1"/>
  <c r="BR254" i="1"/>
  <c r="BR237" i="1"/>
  <c r="BR221" i="1"/>
  <c r="BR201" i="1"/>
  <c r="BR314" i="1"/>
  <c r="BR296" i="1"/>
  <c r="BR279" i="1"/>
  <c r="BR263" i="1"/>
  <c r="BR246" i="1"/>
  <c r="BR230" i="1"/>
  <c r="BR213" i="1"/>
  <c r="BR310" i="1"/>
  <c r="BR293" i="1"/>
  <c r="BR276" i="1"/>
  <c r="BR260" i="1"/>
  <c r="BR243" i="1"/>
  <c r="BR227" i="1"/>
  <c r="BR210" i="1"/>
  <c r="BR191" i="1"/>
  <c r="BR178" i="1"/>
  <c r="BR161" i="1"/>
  <c r="BR145" i="1"/>
  <c r="BR129" i="1"/>
  <c r="BR102" i="1" s="1"/>
  <c r="BR193" i="1"/>
  <c r="BR179" i="1"/>
  <c r="BR162" i="1"/>
  <c r="BR146" i="1"/>
  <c r="BR130" i="1"/>
  <c r="BR274" i="1"/>
  <c r="BR258" i="1"/>
  <c r="BR241" i="1"/>
  <c r="BR225" i="1"/>
  <c r="BR208" i="1"/>
  <c r="BR318" i="1"/>
  <c r="BR301" i="1"/>
  <c r="BR283" i="1"/>
  <c r="BR267" i="1"/>
  <c r="BR250" i="1"/>
  <c r="BR234" i="1"/>
  <c r="BR218" i="1"/>
  <c r="BR198" i="1"/>
  <c r="BR315" i="1"/>
  <c r="BR297" i="1"/>
  <c r="BR280" i="1"/>
  <c r="BR264" i="1"/>
  <c r="BR247" i="1"/>
  <c r="BR231" i="1"/>
  <c r="BR214" i="1"/>
  <c r="BR195" i="1"/>
  <c r="BR182" i="1"/>
  <c r="BR166" i="1"/>
  <c r="BR103" i="1" s="1"/>
  <c r="BR149" i="1"/>
  <c r="BR133" i="1"/>
  <c r="BR183" i="1"/>
  <c r="BR167" i="1"/>
  <c r="BR150" i="1"/>
  <c r="BR134" i="1"/>
  <c r="BR299" i="1"/>
  <c r="BR278" i="1"/>
  <c r="BR262" i="1"/>
  <c r="BR245" i="1"/>
  <c r="BR229" i="1"/>
  <c r="BR212" i="1"/>
  <c r="BR322" i="1"/>
  <c r="BR305" i="1"/>
  <c r="BR287" i="1"/>
  <c r="BR271" i="1"/>
  <c r="BR255" i="1"/>
  <c r="BR238" i="1"/>
  <c r="BR222" i="1"/>
  <c r="BR205" i="1"/>
  <c r="BR104" i="1" s="1"/>
  <c r="BR319" i="1"/>
  <c r="BR302" i="1"/>
  <c r="BR284" i="1"/>
  <c r="BR268" i="1"/>
  <c r="BR251" i="1"/>
  <c r="BR235" i="1"/>
  <c r="BR219" i="1"/>
  <c r="BR199" i="1"/>
  <c r="BR186" i="1"/>
  <c r="BR170" i="1"/>
  <c r="BR153" i="1"/>
  <c r="BR137" i="1"/>
  <c r="BR194" i="1"/>
  <c r="BR192" i="1"/>
  <c r="BR187" i="1"/>
  <c r="BR171" i="1"/>
  <c r="BR154" i="1"/>
  <c r="BR138" i="1"/>
  <c r="BR190" i="1"/>
  <c r="BR184" i="1"/>
  <c r="BR304" i="1"/>
  <c r="BR291" i="1"/>
  <c r="BR286" i="1"/>
  <c r="BR282" i="1"/>
  <c r="BR266" i="1"/>
  <c r="BR249" i="1"/>
  <c r="BR233" i="1"/>
  <c r="BR217" i="1"/>
  <c r="BR197" i="1"/>
  <c r="BR309" i="1"/>
  <c r="BR292" i="1"/>
  <c r="BR275" i="1"/>
  <c r="BR259" i="1"/>
  <c r="BR242" i="1"/>
  <c r="BR226" i="1"/>
  <c r="BR209" i="1"/>
  <c r="BR323" i="1"/>
  <c r="BR306" i="1"/>
  <c r="BR288" i="1"/>
  <c r="BR272" i="1"/>
  <c r="BR256" i="1"/>
  <c r="BR239" i="1"/>
  <c r="BR223" i="1"/>
  <c r="BR206" i="1"/>
  <c r="BR174" i="1"/>
  <c r="BR157" i="1"/>
  <c r="BR141" i="1"/>
  <c r="BR175" i="1"/>
  <c r="BR158" i="1"/>
  <c r="BR142" i="1"/>
  <c r="BR188" i="1"/>
  <c r="BR172" i="1"/>
  <c r="BR155" i="1"/>
  <c r="BR139" i="1"/>
  <c r="BR181" i="1"/>
  <c r="BR164" i="1"/>
  <c r="BR148" i="1"/>
  <c r="BR132" i="1"/>
  <c r="BR180" i="1"/>
  <c r="BR176" i="1"/>
  <c r="BR159" i="1"/>
  <c r="BR143" i="1"/>
  <c r="BR185" i="1"/>
  <c r="BR169" i="1"/>
  <c r="BR152" i="1"/>
  <c r="BR136" i="1"/>
  <c r="BR163" i="1"/>
  <c r="BR147" i="1"/>
  <c r="BR131" i="1"/>
  <c r="BR189" i="1"/>
  <c r="BR173" i="1"/>
  <c r="BR156" i="1"/>
  <c r="BR140" i="1"/>
  <c r="BR168" i="1"/>
  <c r="BR151" i="1"/>
  <c r="BR135" i="1"/>
  <c r="BR177" i="1"/>
  <c r="BR160" i="1"/>
  <c r="BR144" i="1"/>
  <c r="AQ6" i="1"/>
  <c r="AP349" i="1"/>
  <c r="AP345" i="1"/>
  <c r="AP341" i="1"/>
  <c r="AP339" i="1"/>
  <c r="AP335" i="1"/>
  <c r="AP350" i="1"/>
  <c r="AP346" i="1"/>
  <c r="AP342" i="1"/>
  <c r="AP351" i="1"/>
  <c r="AP347" i="1"/>
  <c r="AP343" i="1"/>
  <c r="AP352" i="1"/>
  <c r="AP348" i="1"/>
  <c r="AP344" i="1"/>
  <c r="AP340" i="1"/>
  <c r="AP338" i="1"/>
  <c r="AP334" i="1"/>
  <c r="AP329" i="1"/>
  <c r="AP325" i="1"/>
  <c r="AP321" i="1"/>
  <c r="AP317" i="1"/>
  <c r="AP313" i="1"/>
  <c r="AP337" i="1"/>
  <c r="AP328" i="1"/>
  <c r="AP326" i="1"/>
  <c r="AP319" i="1"/>
  <c r="AP312" i="1"/>
  <c r="AP309" i="1"/>
  <c r="AP305" i="1"/>
  <c r="AP301" i="1"/>
  <c r="AP296" i="1"/>
  <c r="AP292" i="1"/>
  <c r="AP287" i="1"/>
  <c r="AP283" i="1"/>
  <c r="AP336" i="1"/>
  <c r="AP331" i="1"/>
  <c r="AP324" i="1"/>
  <c r="AP322" i="1"/>
  <c r="AP315" i="1"/>
  <c r="AP306" i="1"/>
  <c r="AP302" i="1"/>
  <c r="AP297" i="1"/>
  <c r="AP293" i="1"/>
  <c r="AP288" i="1"/>
  <c r="AP284" i="1"/>
  <c r="AP327" i="1"/>
  <c r="AP320" i="1"/>
  <c r="AP318" i="1"/>
  <c r="AP310" i="1"/>
  <c r="AP307" i="1"/>
  <c r="AP303" i="1"/>
  <c r="AP298" i="1"/>
  <c r="AP294" i="1"/>
  <c r="AP290" i="1"/>
  <c r="AP285" i="1"/>
  <c r="AP280" i="1"/>
  <c r="AP333" i="1"/>
  <c r="AP105" i="1" s="1"/>
  <c r="AP330" i="1"/>
  <c r="AP323" i="1"/>
  <c r="AP316" i="1"/>
  <c r="AP314" i="1"/>
  <c r="AP308" i="1"/>
  <c r="AP304" i="1"/>
  <c r="AP299" i="1"/>
  <c r="AP295" i="1"/>
  <c r="AP291" i="1"/>
  <c r="AP286" i="1"/>
  <c r="AP279" i="1"/>
  <c r="AP275" i="1"/>
  <c r="AP271" i="1"/>
  <c r="AP267" i="1"/>
  <c r="AP263" i="1"/>
  <c r="AP259" i="1"/>
  <c r="AP255" i="1"/>
  <c r="AP250" i="1"/>
  <c r="AP246" i="1"/>
  <c r="AP242" i="1"/>
  <c r="AP238" i="1"/>
  <c r="AP234" i="1"/>
  <c r="AP230" i="1"/>
  <c r="AP226" i="1"/>
  <c r="AP218" i="1"/>
  <c r="AP276" i="1"/>
  <c r="AP272" i="1"/>
  <c r="AP268" i="1"/>
  <c r="AP264" i="1"/>
  <c r="AP260" i="1"/>
  <c r="AP256" i="1"/>
  <c r="AP251" i="1"/>
  <c r="AP247" i="1"/>
  <c r="AP243" i="1"/>
  <c r="AP239" i="1"/>
  <c r="AP235" i="1"/>
  <c r="AP231" i="1"/>
  <c r="AP227" i="1"/>
  <c r="AP282" i="1"/>
  <c r="AP277" i="1"/>
  <c r="AP273" i="1"/>
  <c r="AP269" i="1"/>
  <c r="AP265" i="1"/>
  <c r="AP261" i="1"/>
  <c r="AP257" i="1"/>
  <c r="AP253" i="1"/>
  <c r="AP248" i="1"/>
  <c r="AP244" i="1"/>
  <c r="AP240" i="1"/>
  <c r="AP236" i="1"/>
  <c r="AP232" i="1"/>
  <c r="AP228" i="1"/>
  <c r="AP224" i="1"/>
  <c r="AP281" i="1"/>
  <c r="AP221" i="1"/>
  <c r="AP278" i="1"/>
  <c r="AP274" i="1"/>
  <c r="AP270" i="1"/>
  <c r="AP266" i="1"/>
  <c r="AP262" i="1"/>
  <c r="AP258" i="1"/>
  <c r="AP254" i="1"/>
  <c r="AP249" i="1"/>
  <c r="AP245" i="1"/>
  <c r="AP241" i="1"/>
  <c r="AP237" i="1"/>
  <c r="AP233" i="1"/>
  <c r="AP229" i="1"/>
  <c r="AP225" i="1"/>
  <c r="AP222" i="1"/>
  <c r="AP217" i="1"/>
  <c r="AP223" i="1"/>
  <c r="AP216" i="1"/>
  <c r="AP211" i="1"/>
  <c r="AP207" i="1"/>
  <c r="AP200" i="1"/>
  <c r="AP196" i="1"/>
  <c r="AP192" i="1"/>
  <c r="AP188" i="1"/>
  <c r="AP184" i="1"/>
  <c r="AP180" i="1"/>
  <c r="AP176" i="1"/>
  <c r="AP172" i="1"/>
  <c r="AP168" i="1"/>
  <c r="AP163" i="1"/>
  <c r="AP159" i="1"/>
  <c r="AP155" i="1"/>
  <c r="AP151" i="1"/>
  <c r="AP147" i="1"/>
  <c r="AP143" i="1"/>
  <c r="AP139" i="1"/>
  <c r="AP135" i="1"/>
  <c r="AP131" i="1"/>
  <c r="AP220" i="1"/>
  <c r="AP219" i="1"/>
  <c r="AP212" i="1"/>
  <c r="AP208" i="1"/>
  <c r="AP201" i="1"/>
  <c r="AP197" i="1"/>
  <c r="AP193" i="1"/>
  <c r="AP189" i="1"/>
  <c r="AP185" i="1"/>
  <c r="AP181" i="1"/>
  <c r="AP177" i="1"/>
  <c r="AP173" i="1"/>
  <c r="AP169" i="1"/>
  <c r="AP164" i="1"/>
  <c r="AP160" i="1"/>
  <c r="AP156" i="1"/>
  <c r="AP152" i="1"/>
  <c r="AP148" i="1"/>
  <c r="AP144" i="1"/>
  <c r="AP140" i="1"/>
  <c r="AP136" i="1"/>
  <c r="AP132" i="1"/>
  <c r="AP213" i="1"/>
  <c r="AP209" i="1"/>
  <c r="AP205" i="1"/>
  <c r="AP104" i="1" s="1"/>
  <c r="AP198" i="1"/>
  <c r="AP194" i="1"/>
  <c r="AP190" i="1"/>
  <c r="AP186" i="1"/>
  <c r="AP182" i="1"/>
  <c r="AP178" i="1"/>
  <c r="AP174" i="1"/>
  <c r="AP170" i="1"/>
  <c r="AP166" i="1"/>
  <c r="AP103" i="1" s="1"/>
  <c r="AP161" i="1"/>
  <c r="AP157" i="1"/>
  <c r="AP153" i="1"/>
  <c r="AP149" i="1"/>
  <c r="AP145" i="1"/>
  <c r="AP141" i="1"/>
  <c r="AP137" i="1"/>
  <c r="AP133" i="1"/>
  <c r="AP129" i="1"/>
  <c r="AP102" i="1" s="1"/>
  <c r="AP214" i="1"/>
  <c r="AP210" i="1"/>
  <c r="AP206" i="1"/>
  <c r="AP199" i="1"/>
  <c r="AP195" i="1"/>
  <c r="AP191" i="1"/>
  <c r="AP187" i="1"/>
  <c r="AP183" i="1"/>
  <c r="AP179" i="1"/>
  <c r="AP175" i="1"/>
  <c r="AP171" i="1"/>
  <c r="AP167" i="1"/>
  <c r="AP162" i="1"/>
  <c r="AP158" i="1"/>
  <c r="AP154" i="1"/>
  <c r="AP150" i="1"/>
  <c r="AP146" i="1"/>
  <c r="AP142" i="1"/>
  <c r="AP138" i="1"/>
  <c r="AP134" i="1"/>
  <c r="AP130" i="1"/>
  <c r="Q11" i="8"/>
  <c r="R11" i="8" s="1"/>
  <c r="I11" i="8" s="1"/>
  <c r="H10" i="8"/>
  <c r="K9" i="8"/>
  <c r="F7" i="8"/>
  <c r="F8" i="8"/>
  <c r="H11" i="8"/>
  <c r="H9" i="8"/>
  <c r="D7" i="8"/>
  <c r="D8" i="8"/>
  <c r="CE416" i="1"/>
  <c r="BL416" i="1" s="1"/>
  <c r="BL415" i="1"/>
  <c r="AF416" i="1"/>
  <c r="BT6" i="1" l="1"/>
  <c r="BS338" i="1"/>
  <c r="BS342" i="1"/>
  <c r="BS346" i="1"/>
  <c r="BS329" i="1"/>
  <c r="BS350" i="1"/>
  <c r="BS334" i="1"/>
  <c r="BS343" i="1"/>
  <c r="BS340" i="1"/>
  <c r="BS345" i="1"/>
  <c r="BS328" i="1"/>
  <c r="BS326" i="1"/>
  <c r="BS321" i="1"/>
  <c r="BS304" i="1"/>
  <c r="BS286" i="1"/>
  <c r="BS270" i="1"/>
  <c r="BS254" i="1"/>
  <c r="BS237" i="1"/>
  <c r="BS221" i="1"/>
  <c r="BS201" i="1"/>
  <c r="BS314" i="1"/>
  <c r="BS347" i="1"/>
  <c r="BS330" i="1"/>
  <c r="BS344" i="1"/>
  <c r="BS349" i="1"/>
  <c r="BS333" i="1"/>
  <c r="BS105" i="1" s="1"/>
  <c r="BS308" i="1"/>
  <c r="BS291" i="1"/>
  <c r="BS274" i="1"/>
  <c r="BS258" i="1"/>
  <c r="BS241" i="1"/>
  <c r="BS225" i="1"/>
  <c r="BS208" i="1"/>
  <c r="BS318" i="1"/>
  <c r="BS351" i="1"/>
  <c r="BS335" i="1"/>
  <c r="BS348" i="1"/>
  <c r="BS331" i="1"/>
  <c r="BS337" i="1"/>
  <c r="BS313" i="1"/>
  <c r="BS295" i="1"/>
  <c r="BS278" i="1"/>
  <c r="BS262" i="1"/>
  <c r="BS245" i="1"/>
  <c r="BS229" i="1"/>
  <c r="BS212" i="1"/>
  <c r="BS322" i="1"/>
  <c r="BS339" i="1"/>
  <c r="BS352" i="1"/>
  <c r="BS336" i="1"/>
  <c r="BS341" i="1"/>
  <c r="BS324" i="1"/>
  <c r="BS317" i="1"/>
  <c r="BS299" i="1"/>
  <c r="BS282" i="1"/>
  <c r="BS266" i="1"/>
  <c r="BS249" i="1"/>
  <c r="BS233" i="1"/>
  <c r="BS217" i="1"/>
  <c r="BS197" i="1"/>
  <c r="BS309" i="1"/>
  <c r="BS292" i="1"/>
  <c r="BS301" i="1"/>
  <c r="BS296" i="1"/>
  <c r="BS267" i="1"/>
  <c r="BS250" i="1"/>
  <c r="BS234" i="1"/>
  <c r="BS218" i="1"/>
  <c r="BS198" i="1"/>
  <c r="BS310" i="1"/>
  <c r="BS293" i="1"/>
  <c r="BS276" i="1"/>
  <c r="BS260" i="1"/>
  <c r="BS243" i="1"/>
  <c r="BS227" i="1"/>
  <c r="BS210" i="1"/>
  <c r="BS307" i="1"/>
  <c r="BS290" i="1"/>
  <c r="BS273" i="1"/>
  <c r="BS257" i="1"/>
  <c r="BS240" i="1"/>
  <c r="BS224" i="1"/>
  <c r="BS207" i="1"/>
  <c r="BS175" i="1"/>
  <c r="BS158" i="1"/>
  <c r="BS142" i="1"/>
  <c r="BS191" i="1"/>
  <c r="BS176" i="1"/>
  <c r="BS159" i="1"/>
  <c r="BS143" i="1"/>
  <c r="BS189" i="1"/>
  <c r="BS287" i="1"/>
  <c r="BS283" i="1"/>
  <c r="BS271" i="1"/>
  <c r="BS255" i="1"/>
  <c r="BS238" i="1"/>
  <c r="BS222" i="1"/>
  <c r="BS205" i="1"/>
  <c r="BS104" i="1" s="1"/>
  <c r="BS315" i="1"/>
  <c r="BS297" i="1"/>
  <c r="BS280" i="1"/>
  <c r="BS264" i="1"/>
  <c r="BS247" i="1"/>
  <c r="BS231" i="1"/>
  <c r="BS214" i="1"/>
  <c r="BS312" i="1"/>
  <c r="BS294" i="1"/>
  <c r="BS277" i="1"/>
  <c r="BS261" i="1"/>
  <c r="BS244" i="1"/>
  <c r="BS228" i="1"/>
  <c r="BS211" i="1"/>
  <c r="BS192" i="1"/>
  <c r="BS195" i="1"/>
  <c r="BS193" i="1"/>
  <c r="BS179" i="1"/>
  <c r="BS162" i="1"/>
  <c r="BS146" i="1"/>
  <c r="BS130" i="1"/>
  <c r="BS180" i="1"/>
  <c r="BS163" i="1"/>
  <c r="BS147" i="1"/>
  <c r="BS131" i="1"/>
  <c r="BS305" i="1"/>
  <c r="BS275" i="1"/>
  <c r="BS259" i="1"/>
  <c r="BS242" i="1"/>
  <c r="BS226" i="1"/>
  <c r="BS209" i="1"/>
  <c r="BS319" i="1"/>
  <c r="BS302" i="1"/>
  <c r="BS284" i="1"/>
  <c r="BS268" i="1"/>
  <c r="BS251" i="1"/>
  <c r="BS235" i="1"/>
  <c r="BS219" i="1"/>
  <c r="BS199" i="1"/>
  <c r="BS325" i="1"/>
  <c r="BS316" i="1"/>
  <c r="BS298" i="1"/>
  <c r="BS281" i="1"/>
  <c r="BS265" i="1"/>
  <c r="BS248" i="1"/>
  <c r="BS232" i="1"/>
  <c r="BS216" i="1"/>
  <c r="BS196" i="1"/>
  <c r="BS183" i="1"/>
  <c r="BS167" i="1"/>
  <c r="BS150" i="1"/>
  <c r="BS134" i="1"/>
  <c r="BS190" i="1"/>
  <c r="BS184" i="1"/>
  <c r="BS168" i="1"/>
  <c r="BS151" i="1"/>
  <c r="BS135" i="1"/>
  <c r="BS181" i="1"/>
  <c r="BS279" i="1"/>
  <c r="BS263" i="1"/>
  <c r="BS246" i="1"/>
  <c r="BS230" i="1"/>
  <c r="BS213" i="1"/>
  <c r="BS323" i="1"/>
  <c r="BS306" i="1"/>
  <c r="BS288" i="1"/>
  <c r="BS272" i="1"/>
  <c r="BS256" i="1"/>
  <c r="BS239" i="1"/>
  <c r="BS223" i="1"/>
  <c r="BS206" i="1"/>
  <c r="BS327" i="1"/>
  <c r="BS320" i="1"/>
  <c r="BS303" i="1"/>
  <c r="BS285" i="1"/>
  <c r="BS269" i="1"/>
  <c r="BS253" i="1"/>
  <c r="BS236" i="1"/>
  <c r="BS220" i="1"/>
  <c r="BS200" i="1"/>
  <c r="BS194" i="1"/>
  <c r="BS187" i="1"/>
  <c r="BS171" i="1"/>
  <c r="BS154" i="1"/>
  <c r="BS138" i="1"/>
  <c r="BS188" i="1"/>
  <c r="BS172" i="1"/>
  <c r="BS155" i="1"/>
  <c r="BS139" i="1"/>
  <c r="BS169" i="1"/>
  <c r="BS152" i="1"/>
  <c r="BS136" i="1"/>
  <c r="BS178" i="1"/>
  <c r="BS161" i="1"/>
  <c r="BS145" i="1"/>
  <c r="BS129" i="1"/>
  <c r="BS102" i="1" s="1"/>
  <c r="BS173" i="1"/>
  <c r="BS156" i="1"/>
  <c r="BS140" i="1"/>
  <c r="BS182" i="1"/>
  <c r="BS166" i="1"/>
  <c r="BS103" i="1" s="1"/>
  <c r="BS149" i="1"/>
  <c r="BS133" i="1"/>
  <c r="BS160" i="1"/>
  <c r="BS144" i="1"/>
  <c r="BS186" i="1"/>
  <c r="BS170" i="1"/>
  <c r="BS153" i="1"/>
  <c r="BS137" i="1"/>
  <c r="BS185" i="1"/>
  <c r="BS177" i="1"/>
  <c r="BS164" i="1"/>
  <c r="BS148" i="1"/>
  <c r="BS132" i="1"/>
  <c r="BS174" i="1"/>
  <c r="BS157" i="1"/>
  <c r="BS141" i="1"/>
  <c r="AR6" i="1"/>
  <c r="AQ352" i="1"/>
  <c r="AQ348" i="1"/>
  <c r="AQ339" i="1"/>
  <c r="AQ335" i="1"/>
  <c r="AQ330" i="1"/>
  <c r="AQ326" i="1"/>
  <c r="AQ322" i="1"/>
  <c r="AQ318" i="1"/>
  <c r="AQ314" i="1"/>
  <c r="AQ309" i="1"/>
  <c r="AQ305" i="1"/>
  <c r="AQ301" i="1"/>
  <c r="AQ296" i="1"/>
  <c r="AQ292" i="1"/>
  <c r="AQ287" i="1"/>
  <c r="AQ283" i="1"/>
  <c r="AQ349" i="1"/>
  <c r="AQ345" i="1"/>
  <c r="AQ342" i="1"/>
  <c r="AQ336" i="1"/>
  <c r="AQ331" i="1"/>
  <c r="AQ327" i="1"/>
  <c r="AQ323" i="1"/>
  <c r="AQ319" i="1"/>
  <c r="AQ315" i="1"/>
  <c r="AQ310" i="1"/>
  <c r="AQ306" i="1"/>
  <c r="AQ302" i="1"/>
  <c r="AQ297" i="1"/>
  <c r="AQ293" i="1"/>
  <c r="AQ288" i="1"/>
  <c r="AQ284" i="1"/>
  <c r="AQ350" i="1"/>
  <c r="AQ346" i="1"/>
  <c r="AQ337" i="1"/>
  <c r="AQ333" i="1"/>
  <c r="AQ105" i="1" s="1"/>
  <c r="AQ328" i="1"/>
  <c r="AQ324" i="1"/>
  <c r="AQ320" i="1"/>
  <c r="AQ316" i="1"/>
  <c r="AQ312" i="1"/>
  <c r="AQ307" i="1"/>
  <c r="AQ303" i="1"/>
  <c r="AQ298" i="1"/>
  <c r="AQ294" i="1"/>
  <c r="AQ290" i="1"/>
  <c r="AQ285" i="1"/>
  <c r="AQ351" i="1"/>
  <c r="AQ347" i="1"/>
  <c r="AQ338" i="1"/>
  <c r="AQ334" i="1"/>
  <c r="AQ329" i="1"/>
  <c r="AQ325" i="1"/>
  <c r="AQ321" i="1"/>
  <c r="AQ317" i="1"/>
  <c r="AQ313" i="1"/>
  <c r="AQ308" i="1"/>
  <c r="AQ304" i="1"/>
  <c r="AQ299" i="1"/>
  <c r="AQ295" i="1"/>
  <c r="AQ291" i="1"/>
  <c r="AQ286" i="1"/>
  <c r="AQ343" i="1"/>
  <c r="AQ341" i="1"/>
  <c r="AQ340" i="1"/>
  <c r="AQ279" i="1"/>
  <c r="AQ282" i="1"/>
  <c r="AQ277" i="1"/>
  <c r="AQ273" i="1"/>
  <c r="AQ269" i="1"/>
  <c r="AQ265" i="1"/>
  <c r="AQ261" i="1"/>
  <c r="AQ257" i="1"/>
  <c r="AQ253" i="1"/>
  <c r="AQ248" i="1"/>
  <c r="AQ278" i="1"/>
  <c r="AQ274" i="1"/>
  <c r="AQ270" i="1"/>
  <c r="AQ266" i="1"/>
  <c r="AQ262" i="1"/>
  <c r="AQ258" i="1"/>
  <c r="AQ254" i="1"/>
  <c r="AQ344" i="1"/>
  <c r="AQ275" i="1"/>
  <c r="AQ271" i="1"/>
  <c r="AQ267" i="1"/>
  <c r="AQ263" i="1"/>
  <c r="AQ259" i="1"/>
  <c r="AQ276" i="1"/>
  <c r="AQ272" i="1"/>
  <c r="AQ268" i="1"/>
  <c r="AQ264" i="1"/>
  <c r="AQ260" i="1"/>
  <c r="AQ256" i="1"/>
  <c r="AQ251" i="1"/>
  <c r="AQ247" i="1"/>
  <c r="AQ243" i="1"/>
  <c r="AQ239" i="1"/>
  <c r="AQ235" i="1"/>
  <c r="AQ231" i="1"/>
  <c r="AQ250" i="1"/>
  <c r="AQ242" i="1"/>
  <c r="AQ240" i="1"/>
  <c r="AQ233" i="1"/>
  <c r="AQ228" i="1"/>
  <c r="AQ224" i="1"/>
  <c r="AQ281" i="1"/>
  <c r="AQ280" i="1"/>
  <c r="AQ220" i="1"/>
  <c r="AQ249" i="1"/>
  <c r="AQ245" i="1"/>
  <c r="AQ238" i="1"/>
  <c r="AQ236" i="1"/>
  <c r="AQ229" i="1"/>
  <c r="AQ225" i="1"/>
  <c r="AQ221" i="1"/>
  <c r="AQ241" i="1"/>
  <c r="AQ234" i="1"/>
  <c r="AQ232" i="1"/>
  <c r="AQ226" i="1"/>
  <c r="AQ217" i="1"/>
  <c r="AQ255" i="1"/>
  <c r="AQ246" i="1"/>
  <c r="AQ244" i="1"/>
  <c r="AQ237" i="1"/>
  <c r="AQ230" i="1"/>
  <c r="AQ227" i="1"/>
  <c r="AQ213" i="1"/>
  <c r="AQ209" i="1"/>
  <c r="AQ205" i="1"/>
  <c r="AQ104" i="1" s="1"/>
  <c r="AQ198" i="1"/>
  <c r="AQ194" i="1"/>
  <c r="AQ190" i="1"/>
  <c r="AQ186" i="1"/>
  <c r="AQ182" i="1"/>
  <c r="AQ178" i="1"/>
  <c r="AQ174" i="1"/>
  <c r="AQ170" i="1"/>
  <c r="AQ166" i="1"/>
  <c r="AQ103" i="1" s="1"/>
  <c r="AQ161" i="1"/>
  <c r="AQ157" i="1"/>
  <c r="AQ153" i="1"/>
  <c r="AQ149" i="1"/>
  <c r="AQ145" i="1"/>
  <c r="AQ141" i="1"/>
  <c r="AQ137" i="1"/>
  <c r="AQ133" i="1"/>
  <c r="AQ129" i="1"/>
  <c r="AQ102" i="1" s="1"/>
  <c r="AQ214" i="1"/>
  <c r="AQ210" i="1"/>
  <c r="AQ206" i="1"/>
  <c r="AQ199" i="1"/>
  <c r="AQ195" i="1"/>
  <c r="AQ191" i="1"/>
  <c r="AQ187" i="1"/>
  <c r="AQ183" i="1"/>
  <c r="AQ179" i="1"/>
  <c r="AQ175" i="1"/>
  <c r="AQ171" i="1"/>
  <c r="AQ167" i="1"/>
  <c r="AQ162" i="1"/>
  <c r="AQ158" i="1"/>
  <c r="AQ154" i="1"/>
  <c r="AQ150" i="1"/>
  <c r="AQ146" i="1"/>
  <c r="AQ142" i="1"/>
  <c r="AQ138" i="1"/>
  <c r="AQ134" i="1"/>
  <c r="AQ130" i="1"/>
  <c r="AQ223" i="1"/>
  <c r="AQ216" i="1"/>
  <c r="AQ211" i="1"/>
  <c r="AQ207" i="1"/>
  <c r="AQ200" i="1"/>
  <c r="AQ196" i="1"/>
  <c r="AQ192" i="1"/>
  <c r="AQ188" i="1"/>
  <c r="AQ184" i="1"/>
  <c r="AQ180" i="1"/>
  <c r="AQ176" i="1"/>
  <c r="AQ172" i="1"/>
  <c r="AQ168" i="1"/>
  <c r="AQ163" i="1"/>
  <c r="AQ159" i="1"/>
  <c r="AQ155" i="1"/>
  <c r="AQ151" i="1"/>
  <c r="AQ147" i="1"/>
  <c r="AQ143" i="1"/>
  <c r="AQ139" i="1"/>
  <c r="AQ135" i="1"/>
  <c r="AQ131" i="1"/>
  <c r="AQ222" i="1"/>
  <c r="AQ219" i="1"/>
  <c r="AQ212" i="1"/>
  <c r="AQ208" i="1"/>
  <c r="AQ201" i="1"/>
  <c r="AQ197" i="1"/>
  <c r="AQ193" i="1"/>
  <c r="AQ189" i="1"/>
  <c r="AQ185" i="1"/>
  <c r="AQ181" i="1"/>
  <c r="AQ177" i="1"/>
  <c r="AQ173" i="1"/>
  <c r="AQ169" i="1"/>
  <c r="AQ164" i="1"/>
  <c r="AQ160" i="1"/>
  <c r="AQ156" i="1"/>
  <c r="AQ152" i="1"/>
  <c r="AQ148" i="1"/>
  <c r="AQ144" i="1"/>
  <c r="AQ140" i="1"/>
  <c r="AQ136" i="1"/>
  <c r="AQ132" i="1"/>
  <c r="AQ218" i="1"/>
  <c r="BF6" i="1"/>
  <c r="BE350" i="1"/>
  <c r="BE346" i="1"/>
  <c r="BE342" i="1"/>
  <c r="BE338" i="1"/>
  <c r="BE334" i="1"/>
  <c r="BE329" i="1"/>
  <c r="BE351" i="1"/>
  <c r="BE347" i="1"/>
  <c r="BE343" i="1"/>
  <c r="BE339" i="1"/>
  <c r="BE335" i="1"/>
  <c r="BE330" i="1"/>
  <c r="BE326" i="1"/>
  <c r="BE352" i="1"/>
  <c r="BE348" i="1"/>
  <c r="BE344" i="1"/>
  <c r="BE340" i="1"/>
  <c r="BE336" i="1"/>
  <c r="BE331" i="1"/>
  <c r="BE327" i="1"/>
  <c r="BE349" i="1"/>
  <c r="BE345" i="1"/>
  <c r="BE341" i="1"/>
  <c r="BE337" i="1"/>
  <c r="BE333" i="1"/>
  <c r="BE105" i="1" s="1"/>
  <c r="BE328" i="1"/>
  <c r="BE325" i="1"/>
  <c r="BE324" i="1"/>
  <c r="BE322" i="1"/>
  <c r="BE318" i="1"/>
  <c r="BE314" i="1"/>
  <c r="BE309" i="1"/>
  <c r="BE305" i="1"/>
  <c r="BE301" i="1"/>
  <c r="BE296" i="1"/>
  <c r="BE292" i="1"/>
  <c r="BE288" i="1"/>
  <c r="BE323" i="1"/>
  <c r="BE319" i="1"/>
  <c r="BE315" i="1"/>
  <c r="BE310" i="1"/>
  <c r="BE306" i="1"/>
  <c r="BE302" i="1"/>
  <c r="BE297" i="1"/>
  <c r="BE320" i="1"/>
  <c r="BE316" i="1"/>
  <c r="BE312" i="1"/>
  <c r="BE307" i="1"/>
  <c r="BE303" i="1"/>
  <c r="BE298" i="1"/>
  <c r="BE294" i="1"/>
  <c r="BE290" i="1"/>
  <c r="BE321" i="1"/>
  <c r="BE317" i="1"/>
  <c r="BE313" i="1"/>
  <c r="BE308" i="1"/>
  <c r="BE304" i="1"/>
  <c r="BE299" i="1"/>
  <c r="BE295" i="1"/>
  <c r="BE291" i="1"/>
  <c r="BE293" i="1"/>
  <c r="BE285" i="1"/>
  <c r="BE281" i="1"/>
  <c r="BE277" i="1"/>
  <c r="BE273" i="1"/>
  <c r="BE269" i="1"/>
  <c r="BE265" i="1"/>
  <c r="BE259" i="1"/>
  <c r="BE255" i="1"/>
  <c r="BE250" i="1"/>
  <c r="BE246" i="1"/>
  <c r="BE286" i="1"/>
  <c r="BE282" i="1"/>
  <c r="BE278" i="1"/>
  <c r="BE274" i="1"/>
  <c r="BE270" i="1"/>
  <c r="BE266" i="1"/>
  <c r="BE260" i="1"/>
  <c r="BE256" i="1"/>
  <c r="BE251" i="1"/>
  <c r="BE283" i="1"/>
  <c r="BE279" i="1"/>
  <c r="BE275" i="1"/>
  <c r="BE271" i="1"/>
  <c r="BE267" i="1"/>
  <c r="BE261" i="1"/>
  <c r="BE257" i="1"/>
  <c r="BE253" i="1"/>
  <c r="BE248" i="1"/>
  <c r="BE287" i="1"/>
  <c r="BE284" i="1"/>
  <c r="BE280" i="1"/>
  <c r="BE276" i="1"/>
  <c r="BE272" i="1"/>
  <c r="BE268" i="1"/>
  <c r="BE264" i="1"/>
  <c r="BE262" i="1"/>
  <c r="BE258" i="1"/>
  <c r="BE254" i="1"/>
  <c r="BE249" i="1"/>
  <c r="BE245" i="1"/>
  <c r="BE241" i="1"/>
  <c r="BE237" i="1"/>
  <c r="BE243" i="1"/>
  <c r="BE236" i="1"/>
  <c r="BE239" i="1"/>
  <c r="BE263" i="1"/>
  <c r="BE233" i="1"/>
  <c r="BE247" i="1"/>
  <c r="BE244" i="1"/>
  <c r="BE242" i="1"/>
  <c r="BE240" i="1"/>
  <c r="BE238" i="1"/>
  <c r="BE235" i="1"/>
  <c r="BE230" i="1"/>
  <c r="BE226" i="1"/>
  <c r="BE222" i="1"/>
  <c r="BE218" i="1"/>
  <c r="BE213" i="1"/>
  <c r="BE209" i="1"/>
  <c r="BE205" i="1"/>
  <c r="BE104" i="1" s="1"/>
  <c r="BE198" i="1"/>
  <c r="BE194" i="1"/>
  <c r="BE190" i="1"/>
  <c r="BE186" i="1"/>
  <c r="BE182" i="1"/>
  <c r="BE178" i="1"/>
  <c r="BE174" i="1"/>
  <c r="BE234" i="1"/>
  <c r="BE231" i="1"/>
  <c r="BE227" i="1"/>
  <c r="BE223" i="1"/>
  <c r="BE219" i="1"/>
  <c r="BE214" i="1"/>
  <c r="BE210" i="1"/>
  <c r="BE206" i="1"/>
  <c r="BE199" i="1"/>
  <c r="BE195" i="1"/>
  <c r="BE191" i="1"/>
  <c r="BE187" i="1"/>
  <c r="BE183" i="1"/>
  <c r="BE179" i="1"/>
  <c r="BE175" i="1"/>
  <c r="BE232" i="1"/>
  <c r="BE228" i="1"/>
  <c r="BE224" i="1"/>
  <c r="BE220" i="1"/>
  <c r="BE216" i="1"/>
  <c r="BE211" i="1"/>
  <c r="BE207" i="1"/>
  <c r="BE200" i="1"/>
  <c r="BE196" i="1"/>
  <c r="BE192" i="1"/>
  <c r="BE188" i="1"/>
  <c r="BE184" i="1"/>
  <c r="BE180" i="1"/>
  <c r="BE176" i="1"/>
  <c r="BE229" i="1"/>
  <c r="BE225" i="1"/>
  <c r="BE221" i="1"/>
  <c r="BE217" i="1"/>
  <c r="BE212" i="1"/>
  <c r="BE208" i="1"/>
  <c r="BE201" i="1"/>
  <c r="BE197" i="1"/>
  <c r="BE193" i="1"/>
  <c r="BE189" i="1"/>
  <c r="BE185" i="1"/>
  <c r="BE181" i="1"/>
  <c r="BE177" i="1"/>
  <c r="BE173" i="1"/>
  <c r="BE169" i="1"/>
  <c r="BE164" i="1"/>
  <c r="BE160" i="1"/>
  <c r="BE156" i="1"/>
  <c r="BE152" i="1"/>
  <c r="BE148" i="1"/>
  <c r="BE144" i="1"/>
  <c r="BE140" i="1"/>
  <c r="BE136" i="1"/>
  <c r="BE132" i="1"/>
  <c r="BE170" i="1"/>
  <c r="BE166" i="1"/>
  <c r="BE103" i="1" s="1"/>
  <c r="BE161" i="1"/>
  <c r="BE157" i="1"/>
  <c r="BE153" i="1"/>
  <c r="BE149" i="1"/>
  <c r="BE145" i="1"/>
  <c r="BE141" i="1"/>
  <c r="BE137" i="1"/>
  <c r="BE133" i="1"/>
  <c r="BE129" i="1"/>
  <c r="BE102" i="1" s="1"/>
  <c r="BE171" i="1"/>
  <c r="BE167" i="1"/>
  <c r="BE162" i="1"/>
  <c r="BE158" i="1"/>
  <c r="BE154" i="1"/>
  <c r="BE150" i="1"/>
  <c r="BE146" i="1"/>
  <c r="BE142" i="1"/>
  <c r="BE138" i="1"/>
  <c r="BE134" i="1"/>
  <c r="BE130" i="1"/>
  <c r="BE172" i="1"/>
  <c r="BE168" i="1"/>
  <c r="BE163" i="1"/>
  <c r="BE159" i="1"/>
  <c r="BE155" i="1"/>
  <c r="BE151" i="1"/>
  <c r="BE147" i="1"/>
  <c r="BE143" i="1"/>
  <c r="BE139" i="1"/>
  <c r="BE135" i="1"/>
  <c r="BE131" i="1"/>
  <c r="H7" i="8"/>
  <c r="K8" i="8"/>
  <c r="K7" i="8"/>
  <c r="H8" i="8"/>
  <c r="U104" i="1"/>
  <c r="T103" i="1"/>
  <c r="O103" i="1"/>
  <c r="U103" i="1"/>
  <c r="L104" i="1"/>
  <c r="O102" i="1"/>
  <c r="K104" i="1"/>
  <c r="Q105" i="1"/>
  <c r="J104" i="1"/>
  <c r="T105" i="1"/>
  <c r="K105" i="1"/>
  <c r="V102" i="1"/>
  <c r="T104" i="1"/>
  <c r="U102" i="1"/>
  <c r="L103" i="1"/>
  <c r="O105" i="1"/>
  <c r="Q102" i="1"/>
  <c r="J102" i="1"/>
  <c r="P102" i="1"/>
  <c r="O104" i="1"/>
  <c r="Q103" i="1"/>
  <c r="K103" i="1"/>
  <c r="K102" i="1"/>
  <c r="Q104" i="1"/>
  <c r="P104" i="1"/>
  <c r="J105" i="1"/>
  <c r="Z104" i="1"/>
  <c r="Z105" i="1"/>
  <c r="AE105" i="1"/>
  <c r="Y105" i="1"/>
  <c r="J103" i="1"/>
  <c r="AF104" i="1"/>
  <c r="AA103" i="1"/>
  <c r="AA104" i="1"/>
  <c r="Y103" i="1"/>
  <c r="AA102" i="1"/>
  <c r="P103" i="1"/>
  <c r="AD102" i="1"/>
  <c r="AE103" i="1"/>
  <c r="L102" i="1"/>
  <c r="L105" i="1"/>
  <c r="T102" i="1"/>
  <c r="Z103" i="1"/>
  <c r="U105" i="1"/>
  <c r="AD105" i="1"/>
  <c r="AF102" i="1"/>
  <c r="V103" i="1"/>
  <c r="AD103" i="1"/>
  <c r="P105" i="1"/>
  <c r="V105" i="1"/>
  <c r="AF105" i="1"/>
  <c r="AD104" i="1"/>
  <c r="Z102" i="1"/>
  <c r="AE102" i="1"/>
  <c r="AF103" i="1"/>
  <c r="Y104" i="1"/>
  <c r="V104" i="1"/>
  <c r="AA105" i="1"/>
  <c r="Y102" i="1"/>
  <c r="AE104" i="1"/>
  <c r="AS6" i="1" l="1"/>
  <c r="AR351" i="1"/>
  <c r="AR347" i="1"/>
  <c r="AR352" i="1"/>
  <c r="AR348" i="1"/>
  <c r="AR340" i="1"/>
  <c r="AR349" i="1"/>
  <c r="AR345" i="1"/>
  <c r="AR350" i="1"/>
  <c r="AR346" i="1"/>
  <c r="AR343" i="1"/>
  <c r="AR341" i="1"/>
  <c r="AR344" i="1"/>
  <c r="AR339" i="1"/>
  <c r="AR335" i="1"/>
  <c r="AR330" i="1"/>
  <c r="AR326" i="1"/>
  <c r="AR322" i="1"/>
  <c r="AR318" i="1"/>
  <c r="AR314" i="1"/>
  <c r="AR309" i="1"/>
  <c r="AR305" i="1"/>
  <c r="AR301" i="1"/>
  <c r="AR296" i="1"/>
  <c r="AR292" i="1"/>
  <c r="AR287" i="1"/>
  <c r="AR283" i="1"/>
  <c r="AR279" i="1"/>
  <c r="AR276" i="1"/>
  <c r="AR272" i="1"/>
  <c r="AR268" i="1"/>
  <c r="AR264" i="1"/>
  <c r="AR260" i="1"/>
  <c r="AR256" i="1"/>
  <c r="AR251" i="1"/>
  <c r="AR247" i="1"/>
  <c r="AR243" i="1"/>
  <c r="AR239" i="1"/>
  <c r="AR235" i="1"/>
  <c r="AR231" i="1"/>
  <c r="AR227" i="1"/>
  <c r="AR342" i="1"/>
  <c r="AR336" i="1"/>
  <c r="AR331" i="1"/>
  <c r="AR327" i="1"/>
  <c r="AR323" i="1"/>
  <c r="AR319" i="1"/>
  <c r="AR315" i="1"/>
  <c r="AR310" i="1"/>
  <c r="AR306" i="1"/>
  <c r="AR302" i="1"/>
  <c r="AR297" i="1"/>
  <c r="AR293" i="1"/>
  <c r="AR288" i="1"/>
  <c r="AR284" i="1"/>
  <c r="AR280" i="1"/>
  <c r="AR277" i="1"/>
  <c r="AR273" i="1"/>
  <c r="AR269" i="1"/>
  <c r="AR265" i="1"/>
  <c r="AR261" i="1"/>
  <c r="AR257" i="1"/>
  <c r="AR253" i="1"/>
  <c r="AR248" i="1"/>
  <c r="AR244" i="1"/>
  <c r="AR240" i="1"/>
  <c r="AR236" i="1"/>
  <c r="AR232" i="1"/>
  <c r="AR228" i="1"/>
  <c r="AR224" i="1"/>
  <c r="AR337" i="1"/>
  <c r="AR333" i="1"/>
  <c r="AR105" i="1" s="1"/>
  <c r="AR328" i="1"/>
  <c r="AR324" i="1"/>
  <c r="AR320" i="1"/>
  <c r="AR316" i="1"/>
  <c r="AR312" i="1"/>
  <c r="AR307" i="1"/>
  <c r="AR303" i="1"/>
  <c r="AR298" i="1"/>
  <c r="AR294" i="1"/>
  <c r="AR290" i="1"/>
  <c r="AR285" i="1"/>
  <c r="AR281" i="1"/>
  <c r="AR274" i="1"/>
  <c r="AR270" i="1"/>
  <c r="AR266" i="1"/>
  <c r="AR262" i="1"/>
  <c r="AR258" i="1"/>
  <c r="AR254" i="1"/>
  <c r="AR249" i="1"/>
  <c r="AR245" i="1"/>
  <c r="AR241" i="1"/>
  <c r="AR237" i="1"/>
  <c r="AR233" i="1"/>
  <c r="AR229" i="1"/>
  <c r="AR225" i="1"/>
  <c r="AR338" i="1"/>
  <c r="AR334" i="1"/>
  <c r="AR329" i="1"/>
  <c r="AR325" i="1"/>
  <c r="AR321" i="1"/>
  <c r="AR317" i="1"/>
  <c r="AR313" i="1"/>
  <c r="AR308" i="1"/>
  <c r="AR304" i="1"/>
  <c r="AR299" i="1"/>
  <c r="AR295" i="1"/>
  <c r="AR291" i="1"/>
  <c r="AR286" i="1"/>
  <c r="AR282" i="1"/>
  <c r="AR278" i="1"/>
  <c r="AR275" i="1"/>
  <c r="AR271" i="1"/>
  <c r="AR267" i="1"/>
  <c r="AR263" i="1"/>
  <c r="AR259" i="1"/>
  <c r="AR255" i="1"/>
  <c r="AR250" i="1"/>
  <c r="AR246" i="1"/>
  <c r="AR242" i="1"/>
  <c r="AR238" i="1"/>
  <c r="AR234" i="1"/>
  <c r="AR230" i="1"/>
  <c r="AR226" i="1"/>
  <c r="AR214" i="1"/>
  <c r="AR210" i="1"/>
  <c r="AR206" i="1"/>
  <c r="AR199" i="1"/>
  <c r="AR195" i="1"/>
  <c r="AR191" i="1"/>
  <c r="AR223" i="1"/>
  <c r="AR216" i="1"/>
  <c r="AR211" i="1"/>
  <c r="AR207" i="1"/>
  <c r="AR200" i="1"/>
  <c r="AR219" i="1"/>
  <c r="AR212" i="1"/>
  <c r="AR208" i="1"/>
  <c r="AR201" i="1"/>
  <c r="AR197" i="1"/>
  <c r="AR220" i="1"/>
  <c r="AR213" i="1"/>
  <c r="AR209" i="1"/>
  <c r="AR205" i="1"/>
  <c r="AR104" i="1" s="1"/>
  <c r="AR198" i="1"/>
  <c r="AR194" i="1"/>
  <c r="AR190" i="1"/>
  <c r="AR186" i="1"/>
  <c r="AR182" i="1"/>
  <c r="AR178" i="1"/>
  <c r="AR174" i="1"/>
  <c r="AR184" i="1"/>
  <c r="AR177" i="1"/>
  <c r="AR175" i="1"/>
  <c r="AR170" i="1"/>
  <c r="AR166" i="1"/>
  <c r="AR103" i="1" s="1"/>
  <c r="AR161" i="1"/>
  <c r="AR157" i="1"/>
  <c r="AR153" i="1"/>
  <c r="AR149" i="1"/>
  <c r="AR145" i="1"/>
  <c r="AR141" i="1"/>
  <c r="AR137" i="1"/>
  <c r="AR133" i="1"/>
  <c r="AR129" i="1"/>
  <c r="AR102" i="1" s="1"/>
  <c r="AR222" i="1"/>
  <c r="AR221" i="1"/>
  <c r="AR196" i="1"/>
  <c r="AR189" i="1"/>
  <c r="AR187" i="1"/>
  <c r="AR180" i="1"/>
  <c r="AR173" i="1"/>
  <c r="AR171" i="1"/>
  <c r="AR167" i="1"/>
  <c r="AR162" i="1"/>
  <c r="AR158" i="1"/>
  <c r="AR154" i="1"/>
  <c r="AR150" i="1"/>
  <c r="AR146" i="1"/>
  <c r="AR142" i="1"/>
  <c r="AR138" i="1"/>
  <c r="AR134" i="1"/>
  <c r="AR130" i="1"/>
  <c r="AR218" i="1"/>
  <c r="AR217" i="1"/>
  <c r="AR193" i="1"/>
  <c r="AR185" i="1"/>
  <c r="AR183" i="1"/>
  <c r="AR176" i="1"/>
  <c r="AR168" i="1"/>
  <c r="AR163" i="1"/>
  <c r="AR159" i="1"/>
  <c r="AR155" i="1"/>
  <c r="AR151" i="1"/>
  <c r="AR147" i="1"/>
  <c r="AR143" i="1"/>
  <c r="AR139" i="1"/>
  <c r="AR135" i="1"/>
  <c r="AR131" i="1"/>
  <c r="AR192" i="1"/>
  <c r="AR188" i="1"/>
  <c r="AR181" i="1"/>
  <c r="AR179" i="1"/>
  <c r="AR172" i="1"/>
  <c r="AR169" i="1"/>
  <c r="AR164" i="1"/>
  <c r="AR160" i="1"/>
  <c r="AR156" i="1"/>
  <c r="AR152" i="1"/>
  <c r="AR148" i="1"/>
  <c r="AR144" i="1"/>
  <c r="AR140" i="1"/>
  <c r="AR136" i="1"/>
  <c r="AR132" i="1"/>
  <c r="BG6" i="1"/>
  <c r="BF352" i="1"/>
  <c r="BF348" i="1"/>
  <c r="BF344" i="1"/>
  <c r="BF340" i="1"/>
  <c r="BF336" i="1"/>
  <c r="BF349" i="1"/>
  <c r="BF345" i="1"/>
  <c r="BF341" i="1"/>
  <c r="BF337" i="1"/>
  <c r="BF333" i="1"/>
  <c r="BF105" i="1" s="1"/>
  <c r="BF328" i="1"/>
  <c r="BF350" i="1"/>
  <c r="BF346" i="1"/>
  <c r="BF342" i="1"/>
  <c r="BF338" i="1"/>
  <c r="BF334" i="1"/>
  <c r="BF329" i="1"/>
  <c r="BF351" i="1"/>
  <c r="BF347" i="1"/>
  <c r="BF343" i="1"/>
  <c r="BF339" i="1"/>
  <c r="BF335" i="1"/>
  <c r="BF330" i="1"/>
  <c r="BF326" i="1"/>
  <c r="BF331" i="1"/>
  <c r="BF327" i="1"/>
  <c r="BF321" i="1"/>
  <c r="BF317" i="1"/>
  <c r="BF313" i="1"/>
  <c r="BF308" i="1"/>
  <c r="BF304" i="1"/>
  <c r="BF299" i="1"/>
  <c r="BF295" i="1"/>
  <c r="BF294" i="1"/>
  <c r="BF324" i="1"/>
  <c r="BF322" i="1"/>
  <c r="BF318" i="1"/>
  <c r="BF314" i="1"/>
  <c r="BF309" i="1"/>
  <c r="BF305" i="1"/>
  <c r="BF301" i="1"/>
  <c r="BF296" i="1"/>
  <c r="BF323" i="1"/>
  <c r="BF319" i="1"/>
  <c r="BF315" i="1"/>
  <c r="BF310" i="1"/>
  <c r="BF306" i="1"/>
  <c r="BF302" i="1"/>
  <c r="BF297" i="1"/>
  <c r="BF325" i="1"/>
  <c r="BF320" i="1"/>
  <c r="BF316" i="1"/>
  <c r="BF312" i="1"/>
  <c r="BF307" i="1"/>
  <c r="BF303" i="1"/>
  <c r="BF298" i="1"/>
  <c r="BF285" i="1"/>
  <c r="BF281" i="1"/>
  <c r="BF277" i="1"/>
  <c r="BF273" i="1"/>
  <c r="BF269" i="1"/>
  <c r="BF265" i="1"/>
  <c r="BF286" i="1"/>
  <c r="BF282" i="1"/>
  <c r="BF278" i="1"/>
  <c r="BF274" i="1"/>
  <c r="BF270" i="1"/>
  <c r="BF266" i="1"/>
  <c r="BF262" i="1"/>
  <c r="BF291" i="1"/>
  <c r="BF287" i="1"/>
  <c r="BF283" i="1"/>
  <c r="BF279" i="1"/>
  <c r="BF275" i="1"/>
  <c r="BF271" i="1"/>
  <c r="BF267" i="1"/>
  <c r="BF263" i="1"/>
  <c r="BF290" i="1"/>
  <c r="BF293" i="1"/>
  <c r="BF292" i="1"/>
  <c r="BF288" i="1"/>
  <c r="BF284" i="1"/>
  <c r="BF280" i="1"/>
  <c r="BF276" i="1"/>
  <c r="BF272" i="1"/>
  <c r="BF268" i="1"/>
  <c r="BF264" i="1"/>
  <c r="BF259" i="1"/>
  <c r="BF255" i="1"/>
  <c r="BF250" i="1"/>
  <c r="BF246" i="1"/>
  <c r="BF242" i="1"/>
  <c r="BF238" i="1"/>
  <c r="BF234" i="1"/>
  <c r="BF260" i="1"/>
  <c r="BF256" i="1"/>
  <c r="BF251" i="1"/>
  <c r="BF247" i="1"/>
  <c r="BF243" i="1"/>
  <c r="BF239" i="1"/>
  <c r="BF235" i="1"/>
  <c r="BF261" i="1"/>
  <c r="BF257" i="1"/>
  <c r="BF253" i="1"/>
  <c r="BF248" i="1"/>
  <c r="BF244" i="1"/>
  <c r="BF240" i="1"/>
  <c r="BF236" i="1"/>
  <c r="BF258" i="1"/>
  <c r="BF254" i="1"/>
  <c r="BF249" i="1"/>
  <c r="BF245" i="1"/>
  <c r="BF241" i="1"/>
  <c r="BF237" i="1"/>
  <c r="BF233" i="1"/>
  <c r="BF232" i="1"/>
  <c r="BF228" i="1"/>
  <c r="BF224" i="1"/>
  <c r="BF220" i="1"/>
  <c r="BF216" i="1"/>
  <c r="BF211" i="1"/>
  <c r="BF207" i="1"/>
  <c r="BF200" i="1"/>
  <c r="BF196" i="1"/>
  <c r="BF192" i="1"/>
  <c r="BF188" i="1"/>
  <c r="BF184" i="1"/>
  <c r="BF180" i="1"/>
  <c r="BF177" i="1"/>
  <c r="BF173" i="1"/>
  <c r="BF229" i="1"/>
  <c r="BF225" i="1"/>
  <c r="BF221" i="1"/>
  <c r="BF217" i="1"/>
  <c r="BF212" i="1"/>
  <c r="BF208" i="1"/>
  <c r="BF201" i="1"/>
  <c r="BF197" i="1"/>
  <c r="BF193" i="1"/>
  <c r="BF189" i="1"/>
  <c r="BF185" i="1"/>
  <c r="BF181" i="1"/>
  <c r="BF230" i="1"/>
  <c r="BF226" i="1"/>
  <c r="BF222" i="1"/>
  <c r="BF218" i="1"/>
  <c r="BF213" i="1"/>
  <c r="BF209" i="1"/>
  <c r="BF205" i="1"/>
  <c r="BF104" i="1" s="1"/>
  <c r="BF198" i="1"/>
  <c r="BF194" i="1"/>
  <c r="BF190" i="1"/>
  <c r="BF186" i="1"/>
  <c r="BF182" i="1"/>
  <c r="BF178" i="1"/>
  <c r="BF231" i="1"/>
  <c r="BF227" i="1"/>
  <c r="BF223" i="1"/>
  <c r="BF219" i="1"/>
  <c r="BF214" i="1"/>
  <c r="BF210" i="1"/>
  <c r="BF206" i="1"/>
  <c r="BF199" i="1"/>
  <c r="BF195" i="1"/>
  <c r="BF191" i="1"/>
  <c r="BF187" i="1"/>
  <c r="BF183" i="1"/>
  <c r="BF179" i="1"/>
  <c r="BF172" i="1"/>
  <c r="BF168" i="1"/>
  <c r="BF163" i="1"/>
  <c r="BF159" i="1"/>
  <c r="BF169" i="1"/>
  <c r="BF161" i="1"/>
  <c r="BF155" i="1"/>
  <c r="BF151" i="1"/>
  <c r="BF147" i="1"/>
  <c r="BF143" i="1"/>
  <c r="BF139" i="1"/>
  <c r="BF135" i="1"/>
  <c r="BF131" i="1"/>
  <c r="BF174" i="1"/>
  <c r="BF171" i="1"/>
  <c r="BF167" i="1"/>
  <c r="BF164" i="1"/>
  <c r="BF156" i="1"/>
  <c r="BF152" i="1"/>
  <c r="BF148" i="1"/>
  <c r="BF144" i="1"/>
  <c r="BF140" i="1"/>
  <c r="BF136" i="1"/>
  <c r="BF132" i="1"/>
  <c r="BF176" i="1"/>
  <c r="BF170" i="1"/>
  <c r="BF162" i="1"/>
  <c r="BF160" i="1"/>
  <c r="BF157" i="1"/>
  <c r="BF153" i="1"/>
  <c r="BF149" i="1"/>
  <c r="BF145" i="1"/>
  <c r="BF141" i="1"/>
  <c r="BF137" i="1"/>
  <c r="BF133" i="1"/>
  <c r="BF129" i="1"/>
  <c r="BF102" i="1" s="1"/>
  <c r="BF166" i="1"/>
  <c r="BF103" i="1" s="1"/>
  <c r="BF158" i="1"/>
  <c r="BF154" i="1"/>
  <c r="BF150" i="1"/>
  <c r="BF146" i="1"/>
  <c r="BF142" i="1"/>
  <c r="BF138" i="1"/>
  <c r="BF134" i="1"/>
  <c r="BF130" i="1"/>
  <c r="BF175" i="1"/>
  <c r="BU6" i="1"/>
  <c r="BT351" i="1"/>
  <c r="BT335" i="1"/>
  <c r="BT339" i="1"/>
  <c r="BT343" i="1"/>
  <c r="BT326" i="1"/>
  <c r="BT347" i="1"/>
  <c r="BT330" i="1"/>
  <c r="BT340" i="1"/>
  <c r="BT337" i="1"/>
  <c r="BT342" i="1"/>
  <c r="BT325" i="1"/>
  <c r="BT318" i="1"/>
  <c r="BT301" i="1"/>
  <c r="BT283" i="1"/>
  <c r="BT267" i="1"/>
  <c r="BT250" i="1"/>
  <c r="BT234" i="1"/>
  <c r="BT218" i="1"/>
  <c r="BT198" i="1"/>
  <c r="BT310" i="1"/>
  <c r="BT344" i="1"/>
  <c r="BT341" i="1"/>
  <c r="BT346" i="1"/>
  <c r="BT329" i="1"/>
  <c r="BT322" i="1"/>
  <c r="BT305" i="1"/>
  <c r="BT287" i="1"/>
  <c r="BT271" i="1"/>
  <c r="BT255" i="1"/>
  <c r="BT238" i="1"/>
  <c r="BT222" i="1"/>
  <c r="BT205" i="1"/>
  <c r="BT104" i="1" s="1"/>
  <c r="BT315" i="1"/>
  <c r="BT348" i="1"/>
  <c r="BT331" i="1"/>
  <c r="BT345" i="1"/>
  <c r="BT350" i="1"/>
  <c r="BT334" i="1"/>
  <c r="BT309" i="1"/>
  <c r="BT292" i="1"/>
  <c r="BT275" i="1"/>
  <c r="BT259" i="1"/>
  <c r="BT242" i="1"/>
  <c r="BT226" i="1"/>
  <c r="BT209" i="1"/>
  <c r="BT328" i="1"/>
  <c r="BT319" i="1"/>
  <c r="BT352" i="1"/>
  <c r="BT336" i="1"/>
  <c r="BT349" i="1"/>
  <c r="BT333" i="1"/>
  <c r="BT105" i="1" s="1"/>
  <c r="BT338" i="1"/>
  <c r="BT314" i="1"/>
  <c r="BT296" i="1"/>
  <c r="BT279" i="1"/>
  <c r="BT263" i="1"/>
  <c r="BT246" i="1"/>
  <c r="BT230" i="1"/>
  <c r="BT213" i="1"/>
  <c r="BT323" i="1"/>
  <c r="BT306" i="1"/>
  <c r="BT288" i="1"/>
  <c r="BT280" i="1"/>
  <c r="BT264" i="1"/>
  <c r="BT247" i="1"/>
  <c r="BT231" i="1"/>
  <c r="BT214" i="1"/>
  <c r="BT195" i="1"/>
  <c r="BT307" i="1"/>
  <c r="BT290" i="1"/>
  <c r="BT273" i="1"/>
  <c r="BT257" i="1"/>
  <c r="BT240" i="1"/>
  <c r="BT224" i="1"/>
  <c r="BT207" i="1"/>
  <c r="BT324" i="1"/>
  <c r="BT321" i="1"/>
  <c r="BT304" i="1"/>
  <c r="BT286" i="1"/>
  <c r="BT270" i="1"/>
  <c r="BT254" i="1"/>
  <c r="BT237" i="1"/>
  <c r="BT221" i="1"/>
  <c r="BT201" i="1"/>
  <c r="BT188" i="1"/>
  <c r="BT172" i="1"/>
  <c r="BT155" i="1"/>
  <c r="BT139" i="1"/>
  <c r="BT189" i="1"/>
  <c r="BT173" i="1"/>
  <c r="BT156" i="1"/>
  <c r="BT140" i="1"/>
  <c r="BT186" i="1"/>
  <c r="BT268" i="1"/>
  <c r="BT251" i="1"/>
  <c r="BT235" i="1"/>
  <c r="BT219" i="1"/>
  <c r="BT199" i="1"/>
  <c r="BT312" i="1"/>
  <c r="BT294" i="1"/>
  <c r="BT277" i="1"/>
  <c r="BT261" i="1"/>
  <c r="BT244" i="1"/>
  <c r="BT228" i="1"/>
  <c r="BT211" i="1"/>
  <c r="BT308" i="1"/>
  <c r="BT291" i="1"/>
  <c r="BT274" i="1"/>
  <c r="BT258" i="1"/>
  <c r="BT241" i="1"/>
  <c r="BT225" i="1"/>
  <c r="BT208" i="1"/>
  <c r="BT191" i="1"/>
  <c r="BT176" i="1"/>
  <c r="BT159" i="1"/>
  <c r="BT143" i="1"/>
  <c r="BT177" i="1"/>
  <c r="BT160" i="1"/>
  <c r="BT144" i="1"/>
  <c r="BT302" i="1"/>
  <c r="BT297" i="1"/>
  <c r="BT293" i="1"/>
  <c r="BT272" i="1"/>
  <c r="BT256" i="1"/>
  <c r="BT239" i="1"/>
  <c r="BT223" i="1"/>
  <c r="BT206" i="1"/>
  <c r="BT316" i="1"/>
  <c r="BT298" i="1"/>
  <c r="BT281" i="1"/>
  <c r="BT265" i="1"/>
  <c r="BT248" i="1"/>
  <c r="BT232" i="1"/>
  <c r="BT216" i="1"/>
  <c r="BT196" i="1"/>
  <c r="BT313" i="1"/>
  <c r="BT295" i="1"/>
  <c r="BT278" i="1"/>
  <c r="BT262" i="1"/>
  <c r="BT245" i="1"/>
  <c r="BT229" i="1"/>
  <c r="BT212" i="1"/>
  <c r="BT193" i="1"/>
  <c r="BT180" i="1"/>
  <c r="BT163" i="1"/>
  <c r="BT147" i="1"/>
  <c r="BT131" i="1"/>
  <c r="BT181" i="1"/>
  <c r="BT164" i="1"/>
  <c r="BT148" i="1"/>
  <c r="BT132" i="1"/>
  <c r="BT178" i="1"/>
  <c r="BT284" i="1"/>
  <c r="BT276" i="1"/>
  <c r="BT260" i="1"/>
  <c r="BT243" i="1"/>
  <c r="BT227" i="1"/>
  <c r="BT210" i="1"/>
  <c r="BT327" i="1"/>
  <c r="BT320" i="1"/>
  <c r="BT303" i="1"/>
  <c r="BT285" i="1"/>
  <c r="BT269" i="1"/>
  <c r="BT253" i="1"/>
  <c r="BT236" i="1"/>
  <c r="BT220" i="1"/>
  <c r="BT200" i="1"/>
  <c r="BT317" i="1"/>
  <c r="BT299" i="1"/>
  <c r="BT282" i="1"/>
  <c r="BT266" i="1"/>
  <c r="BT249" i="1"/>
  <c r="BT233" i="1"/>
  <c r="BT217" i="1"/>
  <c r="BT197" i="1"/>
  <c r="BT192" i="1"/>
  <c r="BT190" i="1"/>
  <c r="BT184" i="1"/>
  <c r="BT168" i="1"/>
  <c r="BT151" i="1"/>
  <c r="BT135" i="1"/>
  <c r="BT185" i="1"/>
  <c r="BT169" i="1"/>
  <c r="BT152" i="1"/>
  <c r="BT136" i="1"/>
  <c r="BT182" i="1"/>
  <c r="BT166" i="1"/>
  <c r="BT103" i="1" s="1"/>
  <c r="BT149" i="1"/>
  <c r="BT133" i="1"/>
  <c r="BT175" i="1"/>
  <c r="BT158" i="1"/>
  <c r="BT142" i="1"/>
  <c r="BT170" i="1"/>
  <c r="BT153" i="1"/>
  <c r="BT137" i="1"/>
  <c r="BT179" i="1"/>
  <c r="BT162" i="1"/>
  <c r="BT146" i="1"/>
  <c r="BT130" i="1"/>
  <c r="BT174" i="1"/>
  <c r="BT157" i="1"/>
  <c r="BT141" i="1"/>
  <c r="BT183" i="1"/>
  <c r="BT167" i="1"/>
  <c r="BT150" i="1"/>
  <c r="BT134" i="1"/>
  <c r="BT161" i="1"/>
  <c r="BT145" i="1"/>
  <c r="BT129" i="1"/>
  <c r="BT102" i="1" s="1"/>
  <c r="BT194" i="1"/>
  <c r="BT187" i="1"/>
  <c r="BT171" i="1"/>
  <c r="BT154" i="1"/>
  <c r="BT138" i="1"/>
  <c r="BH6" i="1" l="1"/>
  <c r="BG349" i="1"/>
  <c r="BG345" i="1"/>
  <c r="BG341" i="1"/>
  <c r="BG337" i="1"/>
  <c r="BG333" i="1"/>
  <c r="BG105" i="1" s="1"/>
  <c r="BG328" i="1"/>
  <c r="BG350" i="1"/>
  <c r="BG346" i="1"/>
  <c r="BG342" i="1"/>
  <c r="BG338" i="1"/>
  <c r="BG334" i="1"/>
  <c r="BG329" i="1"/>
  <c r="BG325" i="1"/>
  <c r="BG351" i="1"/>
  <c r="BG347" i="1"/>
  <c r="BG343" i="1"/>
  <c r="BG339" i="1"/>
  <c r="BG335" i="1"/>
  <c r="BG330" i="1"/>
  <c r="BG326" i="1"/>
  <c r="BG352" i="1"/>
  <c r="BG348" i="1"/>
  <c r="BG344" i="1"/>
  <c r="BG340" i="1"/>
  <c r="BG336" i="1"/>
  <c r="BG331" i="1"/>
  <c r="BG327" i="1"/>
  <c r="BG322" i="1"/>
  <c r="BG318" i="1"/>
  <c r="BG314" i="1"/>
  <c r="BG309" i="1"/>
  <c r="BG305" i="1"/>
  <c r="BG301" i="1"/>
  <c r="BG296" i="1"/>
  <c r="BG323" i="1"/>
  <c r="BG319" i="1"/>
  <c r="BG315" i="1"/>
  <c r="BG310" i="1"/>
  <c r="BG306" i="1"/>
  <c r="BG302" i="1"/>
  <c r="BG297" i="1"/>
  <c r="BG320" i="1"/>
  <c r="BG316" i="1"/>
  <c r="BG312" i="1"/>
  <c r="BG307" i="1"/>
  <c r="BG303" i="1"/>
  <c r="BG298" i="1"/>
  <c r="BG324" i="1"/>
  <c r="BG293" i="1"/>
  <c r="BG321" i="1"/>
  <c r="BG317" i="1"/>
  <c r="BG313" i="1"/>
  <c r="BG308" i="1"/>
  <c r="BG304" i="1"/>
  <c r="BG299" i="1"/>
  <c r="BG295" i="1"/>
  <c r="BG286" i="1"/>
  <c r="BG282" i="1"/>
  <c r="BG278" i="1"/>
  <c r="BG274" i="1"/>
  <c r="BG270" i="1"/>
  <c r="BG266" i="1"/>
  <c r="BG290" i="1"/>
  <c r="BG292" i="1"/>
  <c r="BG291" i="1"/>
  <c r="BG287" i="1"/>
  <c r="BG283" i="1"/>
  <c r="BG279" i="1"/>
  <c r="BG275" i="1"/>
  <c r="BG271" i="1"/>
  <c r="BG267" i="1"/>
  <c r="BG288" i="1"/>
  <c r="BG284" i="1"/>
  <c r="BG280" i="1"/>
  <c r="BG276" i="1"/>
  <c r="BG272" i="1"/>
  <c r="BG268" i="1"/>
  <c r="BG264" i="1"/>
  <c r="BG285" i="1"/>
  <c r="BG281" i="1"/>
  <c r="BG277" i="1"/>
  <c r="BG273" i="1"/>
  <c r="BG269" i="1"/>
  <c r="BG265" i="1"/>
  <c r="BG294" i="1"/>
  <c r="BG263" i="1"/>
  <c r="BG260" i="1"/>
  <c r="BG256" i="1"/>
  <c r="BG251" i="1"/>
  <c r="BG247" i="1"/>
  <c r="BG243" i="1"/>
  <c r="BG239" i="1"/>
  <c r="BG235" i="1"/>
  <c r="BG261" i="1"/>
  <c r="BG257" i="1"/>
  <c r="BG253" i="1"/>
  <c r="BG248" i="1"/>
  <c r="BG244" i="1"/>
  <c r="BG240" i="1"/>
  <c r="BG236" i="1"/>
  <c r="BG258" i="1"/>
  <c r="BG254" i="1"/>
  <c r="BG249" i="1"/>
  <c r="BG245" i="1"/>
  <c r="BG241" i="1"/>
  <c r="BG237" i="1"/>
  <c r="BG259" i="1"/>
  <c r="BG255" i="1"/>
  <c r="BG250" i="1"/>
  <c r="BG246" i="1"/>
  <c r="BG242" i="1"/>
  <c r="BG238" i="1"/>
  <c r="BG262" i="1"/>
  <c r="BG230" i="1"/>
  <c r="BG226" i="1"/>
  <c r="BG222" i="1"/>
  <c r="BG218" i="1"/>
  <c r="BG213" i="1"/>
  <c r="BG209" i="1"/>
  <c r="BG205" i="1"/>
  <c r="BG104" i="1" s="1"/>
  <c r="BG198" i="1"/>
  <c r="BG194" i="1"/>
  <c r="BG190" i="1"/>
  <c r="BG186" i="1"/>
  <c r="BG182" i="1"/>
  <c r="BG178" i="1"/>
  <c r="BG171" i="1"/>
  <c r="BG167" i="1"/>
  <c r="BG162" i="1"/>
  <c r="BG158" i="1"/>
  <c r="BG154" i="1"/>
  <c r="BG150" i="1"/>
  <c r="BG146" i="1"/>
  <c r="BG142" i="1"/>
  <c r="BG138" i="1"/>
  <c r="BG134" i="1"/>
  <c r="BG130" i="1"/>
  <c r="BG231" i="1"/>
  <c r="BG227" i="1"/>
  <c r="BG223" i="1"/>
  <c r="BG219" i="1"/>
  <c r="BG214" i="1"/>
  <c r="BG210" i="1"/>
  <c r="BG206" i="1"/>
  <c r="BG199" i="1"/>
  <c r="BG195" i="1"/>
  <c r="BG191" i="1"/>
  <c r="BG187" i="1"/>
  <c r="BG183" i="1"/>
  <c r="BG179" i="1"/>
  <c r="BG172" i="1"/>
  <c r="BG168" i="1"/>
  <c r="BG163" i="1"/>
  <c r="BG159" i="1"/>
  <c r="BG155" i="1"/>
  <c r="BG151" i="1"/>
  <c r="BG147" i="1"/>
  <c r="BG143" i="1"/>
  <c r="BG139" i="1"/>
  <c r="BG135" i="1"/>
  <c r="BG131" i="1"/>
  <c r="BG232" i="1"/>
  <c r="BG228" i="1"/>
  <c r="BG224" i="1"/>
  <c r="BG220" i="1"/>
  <c r="BG216" i="1"/>
  <c r="BG211" i="1"/>
  <c r="BG207" i="1"/>
  <c r="BG200" i="1"/>
  <c r="BG196" i="1"/>
  <c r="BG192" i="1"/>
  <c r="BG188" i="1"/>
  <c r="BG184" i="1"/>
  <c r="BG180" i="1"/>
  <c r="BG173" i="1"/>
  <c r="BG169" i="1"/>
  <c r="BG164" i="1"/>
  <c r="BG160" i="1"/>
  <c r="BG156" i="1"/>
  <c r="BG152" i="1"/>
  <c r="BG148" i="1"/>
  <c r="BG144" i="1"/>
  <c r="BG140" i="1"/>
  <c r="BG136" i="1"/>
  <c r="BG132" i="1"/>
  <c r="BG229" i="1"/>
  <c r="BG225" i="1"/>
  <c r="BG221" i="1"/>
  <c r="BG217" i="1"/>
  <c r="BG212" i="1"/>
  <c r="BG208" i="1"/>
  <c r="BG201" i="1"/>
  <c r="BG197" i="1"/>
  <c r="BG193" i="1"/>
  <c r="BG189" i="1"/>
  <c r="BG185" i="1"/>
  <c r="BG181" i="1"/>
  <c r="BG177" i="1"/>
  <c r="BG234" i="1"/>
  <c r="BG233" i="1"/>
  <c r="BG176" i="1"/>
  <c r="BG170" i="1"/>
  <c r="BG166" i="1"/>
  <c r="BG103" i="1" s="1"/>
  <c r="BG161" i="1"/>
  <c r="BG157" i="1"/>
  <c r="BG153" i="1"/>
  <c r="BG149" i="1"/>
  <c r="BG145" i="1"/>
  <c r="BG141" i="1"/>
  <c r="BG137" i="1"/>
  <c r="BG133" i="1"/>
  <c r="BG129" i="1"/>
  <c r="BG102" i="1" s="1"/>
  <c r="BG175" i="1"/>
  <c r="BG174" i="1"/>
  <c r="BV6" i="1"/>
  <c r="BU348" i="1"/>
  <c r="BU331" i="1"/>
  <c r="BU352" i="1"/>
  <c r="BU336" i="1"/>
  <c r="BU340" i="1"/>
  <c r="BU344" i="1"/>
  <c r="BU327" i="1"/>
  <c r="BU337" i="1"/>
  <c r="BU350" i="1"/>
  <c r="BU334" i="1"/>
  <c r="BU339" i="1"/>
  <c r="BU329" i="1"/>
  <c r="BU315" i="1"/>
  <c r="BU297" i="1"/>
  <c r="BU280" i="1"/>
  <c r="BU264" i="1"/>
  <c r="BU247" i="1"/>
  <c r="BU231" i="1"/>
  <c r="BU214" i="1"/>
  <c r="BU195" i="1"/>
  <c r="BU307" i="1"/>
  <c r="BU341" i="1"/>
  <c r="BU338" i="1"/>
  <c r="BU343" i="1"/>
  <c r="BU326" i="1"/>
  <c r="BU328" i="1"/>
  <c r="BU319" i="1"/>
  <c r="BU302" i="1"/>
  <c r="BU284" i="1"/>
  <c r="BU268" i="1"/>
  <c r="BU251" i="1"/>
  <c r="BU235" i="1"/>
  <c r="BU219" i="1"/>
  <c r="BU199" i="1"/>
  <c r="BU312" i="1"/>
  <c r="BU345" i="1"/>
  <c r="BU342" i="1"/>
  <c r="BU347" i="1"/>
  <c r="BU330" i="1"/>
  <c r="BU323" i="1"/>
  <c r="BU306" i="1"/>
  <c r="BU288" i="1"/>
  <c r="BU272" i="1"/>
  <c r="BU256" i="1"/>
  <c r="BU239" i="1"/>
  <c r="BU223" i="1"/>
  <c r="BU206" i="1"/>
  <c r="BU316" i="1"/>
  <c r="BU349" i="1"/>
  <c r="BU333" i="1"/>
  <c r="BU105" i="1" s="1"/>
  <c r="BU346" i="1"/>
  <c r="BU351" i="1"/>
  <c r="BU335" i="1"/>
  <c r="BU310" i="1"/>
  <c r="BU293" i="1"/>
  <c r="BU276" i="1"/>
  <c r="BU260" i="1"/>
  <c r="BU243" i="1"/>
  <c r="BU227" i="1"/>
  <c r="BU210" i="1"/>
  <c r="BU320" i="1"/>
  <c r="BU303" i="1"/>
  <c r="BU285" i="1"/>
  <c r="BU298" i="1"/>
  <c r="BU294" i="1"/>
  <c r="BU290" i="1"/>
  <c r="BU277" i="1"/>
  <c r="BU261" i="1"/>
  <c r="BU244" i="1"/>
  <c r="BU228" i="1"/>
  <c r="BU211" i="1"/>
  <c r="BU324" i="1"/>
  <c r="BU321" i="1"/>
  <c r="BU304" i="1"/>
  <c r="BU286" i="1"/>
  <c r="BU270" i="1"/>
  <c r="BU254" i="1"/>
  <c r="BU237" i="1"/>
  <c r="BU221" i="1"/>
  <c r="BU201" i="1"/>
  <c r="BU318" i="1"/>
  <c r="BU301" i="1"/>
  <c r="BU283" i="1"/>
  <c r="BU267" i="1"/>
  <c r="BU250" i="1"/>
  <c r="BU234" i="1"/>
  <c r="BU218" i="1"/>
  <c r="BU198" i="1"/>
  <c r="BU185" i="1"/>
  <c r="BU169" i="1"/>
  <c r="BU152" i="1"/>
  <c r="BU136" i="1"/>
  <c r="BU186" i="1"/>
  <c r="BU170" i="1"/>
  <c r="BU153" i="1"/>
  <c r="BU137" i="1"/>
  <c r="BU281" i="1"/>
  <c r="BU265" i="1"/>
  <c r="BU248" i="1"/>
  <c r="BU232" i="1"/>
  <c r="BU216" i="1"/>
  <c r="BU196" i="1"/>
  <c r="BU308" i="1"/>
  <c r="BU291" i="1"/>
  <c r="BU274" i="1"/>
  <c r="BU258" i="1"/>
  <c r="BU241" i="1"/>
  <c r="BU225" i="1"/>
  <c r="BU208" i="1"/>
  <c r="BU322" i="1"/>
  <c r="BU305" i="1"/>
  <c r="BU287" i="1"/>
  <c r="BU271" i="1"/>
  <c r="BU255" i="1"/>
  <c r="BU238" i="1"/>
  <c r="BU222" i="1"/>
  <c r="BU205" i="1"/>
  <c r="BU104" i="1" s="1"/>
  <c r="BU189" i="1"/>
  <c r="BU173" i="1"/>
  <c r="BU156" i="1"/>
  <c r="BU140" i="1"/>
  <c r="BU174" i="1"/>
  <c r="BU157" i="1"/>
  <c r="BU141" i="1"/>
  <c r="BU269" i="1"/>
  <c r="BU253" i="1"/>
  <c r="BU236" i="1"/>
  <c r="BU220" i="1"/>
  <c r="BU200" i="1"/>
  <c r="BU325" i="1"/>
  <c r="BU313" i="1"/>
  <c r="BU295" i="1"/>
  <c r="BU278" i="1"/>
  <c r="BU262" i="1"/>
  <c r="BU245" i="1"/>
  <c r="BU229" i="1"/>
  <c r="BU212" i="1"/>
  <c r="BU309" i="1"/>
  <c r="BU292" i="1"/>
  <c r="BU275" i="1"/>
  <c r="BU259" i="1"/>
  <c r="BU242" i="1"/>
  <c r="BU226" i="1"/>
  <c r="BU209" i="1"/>
  <c r="BU190" i="1"/>
  <c r="BU177" i="1"/>
  <c r="BU160" i="1"/>
  <c r="BU144" i="1"/>
  <c r="BU178" i="1"/>
  <c r="BU161" i="1"/>
  <c r="BU145" i="1"/>
  <c r="BU129" i="1"/>
  <c r="BU102" i="1" s="1"/>
  <c r="BU273" i="1"/>
  <c r="BU257" i="1"/>
  <c r="BU240" i="1"/>
  <c r="BU224" i="1"/>
  <c r="BU207" i="1"/>
  <c r="BU317" i="1"/>
  <c r="BU299" i="1"/>
  <c r="BU282" i="1"/>
  <c r="BU266" i="1"/>
  <c r="BU249" i="1"/>
  <c r="BU233" i="1"/>
  <c r="BU217" i="1"/>
  <c r="BU197" i="1"/>
  <c r="BU314" i="1"/>
  <c r="BU296" i="1"/>
  <c r="BU279" i="1"/>
  <c r="BU263" i="1"/>
  <c r="BU246" i="1"/>
  <c r="BU230" i="1"/>
  <c r="BU213" i="1"/>
  <c r="BU194" i="1"/>
  <c r="BU181" i="1"/>
  <c r="BU164" i="1"/>
  <c r="BU148" i="1"/>
  <c r="BU132" i="1"/>
  <c r="BU182" i="1"/>
  <c r="BU166" i="1"/>
  <c r="BU103" i="1" s="1"/>
  <c r="BU149" i="1"/>
  <c r="BU133" i="1"/>
  <c r="BU187" i="1"/>
  <c r="BU162" i="1"/>
  <c r="BU146" i="1"/>
  <c r="BU130" i="1"/>
  <c r="BU188" i="1"/>
  <c r="BU172" i="1"/>
  <c r="BU155" i="1"/>
  <c r="BU139" i="1"/>
  <c r="BU167" i="1"/>
  <c r="BU150" i="1"/>
  <c r="BU134" i="1"/>
  <c r="BU193" i="1"/>
  <c r="BU191" i="1"/>
  <c r="BU176" i="1"/>
  <c r="BU159" i="1"/>
  <c r="BU143" i="1"/>
  <c r="BU183" i="1"/>
  <c r="BU179" i="1"/>
  <c r="BU171" i="1"/>
  <c r="BU154" i="1"/>
  <c r="BU138" i="1"/>
  <c r="BU180" i="1"/>
  <c r="BU163" i="1"/>
  <c r="BU147" i="1"/>
  <c r="BU131" i="1"/>
  <c r="BU175" i="1"/>
  <c r="BU158" i="1"/>
  <c r="BU142" i="1"/>
  <c r="BU192" i="1"/>
  <c r="BU184" i="1"/>
  <c r="BU168" i="1"/>
  <c r="BU151" i="1"/>
  <c r="BU135" i="1"/>
  <c r="AT6" i="1"/>
  <c r="AS350" i="1"/>
  <c r="AS346" i="1"/>
  <c r="AS351" i="1"/>
  <c r="AS347" i="1"/>
  <c r="AS343" i="1"/>
  <c r="AS352" i="1"/>
  <c r="AS348" i="1"/>
  <c r="AS349" i="1"/>
  <c r="AS345" i="1"/>
  <c r="AS340" i="1"/>
  <c r="AS344" i="1"/>
  <c r="AS337" i="1"/>
  <c r="AS333" i="1"/>
  <c r="AS105" i="1" s="1"/>
  <c r="AS328" i="1"/>
  <c r="AS324" i="1"/>
  <c r="AS320" i="1"/>
  <c r="AS316" i="1"/>
  <c r="AS312" i="1"/>
  <c r="AS307" i="1"/>
  <c r="AS303" i="1"/>
  <c r="AS298" i="1"/>
  <c r="AS294" i="1"/>
  <c r="AS290" i="1"/>
  <c r="AS285" i="1"/>
  <c r="AS338" i="1"/>
  <c r="AS334" i="1"/>
  <c r="AS329" i="1"/>
  <c r="AS325" i="1"/>
  <c r="AS321" i="1"/>
  <c r="AS317" i="1"/>
  <c r="AS313" i="1"/>
  <c r="AS308" i="1"/>
  <c r="AS304" i="1"/>
  <c r="AS299" i="1"/>
  <c r="AS295" i="1"/>
  <c r="AS291" i="1"/>
  <c r="AS286" i="1"/>
  <c r="AS282" i="1"/>
  <c r="AS339" i="1"/>
  <c r="AS335" i="1"/>
  <c r="AS330" i="1"/>
  <c r="AS326" i="1"/>
  <c r="AS322" i="1"/>
  <c r="AS318" i="1"/>
  <c r="AS314" i="1"/>
  <c r="AS309" i="1"/>
  <c r="AS305" i="1"/>
  <c r="AS301" i="1"/>
  <c r="AS296" i="1"/>
  <c r="AS292" i="1"/>
  <c r="AS287" i="1"/>
  <c r="AS283" i="1"/>
  <c r="AS278" i="1"/>
  <c r="AS281" i="1"/>
  <c r="AS342" i="1"/>
  <c r="AS336" i="1"/>
  <c r="AS331" i="1"/>
  <c r="AS327" i="1"/>
  <c r="AS323" i="1"/>
  <c r="AS319" i="1"/>
  <c r="AS315" i="1"/>
  <c r="AS310" i="1"/>
  <c r="AS306" i="1"/>
  <c r="AS302" i="1"/>
  <c r="AS297" i="1"/>
  <c r="AS293" i="1"/>
  <c r="AS288" i="1"/>
  <c r="AS284" i="1"/>
  <c r="AS341" i="1"/>
  <c r="AS274" i="1"/>
  <c r="AS270" i="1"/>
  <c r="AS266" i="1"/>
  <c r="AS262" i="1"/>
  <c r="AS258" i="1"/>
  <c r="AS254" i="1"/>
  <c r="AS249" i="1"/>
  <c r="AS245" i="1"/>
  <c r="AS241" i="1"/>
  <c r="AS237" i="1"/>
  <c r="AS233" i="1"/>
  <c r="AS229" i="1"/>
  <c r="AS225" i="1"/>
  <c r="AS221" i="1"/>
  <c r="AS217" i="1"/>
  <c r="AS216" i="1"/>
  <c r="AS211" i="1"/>
  <c r="AS207" i="1"/>
  <c r="AS200" i="1"/>
  <c r="AS196" i="1"/>
  <c r="AS192" i="1"/>
  <c r="AS188" i="1"/>
  <c r="AS184" i="1"/>
  <c r="AS180" i="1"/>
  <c r="AS176" i="1"/>
  <c r="AS172" i="1"/>
  <c r="AS168" i="1"/>
  <c r="AS163" i="1"/>
  <c r="AS159" i="1"/>
  <c r="AS155" i="1"/>
  <c r="AS151" i="1"/>
  <c r="AS147" i="1"/>
  <c r="AS143" i="1"/>
  <c r="AS139" i="1"/>
  <c r="AS135" i="1"/>
  <c r="AS131" i="1"/>
  <c r="AS275" i="1"/>
  <c r="AS271" i="1"/>
  <c r="AS267" i="1"/>
  <c r="AS263" i="1"/>
  <c r="AS259" i="1"/>
  <c r="AS255" i="1"/>
  <c r="AS250" i="1"/>
  <c r="AS246" i="1"/>
  <c r="AS242" i="1"/>
  <c r="AS238" i="1"/>
  <c r="AS234" i="1"/>
  <c r="AS230" i="1"/>
  <c r="AS226" i="1"/>
  <c r="AS222" i="1"/>
  <c r="AS218" i="1"/>
  <c r="AS212" i="1"/>
  <c r="AS208" i="1"/>
  <c r="AS201" i="1"/>
  <c r="AS197" i="1"/>
  <c r="AS193" i="1"/>
  <c r="AS189" i="1"/>
  <c r="AS185" i="1"/>
  <c r="AS181" i="1"/>
  <c r="AS177" i="1"/>
  <c r="AS173" i="1"/>
  <c r="AS169" i="1"/>
  <c r="AS164" i="1"/>
  <c r="AS160" i="1"/>
  <c r="AS156" i="1"/>
  <c r="AS152" i="1"/>
  <c r="AS148" i="1"/>
  <c r="AS144" i="1"/>
  <c r="AS140" i="1"/>
  <c r="AS136" i="1"/>
  <c r="AS132" i="1"/>
  <c r="AS280" i="1"/>
  <c r="AS279" i="1"/>
  <c r="AS276" i="1"/>
  <c r="AS272" i="1"/>
  <c r="AS268" i="1"/>
  <c r="AS264" i="1"/>
  <c r="AS260" i="1"/>
  <c r="AS256" i="1"/>
  <c r="AS251" i="1"/>
  <c r="AS247" i="1"/>
  <c r="AS243" i="1"/>
  <c r="AS239" i="1"/>
  <c r="AS235" i="1"/>
  <c r="AS231" i="1"/>
  <c r="AS227" i="1"/>
  <c r="AS223" i="1"/>
  <c r="AS219" i="1"/>
  <c r="AS213" i="1"/>
  <c r="AS209" i="1"/>
  <c r="AS205" i="1"/>
  <c r="AS104" i="1" s="1"/>
  <c r="AS198" i="1"/>
  <c r="AS194" i="1"/>
  <c r="AS190" i="1"/>
  <c r="AS186" i="1"/>
  <c r="AS182" i="1"/>
  <c r="AS178" i="1"/>
  <c r="AS174" i="1"/>
  <c r="AS170" i="1"/>
  <c r="AS166" i="1"/>
  <c r="AS103" i="1" s="1"/>
  <c r="AS161" i="1"/>
  <c r="AS157" i="1"/>
  <c r="AS153" i="1"/>
  <c r="AS149" i="1"/>
  <c r="AS145" i="1"/>
  <c r="AS141" i="1"/>
  <c r="AS137" i="1"/>
  <c r="AS133" i="1"/>
  <c r="AS129" i="1"/>
  <c r="AS102" i="1" s="1"/>
  <c r="AS277" i="1"/>
  <c r="AS273" i="1"/>
  <c r="AS269" i="1"/>
  <c r="AS265" i="1"/>
  <c r="AS261" i="1"/>
  <c r="AS257" i="1"/>
  <c r="AS253" i="1"/>
  <c r="AS248" i="1"/>
  <c r="AS244" i="1"/>
  <c r="AS240" i="1"/>
  <c r="AS236" i="1"/>
  <c r="AS232" i="1"/>
  <c r="AS228" i="1"/>
  <c r="AS224" i="1"/>
  <c r="AS220" i="1"/>
  <c r="AS214" i="1"/>
  <c r="AS210" i="1"/>
  <c r="AS206" i="1"/>
  <c r="AS199" i="1"/>
  <c r="AS195" i="1"/>
  <c r="AS191" i="1"/>
  <c r="AS187" i="1"/>
  <c r="AS183" i="1"/>
  <c r="AS179" i="1"/>
  <c r="AS175" i="1"/>
  <c r="AS171" i="1"/>
  <c r="AS167" i="1"/>
  <c r="AS162" i="1"/>
  <c r="AS158" i="1"/>
  <c r="AS154" i="1"/>
  <c r="AS150" i="1"/>
  <c r="AS146" i="1"/>
  <c r="AS142" i="1"/>
  <c r="AS138" i="1"/>
  <c r="AS134" i="1"/>
  <c r="AS130" i="1"/>
  <c r="BW6" i="1" l="1"/>
  <c r="BV345" i="1"/>
  <c r="BV328" i="1"/>
  <c r="BV349" i="1"/>
  <c r="BV333" i="1"/>
  <c r="BV105" i="1" s="1"/>
  <c r="BV337" i="1"/>
  <c r="BV341" i="1"/>
  <c r="BV350" i="1"/>
  <c r="BV334" i="1"/>
  <c r="BV347" i="1"/>
  <c r="BV330" i="1"/>
  <c r="BV352" i="1"/>
  <c r="BV336" i="1"/>
  <c r="BV312" i="1"/>
  <c r="BV294" i="1"/>
  <c r="BV277" i="1"/>
  <c r="BV261" i="1"/>
  <c r="BV244" i="1"/>
  <c r="BV228" i="1"/>
  <c r="BV211" i="1"/>
  <c r="BV324" i="1"/>
  <c r="BV321" i="1"/>
  <c r="BV304" i="1"/>
  <c r="BV338" i="1"/>
  <c r="BV351" i="1"/>
  <c r="BV335" i="1"/>
  <c r="BV340" i="1"/>
  <c r="BV316" i="1"/>
  <c r="BV298" i="1"/>
  <c r="BV281" i="1"/>
  <c r="BV265" i="1"/>
  <c r="BV248" i="1"/>
  <c r="BV232" i="1"/>
  <c r="BV216" i="1"/>
  <c r="BV196" i="1"/>
  <c r="BV308" i="1"/>
  <c r="BV342" i="1"/>
  <c r="BV339" i="1"/>
  <c r="BV344" i="1"/>
  <c r="BV327" i="1"/>
  <c r="BV320" i="1"/>
  <c r="BV303" i="1"/>
  <c r="BV285" i="1"/>
  <c r="BV269" i="1"/>
  <c r="BV253" i="1"/>
  <c r="BV236" i="1"/>
  <c r="BV220" i="1"/>
  <c r="BV200" i="1"/>
  <c r="BV325" i="1"/>
  <c r="BV313" i="1"/>
  <c r="BV346" i="1"/>
  <c r="BV329" i="1"/>
  <c r="BV343" i="1"/>
  <c r="BV348" i="1"/>
  <c r="BV331" i="1"/>
  <c r="BV307" i="1"/>
  <c r="BV290" i="1"/>
  <c r="BV273" i="1"/>
  <c r="BV257" i="1"/>
  <c r="BV240" i="1"/>
  <c r="BV224" i="1"/>
  <c r="BV207" i="1"/>
  <c r="BV317" i="1"/>
  <c r="BV299" i="1"/>
  <c r="BV282" i="1"/>
  <c r="BV274" i="1"/>
  <c r="BV258" i="1"/>
  <c r="BV241" i="1"/>
  <c r="BV225" i="1"/>
  <c r="BV208" i="1"/>
  <c r="BV318" i="1"/>
  <c r="BV301" i="1"/>
  <c r="BV283" i="1"/>
  <c r="BV267" i="1"/>
  <c r="BV250" i="1"/>
  <c r="BV234" i="1"/>
  <c r="BV218" i="1"/>
  <c r="BV198" i="1"/>
  <c r="BV326" i="1"/>
  <c r="BV315" i="1"/>
  <c r="BV297" i="1"/>
  <c r="BV280" i="1"/>
  <c r="BV264" i="1"/>
  <c r="BV247" i="1"/>
  <c r="BV231" i="1"/>
  <c r="BV214" i="1"/>
  <c r="BV195" i="1"/>
  <c r="BV182" i="1"/>
  <c r="BV166" i="1"/>
  <c r="BV103" i="1" s="1"/>
  <c r="BV149" i="1"/>
  <c r="BV133" i="1"/>
  <c r="BV183" i="1"/>
  <c r="BV167" i="1"/>
  <c r="BV150" i="1"/>
  <c r="BV134" i="1"/>
  <c r="BV278" i="1"/>
  <c r="BV262" i="1"/>
  <c r="BV245" i="1"/>
  <c r="BV229" i="1"/>
  <c r="BV212" i="1"/>
  <c r="BV322" i="1"/>
  <c r="BV305" i="1"/>
  <c r="BV287" i="1"/>
  <c r="BV271" i="1"/>
  <c r="BV255" i="1"/>
  <c r="BV238" i="1"/>
  <c r="BV222" i="1"/>
  <c r="BV205" i="1"/>
  <c r="BV104" i="1" s="1"/>
  <c r="BV319" i="1"/>
  <c r="BV302" i="1"/>
  <c r="BV284" i="1"/>
  <c r="BV268" i="1"/>
  <c r="BV251" i="1"/>
  <c r="BV235" i="1"/>
  <c r="BV219" i="1"/>
  <c r="BV199" i="1"/>
  <c r="BV186" i="1"/>
  <c r="BV170" i="1"/>
  <c r="BV153" i="1"/>
  <c r="BV137" i="1"/>
  <c r="BV187" i="1"/>
  <c r="BV171" i="1"/>
  <c r="BV154" i="1"/>
  <c r="BV138" i="1"/>
  <c r="BV295" i="1"/>
  <c r="BV291" i="1"/>
  <c r="BV286" i="1"/>
  <c r="BV266" i="1"/>
  <c r="BV249" i="1"/>
  <c r="BV233" i="1"/>
  <c r="BV217" i="1"/>
  <c r="BV197" i="1"/>
  <c r="BV309" i="1"/>
  <c r="BV292" i="1"/>
  <c r="BV275" i="1"/>
  <c r="BV259" i="1"/>
  <c r="BV242" i="1"/>
  <c r="BV226" i="1"/>
  <c r="BV209" i="1"/>
  <c r="BV323" i="1"/>
  <c r="BV306" i="1"/>
  <c r="BV288" i="1"/>
  <c r="BV272" i="1"/>
  <c r="BV256" i="1"/>
  <c r="BV239" i="1"/>
  <c r="BV223" i="1"/>
  <c r="BV206" i="1"/>
  <c r="BV174" i="1"/>
  <c r="BV157" i="1"/>
  <c r="BV141" i="1"/>
  <c r="BV175" i="1"/>
  <c r="BV158" i="1"/>
  <c r="BV142" i="1"/>
  <c r="BV188" i="1"/>
  <c r="BV270" i="1"/>
  <c r="BV254" i="1"/>
  <c r="BV237" i="1"/>
  <c r="BV221" i="1"/>
  <c r="BV201" i="1"/>
  <c r="BV314" i="1"/>
  <c r="BV296" i="1"/>
  <c r="BV279" i="1"/>
  <c r="BV263" i="1"/>
  <c r="BV246" i="1"/>
  <c r="BV230" i="1"/>
  <c r="BV213" i="1"/>
  <c r="BV310" i="1"/>
  <c r="BV293" i="1"/>
  <c r="BV276" i="1"/>
  <c r="BV260" i="1"/>
  <c r="BV243" i="1"/>
  <c r="BV227" i="1"/>
  <c r="BV210" i="1"/>
  <c r="BV191" i="1"/>
  <c r="BV178" i="1"/>
  <c r="BV161" i="1"/>
  <c r="BV145" i="1"/>
  <c r="BV129" i="1"/>
  <c r="BV102" i="1" s="1"/>
  <c r="BV179" i="1"/>
  <c r="BV162" i="1"/>
  <c r="BV146" i="1"/>
  <c r="BV130" i="1"/>
  <c r="BV193" i="1"/>
  <c r="BV194" i="1"/>
  <c r="BV184" i="1"/>
  <c r="BV180" i="1"/>
  <c r="BV176" i="1"/>
  <c r="BV159" i="1"/>
  <c r="BV143" i="1"/>
  <c r="BV185" i="1"/>
  <c r="BV169" i="1"/>
  <c r="BV152" i="1"/>
  <c r="BV136" i="1"/>
  <c r="BV192" i="1"/>
  <c r="BV163" i="1"/>
  <c r="BV147" i="1"/>
  <c r="BV131" i="1"/>
  <c r="BV189" i="1"/>
  <c r="BV173" i="1"/>
  <c r="BV156" i="1"/>
  <c r="BV140" i="1"/>
  <c r="BV168" i="1"/>
  <c r="BV151" i="1"/>
  <c r="BV135" i="1"/>
  <c r="BV177" i="1"/>
  <c r="BV160" i="1"/>
  <c r="BV144" i="1"/>
  <c r="BV172" i="1"/>
  <c r="BV155" i="1"/>
  <c r="BV139" i="1"/>
  <c r="BV190" i="1"/>
  <c r="BV181" i="1"/>
  <c r="BV164" i="1"/>
  <c r="BV148" i="1"/>
  <c r="BV132" i="1"/>
  <c r="AU6" i="1"/>
  <c r="AT350" i="1"/>
  <c r="AT346" i="1"/>
  <c r="AT342" i="1"/>
  <c r="AT336" i="1"/>
  <c r="AT351" i="1"/>
  <c r="AT347" i="1"/>
  <c r="AT343" i="1"/>
  <c r="AT352" i="1"/>
  <c r="AT348" i="1"/>
  <c r="AT344" i="1"/>
  <c r="AT340" i="1"/>
  <c r="AT338" i="1"/>
  <c r="AT349" i="1"/>
  <c r="AT345" i="1"/>
  <c r="AT341" i="1"/>
  <c r="AT339" i="1"/>
  <c r="AT335" i="1"/>
  <c r="AT330" i="1"/>
  <c r="AT326" i="1"/>
  <c r="AT322" i="1"/>
  <c r="AT318" i="1"/>
  <c r="AT314" i="1"/>
  <c r="AT309" i="1"/>
  <c r="AT334" i="1"/>
  <c r="AT331" i="1"/>
  <c r="AT324" i="1"/>
  <c r="AT317" i="1"/>
  <c r="AT315" i="1"/>
  <c r="AT306" i="1"/>
  <c r="AT302" i="1"/>
  <c r="AT297" i="1"/>
  <c r="AT293" i="1"/>
  <c r="AT288" i="1"/>
  <c r="AT284" i="1"/>
  <c r="AT280" i="1"/>
  <c r="AT329" i="1"/>
  <c r="AT327" i="1"/>
  <c r="AT320" i="1"/>
  <c r="AT313" i="1"/>
  <c r="AT310" i="1"/>
  <c r="AT307" i="1"/>
  <c r="AT303" i="1"/>
  <c r="AT298" i="1"/>
  <c r="AT294" i="1"/>
  <c r="AT290" i="1"/>
  <c r="AT285" i="1"/>
  <c r="AT282" i="1"/>
  <c r="AT333" i="1"/>
  <c r="AT105" i="1" s="1"/>
  <c r="AT325" i="1"/>
  <c r="AT323" i="1"/>
  <c r="AT316" i="1"/>
  <c r="AT308" i="1"/>
  <c r="AT304" i="1"/>
  <c r="AT299" i="1"/>
  <c r="AT295" i="1"/>
  <c r="AT291" i="1"/>
  <c r="AT286" i="1"/>
  <c r="AT337" i="1"/>
  <c r="AT328" i="1"/>
  <c r="AT321" i="1"/>
  <c r="AT319" i="1"/>
  <c r="AT312" i="1"/>
  <c r="AT305" i="1"/>
  <c r="AT301" i="1"/>
  <c r="AT296" i="1"/>
  <c r="AT292" i="1"/>
  <c r="AT287" i="1"/>
  <c r="AT283" i="1"/>
  <c r="AT281" i="1"/>
  <c r="AT279" i="1"/>
  <c r="AT276" i="1"/>
  <c r="AT272" i="1"/>
  <c r="AT268" i="1"/>
  <c r="AT264" i="1"/>
  <c r="AT260" i="1"/>
  <c r="AT256" i="1"/>
  <c r="AT251" i="1"/>
  <c r="AT247" i="1"/>
  <c r="AT243" i="1"/>
  <c r="AT239" i="1"/>
  <c r="AT235" i="1"/>
  <c r="AT231" i="1"/>
  <c r="AT227" i="1"/>
  <c r="AT278" i="1"/>
  <c r="AT223" i="1"/>
  <c r="AT218" i="1"/>
  <c r="AT277" i="1"/>
  <c r="AT273" i="1"/>
  <c r="AT269" i="1"/>
  <c r="AT265" i="1"/>
  <c r="AT261" i="1"/>
  <c r="AT257" i="1"/>
  <c r="AT253" i="1"/>
  <c r="AT248" i="1"/>
  <c r="AT244" i="1"/>
  <c r="AT240" i="1"/>
  <c r="AT236" i="1"/>
  <c r="AT232" i="1"/>
  <c r="AT228" i="1"/>
  <c r="AT224" i="1"/>
  <c r="AT219" i="1"/>
  <c r="AT274" i="1"/>
  <c r="AT270" i="1"/>
  <c r="AT266" i="1"/>
  <c r="AT262" i="1"/>
  <c r="AT258" i="1"/>
  <c r="AT254" i="1"/>
  <c r="AT249" i="1"/>
  <c r="AT245" i="1"/>
  <c r="AT241" i="1"/>
  <c r="AT237" i="1"/>
  <c r="AT233" i="1"/>
  <c r="AT229" i="1"/>
  <c r="AT225" i="1"/>
  <c r="AT275" i="1"/>
  <c r="AT271" i="1"/>
  <c r="AT267" i="1"/>
  <c r="AT263" i="1"/>
  <c r="AT259" i="1"/>
  <c r="AT255" i="1"/>
  <c r="AT250" i="1"/>
  <c r="AT246" i="1"/>
  <c r="AT242" i="1"/>
  <c r="AT238" i="1"/>
  <c r="AT234" i="1"/>
  <c r="AT230" i="1"/>
  <c r="AT226" i="1"/>
  <c r="AT222" i="1"/>
  <c r="AT212" i="1"/>
  <c r="AT208" i="1"/>
  <c r="AT201" i="1"/>
  <c r="AT197" i="1"/>
  <c r="AT193" i="1"/>
  <c r="AT189" i="1"/>
  <c r="AT185" i="1"/>
  <c r="AT181" i="1"/>
  <c r="AT177" i="1"/>
  <c r="AT173" i="1"/>
  <c r="AT169" i="1"/>
  <c r="AT164" i="1"/>
  <c r="AT160" i="1"/>
  <c r="AT156" i="1"/>
  <c r="AT152" i="1"/>
  <c r="AT148" i="1"/>
  <c r="AT144" i="1"/>
  <c r="AT140" i="1"/>
  <c r="AT136" i="1"/>
  <c r="AT132" i="1"/>
  <c r="AT213" i="1"/>
  <c r="AT209" i="1"/>
  <c r="AT205" i="1"/>
  <c r="AT104" i="1" s="1"/>
  <c r="AT198" i="1"/>
  <c r="AT194" i="1"/>
  <c r="AT190" i="1"/>
  <c r="AT186" i="1"/>
  <c r="AT182" i="1"/>
  <c r="AT178" i="1"/>
  <c r="AT174" i="1"/>
  <c r="AT170" i="1"/>
  <c r="AT166" i="1"/>
  <c r="AT103" i="1" s="1"/>
  <c r="AT161" i="1"/>
  <c r="AT157" i="1"/>
  <c r="AT153" i="1"/>
  <c r="AT149" i="1"/>
  <c r="AT145" i="1"/>
  <c r="AT141" i="1"/>
  <c r="AT137" i="1"/>
  <c r="AT133" i="1"/>
  <c r="AT129" i="1"/>
  <c r="AT102" i="1" s="1"/>
  <c r="AT221" i="1"/>
  <c r="AT220" i="1"/>
  <c r="AT214" i="1"/>
  <c r="AT210" i="1"/>
  <c r="AT206" i="1"/>
  <c r="AT199" i="1"/>
  <c r="AT195" i="1"/>
  <c r="AT191" i="1"/>
  <c r="AT187" i="1"/>
  <c r="AT183" i="1"/>
  <c r="AT179" i="1"/>
  <c r="AT175" i="1"/>
  <c r="AT171" i="1"/>
  <c r="AT167" i="1"/>
  <c r="AT162" i="1"/>
  <c r="AT158" i="1"/>
  <c r="AT154" i="1"/>
  <c r="AT150" i="1"/>
  <c r="AT146" i="1"/>
  <c r="AT142" i="1"/>
  <c r="AT138" i="1"/>
  <c r="AT134" i="1"/>
  <c r="AT130" i="1"/>
  <c r="AT217" i="1"/>
  <c r="AT216" i="1"/>
  <c r="AT211" i="1"/>
  <c r="AT207" i="1"/>
  <c r="AT200" i="1"/>
  <c r="AT196" i="1"/>
  <c r="AT192" i="1"/>
  <c r="AT188" i="1"/>
  <c r="AT184" i="1"/>
  <c r="AT180" i="1"/>
  <c r="AT176" i="1"/>
  <c r="AT172" i="1"/>
  <c r="AT168" i="1"/>
  <c r="AT163" i="1"/>
  <c r="AT159" i="1"/>
  <c r="AT155" i="1"/>
  <c r="AT151" i="1"/>
  <c r="AT147" i="1"/>
  <c r="AT143" i="1"/>
  <c r="AT139" i="1"/>
  <c r="AT135" i="1"/>
  <c r="AT131" i="1"/>
  <c r="BI6" i="1"/>
  <c r="BH352" i="1"/>
  <c r="BH348" i="1"/>
  <c r="BH344" i="1"/>
  <c r="BH340" i="1"/>
  <c r="BH336" i="1"/>
  <c r="BH331" i="1"/>
  <c r="BH327" i="1"/>
  <c r="BH349" i="1"/>
  <c r="BH345" i="1"/>
  <c r="BH341" i="1"/>
  <c r="BH337" i="1"/>
  <c r="BH333" i="1"/>
  <c r="BH105" i="1" s="1"/>
  <c r="BH328" i="1"/>
  <c r="BH350" i="1"/>
  <c r="BH346" i="1"/>
  <c r="BH342" i="1"/>
  <c r="BH338" i="1"/>
  <c r="BH334" i="1"/>
  <c r="BH329" i="1"/>
  <c r="BH325" i="1"/>
  <c r="BH351" i="1"/>
  <c r="BH347" i="1"/>
  <c r="BH343" i="1"/>
  <c r="BH339" i="1"/>
  <c r="BH335" i="1"/>
  <c r="BH330" i="1"/>
  <c r="BH326" i="1"/>
  <c r="BH323" i="1"/>
  <c r="BH319" i="1"/>
  <c r="BH315" i="1"/>
  <c r="BH310" i="1"/>
  <c r="BH322" i="1"/>
  <c r="BH320" i="1"/>
  <c r="BH313" i="1"/>
  <c r="BH306" i="1"/>
  <c r="BH302" i="1"/>
  <c r="BH297" i="1"/>
  <c r="BH292" i="1"/>
  <c r="BH318" i="1"/>
  <c r="BH316" i="1"/>
  <c r="BH307" i="1"/>
  <c r="BH303" i="1"/>
  <c r="BH298" i="1"/>
  <c r="BH321" i="1"/>
  <c r="BH314" i="1"/>
  <c r="BH312" i="1"/>
  <c r="BH308" i="1"/>
  <c r="BH304" i="1"/>
  <c r="BH299" i="1"/>
  <c r="BH295" i="1"/>
  <c r="BH317" i="1"/>
  <c r="BH309" i="1"/>
  <c r="BH305" i="1"/>
  <c r="BH301" i="1"/>
  <c r="BH296" i="1"/>
  <c r="BH324" i="1"/>
  <c r="BH288" i="1"/>
  <c r="BH284" i="1"/>
  <c r="BH280" i="1"/>
  <c r="BH276" i="1"/>
  <c r="BH272" i="1"/>
  <c r="BH285" i="1"/>
  <c r="BH281" i="1"/>
  <c r="BH277" i="1"/>
  <c r="BH273" i="1"/>
  <c r="BH293" i="1"/>
  <c r="BH266" i="1"/>
  <c r="BH286" i="1"/>
  <c r="BH282" i="1"/>
  <c r="BH278" i="1"/>
  <c r="BH274" i="1"/>
  <c r="BH294" i="1"/>
  <c r="BH270" i="1"/>
  <c r="BH291" i="1"/>
  <c r="BH287" i="1"/>
  <c r="BH283" i="1"/>
  <c r="BH279" i="1"/>
  <c r="BH275" i="1"/>
  <c r="BH271" i="1"/>
  <c r="BH290" i="1"/>
  <c r="BH261" i="1"/>
  <c r="BH257" i="1"/>
  <c r="BH253" i="1"/>
  <c r="BH248" i="1"/>
  <c r="BH244" i="1"/>
  <c r="BH240" i="1"/>
  <c r="BH236" i="1"/>
  <c r="BH229" i="1"/>
  <c r="BH225" i="1"/>
  <c r="BH221" i="1"/>
  <c r="BH217" i="1"/>
  <c r="BH212" i="1"/>
  <c r="BH208" i="1"/>
  <c r="BH258" i="1"/>
  <c r="BH254" i="1"/>
  <c r="BH249" i="1"/>
  <c r="BH245" i="1"/>
  <c r="BH241" i="1"/>
  <c r="BH237" i="1"/>
  <c r="BH230" i="1"/>
  <c r="BH226" i="1"/>
  <c r="BH222" i="1"/>
  <c r="BH218" i="1"/>
  <c r="BH213" i="1"/>
  <c r="BH259" i="1"/>
  <c r="BH255" i="1"/>
  <c r="BH250" i="1"/>
  <c r="BH246" i="1"/>
  <c r="BH242" i="1"/>
  <c r="BH238" i="1"/>
  <c r="BH264" i="1"/>
  <c r="BH262" i="1"/>
  <c r="BH265" i="1"/>
  <c r="BH231" i="1"/>
  <c r="BH227" i="1"/>
  <c r="BH223" i="1"/>
  <c r="BH219" i="1"/>
  <c r="BH214" i="1"/>
  <c r="BH210" i="1"/>
  <c r="BH267" i="1"/>
  <c r="BH263" i="1"/>
  <c r="BH260" i="1"/>
  <c r="BH256" i="1"/>
  <c r="BH251" i="1"/>
  <c r="BH247" i="1"/>
  <c r="BH243" i="1"/>
  <c r="BH239" i="1"/>
  <c r="BH268" i="1"/>
  <c r="BH269" i="1"/>
  <c r="BH232" i="1"/>
  <c r="BH228" i="1"/>
  <c r="BH224" i="1"/>
  <c r="BH220" i="1"/>
  <c r="BH216" i="1"/>
  <c r="BH211" i="1"/>
  <c r="BH207" i="1"/>
  <c r="BH200" i="1"/>
  <c r="BH196" i="1"/>
  <c r="BH192" i="1"/>
  <c r="BH206" i="1"/>
  <c r="BH199" i="1"/>
  <c r="BH197" i="1"/>
  <c r="BH189" i="1"/>
  <c r="BH185" i="1"/>
  <c r="BH181" i="1"/>
  <c r="BH177" i="1"/>
  <c r="BH235" i="1"/>
  <c r="BH205" i="1"/>
  <c r="BH104" i="1" s="1"/>
  <c r="BH195" i="1"/>
  <c r="BH193" i="1"/>
  <c r="BH190" i="1"/>
  <c r="BH186" i="1"/>
  <c r="BH182" i="1"/>
  <c r="BH178" i="1"/>
  <c r="BH234" i="1"/>
  <c r="BH233" i="1"/>
  <c r="BH175" i="1"/>
  <c r="BH198" i="1"/>
  <c r="BH191" i="1"/>
  <c r="BH187" i="1"/>
  <c r="BH183" i="1"/>
  <c r="BH179" i="1"/>
  <c r="BH209" i="1"/>
  <c r="BH201" i="1"/>
  <c r="BH194" i="1"/>
  <c r="BH188" i="1"/>
  <c r="BH184" i="1"/>
  <c r="BH180" i="1"/>
  <c r="BH176" i="1"/>
  <c r="BH174" i="1"/>
  <c r="BH171" i="1"/>
  <c r="BH167" i="1"/>
  <c r="BH162" i="1"/>
  <c r="BH158" i="1"/>
  <c r="BH154" i="1"/>
  <c r="BH150" i="1"/>
  <c r="BH146" i="1"/>
  <c r="BH142" i="1"/>
  <c r="BH138" i="1"/>
  <c r="BH134" i="1"/>
  <c r="BH130" i="1"/>
  <c r="BH172" i="1"/>
  <c r="BH168" i="1"/>
  <c r="BH163" i="1"/>
  <c r="BH159" i="1"/>
  <c r="BH155" i="1"/>
  <c r="BH151" i="1"/>
  <c r="BH147" i="1"/>
  <c r="BH143" i="1"/>
  <c r="BH139" i="1"/>
  <c r="BH135" i="1"/>
  <c r="BH131" i="1"/>
  <c r="BH173" i="1"/>
  <c r="BH169" i="1"/>
  <c r="BH164" i="1"/>
  <c r="BH160" i="1"/>
  <c r="BH156" i="1"/>
  <c r="BH152" i="1"/>
  <c r="BH148" i="1"/>
  <c r="BH144" i="1"/>
  <c r="BH140" i="1"/>
  <c r="BH136" i="1"/>
  <c r="BH132" i="1"/>
  <c r="BH170" i="1"/>
  <c r="BH166" i="1"/>
  <c r="BH103" i="1" s="1"/>
  <c r="BH161" i="1"/>
  <c r="BH157" i="1"/>
  <c r="BH153" i="1"/>
  <c r="BH149" i="1"/>
  <c r="BH145" i="1"/>
  <c r="BH141" i="1"/>
  <c r="BH137" i="1"/>
  <c r="BH133" i="1"/>
  <c r="BH129" i="1"/>
  <c r="BH102" i="1" s="1"/>
  <c r="AV6" i="1" l="1"/>
  <c r="AU349" i="1"/>
  <c r="AU345" i="1"/>
  <c r="AU336" i="1"/>
  <c r="AU331" i="1"/>
  <c r="AU327" i="1"/>
  <c r="AU323" i="1"/>
  <c r="AU319" i="1"/>
  <c r="AU315" i="1"/>
  <c r="AU310" i="1"/>
  <c r="AU306" i="1"/>
  <c r="AU302" i="1"/>
  <c r="AU297" i="1"/>
  <c r="AU293" i="1"/>
  <c r="AU288" i="1"/>
  <c r="AU284" i="1"/>
  <c r="AU342" i="1"/>
  <c r="AU350" i="1"/>
  <c r="AU346" i="1"/>
  <c r="AU337" i="1"/>
  <c r="AU333" i="1"/>
  <c r="AU105" i="1" s="1"/>
  <c r="AU328" i="1"/>
  <c r="AU324" i="1"/>
  <c r="AU320" i="1"/>
  <c r="AU316" i="1"/>
  <c r="AU312" i="1"/>
  <c r="AU307" i="1"/>
  <c r="AU303" i="1"/>
  <c r="AU298" i="1"/>
  <c r="AU294" i="1"/>
  <c r="AU290" i="1"/>
  <c r="AU285" i="1"/>
  <c r="AU344" i="1"/>
  <c r="AU351" i="1"/>
  <c r="AU347" i="1"/>
  <c r="AU338" i="1"/>
  <c r="AU334" i="1"/>
  <c r="AU329" i="1"/>
  <c r="AU325" i="1"/>
  <c r="AU321" i="1"/>
  <c r="AU317" i="1"/>
  <c r="AU313" i="1"/>
  <c r="AU308" i="1"/>
  <c r="AU304" i="1"/>
  <c r="AU299" i="1"/>
  <c r="AU295" i="1"/>
  <c r="AU291" i="1"/>
  <c r="AU286" i="1"/>
  <c r="AU352" i="1"/>
  <c r="AU348" i="1"/>
  <c r="AU339" i="1"/>
  <c r="AU335" i="1"/>
  <c r="AU330" i="1"/>
  <c r="AU326" i="1"/>
  <c r="AU322" i="1"/>
  <c r="AU318" i="1"/>
  <c r="AU314" i="1"/>
  <c r="AU309" i="1"/>
  <c r="AU305" i="1"/>
  <c r="AU301" i="1"/>
  <c r="AU296" i="1"/>
  <c r="AU292" i="1"/>
  <c r="AU287" i="1"/>
  <c r="AU283" i="1"/>
  <c r="AU274" i="1"/>
  <c r="AU270" i="1"/>
  <c r="AU266" i="1"/>
  <c r="AU262" i="1"/>
  <c r="AU258" i="1"/>
  <c r="AU254" i="1"/>
  <c r="AU249" i="1"/>
  <c r="AU341" i="1"/>
  <c r="AU340" i="1"/>
  <c r="AU280" i="1"/>
  <c r="AU275" i="1"/>
  <c r="AU271" i="1"/>
  <c r="AU267" i="1"/>
  <c r="AU263" i="1"/>
  <c r="AU259" i="1"/>
  <c r="AU255" i="1"/>
  <c r="AU279" i="1"/>
  <c r="AU276" i="1"/>
  <c r="AU272" i="1"/>
  <c r="AU268" i="1"/>
  <c r="AU264" i="1"/>
  <c r="AU260" i="1"/>
  <c r="AU256" i="1"/>
  <c r="AU343" i="1"/>
  <c r="AU277" i="1"/>
  <c r="AU273" i="1"/>
  <c r="AU269" i="1"/>
  <c r="AU265" i="1"/>
  <c r="AU261" i="1"/>
  <c r="AU257" i="1"/>
  <c r="AU253" i="1"/>
  <c r="AU248" i="1"/>
  <c r="AU244" i="1"/>
  <c r="AU240" i="1"/>
  <c r="AU236" i="1"/>
  <c r="AU232" i="1"/>
  <c r="AU247" i="1"/>
  <c r="AU245" i="1"/>
  <c r="AU238" i="1"/>
  <c r="AU231" i="1"/>
  <c r="AU229" i="1"/>
  <c r="AU225" i="1"/>
  <c r="AU243" i="1"/>
  <c r="AU241" i="1"/>
  <c r="AU234" i="1"/>
  <c r="AU226" i="1"/>
  <c r="AU281" i="1"/>
  <c r="AU221" i="1"/>
  <c r="AU251" i="1"/>
  <c r="AU246" i="1"/>
  <c r="AU239" i="1"/>
  <c r="AU237" i="1"/>
  <c r="AU230" i="1"/>
  <c r="AU227" i="1"/>
  <c r="AU278" i="1"/>
  <c r="AU222" i="1"/>
  <c r="AU217" i="1"/>
  <c r="AU250" i="1"/>
  <c r="AU242" i="1"/>
  <c r="AU235" i="1"/>
  <c r="AU233" i="1"/>
  <c r="AU228" i="1"/>
  <c r="AU224" i="1"/>
  <c r="AU282" i="1"/>
  <c r="AU218" i="1"/>
  <c r="AU220" i="1"/>
  <c r="AU214" i="1"/>
  <c r="AU210" i="1"/>
  <c r="AU206" i="1"/>
  <c r="AU199" i="1"/>
  <c r="AU195" i="1"/>
  <c r="AU191" i="1"/>
  <c r="AU187" i="1"/>
  <c r="AU183" i="1"/>
  <c r="AU179" i="1"/>
  <c r="AU175" i="1"/>
  <c r="AU171" i="1"/>
  <c r="AU167" i="1"/>
  <c r="AU162" i="1"/>
  <c r="AU158" i="1"/>
  <c r="AU154" i="1"/>
  <c r="AU150" i="1"/>
  <c r="AU146" i="1"/>
  <c r="AU142" i="1"/>
  <c r="AU138" i="1"/>
  <c r="AU134" i="1"/>
  <c r="AU130" i="1"/>
  <c r="AU219" i="1"/>
  <c r="AU216" i="1"/>
  <c r="AU211" i="1"/>
  <c r="AU207" i="1"/>
  <c r="AU200" i="1"/>
  <c r="AU196" i="1"/>
  <c r="AU192" i="1"/>
  <c r="AU188" i="1"/>
  <c r="AU184" i="1"/>
  <c r="AU180" i="1"/>
  <c r="AU176" i="1"/>
  <c r="AU172" i="1"/>
  <c r="AU168" i="1"/>
  <c r="AU163" i="1"/>
  <c r="AU159" i="1"/>
  <c r="AU155" i="1"/>
  <c r="AU151" i="1"/>
  <c r="AU147" i="1"/>
  <c r="AU143" i="1"/>
  <c r="AU139" i="1"/>
  <c r="AU135" i="1"/>
  <c r="AU131" i="1"/>
  <c r="AU212" i="1"/>
  <c r="AU208" i="1"/>
  <c r="AU201" i="1"/>
  <c r="AU197" i="1"/>
  <c r="AU193" i="1"/>
  <c r="AU189" i="1"/>
  <c r="AU185" i="1"/>
  <c r="AU181" i="1"/>
  <c r="AU177" i="1"/>
  <c r="AU173" i="1"/>
  <c r="AU169" i="1"/>
  <c r="AU164" i="1"/>
  <c r="AU160" i="1"/>
  <c r="AU156" i="1"/>
  <c r="AU152" i="1"/>
  <c r="AU148" i="1"/>
  <c r="AU144" i="1"/>
  <c r="AU140" i="1"/>
  <c r="AU136" i="1"/>
  <c r="AU132" i="1"/>
  <c r="AU213" i="1"/>
  <c r="AU209" i="1"/>
  <c r="AU205" i="1"/>
  <c r="AU104" i="1" s="1"/>
  <c r="AU198" i="1"/>
  <c r="AU194" i="1"/>
  <c r="AU190" i="1"/>
  <c r="AU186" i="1"/>
  <c r="AU182" i="1"/>
  <c r="AU178" i="1"/>
  <c r="AU174" i="1"/>
  <c r="AU170" i="1"/>
  <c r="AU166" i="1"/>
  <c r="AU103" i="1" s="1"/>
  <c r="AU161" i="1"/>
  <c r="AU157" i="1"/>
  <c r="AU153" i="1"/>
  <c r="AU149" i="1"/>
  <c r="AU145" i="1"/>
  <c r="AU141" i="1"/>
  <c r="AU137" i="1"/>
  <c r="AU133" i="1"/>
  <c r="AU129" i="1"/>
  <c r="AU102" i="1" s="1"/>
  <c r="AU223" i="1"/>
  <c r="BJ6" i="1"/>
  <c r="BI351" i="1"/>
  <c r="BI347" i="1"/>
  <c r="BI343" i="1"/>
  <c r="BI339" i="1"/>
  <c r="BI335" i="1"/>
  <c r="BI330" i="1"/>
  <c r="BI326" i="1"/>
  <c r="BI352" i="1"/>
  <c r="BI348" i="1"/>
  <c r="BI344" i="1"/>
  <c r="BI340" i="1"/>
  <c r="BI336" i="1"/>
  <c r="BI331" i="1"/>
  <c r="BI327" i="1"/>
  <c r="BI349" i="1"/>
  <c r="BI345" i="1"/>
  <c r="BI341" i="1"/>
  <c r="BI337" i="1"/>
  <c r="BI333" i="1"/>
  <c r="BI105" i="1" s="1"/>
  <c r="BI328" i="1"/>
  <c r="BI350" i="1"/>
  <c r="BI346" i="1"/>
  <c r="BI342" i="1"/>
  <c r="BI338" i="1"/>
  <c r="BI334" i="1"/>
  <c r="BI329" i="1"/>
  <c r="BI325" i="1"/>
  <c r="BI323" i="1"/>
  <c r="BI319" i="1"/>
  <c r="BI315" i="1"/>
  <c r="BI310" i="1"/>
  <c r="BI306" i="1"/>
  <c r="BI302" i="1"/>
  <c r="BI297" i="1"/>
  <c r="BI293" i="1"/>
  <c r="BI320" i="1"/>
  <c r="BI316" i="1"/>
  <c r="BI312" i="1"/>
  <c r="BI307" i="1"/>
  <c r="BI303" i="1"/>
  <c r="BI298" i="1"/>
  <c r="BI294" i="1"/>
  <c r="BI324" i="1"/>
  <c r="BI321" i="1"/>
  <c r="BI317" i="1"/>
  <c r="BI313" i="1"/>
  <c r="BI308" i="1"/>
  <c r="BI304" i="1"/>
  <c r="BI299" i="1"/>
  <c r="BI295" i="1"/>
  <c r="BI291" i="1"/>
  <c r="BI322" i="1"/>
  <c r="BI318" i="1"/>
  <c r="BI314" i="1"/>
  <c r="BI309" i="1"/>
  <c r="BI305" i="1"/>
  <c r="BI301" i="1"/>
  <c r="BI296" i="1"/>
  <c r="BI292" i="1"/>
  <c r="BI288" i="1"/>
  <c r="BI286" i="1"/>
  <c r="BI282" i="1"/>
  <c r="BI278" i="1"/>
  <c r="BI274" i="1"/>
  <c r="BI270" i="1"/>
  <c r="BI266" i="1"/>
  <c r="BI263" i="1"/>
  <c r="BI260" i="1"/>
  <c r="BI256" i="1"/>
  <c r="BI251" i="1"/>
  <c r="BI247" i="1"/>
  <c r="BI283" i="1"/>
  <c r="BI279" i="1"/>
  <c r="BI275" i="1"/>
  <c r="BI271" i="1"/>
  <c r="BI267" i="1"/>
  <c r="BI261" i="1"/>
  <c r="BI257" i="1"/>
  <c r="BI253" i="1"/>
  <c r="BI248" i="1"/>
  <c r="BI290" i="1"/>
  <c r="BI287" i="1"/>
  <c r="BI284" i="1"/>
  <c r="BI280" i="1"/>
  <c r="BI276" i="1"/>
  <c r="BI272" i="1"/>
  <c r="BI268" i="1"/>
  <c r="BI264" i="1"/>
  <c r="BI258" i="1"/>
  <c r="BI254" i="1"/>
  <c r="BI249" i="1"/>
  <c r="BI245" i="1"/>
  <c r="BI285" i="1"/>
  <c r="BI281" i="1"/>
  <c r="BI277" i="1"/>
  <c r="BI273" i="1"/>
  <c r="BI269" i="1"/>
  <c r="BI265" i="1"/>
  <c r="BI259" i="1"/>
  <c r="BI255" i="1"/>
  <c r="BI250" i="1"/>
  <c r="BI246" i="1"/>
  <c r="BI242" i="1"/>
  <c r="BI238" i="1"/>
  <c r="BI241" i="1"/>
  <c r="BI239" i="1"/>
  <c r="BI244" i="1"/>
  <c r="BI237" i="1"/>
  <c r="BI262" i="1"/>
  <c r="BI240" i="1"/>
  <c r="BI235" i="1"/>
  <c r="BI234" i="1"/>
  <c r="BI243" i="1"/>
  <c r="BI236" i="1"/>
  <c r="BI231" i="1"/>
  <c r="BI227" i="1"/>
  <c r="BI223" i="1"/>
  <c r="BI219" i="1"/>
  <c r="BI214" i="1"/>
  <c r="BI210" i="1"/>
  <c r="BI206" i="1"/>
  <c r="BI199" i="1"/>
  <c r="BI195" i="1"/>
  <c r="BI191" i="1"/>
  <c r="BI187" i="1"/>
  <c r="BI183" i="1"/>
  <c r="BI179" i="1"/>
  <c r="BI175" i="1"/>
  <c r="BI232" i="1"/>
  <c r="BI228" i="1"/>
  <c r="BI224" i="1"/>
  <c r="BI220" i="1"/>
  <c r="BI216" i="1"/>
  <c r="BI211" i="1"/>
  <c r="BI207" i="1"/>
  <c r="BI200" i="1"/>
  <c r="BI196" i="1"/>
  <c r="BI192" i="1"/>
  <c r="BI188" i="1"/>
  <c r="BI184" i="1"/>
  <c r="BI180" i="1"/>
  <c r="BI176" i="1"/>
  <c r="BI229" i="1"/>
  <c r="BI225" i="1"/>
  <c r="BI221" i="1"/>
  <c r="BI217" i="1"/>
  <c r="BI212" i="1"/>
  <c r="BI208" i="1"/>
  <c r="BI201" i="1"/>
  <c r="BI197" i="1"/>
  <c r="BI193" i="1"/>
  <c r="BI189" i="1"/>
  <c r="BI185" i="1"/>
  <c r="BI181" i="1"/>
  <c r="BI177" i="1"/>
  <c r="BI233" i="1"/>
  <c r="BI230" i="1"/>
  <c r="BI226" i="1"/>
  <c r="BI222" i="1"/>
  <c r="BI218" i="1"/>
  <c r="BI213" i="1"/>
  <c r="BI209" i="1"/>
  <c r="BI205" i="1"/>
  <c r="BI104" i="1" s="1"/>
  <c r="BI198" i="1"/>
  <c r="BI194" i="1"/>
  <c r="BI190" i="1"/>
  <c r="BI186" i="1"/>
  <c r="BI182" i="1"/>
  <c r="BI178" i="1"/>
  <c r="BI174" i="1"/>
  <c r="BI170" i="1"/>
  <c r="BI166" i="1"/>
  <c r="BI103" i="1" s="1"/>
  <c r="BI161" i="1"/>
  <c r="BI157" i="1"/>
  <c r="BI153" i="1"/>
  <c r="BI149" i="1"/>
  <c r="BI145" i="1"/>
  <c r="BI141" i="1"/>
  <c r="BI137" i="1"/>
  <c r="BI133" i="1"/>
  <c r="BI129" i="1"/>
  <c r="BI102" i="1" s="1"/>
  <c r="BI171" i="1"/>
  <c r="BI167" i="1"/>
  <c r="BI162" i="1"/>
  <c r="BI158" i="1"/>
  <c r="BI154" i="1"/>
  <c r="BI150" i="1"/>
  <c r="BI146" i="1"/>
  <c r="BI142" i="1"/>
  <c r="BI138" i="1"/>
  <c r="BI134" i="1"/>
  <c r="BI130" i="1"/>
  <c r="BI172" i="1"/>
  <c r="BI168" i="1"/>
  <c r="BI163" i="1"/>
  <c r="BI159" i="1"/>
  <c r="BI155" i="1"/>
  <c r="BI151" i="1"/>
  <c r="BI147" i="1"/>
  <c r="BI143" i="1"/>
  <c r="BI139" i="1"/>
  <c r="BI135" i="1"/>
  <c r="BI131" i="1"/>
  <c r="BI173" i="1"/>
  <c r="BI169" i="1"/>
  <c r="BI164" i="1"/>
  <c r="BI160" i="1"/>
  <c r="BI156" i="1"/>
  <c r="BI152" i="1"/>
  <c r="BI148" i="1"/>
  <c r="BI144" i="1"/>
  <c r="BI140" i="1"/>
  <c r="BI136" i="1"/>
  <c r="BI132" i="1"/>
  <c r="BX6" i="1"/>
  <c r="BW342" i="1"/>
  <c r="BW346" i="1"/>
  <c r="BW329" i="1"/>
  <c r="BW350" i="1"/>
  <c r="BW334" i="1"/>
  <c r="BW338" i="1"/>
  <c r="BW347" i="1"/>
  <c r="BW330" i="1"/>
  <c r="BW344" i="1"/>
  <c r="BW349" i="1"/>
  <c r="BW333" i="1"/>
  <c r="BW105" i="1" s="1"/>
  <c r="BW308" i="1"/>
  <c r="BW291" i="1"/>
  <c r="BW274" i="1"/>
  <c r="BW258" i="1"/>
  <c r="BW241" i="1"/>
  <c r="BW225" i="1"/>
  <c r="BW208" i="1"/>
  <c r="BW318" i="1"/>
  <c r="BW351" i="1"/>
  <c r="BW335" i="1"/>
  <c r="BW348" i="1"/>
  <c r="BW331" i="1"/>
  <c r="BW337" i="1"/>
  <c r="BW325" i="1"/>
  <c r="BW313" i="1"/>
  <c r="BW295" i="1"/>
  <c r="BW278" i="1"/>
  <c r="BW262" i="1"/>
  <c r="BW245" i="1"/>
  <c r="BW229" i="1"/>
  <c r="BW212" i="1"/>
  <c r="BW322" i="1"/>
  <c r="BW305" i="1"/>
  <c r="BW339" i="1"/>
  <c r="BW352" i="1"/>
  <c r="BW336" i="1"/>
  <c r="BW341" i="1"/>
  <c r="BW324" i="1"/>
  <c r="BW317" i="1"/>
  <c r="BW299" i="1"/>
  <c r="BW282" i="1"/>
  <c r="BW266" i="1"/>
  <c r="BW249" i="1"/>
  <c r="BW233" i="1"/>
  <c r="BW217" i="1"/>
  <c r="BW197" i="1"/>
  <c r="BW309" i="1"/>
  <c r="BW343" i="1"/>
  <c r="BW340" i="1"/>
  <c r="BW345" i="1"/>
  <c r="BW328" i="1"/>
  <c r="BW321" i="1"/>
  <c r="BW304" i="1"/>
  <c r="BW286" i="1"/>
  <c r="BW270" i="1"/>
  <c r="BW254" i="1"/>
  <c r="BW237" i="1"/>
  <c r="BW221" i="1"/>
  <c r="BW201" i="1"/>
  <c r="BW327" i="1"/>
  <c r="BW314" i="1"/>
  <c r="BW296" i="1"/>
  <c r="BW292" i="1"/>
  <c r="BW287" i="1"/>
  <c r="BW283" i="1"/>
  <c r="BW271" i="1"/>
  <c r="BW255" i="1"/>
  <c r="BW238" i="1"/>
  <c r="BW222" i="1"/>
  <c r="BW205" i="1"/>
  <c r="BW104" i="1" s="1"/>
  <c r="BW326" i="1"/>
  <c r="BW315" i="1"/>
  <c r="BW297" i="1"/>
  <c r="BW280" i="1"/>
  <c r="BW264" i="1"/>
  <c r="BW247" i="1"/>
  <c r="BW231" i="1"/>
  <c r="BW214" i="1"/>
  <c r="BW195" i="1"/>
  <c r="BW312" i="1"/>
  <c r="BW294" i="1"/>
  <c r="BW277" i="1"/>
  <c r="BW261" i="1"/>
  <c r="BW244" i="1"/>
  <c r="BW228" i="1"/>
  <c r="BW211" i="1"/>
  <c r="BW192" i="1"/>
  <c r="BW179" i="1"/>
  <c r="BW162" i="1"/>
  <c r="BW146" i="1"/>
  <c r="BW130" i="1"/>
  <c r="BW180" i="1"/>
  <c r="BW163" i="1"/>
  <c r="BW147" i="1"/>
  <c r="BW131" i="1"/>
  <c r="BW275" i="1"/>
  <c r="BW259" i="1"/>
  <c r="BW242" i="1"/>
  <c r="BW226" i="1"/>
  <c r="BW209" i="1"/>
  <c r="BW319" i="1"/>
  <c r="BW302" i="1"/>
  <c r="BW284" i="1"/>
  <c r="BW268" i="1"/>
  <c r="BW251" i="1"/>
  <c r="BW235" i="1"/>
  <c r="BW219" i="1"/>
  <c r="BW199" i="1"/>
  <c r="BW316" i="1"/>
  <c r="BW298" i="1"/>
  <c r="BW281" i="1"/>
  <c r="BW265" i="1"/>
  <c r="BW248" i="1"/>
  <c r="BW232" i="1"/>
  <c r="BW216" i="1"/>
  <c r="BW196" i="1"/>
  <c r="BW183" i="1"/>
  <c r="BW167" i="1"/>
  <c r="BW150" i="1"/>
  <c r="BW134" i="1"/>
  <c r="BW194" i="1"/>
  <c r="BW184" i="1"/>
  <c r="BW168" i="1"/>
  <c r="BW151" i="1"/>
  <c r="BW135" i="1"/>
  <c r="BW279" i="1"/>
  <c r="BW263" i="1"/>
  <c r="BW246" i="1"/>
  <c r="BW230" i="1"/>
  <c r="BW213" i="1"/>
  <c r="BW323" i="1"/>
  <c r="BW306" i="1"/>
  <c r="BW288" i="1"/>
  <c r="BW272" i="1"/>
  <c r="BW256" i="1"/>
  <c r="BW239" i="1"/>
  <c r="BW223" i="1"/>
  <c r="BW206" i="1"/>
  <c r="BW320" i="1"/>
  <c r="BW303" i="1"/>
  <c r="BW285" i="1"/>
  <c r="BW269" i="1"/>
  <c r="BW253" i="1"/>
  <c r="BW236" i="1"/>
  <c r="BW220" i="1"/>
  <c r="BW200" i="1"/>
  <c r="BW187" i="1"/>
  <c r="BW171" i="1"/>
  <c r="BW154" i="1"/>
  <c r="BW138" i="1"/>
  <c r="BW188" i="1"/>
  <c r="BW172" i="1"/>
  <c r="BW155" i="1"/>
  <c r="BW139" i="1"/>
  <c r="BW185" i="1"/>
  <c r="BW301" i="1"/>
  <c r="BW267" i="1"/>
  <c r="BW250" i="1"/>
  <c r="BW234" i="1"/>
  <c r="BW218" i="1"/>
  <c r="BW198" i="1"/>
  <c r="BW310" i="1"/>
  <c r="BW293" i="1"/>
  <c r="BW276" i="1"/>
  <c r="BW260" i="1"/>
  <c r="BW243" i="1"/>
  <c r="BW227" i="1"/>
  <c r="BW210" i="1"/>
  <c r="BW307" i="1"/>
  <c r="BW290" i="1"/>
  <c r="BW273" i="1"/>
  <c r="BW257" i="1"/>
  <c r="BW240" i="1"/>
  <c r="BW224" i="1"/>
  <c r="BW207" i="1"/>
  <c r="BW175" i="1"/>
  <c r="BW158" i="1"/>
  <c r="BW142" i="1"/>
  <c r="BW193" i="1"/>
  <c r="BW176" i="1"/>
  <c r="BW159" i="1"/>
  <c r="BW143" i="1"/>
  <c r="BW191" i="1"/>
  <c r="BW189" i="1"/>
  <c r="BW173" i="1"/>
  <c r="BW156" i="1"/>
  <c r="BW140" i="1"/>
  <c r="BW182" i="1"/>
  <c r="BW166" i="1"/>
  <c r="BW103" i="1" s="1"/>
  <c r="BW149" i="1"/>
  <c r="BW133" i="1"/>
  <c r="BW160" i="1"/>
  <c r="BW144" i="1"/>
  <c r="BW186" i="1"/>
  <c r="BW170" i="1"/>
  <c r="BW153" i="1"/>
  <c r="BW137" i="1"/>
  <c r="BW190" i="1"/>
  <c r="BW181" i="1"/>
  <c r="BW177" i="1"/>
  <c r="BW164" i="1"/>
  <c r="BW148" i="1"/>
  <c r="BW132" i="1"/>
  <c r="BW174" i="1"/>
  <c r="BW157" i="1"/>
  <c r="BW141" i="1"/>
  <c r="BW169" i="1"/>
  <c r="BW152" i="1"/>
  <c r="BW136" i="1"/>
  <c r="BW178" i="1"/>
  <c r="BW161" i="1"/>
  <c r="BW145" i="1"/>
  <c r="BW129" i="1"/>
  <c r="BW102" i="1" s="1"/>
  <c r="BJ349" i="1" l="1"/>
  <c r="BJ345" i="1"/>
  <c r="BJ341" i="1"/>
  <c r="BJ337" i="1"/>
  <c r="BJ350" i="1"/>
  <c r="BJ346" i="1"/>
  <c r="BJ342" i="1"/>
  <c r="BJ338" i="1"/>
  <c r="BJ334" i="1"/>
  <c r="BJ329" i="1"/>
  <c r="BJ325" i="1"/>
  <c r="BJ351" i="1"/>
  <c r="BJ347" i="1"/>
  <c r="BJ343" i="1"/>
  <c r="BJ339" i="1"/>
  <c r="BJ335" i="1"/>
  <c r="BJ330" i="1"/>
  <c r="BJ352" i="1"/>
  <c r="BJ348" i="1"/>
  <c r="BJ344" i="1"/>
  <c r="BJ340" i="1"/>
  <c r="BJ336" i="1"/>
  <c r="BJ331" i="1"/>
  <c r="BJ327" i="1"/>
  <c r="BJ324" i="1"/>
  <c r="BJ322" i="1"/>
  <c r="BJ318" i="1"/>
  <c r="BJ314" i="1"/>
  <c r="BJ309" i="1"/>
  <c r="BJ305" i="1"/>
  <c r="BJ301" i="1"/>
  <c r="BJ296" i="1"/>
  <c r="BJ326" i="1"/>
  <c r="BJ323" i="1"/>
  <c r="BJ319" i="1"/>
  <c r="BJ315" i="1"/>
  <c r="BJ310" i="1"/>
  <c r="BJ306" i="1"/>
  <c r="BJ302" i="1"/>
  <c r="BJ297" i="1"/>
  <c r="BJ328" i="1"/>
  <c r="BJ320" i="1"/>
  <c r="BJ316" i="1"/>
  <c r="BJ312" i="1"/>
  <c r="BJ307" i="1"/>
  <c r="BJ303" i="1"/>
  <c r="BJ298" i="1"/>
  <c r="BJ333" i="1"/>
  <c r="BJ105" i="1" s="1"/>
  <c r="BJ321" i="1"/>
  <c r="BJ317" i="1"/>
  <c r="BJ313" i="1"/>
  <c r="BJ308" i="1"/>
  <c r="BJ304" i="1"/>
  <c r="BJ299" i="1"/>
  <c r="BJ295" i="1"/>
  <c r="BJ294" i="1"/>
  <c r="BJ293" i="1"/>
  <c r="BJ286" i="1"/>
  <c r="BJ282" i="1"/>
  <c r="BJ278" i="1"/>
  <c r="BJ274" i="1"/>
  <c r="BJ270" i="1"/>
  <c r="BJ266" i="1"/>
  <c r="BJ262" i="1"/>
  <c r="BJ291" i="1"/>
  <c r="BJ290" i="1"/>
  <c r="BJ287" i="1"/>
  <c r="BJ283" i="1"/>
  <c r="BJ279" i="1"/>
  <c r="BJ275" i="1"/>
  <c r="BJ271" i="1"/>
  <c r="BJ267" i="1"/>
  <c r="BJ263" i="1"/>
  <c r="BJ288" i="1"/>
  <c r="BJ284" i="1"/>
  <c r="BJ280" i="1"/>
  <c r="BJ276" i="1"/>
  <c r="BJ272" i="1"/>
  <c r="BJ268" i="1"/>
  <c r="BJ264" i="1"/>
  <c r="BJ292" i="1"/>
  <c r="BJ285" i="1"/>
  <c r="BJ281" i="1"/>
  <c r="BJ277" i="1"/>
  <c r="BJ273" i="1"/>
  <c r="BJ269" i="1"/>
  <c r="BJ265" i="1"/>
  <c r="BJ260" i="1"/>
  <c r="BJ256" i="1"/>
  <c r="BJ251" i="1"/>
  <c r="BJ247" i="1"/>
  <c r="BJ243" i="1"/>
  <c r="BJ239" i="1"/>
  <c r="BJ235" i="1"/>
  <c r="BJ261" i="1"/>
  <c r="BJ257" i="1"/>
  <c r="BJ253" i="1"/>
  <c r="BJ248" i="1"/>
  <c r="BJ244" i="1"/>
  <c r="BJ240" i="1"/>
  <c r="BJ236" i="1"/>
  <c r="BJ258" i="1"/>
  <c r="BJ254" i="1"/>
  <c r="BJ249" i="1"/>
  <c r="BJ245" i="1"/>
  <c r="BJ241" i="1"/>
  <c r="BJ237" i="1"/>
  <c r="BJ233" i="1"/>
  <c r="BJ259" i="1"/>
  <c r="BJ255" i="1"/>
  <c r="BJ250" i="1"/>
  <c r="BJ246" i="1"/>
  <c r="BJ242" i="1"/>
  <c r="BJ238" i="1"/>
  <c r="BJ234" i="1"/>
  <c r="BJ229" i="1"/>
  <c r="BJ225" i="1"/>
  <c r="BJ221" i="1"/>
  <c r="BJ217" i="1"/>
  <c r="BJ212" i="1"/>
  <c r="BJ208" i="1"/>
  <c r="BJ201" i="1"/>
  <c r="BJ197" i="1"/>
  <c r="BJ193" i="1"/>
  <c r="BJ189" i="1"/>
  <c r="BJ185" i="1"/>
  <c r="BJ181" i="1"/>
  <c r="BJ170" i="1"/>
  <c r="BJ230" i="1"/>
  <c r="BJ226" i="1"/>
  <c r="BJ222" i="1"/>
  <c r="BJ218" i="1"/>
  <c r="BJ213" i="1"/>
  <c r="BJ209" i="1"/>
  <c r="BJ205" i="1"/>
  <c r="BJ104" i="1" s="1"/>
  <c r="BJ198" i="1"/>
  <c r="BJ194" i="1"/>
  <c r="BJ190" i="1"/>
  <c r="BJ186" i="1"/>
  <c r="BJ182" i="1"/>
  <c r="BJ178" i="1"/>
  <c r="BJ231" i="1"/>
  <c r="BJ227" i="1"/>
  <c r="BJ223" i="1"/>
  <c r="BJ219" i="1"/>
  <c r="BJ214" i="1"/>
  <c r="BJ210" i="1"/>
  <c r="BJ206" i="1"/>
  <c r="BJ199" i="1"/>
  <c r="BJ195" i="1"/>
  <c r="BJ191" i="1"/>
  <c r="BJ187" i="1"/>
  <c r="BJ183" i="1"/>
  <c r="BJ179" i="1"/>
  <c r="BJ177" i="1"/>
  <c r="BJ232" i="1"/>
  <c r="BJ228" i="1"/>
  <c r="BJ224" i="1"/>
  <c r="BJ220" i="1"/>
  <c r="BJ216" i="1"/>
  <c r="BJ211" i="1"/>
  <c r="BJ207" i="1"/>
  <c r="BJ200" i="1"/>
  <c r="BJ196" i="1"/>
  <c r="BJ192" i="1"/>
  <c r="BJ188" i="1"/>
  <c r="BJ184" i="1"/>
  <c r="BJ180" i="1"/>
  <c r="BJ174" i="1"/>
  <c r="BJ173" i="1"/>
  <c r="BJ169" i="1"/>
  <c r="BJ164" i="1"/>
  <c r="BJ160" i="1"/>
  <c r="BJ171" i="1"/>
  <c r="BJ167" i="1"/>
  <c r="BJ159" i="1"/>
  <c r="BJ156" i="1"/>
  <c r="BJ152" i="1"/>
  <c r="BJ148" i="1"/>
  <c r="BJ144" i="1"/>
  <c r="BJ140" i="1"/>
  <c r="BJ136" i="1"/>
  <c r="BJ132" i="1"/>
  <c r="BJ162" i="1"/>
  <c r="BJ157" i="1"/>
  <c r="BJ153" i="1"/>
  <c r="BJ149" i="1"/>
  <c r="BJ145" i="1"/>
  <c r="BJ141" i="1"/>
  <c r="BJ137" i="1"/>
  <c r="BJ133" i="1"/>
  <c r="BJ129" i="1"/>
  <c r="BJ102" i="1" s="1"/>
  <c r="BJ175" i="1"/>
  <c r="BJ168" i="1"/>
  <c r="BJ166" i="1"/>
  <c r="BJ103" i="1" s="1"/>
  <c r="BJ158" i="1"/>
  <c r="BJ154" i="1"/>
  <c r="BJ150" i="1"/>
  <c r="BJ146" i="1"/>
  <c r="BJ142" i="1"/>
  <c r="BJ138" i="1"/>
  <c r="BJ134" i="1"/>
  <c r="BJ130" i="1"/>
  <c r="BJ172" i="1"/>
  <c r="BJ163" i="1"/>
  <c r="BJ161" i="1"/>
  <c r="BJ155" i="1"/>
  <c r="BJ151" i="1"/>
  <c r="BJ147" i="1"/>
  <c r="BJ143" i="1"/>
  <c r="BJ139" i="1"/>
  <c r="BJ135" i="1"/>
  <c r="BJ131" i="1"/>
  <c r="BJ176" i="1"/>
  <c r="BX339" i="1"/>
  <c r="BX343" i="1"/>
  <c r="BX326" i="1"/>
  <c r="BX347" i="1"/>
  <c r="BX330" i="1"/>
  <c r="BX351" i="1"/>
  <c r="BX335" i="1"/>
  <c r="BX344" i="1"/>
  <c r="BX341" i="1"/>
  <c r="BX346" i="1"/>
  <c r="BX329" i="1"/>
  <c r="BX322" i="1"/>
  <c r="BX305" i="1"/>
  <c r="BX287" i="1"/>
  <c r="BX271" i="1"/>
  <c r="BX255" i="1"/>
  <c r="BX238" i="1"/>
  <c r="BX222" i="1"/>
  <c r="BX205" i="1"/>
  <c r="BX104" i="1" s="1"/>
  <c r="BX315" i="1"/>
  <c r="BX348" i="1"/>
  <c r="BX331" i="1"/>
  <c r="BX345" i="1"/>
  <c r="BX350" i="1"/>
  <c r="BX334" i="1"/>
  <c r="BX309" i="1"/>
  <c r="BX292" i="1"/>
  <c r="BX275" i="1"/>
  <c r="BX259" i="1"/>
  <c r="BX242" i="1"/>
  <c r="BX226" i="1"/>
  <c r="BX209" i="1"/>
  <c r="BX319" i="1"/>
  <c r="BX352" i="1"/>
  <c r="BX336" i="1"/>
  <c r="BX349" i="1"/>
  <c r="BX333" i="1"/>
  <c r="BX105" i="1" s="1"/>
  <c r="BX338" i="1"/>
  <c r="BX327" i="1"/>
  <c r="BX314" i="1"/>
  <c r="BX296" i="1"/>
  <c r="BX279" i="1"/>
  <c r="BX263" i="1"/>
  <c r="BX246" i="1"/>
  <c r="BX230" i="1"/>
  <c r="BX213" i="1"/>
  <c r="BX323" i="1"/>
  <c r="BX340" i="1"/>
  <c r="BX337" i="1"/>
  <c r="BX342" i="1"/>
  <c r="BX325" i="1"/>
  <c r="BX324" i="1"/>
  <c r="BX318" i="1"/>
  <c r="BX301" i="1"/>
  <c r="BX283" i="1"/>
  <c r="BX267" i="1"/>
  <c r="BX250" i="1"/>
  <c r="BX234" i="1"/>
  <c r="BX218" i="1"/>
  <c r="BX198" i="1"/>
  <c r="BX310" i="1"/>
  <c r="BX293" i="1"/>
  <c r="BX268" i="1"/>
  <c r="BX251" i="1"/>
  <c r="BX235" i="1"/>
  <c r="BX219" i="1"/>
  <c r="BX199" i="1"/>
  <c r="BX312" i="1"/>
  <c r="BX294" i="1"/>
  <c r="BX277" i="1"/>
  <c r="BX261" i="1"/>
  <c r="BX244" i="1"/>
  <c r="BX228" i="1"/>
  <c r="BX211" i="1"/>
  <c r="BX308" i="1"/>
  <c r="BX291" i="1"/>
  <c r="BX274" i="1"/>
  <c r="BX258" i="1"/>
  <c r="BX241" i="1"/>
  <c r="BX225" i="1"/>
  <c r="BX208" i="1"/>
  <c r="BX189" i="1"/>
  <c r="BX176" i="1"/>
  <c r="BX159" i="1"/>
  <c r="BX143" i="1"/>
  <c r="BX177" i="1"/>
  <c r="BX160" i="1"/>
  <c r="BX144" i="1"/>
  <c r="BX306" i="1"/>
  <c r="BX302" i="1"/>
  <c r="BX297" i="1"/>
  <c r="BX272" i="1"/>
  <c r="BX256" i="1"/>
  <c r="BX239" i="1"/>
  <c r="BX223" i="1"/>
  <c r="BX206" i="1"/>
  <c r="BX316" i="1"/>
  <c r="BX298" i="1"/>
  <c r="BX281" i="1"/>
  <c r="BX265" i="1"/>
  <c r="BX248" i="1"/>
  <c r="BX232" i="1"/>
  <c r="BX216" i="1"/>
  <c r="BX196" i="1"/>
  <c r="BX328" i="1"/>
  <c r="BX313" i="1"/>
  <c r="BX295" i="1"/>
  <c r="BX278" i="1"/>
  <c r="BX262" i="1"/>
  <c r="BX245" i="1"/>
  <c r="BX229" i="1"/>
  <c r="BX212" i="1"/>
  <c r="BX193" i="1"/>
  <c r="BX180" i="1"/>
  <c r="BX163" i="1"/>
  <c r="BX147" i="1"/>
  <c r="BX131" i="1"/>
  <c r="BX192" i="1"/>
  <c r="BX190" i="1"/>
  <c r="BX181" i="1"/>
  <c r="BX164" i="1"/>
  <c r="BX148" i="1"/>
  <c r="BX132" i="1"/>
  <c r="BX288" i="1"/>
  <c r="BX284" i="1"/>
  <c r="BX276" i="1"/>
  <c r="BX260" i="1"/>
  <c r="BX243" i="1"/>
  <c r="BX227" i="1"/>
  <c r="BX210" i="1"/>
  <c r="BX320" i="1"/>
  <c r="BX303" i="1"/>
  <c r="BX285" i="1"/>
  <c r="BX269" i="1"/>
  <c r="BX253" i="1"/>
  <c r="BX236" i="1"/>
  <c r="BX220" i="1"/>
  <c r="BX200" i="1"/>
  <c r="BX317" i="1"/>
  <c r="BX299" i="1"/>
  <c r="BX282" i="1"/>
  <c r="BX266" i="1"/>
  <c r="BX249" i="1"/>
  <c r="BX233" i="1"/>
  <c r="BX217" i="1"/>
  <c r="BX197" i="1"/>
  <c r="BX194" i="1"/>
  <c r="BX184" i="1"/>
  <c r="BX168" i="1"/>
  <c r="BX151" i="1"/>
  <c r="BX135" i="1"/>
  <c r="BX185" i="1"/>
  <c r="BX169" i="1"/>
  <c r="BX152" i="1"/>
  <c r="BX136" i="1"/>
  <c r="BX182" i="1"/>
  <c r="BX280" i="1"/>
  <c r="BX264" i="1"/>
  <c r="BX247" i="1"/>
  <c r="BX231" i="1"/>
  <c r="BX214" i="1"/>
  <c r="BX195" i="1"/>
  <c r="BX307" i="1"/>
  <c r="BX290" i="1"/>
  <c r="BX273" i="1"/>
  <c r="BX257" i="1"/>
  <c r="BX240" i="1"/>
  <c r="BX224" i="1"/>
  <c r="BX207" i="1"/>
  <c r="BX321" i="1"/>
  <c r="BX304" i="1"/>
  <c r="BX286" i="1"/>
  <c r="BX270" i="1"/>
  <c r="BX254" i="1"/>
  <c r="BX237" i="1"/>
  <c r="BX221" i="1"/>
  <c r="BX201" i="1"/>
  <c r="BX188" i="1"/>
  <c r="BX172" i="1"/>
  <c r="BX155" i="1"/>
  <c r="BX139" i="1"/>
  <c r="BX191" i="1"/>
  <c r="BX173" i="1"/>
  <c r="BX156" i="1"/>
  <c r="BX140" i="1"/>
  <c r="BX178" i="1"/>
  <c r="BX170" i="1"/>
  <c r="BX153" i="1"/>
  <c r="BX137" i="1"/>
  <c r="BX179" i="1"/>
  <c r="BX162" i="1"/>
  <c r="BX146" i="1"/>
  <c r="BX130" i="1"/>
  <c r="BX186" i="1"/>
  <c r="BX174" i="1"/>
  <c r="BX157" i="1"/>
  <c r="BX141" i="1"/>
  <c r="BX183" i="1"/>
  <c r="BX167" i="1"/>
  <c r="BX150" i="1"/>
  <c r="BX134" i="1"/>
  <c r="BX161" i="1"/>
  <c r="BX145" i="1"/>
  <c r="BX129" i="1"/>
  <c r="BX102" i="1" s="1"/>
  <c r="BX187" i="1"/>
  <c r="BX171" i="1"/>
  <c r="BX154" i="1"/>
  <c r="BX138" i="1"/>
  <c r="CB324" i="1"/>
  <c r="BX166" i="1"/>
  <c r="BX103" i="1" s="1"/>
  <c r="BX149" i="1"/>
  <c r="BX133" i="1"/>
  <c r="BX175" i="1"/>
  <c r="BX158" i="1"/>
  <c r="BX142" i="1"/>
  <c r="CB142" i="1"/>
  <c r="CB189" i="1"/>
  <c r="CB209" i="1"/>
  <c r="CB275" i="1"/>
  <c r="CB171" i="1"/>
  <c r="CB193" i="1"/>
  <c r="CB256" i="1"/>
  <c r="CB205" i="1"/>
  <c r="CB271" i="1"/>
  <c r="CB321" i="1"/>
  <c r="CB218" i="1"/>
  <c r="CB283" i="1"/>
  <c r="CB345" i="1"/>
  <c r="CB214" i="1"/>
  <c r="CB280" i="1"/>
  <c r="CB246" i="1"/>
  <c r="CB320" i="1"/>
  <c r="CB130" i="1"/>
  <c r="CB335" i="1"/>
  <c r="CB341" i="1"/>
  <c r="CB141" i="1"/>
  <c r="CB188" i="1"/>
  <c r="CB268" i="1"/>
  <c r="CB314" i="1"/>
  <c r="CB196" i="1"/>
  <c r="CB133" i="1"/>
  <c r="CB227" i="1"/>
  <c r="CB293" i="1"/>
  <c r="CB144" i="1"/>
  <c r="CB176" i="1"/>
  <c r="CB254" i="1"/>
  <c r="CB216" i="1"/>
  <c r="CB281" i="1"/>
  <c r="CB323" i="1"/>
  <c r="CB173" i="1"/>
  <c r="CB178" i="1"/>
  <c r="CB217" i="1"/>
  <c r="CB282" i="1"/>
  <c r="CB244" i="1"/>
  <c r="CB319" i="1"/>
  <c r="CB152" i="1"/>
  <c r="CB168" i="1"/>
  <c r="CB198" i="1"/>
  <c r="CB262" i="1"/>
  <c r="CB224" i="1"/>
  <c r="CB290" i="1"/>
  <c r="CB331" i="1"/>
  <c r="CB164" i="1"/>
  <c r="CB225" i="1"/>
  <c r="CB236" i="1"/>
  <c r="CB344" i="1"/>
  <c r="CB158" i="1"/>
  <c r="CB177" i="1"/>
  <c r="CB226" i="1"/>
  <c r="CB292" i="1"/>
  <c r="CB145" i="1"/>
  <c r="CB206" i="1"/>
  <c r="CB272" i="1"/>
  <c r="CB222" i="1"/>
  <c r="CB287" i="1"/>
  <c r="CB326" i="1"/>
  <c r="CB234" i="1"/>
  <c r="CB301" i="1"/>
  <c r="CB137" i="1"/>
  <c r="CB231" i="1"/>
  <c r="CB297" i="1"/>
  <c r="CB263" i="1"/>
  <c r="CB322" i="1"/>
  <c r="CB146" i="1"/>
  <c r="CB351" i="1"/>
  <c r="CB134" i="1"/>
  <c r="CB157" i="1"/>
  <c r="CB219" i="1"/>
  <c r="CB284" i="1"/>
  <c r="CB334" i="1"/>
  <c r="CB329" i="1"/>
  <c r="CB149" i="1"/>
  <c r="CB243" i="1"/>
  <c r="CB309" i="1"/>
  <c r="CB160" i="1"/>
  <c r="CB191" i="1"/>
  <c r="CB270" i="1"/>
  <c r="CB232" i="1"/>
  <c r="CB298" i="1"/>
  <c r="CB340" i="1"/>
  <c r="CB139" i="1"/>
  <c r="CB185" i="1"/>
  <c r="CB233" i="1"/>
  <c r="CB299" i="1"/>
  <c r="CB261" i="1"/>
  <c r="CB336" i="1"/>
  <c r="CB169" i="1"/>
  <c r="CB194" i="1"/>
  <c r="CB212" i="1"/>
  <c r="CB278" i="1"/>
  <c r="CB240" i="1"/>
  <c r="CB307" i="1"/>
  <c r="CB348" i="1"/>
  <c r="CB190" i="1"/>
  <c r="CB179" i="1"/>
  <c r="CB241" i="1"/>
  <c r="CB308" i="1"/>
  <c r="CB253" i="1"/>
  <c r="CB318" i="1"/>
  <c r="CB175" i="1"/>
  <c r="CB184" i="1"/>
  <c r="CB242" i="1"/>
  <c r="CB138" i="1"/>
  <c r="CB161" i="1"/>
  <c r="CB223" i="1"/>
  <c r="CB288" i="1"/>
  <c r="CB238" i="1"/>
  <c r="CB305" i="1"/>
  <c r="CB338" i="1"/>
  <c r="CB250" i="1"/>
  <c r="CB337" i="1"/>
  <c r="CB153" i="1"/>
  <c r="CB247" i="1"/>
  <c r="CB213" i="1"/>
  <c r="CB279" i="1"/>
  <c r="CB325" i="1"/>
  <c r="CB162" i="1"/>
  <c r="CB333" i="1"/>
  <c r="CB150" i="1"/>
  <c r="CB174" i="1"/>
  <c r="CB235" i="1"/>
  <c r="CB302" i="1"/>
  <c r="CB339" i="1"/>
  <c r="CB346" i="1"/>
  <c r="CB166" i="1"/>
  <c r="CB260" i="1"/>
  <c r="CB330" i="1"/>
  <c r="CB143" i="1"/>
  <c r="CB221" i="1"/>
  <c r="CB286" i="1"/>
  <c r="CB248" i="1"/>
  <c r="CB310" i="1"/>
  <c r="CB140" i="1"/>
  <c r="CB155" i="1"/>
  <c r="CB192" i="1"/>
  <c r="CB249" i="1"/>
  <c r="CB211" i="1"/>
  <c r="CB277" i="1"/>
  <c r="CB352" i="1"/>
  <c r="CB135" i="1"/>
  <c r="CB183" i="1"/>
  <c r="CB229" i="1"/>
  <c r="CB295" i="1"/>
  <c r="CB257" i="1"/>
  <c r="CB317" i="1"/>
  <c r="CB132" i="1"/>
  <c r="CB131" i="1"/>
  <c r="CB195" i="1"/>
  <c r="CB258" i="1"/>
  <c r="CB200" i="1"/>
  <c r="CB269" i="1"/>
  <c r="CB313" i="1"/>
  <c r="CB182" i="1"/>
  <c r="CB201" i="1"/>
  <c r="CB259" i="1"/>
  <c r="CB154" i="1"/>
  <c r="CB186" i="1"/>
  <c r="CB239" i="1"/>
  <c r="CB306" i="1"/>
  <c r="CB255" i="1"/>
  <c r="CB312" i="1"/>
  <c r="CB343" i="1"/>
  <c r="CB267" i="1"/>
  <c r="CB328" i="1"/>
  <c r="CB170" i="1"/>
  <c r="CB264" i="1"/>
  <c r="CB230" i="1"/>
  <c r="CB296" i="1"/>
  <c r="CB342" i="1"/>
  <c r="CB180" i="1"/>
  <c r="CB349" i="1"/>
  <c r="CB167" i="1"/>
  <c r="CB181" i="1"/>
  <c r="CB251" i="1"/>
  <c r="CB316" i="1"/>
  <c r="CB350" i="1"/>
  <c r="CB197" i="1"/>
  <c r="CB210" i="1"/>
  <c r="CB276" i="1"/>
  <c r="CB347" i="1"/>
  <c r="CB159" i="1"/>
  <c r="CB237" i="1"/>
  <c r="CB304" i="1"/>
  <c r="CB265" i="1"/>
  <c r="CB129" i="1"/>
  <c r="CB156" i="1"/>
  <c r="CB172" i="1"/>
  <c r="CB187" i="1"/>
  <c r="CB266" i="1"/>
  <c r="CB228" i="1"/>
  <c r="CB294" i="1"/>
  <c r="CB136" i="1"/>
  <c r="CB151" i="1"/>
  <c r="CB199" i="1"/>
  <c r="CB245" i="1"/>
  <c r="CB207" i="1"/>
  <c r="CB273" i="1"/>
  <c r="CB315" i="1"/>
  <c r="CB148" i="1"/>
  <c r="CB147" i="1"/>
  <c r="CB208" i="1"/>
  <c r="CB274" i="1"/>
  <c r="CB220" i="1"/>
  <c r="CB285" i="1"/>
  <c r="CB327" i="1"/>
  <c r="CB163" i="1"/>
  <c r="CB291" i="1"/>
  <c r="CB303" i="1"/>
  <c r="AJ102" i="1"/>
  <c r="AV352" i="1"/>
  <c r="AV348" i="1"/>
  <c r="AV342" i="1"/>
  <c r="AV349" i="1"/>
  <c r="AV345" i="1"/>
  <c r="AV344" i="1"/>
  <c r="AV350" i="1"/>
  <c r="AV346" i="1"/>
  <c r="AV341" i="1"/>
  <c r="AV351" i="1"/>
  <c r="AV347" i="1"/>
  <c r="AV336" i="1"/>
  <c r="AV331" i="1"/>
  <c r="AV327" i="1"/>
  <c r="AV323" i="1"/>
  <c r="AV319" i="1"/>
  <c r="AV315" i="1"/>
  <c r="AV310" i="1"/>
  <c r="AV306" i="1"/>
  <c r="AV302" i="1"/>
  <c r="AV297" i="1"/>
  <c r="AV293" i="1"/>
  <c r="AV288" i="1"/>
  <c r="AV284" i="1"/>
  <c r="AV280" i="1"/>
  <c r="AV277" i="1"/>
  <c r="AV273" i="1"/>
  <c r="AV269" i="1"/>
  <c r="AV265" i="1"/>
  <c r="AV261" i="1"/>
  <c r="AV257" i="1"/>
  <c r="AV253" i="1"/>
  <c r="AV248" i="1"/>
  <c r="AV244" i="1"/>
  <c r="AV240" i="1"/>
  <c r="AV236" i="1"/>
  <c r="AV232" i="1"/>
  <c r="AV228" i="1"/>
  <c r="AV224" i="1"/>
  <c r="AV343" i="1"/>
  <c r="AV337" i="1"/>
  <c r="AV333" i="1"/>
  <c r="AV105" i="1" s="1"/>
  <c r="AV328" i="1"/>
  <c r="AV324" i="1"/>
  <c r="AV320" i="1"/>
  <c r="AV316" i="1"/>
  <c r="AV312" i="1"/>
  <c r="AV307" i="1"/>
  <c r="AV303" i="1"/>
  <c r="AV298" i="1"/>
  <c r="AV294" i="1"/>
  <c r="AV290" i="1"/>
  <c r="AV285" i="1"/>
  <c r="AV281" i="1"/>
  <c r="AV274" i="1"/>
  <c r="AV270" i="1"/>
  <c r="AV266" i="1"/>
  <c r="AV262" i="1"/>
  <c r="AV258" i="1"/>
  <c r="AV254" i="1"/>
  <c r="AV249" i="1"/>
  <c r="AV245" i="1"/>
  <c r="AV241" i="1"/>
  <c r="AV237" i="1"/>
  <c r="AV233" i="1"/>
  <c r="AV229" i="1"/>
  <c r="AV225" i="1"/>
  <c r="AV338" i="1"/>
  <c r="AV334" i="1"/>
  <c r="AV329" i="1"/>
  <c r="AV325" i="1"/>
  <c r="AV321" i="1"/>
  <c r="AV317" i="1"/>
  <c r="AV313" i="1"/>
  <c r="AV308" i="1"/>
  <c r="AV304" i="1"/>
  <c r="AV299" i="1"/>
  <c r="AV295" i="1"/>
  <c r="AV291" i="1"/>
  <c r="AV286" i="1"/>
  <c r="AV282" i="1"/>
  <c r="AV278" i="1"/>
  <c r="AV275" i="1"/>
  <c r="AV271" i="1"/>
  <c r="AV267" i="1"/>
  <c r="AV263" i="1"/>
  <c r="AV259" i="1"/>
  <c r="AV255" i="1"/>
  <c r="AV250" i="1"/>
  <c r="AV246" i="1"/>
  <c r="AV242" i="1"/>
  <c r="AV238" i="1"/>
  <c r="AV234" i="1"/>
  <c r="AV230" i="1"/>
  <c r="AV226" i="1"/>
  <c r="AV340" i="1"/>
  <c r="AV339" i="1"/>
  <c r="AV335" i="1"/>
  <c r="AV330" i="1"/>
  <c r="AV326" i="1"/>
  <c r="AV322" i="1"/>
  <c r="AV318" i="1"/>
  <c r="AV314" i="1"/>
  <c r="AV309" i="1"/>
  <c r="AV305" i="1"/>
  <c r="AV301" i="1"/>
  <c r="AV296" i="1"/>
  <c r="AV292" i="1"/>
  <c r="AV287" i="1"/>
  <c r="AV283" i="1"/>
  <c r="AV279" i="1"/>
  <c r="AV276" i="1"/>
  <c r="AV272" i="1"/>
  <c r="AV268" i="1"/>
  <c r="AV264" i="1"/>
  <c r="AV260" i="1"/>
  <c r="AV256" i="1"/>
  <c r="AV251" i="1"/>
  <c r="AV247" i="1"/>
  <c r="AV243" i="1"/>
  <c r="AV239" i="1"/>
  <c r="AV235" i="1"/>
  <c r="AV231" i="1"/>
  <c r="AV227" i="1"/>
  <c r="AV221" i="1"/>
  <c r="AV216" i="1"/>
  <c r="AV211" i="1"/>
  <c r="AV207" i="1"/>
  <c r="AV200" i="1"/>
  <c r="AV196" i="1"/>
  <c r="AV192" i="1"/>
  <c r="AV217" i="1"/>
  <c r="AV212" i="1"/>
  <c r="AV208" i="1"/>
  <c r="AV201" i="1"/>
  <c r="AV197" i="1"/>
  <c r="AV213" i="1"/>
  <c r="AV209" i="1"/>
  <c r="AV205" i="1"/>
  <c r="AV104" i="1" s="1"/>
  <c r="AV198" i="1"/>
  <c r="AV220" i="1"/>
  <c r="AV214" i="1"/>
  <c r="AV210" i="1"/>
  <c r="AV206" i="1"/>
  <c r="AV199" i="1"/>
  <c r="AV195" i="1"/>
  <c r="AV191" i="1"/>
  <c r="AV187" i="1"/>
  <c r="AV183" i="1"/>
  <c r="AV179" i="1"/>
  <c r="AV175" i="1"/>
  <c r="AV171" i="1"/>
  <c r="AV194" i="1"/>
  <c r="AV189" i="1"/>
  <c r="AV182" i="1"/>
  <c r="AV180" i="1"/>
  <c r="AV173" i="1"/>
  <c r="AV167" i="1"/>
  <c r="AV162" i="1"/>
  <c r="AV158" i="1"/>
  <c r="AV154" i="1"/>
  <c r="AV150" i="1"/>
  <c r="AV146" i="1"/>
  <c r="AV142" i="1"/>
  <c r="AV138" i="1"/>
  <c r="AV134" i="1"/>
  <c r="AV130" i="1"/>
  <c r="AV193" i="1"/>
  <c r="AV185" i="1"/>
  <c r="AV178" i="1"/>
  <c r="AV176" i="1"/>
  <c r="AV168" i="1"/>
  <c r="AV163" i="1"/>
  <c r="AV159" i="1"/>
  <c r="AV155" i="1"/>
  <c r="AV151" i="1"/>
  <c r="AV147" i="1"/>
  <c r="AV143" i="1"/>
  <c r="AV139" i="1"/>
  <c r="AV135" i="1"/>
  <c r="AV131" i="1"/>
  <c r="AV223" i="1"/>
  <c r="AV222" i="1"/>
  <c r="AV190" i="1"/>
  <c r="AV188" i="1"/>
  <c r="AV181" i="1"/>
  <c r="AV174" i="1"/>
  <c r="AV172" i="1"/>
  <c r="AV169" i="1"/>
  <c r="AV164" i="1"/>
  <c r="AV160" i="1"/>
  <c r="AV156" i="1"/>
  <c r="AV152" i="1"/>
  <c r="AV148" i="1"/>
  <c r="AV144" i="1"/>
  <c r="AV140" i="1"/>
  <c r="AV136" i="1"/>
  <c r="AV132" i="1"/>
  <c r="AV219" i="1"/>
  <c r="AV218" i="1"/>
  <c r="AV186" i="1"/>
  <c r="AV184" i="1"/>
  <c r="AV177" i="1"/>
  <c r="AV170" i="1"/>
  <c r="AV166" i="1"/>
  <c r="AV103" i="1" s="1"/>
  <c r="AV161" i="1"/>
  <c r="AV157" i="1"/>
  <c r="AV153" i="1"/>
  <c r="AV149" i="1"/>
  <c r="AV145" i="1"/>
  <c r="AV141" i="1"/>
  <c r="AV137" i="1"/>
  <c r="AV133" i="1"/>
  <c r="AV129" i="1"/>
  <c r="AV102" i="1" s="1"/>
  <c r="AI340" i="1"/>
  <c r="AI323" i="1"/>
  <c r="AI306" i="1"/>
  <c r="AI288" i="1"/>
  <c r="AI272" i="1"/>
  <c r="AI256" i="1"/>
  <c r="AI239" i="1"/>
  <c r="AI223" i="1"/>
  <c r="AI206" i="1"/>
  <c r="AI187" i="1"/>
  <c r="AI171" i="1"/>
  <c r="AI154" i="1"/>
  <c r="AI138" i="1"/>
  <c r="AI347" i="1"/>
  <c r="AI330" i="1"/>
  <c r="AI314" i="1"/>
  <c r="AI296" i="1"/>
  <c r="AI279" i="1"/>
  <c r="AI263" i="1"/>
  <c r="AI246" i="1"/>
  <c r="AI230" i="1"/>
  <c r="AI213" i="1"/>
  <c r="AI194" i="1"/>
  <c r="AI178" i="1"/>
  <c r="AI161" i="1"/>
  <c r="AI145" i="1"/>
  <c r="AI129" i="1"/>
  <c r="AI338" i="1"/>
  <c r="AI321" i="1"/>
  <c r="AI304" i="1"/>
  <c r="AI286" i="1"/>
  <c r="AI270" i="1"/>
  <c r="AI254" i="1"/>
  <c r="AI237" i="1"/>
  <c r="AI221" i="1"/>
  <c r="AI201" i="1"/>
  <c r="AI185" i="1"/>
  <c r="AI169" i="1"/>
  <c r="AI152" i="1"/>
  <c r="AI136" i="1"/>
  <c r="AI341" i="1"/>
  <c r="AI324" i="1"/>
  <c r="AI307" i="1"/>
  <c r="AI290" i="1"/>
  <c r="AI273" i="1"/>
  <c r="AI240" i="1"/>
  <c r="AI224" i="1"/>
  <c r="AI188" i="1"/>
  <c r="AI155" i="1"/>
  <c r="AI298" i="1"/>
  <c r="AI232" i="1"/>
  <c r="AI163" i="1"/>
  <c r="AI352" i="1"/>
  <c r="AI336" i="1"/>
  <c r="AI319" i="1"/>
  <c r="AI302" i="1"/>
  <c r="AI284" i="1"/>
  <c r="AI268" i="1"/>
  <c r="AI251" i="1"/>
  <c r="AI235" i="1"/>
  <c r="AI219" i="1"/>
  <c r="AI199" i="1"/>
  <c r="AI183" i="1"/>
  <c r="AI167" i="1"/>
  <c r="AI150" i="1"/>
  <c r="AI134" i="1"/>
  <c r="AI343" i="1"/>
  <c r="AI326" i="1"/>
  <c r="AI309" i="1"/>
  <c r="AI292" i="1"/>
  <c r="AI275" i="1"/>
  <c r="AI259" i="1"/>
  <c r="AI242" i="1"/>
  <c r="AI226" i="1"/>
  <c r="AI209" i="1"/>
  <c r="AI190" i="1"/>
  <c r="AI174" i="1"/>
  <c r="AI157" i="1"/>
  <c r="AI141" i="1"/>
  <c r="AI350" i="1"/>
  <c r="AI334" i="1"/>
  <c r="AI317" i="1"/>
  <c r="AI299" i="1"/>
  <c r="AI282" i="1"/>
  <c r="AI266" i="1"/>
  <c r="AI249" i="1"/>
  <c r="AI233" i="1"/>
  <c r="AI217" i="1"/>
  <c r="AI197" i="1"/>
  <c r="AI181" i="1"/>
  <c r="AI164" i="1"/>
  <c r="AI148" i="1"/>
  <c r="AI132" i="1"/>
  <c r="AI337" i="1"/>
  <c r="AI320" i="1"/>
  <c r="AI303" i="1"/>
  <c r="AI285" i="1"/>
  <c r="AI269" i="1"/>
  <c r="AI253" i="1"/>
  <c r="AI236" i="1"/>
  <c r="AI220" i="1"/>
  <c r="AI200" i="1"/>
  <c r="AI184" i="1"/>
  <c r="AI168" i="1"/>
  <c r="AI151" i="1"/>
  <c r="AI265" i="1"/>
  <c r="AI196" i="1"/>
  <c r="AI131" i="1"/>
  <c r="AI348" i="1"/>
  <c r="AI331" i="1"/>
  <c r="AI315" i="1"/>
  <c r="AI297" i="1"/>
  <c r="AI280" i="1"/>
  <c r="AI264" i="1"/>
  <c r="AI247" i="1"/>
  <c r="AI231" i="1"/>
  <c r="AI214" i="1"/>
  <c r="AI195" i="1"/>
  <c r="AI179" i="1"/>
  <c r="AI162" i="1"/>
  <c r="AI146" i="1"/>
  <c r="AI130" i="1"/>
  <c r="AI339" i="1"/>
  <c r="AI322" i="1"/>
  <c r="AI305" i="1"/>
  <c r="AI287" i="1"/>
  <c r="AI271" i="1"/>
  <c r="AI255" i="1"/>
  <c r="AI238" i="1"/>
  <c r="AI222" i="1"/>
  <c r="AI205" i="1"/>
  <c r="AI186" i="1"/>
  <c r="AI170" i="1"/>
  <c r="AI153" i="1"/>
  <c r="AI137" i="1"/>
  <c r="AI346" i="1"/>
  <c r="AI329" i="1"/>
  <c r="AI313" i="1"/>
  <c r="AI295" i="1"/>
  <c r="AI278" i="1"/>
  <c r="AI262" i="1"/>
  <c r="AI245" i="1"/>
  <c r="AI229" i="1"/>
  <c r="AI212" i="1"/>
  <c r="AI193" i="1"/>
  <c r="AI177" i="1"/>
  <c r="AI160" i="1"/>
  <c r="AI144" i="1"/>
  <c r="AI349" i="1"/>
  <c r="AI333" i="1"/>
  <c r="AI316" i="1"/>
  <c r="AI281" i="1"/>
  <c r="AI216" i="1"/>
  <c r="AI147" i="1"/>
  <c r="AI344" i="1"/>
  <c r="AI327" i="1"/>
  <c r="AI310" i="1"/>
  <c r="AI293" i="1"/>
  <c r="AI276" i="1"/>
  <c r="AI260" i="1"/>
  <c r="AI243" i="1"/>
  <c r="AI227" i="1"/>
  <c r="AI210" i="1"/>
  <c r="AI191" i="1"/>
  <c r="AI175" i="1"/>
  <c r="AI158" i="1"/>
  <c r="AI142" i="1"/>
  <c r="AI351" i="1"/>
  <c r="AI335" i="1"/>
  <c r="AI318" i="1"/>
  <c r="AI301" i="1"/>
  <c r="AI283" i="1"/>
  <c r="AI267" i="1"/>
  <c r="AI250" i="1"/>
  <c r="AI234" i="1"/>
  <c r="AI218" i="1"/>
  <c r="AI198" i="1"/>
  <c r="AI182" i="1"/>
  <c r="AI166" i="1"/>
  <c r="AI149" i="1"/>
  <c r="AI133" i="1"/>
  <c r="AI342" i="1"/>
  <c r="AI325" i="1"/>
  <c r="AI308" i="1"/>
  <c r="AI291" i="1"/>
  <c r="AI274" i="1"/>
  <c r="AI258" i="1"/>
  <c r="AI241" i="1"/>
  <c r="AI225" i="1"/>
  <c r="AI208" i="1"/>
  <c r="AI189" i="1"/>
  <c r="AI173" i="1"/>
  <c r="AI156" i="1"/>
  <c r="AI140" i="1"/>
  <c r="AI345" i="1"/>
  <c r="AI328" i="1"/>
  <c r="AI312" i="1"/>
  <c r="AI294" i="1"/>
  <c r="AI277" i="1"/>
  <c r="AI261" i="1"/>
  <c r="AI244" i="1"/>
  <c r="AI228" i="1"/>
  <c r="AI211" i="1"/>
  <c r="AI192" i="1"/>
  <c r="AI176" i="1"/>
  <c r="AI159" i="1"/>
  <c r="AI143" i="1"/>
  <c r="AI257" i="1"/>
  <c r="AI207" i="1"/>
  <c r="AI172" i="1"/>
  <c r="AI139" i="1"/>
  <c r="AI135" i="1"/>
  <c r="AI248" i="1"/>
  <c r="AI180" i="1"/>
</calcChain>
</file>

<file path=xl/sharedStrings.xml><?xml version="1.0" encoding="utf-8"?>
<sst xmlns="http://schemas.openxmlformats.org/spreadsheetml/2006/main" count="1128" uniqueCount="637">
  <si>
    <t>Ejercicio complementario 3</t>
  </si>
  <si>
    <t>Ejercicio complementario 2</t>
  </si>
  <si>
    <t>Ejercicio complementario 1</t>
  </si>
  <si>
    <t>Ejercicio base de comparación</t>
  </si>
  <si>
    <t>Ejercicio base de comparación
(Tesorero)</t>
  </si>
  <si>
    <t>Ejercicio principal (Bs)</t>
  </si>
  <si>
    <t>Ejercicio principal (eq)</t>
  </si>
  <si>
    <t>Ejercicio principal ($)</t>
  </si>
  <si>
    <t>Nro. Caracteres Columna "E"</t>
  </si>
  <si>
    <t>Nro. Caracteres Columna "G"</t>
  </si>
  <si>
    <t>Unidades de negocios</t>
  </si>
  <si>
    <t>Descripción</t>
  </si>
  <si>
    <t>Aprobado 2016</t>
  </si>
  <si>
    <t>MVFA II 2016</t>
  </si>
  <si>
    <t>Real 2015</t>
  </si>
  <si>
    <t>Explicación de variación</t>
  </si>
  <si>
    <t>Merc. Internac. (exc. Commercit)</t>
  </si>
  <si>
    <t>Bs→Bs</t>
  </si>
  <si>
    <t>$→Bs</t>
  </si>
  <si>
    <t>$→$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</si>
  <si>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</si>
  <si>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</si>
  <si>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</si>
  <si>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</si>
  <si>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</si>
  <si>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</si>
  <si>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</si>
  <si>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</si>
  <si>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</si>
  <si>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</si>
  <si>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</si>
  <si>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</si>
  <si>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$/Bl</t>
  </si>
  <si>
    <t>Bs</t>
  </si>
  <si>
    <t>$eq</t>
  </si>
  <si>
    <t>$</t>
  </si>
  <si>
    <t xml:space="preserve">Presupuesto </t>
  </si>
  <si>
    <t>Días punt.</t>
  </si>
  <si>
    <t>Costos de operación</t>
  </si>
  <si>
    <t>Días acum.</t>
  </si>
  <si>
    <t>C.B.</t>
  </si>
  <si>
    <t>Labor</t>
  </si>
  <si>
    <t xml:space="preserve"> </t>
  </si>
  <si>
    <t>L8</t>
  </si>
  <si>
    <t>Labor directa e indirecta</t>
  </si>
  <si>
    <t>L9</t>
  </si>
  <si>
    <t>L10</t>
  </si>
  <si>
    <t>L11</t>
  </si>
  <si>
    <t>L12</t>
  </si>
  <si>
    <t>L13</t>
  </si>
  <si>
    <t>Beneficio y bienestar</t>
  </si>
  <si>
    <t>BB15</t>
  </si>
  <si>
    <t>Beneficios de nómina</t>
  </si>
  <si>
    <t>BB16</t>
  </si>
  <si>
    <t>Adiestramiento en Venezuela</t>
  </si>
  <si>
    <t>BB17</t>
  </si>
  <si>
    <t>Adiestramiento en exterior</t>
  </si>
  <si>
    <t>BB18</t>
  </si>
  <si>
    <t>BB19</t>
  </si>
  <si>
    <t>BB20</t>
  </si>
  <si>
    <t>Materiales</t>
  </si>
  <si>
    <t>M22</t>
  </si>
  <si>
    <t>Mat. de oficina, segur. y víveres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</si>
  <si>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</si>
  <si>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</si>
  <si>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</si>
  <si>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</si>
  <si>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</si>
  <si>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</si>
  <si>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</si>
  <si>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</si>
  <si>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</si>
  <si>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</si>
  <si>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</si>
  <si>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</si>
  <si>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</si>
  <si>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</si>
  <si>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</si>
  <si>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</si>
  <si>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</si>
  <si>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</si>
  <si>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</si>
  <si>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Servicios</t>
  </si>
  <si>
    <t>S43</t>
  </si>
  <si>
    <t>Viajes en Vzla.</t>
  </si>
  <si>
    <t>S44</t>
  </si>
  <si>
    <t>Viajes en ext.</t>
  </si>
  <si>
    <t>S45</t>
  </si>
  <si>
    <t>Asist. tec. Vzla. - INTEVEP</t>
  </si>
  <si>
    <t>S46</t>
  </si>
  <si>
    <t>Honorarios Profesionales</t>
  </si>
  <si>
    <t>S47</t>
  </si>
  <si>
    <t>Buques ocasionales</t>
  </si>
  <si>
    <t>S48</t>
  </si>
  <si>
    <t>Seguros exterior</t>
  </si>
  <si>
    <t>S49</t>
  </si>
  <si>
    <t>Serv. Miscel. Operac. y otros</t>
  </si>
  <si>
    <t>S50</t>
  </si>
  <si>
    <t>Gastos de inspección</t>
  </si>
  <si>
    <t>S51</t>
  </si>
  <si>
    <t>Almacenamiento exterior</t>
  </si>
  <si>
    <t>S52</t>
  </si>
  <si>
    <t xml:space="preserve">Combustible marino </t>
  </si>
  <si>
    <t>S53</t>
  </si>
  <si>
    <t>Serv. portuarios Vzla.</t>
  </si>
  <si>
    <t>S54</t>
  </si>
  <si>
    <t>Serv. portuarios ext.</t>
  </si>
  <si>
    <t>S55</t>
  </si>
  <si>
    <t>Reclamos por demora y calidad</t>
  </si>
  <si>
    <t>S56</t>
  </si>
  <si>
    <t>Buques fletados</t>
  </si>
  <si>
    <t>S57</t>
  </si>
  <si>
    <t>Buques propios</t>
  </si>
  <si>
    <t>S58</t>
  </si>
  <si>
    <t>S59</t>
  </si>
  <si>
    <t>S60</t>
  </si>
  <si>
    <t>S61</t>
  </si>
  <si>
    <t>S62</t>
  </si>
  <si>
    <t>Otros</t>
  </si>
  <si>
    <t>O64</t>
  </si>
  <si>
    <t>Peaje de barra</t>
  </si>
  <si>
    <t>O65</t>
  </si>
  <si>
    <t>Gastos de nacional. de hc.</t>
  </si>
  <si>
    <t>O66</t>
  </si>
  <si>
    <t>O67</t>
  </si>
  <si>
    <t>O68</t>
  </si>
  <si>
    <t>O69</t>
  </si>
  <si>
    <t>O70</t>
  </si>
  <si>
    <t>O71</t>
  </si>
  <si>
    <t>O72</t>
  </si>
  <si>
    <t>O73</t>
  </si>
  <si>
    <t>Recobros</t>
  </si>
  <si>
    <t>R75</t>
  </si>
  <si>
    <t>Recobros por fletes, demoras  y calidad</t>
  </si>
  <si>
    <t>R76</t>
  </si>
  <si>
    <t>R77</t>
  </si>
  <si>
    <t>R78</t>
  </si>
  <si>
    <t>R79</t>
  </si>
  <si>
    <t>R80</t>
  </si>
  <si>
    <t xml:space="preserve">Inversiones </t>
  </si>
  <si>
    <t>INV82</t>
  </si>
  <si>
    <t xml:space="preserve">Automatización industrial </t>
  </si>
  <si>
    <t>INV83</t>
  </si>
  <si>
    <t xml:space="preserve">Computación y sistemas </t>
  </si>
  <si>
    <t>INV84</t>
  </si>
  <si>
    <t xml:space="preserve">Confiabilidad operacional </t>
  </si>
  <si>
    <t>INV85</t>
  </si>
  <si>
    <t xml:space="preserve">Desarrollo urbano </t>
  </si>
  <si>
    <t>INV86</t>
  </si>
  <si>
    <t xml:space="preserve">Distribución </t>
  </si>
  <si>
    <t>INV87</t>
  </si>
  <si>
    <t>Edificios e instalaciones industriales</t>
  </si>
  <si>
    <t>INV88</t>
  </si>
  <si>
    <t xml:space="preserve">Equipos </t>
  </si>
  <si>
    <t>INV89</t>
  </si>
  <si>
    <t>Equipos flotantes</t>
  </si>
  <si>
    <t>INV90</t>
  </si>
  <si>
    <t xml:space="preserve">Equipos y mobiliario de oficina </t>
  </si>
  <si>
    <t>INV91</t>
  </si>
  <si>
    <t xml:space="preserve">Flexibilidad operacional </t>
  </si>
  <si>
    <t>INV92</t>
  </si>
  <si>
    <t>Oportunidades de exportación</t>
  </si>
  <si>
    <t>INV93</t>
  </si>
  <si>
    <t xml:space="preserve">Otras inversiones </t>
  </si>
  <si>
    <t>INV94</t>
  </si>
  <si>
    <t xml:space="preserve">Prevención y control de pérdidas </t>
  </si>
  <si>
    <t>INV95</t>
  </si>
  <si>
    <t xml:space="preserve">Protección integral </t>
  </si>
  <si>
    <t>INV96</t>
  </si>
  <si>
    <t xml:space="preserve">Servicios comerciales </t>
  </si>
  <si>
    <t>INV97</t>
  </si>
  <si>
    <t xml:space="preserve">Suministros </t>
  </si>
  <si>
    <t>INV98</t>
  </si>
  <si>
    <t xml:space="preserve">Telecomunicaciones </t>
  </si>
  <si>
    <t>INV99</t>
  </si>
  <si>
    <t xml:space="preserve">Transportación </t>
  </si>
  <si>
    <t>INV100</t>
  </si>
  <si>
    <t>Vehículo a motor</t>
  </si>
  <si>
    <t>Otros costos y gastos</t>
  </si>
  <si>
    <t>O102</t>
  </si>
  <si>
    <t>Importaciones</t>
  </si>
  <si>
    <t>O103</t>
  </si>
  <si>
    <t>Compra y reventa en el exterior</t>
  </si>
  <si>
    <t>O104</t>
  </si>
  <si>
    <t>Compras locales a EEMM y terc.</t>
  </si>
  <si>
    <t>O105</t>
  </si>
  <si>
    <t>Compras locales interfiliales</t>
  </si>
  <si>
    <t>O106</t>
  </si>
  <si>
    <t>Asistencia financiera</t>
  </si>
  <si>
    <t>O107</t>
  </si>
  <si>
    <t>Depreciación</t>
  </si>
  <si>
    <t>O108</t>
  </si>
  <si>
    <t>Ganancia en Cambio</t>
  </si>
  <si>
    <t>O109</t>
  </si>
  <si>
    <t>Pérdida en Cambio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</si>
  <si>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</si>
  <si>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</si>
  <si>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</si>
  <si>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</si>
  <si>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</si>
  <si>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</si>
  <si>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</si>
  <si>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</si>
  <si>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</si>
  <si>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</si>
  <si>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</si>
  <si>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</si>
  <si>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</si>
  <si>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</si>
  <si>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</si>
  <si>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</si>
  <si>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Detalle de compras de hidrocarburos</t>
  </si>
  <si>
    <t>MBD</t>
  </si>
  <si>
    <t>I129</t>
  </si>
  <si>
    <t>Crudo Liviano Diluente</t>
  </si>
  <si>
    <t>I130</t>
  </si>
  <si>
    <t xml:space="preserve">GLP </t>
  </si>
  <si>
    <t>I131</t>
  </si>
  <si>
    <t>Nafta Catalítica</t>
  </si>
  <si>
    <t>I132</t>
  </si>
  <si>
    <t>Alquilato</t>
  </si>
  <si>
    <t>I133</t>
  </si>
  <si>
    <t xml:space="preserve">Reformado </t>
  </si>
  <si>
    <t>I134</t>
  </si>
  <si>
    <t xml:space="preserve">MTBE </t>
  </si>
  <si>
    <t>I135</t>
  </si>
  <si>
    <t>Av-gas</t>
  </si>
  <si>
    <t>I136</t>
  </si>
  <si>
    <t xml:space="preserve">Dvgo/Uvgo </t>
  </si>
  <si>
    <t>I137</t>
  </si>
  <si>
    <t>Base lubricante</t>
  </si>
  <si>
    <t>I138</t>
  </si>
  <si>
    <t>Trímeros</t>
  </si>
  <si>
    <t>I139</t>
  </si>
  <si>
    <t>Tetrámeros</t>
  </si>
  <si>
    <t>I140</t>
  </si>
  <si>
    <t>Diesel / Gasoil</t>
  </si>
  <si>
    <t>I141</t>
  </si>
  <si>
    <t xml:space="preserve">Saharan Blend Crude Oil </t>
  </si>
  <si>
    <t>I142</t>
  </si>
  <si>
    <t>Diluente para XP</t>
  </si>
  <si>
    <t>I143</t>
  </si>
  <si>
    <t>Base para gasolina</t>
  </si>
  <si>
    <t>I144</t>
  </si>
  <si>
    <t>Diluente</t>
  </si>
  <si>
    <t>I145</t>
  </si>
  <si>
    <t>Crudo Urals</t>
  </si>
  <si>
    <t>I146</t>
  </si>
  <si>
    <t>Gasolina</t>
  </si>
  <si>
    <t>I147</t>
  </si>
  <si>
    <t>Asfalto</t>
  </si>
  <si>
    <t>I148</t>
  </si>
  <si>
    <t>Jet A1 / Jet Fuel</t>
  </si>
  <si>
    <t>I149</t>
  </si>
  <si>
    <t>Alquitrán</t>
  </si>
  <si>
    <t>I150</t>
  </si>
  <si>
    <t>Nafta Livina</t>
  </si>
  <si>
    <t>I151</t>
  </si>
  <si>
    <t>Nafta pesada</t>
  </si>
  <si>
    <t>I152</t>
  </si>
  <si>
    <t>Coke Calcinado</t>
  </si>
  <si>
    <t>I153</t>
  </si>
  <si>
    <t xml:space="preserve">Diesel Marino 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</si>
  <si>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</si>
  <si>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</si>
  <si>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</si>
  <si>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</si>
  <si>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</si>
  <si>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</si>
  <si>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</si>
  <si>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</si>
  <si>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</si>
  <si>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</si>
  <si>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</si>
  <si>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CRE166</t>
  </si>
  <si>
    <t>Crudo tipo Mesa</t>
  </si>
  <si>
    <t>CRE167</t>
  </si>
  <si>
    <t>Crudo Lubricantero</t>
  </si>
  <si>
    <t>CRE168</t>
  </si>
  <si>
    <t>CRE169</t>
  </si>
  <si>
    <t xml:space="preserve">Nafta Liviana </t>
  </si>
  <si>
    <t>CRE170</t>
  </si>
  <si>
    <t>CRE171</t>
  </si>
  <si>
    <t xml:space="preserve">Jet A-1 </t>
  </si>
  <si>
    <t>CRE172</t>
  </si>
  <si>
    <t xml:space="preserve"> Av-gas</t>
  </si>
  <si>
    <t>CRE173</t>
  </si>
  <si>
    <t xml:space="preserve">Diesel </t>
  </si>
  <si>
    <t>CRE174</t>
  </si>
  <si>
    <t xml:space="preserve">Residual </t>
  </si>
  <si>
    <t>CRE175</t>
  </si>
  <si>
    <t>CRE176</t>
  </si>
  <si>
    <t>Diesel Marino</t>
  </si>
  <si>
    <t>CRE177</t>
  </si>
  <si>
    <t xml:space="preserve">Asfalto </t>
  </si>
  <si>
    <t>CRE178</t>
  </si>
  <si>
    <t>CRE179</t>
  </si>
  <si>
    <t>Bunker</t>
  </si>
  <si>
    <t>CRE180</t>
  </si>
  <si>
    <t>CRE181</t>
  </si>
  <si>
    <t>Azufre</t>
  </si>
  <si>
    <t>CRE182</t>
  </si>
  <si>
    <t>UVGO</t>
  </si>
  <si>
    <t>CRE183</t>
  </si>
  <si>
    <t>CRE184</t>
  </si>
  <si>
    <t>Nafta catalítica</t>
  </si>
  <si>
    <t>CRE185</t>
  </si>
  <si>
    <t>CRE186</t>
  </si>
  <si>
    <t>Lubricantes Naftenicos</t>
  </si>
  <si>
    <t>CRE187</t>
  </si>
  <si>
    <t>Trimeros</t>
  </si>
  <si>
    <t>CRE188</t>
  </si>
  <si>
    <t>Crudo Liv. Agrio Urals</t>
  </si>
  <si>
    <t>CRE189</t>
  </si>
  <si>
    <t>CRE190</t>
  </si>
  <si>
    <t>CRE191</t>
  </si>
  <si>
    <t>CRE192</t>
  </si>
  <si>
    <t>CRE193</t>
  </si>
  <si>
    <t>CRE194</t>
  </si>
  <si>
    <t>CRE195</t>
  </si>
  <si>
    <t>CRE196</t>
  </si>
  <si>
    <t>CRE197</t>
  </si>
  <si>
    <t>CRE198</t>
  </si>
  <si>
    <t>CRE199</t>
  </si>
  <si>
    <t>CRE200</t>
  </si>
  <si>
    <t>CRE201</t>
  </si>
  <si>
    <t xml:space="preserve">Crudos </t>
  </si>
  <si>
    <t>EEMM Oriente</t>
  </si>
  <si>
    <t>CL205</t>
  </si>
  <si>
    <t xml:space="preserve">Boquerón </t>
  </si>
  <si>
    <t>CL206</t>
  </si>
  <si>
    <t xml:space="preserve">Petroquiriquire </t>
  </si>
  <si>
    <t>CL207</t>
  </si>
  <si>
    <t>CL208</t>
  </si>
  <si>
    <t>CL209</t>
  </si>
  <si>
    <t>CL210</t>
  </si>
  <si>
    <t>CL211</t>
  </si>
  <si>
    <t>CL212</t>
  </si>
  <si>
    <t>CL213</t>
  </si>
  <si>
    <t>CL214</t>
  </si>
  <si>
    <t>EEMM Occidente</t>
  </si>
  <si>
    <t>CL216</t>
  </si>
  <si>
    <t>Petroregional del Lago</t>
  </si>
  <si>
    <t>CL217</t>
  </si>
  <si>
    <t>Petroindependiente</t>
  </si>
  <si>
    <t>CL218</t>
  </si>
  <si>
    <t>Petrolera Sinovenezolana</t>
  </si>
  <si>
    <t>CL219</t>
  </si>
  <si>
    <t xml:space="preserve">Petrowarao </t>
  </si>
  <si>
    <t>CL220</t>
  </si>
  <si>
    <t>Lagopetrol</t>
  </si>
  <si>
    <t>CL221</t>
  </si>
  <si>
    <t>Petrolera Bielovenezolana</t>
  </si>
  <si>
    <t>CL222</t>
  </si>
  <si>
    <t>Petrourdaneta</t>
  </si>
  <si>
    <t>CL223</t>
  </si>
  <si>
    <t>Petroboscan</t>
  </si>
  <si>
    <t>CL224</t>
  </si>
  <si>
    <t>Baripetrol</t>
  </si>
  <si>
    <t>CL225</t>
  </si>
  <si>
    <t>Petroperijá</t>
  </si>
  <si>
    <t>CL226</t>
  </si>
  <si>
    <t>Petrowayú</t>
  </si>
  <si>
    <t>CL227</t>
  </si>
  <si>
    <t xml:space="preserve">Emx Petrozamora </t>
  </si>
  <si>
    <t>CL228</t>
  </si>
  <si>
    <t xml:space="preserve">Emx Petrocabimas </t>
  </si>
  <si>
    <t>CL229</t>
  </si>
  <si>
    <t xml:space="preserve">Emx Petroquiriquire </t>
  </si>
  <si>
    <t>CL230</t>
  </si>
  <si>
    <t>CL231</t>
  </si>
  <si>
    <t>CL232</t>
  </si>
  <si>
    <t>CL233</t>
  </si>
  <si>
    <t>CL234</t>
  </si>
  <si>
    <t>CL235</t>
  </si>
  <si>
    <t>CL236</t>
  </si>
  <si>
    <t>CL237</t>
  </si>
  <si>
    <t>CL238</t>
  </si>
  <si>
    <t>CL239</t>
  </si>
  <si>
    <t>CL240</t>
  </si>
  <si>
    <t>CL241</t>
  </si>
  <si>
    <t>CL242</t>
  </si>
  <si>
    <t>CL243</t>
  </si>
  <si>
    <t>CL244</t>
  </si>
  <si>
    <t>CL245</t>
  </si>
  <si>
    <t>CL246</t>
  </si>
  <si>
    <t>CL247</t>
  </si>
  <si>
    <t>CL248</t>
  </si>
  <si>
    <t>CL249</t>
  </si>
  <si>
    <t>CL250</t>
  </si>
  <si>
    <t>CL251</t>
  </si>
  <si>
    <t>EEMM Faja</t>
  </si>
  <si>
    <t>CL253</t>
  </si>
  <si>
    <t>Sinovensa (XP)</t>
  </si>
  <si>
    <t>CL254</t>
  </si>
  <si>
    <t>Petromonagas (XP)</t>
  </si>
  <si>
    <t>CL255</t>
  </si>
  <si>
    <t>Petrodelta (Monagas Sur)</t>
  </si>
  <si>
    <t>CL256</t>
  </si>
  <si>
    <t>Petrosanfelix (XP)</t>
  </si>
  <si>
    <t>CL257</t>
  </si>
  <si>
    <t xml:space="preserve">Petropiar (XP) </t>
  </si>
  <si>
    <t>CL258</t>
  </si>
  <si>
    <t xml:space="preserve">Indovenezolana </t>
  </si>
  <si>
    <t>CL259</t>
  </si>
  <si>
    <t>Petrolera Kaki</t>
  </si>
  <si>
    <t>CL260</t>
  </si>
  <si>
    <t xml:space="preserve">Petrokariña </t>
  </si>
  <si>
    <t>CL261</t>
  </si>
  <si>
    <t>CL262</t>
  </si>
  <si>
    <t>Petroritupano</t>
  </si>
  <si>
    <t>CL263</t>
  </si>
  <si>
    <t>Petronado</t>
  </si>
  <si>
    <t>CL264</t>
  </si>
  <si>
    <t>Petrocuragua</t>
  </si>
  <si>
    <t>CL265</t>
  </si>
  <si>
    <t>CL266</t>
  </si>
  <si>
    <t>Petrozumano</t>
  </si>
  <si>
    <t>CL267</t>
  </si>
  <si>
    <t>Vencupet</t>
  </si>
  <si>
    <t>CL268</t>
  </si>
  <si>
    <t>Venango Cupet</t>
  </si>
  <si>
    <t>CL269</t>
  </si>
  <si>
    <t>Petroguarico</t>
  </si>
  <si>
    <t>CL270</t>
  </si>
  <si>
    <t>Petrocedeño</t>
  </si>
  <si>
    <t>CL271</t>
  </si>
  <si>
    <t>Petrovenbras</t>
  </si>
  <si>
    <t>CL272</t>
  </si>
  <si>
    <t>Petroindependencia</t>
  </si>
  <si>
    <t>CL273</t>
  </si>
  <si>
    <t>Petrocarabobo</t>
  </si>
  <si>
    <t>CL274</t>
  </si>
  <si>
    <t>Petrourica</t>
  </si>
  <si>
    <t>CL275</t>
  </si>
  <si>
    <t>Petromiranda</t>
  </si>
  <si>
    <t>CL276</t>
  </si>
  <si>
    <t>Petrojunin</t>
  </si>
  <si>
    <t>CL277</t>
  </si>
  <si>
    <t>Petrovictoria</t>
  </si>
  <si>
    <t>CL278</t>
  </si>
  <si>
    <t>Bloque 8</t>
  </si>
  <si>
    <t>CL279</t>
  </si>
  <si>
    <t>Bloque 7</t>
  </si>
  <si>
    <t>CL280</t>
  </si>
  <si>
    <t>Bloque 6</t>
  </si>
  <si>
    <t>CL281</t>
  </si>
  <si>
    <t>Petromacareo</t>
  </si>
  <si>
    <t>CL282</t>
  </si>
  <si>
    <t>CL283</t>
  </si>
  <si>
    <t>CL284</t>
  </si>
  <si>
    <t>CL285</t>
  </si>
  <si>
    <t>CL286</t>
  </si>
  <si>
    <t>CL287</t>
  </si>
  <si>
    <t>CL288</t>
  </si>
  <si>
    <t>EEMM Costa Afuera</t>
  </si>
  <si>
    <t>CL290</t>
  </si>
  <si>
    <t>Petrosucre</t>
  </si>
  <si>
    <t>CL291</t>
  </si>
  <si>
    <t>Petrowarao</t>
  </si>
  <si>
    <t>CL292</t>
  </si>
  <si>
    <t>Petrocumarebo (Este/Oeste,)</t>
  </si>
  <si>
    <t>CL293</t>
  </si>
  <si>
    <t>Proyecto Cardón IV</t>
  </si>
  <si>
    <t>CL294</t>
  </si>
  <si>
    <t>CL295</t>
  </si>
  <si>
    <t>CL296</t>
  </si>
  <si>
    <t>CL297</t>
  </si>
  <si>
    <t>CL298</t>
  </si>
  <si>
    <t>CL299</t>
  </si>
  <si>
    <t>Gas Natural</t>
  </si>
  <si>
    <t>CL301</t>
  </si>
  <si>
    <t>Emx. Cvp</t>
  </si>
  <si>
    <t>CL302</t>
  </si>
  <si>
    <t>Emx. Pdvsa Gas</t>
  </si>
  <si>
    <t>CL303</t>
  </si>
  <si>
    <t>CL304</t>
  </si>
  <si>
    <t>CL305</t>
  </si>
  <si>
    <t>CL306</t>
  </si>
  <si>
    <t>CL307</t>
  </si>
  <si>
    <t>CL308</t>
  </si>
  <si>
    <t>CL309</t>
  </si>
  <si>
    <t>CL310</t>
  </si>
  <si>
    <t>CL312</t>
  </si>
  <si>
    <t>MTBE (SOCA)</t>
  </si>
  <si>
    <t>CL313</t>
  </si>
  <si>
    <t>Metanol (Pequiven)</t>
  </si>
  <si>
    <t>CL314</t>
  </si>
  <si>
    <t>Coke</t>
  </si>
  <si>
    <t>CL315</t>
  </si>
  <si>
    <t>CL316</t>
  </si>
  <si>
    <t>CL317</t>
  </si>
  <si>
    <t>CL318</t>
  </si>
  <si>
    <t>CL319</t>
  </si>
  <si>
    <t>CL320</t>
  </si>
  <si>
    <t>CL321</t>
  </si>
  <si>
    <t>CL322</t>
  </si>
  <si>
    <t>CL323</t>
  </si>
  <si>
    <t>CL324</t>
  </si>
  <si>
    <t>CL325</t>
  </si>
  <si>
    <t>CL326</t>
  </si>
  <si>
    <t>CL327</t>
  </si>
  <si>
    <t>CL328</t>
  </si>
  <si>
    <t>CL329</t>
  </si>
  <si>
    <t>CL330</t>
  </si>
  <si>
    <t>CL331</t>
  </si>
  <si>
    <t>CL333</t>
  </si>
  <si>
    <t>LGN (PDVSAGAS)</t>
  </si>
  <si>
    <t>CL334</t>
  </si>
  <si>
    <t>GLP</t>
  </si>
  <si>
    <t>CL335</t>
  </si>
  <si>
    <t>Gasolina Natural</t>
  </si>
  <si>
    <t>CL336</t>
  </si>
  <si>
    <t>Crudo (Anaco)</t>
  </si>
  <si>
    <t>CL337</t>
  </si>
  <si>
    <t>CL338</t>
  </si>
  <si>
    <t>CL339</t>
  </si>
  <si>
    <t>CL340</t>
  </si>
  <si>
    <t>CL341</t>
  </si>
  <si>
    <t>CL342</t>
  </si>
  <si>
    <t>CL343</t>
  </si>
  <si>
    <t>CL344</t>
  </si>
  <si>
    <t>CL345</t>
  </si>
  <si>
    <t>CL346</t>
  </si>
  <si>
    <t>CL347</t>
  </si>
  <si>
    <t>CL348</t>
  </si>
  <si>
    <t>CL349</t>
  </si>
  <si>
    <t>CL350</t>
  </si>
  <si>
    <t>CL351</t>
  </si>
  <si>
    <t>CL352</t>
  </si>
  <si>
    <t>Información aclaratoria</t>
  </si>
  <si>
    <t>Emergencia eléctrica</t>
  </si>
  <si>
    <t>EE355</t>
  </si>
  <si>
    <t>EE356</t>
  </si>
  <si>
    <t>Desarrollo social</t>
  </si>
  <si>
    <t>EE358</t>
  </si>
  <si>
    <t>Otros costos y gastos D. S.</t>
  </si>
  <si>
    <t>EE359</t>
  </si>
  <si>
    <t>Inversiones D.S</t>
  </si>
  <si>
    <t>Presupuesto de divisas</t>
  </si>
  <si>
    <t>EE361</t>
  </si>
  <si>
    <t>Costos de operación - Divisas</t>
  </si>
  <si>
    <t>EE362</t>
  </si>
  <si>
    <t>Otros costos y gastos - Divisas</t>
  </si>
  <si>
    <t>EE363</t>
  </si>
  <si>
    <t>Inversiones - Divisas</t>
  </si>
  <si>
    <t>Proyectos con Financiamiento</t>
  </si>
  <si>
    <t>PF365</t>
  </si>
  <si>
    <t>PF366</t>
  </si>
  <si>
    <t>PF367</t>
  </si>
  <si>
    <t>PF368</t>
  </si>
  <si>
    <t>PF369</t>
  </si>
  <si>
    <t>PF370</t>
  </si>
  <si>
    <t>PF371</t>
  </si>
  <si>
    <t>PF372</t>
  </si>
  <si>
    <t>PF373</t>
  </si>
  <si>
    <t>PF374</t>
  </si>
  <si>
    <t>Información adicional</t>
  </si>
  <si>
    <t>Fuerza Laboral</t>
  </si>
  <si>
    <t>Nro.</t>
  </si>
  <si>
    <t>Propia</t>
  </si>
  <si>
    <t xml:space="preserve">Contractual </t>
  </si>
  <si>
    <t xml:space="preserve">No contractual </t>
  </si>
  <si>
    <t>Contratada</t>
  </si>
  <si>
    <t>Datos de Estados de Resultados</t>
  </si>
  <si>
    <t>Ingresos</t>
  </si>
  <si>
    <t>Exportación</t>
  </si>
  <si>
    <t>Reventa en exterior</t>
  </si>
  <si>
    <t>Ventas a filiales</t>
  </si>
  <si>
    <t>Serv. a filiales</t>
  </si>
  <si>
    <t>Serv. a terceros</t>
  </si>
  <si>
    <t>Impuesto sobre la renta</t>
  </si>
  <si>
    <t>Disposición y Suministro</t>
  </si>
  <si>
    <t>Disposición</t>
  </si>
  <si>
    <t>Ventas Locales</t>
  </si>
  <si>
    <t>Ventas Interfilial</t>
  </si>
  <si>
    <t>Ventas Ultramar</t>
  </si>
  <si>
    <t>Suministro</t>
  </si>
  <si>
    <t>Crudos</t>
  </si>
  <si>
    <t>Condensados</t>
  </si>
  <si>
    <t>LGN</t>
  </si>
  <si>
    <t>Compras locales</t>
  </si>
  <si>
    <t>Compras importaciones</t>
  </si>
  <si>
    <t>Consumo propio</t>
  </si>
  <si>
    <t>Mermas</t>
  </si>
  <si>
    <t>(Aum) Dism. Inventarios</t>
  </si>
  <si>
    <t>Compras interfilial</t>
  </si>
  <si>
    <t>Compras ultramar</t>
  </si>
  <si>
    <t>Variables macroeconómicas y otros</t>
  </si>
  <si>
    <t>Paridad Bs/$</t>
  </si>
  <si>
    <t>Días por año</t>
  </si>
  <si>
    <t>Nro. de semanas al año</t>
  </si>
  <si>
    <t>Inflación</t>
  </si>
  <si>
    <t>Ejercicio de comparación de folletos</t>
  </si>
  <si>
    <t>Tipos de cambio para el folleto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</si>
  <si>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</si>
  <si>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</si>
  <si>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</si>
  <si>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</si>
  <si>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</si>
  <si>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</si>
  <si>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</si>
  <si>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</si>
  <si>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</si>
  <si>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</si>
  <si>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</si>
  <si>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</si>
  <si>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</si>
  <si>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Días por mes</t>
  </si>
  <si>
    <t>Presupuesto (excluye recobro y asist. Financiera)</t>
  </si>
  <si>
    <t xml:space="preserve">Costo de operación (excluye recobro) </t>
  </si>
  <si>
    <t xml:space="preserve">Otros costos y gastos (excluye asist. Financiera) </t>
  </si>
  <si>
    <t>Simplificación de la unidad monetaria</t>
  </si>
  <si>
    <t>F001</t>
  </si>
  <si>
    <t>F002</t>
  </si>
  <si>
    <t>F003</t>
  </si>
  <si>
    <t>F004</t>
  </si>
  <si>
    <t>LGN (PDVSA Gas)</t>
  </si>
  <si>
    <t>Ejercicio principal
(Tesorero)</t>
  </si>
  <si>
    <t>Periodo</t>
  </si>
  <si>
    <t>Sometido II 2017</t>
  </si>
  <si>
    <t>Sección A
Principalmente internacional</t>
  </si>
  <si>
    <t>Req. tesorero</t>
  </si>
  <si>
    <t>Presupuesto sin asignación tesorera</t>
  </si>
  <si>
    <t>Requer. Tesorero Semanal</t>
  </si>
  <si>
    <t>MM$/año</t>
  </si>
  <si>
    <t>Detalle</t>
  </si>
  <si>
    <t>MM$/Sem.</t>
  </si>
  <si>
    <t>Total</t>
  </si>
  <si>
    <t>Comercio y Suministro Ccs.</t>
  </si>
  <si>
    <t>Compras de hidrocarburos</t>
  </si>
  <si>
    <t>(CP-DP-TR-RT-CC-EJ)</t>
  </si>
  <si>
    <t>F001-Si-VEF-No-CL333-Sometido II 2017</t>
  </si>
  <si>
    <t>Soca</t>
  </si>
  <si>
    <t>Pequiven</t>
  </si>
  <si>
    <t>Saca + Pequiven</t>
  </si>
  <si>
    <t>Total - (Soca + Pequiven)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</si>
</sst>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64" formatCode="_(* #,##0.00_);[Red]_(* \(#,##0.00\);_(* &quot;-&quot;??_);_(@_)"/>
    <numFmt numFmtId="165" formatCode="00"/>
    <numFmt numFmtId="166" formatCode="_(* #,##0_);[Red]_(* \(#,##0\);_(* &quot;-&quot;??_);_(@_)"/>
    <numFmt numFmtId="167" formatCode="_(* #,##0.0_);_(* \(#,##0.0\);_(* &quot;-&quot;_);_(@_)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 val="singleAccounting"/>
      <sz val="8"/>
      <color theme="0" tint="-0.499984740745262"/>
      <name val="Calibri"/>
      <family val="2"/>
      <scheme val="minor"/>
    </font>
    <font>
      <b/>
      <u/>
      <sz val="8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24"/>
      <name val="Arial"/>
      <family val="2"/>
    </font>
    <font>
      <sz val="14"/>
      <name val="Arial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 Narrow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theme="3" tint="0.59999389629810485"/>
        <bgColor indexed="8"/>
      </patternFill>
    </fill>
    <fill>
      <patternFill patternType="solid">
        <fgColor theme="8" tint="0.59999389629810485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7" borderId="6" xfId="0" applyFont="1" applyFill="1" applyBorder="1" applyAlignment="1">
      <alignment vertical="center" wrapText="1"/>
    </xf>
    <xf numFmtId="166" fontId="1" fillId="6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1" fillId="8" borderId="6" xfId="0" applyNumberFormat="1" applyFont="1" applyFill="1" applyBorder="1" applyAlignment="1">
      <alignment vertical="center"/>
    </xf>
    <xf numFmtId="164" fontId="1" fillId="9" borderId="6" xfId="0" applyNumberFormat="1" applyFont="1" applyFill="1" applyBorder="1" applyAlignment="1">
      <alignment vertical="center"/>
    </xf>
    <xf numFmtId="164" fontId="1" fillId="10" borderId="6" xfId="0" applyNumberFormat="1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164" fontId="1" fillId="11" borderId="6" xfId="0" applyNumberFormat="1" applyFont="1" applyFill="1" applyBorder="1" applyAlignment="1">
      <alignment vertical="center"/>
    </xf>
    <xf numFmtId="164" fontId="1" fillId="12" borderId="6" xfId="0" applyNumberFormat="1" applyFont="1" applyFill="1" applyBorder="1" applyAlignment="1">
      <alignment vertical="center"/>
    </xf>
    <xf numFmtId="164" fontId="1" fillId="13" borderId="6" xfId="0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4" fontId="1" fillId="14" borderId="6" xfId="0" applyNumberFormat="1" applyFont="1" applyFill="1" applyBorder="1" applyAlignment="1">
      <alignment vertical="center"/>
    </xf>
    <xf numFmtId="164" fontId="1" fillId="15" borderId="6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164" fontId="2" fillId="0" borderId="0" xfId="0" applyNumberFormat="1" applyFont="1" applyBorder="1" applyAlignment="1">
      <alignment horizontal="center" vertical="center"/>
    </xf>
    <xf numFmtId="164" fontId="1" fillId="6" borderId="6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2" fontId="15" fillId="17" borderId="0" xfId="3" applyNumberFormat="1" applyFont="1" applyFill="1"/>
    <xf numFmtId="43" fontId="15" fillId="17" borderId="0" xfId="1" applyFont="1" applyFill="1"/>
    <xf numFmtId="3" fontId="17" fillId="17" borderId="1" xfId="1" applyNumberFormat="1" applyFont="1" applyFill="1" applyBorder="1" applyAlignment="1">
      <alignment horizontal="center" vertical="center" wrapText="1"/>
    </xf>
    <xf numFmtId="3" fontId="15" fillId="17" borderId="1" xfId="1" applyNumberFormat="1" applyFont="1" applyFill="1" applyBorder="1" applyAlignment="1">
      <alignment horizontal="center" vertical="center" wrapText="1"/>
    </xf>
    <xf numFmtId="2" fontId="15" fillId="17" borderId="0" xfId="3" applyNumberFormat="1" applyFont="1" applyFill="1" applyBorder="1"/>
    <xf numFmtId="43" fontId="15" fillId="17" borderId="0" xfId="1" applyFont="1" applyFill="1" applyBorder="1"/>
    <xf numFmtId="4" fontId="17" fillId="18" borderId="1" xfId="4" applyNumberFormat="1" applyFont="1" applyFill="1" applyBorder="1" applyAlignment="1" applyProtection="1">
      <alignment horizontal="left" vertical="center" wrapText="1" indent="1"/>
    </xf>
    <xf numFmtId="2" fontId="17" fillId="17" borderId="0" xfId="3" applyNumberFormat="1" applyFont="1" applyFill="1"/>
    <xf numFmtId="43" fontId="17" fillId="17" borderId="0" xfId="1" applyFont="1" applyFill="1"/>
    <xf numFmtId="4" fontId="15" fillId="19" borderId="1" xfId="5" applyNumberFormat="1" applyFont="1" applyFill="1" applyBorder="1" applyAlignment="1" applyProtection="1">
      <alignment horizontal="left" vertical="center" wrapText="1" indent="2"/>
    </xf>
    <xf numFmtId="4" fontId="15" fillId="17" borderId="1" xfId="5" applyNumberFormat="1" applyFont="1" applyFill="1" applyBorder="1" applyAlignment="1" applyProtection="1">
      <alignment horizontal="left" vertical="center" wrapText="1" indent="3"/>
    </xf>
    <xf numFmtId="41" fontId="15" fillId="17" borderId="1" xfId="1" applyNumberFormat="1" applyFont="1" applyFill="1" applyBorder="1" applyAlignment="1" applyProtection="1">
      <alignment horizontal="right" vertical="center" wrapText="1" indent="1"/>
    </xf>
    <xf numFmtId="41" fontId="15" fillId="17" borderId="4" xfId="1" applyNumberFormat="1" applyFont="1" applyFill="1" applyBorder="1" applyAlignment="1" applyProtection="1">
      <alignment horizontal="right" vertical="center" wrapText="1" indent="1"/>
    </xf>
    <xf numFmtId="4" fontId="15" fillId="17" borderId="1" xfId="5" applyNumberFormat="1" applyFont="1" applyFill="1" applyBorder="1" applyAlignment="1" applyProtection="1">
      <alignment horizontal="left" vertical="center" wrapText="1" indent="2"/>
    </xf>
    <xf numFmtId="41" fontId="17" fillId="18" borderId="1" xfId="1" applyNumberFormat="1" applyFont="1" applyFill="1" applyBorder="1" applyAlignment="1" applyProtection="1">
      <alignment horizontal="right" vertical="center" wrapText="1" indent="1"/>
    </xf>
    <xf numFmtId="0" fontId="15" fillId="17" borderId="0" xfId="3" applyNumberFormat="1" applyFont="1" applyFill="1"/>
    <xf numFmtId="3" fontId="15" fillId="17" borderId="0" xfId="2" applyNumberFormat="1" applyFont="1" applyFill="1" applyBorder="1" applyAlignment="1">
      <alignment horizontal="left" indent="1"/>
    </xf>
    <xf numFmtId="3" fontId="15" fillId="17" borderId="0" xfId="2" applyNumberFormat="1" applyFont="1" applyFill="1" applyAlignment="1">
      <alignment horizontal="left" indent="1"/>
    </xf>
    <xf numFmtId="3" fontId="16" fillId="17" borderId="0" xfId="4" applyNumberFormat="1" applyFont="1" applyFill="1"/>
    <xf numFmtId="0" fontId="16" fillId="17" borderId="0" xfId="4" applyNumberFormat="1" applyFont="1" applyFill="1"/>
    <xf numFmtId="2" fontId="15" fillId="20" borderId="0" xfId="3" applyNumberFormat="1" applyFont="1" applyFill="1"/>
    <xf numFmtId="0" fontId="15" fillId="20" borderId="0" xfId="3" applyNumberFormat="1" applyFont="1" applyFill="1"/>
    <xf numFmtId="3" fontId="15" fillId="20" borderId="0" xfId="2" applyNumberFormat="1" applyFont="1" applyFill="1" applyBorder="1" applyAlignment="1">
      <alignment horizontal="left" indent="1"/>
    </xf>
    <xf numFmtId="3" fontId="15" fillId="20" borderId="0" xfId="2" applyNumberFormat="1" applyFont="1" applyFill="1" applyAlignment="1">
      <alignment horizontal="left" indent="1"/>
    </xf>
    <xf numFmtId="3" fontId="16" fillId="20" borderId="0" xfId="4" applyNumberFormat="1" applyFont="1" applyFill="1"/>
    <xf numFmtId="0" fontId="16" fillId="20" borderId="0" xfId="4" applyNumberFormat="1" applyFont="1" applyFill="1"/>
    <xf numFmtId="2" fontId="15" fillId="20" borderId="0" xfId="3" applyNumberFormat="1" applyFont="1" applyFill="1" applyBorder="1"/>
    <xf numFmtId="1" fontId="17" fillId="20" borderId="0" xfId="3" applyNumberFormat="1" applyFont="1" applyFill="1" applyAlignment="1">
      <alignment horizontal="center"/>
    </xf>
    <xf numFmtId="1" fontId="15" fillId="20" borderId="0" xfId="3" applyNumberFormat="1" applyFont="1" applyFill="1" applyAlignment="1">
      <alignment horizontal="center"/>
    </xf>
    <xf numFmtId="3" fontId="17" fillId="20" borderId="0" xfId="1" applyNumberFormat="1" applyFont="1" applyFill="1" applyBorder="1" applyAlignment="1">
      <alignment horizontal="center" vertical="center" wrapText="1"/>
    </xf>
    <xf numFmtId="3" fontId="15" fillId="20" borderId="0" xfId="1" applyNumberFormat="1" applyFont="1" applyFill="1" applyBorder="1" applyAlignment="1" applyProtection="1">
      <alignment horizontal="right" vertical="center" wrapText="1" indent="1"/>
    </xf>
    <xf numFmtId="3" fontId="17" fillId="20" borderId="0" xfId="1" applyNumberFormat="1" applyFont="1" applyFill="1" applyBorder="1" applyAlignment="1" applyProtection="1">
      <alignment horizontal="right" vertical="center" wrapText="1" indent="1"/>
    </xf>
    <xf numFmtId="4" fontId="15" fillId="20" borderId="7" xfId="5" applyNumberFormat="1" applyFont="1" applyFill="1" applyBorder="1" applyAlignment="1" applyProtection="1">
      <alignment horizontal="left" vertical="center" indent="2"/>
    </xf>
    <xf numFmtId="3" fontId="15" fillId="20" borderId="3" xfId="1" applyNumberFormat="1" applyFont="1" applyFill="1" applyBorder="1" applyAlignment="1" applyProtection="1">
      <alignment horizontal="right" vertical="center" wrapText="1" indent="1"/>
    </xf>
    <xf numFmtId="0" fontId="15" fillId="20" borderId="3" xfId="1" applyNumberFormat="1" applyFont="1" applyFill="1" applyBorder="1" applyAlignment="1" applyProtection="1">
      <alignment horizontal="left" vertical="center" wrapText="1"/>
    </xf>
    <xf numFmtId="4" fontId="15" fillId="20" borderId="3" xfId="5" applyNumberFormat="1" applyFont="1" applyFill="1" applyBorder="1" applyAlignment="1" applyProtection="1">
      <alignment horizontal="left" vertical="center" wrapText="1" indent="2"/>
    </xf>
    <xf numFmtId="4" fontId="17" fillId="21" borderId="1" xfId="4" applyNumberFormat="1" applyFont="1" applyFill="1" applyBorder="1" applyAlignment="1" applyProtection="1">
      <alignment horizontal="left" vertical="center" wrapText="1"/>
    </xf>
    <xf numFmtId="41" fontId="17" fillId="21" borderId="1" xfId="1" applyNumberFormat="1" applyFont="1" applyFill="1" applyBorder="1" applyAlignment="1" applyProtection="1">
      <alignment horizontal="right" vertical="center" wrapText="1" indent="1"/>
    </xf>
    <xf numFmtId="41" fontId="17" fillId="20" borderId="0" xfId="1" applyNumberFormat="1" applyFont="1" applyFill="1" applyBorder="1" applyAlignment="1" applyProtection="1">
      <alignment horizontal="right" vertical="center" wrapText="1" indent="1"/>
    </xf>
    <xf numFmtId="41" fontId="15" fillId="21" borderId="2" xfId="1" applyNumberFormat="1" applyFont="1" applyFill="1" applyBorder="1" applyAlignment="1" applyProtection="1">
      <alignment horizontal="right" vertical="center" wrapText="1" indent="1"/>
    </xf>
    <xf numFmtId="41" fontId="15" fillId="20" borderId="8" xfId="1" applyNumberFormat="1" applyFont="1" applyFill="1" applyBorder="1" applyAlignment="1" applyProtection="1">
      <alignment horizontal="right" vertical="center" wrapText="1" indent="1"/>
    </xf>
    <xf numFmtId="41" fontId="15" fillId="20" borderId="3" xfId="1" applyNumberFormat="1" applyFont="1" applyFill="1" applyBorder="1" applyAlignment="1" applyProtection="1">
      <alignment horizontal="right" vertical="center" wrapText="1" indent="1"/>
    </xf>
    <xf numFmtId="41" fontId="15" fillId="20" borderId="0" xfId="1" applyNumberFormat="1" applyFont="1" applyFill="1" applyBorder="1" applyAlignment="1" applyProtection="1">
      <alignment horizontal="right" vertical="center" wrapText="1" indent="1"/>
    </xf>
    <xf numFmtId="41" fontId="15" fillId="20" borderId="3" xfId="1" applyNumberFormat="1" applyFont="1" applyFill="1" applyBorder="1" applyAlignment="1" applyProtection="1">
      <alignment horizontal="left" vertical="center" wrapText="1"/>
    </xf>
    <xf numFmtId="41" fontId="17" fillId="20" borderId="3" xfId="1" applyNumberFormat="1" applyFont="1" applyFill="1" applyBorder="1" applyAlignment="1" applyProtection="1">
      <alignment horizontal="right" vertical="center" wrapText="1" indent="1"/>
    </xf>
    <xf numFmtId="41" fontId="15" fillId="18" borderId="2" xfId="1" applyNumberFormat="1" applyFont="1" applyFill="1" applyBorder="1" applyAlignment="1" applyProtection="1">
      <alignment horizontal="left" vertical="center" wrapText="1"/>
    </xf>
    <xf numFmtId="41" fontId="17" fillId="20" borderId="8" xfId="1" applyNumberFormat="1" applyFont="1" applyFill="1" applyBorder="1" applyAlignment="1" applyProtection="1">
      <alignment horizontal="right" vertical="center" wrapText="1" indent="1"/>
    </xf>
    <xf numFmtId="41" fontId="17" fillId="18" borderId="4" xfId="1" applyNumberFormat="1" applyFont="1" applyFill="1" applyBorder="1" applyAlignment="1" applyProtection="1">
      <alignment horizontal="right" vertical="center" wrapText="1" indent="1"/>
    </xf>
    <xf numFmtId="41" fontId="15" fillId="19" borderId="1" xfId="1" applyNumberFormat="1" applyFont="1" applyFill="1" applyBorder="1" applyAlignment="1" applyProtection="1">
      <alignment horizontal="right" vertical="center" wrapText="1" indent="1"/>
    </xf>
    <xf numFmtId="41" fontId="15" fillId="19" borderId="2" xfId="1" applyNumberFormat="1" applyFont="1" applyFill="1" applyBorder="1" applyAlignment="1" applyProtection="1">
      <alignment horizontal="left" vertical="center" wrapText="1"/>
    </xf>
    <xf numFmtId="41" fontId="15" fillId="19" borderId="4" xfId="1" applyNumberFormat="1" applyFont="1" applyFill="1" applyBorder="1" applyAlignment="1" applyProtection="1">
      <alignment horizontal="right" vertical="center" wrapText="1" indent="1"/>
    </xf>
    <xf numFmtId="41" fontId="15" fillId="17" borderId="2" xfId="1" applyNumberFormat="1" applyFont="1" applyFill="1" applyBorder="1" applyAlignment="1" applyProtection="1">
      <alignment horizontal="left" vertical="center" wrapText="1"/>
    </xf>
    <xf numFmtId="2" fontId="15" fillId="17" borderId="0" xfId="3" applyNumberFormat="1" applyFont="1" applyFill="1" applyAlignment="1">
      <alignment horizontal="center"/>
    </xf>
    <xf numFmtId="167" fontId="15" fillId="17" borderId="0" xfId="1" applyNumberFormat="1" applyFont="1" applyFill="1" applyBorder="1" applyAlignment="1" applyProtection="1">
      <alignment horizontal="right" vertical="center" wrapText="1" indent="1"/>
    </xf>
    <xf numFmtId="2" fontId="17" fillId="17" borderId="0" xfId="3" applyNumberFormat="1" applyFont="1" applyFill="1" applyAlignment="1">
      <alignment horizontal="center" wrapText="1"/>
    </xf>
    <xf numFmtId="43" fontId="17" fillId="17" borderId="0" xfId="1" applyFont="1" applyFill="1" applyAlignment="1">
      <alignment horizontal="center" wrapText="1"/>
    </xf>
    <xf numFmtId="43" fontId="15" fillId="17" borderId="0" xfId="1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43" fontId="17" fillId="20" borderId="0" xfId="3" applyNumberFormat="1" applyFont="1" applyFill="1" applyBorder="1" applyAlignment="1">
      <alignment horizontal="center" vertical="center" wrapText="1"/>
    </xf>
    <xf numFmtId="0" fontId="17" fillId="20" borderId="0" xfId="3" applyNumberFormat="1" applyFont="1" applyFill="1" applyBorder="1" applyAlignment="1">
      <alignment horizontal="center" vertical="center"/>
    </xf>
    <xf numFmtId="3" fontId="17" fillId="17" borderId="2" xfId="1" applyNumberFormat="1" applyFont="1" applyFill="1" applyBorder="1" applyAlignment="1">
      <alignment horizontal="center" vertical="center"/>
    </xf>
    <xf numFmtId="3" fontId="17" fillId="17" borderId="4" xfId="1" applyNumberFormat="1" applyFont="1" applyFill="1" applyBorder="1" applyAlignment="1">
      <alignment horizontal="center" vertical="center"/>
    </xf>
  </cellXfs>
  <cellStyles count="6">
    <cellStyle name="Estilo 1" xfId="5"/>
    <cellStyle name="Millares" xfId="1" builtinId="3"/>
    <cellStyle name="Normal" xfId="0" builtinId="0"/>
    <cellStyle name="Normal_2.-Comercio y Suministro Caracas-tesorero" xfId="4"/>
    <cellStyle name="Normal_PPTO CYS PRUEBA_2.-Comercio y Suministro Caracas-tesorero" xfId="3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trix\Trabajo\PDVSA\2017%20Adm.%20y%20Fin%20CyS\OCyG\BD%20OCyG%20Rev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General"/>
      <sheetName val="BD Aux"/>
      <sheetName val="BD Ppto"/>
      <sheetName val="OCyG"/>
      <sheetName val="MENPET"/>
      <sheetName val="OCyG (Comp)"/>
      <sheetName val="Presentación"/>
      <sheetName val="Ayuda"/>
      <sheetName val="Datos"/>
    </sheetNames>
    <sheetDataSet>
      <sheetData sheetId="0">
        <row r="1">
          <cell r="K1" t="str">
            <v>Ejercicios</v>
          </cell>
        </row>
        <row r="2">
          <cell r="K2" t="str">
            <v>Ejercicio</v>
          </cell>
          <cell r="L2" t="str">
            <v>Observación</v>
          </cell>
          <cell r="M2" t="str">
            <v>Paridad
(Tasa Presup.)</v>
          </cell>
        </row>
        <row r="3">
          <cell r="K3" t="str">
            <v>Sometido I 2017</v>
          </cell>
          <cell r="L3" t="str">
            <v>Evento C 2017</v>
          </cell>
          <cell r="M3">
            <v>10</v>
          </cell>
        </row>
        <row r="4">
          <cell r="K4" t="str">
            <v>MVFA II 2016</v>
          </cell>
          <cell r="L4" t="str">
            <v>Evento K 2016</v>
          </cell>
          <cell r="M4">
            <v>10</v>
          </cell>
        </row>
        <row r="5">
          <cell r="K5" t="str">
            <v>Aprobado 2016</v>
          </cell>
          <cell r="L5" t="str">
            <v>Evento F 2016 ($) y Evento G 2016 (MBD)</v>
          </cell>
          <cell r="M5">
            <v>6.3</v>
          </cell>
        </row>
        <row r="6">
          <cell r="K6" t="str">
            <v>Real 2016</v>
          </cell>
          <cell r="M6">
            <v>10</v>
          </cell>
        </row>
        <row r="7">
          <cell r="K7" t="str">
            <v>Real 2015</v>
          </cell>
          <cell r="M7">
            <v>6.3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</sheetPr>
  <dimension ref="A1:CM426"/>
  <sheetViews>
    <sheetView showGridLines="0"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L6" sqref="L6"/>
    </sheetView>
  </sheetViews>
  <sheetFormatPr baseColWidth="10" defaultRowHeight="11.25" x14ac:dyDescent="0.25"/>
  <cols>
    <col min="1" max="1" width="6.5703125" style="18" customWidth="1"/>
    <col min="2" max="3" width="1.7109375" style="1" customWidth="1"/>
    <col min="4" max="4" width="22.7109375" style="1" customWidth="1"/>
    <col min="5" max="5" width="22.7109375" style="2" customWidth="1"/>
    <col min="6" max="6" width="1.7109375" style="1" customWidth="1"/>
    <col min="7" max="7" width="22.7109375" style="2" customWidth="1"/>
    <col min="8" max="8" width="1.7109375" style="1" customWidth="1"/>
    <col min="9" max="12" width="8.7109375" style="3" customWidth="1"/>
    <col min="13" max="13" width="1.7109375" style="1" customWidth="1"/>
    <col min="14" max="17" width="8.7109375" style="1" customWidth="1"/>
    <col min="18" max="18" width="1.7109375" style="1" customWidth="1"/>
    <col min="19" max="22" width="8.7109375" style="1" customWidth="1"/>
    <col min="23" max="23" width="1.7109375" style="1" customWidth="1"/>
    <col min="24" max="27" width="8.7109375" style="1" customWidth="1"/>
    <col min="28" max="28" width="1.7109375" style="1" customWidth="1"/>
    <col min="29" max="32" width="8.7109375" style="1" customWidth="1"/>
    <col min="33" max="34" width="1.7109375" style="1" customWidth="1"/>
    <col min="35" max="48" width="8.7109375" style="1" customWidth="1"/>
    <col min="49" max="49" width="1.7109375" style="1" customWidth="1"/>
    <col min="50" max="62" width="8.7109375" style="1" customWidth="1"/>
    <col min="63" max="63" width="1.7109375" style="1" customWidth="1"/>
    <col min="64" max="76" width="8.7109375" style="1" customWidth="1"/>
    <col min="77" max="79" width="1.7109375" style="1" customWidth="1"/>
    <col min="80" max="83" width="8.7109375" style="1" customWidth="1"/>
    <col min="84" max="86" width="1.7109375" style="1" customWidth="1"/>
    <col min="87" max="87" width="22.7109375" style="1" customWidth="1"/>
    <col min="88" max="88" width="1.7109375" style="1" customWidth="1"/>
    <col min="89" max="16384" width="11.42578125" style="1"/>
  </cols>
  <sheetData>
    <row r="1" spans="1:91" ht="20.100000000000001" customHeight="1" x14ac:dyDescent="0.2">
      <c r="A1" s="95"/>
      <c r="B1" s="95"/>
      <c r="C1" s="95"/>
      <c r="D1" s="95"/>
      <c r="E1" s="96"/>
      <c r="F1" s="95"/>
      <c r="G1" s="96"/>
      <c r="H1" s="95"/>
      <c r="I1" s="97" t="s">
        <v>619</v>
      </c>
      <c r="J1" s="103" t="s">
        <v>0</v>
      </c>
      <c r="K1" s="103"/>
      <c r="L1" s="103"/>
      <c r="M1" s="95"/>
      <c r="N1" s="97" t="s">
        <v>619</v>
      </c>
      <c r="O1" s="103" t="s">
        <v>1</v>
      </c>
      <c r="P1" s="103"/>
      <c r="Q1" s="103"/>
      <c r="R1" s="95"/>
      <c r="S1" s="97" t="s">
        <v>619</v>
      </c>
      <c r="T1" s="103" t="s">
        <v>2</v>
      </c>
      <c r="U1" s="103"/>
      <c r="V1" s="103"/>
      <c r="W1" s="95"/>
      <c r="X1" s="97" t="s">
        <v>619</v>
      </c>
      <c r="Y1" s="103" t="s">
        <v>3</v>
      </c>
      <c r="Z1" s="103"/>
      <c r="AA1" s="103"/>
      <c r="AB1" s="95"/>
      <c r="AC1" s="97" t="s">
        <v>619</v>
      </c>
      <c r="AD1" s="104" t="s">
        <v>4</v>
      </c>
      <c r="AE1" s="105"/>
      <c r="AF1" s="105"/>
      <c r="AG1" s="95"/>
      <c r="AH1" s="95"/>
      <c r="AI1" s="95"/>
      <c r="AJ1" s="106" t="s">
        <v>5</v>
      </c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95"/>
      <c r="AX1" s="106" t="s">
        <v>6</v>
      </c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95"/>
      <c r="BL1" s="106" t="s">
        <v>7</v>
      </c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95"/>
      <c r="BZ1" s="95"/>
      <c r="CA1" s="95"/>
      <c r="CB1" s="97" t="s">
        <v>619</v>
      </c>
      <c r="CC1" s="104" t="s">
        <v>618</v>
      </c>
      <c r="CD1" s="105"/>
      <c r="CE1" s="105"/>
      <c r="CK1" s="4" t="s">
        <v>8</v>
      </c>
      <c r="CL1" s="4" t="s">
        <v>9</v>
      </c>
      <c r="CM1" s="4" t="s">
        <v>9</v>
      </c>
    </row>
    <row r="2" spans="1:91" ht="20.100000000000001" customHeight="1" x14ac:dyDescent="0.25">
      <c r="A2" s="5" t="s">
        <v>10</v>
      </c>
      <c r="G2" s="37" t="s">
        <v>11</v>
      </c>
      <c r="I2" s="6">
        <v>12</v>
      </c>
      <c r="J2" s="100" t="s">
        <v>14</v>
      </c>
      <c r="K2" s="101"/>
      <c r="L2" s="102"/>
      <c r="N2" s="6">
        <v>8</v>
      </c>
      <c r="O2" s="100" t="s">
        <v>13</v>
      </c>
      <c r="P2" s="101"/>
      <c r="Q2" s="102"/>
      <c r="S2" s="6">
        <v>12</v>
      </c>
      <c r="T2" s="100" t="s">
        <v>14</v>
      </c>
      <c r="U2" s="101"/>
      <c r="V2" s="102"/>
      <c r="X2" s="6">
        <v>12</v>
      </c>
      <c r="Y2" s="100" t="s">
        <v>12</v>
      </c>
      <c r="Z2" s="101"/>
      <c r="AA2" s="102"/>
      <c r="AC2" s="7">
        <f>X2</f>
        <v>12</v>
      </c>
      <c r="AD2" s="107" t="str">
        <f>Y2</f>
        <v>Aprobado 2016</v>
      </c>
      <c r="AE2" s="108"/>
      <c r="AF2" s="109"/>
      <c r="AJ2" s="100" t="s">
        <v>620</v>
      </c>
      <c r="AK2" s="101"/>
      <c r="AL2" s="102"/>
      <c r="AX2" s="100" t="str">
        <f>AJ2</f>
        <v>Sometido II 2017</v>
      </c>
      <c r="AY2" s="101"/>
      <c r="AZ2" s="102"/>
      <c r="BL2" s="100" t="str">
        <f>AX2</f>
        <v>Sometido II 2017</v>
      </c>
      <c r="BM2" s="101"/>
      <c r="BN2" s="102"/>
      <c r="CB2" s="7">
        <v>12</v>
      </c>
      <c r="CC2" s="107" t="str">
        <f>BL2</f>
        <v>Sometido II 2017</v>
      </c>
      <c r="CD2" s="108"/>
      <c r="CE2" s="109"/>
      <c r="CI2" s="37" t="s">
        <v>15</v>
      </c>
    </row>
    <row r="3" spans="1:91" ht="20.100000000000001" customHeight="1" x14ac:dyDescent="0.25">
      <c r="A3" s="1"/>
      <c r="B3" s="8" t="s">
        <v>16</v>
      </c>
      <c r="C3" s="8"/>
      <c r="D3" s="8"/>
      <c r="E3" s="9"/>
      <c r="F3" s="8"/>
      <c r="I3" s="99"/>
      <c r="J3" s="98" t="s">
        <v>17</v>
      </c>
      <c r="K3" s="98" t="s">
        <v>18</v>
      </c>
      <c r="L3" s="98" t="s">
        <v>19</v>
      </c>
      <c r="N3" s="99"/>
      <c r="O3" s="98" t="s">
        <v>17</v>
      </c>
      <c r="P3" s="98" t="s">
        <v>18</v>
      </c>
      <c r="Q3" s="98" t="s">
        <v>19</v>
      </c>
      <c r="S3" s="99"/>
      <c r="T3" s="98" t="s">
        <v>17</v>
      </c>
      <c r="U3" s="98" t="s">
        <v>18</v>
      </c>
      <c r="V3" s="98" t="s">
        <v>19</v>
      </c>
      <c r="X3" s="99"/>
      <c r="Y3" s="98" t="s">
        <v>17</v>
      </c>
      <c r="Z3" s="98" t="s">
        <v>18</v>
      </c>
      <c r="AA3" s="98" t="s">
        <v>19</v>
      </c>
      <c r="AC3" s="99"/>
      <c r="AD3" s="98" t="s">
        <v>17</v>
      </c>
      <c r="AE3" s="98" t="s">
        <v>18</v>
      </c>
      <c r="AF3" s="98" t="s">
        <v>19</v>
      </c>
      <c r="AJ3" s="10" t="s">
        <v>17</v>
      </c>
      <c r="AK3" s="98" t="s">
        <v>20</v>
      </c>
      <c r="AL3" s="98" t="s">
        <v>21</v>
      </c>
      <c r="AM3" s="98" t="s">
        <v>22</v>
      </c>
      <c r="AN3" s="98" t="s">
        <v>23</v>
      </c>
      <c r="AO3" s="98" t="s">
        <v>24</v>
      </c>
      <c r="AP3" s="98" t="s">
        <v>25</v>
      </c>
      <c r="AQ3" s="98" t="s">
        <v>26</v>
      </c>
      <c r="AR3" s="98" t="s">
        <v>27</v>
      </c>
      <c r="AS3" s="98" t="s">
        <v>28</v>
      </c>
      <c r="AT3" s="98" t="s">
        <v>29</v>
      </c>
      <c r="AU3" s="98" t="s">
        <v>30</v>
      </c>
      <c r="AV3" s="98" t="s">
        <v>31</v>
      </c>
      <c r="AX3" s="10" t="s">
        <v>18</v>
      </c>
      <c r="AY3" s="98" t="s">
        <v>20</v>
      </c>
      <c r="AZ3" s="98" t="s">
        <v>21</v>
      </c>
      <c r="BA3" s="98" t="s">
        <v>22</v>
      </c>
      <c r="BB3" s="98" t="s">
        <v>23</v>
      </c>
      <c r="BC3" s="98" t="s">
        <v>24</v>
      </c>
      <c r="BD3" s="98" t="s">
        <v>25</v>
      </c>
      <c r="BE3" s="98" t="s">
        <v>26</v>
      </c>
      <c r="BF3" s="98" t="s">
        <v>27</v>
      </c>
      <c r="BG3" s="98" t="s">
        <v>28</v>
      </c>
      <c r="BH3" s="98" t="s">
        <v>29</v>
      </c>
      <c r="BI3" s="98" t="s">
        <v>30</v>
      </c>
      <c r="BJ3" s="98" t="s">
        <v>31</v>
      </c>
      <c r="BL3" s="10" t="s">
        <v>19</v>
      </c>
      <c r="BM3" s="98" t="s">
        <v>20</v>
      </c>
      <c r="BN3" s="98" t="s">
        <v>21</v>
      </c>
      <c r="BO3" s="98" t="s">
        <v>22</v>
      </c>
      <c r="BP3" s="98" t="s">
        <v>23</v>
      </c>
      <c r="BQ3" s="98" t="s">
        <v>24</v>
      </c>
      <c r="BR3" s="98" t="s">
        <v>25</v>
      </c>
      <c r="BS3" s="98" t="s">
        <v>26</v>
      </c>
      <c r="BT3" s="98" t="s">
        <v>27</v>
      </c>
      <c r="BU3" s="98" t="s">
        <v>28</v>
      </c>
      <c r="BV3" s="98" t="s">
        <v>29</v>
      </c>
      <c r="BW3" s="98" t="s">
        <v>30</v>
      </c>
      <c r="BX3" s="98" t="s">
        <v>31</v>
      </c>
      <c r="CB3" s="99"/>
      <c r="CC3" s="98" t="s">
        <v>17</v>
      </c>
      <c r="CD3" s="98" t="s">
        <v>18</v>
      </c>
      <c r="CE3" s="98" t="s">
        <v>19</v>
      </c>
    </row>
    <row r="4" spans="1:91" ht="20.100000000000001" customHeight="1" x14ac:dyDescent="0.25">
      <c r="A4" s="1"/>
      <c r="I4" s="11" t="s">
        <v>32</v>
      </c>
      <c r="J4" s="12" t="s">
        <v>33</v>
      </c>
      <c r="K4" s="12" t="s">
        <v>34</v>
      </c>
      <c r="L4" s="12" t="s">
        <v>35</v>
      </c>
      <c r="N4" s="11" t="s">
        <v>32</v>
      </c>
      <c r="O4" s="12" t="s">
        <v>33</v>
      </c>
      <c r="P4" s="12" t="s">
        <v>34</v>
      </c>
      <c r="Q4" s="12" t="s">
        <v>35</v>
      </c>
      <c r="S4" s="11" t="s">
        <v>32</v>
      </c>
      <c r="T4" s="12" t="s">
        <v>33</v>
      </c>
      <c r="U4" s="12" t="s">
        <v>34</v>
      </c>
      <c r="V4" s="12" t="s">
        <v>35</v>
      </c>
      <c r="X4" s="11" t="s">
        <v>32</v>
      </c>
      <c r="Y4" s="12" t="s">
        <v>33</v>
      </c>
      <c r="Z4" s="12" t="s">
        <v>34</v>
      </c>
      <c r="AA4" s="12" t="s">
        <v>35</v>
      </c>
      <c r="AC4" s="11" t="s">
        <v>32</v>
      </c>
      <c r="AD4" s="12" t="s">
        <v>33</v>
      </c>
      <c r="AE4" s="12" t="s">
        <v>34</v>
      </c>
      <c r="AF4" s="12" t="s">
        <v>35</v>
      </c>
      <c r="AI4" s="11" t="s">
        <v>32</v>
      </c>
      <c r="AJ4" s="12" t="s">
        <v>33</v>
      </c>
      <c r="AK4" s="12" t="s">
        <v>33</v>
      </c>
      <c r="AL4" s="12" t="s">
        <v>33</v>
      </c>
      <c r="AM4" s="12" t="s">
        <v>33</v>
      </c>
      <c r="AN4" s="12" t="s">
        <v>33</v>
      </c>
      <c r="AO4" s="12" t="s">
        <v>33</v>
      </c>
      <c r="AP4" s="12" t="s">
        <v>33</v>
      </c>
      <c r="AQ4" s="12" t="s">
        <v>33</v>
      </c>
      <c r="AR4" s="12" t="s">
        <v>33</v>
      </c>
      <c r="AS4" s="12" t="s">
        <v>33</v>
      </c>
      <c r="AT4" s="12" t="s">
        <v>33</v>
      </c>
      <c r="AU4" s="12" t="s">
        <v>33</v>
      </c>
      <c r="AV4" s="12" t="s">
        <v>33</v>
      </c>
      <c r="AX4" s="11" t="s">
        <v>34</v>
      </c>
      <c r="AY4" s="12" t="s">
        <v>34</v>
      </c>
      <c r="AZ4" s="12" t="s">
        <v>34</v>
      </c>
      <c r="BA4" s="12" t="s">
        <v>34</v>
      </c>
      <c r="BB4" s="12" t="s">
        <v>34</v>
      </c>
      <c r="BC4" s="12" t="s">
        <v>34</v>
      </c>
      <c r="BD4" s="12" t="s">
        <v>34</v>
      </c>
      <c r="BE4" s="12" t="s">
        <v>34</v>
      </c>
      <c r="BF4" s="12" t="s">
        <v>34</v>
      </c>
      <c r="BG4" s="12" t="s">
        <v>34</v>
      </c>
      <c r="BH4" s="12" t="s">
        <v>34</v>
      </c>
      <c r="BI4" s="12" t="s">
        <v>34</v>
      </c>
      <c r="BJ4" s="12" t="s">
        <v>34</v>
      </c>
      <c r="BK4" s="12"/>
      <c r="BL4" s="11" t="s">
        <v>35</v>
      </c>
      <c r="BM4" s="12" t="s">
        <v>35</v>
      </c>
      <c r="BN4" s="12" t="s">
        <v>35</v>
      </c>
      <c r="BO4" s="12" t="s">
        <v>35</v>
      </c>
      <c r="BP4" s="12" t="s">
        <v>35</v>
      </c>
      <c r="BQ4" s="12" t="s">
        <v>35</v>
      </c>
      <c r="BR4" s="12" t="s">
        <v>35</v>
      </c>
      <c r="BS4" s="12" t="s">
        <v>35</v>
      </c>
      <c r="BT4" s="12" t="s">
        <v>35</v>
      </c>
      <c r="BU4" s="12" t="s">
        <v>35</v>
      </c>
      <c r="BV4" s="12" t="s">
        <v>35</v>
      </c>
      <c r="BW4" s="12" t="s">
        <v>35</v>
      </c>
      <c r="BX4" s="12" t="s">
        <v>35</v>
      </c>
      <c r="CB4" s="11" t="s">
        <v>32</v>
      </c>
      <c r="CC4" s="12" t="s">
        <v>33</v>
      </c>
      <c r="CD4" s="12" t="s">
        <v>34</v>
      </c>
      <c r="CE4" s="12" t="s">
        <v>35</v>
      </c>
    </row>
    <row r="5" spans="1:91" ht="20.100000000000001" customHeight="1" x14ac:dyDescent="0.25">
      <c r="A5" s="5" t="s">
        <v>36</v>
      </c>
      <c r="N5" s="3"/>
      <c r="O5" s="3"/>
      <c r="P5" s="3"/>
      <c r="Q5" s="3"/>
      <c r="S5" s="3"/>
      <c r="T5" s="3"/>
      <c r="U5" s="3"/>
      <c r="V5" s="3"/>
      <c r="X5" s="3"/>
      <c r="Y5" s="3"/>
      <c r="Z5" s="3"/>
      <c r="AA5" s="3"/>
      <c r="AJ5" s="13" t="s">
        <v>37</v>
      </c>
      <c r="AK5" s="14">
        <v>31</v>
      </c>
      <c r="AL5" s="14" t="e">
        <f>DAY(DATE(VLOOKUP(AJ2,TablaEjercicios,2,0),3,1)-1)</f>
        <v>#REF!</v>
      </c>
      <c r="AM5" s="14">
        <v>31</v>
      </c>
      <c r="AN5" s="14">
        <v>30</v>
      </c>
      <c r="AO5" s="14">
        <v>31</v>
      </c>
      <c r="AP5" s="14">
        <v>30</v>
      </c>
      <c r="AQ5" s="14">
        <v>31</v>
      </c>
      <c r="AR5" s="14">
        <v>31</v>
      </c>
      <c r="AS5" s="14">
        <v>30</v>
      </c>
      <c r="AT5" s="14">
        <v>31</v>
      </c>
      <c r="AU5" s="14">
        <v>30</v>
      </c>
      <c r="AV5" s="14">
        <v>31</v>
      </c>
      <c r="AX5" s="13" t="s">
        <v>37</v>
      </c>
      <c r="AY5" s="14">
        <v>31</v>
      </c>
      <c r="AZ5" s="14" t="e">
        <f>AL5</f>
        <v>#REF!</v>
      </c>
      <c r="BA5" s="14">
        <v>31</v>
      </c>
      <c r="BB5" s="14">
        <v>30</v>
      </c>
      <c r="BC5" s="14">
        <v>31</v>
      </c>
      <c r="BD5" s="14">
        <v>30</v>
      </c>
      <c r="BE5" s="14">
        <v>31</v>
      </c>
      <c r="BF5" s="14">
        <v>31</v>
      </c>
      <c r="BG5" s="14">
        <v>30</v>
      </c>
      <c r="BH5" s="14">
        <v>31</v>
      </c>
      <c r="BI5" s="14">
        <v>30</v>
      </c>
      <c r="BJ5" s="14">
        <v>31</v>
      </c>
      <c r="BL5" s="13" t="s">
        <v>37</v>
      </c>
      <c r="BM5" s="14">
        <v>31</v>
      </c>
      <c r="BN5" s="14" t="e">
        <f>AZ5</f>
        <v>#REF!</v>
      </c>
      <c r="BO5" s="14">
        <v>31</v>
      </c>
      <c r="BP5" s="14">
        <v>30</v>
      </c>
      <c r="BQ5" s="14">
        <v>31</v>
      </c>
      <c r="BR5" s="14">
        <v>30</v>
      </c>
      <c r="BS5" s="14">
        <v>31</v>
      </c>
      <c r="BT5" s="14">
        <v>31</v>
      </c>
      <c r="BU5" s="14">
        <v>30</v>
      </c>
      <c r="BV5" s="14">
        <v>31</v>
      </c>
      <c r="BW5" s="14">
        <v>30</v>
      </c>
      <c r="BX5" s="14">
        <v>31</v>
      </c>
      <c r="CI5" s="15" t="str">
        <f t="shared" ref="CI5:CI7" si="0">"E"&amp;TEXT(ROW(CJ5),"000")</f>
        <v>E005</v>
      </c>
      <c r="CK5" s="16">
        <v>0</v>
      </c>
      <c r="CL5" s="16">
        <v>478</v>
      </c>
      <c r="CM5" s="16">
        <v>0</v>
      </c>
    </row>
    <row r="6" spans="1:91" ht="20.100000000000001" customHeight="1" x14ac:dyDescent="0.25">
      <c r="A6" s="1"/>
      <c r="B6" s="5" t="s">
        <v>38</v>
      </c>
      <c r="N6" s="3"/>
      <c r="O6" s="3"/>
      <c r="P6" s="3"/>
      <c r="Q6" s="3"/>
      <c r="S6" s="3"/>
      <c r="T6" s="3"/>
      <c r="U6" s="3"/>
      <c r="V6" s="3"/>
      <c r="X6" s="3"/>
      <c r="Y6" s="3"/>
      <c r="Z6" s="3"/>
      <c r="AA6" s="3"/>
      <c r="AJ6" s="13" t="s">
        <v>39</v>
      </c>
      <c r="AK6" s="14">
        <f>AK5</f>
        <v>31</v>
      </c>
      <c r="AL6" s="14" t="e">
        <f>AL5+AK6</f>
        <v>#REF!</v>
      </c>
      <c r="AM6" s="14" t="e">
        <f t="shared" ref="AM6:AV6" si="1">AM5+AL6</f>
        <v>#REF!</v>
      </c>
      <c r="AN6" s="14" t="e">
        <f t="shared" si="1"/>
        <v>#REF!</v>
      </c>
      <c r="AO6" s="14" t="e">
        <f t="shared" si="1"/>
        <v>#REF!</v>
      </c>
      <c r="AP6" s="14" t="e">
        <f t="shared" si="1"/>
        <v>#REF!</v>
      </c>
      <c r="AQ6" s="14" t="e">
        <f t="shared" si="1"/>
        <v>#REF!</v>
      </c>
      <c r="AR6" s="14" t="e">
        <f t="shared" si="1"/>
        <v>#REF!</v>
      </c>
      <c r="AS6" s="14" t="e">
        <f t="shared" si="1"/>
        <v>#REF!</v>
      </c>
      <c r="AT6" s="14" t="e">
        <f t="shared" si="1"/>
        <v>#REF!</v>
      </c>
      <c r="AU6" s="14" t="e">
        <f t="shared" si="1"/>
        <v>#REF!</v>
      </c>
      <c r="AV6" s="14" t="e">
        <f t="shared" si="1"/>
        <v>#REF!</v>
      </c>
      <c r="AX6" s="13" t="s">
        <v>39</v>
      </c>
      <c r="AY6" s="14">
        <f>AY5</f>
        <v>31</v>
      </c>
      <c r="AZ6" s="14" t="e">
        <f>AZ5+AY6</f>
        <v>#REF!</v>
      </c>
      <c r="BA6" s="14" t="e">
        <f t="shared" ref="BA6:BJ6" si="2">BA5+AZ6</f>
        <v>#REF!</v>
      </c>
      <c r="BB6" s="14" t="e">
        <f t="shared" si="2"/>
        <v>#REF!</v>
      </c>
      <c r="BC6" s="14" t="e">
        <f t="shared" si="2"/>
        <v>#REF!</v>
      </c>
      <c r="BD6" s="14" t="e">
        <f t="shared" si="2"/>
        <v>#REF!</v>
      </c>
      <c r="BE6" s="14" t="e">
        <f t="shared" si="2"/>
        <v>#REF!</v>
      </c>
      <c r="BF6" s="14" t="e">
        <f t="shared" si="2"/>
        <v>#REF!</v>
      </c>
      <c r="BG6" s="14" t="e">
        <f t="shared" si="2"/>
        <v>#REF!</v>
      </c>
      <c r="BH6" s="14" t="e">
        <f t="shared" si="2"/>
        <v>#REF!</v>
      </c>
      <c r="BI6" s="14" t="e">
        <f t="shared" si="2"/>
        <v>#REF!</v>
      </c>
      <c r="BJ6" s="14" t="e">
        <f t="shared" si="2"/>
        <v>#REF!</v>
      </c>
      <c r="BL6" s="13" t="s">
        <v>39</v>
      </c>
      <c r="BM6" s="14">
        <f>BM5</f>
        <v>31</v>
      </c>
      <c r="BN6" s="14" t="e">
        <f>BN5+BM6</f>
        <v>#REF!</v>
      </c>
      <c r="BO6" s="14" t="e">
        <f t="shared" ref="BO6:BX6" si="3">BO5+BN6</f>
        <v>#REF!</v>
      </c>
      <c r="BP6" s="14" t="e">
        <f t="shared" si="3"/>
        <v>#REF!</v>
      </c>
      <c r="BQ6" s="14" t="e">
        <f t="shared" si="3"/>
        <v>#REF!</v>
      </c>
      <c r="BR6" s="14" t="e">
        <f t="shared" si="3"/>
        <v>#REF!</v>
      </c>
      <c r="BS6" s="14" t="e">
        <f t="shared" si="3"/>
        <v>#REF!</v>
      </c>
      <c r="BT6" s="14" t="e">
        <f t="shared" si="3"/>
        <v>#REF!</v>
      </c>
      <c r="BU6" s="14" t="e">
        <f t="shared" si="3"/>
        <v>#REF!</v>
      </c>
      <c r="BV6" s="14" t="e">
        <f t="shared" si="3"/>
        <v>#REF!</v>
      </c>
      <c r="BW6" s="14" t="e">
        <f t="shared" si="3"/>
        <v>#REF!</v>
      </c>
      <c r="BX6" s="14" t="e">
        <f t="shared" si="3"/>
        <v>#REF!</v>
      </c>
      <c r="CI6" s="15" t="str">
        <f t="shared" si="0"/>
        <v>E006</v>
      </c>
      <c r="CK6" s="16">
        <v>0</v>
      </c>
      <c r="CL6" s="16">
        <v>295</v>
      </c>
      <c r="CM6" s="16">
        <v>0</v>
      </c>
    </row>
    <row r="7" spans="1:91" ht="20.100000000000001" customHeight="1" x14ac:dyDescent="0.25">
      <c r="A7" s="17" t="s">
        <v>40</v>
      </c>
      <c r="C7" s="5" t="s">
        <v>41</v>
      </c>
      <c r="N7" s="3"/>
      <c r="O7" s="3"/>
      <c r="P7" s="3"/>
      <c r="Q7" s="3"/>
      <c r="S7" s="3"/>
      <c r="T7" s="3"/>
      <c r="U7" s="3"/>
      <c r="V7" s="3"/>
      <c r="X7" s="3"/>
      <c r="Y7" s="3"/>
      <c r="Z7" s="3"/>
      <c r="AA7" s="3"/>
      <c r="CC7" s="1" t="s">
        <v>42</v>
      </c>
      <c r="CD7" s="1" t="s">
        <v>42</v>
      </c>
      <c r="CE7" s="1" t="s">
        <v>42</v>
      </c>
      <c r="CI7" s="15" t="str">
        <f t="shared" si="0"/>
        <v>E007</v>
      </c>
      <c r="CK7" s="16">
        <v>0</v>
      </c>
      <c r="CL7" s="16">
        <v>60</v>
      </c>
      <c r="CM7" s="16">
        <v>0</v>
      </c>
    </row>
    <row r="8" spans="1:91" ht="20.100000000000001" customHeight="1" x14ac:dyDescent="0.25">
      <c r="A8" s="18" t="s">
        <v>43</v>
      </c>
      <c r="E8" s="15" t="s">
        <v>44</v>
      </c>
      <c r="G8" s="15" t="str">
        <f>"D"&amp;TEXT(ROW(H8),"000")</f>
        <v>D008</v>
      </c>
      <c r="J8" s="19">
        <v>0</v>
      </c>
      <c r="K8" s="20">
        <v>0</v>
      </c>
      <c r="L8" s="21">
        <v>0</v>
      </c>
      <c r="N8" s="3"/>
      <c r="O8" s="19">
        <v>0</v>
      </c>
      <c r="P8" s="20">
        <v>0</v>
      </c>
      <c r="Q8" s="21">
        <v>0</v>
      </c>
      <c r="S8" s="3"/>
      <c r="T8" s="19">
        <v>0</v>
      </c>
      <c r="U8" s="20">
        <v>0</v>
      </c>
      <c r="V8" s="21">
        <v>0</v>
      </c>
      <c r="X8" s="3"/>
      <c r="Y8" s="19">
        <v>0</v>
      </c>
      <c r="Z8" s="20">
        <v>0</v>
      </c>
      <c r="AA8" s="21">
        <v>0</v>
      </c>
      <c r="AC8" s="3"/>
      <c r="AD8" s="22">
        <v>0</v>
      </c>
      <c r="AE8" s="23">
        <v>0</v>
      </c>
      <c r="AF8" s="24">
        <v>0</v>
      </c>
      <c r="AJ8" s="25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X8" s="25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L8" s="25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1">
        <v>0</v>
      </c>
      <c r="BS8" s="21">
        <v>0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CB8" s="3"/>
      <c r="CC8" s="22">
        <v>0</v>
      </c>
      <c r="CD8" s="23">
        <v>0</v>
      </c>
      <c r="CE8" s="24">
        <v>0</v>
      </c>
      <c r="CI8" s="15" t="str">
        <f>"E"&amp;TEXT(ROW(CJ8),"000")</f>
        <v>E008</v>
      </c>
      <c r="CK8" s="16">
        <v>25</v>
      </c>
      <c r="CL8" s="16">
        <v>60</v>
      </c>
      <c r="CM8" s="16">
        <v>30</v>
      </c>
    </row>
    <row r="9" spans="1:91" ht="20.100000000000001" customHeight="1" x14ac:dyDescent="0.25">
      <c r="A9" s="18" t="s">
        <v>45</v>
      </c>
      <c r="E9" s="15" t="s">
        <v>45</v>
      </c>
      <c r="G9" s="15" t="str">
        <f t="shared" ref="G9:G13" si="4">"D"&amp;TEXT(ROW(H9),"000")</f>
        <v>D009</v>
      </c>
      <c r="J9" s="19">
        <v>0</v>
      </c>
      <c r="K9" s="20">
        <v>0</v>
      </c>
      <c r="L9" s="21">
        <v>0</v>
      </c>
      <c r="N9" s="3"/>
      <c r="O9" s="19">
        <v>0</v>
      </c>
      <c r="P9" s="20">
        <v>0</v>
      </c>
      <c r="Q9" s="21">
        <v>0</v>
      </c>
      <c r="S9" s="3"/>
      <c r="T9" s="19">
        <v>0</v>
      </c>
      <c r="U9" s="20">
        <v>0</v>
      </c>
      <c r="V9" s="21">
        <v>0</v>
      </c>
      <c r="X9" s="3"/>
      <c r="Y9" s="19">
        <v>0</v>
      </c>
      <c r="Z9" s="20">
        <v>0</v>
      </c>
      <c r="AA9" s="21">
        <v>0</v>
      </c>
      <c r="AC9" s="3"/>
      <c r="AD9" s="22">
        <v>0</v>
      </c>
      <c r="AE9" s="23">
        <v>0</v>
      </c>
      <c r="AF9" s="24">
        <v>0</v>
      </c>
      <c r="AJ9" s="25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X9" s="25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L9" s="25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CB9" s="3"/>
      <c r="CC9" s="22">
        <v>0</v>
      </c>
      <c r="CD9" s="23">
        <v>0</v>
      </c>
      <c r="CE9" s="24">
        <v>0</v>
      </c>
      <c r="CI9" s="15" t="str">
        <f t="shared" ref="CI9:CI72" si="5">"E"&amp;TEXT(ROW(CJ9),"000")</f>
        <v>E009</v>
      </c>
      <c r="CK9" s="16">
        <v>2</v>
      </c>
      <c r="CL9" s="16">
        <v>2</v>
      </c>
      <c r="CM9" s="16">
        <v>2</v>
      </c>
    </row>
    <row r="10" spans="1:91" ht="20.100000000000001" customHeight="1" x14ac:dyDescent="0.25">
      <c r="A10" s="18" t="s">
        <v>46</v>
      </c>
      <c r="E10" s="15" t="s">
        <v>46</v>
      </c>
      <c r="G10" s="15" t="str">
        <f t="shared" si="4"/>
        <v>D010</v>
      </c>
      <c r="J10" s="19">
        <v>0</v>
      </c>
      <c r="K10" s="20">
        <v>0</v>
      </c>
      <c r="L10" s="21">
        <v>0</v>
      </c>
      <c r="N10" s="3"/>
      <c r="O10" s="19">
        <v>0</v>
      </c>
      <c r="P10" s="20">
        <v>0</v>
      </c>
      <c r="Q10" s="21">
        <v>0</v>
      </c>
      <c r="S10" s="3"/>
      <c r="T10" s="19">
        <v>0</v>
      </c>
      <c r="U10" s="20">
        <v>0</v>
      </c>
      <c r="V10" s="21">
        <v>0</v>
      </c>
      <c r="X10" s="3"/>
      <c r="Y10" s="19">
        <v>0</v>
      </c>
      <c r="Z10" s="20">
        <v>0</v>
      </c>
      <c r="AA10" s="21">
        <v>0</v>
      </c>
      <c r="AC10" s="3"/>
      <c r="AD10" s="22">
        <v>0</v>
      </c>
      <c r="AE10" s="23">
        <v>0</v>
      </c>
      <c r="AF10" s="24">
        <v>0</v>
      </c>
      <c r="AJ10" s="25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X10" s="25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L10" s="25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CB10" s="3"/>
      <c r="CC10" s="22">
        <v>0</v>
      </c>
      <c r="CD10" s="23">
        <v>0</v>
      </c>
      <c r="CE10" s="24">
        <v>0</v>
      </c>
      <c r="CI10" s="15" t="str">
        <f t="shared" si="5"/>
        <v>E010</v>
      </c>
      <c r="CK10" s="16">
        <v>3</v>
      </c>
      <c r="CL10" s="16">
        <v>3</v>
      </c>
      <c r="CM10" s="16">
        <v>3</v>
      </c>
    </row>
    <row r="11" spans="1:91" ht="20.100000000000001" customHeight="1" x14ac:dyDescent="0.25">
      <c r="A11" s="18" t="s">
        <v>47</v>
      </c>
      <c r="E11" s="15" t="s">
        <v>47</v>
      </c>
      <c r="G11" s="15" t="str">
        <f t="shared" si="4"/>
        <v>D011</v>
      </c>
      <c r="J11" s="19">
        <v>0</v>
      </c>
      <c r="K11" s="20">
        <v>0</v>
      </c>
      <c r="L11" s="21">
        <v>0</v>
      </c>
      <c r="N11" s="3"/>
      <c r="O11" s="19">
        <v>0</v>
      </c>
      <c r="P11" s="20">
        <v>0</v>
      </c>
      <c r="Q11" s="21">
        <v>0</v>
      </c>
      <c r="S11" s="3"/>
      <c r="T11" s="19">
        <v>0</v>
      </c>
      <c r="U11" s="20">
        <v>0</v>
      </c>
      <c r="V11" s="21">
        <v>0</v>
      </c>
      <c r="X11" s="3"/>
      <c r="Y11" s="19">
        <v>0</v>
      </c>
      <c r="Z11" s="20">
        <v>0</v>
      </c>
      <c r="AA11" s="21">
        <v>0</v>
      </c>
      <c r="AC11" s="3"/>
      <c r="AD11" s="22">
        <v>0</v>
      </c>
      <c r="AE11" s="23">
        <v>0</v>
      </c>
      <c r="AF11" s="24">
        <v>0</v>
      </c>
      <c r="AJ11" s="25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X11" s="25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L11" s="25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CB11" s="3"/>
      <c r="CC11" s="22">
        <v>0</v>
      </c>
      <c r="CD11" s="23">
        <v>0</v>
      </c>
      <c r="CE11" s="24">
        <v>0</v>
      </c>
      <c r="CI11" s="15" t="str">
        <f t="shared" si="5"/>
        <v>E011</v>
      </c>
      <c r="CK11" s="16">
        <v>3</v>
      </c>
      <c r="CL11" s="16">
        <v>3</v>
      </c>
      <c r="CM11" s="16">
        <v>3</v>
      </c>
    </row>
    <row r="12" spans="1:91" ht="20.100000000000001" customHeight="1" x14ac:dyDescent="0.25">
      <c r="A12" s="18" t="s">
        <v>48</v>
      </c>
      <c r="E12" s="15" t="s">
        <v>48</v>
      </c>
      <c r="G12" s="15" t="str">
        <f t="shared" si="4"/>
        <v>D012</v>
      </c>
      <c r="J12" s="19">
        <v>0</v>
      </c>
      <c r="K12" s="20">
        <v>0</v>
      </c>
      <c r="L12" s="21">
        <v>0</v>
      </c>
      <c r="N12" s="3"/>
      <c r="O12" s="19">
        <v>0</v>
      </c>
      <c r="P12" s="20">
        <v>0</v>
      </c>
      <c r="Q12" s="21">
        <v>0</v>
      </c>
      <c r="S12" s="3"/>
      <c r="T12" s="19">
        <v>0</v>
      </c>
      <c r="U12" s="20">
        <v>0</v>
      </c>
      <c r="V12" s="21">
        <v>0</v>
      </c>
      <c r="X12" s="3"/>
      <c r="Y12" s="19">
        <v>0</v>
      </c>
      <c r="Z12" s="20">
        <v>0</v>
      </c>
      <c r="AA12" s="21">
        <v>0</v>
      </c>
      <c r="AC12" s="3"/>
      <c r="AD12" s="22">
        <v>0</v>
      </c>
      <c r="AE12" s="23">
        <v>0</v>
      </c>
      <c r="AF12" s="24">
        <v>0</v>
      </c>
      <c r="AJ12" s="25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X12" s="25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L12" s="25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CB12" s="3"/>
      <c r="CC12" s="22">
        <v>0</v>
      </c>
      <c r="CD12" s="23">
        <v>0</v>
      </c>
      <c r="CE12" s="24">
        <v>0</v>
      </c>
      <c r="CI12" s="15" t="str">
        <f t="shared" si="5"/>
        <v>E012</v>
      </c>
      <c r="CK12" s="16">
        <v>3</v>
      </c>
      <c r="CL12" s="16">
        <v>3</v>
      </c>
      <c r="CM12" s="16">
        <v>3</v>
      </c>
    </row>
    <row r="13" spans="1:91" ht="20.100000000000001" customHeight="1" x14ac:dyDescent="0.25">
      <c r="A13" s="18" t="s">
        <v>49</v>
      </c>
      <c r="E13" s="15" t="s">
        <v>49</v>
      </c>
      <c r="G13" s="15" t="str">
        <f t="shared" si="4"/>
        <v>D013</v>
      </c>
      <c r="J13" s="19">
        <v>0</v>
      </c>
      <c r="K13" s="20">
        <v>0</v>
      </c>
      <c r="L13" s="21">
        <v>0</v>
      </c>
      <c r="N13" s="3"/>
      <c r="O13" s="19">
        <v>0</v>
      </c>
      <c r="P13" s="20">
        <v>0</v>
      </c>
      <c r="Q13" s="21">
        <v>0</v>
      </c>
      <c r="S13" s="3"/>
      <c r="T13" s="19">
        <v>0</v>
      </c>
      <c r="U13" s="20">
        <v>0</v>
      </c>
      <c r="V13" s="21">
        <v>0</v>
      </c>
      <c r="X13" s="3"/>
      <c r="Y13" s="19">
        <v>0</v>
      </c>
      <c r="Z13" s="20">
        <v>0</v>
      </c>
      <c r="AA13" s="21">
        <v>0</v>
      </c>
      <c r="AC13" s="3"/>
      <c r="AD13" s="22">
        <v>0</v>
      </c>
      <c r="AE13" s="23">
        <v>0</v>
      </c>
      <c r="AF13" s="24">
        <v>0</v>
      </c>
      <c r="AJ13" s="25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X13" s="25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L13" s="25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CB13" s="3"/>
      <c r="CC13" s="22">
        <v>0</v>
      </c>
      <c r="CD13" s="23">
        <v>0</v>
      </c>
      <c r="CE13" s="24">
        <v>0</v>
      </c>
      <c r="CI13" s="15" t="str">
        <f t="shared" si="5"/>
        <v>E013</v>
      </c>
      <c r="CK13" s="16">
        <v>3</v>
      </c>
      <c r="CL13" s="16">
        <v>3</v>
      </c>
      <c r="CM13" s="16">
        <v>3</v>
      </c>
    </row>
    <row r="14" spans="1:91" ht="20.100000000000001" customHeight="1" x14ac:dyDescent="0.25">
      <c r="C14" s="5" t="s">
        <v>50</v>
      </c>
      <c r="N14" s="3"/>
      <c r="O14" s="3"/>
      <c r="P14" s="3"/>
      <c r="Q14" s="3"/>
      <c r="S14" s="3"/>
      <c r="T14" s="3"/>
      <c r="U14" s="3"/>
      <c r="V14" s="3"/>
      <c r="X14" s="3"/>
      <c r="Y14" s="3"/>
      <c r="Z14" s="3"/>
      <c r="AA14" s="3"/>
      <c r="AC14" s="3"/>
      <c r="AD14" s="3"/>
      <c r="AE14" s="3"/>
      <c r="AF14" s="3"/>
      <c r="CB14" s="3"/>
      <c r="CC14" s="3"/>
      <c r="CD14" s="3"/>
      <c r="CE14" s="3"/>
      <c r="CI14" s="15" t="str">
        <f t="shared" si="5"/>
        <v>E014</v>
      </c>
      <c r="CK14" s="16">
        <v>0</v>
      </c>
      <c r="CL14" s="16">
        <v>60</v>
      </c>
      <c r="CM14" s="16">
        <v>0</v>
      </c>
    </row>
    <row r="15" spans="1:91" ht="20.100000000000001" customHeight="1" x14ac:dyDescent="0.25">
      <c r="A15" s="18" t="s">
        <v>51</v>
      </c>
      <c r="E15" s="15" t="s">
        <v>52</v>
      </c>
      <c r="G15" s="15" t="str">
        <f t="shared" ref="G15:G20" si="6">"D"&amp;TEXT(ROW(H15),"000")</f>
        <v>D015</v>
      </c>
      <c r="J15" s="19">
        <v>0</v>
      </c>
      <c r="K15" s="20">
        <v>0</v>
      </c>
      <c r="L15" s="21">
        <v>0</v>
      </c>
      <c r="N15" s="3"/>
      <c r="O15" s="19">
        <v>0</v>
      </c>
      <c r="P15" s="20">
        <v>0</v>
      </c>
      <c r="Q15" s="21">
        <v>0</v>
      </c>
      <c r="S15" s="3"/>
      <c r="T15" s="19">
        <v>0</v>
      </c>
      <c r="U15" s="20">
        <v>0</v>
      </c>
      <c r="V15" s="21">
        <v>0</v>
      </c>
      <c r="X15" s="3"/>
      <c r="Y15" s="19">
        <v>0</v>
      </c>
      <c r="Z15" s="20">
        <v>0</v>
      </c>
      <c r="AA15" s="21">
        <v>0</v>
      </c>
      <c r="AC15" s="3"/>
      <c r="AD15" s="22">
        <v>0</v>
      </c>
      <c r="AE15" s="23">
        <v>0</v>
      </c>
      <c r="AF15" s="24">
        <v>0</v>
      </c>
      <c r="AJ15" s="25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X15" s="25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L15" s="25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CB15" s="3"/>
      <c r="CC15" s="22">
        <v>0</v>
      </c>
      <c r="CD15" s="23">
        <v>0</v>
      </c>
      <c r="CE15" s="24">
        <v>0</v>
      </c>
      <c r="CI15" s="15" t="str">
        <f t="shared" si="5"/>
        <v>E015</v>
      </c>
      <c r="CK15" s="16">
        <v>20</v>
      </c>
      <c r="CL15" s="16">
        <v>60</v>
      </c>
      <c r="CM15" s="16">
        <v>30</v>
      </c>
    </row>
    <row r="16" spans="1:91" ht="20.100000000000001" customHeight="1" x14ac:dyDescent="0.25">
      <c r="A16" s="18" t="s">
        <v>53</v>
      </c>
      <c r="E16" s="15" t="s">
        <v>54</v>
      </c>
      <c r="G16" s="15" t="str">
        <f t="shared" si="6"/>
        <v>D016</v>
      </c>
      <c r="J16" s="19">
        <v>0</v>
      </c>
      <c r="K16" s="20">
        <v>0</v>
      </c>
      <c r="L16" s="21">
        <v>0</v>
      </c>
      <c r="N16" s="3"/>
      <c r="O16" s="19">
        <v>0</v>
      </c>
      <c r="P16" s="20">
        <v>0</v>
      </c>
      <c r="Q16" s="21">
        <v>0</v>
      </c>
      <c r="S16" s="3"/>
      <c r="T16" s="19">
        <v>0</v>
      </c>
      <c r="U16" s="20">
        <v>0</v>
      </c>
      <c r="V16" s="21">
        <v>0</v>
      </c>
      <c r="X16" s="3"/>
      <c r="Y16" s="19">
        <v>0</v>
      </c>
      <c r="Z16" s="20">
        <v>0</v>
      </c>
      <c r="AA16" s="21">
        <v>0</v>
      </c>
      <c r="AC16" s="3"/>
      <c r="AD16" s="22">
        <v>0</v>
      </c>
      <c r="AE16" s="23">
        <v>0</v>
      </c>
      <c r="AF16" s="24">
        <v>0</v>
      </c>
      <c r="AJ16" s="25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X16" s="25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L16" s="25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CB16" s="3"/>
      <c r="CC16" s="22">
        <v>0</v>
      </c>
      <c r="CD16" s="23">
        <v>0</v>
      </c>
      <c r="CE16" s="24">
        <v>0</v>
      </c>
      <c r="CI16" s="15" t="str">
        <f t="shared" si="5"/>
        <v>E016</v>
      </c>
      <c r="CK16" s="16">
        <v>27</v>
      </c>
      <c r="CL16" s="16">
        <v>55</v>
      </c>
      <c r="CM16" s="16">
        <v>48</v>
      </c>
    </row>
    <row r="17" spans="1:91" ht="20.100000000000001" customHeight="1" x14ac:dyDescent="0.25">
      <c r="A17" s="18" t="s">
        <v>55</v>
      </c>
      <c r="E17" s="15" t="s">
        <v>56</v>
      </c>
      <c r="G17" s="15" t="str">
        <f t="shared" si="6"/>
        <v>D017</v>
      </c>
      <c r="J17" s="19">
        <v>0</v>
      </c>
      <c r="K17" s="20">
        <v>0</v>
      </c>
      <c r="L17" s="21">
        <v>0</v>
      </c>
      <c r="N17" s="3"/>
      <c r="O17" s="19">
        <v>0</v>
      </c>
      <c r="P17" s="20">
        <v>0</v>
      </c>
      <c r="Q17" s="21">
        <v>0</v>
      </c>
      <c r="S17" s="3"/>
      <c r="T17" s="19">
        <v>0</v>
      </c>
      <c r="U17" s="20">
        <v>0</v>
      </c>
      <c r="V17" s="21">
        <v>0</v>
      </c>
      <c r="X17" s="3"/>
      <c r="Y17" s="19">
        <v>0</v>
      </c>
      <c r="Z17" s="20">
        <v>0</v>
      </c>
      <c r="AA17" s="21">
        <v>0</v>
      </c>
      <c r="AC17" s="3"/>
      <c r="AD17" s="22">
        <v>0</v>
      </c>
      <c r="AE17" s="23">
        <v>0</v>
      </c>
      <c r="AF17" s="24">
        <v>0</v>
      </c>
      <c r="AJ17" s="25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X17" s="25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L17" s="25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CB17" s="3"/>
      <c r="CC17" s="22">
        <v>0</v>
      </c>
      <c r="CD17" s="23">
        <v>0</v>
      </c>
      <c r="CE17" s="24">
        <v>0</v>
      </c>
      <c r="CI17" s="15" t="str">
        <f t="shared" si="5"/>
        <v>E017</v>
      </c>
      <c r="CK17" s="16">
        <v>26</v>
      </c>
      <c r="CL17" s="16">
        <v>57</v>
      </c>
      <c r="CM17" s="16">
        <v>61</v>
      </c>
    </row>
    <row r="18" spans="1:91" ht="20.100000000000001" customHeight="1" x14ac:dyDescent="0.25">
      <c r="A18" s="18" t="s">
        <v>57</v>
      </c>
      <c r="E18" s="15" t="s">
        <v>57</v>
      </c>
      <c r="G18" s="15" t="str">
        <f t="shared" si="6"/>
        <v>D018</v>
      </c>
      <c r="J18" s="19">
        <v>0</v>
      </c>
      <c r="K18" s="20">
        <v>0</v>
      </c>
      <c r="L18" s="21">
        <v>0</v>
      </c>
      <c r="N18" s="3"/>
      <c r="O18" s="19">
        <v>0</v>
      </c>
      <c r="P18" s="20">
        <v>0</v>
      </c>
      <c r="Q18" s="21">
        <v>0</v>
      </c>
      <c r="S18" s="3"/>
      <c r="T18" s="19">
        <v>0</v>
      </c>
      <c r="U18" s="20">
        <v>0</v>
      </c>
      <c r="V18" s="21">
        <v>0</v>
      </c>
      <c r="X18" s="3"/>
      <c r="Y18" s="19">
        <v>0</v>
      </c>
      <c r="Z18" s="20">
        <v>0</v>
      </c>
      <c r="AA18" s="21">
        <v>0</v>
      </c>
      <c r="AC18" s="3"/>
      <c r="AD18" s="22">
        <v>0</v>
      </c>
      <c r="AE18" s="23">
        <v>0</v>
      </c>
      <c r="AF18" s="24">
        <v>0</v>
      </c>
      <c r="AJ18" s="25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X18" s="25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L18" s="25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CB18" s="3"/>
      <c r="CC18" s="22">
        <v>0</v>
      </c>
      <c r="CD18" s="23">
        <v>0</v>
      </c>
      <c r="CE18" s="24">
        <v>0</v>
      </c>
      <c r="CI18" s="15" t="str">
        <f t="shared" si="5"/>
        <v>E018</v>
      </c>
      <c r="CK18" s="16">
        <v>4</v>
      </c>
      <c r="CL18" s="16">
        <v>3</v>
      </c>
      <c r="CM18" s="16">
        <v>3</v>
      </c>
    </row>
    <row r="19" spans="1:91" ht="20.100000000000001" customHeight="1" x14ac:dyDescent="0.25">
      <c r="A19" s="18" t="s">
        <v>58</v>
      </c>
      <c r="E19" s="15" t="s">
        <v>58</v>
      </c>
      <c r="G19" s="15" t="str">
        <f t="shared" si="6"/>
        <v>D019</v>
      </c>
      <c r="J19" s="19">
        <v>0</v>
      </c>
      <c r="K19" s="20">
        <v>0</v>
      </c>
      <c r="L19" s="21">
        <v>0</v>
      </c>
      <c r="N19" s="3"/>
      <c r="O19" s="19">
        <v>0</v>
      </c>
      <c r="P19" s="20">
        <v>0</v>
      </c>
      <c r="Q19" s="21">
        <v>0</v>
      </c>
      <c r="S19" s="3"/>
      <c r="T19" s="19">
        <v>0</v>
      </c>
      <c r="U19" s="20">
        <v>0</v>
      </c>
      <c r="V19" s="21">
        <v>0</v>
      </c>
      <c r="X19" s="3"/>
      <c r="Y19" s="19">
        <v>0</v>
      </c>
      <c r="Z19" s="20">
        <v>0</v>
      </c>
      <c r="AA19" s="21">
        <v>0</v>
      </c>
      <c r="AC19" s="3"/>
      <c r="AD19" s="22">
        <v>0</v>
      </c>
      <c r="AE19" s="23">
        <v>0</v>
      </c>
      <c r="AF19" s="24">
        <v>0</v>
      </c>
      <c r="AJ19" s="25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X19" s="25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L19" s="25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CB19" s="3"/>
      <c r="CC19" s="22">
        <v>0</v>
      </c>
      <c r="CD19" s="23">
        <v>0</v>
      </c>
      <c r="CE19" s="24">
        <v>0</v>
      </c>
      <c r="CI19" s="15" t="str">
        <f t="shared" si="5"/>
        <v>E019</v>
      </c>
      <c r="CK19" s="16">
        <v>4</v>
      </c>
      <c r="CL19" s="16">
        <v>3</v>
      </c>
      <c r="CM19" s="16">
        <v>3</v>
      </c>
    </row>
    <row r="20" spans="1:91" ht="20.100000000000001" customHeight="1" x14ac:dyDescent="0.25">
      <c r="A20" s="18" t="s">
        <v>59</v>
      </c>
      <c r="E20" s="15" t="s">
        <v>59</v>
      </c>
      <c r="G20" s="15" t="str">
        <f t="shared" si="6"/>
        <v>D020</v>
      </c>
      <c r="J20" s="19">
        <v>0</v>
      </c>
      <c r="K20" s="20">
        <v>0</v>
      </c>
      <c r="L20" s="21">
        <v>0</v>
      </c>
      <c r="N20" s="3"/>
      <c r="O20" s="19">
        <v>0</v>
      </c>
      <c r="P20" s="20">
        <v>0</v>
      </c>
      <c r="Q20" s="21">
        <v>0</v>
      </c>
      <c r="S20" s="3"/>
      <c r="T20" s="19">
        <v>0</v>
      </c>
      <c r="U20" s="20">
        <v>0</v>
      </c>
      <c r="V20" s="21">
        <v>0</v>
      </c>
      <c r="X20" s="3"/>
      <c r="Y20" s="19">
        <v>0</v>
      </c>
      <c r="Z20" s="20">
        <v>0</v>
      </c>
      <c r="AA20" s="21">
        <v>0</v>
      </c>
      <c r="AC20" s="3"/>
      <c r="AD20" s="22">
        <v>0</v>
      </c>
      <c r="AE20" s="23">
        <v>0</v>
      </c>
      <c r="AF20" s="24">
        <v>0</v>
      </c>
      <c r="AJ20" s="25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X20" s="25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L20" s="25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CB20" s="3"/>
      <c r="CC20" s="22">
        <v>0</v>
      </c>
      <c r="CD20" s="23">
        <v>0</v>
      </c>
      <c r="CE20" s="24">
        <v>0</v>
      </c>
      <c r="CI20" s="15" t="str">
        <f t="shared" si="5"/>
        <v>E020</v>
      </c>
      <c r="CK20" s="16">
        <v>4</v>
      </c>
      <c r="CL20" s="16">
        <v>3</v>
      </c>
      <c r="CM20" s="16">
        <v>3</v>
      </c>
    </row>
    <row r="21" spans="1:91" ht="20.100000000000001" customHeight="1" x14ac:dyDescent="0.25">
      <c r="C21" s="5" t="s">
        <v>60</v>
      </c>
      <c r="N21" s="3"/>
      <c r="O21" s="3"/>
      <c r="P21" s="3"/>
      <c r="Q21" s="3"/>
      <c r="S21" s="3"/>
      <c r="T21" s="3"/>
      <c r="U21" s="3"/>
      <c r="V21" s="3"/>
      <c r="X21" s="3"/>
      <c r="Y21" s="3"/>
      <c r="Z21" s="3"/>
      <c r="AA21" s="3"/>
      <c r="AC21" s="3"/>
      <c r="AD21" s="3"/>
      <c r="AE21" s="3"/>
      <c r="AF21" s="3"/>
      <c r="CB21" s="3"/>
      <c r="CC21" s="3"/>
      <c r="CD21" s="3"/>
      <c r="CE21" s="3"/>
      <c r="CI21" s="15" t="str">
        <f t="shared" si="5"/>
        <v>E021</v>
      </c>
      <c r="CK21" s="16">
        <v>0</v>
      </c>
      <c r="CL21" s="16">
        <v>38</v>
      </c>
      <c r="CM21" s="16">
        <v>0</v>
      </c>
    </row>
    <row r="22" spans="1:91" ht="20.100000000000001" customHeight="1" x14ac:dyDescent="0.25">
      <c r="A22" s="18" t="s">
        <v>61</v>
      </c>
      <c r="E22" s="15" t="s">
        <v>62</v>
      </c>
      <c r="G22" s="15" t="str">
        <f t="shared" ref="G22:G41" si="7">"D"&amp;TEXT(ROW(H22),"000")</f>
        <v>D022</v>
      </c>
      <c r="J22" s="19">
        <v>0</v>
      </c>
      <c r="K22" s="20">
        <v>0</v>
      </c>
      <c r="L22" s="21">
        <v>0</v>
      </c>
      <c r="N22" s="3"/>
      <c r="O22" s="19">
        <v>0</v>
      </c>
      <c r="P22" s="20">
        <v>0</v>
      </c>
      <c r="Q22" s="21">
        <v>0</v>
      </c>
      <c r="S22" s="3"/>
      <c r="T22" s="19">
        <v>0</v>
      </c>
      <c r="U22" s="20">
        <v>0</v>
      </c>
      <c r="V22" s="21">
        <v>0</v>
      </c>
      <c r="X22" s="3"/>
      <c r="Y22" s="19">
        <v>0</v>
      </c>
      <c r="Z22" s="20">
        <v>0</v>
      </c>
      <c r="AA22" s="21">
        <v>0</v>
      </c>
      <c r="AC22" s="3"/>
      <c r="AD22" s="22">
        <v>0</v>
      </c>
      <c r="AE22" s="23">
        <v>0</v>
      </c>
      <c r="AF22" s="24">
        <v>0</v>
      </c>
      <c r="AJ22" s="25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X22" s="25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L22" s="25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CB22" s="3"/>
      <c r="CC22" s="22">
        <v>0</v>
      </c>
      <c r="CD22" s="23">
        <v>0</v>
      </c>
      <c r="CE22" s="24">
        <v>0</v>
      </c>
      <c r="CI22" s="15" t="str">
        <f t="shared" si="5"/>
        <v>E022</v>
      </c>
      <c r="CK22" s="16">
        <v>33</v>
      </c>
      <c r="CL22" s="16">
        <v>24</v>
      </c>
      <c r="CM22" s="16">
        <v>52</v>
      </c>
    </row>
    <row r="23" spans="1:91" ht="20.100000000000001" customHeight="1" x14ac:dyDescent="0.25">
      <c r="A23" s="18" t="s">
        <v>63</v>
      </c>
      <c r="E23" s="15" t="s">
        <v>63</v>
      </c>
      <c r="G23" s="15" t="str">
        <f t="shared" si="7"/>
        <v>D023</v>
      </c>
      <c r="J23" s="19">
        <v>0</v>
      </c>
      <c r="K23" s="20">
        <v>0</v>
      </c>
      <c r="L23" s="21">
        <v>0</v>
      </c>
      <c r="N23" s="3"/>
      <c r="O23" s="19">
        <v>0</v>
      </c>
      <c r="P23" s="20">
        <v>0</v>
      </c>
      <c r="Q23" s="21">
        <v>0</v>
      </c>
      <c r="S23" s="3"/>
      <c r="T23" s="19">
        <v>0</v>
      </c>
      <c r="U23" s="20">
        <v>0</v>
      </c>
      <c r="V23" s="21">
        <v>0</v>
      </c>
      <c r="X23" s="3"/>
      <c r="Y23" s="19">
        <v>0</v>
      </c>
      <c r="Z23" s="20">
        <v>0</v>
      </c>
      <c r="AA23" s="21">
        <v>0</v>
      </c>
      <c r="AC23" s="3"/>
      <c r="AD23" s="22">
        <v>0</v>
      </c>
      <c r="AE23" s="23">
        <v>0</v>
      </c>
      <c r="AF23" s="24">
        <v>0</v>
      </c>
      <c r="AJ23" s="25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X23" s="25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L23" s="25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CB23" s="3"/>
      <c r="CC23" s="22">
        <v>0</v>
      </c>
      <c r="CD23" s="23">
        <v>0</v>
      </c>
      <c r="CE23" s="24">
        <v>0</v>
      </c>
      <c r="CI23" s="15" t="str">
        <f t="shared" si="5"/>
        <v>E023</v>
      </c>
      <c r="CK23" s="16">
        <v>3</v>
      </c>
      <c r="CL23" s="16">
        <v>3</v>
      </c>
      <c r="CM23" s="16">
        <v>3</v>
      </c>
    </row>
    <row r="24" spans="1:91" ht="20.100000000000001" customHeight="1" x14ac:dyDescent="0.25">
      <c r="A24" s="18" t="s">
        <v>64</v>
      </c>
      <c r="E24" s="15" t="s">
        <v>64</v>
      </c>
      <c r="G24" s="15" t="str">
        <f t="shared" si="7"/>
        <v>D024</v>
      </c>
      <c r="J24" s="19">
        <v>0</v>
      </c>
      <c r="K24" s="20">
        <v>0</v>
      </c>
      <c r="L24" s="21">
        <v>0</v>
      </c>
      <c r="N24" s="3"/>
      <c r="O24" s="19">
        <v>0</v>
      </c>
      <c r="P24" s="20">
        <v>0</v>
      </c>
      <c r="Q24" s="21">
        <v>0</v>
      </c>
      <c r="S24" s="3"/>
      <c r="T24" s="19">
        <v>0</v>
      </c>
      <c r="U24" s="20">
        <v>0</v>
      </c>
      <c r="V24" s="21">
        <v>0</v>
      </c>
      <c r="X24" s="3"/>
      <c r="Y24" s="19">
        <v>0</v>
      </c>
      <c r="Z24" s="20">
        <v>0</v>
      </c>
      <c r="AA24" s="21">
        <v>0</v>
      </c>
      <c r="AC24" s="3"/>
      <c r="AD24" s="22">
        <v>0</v>
      </c>
      <c r="AE24" s="23">
        <v>0</v>
      </c>
      <c r="AF24" s="24">
        <v>0</v>
      </c>
      <c r="AJ24" s="25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X24" s="25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L24" s="25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CB24" s="3"/>
      <c r="CC24" s="22">
        <v>0</v>
      </c>
      <c r="CD24" s="23">
        <v>0</v>
      </c>
      <c r="CE24" s="24">
        <v>0</v>
      </c>
      <c r="CI24" s="15" t="str">
        <f t="shared" si="5"/>
        <v>E024</v>
      </c>
      <c r="CK24" s="16">
        <v>3</v>
      </c>
      <c r="CL24" s="16">
        <v>3</v>
      </c>
      <c r="CM24" s="16">
        <v>3</v>
      </c>
    </row>
    <row r="25" spans="1:91" ht="20.100000000000001" customHeight="1" x14ac:dyDescent="0.25">
      <c r="A25" s="18" t="s">
        <v>65</v>
      </c>
      <c r="E25" s="15" t="s">
        <v>65</v>
      </c>
      <c r="G25" s="15" t="str">
        <f t="shared" si="7"/>
        <v>D025</v>
      </c>
      <c r="J25" s="19">
        <v>0</v>
      </c>
      <c r="K25" s="20">
        <v>0</v>
      </c>
      <c r="L25" s="21">
        <v>0</v>
      </c>
      <c r="N25" s="3"/>
      <c r="O25" s="19">
        <v>0</v>
      </c>
      <c r="P25" s="20">
        <v>0</v>
      </c>
      <c r="Q25" s="21">
        <v>0</v>
      </c>
      <c r="S25" s="3"/>
      <c r="T25" s="19">
        <v>0</v>
      </c>
      <c r="U25" s="20">
        <v>0</v>
      </c>
      <c r="V25" s="21">
        <v>0</v>
      </c>
      <c r="X25" s="3"/>
      <c r="Y25" s="19">
        <v>0</v>
      </c>
      <c r="Z25" s="20">
        <v>0</v>
      </c>
      <c r="AA25" s="21">
        <v>0</v>
      </c>
      <c r="AC25" s="3"/>
      <c r="AD25" s="22">
        <v>0</v>
      </c>
      <c r="AE25" s="23">
        <v>0</v>
      </c>
      <c r="AF25" s="24">
        <v>0</v>
      </c>
      <c r="AJ25" s="25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X25" s="25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L25" s="25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CB25" s="3"/>
      <c r="CC25" s="22">
        <v>0</v>
      </c>
      <c r="CD25" s="23">
        <v>0</v>
      </c>
      <c r="CE25" s="24">
        <v>0</v>
      </c>
      <c r="CI25" s="15" t="str">
        <f t="shared" si="5"/>
        <v>E025</v>
      </c>
      <c r="CK25" s="16">
        <v>3</v>
      </c>
      <c r="CL25" s="16">
        <v>3</v>
      </c>
      <c r="CM25" s="16">
        <v>3</v>
      </c>
    </row>
    <row r="26" spans="1:91" ht="20.100000000000001" customHeight="1" x14ac:dyDescent="0.25">
      <c r="A26" s="18" t="s">
        <v>66</v>
      </c>
      <c r="E26" s="15" t="s">
        <v>66</v>
      </c>
      <c r="G26" s="15" t="str">
        <f t="shared" si="7"/>
        <v>D026</v>
      </c>
      <c r="J26" s="19">
        <v>0</v>
      </c>
      <c r="K26" s="20">
        <v>0</v>
      </c>
      <c r="L26" s="21">
        <v>0</v>
      </c>
      <c r="N26" s="3"/>
      <c r="O26" s="19">
        <v>0</v>
      </c>
      <c r="P26" s="20">
        <v>0</v>
      </c>
      <c r="Q26" s="21">
        <v>0</v>
      </c>
      <c r="S26" s="3"/>
      <c r="T26" s="19">
        <v>0</v>
      </c>
      <c r="U26" s="20">
        <v>0</v>
      </c>
      <c r="V26" s="21">
        <v>0</v>
      </c>
      <c r="X26" s="3"/>
      <c r="Y26" s="19">
        <v>0</v>
      </c>
      <c r="Z26" s="20">
        <v>0</v>
      </c>
      <c r="AA26" s="21">
        <v>0</v>
      </c>
      <c r="AC26" s="3"/>
      <c r="AD26" s="22">
        <v>0</v>
      </c>
      <c r="AE26" s="23">
        <v>0</v>
      </c>
      <c r="AF26" s="24">
        <v>0</v>
      </c>
      <c r="AJ26" s="25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X26" s="25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L26" s="25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CB26" s="3"/>
      <c r="CC26" s="22">
        <v>0</v>
      </c>
      <c r="CD26" s="23">
        <v>0</v>
      </c>
      <c r="CE26" s="24">
        <v>0</v>
      </c>
      <c r="CI26" s="15" t="str">
        <f t="shared" si="5"/>
        <v>E026</v>
      </c>
      <c r="CK26" s="16">
        <v>3</v>
      </c>
      <c r="CL26" s="16">
        <v>3</v>
      </c>
      <c r="CM26" s="16">
        <v>3</v>
      </c>
    </row>
    <row r="27" spans="1:91" ht="20.100000000000001" customHeight="1" x14ac:dyDescent="0.25">
      <c r="A27" s="18" t="s">
        <v>67</v>
      </c>
      <c r="E27" s="15" t="s">
        <v>67</v>
      </c>
      <c r="G27" s="15" t="str">
        <f t="shared" si="7"/>
        <v>D027</v>
      </c>
      <c r="J27" s="19">
        <v>0</v>
      </c>
      <c r="K27" s="20">
        <v>0</v>
      </c>
      <c r="L27" s="21">
        <v>0</v>
      </c>
      <c r="N27" s="3"/>
      <c r="O27" s="19">
        <v>0</v>
      </c>
      <c r="P27" s="20">
        <v>0</v>
      </c>
      <c r="Q27" s="21">
        <v>0</v>
      </c>
      <c r="S27" s="3"/>
      <c r="T27" s="19">
        <v>0</v>
      </c>
      <c r="U27" s="20">
        <v>0</v>
      </c>
      <c r="V27" s="21">
        <v>0</v>
      </c>
      <c r="X27" s="3"/>
      <c r="Y27" s="19">
        <v>0</v>
      </c>
      <c r="Z27" s="20">
        <v>0</v>
      </c>
      <c r="AA27" s="21">
        <v>0</v>
      </c>
      <c r="AC27" s="3"/>
      <c r="AD27" s="22">
        <v>0</v>
      </c>
      <c r="AE27" s="23">
        <v>0</v>
      </c>
      <c r="AF27" s="24">
        <v>0</v>
      </c>
      <c r="AJ27" s="25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X27" s="25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L27" s="25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CB27" s="3"/>
      <c r="CC27" s="22">
        <v>0</v>
      </c>
      <c r="CD27" s="23">
        <v>0</v>
      </c>
      <c r="CE27" s="24">
        <v>0</v>
      </c>
      <c r="CI27" s="15" t="str">
        <f t="shared" si="5"/>
        <v>E027</v>
      </c>
      <c r="CK27" s="16">
        <v>3</v>
      </c>
      <c r="CL27" s="16">
        <v>3</v>
      </c>
      <c r="CM27" s="16">
        <v>3</v>
      </c>
    </row>
    <row r="28" spans="1:91" ht="20.100000000000001" customHeight="1" x14ac:dyDescent="0.25">
      <c r="A28" s="18" t="s">
        <v>68</v>
      </c>
      <c r="E28" s="15" t="s">
        <v>68</v>
      </c>
      <c r="G28" s="15" t="str">
        <f t="shared" si="7"/>
        <v>D028</v>
      </c>
      <c r="J28" s="19">
        <v>0</v>
      </c>
      <c r="K28" s="20">
        <v>0</v>
      </c>
      <c r="L28" s="21">
        <v>0</v>
      </c>
      <c r="N28" s="3"/>
      <c r="O28" s="19">
        <v>0</v>
      </c>
      <c r="P28" s="20">
        <v>0</v>
      </c>
      <c r="Q28" s="21">
        <v>0</v>
      </c>
      <c r="S28" s="3"/>
      <c r="T28" s="19">
        <v>0</v>
      </c>
      <c r="U28" s="20">
        <v>0</v>
      </c>
      <c r="V28" s="21">
        <v>0</v>
      </c>
      <c r="X28" s="3"/>
      <c r="Y28" s="19">
        <v>0</v>
      </c>
      <c r="Z28" s="20">
        <v>0</v>
      </c>
      <c r="AA28" s="21">
        <v>0</v>
      </c>
      <c r="AC28" s="3"/>
      <c r="AD28" s="22">
        <v>0</v>
      </c>
      <c r="AE28" s="23">
        <v>0</v>
      </c>
      <c r="AF28" s="24">
        <v>0</v>
      </c>
      <c r="AJ28" s="25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X28" s="25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L28" s="25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CB28" s="3"/>
      <c r="CC28" s="22">
        <v>0</v>
      </c>
      <c r="CD28" s="23">
        <v>0</v>
      </c>
      <c r="CE28" s="24">
        <v>0</v>
      </c>
      <c r="CI28" s="15" t="str">
        <f t="shared" si="5"/>
        <v>E028</v>
      </c>
      <c r="CK28" s="16">
        <v>3</v>
      </c>
      <c r="CL28" s="16">
        <v>3</v>
      </c>
      <c r="CM28" s="16">
        <v>3</v>
      </c>
    </row>
    <row r="29" spans="1:91" ht="20.100000000000001" customHeight="1" x14ac:dyDescent="0.25">
      <c r="A29" s="18" t="s">
        <v>69</v>
      </c>
      <c r="E29" s="15" t="s">
        <v>69</v>
      </c>
      <c r="G29" s="15" t="str">
        <f t="shared" si="7"/>
        <v>D029</v>
      </c>
      <c r="J29" s="19">
        <v>0</v>
      </c>
      <c r="K29" s="20">
        <v>0</v>
      </c>
      <c r="L29" s="21">
        <v>0</v>
      </c>
      <c r="N29" s="3"/>
      <c r="O29" s="19">
        <v>0</v>
      </c>
      <c r="P29" s="20">
        <v>0</v>
      </c>
      <c r="Q29" s="21">
        <v>0</v>
      </c>
      <c r="S29" s="3"/>
      <c r="T29" s="19">
        <v>0</v>
      </c>
      <c r="U29" s="20">
        <v>0</v>
      </c>
      <c r="V29" s="21">
        <v>0</v>
      </c>
      <c r="X29" s="3"/>
      <c r="Y29" s="19">
        <v>0</v>
      </c>
      <c r="Z29" s="20">
        <v>0</v>
      </c>
      <c r="AA29" s="21">
        <v>0</v>
      </c>
      <c r="AC29" s="3"/>
      <c r="AD29" s="22">
        <v>0</v>
      </c>
      <c r="AE29" s="23">
        <v>0</v>
      </c>
      <c r="AF29" s="24">
        <v>0</v>
      </c>
      <c r="AJ29" s="25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X29" s="25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L29" s="25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CB29" s="3"/>
      <c r="CC29" s="22">
        <v>0</v>
      </c>
      <c r="CD29" s="23">
        <v>0</v>
      </c>
      <c r="CE29" s="24">
        <v>0</v>
      </c>
      <c r="CI29" s="15" t="str">
        <f t="shared" si="5"/>
        <v>E029</v>
      </c>
      <c r="CK29" s="16">
        <v>3</v>
      </c>
      <c r="CL29" s="16">
        <v>3</v>
      </c>
      <c r="CM29" s="16">
        <v>3</v>
      </c>
    </row>
    <row r="30" spans="1:91" ht="20.100000000000001" customHeight="1" x14ac:dyDescent="0.25">
      <c r="A30" s="18" t="s">
        <v>70</v>
      </c>
      <c r="E30" s="15" t="s">
        <v>70</v>
      </c>
      <c r="G30" s="15" t="str">
        <f t="shared" si="7"/>
        <v>D030</v>
      </c>
      <c r="J30" s="19">
        <v>0</v>
      </c>
      <c r="K30" s="20">
        <v>0</v>
      </c>
      <c r="L30" s="21">
        <v>0</v>
      </c>
      <c r="N30" s="3"/>
      <c r="O30" s="19">
        <v>0</v>
      </c>
      <c r="P30" s="20">
        <v>0</v>
      </c>
      <c r="Q30" s="21">
        <v>0</v>
      </c>
      <c r="S30" s="3"/>
      <c r="T30" s="19">
        <v>0</v>
      </c>
      <c r="U30" s="20">
        <v>0</v>
      </c>
      <c r="V30" s="21">
        <v>0</v>
      </c>
      <c r="X30" s="3"/>
      <c r="Y30" s="19">
        <v>0</v>
      </c>
      <c r="Z30" s="20">
        <v>0</v>
      </c>
      <c r="AA30" s="21">
        <v>0</v>
      </c>
      <c r="AC30" s="3"/>
      <c r="AD30" s="22">
        <v>0</v>
      </c>
      <c r="AE30" s="23">
        <v>0</v>
      </c>
      <c r="AF30" s="24">
        <v>0</v>
      </c>
      <c r="AJ30" s="25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X30" s="25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L30" s="25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CB30" s="3"/>
      <c r="CC30" s="22">
        <v>0</v>
      </c>
      <c r="CD30" s="23">
        <v>0</v>
      </c>
      <c r="CE30" s="24">
        <v>0</v>
      </c>
      <c r="CI30" s="15" t="str">
        <f t="shared" si="5"/>
        <v>E030</v>
      </c>
      <c r="CK30" s="16">
        <v>3</v>
      </c>
      <c r="CL30" s="16">
        <v>3</v>
      </c>
      <c r="CM30" s="16">
        <v>3</v>
      </c>
    </row>
    <row r="31" spans="1:91" ht="20.100000000000001" customHeight="1" x14ac:dyDescent="0.25">
      <c r="A31" s="18" t="s">
        <v>71</v>
      </c>
      <c r="E31" s="15" t="s">
        <v>71</v>
      </c>
      <c r="G31" s="15" t="str">
        <f t="shared" si="7"/>
        <v>D031</v>
      </c>
      <c r="J31" s="19">
        <v>0</v>
      </c>
      <c r="K31" s="20">
        <v>0</v>
      </c>
      <c r="L31" s="21">
        <v>0</v>
      </c>
      <c r="N31" s="3"/>
      <c r="O31" s="19">
        <v>0</v>
      </c>
      <c r="P31" s="20">
        <v>0</v>
      </c>
      <c r="Q31" s="21">
        <v>0</v>
      </c>
      <c r="S31" s="3"/>
      <c r="T31" s="19">
        <v>0</v>
      </c>
      <c r="U31" s="20">
        <v>0</v>
      </c>
      <c r="V31" s="21">
        <v>0</v>
      </c>
      <c r="X31" s="3"/>
      <c r="Y31" s="19">
        <v>0</v>
      </c>
      <c r="Z31" s="20">
        <v>0</v>
      </c>
      <c r="AA31" s="21">
        <v>0</v>
      </c>
      <c r="AC31" s="3"/>
      <c r="AD31" s="22">
        <v>0</v>
      </c>
      <c r="AE31" s="23">
        <v>0</v>
      </c>
      <c r="AF31" s="24">
        <v>0</v>
      </c>
      <c r="AJ31" s="25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X31" s="25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L31" s="25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CB31" s="3"/>
      <c r="CC31" s="22">
        <v>0</v>
      </c>
      <c r="CD31" s="23">
        <v>0</v>
      </c>
      <c r="CE31" s="24">
        <v>0</v>
      </c>
      <c r="CI31" s="15" t="str">
        <f t="shared" si="5"/>
        <v>E031</v>
      </c>
      <c r="CK31" s="16">
        <v>3</v>
      </c>
      <c r="CL31" s="16">
        <v>3</v>
      </c>
      <c r="CM31" s="16">
        <v>3</v>
      </c>
    </row>
    <row r="32" spans="1:91" ht="20.100000000000001" customHeight="1" x14ac:dyDescent="0.25">
      <c r="A32" s="18" t="s">
        <v>72</v>
      </c>
      <c r="E32" s="15" t="s">
        <v>72</v>
      </c>
      <c r="G32" s="15" t="str">
        <f t="shared" si="7"/>
        <v>D032</v>
      </c>
      <c r="J32" s="19">
        <v>0</v>
      </c>
      <c r="K32" s="20">
        <v>0</v>
      </c>
      <c r="L32" s="21">
        <v>0</v>
      </c>
      <c r="N32" s="3"/>
      <c r="O32" s="19">
        <v>0</v>
      </c>
      <c r="P32" s="20">
        <v>0</v>
      </c>
      <c r="Q32" s="21">
        <v>0</v>
      </c>
      <c r="S32" s="3"/>
      <c r="T32" s="19">
        <v>0</v>
      </c>
      <c r="U32" s="20">
        <v>0</v>
      </c>
      <c r="V32" s="21">
        <v>0</v>
      </c>
      <c r="X32" s="3"/>
      <c r="Y32" s="19">
        <v>0</v>
      </c>
      <c r="Z32" s="20">
        <v>0</v>
      </c>
      <c r="AA32" s="21">
        <v>0</v>
      </c>
      <c r="AC32" s="3"/>
      <c r="AD32" s="22">
        <v>0</v>
      </c>
      <c r="AE32" s="23">
        <v>0</v>
      </c>
      <c r="AF32" s="24">
        <v>0</v>
      </c>
      <c r="AJ32" s="25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X32" s="25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L32" s="25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0</v>
      </c>
      <c r="BU32" s="21">
        <v>0</v>
      </c>
      <c r="BV32" s="21">
        <v>0</v>
      </c>
      <c r="BW32" s="21">
        <v>0</v>
      </c>
      <c r="BX32" s="21">
        <v>0</v>
      </c>
      <c r="CB32" s="3"/>
      <c r="CC32" s="22">
        <v>0</v>
      </c>
      <c r="CD32" s="23">
        <v>0</v>
      </c>
      <c r="CE32" s="24">
        <v>0</v>
      </c>
      <c r="CI32" s="15" t="str">
        <f t="shared" si="5"/>
        <v>E032</v>
      </c>
      <c r="CK32" s="16">
        <v>3</v>
      </c>
      <c r="CL32" s="16">
        <v>3</v>
      </c>
      <c r="CM32" s="16">
        <v>3</v>
      </c>
    </row>
    <row r="33" spans="1:91" ht="20.100000000000001" customHeight="1" x14ac:dyDescent="0.25">
      <c r="A33" s="18" t="s">
        <v>73</v>
      </c>
      <c r="E33" s="15" t="s">
        <v>73</v>
      </c>
      <c r="G33" s="15" t="str">
        <f t="shared" si="7"/>
        <v>D033</v>
      </c>
      <c r="J33" s="19">
        <v>0</v>
      </c>
      <c r="K33" s="20">
        <v>0</v>
      </c>
      <c r="L33" s="21">
        <v>0</v>
      </c>
      <c r="N33" s="3"/>
      <c r="O33" s="19">
        <v>0</v>
      </c>
      <c r="P33" s="20">
        <v>0</v>
      </c>
      <c r="Q33" s="21">
        <v>0</v>
      </c>
      <c r="S33" s="3"/>
      <c r="T33" s="19">
        <v>0</v>
      </c>
      <c r="U33" s="20">
        <v>0</v>
      </c>
      <c r="V33" s="21">
        <v>0</v>
      </c>
      <c r="X33" s="3"/>
      <c r="Y33" s="19">
        <v>0</v>
      </c>
      <c r="Z33" s="20">
        <v>0</v>
      </c>
      <c r="AA33" s="21">
        <v>0</v>
      </c>
      <c r="AC33" s="3"/>
      <c r="AD33" s="22">
        <v>0</v>
      </c>
      <c r="AE33" s="23">
        <v>0</v>
      </c>
      <c r="AF33" s="24">
        <v>0</v>
      </c>
      <c r="AJ33" s="25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X33" s="25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L33" s="25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CB33" s="3"/>
      <c r="CC33" s="22">
        <v>0</v>
      </c>
      <c r="CD33" s="23">
        <v>0</v>
      </c>
      <c r="CE33" s="24">
        <v>0</v>
      </c>
      <c r="CI33" s="15" t="str">
        <f t="shared" si="5"/>
        <v>E033</v>
      </c>
      <c r="CK33" s="16">
        <v>3</v>
      </c>
      <c r="CL33" s="16">
        <v>3</v>
      </c>
      <c r="CM33" s="16">
        <v>3</v>
      </c>
    </row>
    <row r="34" spans="1:91" ht="20.100000000000001" customHeight="1" x14ac:dyDescent="0.25">
      <c r="A34" s="18" t="s">
        <v>74</v>
      </c>
      <c r="E34" s="15" t="s">
        <v>74</v>
      </c>
      <c r="G34" s="15" t="str">
        <f t="shared" si="7"/>
        <v>D034</v>
      </c>
      <c r="J34" s="19">
        <v>0</v>
      </c>
      <c r="K34" s="20">
        <v>0</v>
      </c>
      <c r="L34" s="21">
        <v>0</v>
      </c>
      <c r="N34" s="3"/>
      <c r="O34" s="19">
        <v>0</v>
      </c>
      <c r="P34" s="20">
        <v>0</v>
      </c>
      <c r="Q34" s="21">
        <v>0</v>
      </c>
      <c r="S34" s="3"/>
      <c r="T34" s="19">
        <v>0</v>
      </c>
      <c r="U34" s="20">
        <v>0</v>
      </c>
      <c r="V34" s="21">
        <v>0</v>
      </c>
      <c r="X34" s="3"/>
      <c r="Y34" s="19">
        <v>0</v>
      </c>
      <c r="Z34" s="20">
        <v>0</v>
      </c>
      <c r="AA34" s="21">
        <v>0</v>
      </c>
      <c r="AC34" s="3"/>
      <c r="AD34" s="22">
        <v>0</v>
      </c>
      <c r="AE34" s="23">
        <v>0</v>
      </c>
      <c r="AF34" s="24">
        <v>0</v>
      </c>
      <c r="AJ34" s="25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X34" s="25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L34" s="25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0</v>
      </c>
      <c r="CB34" s="3"/>
      <c r="CC34" s="22">
        <v>0</v>
      </c>
      <c r="CD34" s="23">
        <v>0</v>
      </c>
      <c r="CE34" s="24">
        <v>0</v>
      </c>
      <c r="CI34" s="15" t="str">
        <f t="shared" si="5"/>
        <v>E034</v>
      </c>
      <c r="CK34" s="16">
        <v>3</v>
      </c>
      <c r="CL34" s="16">
        <v>3</v>
      </c>
      <c r="CM34" s="16">
        <v>3</v>
      </c>
    </row>
    <row r="35" spans="1:91" ht="20.100000000000001" customHeight="1" x14ac:dyDescent="0.25">
      <c r="A35" s="18" t="s">
        <v>75</v>
      </c>
      <c r="E35" s="15" t="s">
        <v>75</v>
      </c>
      <c r="G35" s="15" t="str">
        <f t="shared" si="7"/>
        <v>D035</v>
      </c>
      <c r="J35" s="19">
        <v>0</v>
      </c>
      <c r="K35" s="20">
        <v>0</v>
      </c>
      <c r="L35" s="21">
        <v>0</v>
      </c>
      <c r="N35" s="3"/>
      <c r="O35" s="19">
        <v>0</v>
      </c>
      <c r="P35" s="20">
        <v>0</v>
      </c>
      <c r="Q35" s="21">
        <v>0</v>
      </c>
      <c r="S35" s="3"/>
      <c r="T35" s="19">
        <v>0</v>
      </c>
      <c r="U35" s="20">
        <v>0</v>
      </c>
      <c r="V35" s="21">
        <v>0</v>
      </c>
      <c r="X35" s="3"/>
      <c r="Y35" s="19">
        <v>0</v>
      </c>
      <c r="Z35" s="20">
        <v>0</v>
      </c>
      <c r="AA35" s="21">
        <v>0</v>
      </c>
      <c r="AC35" s="3"/>
      <c r="AD35" s="22">
        <v>0</v>
      </c>
      <c r="AE35" s="23">
        <v>0</v>
      </c>
      <c r="AF35" s="24">
        <v>0</v>
      </c>
      <c r="AJ35" s="25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X35" s="25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L35" s="25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CB35" s="3"/>
      <c r="CC35" s="22">
        <v>0</v>
      </c>
      <c r="CD35" s="23">
        <v>0</v>
      </c>
      <c r="CE35" s="24">
        <v>0</v>
      </c>
      <c r="CI35" s="15" t="str">
        <f t="shared" si="5"/>
        <v>E035</v>
      </c>
      <c r="CK35" s="16">
        <v>3</v>
      </c>
      <c r="CL35" s="16">
        <v>3</v>
      </c>
      <c r="CM35" s="16">
        <v>3</v>
      </c>
    </row>
    <row r="36" spans="1:91" ht="20.100000000000001" customHeight="1" x14ac:dyDescent="0.25">
      <c r="A36" s="18" t="s">
        <v>76</v>
      </c>
      <c r="E36" s="15" t="s">
        <v>76</v>
      </c>
      <c r="G36" s="15" t="str">
        <f t="shared" si="7"/>
        <v>D036</v>
      </c>
      <c r="J36" s="19">
        <v>0</v>
      </c>
      <c r="K36" s="20">
        <v>0</v>
      </c>
      <c r="L36" s="21">
        <v>0</v>
      </c>
      <c r="N36" s="3"/>
      <c r="O36" s="19">
        <v>0</v>
      </c>
      <c r="P36" s="20">
        <v>0</v>
      </c>
      <c r="Q36" s="21">
        <v>0</v>
      </c>
      <c r="S36" s="3"/>
      <c r="T36" s="19">
        <v>0</v>
      </c>
      <c r="U36" s="20">
        <v>0</v>
      </c>
      <c r="V36" s="21">
        <v>0</v>
      </c>
      <c r="X36" s="3"/>
      <c r="Y36" s="19">
        <v>0</v>
      </c>
      <c r="Z36" s="20">
        <v>0</v>
      </c>
      <c r="AA36" s="21">
        <v>0</v>
      </c>
      <c r="AC36" s="3"/>
      <c r="AD36" s="22">
        <v>0</v>
      </c>
      <c r="AE36" s="23">
        <v>0</v>
      </c>
      <c r="AF36" s="24">
        <v>0</v>
      </c>
      <c r="AJ36" s="25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X36" s="25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L36" s="25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21">
        <v>0</v>
      </c>
      <c r="BW36" s="21">
        <v>0</v>
      </c>
      <c r="BX36" s="21">
        <v>0</v>
      </c>
      <c r="CB36" s="3"/>
      <c r="CC36" s="22">
        <v>0</v>
      </c>
      <c r="CD36" s="23">
        <v>0</v>
      </c>
      <c r="CE36" s="24">
        <v>0</v>
      </c>
      <c r="CI36" s="15" t="str">
        <f t="shared" si="5"/>
        <v>E036</v>
      </c>
      <c r="CK36" s="16">
        <v>3</v>
      </c>
      <c r="CL36" s="16">
        <v>3</v>
      </c>
      <c r="CM36" s="16">
        <v>3</v>
      </c>
    </row>
    <row r="37" spans="1:91" ht="20.100000000000001" customHeight="1" x14ac:dyDescent="0.25">
      <c r="A37" s="18" t="s">
        <v>77</v>
      </c>
      <c r="E37" s="15" t="s">
        <v>77</v>
      </c>
      <c r="G37" s="15" t="str">
        <f t="shared" si="7"/>
        <v>D037</v>
      </c>
      <c r="J37" s="19">
        <v>0</v>
      </c>
      <c r="K37" s="20">
        <v>0</v>
      </c>
      <c r="L37" s="21">
        <v>0</v>
      </c>
      <c r="N37" s="3"/>
      <c r="O37" s="19">
        <v>0</v>
      </c>
      <c r="P37" s="20">
        <v>0</v>
      </c>
      <c r="Q37" s="21">
        <v>0</v>
      </c>
      <c r="S37" s="3"/>
      <c r="T37" s="19">
        <v>0</v>
      </c>
      <c r="U37" s="20">
        <v>0</v>
      </c>
      <c r="V37" s="21">
        <v>0</v>
      </c>
      <c r="X37" s="3"/>
      <c r="Y37" s="19">
        <v>0</v>
      </c>
      <c r="Z37" s="20">
        <v>0</v>
      </c>
      <c r="AA37" s="21">
        <v>0</v>
      </c>
      <c r="AC37" s="3"/>
      <c r="AD37" s="22">
        <v>0</v>
      </c>
      <c r="AE37" s="23">
        <v>0</v>
      </c>
      <c r="AF37" s="24">
        <v>0</v>
      </c>
      <c r="AJ37" s="25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X37" s="25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L37" s="25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CB37" s="3"/>
      <c r="CC37" s="22">
        <v>0</v>
      </c>
      <c r="CD37" s="23">
        <v>0</v>
      </c>
      <c r="CE37" s="24">
        <v>0</v>
      </c>
      <c r="CI37" s="15" t="str">
        <f t="shared" si="5"/>
        <v>E037</v>
      </c>
      <c r="CK37" s="16">
        <v>3</v>
      </c>
      <c r="CL37" s="16">
        <v>3</v>
      </c>
      <c r="CM37" s="16">
        <v>3</v>
      </c>
    </row>
    <row r="38" spans="1:91" ht="20.100000000000001" customHeight="1" x14ac:dyDescent="0.25">
      <c r="A38" s="18" t="s">
        <v>78</v>
      </c>
      <c r="E38" s="15" t="s">
        <v>78</v>
      </c>
      <c r="G38" s="15" t="str">
        <f t="shared" si="7"/>
        <v>D038</v>
      </c>
      <c r="J38" s="19">
        <v>0</v>
      </c>
      <c r="K38" s="20">
        <v>0</v>
      </c>
      <c r="L38" s="21">
        <v>0</v>
      </c>
      <c r="N38" s="3"/>
      <c r="O38" s="19">
        <v>0</v>
      </c>
      <c r="P38" s="20">
        <v>0</v>
      </c>
      <c r="Q38" s="21">
        <v>0</v>
      </c>
      <c r="S38" s="3"/>
      <c r="T38" s="19">
        <v>0</v>
      </c>
      <c r="U38" s="20">
        <v>0</v>
      </c>
      <c r="V38" s="21">
        <v>0</v>
      </c>
      <c r="X38" s="3"/>
      <c r="Y38" s="19">
        <v>0</v>
      </c>
      <c r="Z38" s="20">
        <v>0</v>
      </c>
      <c r="AA38" s="21">
        <v>0</v>
      </c>
      <c r="AC38" s="3"/>
      <c r="AD38" s="22">
        <v>0</v>
      </c>
      <c r="AE38" s="23">
        <v>0</v>
      </c>
      <c r="AF38" s="24">
        <v>0</v>
      </c>
      <c r="AJ38" s="25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X38" s="25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L38" s="25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CB38" s="3"/>
      <c r="CC38" s="22">
        <v>0</v>
      </c>
      <c r="CD38" s="23">
        <v>0</v>
      </c>
      <c r="CE38" s="24">
        <v>0</v>
      </c>
      <c r="CI38" s="15" t="str">
        <f t="shared" si="5"/>
        <v>E038</v>
      </c>
      <c r="CK38" s="16">
        <v>3</v>
      </c>
      <c r="CL38" s="16">
        <v>3</v>
      </c>
      <c r="CM38" s="16">
        <v>3</v>
      </c>
    </row>
    <row r="39" spans="1:91" ht="20.100000000000001" customHeight="1" x14ac:dyDescent="0.25">
      <c r="A39" s="18" t="s">
        <v>79</v>
      </c>
      <c r="E39" s="15" t="s">
        <v>79</v>
      </c>
      <c r="G39" s="15" t="str">
        <f t="shared" si="7"/>
        <v>D039</v>
      </c>
      <c r="J39" s="19">
        <v>0</v>
      </c>
      <c r="K39" s="20">
        <v>0</v>
      </c>
      <c r="L39" s="21">
        <v>0</v>
      </c>
      <c r="N39" s="3"/>
      <c r="O39" s="19">
        <v>0</v>
      </c>
      <c r="P39" s="20">
        <v>0</v>
      </c>
      <c r="Q39" s="21">
        <v>0</v>
      </c>
      <c r="S39" s="3"/>
      <c r="T39" s="19">
        <v>0</v>
      </c>
      <c r="U39" s="20">
        <v>0</v>
      </c>
      <c r="V39" s="21">
        <v>0</v>
      </c>
      <c r="X39" s="3"/>
      <c r="Y39" s="19">
        <v>0</v>
      </c>
      <c r="Z39" s="20">
        <v>0</v>
      </c>
      <c r="AA39" s="21">
        <v>0</v>
      </c>
      <c r="AC39" s="3"/>
      <c r="AD39" s="22">
        <v>0</v>
      </c>
      <c r="AE39" s="23">
        <v>0</v>
      </c>
      <c r="AF39" s="24">
        <v>0</v>
      </c>
      <c r="AJ39" s="25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X39" s="25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L39" s="25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CB39" s="3"/>
      <c r="CC39" s="22">
        <v>0</v>
      </c>
      <c r="CD39" s="23">
        <v>0</v>
      </c>
      <c r="CE39" s="24">
        <v>0</v>
      </c>
      <c r="CI39" s="15" t="str">
        <f t="shared" si="5"/>
        <v>E039</v>
      </c>
      <c r="CK39" s="16">
        <v>3</v>
      </c>
      <c r="CL39" s="16">
        <v>3</v>
      </c>
      <c r="CM39" s="16">
        <v>3</v>
      </c>
    </row>
    <row r="40" spans="1:91" ht="20.100000000000001" customHeight="1" x14ac:dyDescent="0.25">
      <c r="A40" s="18" t="s">
        <v>80</v>
      </c>
      <c r="E40" s="15" t="s">
        <v>80</v>
      </c>
      <c r="G40" s="15" t="str">
        <f t="shared" si="7"/>
        <v>D040</v>
      </c>
      <c r="J40" s="19">
        <v>0</v>
      </c>
      <c r="K40" s="20">
        <v>0</v>
      </c>
      <c r="L40" s="21">
        <v>0</v>
      </c>
      <c r="N40" s="3"/>
      <c r="O40" s="19">
        <v>0</v>
      </c>
      <c r="P40" s="20">
        <v>0</v>
      </c>
      <c r="Q40" s="21">
        <v>0</v>
      </c>
      <c r="S40" s="3"/>
      <c r="T40" s="19">
        <v>0</v>
      </c>
      <c r="U40" s="20">
        <v>0</v>
      </c>
      <c r="V40" s="21">
        <v>0</v>
      </c>
      <c r="X40" s="3"/>
      <c r="Y40" s="19">
        <v>0</v>
      </c>
      <c r="Z40" s="20">
        <v>0</v>
      </c>
      <c r="AA40" s="21">
        <v>0</v>
      </c>
      <c r="AC40" s="3"/>
      <c r="AD40" s="22">
        <v>0</v>
      </c>
      <c r="AE40" s="23">
        <v>0</v>
      </c>
      <c r="AF40" s="24">
        <v>0</v>
      </c>
      <c r="AJ40" s="25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X40" s="25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L40" s="25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CB40" s="3"/>
      <c r="CC40" s="22">
        <v>0</v>
      </c>
      <c r="CD40" s="23">
        <v>0</v>
      </c>
      <c r="CE40" s="24">
        <v>0</v>
      </c>
      <c r="CI40" s="15" t="str">
        <f t="shared" si="5"/>
        <v>E040</v>
      </c>
      <c r="CK40" s="16">
        <v>3</v>
      </c>
      <c r="CL40" s="16">
        <v>3</v>
      </c>
      <c r="CM40" s="16">
        <v>3</v>
      </c>
    </row>
    <row r="41" spans="1:91" ht="20.100000000000001" customHeight="1" x14ac:dyDescent="0.25">
      <c r="A41" s="18" t="s">
        <v>81</v>
      </c>
      <c r="E41" s="15" t="s">
        <v>81</v>
      </c>
      <c r="G41" s="15" t="str">
        <f t="shared" si="7"/>
        <v>D041</v>
      </c>
      <c r="J41" s="19">
        <v>0</v>
      </c>
      <c r="K41" s="20">
        <v>0</v>
      </c>
      <c r="L41" s="21">
        <v>0</v>
      </c>
      <c r="N41" s="3"/>
      <c r="O41" s="19">
        <v>0</v>
      </c>
      <c r="P41" s="20">
        <v>0</v>
      </c>
      <c r="Q41" s="21">
        <v>0</v>
      </c>
      <c r="S41" s="3"/>
      <c r="T41" s="19">
        <v>0</v>
      </c>
      <c r="U41" s="20">
        <v>0</v>
      </c>
      <c r="V41" s="21">
        <v>0</v>
      </c>
      <c r="X41" s="3"/>
      <c r="Y41" s="19">
        <v>0</v>
      </c>
      <c r="Z41" s="20">
        <v>0</v>
      </c>
      <c r="AA41" s="21">
        <v>0</v>
      </c>
      <c r="AC41" s="3"/>
      <c r="AD41" s="22">
        <v>0</v>
      </c>
      <c r="AE41" s="23">
        <v>0</v>
      </c>
      <c r="AF41" s="24">
        <v>0</v>
      </c>
      <c r="AJ41" s="25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X41" s="25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L41" s="25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CB41" s="3"/>
      <c r="CC41" s="22">
        <v>0</v>
      </c>
      <c r="CD41" s="23">
        <v>0</v>
      </c>
      <c r="CE41" s="24">
        <v>0</v>
      </c>
      <c r="CI41" s="15" t="str">
        <f t="shared" si="5"/>
        <v>E041</v>
      </c>
      <c r="CK41" s="16">
        <v>3</v>
      </c>
      <c r="CL41" s="16">
        <v>3</v>
      </c>
      <c r="CM41" s="16">
        <v>3</v>
      </c>
    </row>
    <row r="42" spans="1:91" ht="20.100000000000001" customHeight="1" x14ac:dyDescent="0.25">
      <c r="C42" s="5" t="s">
        <v>82</v>
      </c>
      <c r="N42" s="3"/>
      <c r="O42" s="3"/>
      <c r="P42" s="3"/>
      <c r="Q42" s="3"/>
      <c r="S42" s="3"/>
      <c r="T42" s="3"/>
      <c r="U42" s="3"/>
      <c r="V42" s="3"/>
      <c r="X42" s="3"/>
      <c r="Y42" s="3"/>
      <c r="Z42" s="3"/>
      <c r="AA42" s="3"/>
      <c r="AC42" s="3"/>
      <c r="AD42" s="3"/>
      <c r="AE42" s="3"/>
      <c r="AF42" s="3"/>
      <c r="CB42" s="3"/>
      <c r="CC42" s="3"/>
      <c r="CD42" s="3"/>
      <c r="CE42" s="3"/>
      <c r="CI42" s="15" t="str">
        <f t="shared" si="5"/>
        <v>E042</v>
      </c>
      <c r="CK42" s="16">
        <v>0</v>
      </c>
      <c r="CL42" s="16">
        <v>199</v>
      </c>
      <c r="CM42" s="16">
        <v>0</v>
      </c>
    </row>
    <row r="43" spans="1:91" ht="20.100000000000001" customHeight="1" x14ac:dyDescent="0.25">
      <c r="A43" s="18" t="s">
        <v>83</v>
      </c>
      <c r="E43" s="15" t="s">
        <v>84</v>
      </c>
      <c r="G43" s="15" t="str">
        <f t="shared" ref="G43:G62" si="8">"D"&amp;TEXT(ROW(H43),"000")</f>
        <v>D043</v>
      </c>
      <c r="J43" s="19">
        <v>0</v>
      </c>
      <c r="K43" s="20">
        <v>0</v>
      </c>
      <c r="L43" s="21">
        <v>0</v>
      </c>
      <c r="N43" s="3"/>
      <c r="O43" s="19">
        <v>0</v>
      </c>
      <c r="P43" s="20">
        <v>0</v>
      </c>
      <c r="Q43" s="21">
        <v>0</v>
      </c>
      <c r="S43" s="3"/>
      <c r="T43" s="19">
        <v>0</v>
      </c>
      <c r="U43" s="20">
        <v>0</v>
      </c>
      <c r="V43" s="21">
        <v>0</v>
      </c>
      <c r="X43" s="3"/>
      <c r="Y43" s="19">
        <v>0</v>
      </c>
      <c r="Z43" s="20">
        <v>0</v>
      </c>
      <c r="AA43" s="21">
        <v>0</v>
      </c>
      <c r="AC43" s="3"/>
      <c r="AD43" s="22">
        <v>0</v>
      </c>
      <c r="AE43" s="23">
        <v>0</v>
      </c>
      <c r="AF43" s="24">
        <v>0</v>
      </c>
      <c r="AJ43" s="25">
        <v>482130838.99999988</v>
      </c>
      <c r="AK43" s="19">
        <v>40177569.916666664</v>
      </c>
      <c r="AL43" s="19">
        <v>40177569.916666664</v>
      </c>
      <c r="AM43" s="19">
        <v>40177569.916666664</v>
      </c>
      <c r="AN43" s="19">
        <v>40177569.916666664</v>
      </c>
      <c r="AO43" s="19">
        <v>40177569.916666664</v>
      </c>
      <c r="AP43" s="19">
        <v>40177569.916666664</v>
      </c>
      <c r="AQ43" s="19">
        <v>40177569.916666664</v>
      </c>
      <c r="AR43" s="19">
        <v>40177569.916666664</v>
      </c>
      <c r="AS43" s="19">
        <v>40177569.916666664</v>
      </c>
      <c r="AT43" s="19">
        <v>40177569.916666664</v>
      </c>
      <c r="AU43" s="19">
        <v>40177569.916666664</v>
      </c>
      <c r="AV43" s="19">
        <v>40177569.916666664</v>
      </c>
      <c r="AX43" s="25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L43" s="25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0</v>
      </c>
      <c r="BX43" s="21">
        <v>0</v>
      </c>
      <c r="CB43" s="3"/>
      <c r="CC43" s="22">
        <v>0</v>
      </c>
      <c r="CD43" s="23">
        <v>0</v>
      </c>
      <c r="CE43" s="24">
        <v>0</v>
      </c>
      <c r="CI43" s="15" t="str">
        <f t="shared" si="5"/>
        <v>E043</v>
      </c>
      <c r="CK43" s="16">
        <v>15</v>
      </c>
      <c r="CL43" s="16">
        <v>51</v>
      </c>
      <c r="CM43" s="16">
        <v>51</v>
      </c>
    </row>
    <row r="44" spans="1:91" ht="20.100000000000001" customHeight="1" x14ac:dyDescent="0.25">
      <c r="A44" s="18" t="s">
        <v>85</v>
      </c>
      <c r="E44" s="15" t="s">
        <v>86</v>
      </c>
      <c r="G44" s="15" t="str">
        <f t="shared" si="8"/>
        <v>D044</v>
      </c>
      <c r="J44" s="19">
        <v>0</v>
      </c>
      <c r="K44" s="20">
        <v>0</v>
      </c>
      <c r="L44" s="21">
        <v>0</v>
      </c>
      <c r="N44" s="3"/>
      <c r="O44" s="19">
        <v>0</v>
      </c>
      <c r="P44" s="20">
        <v>0</v>
      </c>
      <c r="Q44" s="21">
        <v>0</v>
      </c>
      <c r="S44" s="3"/>
      <c r="T44" s="19">
        <v>0</v>
      </c>
      <c r="U44" s="20">
        <v>0</v>
      </c>
      <c r="V44" s="21">
        <v>0</v>
      </c>
      <c r="X44" s="3"/>
      <c r="Y44" s="19">
        <v>0</v>
      </c>
      <c r="Z44" s="20">
        <v>0</v>
      </c>
      <c r="AA44" s="21">
        <v>0</v>
      </c>
      <c r="AC44" s="3"/>
      <c r="AD44" s="22">
        <v>0</v>
      </c>
      <c r="AE44" s="23">
        <v>0</v>
      </c>
      <c r="AF44" s="24">
        <v>0</v>
      </c>
      <c r="AJ44" s="25">
        <v>194549700.00000006</v>
      </c>
      <c r="AK44" s="19">
        <v>16212475</v>
      </c>
      <c r="AL44" s="19">
        <v>16212475</v>
      </c>
      <c r="AM44" s="19">
        <v>16212475</v>
      </c>
      <c r="AN44" s="19">
        <v>16212475</v>
      </c>
      <c r="AO44" s="19">
        <v>16212475</v>
      </c>
      <c r="AP44" s="19">
        <v>16212475</v>
      </c>
      <c r="AQ44" s="19">
        <v>16212475</v>
      </c>
      <c r="AR44" s="19">
        <v>16212475</v>
      </c>
      <c r="AS44" s="19">
        <v>16212475</v>
      </c>
      <c r="AT44" s="19">
        <v>16212475</v>
      </c>
      <c r="AU44" s="19">
        <v>16212475</v>
      </c>
      <c r="AV44" s="19">
        <v>16212475</v>
      </c>
      <c r="AX44" s="25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L44" s="25">
        <v>1759752.5999999999</v>
      </c>
      <c r="BM44" s="21">
        <v>146646.05000000002</v>
      </c>
      <c r="BN44" s="21">
        <v>146646.05000000002</v>
      </c>
      <c r="BO44" s="21">
        <v>146646.05000000002</v>
      </c>
      <c r="BP44" s="21">
        <v>146646.05000000002</v>
      </c>
      <c r="BQ44" s="21">
        <v>146646.05000000002</v>
      </c>
      <c r="BR44" s="21">
        <v>146646.05000000002</v>
      </c>
      <c r="BS44" s="21">
        <v>146646.05000000002</v>
      </c>
      <c r="BT44" s="21">
        <v>146646.05000000002</v>
      </c>
      <c r="BU44" s="21">
        <v>146646.05000000002</v>
      </c>
      <c r="BV44" s="21">
        <v>146646.05000000002</v>
      </c>
      <c r="BW44" s="21">
        <v>146646.05000000002</v>
      </c>
      <c r="BX44" s="21">
        <v>146646.05000000002</v>
      </c>
      <c r="CB44" s="3"/>
      <c r="CC44" s="22">
        <v>0</v>
      </c>
      <c r="CD44" s="23">
        <v>0</v>
      </c>
      <c r="CE44" s="24">
        <v>0</v>
      </c>
      <c r="CI44" s="15" t="str">
        <f t="shared" si="5"/>
        <v>E044</v>
      </c>
      <c r="CK44" s="16">
        <v>14</v>
      </c>
      <c r="CL44" s="16">
        <v>45</v>
      </c>
      <c r="CM44" s="16">
        <v>81</v>
      </c>
    </row>
    <row r="45" spans="1:91" ht="20.100000000000001" customHeight="1" x14ac:dyDescent="0.25">
      <c r="A45" s="18" t="s">
        <v>87</v>
      </c>
      <c r="E45" s="15" t="s">
        <v>88</v>
      </c>
      <c r="G45" s="15" t="str">
        <f t="shared" si="8"/>
        <v>D045</v>
      </c>
      <c r="J45" s="19">
        <v>0</v>
      </c>
      <c r="K45" s="20">
        <v>0</v>
      </c>
      <c r="L45" s="21">
        <v>0</v>
      </c>
      <c r="N45" s="3"/>
      <c r="O45" s="19">
        <v>0</v>
      </c>
      <c r="P45" s="20">
        <v>0</v>
      </c>
      <c r="Q45" s="21">
        <v>0</v>
      </c>
      <c r="S45" s="3"/>
      <c r="T45" s="19">
        <v>0</v>
      </c>
      <c r="U45" s="20">
        <v>0</v>
      </c>
      <c r="V45" s="21">
        <v>0</v>
      </c>
      <c r="X45" s="3"/>
      <c r="Y45" s="19">
        <v>0</v>
      </c>
      <c r="Z45" s="20">
        <v>0</v>
      </c>
      <c r="AA45" s="21">
        <v>0</v>
      </c>
      <c r="AC45" s="3"/>
      <c r="AD45" s="22">
        <v>0</v>
      </c>
      <c r="AE45" s="23">
        <v>0</v>
      </c>
      <c r="AF45" s="24">
        <v>0</v>
      </c>
      <c r="AJ45" s="25">
        <v>3129927.3539999998</v>
      </c>
      <c r="AK45" s="19">
        <v>260827.27950000003</v>
      </c>
      <c r="AL45" s="19">
        <v>260827.27950000003</v>
      </c>
      <c r="AM45" s="19">
        <v>260827.27950000003</v>
      </c>
      <c r="AN45" s="19">
        <v>260827.27950000003</v>
      </c>
      <c r="AO45" s="19">
        <v>260827.27950000003</v>
      </c>
      <c r="AP45" s="19">
        <v>260827.27950000003</v>
      </c>
      <c r="AQ45" s="19">
        <v>260827.27950000003</v>
      </c>
      <c r="AR45" s="19">
        <v>260827.27950000003</v>
      </c>
      <c r="AS45" s="19">
        <v>260827.27950000003</v>
      </c>
      <c r="AT45" s="19">
        <v>260827.27950000003</v>
      </c>
      <c r="AU45" s="19">
        <v>260827.27950000003</v>
      </c>
      <c r="AV45" s="19">
        <v>260827.27950000003</v>
      </c>
      <c r="AX45" s="25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L45" s="25">
        <v>0</v>
      </c>
      <c r="BM45" s="21">
        <v>0</v>
      </c>
      <c r="BN45" s="21">
        <v>0</v>
      </c>
      <c r="BO45" s="21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CB45" s="3"/>
      <c r="CC45" s="22">
        <v>0</v>
      </c>
      <c r="CD45" s="23">
        <v>0</v>
      </c>
      <c r="CE45" s="24">
        <v>0</v>
      </c>
      <c r="CI45" s="15" t="str">
        <f t="shared" si="5"/>
        <v>E045</v>
      </c>
      <c r="CK45" s="16">
        <v>27</v>
      </c>
      <c r="CL45" s="16">
        <v>24</v>
      </c>
      <c r="CM45" s="16">
        <v>74</v>
      </c>
    </row>
    <row r="46" spans="1:91" ht="20.100000000000001" customHeight="1" x14ac:dyDescent="0.25">
      <c r="A46" s="18" t="s">
        <v>89</v>
      </c>
      <c r="E46" s="15" t="s">
        <v>90</v>
      </c>
      <c r="G46" s="15" t="str">
        <f t="shared" si="8"/>
        <v>D046</v>
      </c>
      <c r="J46" s="19">
        <v>0</v>
      </c>
      <c r="K46" s="20">
        <v>0</v>
      </c>
      <c r="L46" s="21">
        <v>0</v>
      </c>
      <c r="N46" s="3"/>
      <c r="O46" s="19">
        <v>0</v>
      </c>
      <c r="P46" s="20">
        <v>0</v>
      </c>
      <c r="Q46" s="21">
        <v>0</v>
      </c>
      <c r="S46" s="3"/>
      <c r="T46" s="19">
        <v>0</v>
      </c>
      <c r="U46" s="20">
        <v>0</v>
      </c>
      <c r="V46" s="21">
        <v>0</v>
      </c>
      <c r="X46" s="3"/>
      <c r="Y46" s="19">
        <v>0</v>
      </c>
      <c r="Z46" s="20">
        <v>0</v>
      </c>
      <c r="AA46" s="21">
        <v>0</v>
      </c>
      <c r="AC46" s="3"/>
      <c r="AD46" s="22">
        <v>0</v>
      </c>
      <c r="AE46" s="23">
        <v>0</v>
      </c>
      <c r="AF46" s="24">
        <v>0</v>
      </c>
      <c r="AJ46" s="25">
        <v>700000.00000000012</v>
      </c>
      <c r="AK46" s="19">
        <v>58333.333333333336</v>
      </c>
      <c r="AL46" s="19">
        <v>58333.333333333336</v>
      </c>
      <c r="AM46" s="19">
        <v>58333.333333333336</v>
      </c>
      <c r="AN46" s="19">
        <v>58333.333333333336</v>
      </c>
      <c r="AO46" s="19">
        <v>58333.333333333336</v>
      </c>
      <c r="AP46" s="19">
        <v>58333.333333333336</v>
      </c>
      <c r="AQ46" s="19">
        <v>58333.333333333336</v>
      </c>
      <c r="AR46" s="19">
        <v>58333.333333333336</v>
      </c>
      <c r="AS46" s="19">
        <v>58333.333333333336</v>
      </c>
      <c r="AT46" s="19">
        <v>58333.333333333336</v>
      </c>
      <c r="AU46" s="19">
        <v>58333.333333333336</v>
      </c>
      <c r="AV46" s="19">
        <v>58333.333333333336</v>
      </c>
      <c r="AX46" s="25">
        <v>0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0</v>
      </c>
      <c r="BH46" s="20">
        <v>0</v>
      </c>
      <c r="BI46" s="20">
        <v>0</v>
      </c>
      <c r="BJ46" s="20">
        <v>0</v>
      </c>
      <c r="BL46" s="25">
        <v>0</v>
      </c>
      <c r="BM46" s="21">
        <v>0</v>
      </c>
      <c r="BN46" s="21">
        <v>0</v>
      </c>
      <c r="BO46" s="21">
        <v>0</v>
      </c>
      <c r="BP46" s="21">
        <v>0</v>
      </c>
      <c r="BQ46" s="21">
        <v>0</v>
      </c>
      <c r="BR46" s="21">
        <v>0</v>
      </c>
      <c r="BS46" s="21">
        <v>0</v>
      </c>
      <c r="BT46" s="21">
        <v>0</v>
      </c>
      <c r="BU46" s="21">
        <v>0</v>
      </c>
      <c r="BV46" s="21">
        <v>0</v>
      </c>
      <c r="BW46" s="21">
        <v>0</v>
      </c>
      <c r="BX46" s="21">
        <v>0</v>
      </c>
      <c r="CB46" s="3"/>
      <c r="CC46" s="22">
        <v>0</v>
      </c>
      <c r="CD46" s="23">
        <v>0</v>
      </c>
      <c r="CE46" s="24">
        <v>0</v>
      </c>
      <c r="CI46" s="15" t="str">
        <f t="shared" si="5"/>
        <v>E046</v>
      </c>
      <c r="CK46" s="16">
        <v>24</v>
      </c>
      <c r="CL46" s="16">
        <v>99</v>
      </c>
      <c r="CM46" s="16">
        <v>44</v>
      </c>
    </row>
    <row r="47" spans="1:91" ht="20.100000000000001" customHeight="1" x14ac:dyDescent="0.25">
      <c r="A47" s="18" t="s">
        <v>91</v>
      </c>
      <c r="E47" s="15" t="s">
        <v>92</v>
      </c>
      <c r="G47" s="15" t="str">
        <f t="shared" si="8"/>
        <v>D047</v>
      </c>
      <c r="J47" s="19">
        <v>0</v>
      </c>
      <c r="K47" s="20">
        <v>0</v>
      </c>
      <c r="L47" s="21">
        <v>0</v>
      </c>
      <c r="N47" s="3"/>
      <c r="O47" s="19">
        <v>0</v>
      </c>
      <c r="P47" s="20">
        <v>0</v>
      </c>
      <c r="Q47" s="21">
        <v>0</v>
      </c>
      <c r="S47" s="3"/>
      <c r="T47" s="19">
        <v>0</v>
      </c>
      <c r="U47" s="20">
        <v>0</v>
      </c>
      <c r="V47" s="21">
        <v>0</v>
      </c>
      <c r="X47" s="3"/>
      <c r="Y47" s="19">
        <v>0</v>
      </c>
      <c r="Z47" s="20">
        <v>0</v>
      </c>
      <c r="AA47" s="21">
        <v>0</v>
      </c>
      <c r="AC47" s="3"/>
      <c r="AD47" s="22">
        <v>0</v>
      </c>
      <c r="AE47" s="23">
        <v>0</v>
      </c>
      <c r="AF47" s="24">
        <v>0</v>
      </c>
      <c r="AJ47" s="25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X47" s="25">
        <v>0</v>
      </c>
      <c r="AY47" s="20">
        <v>0</v>
      </c>
      <c r="AZ47" s="20">
        <v>0</v>
      </c>
      <c r="BA47" s="20">
        <v>0</v>
      </c>
      <c r="BB47" s="20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0</v>
      </c>
      <c r="BH47" s="20">
        <v>0</v>
      </c>
      <c r="BI47" s="20">
        <v>0</v>
      </c>
      <c r="BJ47" s="20">
        <v>0</v>
      </c>
      <c r="BL47" s="25">
        <v>12000000</v>
      </c>
      <c r="BM47" s="21">
        <v>1000000</v>
      </c>
      <c r="BN47" s="21">
        <v>1000000</v>
      </c>
      <c r="BO47" s="21">
        <v>1000000</v>
      </c>
      <c r="BP47" s="21">
        <v>1000000</v>
      </c>
      <c r="BQ47" s="21">
        <v>1000000</v>
      </c>
      <c r="BR47" s="21">
        <v>1000000</v>
      </c>
      <c r="BS47" s="21">
        <v>1000000</v>
      </c>
      <c r="BT47" s="21">
        <v>1000000</v>
      </c>
      <c r="BU47" s="21">
        <v>1000000</v>
      </c>
      <c r="BV47" s="21">
        <v>1000000</v>
      </c>
      <c r="BW47" s="21">
        <v>1000000</v>
      </c>
      <c r="BX47" s="21">
        <v>1000000</v>
      </c>
      <c r="CB47" s="3"/>
      <c r="CC47" s="22">
        <v>0</v>
      </c>
      <c r="CD47" s="23">
        <v>0</v>
      </c>
      <c r="CE47" s="24">
        <v>0</v>
      </c>
      <c r="CI47" s="15" t="str">
        <f t="shared" si="5"/>
        <v>E047</v>
      </c>
      <c r="CK47" s="16">
        <v>18</v>
      </c>
      <c r="CL47" s="16">
        <v>87</v>
      </c>
      <c r="CM47" s="16">
        <v>37</v>
      </c>
    </row>
    <row r="48" spans="1:91" ht="20.100000000000001" customHeight="1" x14ac:dyDescent="0.25">
      <c r="A48" s="18" t="s">
        <v>93</v>
      </c>
      <c r="E48" s="15" t="s">
        <v>94</v>
      </c>
      <c r="G48" s="15" t="str">
        <f t="shared" si="8"/>
        <v>D048</v>
      </c>
      <c r="J48" s="19">
        <v>0</v>
      </c>
      <c r="K48" s="20">
        <v>0</v>
      </c>
      <c r="L48" s="21">
        <v>0</v>
      </c>
      <c r="N48" s="3"/>
      <c r="O48" s="19">
        <v>0</v>
      </c>
      <c r="P48" s="20">
        <v>0</v>
      </c>
      <c r="Q48" s="21">
        <v>0</v>
      </c>
      <c r="S48" s="3"/>
      <c r="T48" s="19">
        <v>0</v>
      </c>
      <c r="U48" s="20">
        <v>0</v>
      </c>
      <c r="V48" s="21">
        <v>0</v>
      </c>
      <c r="X48" s="3"/>
      <c r="Y48" s="19">
        <v>0</v>
      </c>
      <c r="Z48" s="20">
        <v>0</v>
      </c>
      <c r="AA48" s="21">
        <v>0</v>
      </c>
      <c r="AC48" s="3"/>
      <c r="AD48" s="22">
        <v>0</v>
      </c>
      <c r="AE48" s="23">
        <v>0</v>
      </c>
      <c r="AF48" s="24">
        <v>0</v>
      </c>
      <c r="AJ48" s="25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X48" s="25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L48" s="25">
        <v>3599999.9999999991</v>
      </c>
      <c r="BM48" s="21">
        <v>300000</v>
      </c>
      <c r="BN48" s="21">
        <v>300000</v>
      </c>
      <c r="BO48" s="21">
        <v>300000</v>
      </c>
      <c r="BP48" s="21">
        <v>300000</v>
      </c>
      <c r="BQ48" s="21">
        <v>300000</v>
      </c>
      <c r="BR48" s="21">
        <v>300000</v>
      </c>
      <c r="BS48" s="21">
        <v>300000</v>
      </c>
      <c r="BT48" s="21">
        <v>300000</v>
      </c>
      <c r="BU48" s="21">
        <v>300000</v>
      </c>
      <c r="BV48" s="21">
        <v>300000</v>
      </c>
      <c r="BW48" s="21">
        <v>300000</v>
      </c>
      <c r="BX48" s="21">
        <v>300000</v>
      </c>
      <c r="CB48" s="3"/>
      <c r="CC48" s="22">
        <v>0</v>
      </c>
      <c r="CD48" s="23">
        <v>0</v>
      </c>
      <c r="CE48" s="24">
        <v>0</v>
      </c>
      <c r="CI48" s="15" t="str">
        <f t="shared" si="5"/>
        <v>E048</v>
      </c>
      <c r="CK48" s="16">
        <v>16</v>
      </c>
      <c r="CL48" s="16">
        <v>37</v>
      </c>
      <c r="CM48" s="16">
        <v>25</v>
      </c>
    </row>
    <row r="49" spans="1:91" ht="20.100000000000001" customHeight="1" x14ac:dyDescent="0.25">
      <c r="A49" s="18" t="s">
        <v>95</v>
      </c>
      <c r="E49" s="15" t="s">
        <v>96</v>
      </c>
      <c r="G49" s="15" t="str">
        <f t="shared" si="8"/>
        <v>D049</v>
      </c>
      <c r="J49" s="19">
        <v>0</v>
      </c>
      <c r="K49" s="20">
        <v>0</v>
      </c>
      <c r="L49" s="21">
        <v>0</v>
      </c>
      <c r="N49" s="3"/>
      <c r="O49" s="19">
        <v>0</v>
      </c>
      <c r="P49" s="20">
        <v>0</v>
      </c>
      <c r="Q49" s="21">
        <v>0</v>
      </c>
      <c r="S49" s="3"/>
      <c r="T49" s="19">
        <v>0</v>
      </c>
      <c r="U49" s="20">
        <v>0</v>
      </c>
      <c r="V49" s="21">
        <v>0</v>
      </c>
      <c r="X49" s="3"/>
      <c r="Y49" s="19">
        <v>0</v>
      </c>
      <c r="Z49" s="20">
        <v>0</v>
      </c>
      <c r="AA49" s="21">
        <v>0</v>
      </c>
      <c r="AC49" s="3"/>
      <c r="AD49" s="22">
        <v>0</v>
      </c>
      <c r="AE49" s="23">
        <v>0</v>
      </c>
      <c r="AF49" s="24">
        <v>0</v>
      </c>
      <c r="AJ49" s="25">
        <v>515883248.03417993</v>
      </c>
      <c r="AK49" s="19">
        <v>42990270.669514991</v>
      </c>
      <c r="AL49" s="19">
        <v>42990270.669514991</v>
      </c>
      <c r="AM49" s="19">
        <v>42990270.669514991</v>
      </c>
      <c r="AN49" s="19">
        <v>42990270.669514991</v>
      </c>
      <c r="AO49" s="19">
        <v>42990270.669514991</v>
      </c>
      <c r="AP49" s="19">
        <v>42990270.669514991</v>
      </c>
      <c r="AQ49" s="19">
        <v>42990270.669514991</v>
      </c>
      <c r="AR49" s="19">
        <v>42990270.669514991</v>
      </c>
      <c r="AS49" s="19">
        <v>42990270.669514991</v>
      </c>
      <c r="AT49" s="19">
        <v>42990270.669514991</v>
      </c>
      <c r="AU49" s="19">
        <v>42990270.669514991</v>
      </c>
      <c r="AV49" s="19">
        <v>42990270.669514991</v>
      </c>
      <c r="AX49" s="25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L49" s="25">
        <v>3519099.9999999986</v>
      </c>
      <c r="BM49" s="21">
        <v>293258.33333333331</v>
      </c>
      <c r="BN49" s="21">
        <v>293258.33333333331</v>
      </c>
      <c r="BO49" s="21">
        <v>293258.33333333331</v>
      </c>
      <c r="BP49" s="21">
        <v>293258.33333333331</v>
      </c>
      <c r="BQ49" s="21">
        <v>293258.33333333331</v>
      </c>
      <c r="BR49" s="21">
        <v>293258.33333333331</v>
      </c>
      <c r="BS49" s="21">
        <v>293258.33333333331</v>
      </c>
      <c r="BT49" s="21">
        <v>293258.33333333331</v>
      </c>
      <c r="BU49" s="21">
        <v>293258.33333333331</v>
      </c>
      <c r="BV49" s="21">
        <v>293258.33333333331</v>
      </c>
      <c r="BW49" s="21">
        <v>293258.33333333331</v>
      </c>
      <c r="BX49" s="21">
        <v>293258.33333333331</v>
      </c>
      <c r="CB49" s="3"/>
      <c r="CC49" s="22">
        <v>0</v>
      </c>
      <c r="CD49" s="23">
        <v>0</v>
      </c>
      <c r="CE49" s="24">
        <v>0</v>
      </c>
      <c r="CI49" s="15" t="str">
        <f t="shared" si="5"/>
        <v>E049</v>
      </c>
      <c r="CK49" s="16">
        <v>29</v>
      </c>
      <c r="CL49" s="16">
        <v>73</v>
      </c>
      <c r="CM49" s="16">
        <v>89</v>
      </c>
    </row>
    <row r="50" spans="1:91" ht="20.100000000000001" customHeight="1" x14ac:dyDescent="0.25">
      <c r="A50" s="18" t="s">
        <v>97</v>
      </c>
      <c r="E50" s="15" t="s">
        <v>98</v>
      </c>
      <c r="G50" s="15" t="str">
        <f t="shared" si="8"/>
        <v>D050</v>
      </c>
      <c r="J50" s="19">
        <v>0</v>
      </c>
      <c r="K50" s="20">
        <v>0</v>
      </c>
      <c r="L50" s="21">
        <v>0</v>
      </c>
      <c r="N50" s="3"/>
      <c r="O50" s="19">
        <v>0</v>
      </c>
      <c r="P50" s="20">
        <v>0</v>
      </c>
      <c r="Q50" s="21">
        <v>0</v>
      </c>
      <c r="S50" s="3"/>
      <c r="T50" s="19">
        <v>0</v>
      </c>
      <c r="U50" s="20">
        <v>0</v>
      </c>
      <c r="V50" s="21">
        <v>0</v>
      </c>
      <c r="X50" s="3"/>
      <c r="Y50" s="19">
        <v>0</v>
      </c>
      <c r="Z50" s="20">
        <v>0</v>
      </c>
      <c r="AA50" s="21">
        <v>0</v>
      </c>
      <c r="AC50" s="3"/>
      <c r="AD50" s="22">
        <v>0</v>
      </c>
      <c r="AE50" s="23">
        <v>0</v>
      </c>
      <c r="AF50" s="24">
        <v>0</v>
      </c>
      <c r="AJ50" s="25">
        <v>126144375.00000003</v>
      </c>
      <c r="AK50" s="19">
        <v>10512031.25</v>
      </c>
      <c r="AL50" s="19">
        <v>10512031.25</v>
      </c>
      <c r="AM50" s="19">
        <v>10512031.25</v>
      </c>
      <c r="AN50" s="19">
        <v>10512031.25</v>
      </c>
      <c r="AO50" s="19">
        <v>10512031.25</v>
      </c>
      <c r="AP50" s="19">
        <v>10512031.25</v>
      </c>
      <c r="AQ50" s="19">
        <v>10512031.25</v>
      </c>
      <c r="AR50" s="19">
        <v>10512031.25</v>
      </c>
      <c r="AS50" s="19">
        <v>10512031.25</v>
      </c>
      <c r="AT50" s="19">
        <v>10512031.25</v>
      </c>
      <c r="AU50" s="19">
        <v>10512031.25</v>
      </c>
      <c r="AV50" s="19">
        <v>10512031.25</v>
      </c>
      <c r="AX50" s="25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L50" s="25">
        <v>7590000.0000000009</v>
      </c>
      <c r="BM50" s="21">
        <v>632500</v>
      </c>
      <c r="BN50" s="21">
        <v>632500</v>
      </c>
      <c r="BO50" s="21">
        <v>632500</v>
      </c>
      <c r="BP50" s="21">
        <v>632500</v>
      </c>
      <c r="BQ50" s="21">
        <v>632500</v>
      </c>
      <c r="BR50" s="21">
        <v>632500</v>
      </c>
      <c r="BS50" s="21">
        <v>632500</v>
      </c>
      <c r="BT50" s="21">
        <v>632500</v>
      </c>
      <c r="BU50" s="21">
        <v>632500</v>
      </c>
      <c r="BV50" s="21">
        <v>632500</v>
      </c>
      <c r="BW50" s="21">
        <v>632500</v>
      </c>
      <c r="BX50" s="21">
        <v>632500</v>
      </c>
      <c r="CB50" s="3"/>
      <c r="CC50" s="22">
        <v>0</v>
      </c>
      <c r="CD50" s="23">
        <v>0</v>
      </c>
      <c r="CE50" s="24">
        <v>0</v>
      </c>
      <c r="CI50" s="15" t="str">
        <f t="shared" si="5"/>
        <v>E050</v>
      </c>
      <c r="CK50" s="16">
        <v>20</v>
      </c>
      <c r="CL50" s="16">
        <v>74</v>
      </c>
      <c r="CM50" s="16">
        <v>49</v>
      </c>
    </row>
    <row r="51" spans="1:91" ht="20.100000000000001" customHeight="1" x14ac:dyDescent="0.25">
      <c r="A51" s="18" t="s">
        <v>99</v>
      </c>
      <c r="E51" s="15" t="s">
        <v>100</v>
      </c>
      <c r="G51" s="15" t="str">
        <f t="shared" si="8"/>
        <v>D051</v>
      </c>
      <c r="J51" s="19">
        <v>0</v>
      </c>
      <c r="K51" s="20">
        <v>0</v>
      </c>
      <c r="L51" s="21">
        <v>0</v>
      </c>
      <c r="N51" s="3"/>
      <c r="O51" s="19">
        <v>0</v>
      </c>
      <c r="P51" s="20">
        <v>0</v>
      </c>
      <c r="Q51" s="21">
        <v>0</v>
      </c>
      <c r="S51" s="3"/>
      <c r="T51" s="19">
        <v>0</v>
      </c>
      <c r="U51" s="20">
        <v>0</v>
      </c>
      <c r="V51" s="21">
        <v>0</v>
      </c>
      <c r="X51" s="3"/>
      <c r="Y51" s="19">
        <v>0</v>
      </c>
      <c r="Z51" s="20">
        <v>0</v>
      </c>
      <c r="AA51" s="21">
        <v>0</v>
      </c>
      <c r="AC51" s="3"/>
      <c r="AD51" s="22">
        <v>0</v>
      </c>
      <c r="AE51" s="23">
        <v>0</v>
      </c>
      <c r="AF51" s="24">
        <v>0</v>
      </c>
      <c r="AJ51" s="25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X51" s="25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L51" s="25">
        <v>179813720.52999994</v>
      </c>
      <c r="BM51" s="21">
        <v>14984476.710833333</v>
      </c>
      <c r="BN51" s="21">
        <v>14984476.710833333</v>
      </c>
      <c r="BO51" s="21">
        <v>14984476.710833333</v>
      </c>
      <c r="BP51" s="21">
        <v>14984476.710833333</v>
      </c>
      <c r="BQ51" s="21">
        <v>14984476.710833333</v>
      </c>
      <c r="BR51" s="21">
        <v>14984476.710833333</v>
      </c>
      <c r="BS51" s="21">
        <v>14984476.710833333</v>
      </c>
      <c r="BT51" s="21">
        <v>14984476.710833333</v>
      </c>
      <c r="BU51" s="21">
        <v>14984476.710833333</v>
      </c>
      <c r="BV51" s="21">
        <v>14984476.710833333</v>
      </c>
      <c r="BW51" s="21">
        <v>14984476.710833333</v>
      </c>
      <c r="BX51" s="21">
        <v>14984476.710833333</v>
      </c>
      <c r="CB51" s="3"/>
      <c r="CC51" s="22">
        <v>0</v>
      </c>
      <c r="CD51" s="23">
        <v>0</v>
      </c>
      <c r="CE51" s="24">
        <v>0</v>
      </c>
      <c r="CI51" s="15" t="str">
        <f t="shared" si="5"/>
        <v>E051</v>
      </c>
      <c r="CK51" s="16">
        <v>23</v>
      </c>
      <c r="CL51" s="16">
        <v>153</v>
      </c>
      <c r="CM51" s="16">
        <v>49</v>
      </c>
    </row>
    <row r="52" spans="1:91" ht="20.100000000000001" customHeight="1" x14ac:dyDescent="0.25">
      <c r="A52" s="18" t="s">
        <v>101</v>
      </c>
      <c r="E52" s="15" t="s">
        <v>102</v>
      </c>
      <c r="G52" s="15" t="str">
        <f t="shared" si="8"/>
        <v>D052</v>
      </c>
      <c r="J52" s="19">
        <v>0</v>
      </c>
      <c r="K52" s="20">
        <v>0</v>
      </c>
      <c r="L52" s="21">
        <v>0</v>
      </c>
      <c r="N52" s="3"/>
      <c r="O52" s="19">
        <v>0</v>
      </c>
      <c r="P52" s="20">
        <v>0</v>
      </c>
      <c r="Q52" s="21">
        <v>0</v>
      </c>
      <c r="S52" s="3"/>
      <c r="T52" s="19">
        <v>0</v>
      </c>
      <c r="U52" s="20">
        <v>0</v>
      </c>
      <c r="V52" s="21">
        <v>0</v>
      </c>
      <c r="X52" s="3"/>
      <c r="Y52" s="19">
        <v>0</v>
      </c>
      <c r="Z52" s="20">
        <v>0</v>
      </c>
      <c r="AA52" s="21">
        <v>0</v>
      </c>
      <c r="AC52" s="3"/>
      <c r="AD52" s="22">
        <v>0</v>
      </c>
      <c r="AE52" s="23">
        <v>0</v>
      </c>
      <c r="AF52" s="24">
        <v>0</v>
      </c>
      <c r="AJ52" s="25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X52" s="25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L52" s="25">
        <v>1600000</v>
      </c>
      <c r="BM52" s="21">
        <v>0</v>
      </c>
      <c r="BN52" s="21">
        <v>400000</v>
      </c>
      <c r="BO52" s="21">
        <v>0</v>
      </c>
      <c r="BP52" s="21">
        <v>0</v>
      </c>
      <c r="BQ52" s="21">
        <v>400000</v>
      </c>
      <c r="BR52" s="21">
        <v>0</v>
      </c>
      <c r="BS52" s="21">
        <v>0</v>
      </c>
      <c r="BT52" s="21">
        <v>400000</v>
      </c>
      <c r="BU52" s="21">
        <v>0</v>
      </c>
      <c r="BV52" s="21">
        <v>0</v>
      </c>
      <c r="BW52" s="21">
        <v>400000</v>
      </c>
      <c r="BX52" s="21">
        <v>0</v>
      </c>
      <c r="CB52" s="3"/>
      <c r="CC52" s="22">
        <v>0</v>
      </c>
      <c r="CD52" s="23">
        <v>0</v>
      </c>
      <c r="CE52" s="24">
        <v>0</v>
      </c>
      <c r="CI52" s="15" t="str">
        <f t="shared" si="5"/>
        <v>E052</v>
      </c>
      <c r="CK52" s="16">
        <v>19</v>
      </c>
      <c r="CL52" s="16">
        <v>51</v>
      </c>
      <c r="CM52" s="16">
        <v>16</v>
      </c>
    </row>
    <row r="53" spans="1:91" ht="20.100000000000001" customHeight="1" x14ac:dyDescent="0.25">
      <c r="A53" s="18" t="s">
        <v>103</v>
      </c>
      <c r="E53" s="15" t="s">
        <v>104</v>
      </c>
      <c r="G53" s="15" t="str">
        <f t="shared" si="8"/>
        <v>D053</v>
      </c>
      <c r="J53" s="19">
        <v>0</v>
      </c>
      <c r="K53" s="20">
        <v>0</v>
      </c>
      <c r="L53" s="21">
        <v>0</v>
      </c>
      <c r="N53" s="3"/>
      <c r="O53" s="19">
        <v>0</v>
      </c>
      <c r="P53" s="20">
        <v>0</v>
      </c>
      <c r="Q53" s="21">
        <v>0</v>
      </c>
      <c r="S53" s="3"/>
      <c r="T53" s="19">
        <v>0</v>
      </c>
      <c r="U53" s="20">
        <v>0</v>
      </c>
      <c r="V53" s="21">
        <v>0</v>
      </c>
      <c r="X53" s="3"/>
      <c r="Y53" s="19">
        <v>0</v>
      </c>
      <c r="Z53" s="20">
        <v>0</v>
      </c>
      <c r="AA53" s="21">
        <v>0</v>
      </c>
      <c r="AC53" s="3"/>
      <c r="AD53" s="22">
        <v>0</v>
      </c>
      <c r="AE53" s="23">
        <v>0</v>
      </c>
      <c r="AF53" s="24">
        <v>0</v>
      </c>
      <c r="AJ53" s="25">
        <v>4700000000.0000038</v>
      </c>
      <c r="AK53" s="19">
        <v>391666666.66666698</v>
      </c>
      <c r="AL53" s="19">
        <v>391666666.66666698</v>
      </c>
      <c r="AM53" s="19">
        <v>391666666.66666698</v>
      </c>
      <c r="AN53" s="19">
        <v>391666666.66666698</v>
      </c>
      <c r="AO53" s="19">
        <v>391666666.66666698</v>
      </c>
      <c r="AP53" s="19">
        <v>391666666.66666698</v>
      </c>
      <c r="AQ53" s="19">
        <v>391666666.66666698</v>
      </c>
      <c r="AR53" s="19">
        <v>391666666.66666698</v>
      </c>
      <c r="AS53" s="19">
        <v>391666666.66666698</v>
      </c>
      <c r="AT53" s="19">
        <v>391666666.66666698</v>
      </c>
      <c r="AU53" s="19">
        <v>391666666.66666698</v>
      </c>
      <c r="AV53" s="19">
        <v>391666666.66666698</v>
      </c>
      <c r="AX53" s="25">
        <v>0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L53" s="25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CB53" s="3"/>
      <c r="CC53" s="22">
        <v>0</v>
      </c>
      <c r="CD53" s="23">
        <v>0</v>
      </c>
      <c r="CE53" s="24">
        <v>0</v>
      </c>
      <c r="CI53" s="15" t="str">
        <f t="shared" si="5"/>
        <v>E053</v>
      </c>
      <c r="CK53" s="16">
        <v>22</v>
      </c>
      <c r="CL53" s="16">
        <v>51</v>
      </c>
      <c r="CM53" s="16">
        <v>33</v>
      </c>
    </row>
    <row r="54" spans="1:91" ht="20.100000000000001" customHeight="1" x14ac:dyDescent="0.25">
      <c r="A54" s="18" t="s">
        <v>105</v>
      </c>
      <c r="E54" s="15" t="s">
        <v>106</v>
      </c>
      <c r="G54" s="15" t="str">
        <f t="shared" si="8"/>
        <v>D054</v>
      </c>
      <c r="J54" s="19">
        <v>0</v>
      </c>
      <c r="K54" s="20">
        <v>0</v>
      </c>
      <c r="L54" s="21">
        <v>0</v>
      </c>
      <c r="N54" s="3"/>
      <c r="O54" s="19">
        <v>0</v>
      </c>
      <c r="P54" s="20">
        <v>0</v>
      </c>
      <c r="Q54" s="21">
        <v>0</v>
      </c>
      <c r="S54" s="3"/>
      <c r="T54" s="19">
        <v>0</v>
      </c>
      <c r="U54" s="20">
        <v>0</v>
      </c>
      <c r="V54" s="21">
        <v>0</v>
      </c>
      <c r="X54" s="3"/>
      <c r="Y54" s="19">
        <v>0</v>
      </c>
      <c r="Z54" s="20">
        <v>0</v>
      </c>
      <c r="AA54" s="21">
        <v>0</v>
      </c>
      <c r="AC54" s="3"/>
      <c r="AD54" s="22">
        <v>0</v>
      </c>
      <c r="AE54" s="23">
        <v>0</v>
      </c>
      <c r="AF54" s="24">
        <v>0</v>
      </c>
      <c r="AJ54" s="25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X54" s="25">
        <v>0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H54" s="20">
        <v>0</v>
      </c>
      <c r="BI54" s="20">
        <v>0</v>
      </c>
      <c r="BJ54" s="20">
        <v>0</v>
      </c>
      <c r="BL54" s="25">
        <v>79999999.99999994</v>
      </c>
      <c r="BM54" s="21">
        <v>6666666.6666666633</v>
      </c>
      <c r="BN54" s="21">
        <v>6666666.6666666633</v>
      </c>
      <c r="BO54" s="21">
        <v>6666666.6666666633</v>
      </c>
      <c r="BP54" s="21">
        <v>6666666.6666666633</v>
      </c>
      <c r="BQ54" s="21">
        <v>6666666.6666666633</v>
      </c>
      <c r="BR54" s="21">
        <v>6666666.6666666633</v>
      </c>
      <c r="BS54" s="21">
        <v>6666666.6666666633</v>
      </c>
      <c r="BT54" s="21">
        <v>6666666.6666666633</v>
      </c>
      <c r="BU54" s="21">
        <v>6666666.6666666633</v>
      </c>
      <c r="BV54" s="21">
        <v>6666666.6666666633</v>
      </c>
      <c r="BW54" s="21">
        <v>6666666.6666666633</v>
      </c>
      <c r="BX54" s="21">
        <v>6666666.6666666633</v>
      </c>
      <c r="CB54" s="3"/>
      <c r="CC54" s="22">
        <v>0</v>
      </c>
      <c r="CD54" s="23">
        <v>0</v>
      </c>
      <c r="CE54" s="24">
        <v>0</v>
      </c>
      <c r="CI54" s="15" t="str">
        <f t="shared" si="5"/>
        <v>E054</v>
      </c>
      <c r="CK54" s="16">
        <v>21</v>
      </c>
      <c r="CL54" s="16">
        <v>50</v>
      </c>
      <c r="CM54" s="16">
        <v>32</v>
      </c>
    </row>
    <row r="55" spans="1:91" ht="20.100000000000001" customHeight="1" x14ac:dyDescent="0.25">
      <c r="A55" s="18" t="s">
        <v>107</v>
      </c>
      <c r="E55" s="15" t="s">
        <v>108</v>
      </c>
      <c r="G55" s="15" t="str">
        <f t="shared" si="8"/>
        <v>D055</v>
      </c>
      <c r="J55" s="19">
        <v>0</v>
      </c>
      <c r="K55" s="20">
        <v>0</v>
      </c>
      <c r="L55" s="21">
        <v>0</v>
      </c>
      <c r="N55" s="3"/>
      <c r="O55" s="19">
        <v>0</v>
      </c>
      <c r="P55" s="20">
        <v>0</v>
      </c>
      <c r="Q55" s="21">
        <v>0</v>
      </c>
      <c r="S55" s="3"/>
      <c r="T55" s="19">
        <v>0</v>
      </c>
      <c r="U55" s="20">
        <v>0</v>
      </c>
      <c r="V55" s="21">
        <v>0</v>
      </c>
      <c r="X55" s="3"/>
      <c r="Y55" s="19">
        <v>0</v>
      </c>
      <c r="Z55" s="20">
        <v>0</v>
      </c>
      <c r="AA55" s="21">
        <v>0</v>
      </c>
      <c r="AC55" s="3"/>
      <c r="AD55" s="22">
        <v>0</v>
      </c>
      <c r="AE55" s="23">
        <v>0</v>
      </c>
      <c r="AF55" s="24">
        <v>0</v>
      </c>
      <c r="AJ55" s="25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X55" s="25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L55" s="25">
        <v>91080000.00000003</v>
      </c>
      <c r="BM55" s="21">
        <v>7590000.0000000009</v>
      </c>
      <c r="BN55" s="21">
        <v>7590000.0000000009</v>
      </c>
      <c r="BO55" s="21">
        <v>7590000.0000000009</v>
      </c>
      <c r="BP55" s="21">
        <v>7590000.0000000009</v>
      </c>
      <c r="BQ55" s="21">
        <v>7590000.0000000009</v>
      </c>
      <c r="BR55" s="21">
        <v>7590000.0000000009</v>
      </c>
      <c r="BS55" s="21">
        <v>7590000.0000000009</v>
      </c>
      <c r="BT55" s="21">
        <v>7590000.0000000009</v>
      </c>
      <c r="BU55" s="21">
        <v>7590000.0000000009</v>
      </c>
      <c r="BV55" s="21">
        <v>7590000.0000000009</v>
      </c>
      <c r="BW55" s="21">
        <v>7590000.0000000009</v>
      </c>
      <c r="BX55" s="21">
        <v>7590000.0000000009</v>
      </c>
      <c r="CB55" s="3"/>
      <c r="CC55" s="22">
        <v>0</v>
      </c>
      <c r="CD55" s="23">
        <v>0</v>
      </c>
      <c r="CE55" s="24">
        <v>0</v>
      </c>
      <c r="CI55" s="15" t="str">
        <f t="shared" si="5"/>
        <v>E055</v>
      </c>
      <c r="CK55" s="16">
        <v>29</v>
      </c>
      <c r="CL55" s="16">
        <v>56</v>
      </c>
      <c r="CM55" s="16">
        <v>28</v>
      </c>
    </row>
    <row r="56" spans="1:91" ht="20.100000000000001" customHeight="1" x14ac:dyDescent="0.25">
      <c r="A56" s="18" t="s">
        <v>109</v>
      </c>
      <c r="E56" s="15" t="s">
        <v>110</v>
      </c>
      <c r="G56" s="15" t="str">
        <f t="shared" si="8"/>
        <v>D056</v>
      </c>
      <c r="J56" s="19">
        <v>0</v>
      </c>
      <c r="K56" s="20">
        <v>0</v>
      </c>
      <c r="L56" s="21">
        <v>0</v>
      </c>
      <c r="N56" s="3"/>
      <c r="O56" s="19">
        <v>0</v>
      </c>
      <c r="P56" s="20">
        <v>0</v>
      </c>
      <c r="Q56" s="21">
        <v>0</v>
      </c>
      <c r="S56" s="3"/>
      <c r="T56" s="19">
        <v>0</v>
      </c>
      <c r="U56" s="20">
        <v>0</v>
      </c>
      <c r="V56" s="21">
        <v>0</v>
      </c>
      <c r="X56" s="3"/>
      <c r="Y56" s="19">
        <v>0</v>
      </c>
      <c r="Z56" s="20">
        <v>0</v>
      </c>
      <c r="AA56" s="21">
        <v>0</v>
      </c>
      <c r="AC56" s="3"/>
      <c r="AD56" s="22">
        <v>0</v>
      </c>
      <c r="AE56" s="23">
        <v>0</v>
      </c>
      <c r="AF56" s="24">
        <v>0</v>
      </c>
      <c r="AJ56" s="25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X56" s="25">
        <v>0</v>
      </c>
      <c r="AY56" s="20">
        <v>0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H56" s="20">
        <v>0</v>
      </c>
      <c r="BI56" s="20">
        <v>0</v>
      </c>
      <c r="BJ56" s="20">
        <v>0</v>
      </c>
      <c r="BL56" s="25">
        <v>544736300</v>
      </c>
      <c r="BM56" s="21">
        <v>41311220</v>
      </c>
      <c r="BN56" s="21">
        <v>42669360</v>
      </c>
      <c r="BO56" s="21">
        <v>46415220</v>
      </c>
      <c r="BP56" s="21">
        <v>45250600</v>
      </c>
      <c r="BQ56" s="21">
        <v>46499220</v>
      </c>
      <c r="BR56" s="21">
        <v>45250600</v>
      </c>
      <c r="BS56" s="21">
        <v>46499220</v>
      </c>
      <c r="BT56" s="21">
        <v>46541220</v>
      </c>
      <c r="BU56" s="21">
        <v>45250600</v>
      </c>
      <c r="BV56" s="21">
        <v>46499220</v>
      </c>
      <c r="BW56" s="21">
        <v>45250600</v>
      </c>
      <c r="BX56" s="21">
        <v>47299220</v>
      </c>
      <c r="CB56" s="3"/>
      <c r="CC56" s="22">
        <v>0</v>
      </c>
      <c r="CD56" s="23">
        <v>0</v>
      </c>
      <c r="CE56" s="24">
        <v>0</v>
      </c>
      <c r="CI56" s="15" t="str">
        <f t="shared" si="5"/>
        <v>E056</v>
      </c>
      <c r="CK56" s="16">
        <v>15</v>
      </c>
      <c r="CL56" s="16">
        <v>108</v>
      </c>
      <c r="CM56" s="16">
        <v>49</v>
      </c>
    </row>
    <row r="57" spans="1:91" ht="20.100000000000001" customHeight="1" x14ac:dyDescent="0.25">
      <c r="A57" s="18" t="s">
        <v>111</v>
      </c>
      <c r="E57" s="15" t="s">
        <v>112</v>
      </c>
      <c r="G57" s="15" t="str">
        <f t="shared" si="8"/>
        <v>D057</v>
      </c>
      <c r="J57" s="19">
        <v>0</v>
      </c>
      <c r="K57" s="20">
        <v>0</v>
      </c>
      <c r="L57" s="21">
        <v>0</v>
      </c>
      <c r="N57" s="3"/>
      <c r="O57" s="19">
        <v>0</v>
      </c>
      <c r="P57" s="20">
        <v>0</v>
      </c>
      <c r="Q57" s="21">
        <v>0</v>
      </c>
      <c r="S57" s="3"/>
      <c r="T57" s="19">
        <v>0</v>
      </c>
      <c r="U57" s="20">
        <v>0</v>
      </c>
      <c r="V57" s="21">
        <v>0</v>
      </c>
      <c r="X57" s="3"/>
      <c r="Y57" s="19">
        <v>0</v>
      </c>
      <c r="Z57" s="20">
        <v>0</v>
      </c>
      <c r="AA57" s="21">
        <v>0</v>
      </c>
      <c r="AC57" s="3"/>
      <c r="AD57" s="22">
        <v>0</v>
      </c>
      <c r="AE57" s="23">
        <v>0</v>
      </c>
      <c r="AF57" s="24">
        <v>0</v>
      </c>
      <c r="AJ57" s="25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X57" s="25">
        <v>228855000.00000006</v>
      </c>
      <c r="AY57" s="20">
        <v>19437000</v>
      </c>
      <c r="AZ57" s="20">
        <v>17556000</v>
      </c>
      <c r="BA57" s="20">
        <v>19437000</v>
      </c>
      <c r="BB57" s="20">
        <v>18810000</v>
      </c>
      <c r="BC57" s="20">
        <v>19437000</v>
      </c>
      <c r="BD57" s="20">
        <v>18810000</v>
      </c>
      <c r="BE57" s="20">
        <v>19437000</v>
      </c>
      <c r="BF57" s="20">
        <v>19437000</v>
      </c>
      <c r="BG57" s="20">
        <v>18810000</v>
      </c>
      <c r="BH57" s="20">
        <v>19437000</v>
      </c>
      <c r="BI57" s="20">
        <v>18810000</v>
      </c>
      <c r="BJ57" s="20">
        <v>19437000</v>
      </c>
      <c r="BL57" s="25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CB57" s="3"/>
      <c r="CC57" s="22">
        <v>0</v>
      </c>
      <c r="CD57" s="23">
        <v>0</v>
      </c>
      <c r="CE57" s="24">
        <v>0</v>
      </c>
      <c r="CI57" s="15" t="str">
        <f t="shared" si="5"/>
        <v>E057</v>
      </c>
      <c r="CK57" s="16">
        <v>14</v>
      </c>
      <c r="CL57" s="16">
        <v>46</v>
      </c>
      <c r="CM57" s="16">
        <v>33</v>
      </c>
    </row>
    <row r="58" spans="1:91" ht="20.100000000000001" customHeight="1" x14ac:dyDescent="0.25">
      <c r="A58" s="18" t="s">
        <v>113</v>
      </c>
      <c r="E58" s="15" t="s">
        <v>113</v>
      </c>
      <c r="G58" s="15" t="str">
        <f t="shared" si="8"/>
        <v>D058</v>
      </c>
      <c r="J58" s="19">
        <v>0</v>
      </c>
      <c r="K58" s="20">
        <v>0</v>
      </c>
      <c r="L58" s="21">
        <v>0</v>
      </c>
      <c r="N58" s="3"/>
      <c r="O58" s="19">
        <v>0</v>
      </c>
      <c r="P58" s="20">
        <v>0</v>
      </c>
      <c r="Q58" s="21">
        <v>0</v>
      </c>
      <c r="S58" s="3"/>
      <c r="T58" s="19">
        <v>0</v>
      </c>
      <c r="U58" s="20">
        <v>0</v>
      </c>
      <c r="V58" s="21">
        <v>0</v>
      </c>
      <c r="X58" s="3"/>
      <c r="Y58" s="19">
        <v>0</v>
      </c>
      <c r="Z58" s="20">
        <v>0</v>
      </c>
      <c r="AA58" s="21">
        <v>0</v>
      </c>
      <c r="AC58" s="3"/>
      <c r="AD58" s="22">
        <v>0</v>
      </c>
      <c r="AE58" s="23">
        <v>0</v>
      </c>
      <c r="AF58" s="24">
        <v>0</v>
      </c>
      <c r="AJ58" s="25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X58" s="25">
        <v>0</v>
      </c>
      <c r="AY58" s="20">
        <v>0</v>
      </c>
      <c r="AZ58" s="20">
        <v>0</v>
      </c>
      <c r="BA58" s="20">
        <v>0</v>
      </c>
      <c r="BB58" s="20">
        <v>0</v>
      </c>
      <c r="BC58" s="20">
        <v>0</v>
      </c>
      <c r="BD58" s="20">
        <v>0</v>
      </c>
      <c r="BE58" s="20">
        <v>0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L58" s="25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CB58" s="3"/>
      <c r="CC58" s="22">
        <v>0</v>
      </c>
      <c r="CD58" s="23">
        <v>0</v>
      </c>
      <c r="CE58" s="24">
        <v>0</v>
      </c>
      <c r="CI58" s="15" t="str">
        <f t="shared" si="5"/>
        <v>E058</v>
      </c>
      <c r="CK58" s="16">
        <v>3</v>
      </c>
      <c r="CL58" s="16">
        <v>0</v>
      </c>
      <c r="CM58" s="16">
        <v>3</v>
      </c>
    </row>
    <row r="59" spans="1:91" ht="20.100000000000001" customHeight="1" x14ac:dyDescent="0.25">
      <c r="A59" s="18" t="s">
        <v>114</v>
      </c>
      <c r="E59" s="15" t="s">
        <v>114</v>
      </c>
      <c r="G59" s="15" t="str">
        <f t="shared" si="8"/>
        <v>D059</v>
      </c>
      <c r="J59" s="19">
        <v>0</v>
      </c>
      <c r="K59" s="20">
        <v>0</v>
      </c>
      <c r="L59" s="21">
        <v>0</v>
      </c>
      <c r="N59" s="3"/>
      <c r="O59" s="19">
        <v>0</v>
      </c>
      <c r="P59" s="20">
        <v>0</v>
      </c>
      <c r="Q59" s="21">
        <v>0</v>
      </c>
      <c r="S59" s="3"/>
      <c r="T59" s="19">
        <v>0</v>
      </c>
      <c r="U59" s="20">
        <v>0</v>
      </c>
      <c r="V59" s="21">
        <v>0</v>
      </c>
      <c r="X59" s="3"/>
      <c r="Y59" s="19">
        <v>0</v>
      </c>
      <c r="Z59" s="20">
        <v>0</v>
      </c>
      <c r="AA59" s="21">
        <v>0</v>
      </c>
      <c r="AC59" s="3"/>
      <c r="AD59" s="22">
        <v>0</v>
      </c>
      <c r="AE59" s="23">
        <v>0</v>
      </c>
      <c r="AF59" s="24">
        <v>0</v>
      </c>
      <c r="AJ59" s="25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X59" s="25">
        <v>0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0</v>
      </c>
      <c r="BE59" s="20">
        <v>0</v>
      </c>
      <c r="BF59" s="20">
        <v>0</v>
      </c>
      <c r="BG59" s="20">
        <v>0</v>
      </c>
      <c r="BH59" s="20">
        <v>0</v>
      </c>
      <c r="BI59" s="20">
        <v>0</v>
      </c>
      <c r="BJ59" s="20">
        <v>0</v>
      </c>
      <c r="BL59" s="25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1">
        <v>0</v>
      </c>
      <c r="BV59" s="21">
        <v>0</v>
      </c>
      <c r="BW59" s="21">
        <v>0</v>
      </c>
      <c r="BX59" s="21">
        <v>0</v>
      </c>
      <c r="CB59" s="3"/>
      <c r="CC59" s="22">
        <v>0</v>
      </c>
      <c r="CD59" s="23">
        <v>0</v>
      </c>
      <c r="CE59" s="24">
        <v>0</v>
      </c>
      <c r="CI59" s="15" t="str">
        <f t="shared" si="5"/>
        <v>E059</v>
      </c>
      <c r="CK59" s="16">
        <v>3</v>
      </c>
      <c r="CL59" s="16">
        <v>3</v>
      </c>
      <c r="CM59" s="16">
        <v>3</v>
      </c>
    </row>
    <row r="60" spans="1:91" ht="20.100000000000001" customHeight="1" x14ac:dyDescent="0.25">
      <c r="A60" s="18" t="s">
        <v>115</v>
      </c>
      <c r="E60" s="15" t="s">
        <v>115</v>
      </c>
      <c r="G60" s="15" t="str">
        <f t="shared" si="8"/>
        <v>D060</v>
      </c>
      <c r="J60" s="19">
        <v>0</v>
      </c>
      <c r="K60" s="20">
        <v>0</v>
      </c>
      <c r="L60" s="21">
        <v>0</v>
      </c>
      <c r="N60" s="3"/>
      <c r="O60" s="19">
        <v>0</v>
      </c>
      <c r="P60" s="20">
        <v>0</v>
      </c>
      <c r="Q60" s="21">
        <v>0</v>
      </c>
      <c r="S60" s="3"/>
      <c r="T60" s="19">
        <v>0</v>
      </c>
      <c r="U60" s="20">
        <v>0</v>
      </c>
      <c r="V60" s="21">
        <v>0</v>
      </c>
      <c r="X60" s="3"/>
      <c r="Y60" s="19">
        <v>0</v>
      </c>
      <c r="Z60" s="20">
        <v>0</v>
      </c>
      <c r="AA60" s="21">
        <v>0</v>
      </c>
      <c r="AC60" s="3"/>
      <c r="AD60" s="22">
        <v>0</v>
      </c>
      <c r="AE60" s="23">
        <v>0</v>
      </c>
      <c r="AF60" s="24">
        <v>0</v>
      </c>
      <c r="AJ60" s="25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X60" s="25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0</v>
      </c>
      <c r="BG60" s="20">
        <v>0</v>
      </c>
      <c r="BH60" s="20">
        <v>0</v>
      </c>
      <c r="BI60" s="20">
        <v>0</v>
      </c>
      <c r="BJ60" s="20">
        <v>0</v>
      </c>
      <c r="BL60" s="25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0</v>
      </c>
      <c r="BS60" s="21">
        <v>0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CB60" s="3"/>
      <c r="CC60" s="22">
        <v>0</v>
      </c>
      <c r="CD60" s="23">
        <v>0</v>
      </c>
      <c r="CE60" s="24">
        <v>0</v>
      </c>
      <c r="CI60" s="15" t="str">
        <f t="shared" si="5"/>
        <v>E060</v>
      </c>
      <c r="CK60" s="16">
        <v>3</v>
      </c>
      <c r="CL60" s="16">
        <v>3</v>
      </c>
      <c r="CM60" s="16">
        <v>3</v>
      </c>
    </row>
    <row r="61" spans="1:91" ht="20.100000000000001" customHeight="1" x14ac:dyDescent="0.25">
      <c r="A61" s="18" t="s">
        <v>116</v>
      </c>
      <c r="E61" s="15" t="s">
        <v>116</v>
      </c>
      <c r="G61" s="15" t="str">
        <f t="shared" si="8"/>
        <v>D061</v>
      </c>
      <c r="J61" s="19">
        <v>0</v>
      </c>
      <c r="K61" s="20">
        <v>0</v>
      </c>
      <c r="L61" s="21">
        <v>0</v>
      </c>
      <c r="N61" s="3"/>
      <c r="O61" s="19">
        <v>0</v>
      </c>
      <c r="P61" s="20">
        <v>0</v>
      </c>
      <c r="Q61" s="21">
        <v>0</v>
      </c>
      <c r="S61" s="3"/>
      <c r="T61" s="19">
        <v>0</v>
      </c>
      <c r="U61" s="20">
        <v>0</v>
      </c>
      <c r="V61" s="21">
        <v>0</v>
      </c>
      <c r="X61" s="3"/>
      <c r="Y61" s="19">
        <v>0</v>
      </c>
      <c r="Z61" s="20">
        <v>0</v>
      </c>
      <c r="AA61" s="21">
        <v>0</v>
      </c>
      <c r="AC61" s="3"/>
      <c r="AD61" s="22">
        <v>0</v>
      </c>
      <c r="AE61" s="23">
        <v>0</v>
      </c>
      <c r="AF61" s="24">
        <v>0</v>
      </c>
      <c r="AJ61" s="25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X61" s="25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0</v>
      </c>
      <c r="BG61" s="20">
        <v>0</v>
      </c>
      <c r="BH61" s="20">
        <v>0</v>
      </c>
      <c r="BI61" s="20">
        <v>0</v>
      </c>
      <c r="BJ61" s="20">
        <v>0</v>
      </c>
      <c r="BL61" s="25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0</v>
      </c>
      <c r="BT61" s="21">
        <v>0</v>
      </c>
      <c r="BU61" s="21">
        <v>0</v>
      </c>
      <c r="BV61" s="21">
        <v>0</v>
      </c>
      <c r="BW61" s="21">
        <v>0</v>
      </c>
      <c r="BX61" s="21">
        <v>0</v>
      </c>
      <c r="CB61" s="3"/>
      <c r="CC61" s="22">
        <v>0</v>
      </c>
      <c r="CD61" s="23">
        <v>0</v>
      </c>
      <c r="CE61" s="24">
        <v>0</v>
      </c>
      <c r="CI61" s="15" t="str">
        <f t="shared" si="5"/>
        <v>E061</v>
      </c>
      <c r="CK61" s="16">
        <v>3</v>
      </c>
      <c r="CL61" s="16">
        <v>3</v>
      </c>
      <c r="CM61" s="16">
        <v>3</v>
      </c>
    </row>
    <row r="62" spans="1:91" ht="20.100000000000001" customHeight="1" x14ac:dyDescent="0.25">
      <c r="A62" s="18" t="s">
        <v>117</v>
      </c>
      <c r="E62" s="15" t="s">
        <v>117</v>
      </c>
      <c r="G62" s="15" t="str">
        <f t="shared" si="8"/>
        <v>D062</v>
      </c>
      <c r="J62" s="19">
        <v>0</v>
      </c>
      <c r="K62" s="20">
        <v>0</v>
      </c>
      <c r="L62" s="21">
        <v>0</v>
      </c>
      <c r="N62" s="3"/>
      <c r="O62" s="19">
        <v>0</v>
      </c>
      <c r="P62" s="20">
        <v>0</v>
      </c>
      <c r="Q62" s="21">
        <v>0</v>
      </c>
      <c r="S62" s="3"/>
      <c r="T62" s="19">
        <v>0</v>
      </c>
      <c r="U62" s="20">
        <v>0</v>
      </c>
      <c r="V62" s="21">
        <v>0</v>
      </c>
      <c r="X62" s="3"/>
      <c r="Y62" s="19">
        <v>0</v>
      </c>
      <c r="Z62" s="20">
        <v>0</v>
      </c>
      <c r="AA62" s="21">
        <v>0</v>
      </c>
      <c r="AC62" s="3"/>
      <c r="AD62" s="22">
        <v>0</v>
      </c>
      <c r="AE62" s="23">
        <v>0</v>
      </c>
      <c r="AF62" s="24">
        <v>0</v>
      </c>
      <c r="AJ62" s="25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X62" s="25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0</v>
      </c>
      <c r="BG62" s="20">
        <v>0</v>
      </c>
      <c r="BH62" s="20">
        <v>0</v>
      </c>
      <c r="BI62" s="20">
        <v>0</v>
      </c>
      <c r="BJ62" s="20">
        <v>0</v>
      </c>
      <c r="BL62" s="25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0</v>
      </c>
      <c r="BW62" s="21">
        <v>0</v>
      </c>
      <c r="BX62" s="21">
        <v>0</v>
      </c>
      <c r="CB62" s="3"/>
      <c r="CC62" s="22">
        <v>0</v>
      </c>
      <c r="CD62" s="23">
        <v>0</v>
      </c>
      <c r="CE62" s="24">
        <v>0</v>
      </c>
      <c r="CI62" s="15" t="str">
        <f t="shared" si="5"/>
        <v>E062</v>
      </c>
      <c r="CK62" s="16">
        <v>3</v>
      </c>
      <c r="CL62" s="16">
        <v>3</v>
      </c>
      <c r="CM62" s="16">
        <v>3</v>
      </c>
    </row>
    <row r="63" spans="1:91" ht="20.100000000000001" customHeight="1" x14ac:dyDescent="0.25">
      <c r="C63" s="5" t="s">
        <v>118</v>
      </c>
      <c r="N63" s="3"/>
      <c r="O63" s="3"/>
      <c r="P63" s="3"/>
      <c r="Q63" s="3"/>
      <c r="S63" s="3"/>
      <c r="T63" s="3"/>
      <c r="U63" s="3"/>
      <c r="V63" s="3"/>
      <c r="X63" s="3"/>
      <c r="Y63" s="3"/>
      <c r="Z63" s="3"/>
      <c r="AA63" s="3"/>
      <c r="AC63" s="3"/>
      <c r="AD63" s="3"/>
      <c r="AE63" s="3"/>
      <c r="AF63" s="3"/>
      <c r="CB63" s="3"/>
      <c r="CC63" s="3"/>
      <c r="CD63" s="3"/>
      <c r="CE63" s="3"/>
      <c r="CI63" s="15" t="str">
        <f t="shared" si="5"/>
        <v>E063</v>
      </c>
      <c r="CK63" s="16">
        <v>0</v>
      </c>
      <c r="CL63" s="16">
        <v>53</v>
      </c>
      <c r="CM63" s="16">
        <v>0</v>
      </c>
    </row>
    <row r="64" spans="1:91" ht="20.100000000000001" customHeight="1" x14ac:dyDescent="0.25">
      <c r="A64" s="18" t="s">
        <v>119</v>
      </c>
      <c r="E64" s="15" t="s">
        <v>120</v>
      </c>
      <c r="G64" s="15" t="str">
        <f t="shared" ref="G64:G73" si="9">"D"&amp;TEXT(ROW(H64),"000")</f>
        <v>D064</v>
      </c>
      <c r="J64" s="19">
        <v>0</v>
      </c>
      <c r="K64" s="20">
        <v>0</v>
      </c>
      <c r="L64" s="21">
        <v>0</v>
      </c>
      <c r="N64" s="3"/>
      <c r="O64" s="19">
        <v>0</v>
      </c>
      <c r="P64" s="20">
        <v>0</v>
      </c>
      <c r="Q64" s="21">
        <v>0</v>
      </c>
      <c r="S64" s="3"/>
      <c r="T64" s="19">
        <v>0</v>
      </c>
      <c r="U64" s="20">
        <v>0</v>
      </c>
      <c r="V64" s="21">
        <v>0</v>
      </c>
      <c r="X64" s="3"/>
      <c r="Y64" s="19">
        <v>0</v>
      </c>
      <c r="Z64" s="20">
        <v>0</v>
      </c>
      <c r="AA64" s="21">
        <v>0</v>
      </c>
      <c r="AC64" s="3"/>
      <c r="AD64" s="22">
        <v>0</v>
      </c>
      <c r="AE64" s="23">
        <v>0</v>
      </c>
      <c r="AF64" s="24">
        <v>0</v>
      </c>
      <c r="AJ64" s="25">
        <v>314000000</v>
      </c>
      <c r="AK64" s="19">
        <v>26166666.666666668</v>
      </c>
      <c r="AL64" s="19">
        <v>26166666.666666668</v>
      </c>
      <c r="AM64" s="19">
        <v>26166666.666666668</v>
      </c>
      <c r="AN64" s="19">
        <v>26166666.666666668</v>
      </c>
      <c r="AO64" s="19">
        <v>26166666.666666668</v>
      </c>
      <c r="AP64" s="19">
        <v>26166666.666666668</v>
      </c>
      <c r="AQ64" s="19">
        <v>26166666.666666668</v>
      </c>
      <c r="AR64" s="19">
        <v>26166666.666666668</v>
      </c>
      <c r="AS64" s="19">
        <v>26166666.666666668</v>
      </c>
      <c r="AT64" s="19">
        <v>26166666.666666668</v>
      </c>
      <c r="AU64" s="19">
        <v>26166666.666666668</v>
      </c>
      <c r="AV64" s="19">
        <v>26166666.666666668</v>
      </c>
      <c r="AX64" s="25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0</v>
      </c>
      <c r="BE64" s="20">
        <v>0</v>
      </c>
      <c r="BF64" s="20">
        <v>0</v>
      </c>
      <c r="BG64" s="20">
        <v>0</v>
      </c>
      <c r="BH64" s="20">
        <v>0</v>
      </c>
      <c r="BI64" s="20">
        <v>0</v>
      </c>
      <c r="BJ64" s="20">
        <v>0</v>
      </c>
      <c r="BL64" s="25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21">
        <v>0</v>
      </c>
      <c r="BU64" s="21">
        <v>0</v>
      </c>
      <c r="BV64" s="21">
        <v>0</v>
      </c>
      <c r="BW64" s="21">
        <v>0</v>
      </c>
      <c r="BX64" s="21">
        <v>0</v>
      </c>
      <c r="CB64" s="3"/>
      <c r="CC64" s="22">
        <v>0</v>
      </c>
      <c r="CD64" s="23">
        <v>0</v>
      </c>
      <c r="CE64" s="24">
        <v>0</v>
      </c>
      <c r="CI64" s="15" t="str">
        <f t="shared" si="5"/>
        <v>E064</v>
      </c>
      <c r="CK64" s="16">
        <v>14</v>
      </c>
      <c r="CL64" s="16">
        <v>67</v>
      </c>
      <c r="CM64" s="16">
        <v>52</v>
      </c>
    </row>
    <row r="65" spans="1:91" ht="20.100000000000001" customHeight="1" x14ac:dyDescent="0.25">
      <c r="A65" s="18" t="s">
        <v>121</v>
      </c>
      <c r="E65" s="15" t="s">
        <v>122</v>
      </c>
      <c r="G65" s="15" t="str">
        <f t="shared" si="9"/>
        <v>D065</v>
      </c>
      <c r="J65" s="19">
        <v>0</v>
      </c>
      <c r="K65" s="20">
        <v>0</v>
      </c>
      <c r="L65" s="21">
        <v>0</v>
      </c>
      <c r="N65" s="3"/>
      <c r="O65" s="19">
        <v>0</v>
      </c>
      <c r="P65" s="20">
        <v>0</v>
      </c>
      <c r="Q65" s="21">
        <v>0</v>
      </c>
      <c r="S65" s="3"/>
      <c r="T65" s="19">
        <v>0</v>
      </c>
      <c r="U65" s="20">
        <v>0</v>
      </c>
      <c r="V65" s="21">
        <v>0</v>
      </c>
      <c r="X65" s="3"/>
      <c r="Y65" s="19">
        <v>0</v>
      </c>
      <c r="Z65" s="20">
        <v>0</v>
      </c>
      <c r="AA65" s="21">
        <v>0</v>
      </c>
      <c r="AC65" s="3"/>
      <c r="AD65" s="22">
        <v>0</v>
      </c>
      <c r="AE65" s="23">
        <v>0</v>
      </c>
      <c r="AF65" s="24">
        <v>0</v>
      </c>
      <c r="AJ65" s="25">
        <v>2162687999.9999995</v>
      </c>
      <c r="AK65" s="19">
        <v>180224000</v>
      </c>
      <c r="AL65" s="19">
        <v>180224000</v>
      </c>
      <c r="AM65" s="19">
        <v>180224000</v>
      </c>
      <c r="AN65" s="19">
        <v>180224000</v>
      </c>
      <c r="AO65" s="19">
        <v>180224000</v>
      </c>
      <c r="AP65" s="19">
        <v>180224000</v>
      </c>
      <c r="AQ65" s="19">
        <v>180224000</v>
      </c>
      <c r="AR65" s="19">
        <v>180224000</v>
      </c>
      <c r="AS65" s="19">
        <v>180224000</v>
      </c>
      <c r="AT65" s="19">
        <v>180224000</v>
      </c>
      <c r="AU65" s="19">
        <v>180224000</v>
      </c>
      <c r="AV65" s="19">
        <v>180224000</v>
      </c>
      <c r="AX65" s="25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0</v>
      </c>
      <c r="BF65" s="20">
        <v>0</v>
      </c>
      <c r="BG65" s="20">
        <v>0</v>
      </c>
      <c r="BH65" s="20">
        <v>0</v>
      </c>
      <c r="BI65" s="20">
        <v>0</v>
      </c>
      <c r="BJ65" s="20">
        <v>0</v>
      </c>
      <c r="BL65" s="25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CB65" s="3"/>
      <c r="CC65" s="22">
        <v>0</v>
      </c>
      <c r="CD65" s="23">
        <v>0</v>
      </c>
      <c r="CE65" s="24">
        <v>0</v>
      </c>
      <c r="CI65" s="15" t="str">
        <f t="shared" si="5"/>
        <v>E065</v>
      </c>
      <c r="CK65" s="16">
        <v>26</v>
      </c>
      <c r="CL65" s="16">
        <v>83</v>
      </c>
      <c r="CM65" s="16">
        <v>55</v>
      </c>
    </row>
    <row r="66" spans="1:91" ht="20.100000000000001" customHeight="1" x14ac:dyDescent="0.25">
      <c r="A66" s="18" t="s">
        <v>123</v>
      </c>
      <c r="E66" s="15" t="s">
        <v>123</v>
      </c>
      <c r="G66" s="15" t="str">
        <f t="shared" si="9"/>
        <v>D066</v>
      </c>
      <c r="J66" s="19">
        <v>0</v>
      </c>
      <c r="K66" s="20">
        <v>0</v>
      </c>
      <c r="L66" s="21">
        <v>0</v>
      </c>
      <c r="N66" s="3"/>
      <c r="O66" s="19">
        <v>0</v>
      </c>
      <c r="P66" s="20">
        <v>0</v>
      </c>
      <c r="Q66" s="21">
        <v>0</v>
      </c>
      <c r="S66" s="3"/>
      <c r="T66" s="19">
        <v>0</v>
      </c>
      <c r="U66" s="20">
        <v>0</v>
      </c>
      <c r="V66" s="21">
        <v>0</v>
      </c>
      <c r="X66" s="3"/>
      <c r="Y66" s="19">
        <v>0</v>
      </c>
      <c r="Z66" s="20">
        <v>0</v>
      </c>
      <c r="AA66" s="21">
        <v>0</v>
      </c>
      <c r="AC66" s="3"/>
      <c r="AD66" s="22">
        <v>0</v>
      </c>
      <c r="AE66" s="23">
        <v>0</v>
      </c>
      <c r="AF66" s="24">
        <v>0</v>
      </c>
      <c r="AJ66" s="25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X66" s="25">
        <v>0</v>
      </c>
      <c r="AY66" s="20">
        <v>0</v>
      </c>
      <c r="AZ66" s="20">
        <v>0</v>
      </c>
      <c r="BA66" s="20">
        <v>0</v>
      </c>
      <c r="BB66" s="20">
        <v>0</v>
      </c>
      <c r="BC66" s="20">
        <v>0</v>
      </c>
      <c r="BD66" s="20">
        <v>0</v>
      </c>
      <c r="BE66" s="20">
        <v>0</v>
      </c>
      <c r="BF66" s="20">
        <v>0</v>
      </c>
      <c r="BG66" s="20">
        <v>0</v>
      </c>
      <c r="BH66" s="20">
        <v>0</v>
      </c>
      <c r="BI66" s="20">
        <v>0</v>
      </c>
      <c r="BJ66" s="20">
        <v>0</v>
      </c>
      <c r="BL66" s="25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1">
        <v>0</v>
      </c>
      <c r="BV66" s="21">
        <v>0</v>
      </c>
      <c r="BW66" s="21">
        <v>0</v>
      </c>
      <c r="BX66" s="21">
        <v>0</v>
      </c>
      <c r="CB66" s="3"/>
      <c r="CC66" s="22">
        <v>0</v>
      </c>
      <c r="CD66" s="23">
        <v>0</v>
      </c>
      <c r="CE66" s="24">
        <v>0</v>
      </c>
      <c r="CI66" s="15" t="str">
        <f t="shared" si="5"/>
        <v>E066</v>
      </c>
      <c r="CK66" s="16">
        <v>3</v>
      </c>
      <c r="CL66" s="16">
        <v>3</v>
      </c>
      <c r="CM66" s="16">
        <v>3</v>
      </c>
    </row>
    <row r="67" spans="1:91" ht="20.100000000000001" customHeight="1" x14ac:dyDescent="0.25">
      <c r="A67" s="18" t="s">
        <v>124</v>
      </c>
      <c r="E67" s="15" t="s">
        <v>124</v>
      </c>
      <c r="G67" s="15" t="str">
        <f t="shared" si="9"/>
        <v>D067</v>
      </c>
      <c r="J67" s="19">
        <v>0</v>
      </c>
      <c r="K67" s="20">
        <v>0</v>
      </c>
      <c r="L67" s="21">
        <v>0</v>
      </c>
      <c r="N67" s="3"/>
      <c r="O67" s="19">
        <v>0</v>
      </c>
      <c r="P67" s="20">
        <v>0</v>
      </c>
      <c r="Q67" s="21">
        <v>0</v>
      </c>
      <c r="S67" s="3"/>
      <c r="T67" s="19">
        <v>0</v>
      </c>
      <c r="U67" s="20">
        <v>0</v>
      </c>
      <c r="V67" s="21">
        <v>0</v>
      </c>
      <c r="X67" s="3"/>
      <c r="Y67" s="19">
        <v>0</v>
      </c>
      <c r="Z67" s="20">
        <v>0</v>
      </c>
      <c r="AA67" s="21">
        <v>0</v>
      </c>
      <c r="AC67" s="3"/>
      <c r="AD67" s="22">
        <v>0</v>
      </c>
      <c r="AE67" s="23">
        <v>0</v>
      </c>
      <c r="AF67" s="24">
        <v>0</v>
      </c>
      <c r="AJ67" s="25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X67" s="25">
        <v>0</v>
      </c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0</v>
      </c>
      <c r="BJ67" s="20">
        <v>0</v>
      </c>
      <c r="BL67" s="25">
        <v>0</v>
      </c>
      <c r="BM67" s="21">
        <v>0</v>
      </c>
      <c r="BN67" s="21">
        <v>0</v>
      </c>
      <c r="BO67" s="21">
        <v>0</v>
      </c>
      <c r="BP67" s="21">
        <v>0</v>
      </c>
      <c r="BQ67" s="21">
        <v>0</v>
      </c>
      <c r="BR67" s="21">
        <v>0</v>
      </c>
      <c r="BS67" s="21">
        <v>0</v>
      </c>
      <c r="BT67" s="21">
        <v>0</v>
      </c>
      <c r="BU67" s="21">
        <v>0</v>
      </c>
      <c r="BV67" s="21">
        <v>0</v>
      </c>
      <c r="BW67" s="21">
        <v>0</v>
      </c>
      <c r="BX67" s="21">
        <v>0</v>
      </c>
      <c r="CB67" s="3"/>
      <c r="CC67" s="22">
        <v>0</v>
      </c>
      <c r="CD67" s="23">
        <v>0</v>
      </c>
      <c r="CE67" s="24">
        <v>0</v>
      </c>
      <c r="CI67" s="15" t="str">
        <f t="shared" si="5"/>
        <v>E067</v>
      </c>
      <c r="CK67" s="16">
        <v>3</v>
      </c>
      <c r="CL67" s="16">
        <v>3</v>
      </c>
      <c r="CM67" s="16">
        <v>3</v>
      </c>
    </row>
    <row r="68" spans="1:91" ht="20.100000000000001" customHeight="1" x14ac:dyDescent="0.25">
      <c r="A68" s="18" t="s">
        <v>125</v>
      </c>
      <c r="E68" s="15" t="s">
        <v>125</v>
      </c>
      <c r="G68" s="15" t="str">
        <f t="shared" si="9"/>
        <v>D068</v>
      </c>
      <c r="J68" s="19">
        <v>0</v>
      </c>
      <c r="K68" s="20">
        <v>0</v>
      </c>
      <c r="L68" s="21">
        <v>0</v>
      </c>
      <c r="N68" s="3"/>
      <c r="O68" s="19">
        <v>0</v>
      </c>
      <c r="P68" s="20">
        <v>0</v>
      </c>
      <c r="Q68" s="21">
        <v>0</v>
      </c>
      <c r="S68" s="3"/>
      <c r="T68" s="19">
        <v>0</v>
      </c>
      <c r="U68" s="20">
        <v>0</v>
      </c>
      <c r="V68" s="21">
        <v>0</v>
      </c>
      <c r="X68" s="3"/>
      <c r="Y68" s="19">
        <v>0</v>
      </c>
      <c r="Z68" s="20">
        <v>0</v>
      </c>
      <c r="AA68" s="21">
        <v>0</v>
      </c>
      <c r="AC68" s="3"/>
      <c r="AD68" s="22">
        <v>0</v>
      </c>
      <c r="AE68" s="23">
        <v>0</v>
      </c>
      <c r="AF68" s="24">
        <v>0</v>
      </c>
      <c r="AJ68" s="25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X68" s="25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L68" s="25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0</v>
      </c>
      <c r="BS68" s="21">
        <v>0</v>
      </c>
      <c r="BT68" s="21">
        <v>0</v>
      </c>
      <c r="BU68" s="21">
        <v>0</v>
      </c>
      <c r="BV68" s="21">
        <v>0</v>
      </c>
      <c r="BW68" s="21">
        <v>0</v>
      </c>
      <c r="BX68" s="21">
        <v>0</v>
      </c>
      <c r="CB68" s="3"/>
      <c r="CC68" s="22">
        <v>0</v>
      </c>
      <c r="CD68" s="23">
        <v>0</v>
      </c>
      <c r="CE68" s="24">
        <v>0</v>
      </c>
      <c r="CI68" s="15" t="str">
        <f t="shared" si="5"/>
        <v>E068</v>
      </c>
      <c r="CK68" s="16">
        <v>3</v>
      </c>
      <c r="CL68" s="16">
        <v>3</v>
      </c>
      <c r="CM68" s="16">
        <v>3</v>
      </c>
    </row>
    <row r="69" spans="1:91" ht="20.100000000000001" customHeight="1" x14ac:dyDescent="0.25">
      <c r="A69" s="18" t="s">
        <v>126</v>
      </c>
      <c r="E69" s="15" t="s">
        <v>126</v>
      </c>
      <c r="G69" s="15" t="str">
        <f t="shared" si="9"/>
        <v>D069</v>
      </c>
      <c r="J69" s="19">
        <v>0</v>
      </c>
      <c r="K69" s="20">
        <v>0</v>
      </c>
      <c r="L69" s="21">
        <v>0</v>
      </c>
      <c r="N69" s="3"/>
      <c r="O69" s="19">
        <v>0</v>
      </c>
      <c r="P69" s="20">
        <v>0</v>
      </c>
      <c r="Q69" s="21">
        <v>0</v>
      </c>
      <c r="S69" s="3"/>
      <c r="T69" s="19">
        <v>0</v>
      </c>
      <c r="U69" s="20">
        <v>0</v>
      </c>
      <c r="V69" s="21">
        <v>0</v>
      </c>
      <c r="X69" s="3"/>
      <c r="Y69" s="19">
        <v>0</v>
      </c>
      <c r="Z69" s="20">
        <v>0</v>
      </c>
      <c r="AA69" s="21">
        <v>0</v>
      </c>
      <c r="AC69" s="3"/>
      <c r="AD69" s="22">
        <v>0</v>
      </c>
      <c r="AE69" s="23">
        <v>0</v>
      </c>
      <c r="AF69" s="24">
        <v>0</v>
      </c>
      <c r="AJ69" s="25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X69" s="25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L69" s="25">
        <v>0</v>
      </c>
      <c r="BM69" s="21">
        <v>0</v>
      </c>
      <c r="BN69" s="21">
        <v>0</v>
      </c>
      <c r="BO69" s="21">
        <v>0</v>
      </c>
      <c r="BP69" s="21">
        <v>0</v>
      </c>
      <c r="BQ69" s="21">
        <v>0</v>
      </c>
      <c r="BR69" s="21">
        <v>0</v>
      </c>
      <c r="BS69" s="21">
        <v>0</v>
      </c>
      <c r="BT69" s="21">
        <v>0</v>
      </c>
      <c r="BU69" s="21">
        <v>0</v>
      </c>
      <c r="BV69" s="21">
        <v>0</v>
      </c>
      <c r="BW69" s="21">
        <v>0</v>
      </c>
      <c r="BX69" s="21">
        <v>0</v>
      </c>
      <c r="CB69" s="3"/>
      <c r="CC69" s="22">
        <v>0</v>
      </c>
      <c r="CD69" s="23">
        <v>0</v>
      </c>
      <c r="CE69" s="24">
        <v>0</v>
      </c>
      <c r="CI69" s="15" t="str">
        <f t="shared" si="5"/>
        <v>E069</v>
      </c>
      <c r="CK69" s="16">
        <v>3</v>
      </c>
      <c r="CL69" s="16">
        <v>3</v>
      </c>
      <c r="CM69" s="16">
        <v>3</v>
      </c>
    </row>
    <row r="70" spans="1:91" ht="20.100000000000001" customHeight="1" x14ac:dyDescent="0.25">
      <c r="A70" s="18" t="s">
        <v>127</v>
      </c>
      <c r="E70" s="15" t="s">
        <v>127</v>
      </c>
      <c r="G70" s="15" t="str">
        <f t="shared" si="9"/>
        <v>D070</v>
      </c>
      <c r="J70" s="19">
        <v>0</v>
      </c>
      <c r="K70" s="20">
        <v>0</v>
      </c>
      <c r="L70" s="21">
        <v>0</v>
      </c>
      <c r="N70" s="3"/>
      <c r="O70" s="19">
        <v>0</v>
      </c>
      <c r="P70" s="20">
        <v>0</v>
      </c>
      <c r="Q70" s="21">
        <v>0</v>
      </c>
      <c r="S70" s="3"/>
      <c r="T70" s="19">
        <v>0</v>
      </c>
      <c r="U70" s="20">
        <v>0</v>
      </c>
      <c r="V70" s="21">
        <v>0</v>
      </c>
      <c r="X70" s="3"/>
      <c r="Y70" s="19">
        <v>0</v>
      </c>
      <c r="Z70" s="20">
        <v>0</v>
      </c>
      <c r="AA70" s="21">
        <v>0</v>
      </c>
      <c r="AC70" s="3"/>
      <c r="AD70" s="22">
        <v>0</v>
      </c>
      <c r="AE70" s="23">
        <v>0</v>
      </c>
      <c r="AF70" s="24">
        <v>0</v>
      </c>
      <c r="AJ70" s="25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X70" s="25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H70" s="20">
        <v>0</v>
      </c>
      <c r="BI70" s="20">
        <v>0</v>
      </c>
      <c r="BJ70" s="20">
        <v>0</v>
      </c>
      <c r="BL70" s="25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CB70" s="3"/>
      <c r="CC70" s="22">
        <v>0</v>
      </c>
      <c r="CD70" s="23">
        <v>0</v>
      </c>
      <c r="CE70" s="24">
        <v>0</v>
      </c>
      <c r="CI70" s="15" t="str">
        <f t="shared" si="5"/>
        <v>E070</v>
      </c>
      <c r="CK70" s="16">
        <v>3</v>
      </c>
      <c r="CL70" s="16">
        <v>3</v>
      </c>
      <c r="CM70" s="16">
        <v>3</v>
      </c>
    </row>
    <row r="71" spans="1:91" ht="20.100000000000001" customHeight="1" x14ac:dyDescent="0.25">
      <c r="A71" s="18" t="s">
        <v>128</v>
      </c>
      <c r="E71" s="15" t="s">
        <v>128</v>
      </c>
      <c r="G71" s="15" t="str">
        <f t="shared" si="9"/>
        <v>D071</v>
      </c>
      <c r="J71" s="19">
        <v>0</v>
      </c>
      <c r="K71" s="20">
        <v>0</v>
      </c>
      <c r="L71" s="21">
        <v>0</v>
      </c>
      <c r="N71" s="3"/>
      <c r="O71" s="19">
        <v>0</v>
      </c>
      <c r="P71" s="20">
        <v>0</v>
      </c>
      <c r="Q71" s="21">
        <v>0</v>
      </c>
      <c r="S71" s="3"/>
      <c r="T71" s="19">
        <v>0</v>
      </c>
      <c r="U71" s="20">
        <v>0</v>
      </c>
      <c r="V71" s="21">
        <v>0</v>
      </c>
      <c r="X71" s="3"/>
      <c r="Y71" s="19">
        <v>0</v>
      </c>
      <c r="Z71" s="20">
        <v>0</v>
      </c>
      <c r="AA71" s="21">
        <v>0</v>
      </c>
      <c r="AC71" s="3"/>
      <c r="AD71" s="22">
        <v>0</v>
      </c>
      <c r="AE71" s="23">
        <v>0</v>
      </c>
      <c r="AF71" s="24">
        <v>0</v>
      </c>
      <c r="AJ71" s="25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X71" s="25">
        <v>0</v>
      </c>
      <c r="AY71" s="20">
        <v>0</v>
      </c>
      <c r="AZ71" s="20">
        <v>0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20">
        <v>0</v>
      </c>
      <c r="BG71" s="20">
        <v>0</v>
      </c>
      <c r="BH71" s="20">
        <v>0</v>
      </c>
      <c r="BI71" s="20">
        <v>0</v>
      </c>
      <c r="BJ71" s="20">
        <v>0</v>
      </c>
      <c r="BL71" s="25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0</v>
      </c>
      <c r="BS71" s="21">
        <v>0</v>
      </c>
      <c r="BT71" s="21">
        <v>0</v>
      </c>
      <c r="BU71" s="21">
        <v>0</v>
      </c>
      <c r="BV71" s="21">
        <v>0</v>
      </c>
      <c r="BW71" s="21">
        <v>0</v>
      </c>
      <c r="BX71" s="21">
        <v>0</v>
      </c>
      <c r="CB71" s="3"/>
      <c r="CC71" s="22">
        <v>0</v>
      </c>
      <c r="CD71" s="23">
        <v>0</v>
      </c>
      <c r="CE71" s="24">
        <v>0</v>
      </c>
      <c r="CI71" s="15" t="str">
        <f t="shared" si="5"/>
        <v>E071</v>
      </c>
      <c r="CK71" s="16">
        <v>3</v>
      </c>
      <c r="CL71" s="16">
        <v>3</v>
      </c>
      <c r="CM71" s="16">
        <v>3</v>
      </c>
    </row>
    <row r="72" spans="1:91" ht="20.100000000000001" customHeight="1" x14ac:dyDescent="0.25">
      <c r="A72" s="18" t="s">
        <v>129</v>
      </c>
      <c r="E72" s="15" t="s">
        <v>129</v>
      </c>
      <c r="G72" s="15" t="str">
        <f t="shared" si="9"/>
        <v>D072</v>
      </c>
      <c r="J72" s="19">
        <v>0</v>
      </c>
      <c r="K72" s="20">
        <v>0</v>
      </c>
      <c r="L72" s="21">
        <v>0</v>
      </c>
      <c r="N72" s="3"/>
      <c r="O72" s="19">
        <v>0</v>
      </c>
      <c r="P72" s="20">
        <v>0</v>
      </c>
      <c r="Q72" s="21">
        <v>0</v>
      </c>
      <c r="S72" s="3"/>
      <c r="T72" s="19">
        <v>0</v>
      </c>
      <c r="U72" s="20">
        <v>0</v>
      </c>
      <c r="V72" s="21">
        <v>0</v>
      </c>
      <c r="X72" s="3"/>
      <c r="Y72" s="19">
        <v>0</v>
      </c>
      <c r="Z72" s="20">
        <v>0</v>
      </c>
      <c r="AA72" s="21">
        <v>0</v>
      </c>
      <c r="AC72" s="3"/>
      <c r="AD72" s="22">
        <v>0</v>
      </c>
      <c r="AE72" s="23">
        <v>0</v>
      </c>
      <c r="AF72" s="24">
        <v>0</v>
      </c>
      <c r="AJ72" s="25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X72" s="25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L72" s="25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0</v>
      </c>
      <c r="BV72" s="21">
        <v>0</v>
      </c>
      <c r="BW72" s="21">
        <v>0</v>
      </c>
      <c r="BX72" s="21">
        <v>0</v>
      </c>
      <c r="CB72" s="3"/>
      <c r="CC72" s="22">
        <v>0</v>
      </c>
      <c r="CD72" s="23">
        <v>0</v>
      </c>
      <c r="CE72" s="24">
        <v>0</v>
      </c>
      <c r="CI72" s="15" t="str">
        <f t="shared" si="5"/>
        <v>E072</v>
      </c>
      <c r="CK72" s="16">
        <v>3</v>
      </c>
      <c r="CL72" s="16">
        <v>3</v>
      </c>
      <c r="CM72" s="16">
        <v>3</v>
      </c>
    </row>
    <row r="73" spans="1:91" ht="20.100000000000001" customHeight="1" x14ac:dyDescent="0.25">
      <c r="A73" s="18" t="s">
        <v>130</v>
      </c>
      <c r="E73" s="15" t="s">
        <v>130</v>
      </c>
      <c r="G73" s="15" t="str">
        <f t="shared" si="9"/>
        <v>D073</v>
      </c>
      <c r="J73" s="19">
        <v>0</v>
      </c>
      <c r="K73" s="20">
        <v>0</v>
      </c>
      <c r="L73" s="21">
        <v>0</v>
      </c>
      <c r="N73" s="3"/>
      <c r="O73" s="19">
        <v>0</v>
      </c>
      <c r="P73" s="20">
        <v>0</v>
      </c>
      <c r="Q73" s="21">
        <v>0</v>
      </c>
      <c r="S73" s="3"/>
      <c r="T73" s="19">
        <v>0</v>
      </c>
      <c r="U73" s="20">
        <v>0</v>
      </c>
      <c r="V73" s="21">
        <v>0</v>
      </c>
      <c r="X73" s="3"/>
      <c r="Y73" s="19">
        <v>0</v>
      </c>
      <c r="Z73" s="20">
        <v>0</v>
      </c>
      <c r="AA73" s="21">
        <v>0</v>
      </c>
      <c r="AC73" s="3"/>
      <c r="AD73" s="22">
        <v>0</v>
      </c>
      <c r="AE73" s="23">
        <v>0</v>
      </c>
      <c r="AF73" s="24">
        <v>0</v>
      </c>
      <c r="AJ73" s="25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X73" s="25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L73" s="25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0</v>
      </c>
      <c r="BU73" s="21">
        <v>0</v>
      </c>
      <c r="BV73" s="21">
        <v>0</v>
      </c>
      <c r="BW73" s="21">
        <v>0</v>
      </c>
      <c r="BX73" s="21">
        <v>0</v>
      </c>
      <c r="CB73" s="3"/>
      <c r="CC73" s="22">
        <v>0</v>
      </c>
      <c r="CD73" s="23">
        <v>0</v>
      </c>
      <c r="CE73" s="24">
        <v>0</v>
      </c>
      <c r="CI73" s="15" t="str">
        <f t="shared" ref="CI73:CI136" si="10">"E"&amp;TEXT(ROW(CJ73),"000")</f>
        <v>E073</v>
      </c>
      <c r="CK73" s="16">
        <v>3</v>
      </c>
      <c r="CL73" s="16">
        <v>3</v>
      </c>
      <c r="CM73" s="16">
        <v>3</v>
      </c>
    </row>
    <row r="74" spans="1:91" ht="20.100000000000001" customHeight="1" x14ac:dyDescent="0.25">
      <c r="C74" s="5" t="s">
        <v>131</v>
      </c>
      <c r="N74" s="3"/>
      <c r="O74" s="3"/>
      <c r="P74" s="3"/>
      <c r="Q74" s="3"/>
      <c r="S74" s="3"/>
      <c r="T74" s="3"/>
      <c r="U74" s="3"/>
      <c r="V74" s="3"/>
      <c r="X74" s="3"/>
      <c r="Y74" s="3"/>
      <c r="Z74" s="3"/>
      <c r="AA74" s="3"/>
      <c r="AC74" s="3"/>
      <c r="AD74" s="3"/>
      <c r="AE74" s="3"/>
      <c r="AF74" s="3"/>
      <c r="CB74" s="3"/>
      <c r="CC74" s="3"/>
      <c r="CD74" s="3"/>
      <c r="CE74" s="3"/>
      <c r="CI74" s="15" t="str">
        <f t="shared" si="10"/>
        <v>E074</v>
      </c>
      <c r="CK74" s="16">
        <v>0</v>
      </c>
      <c r="CL74" s="16">
        <v>36</v>
      </c>
      <c r="CM74" s="16">
        <v>0</v>
      </c>
    </row>
    <row r="75" spans="1:91" ht="20.100000000000001" customHeight="1" x14ac:dyDescent="0.25">
      <c r="A75" s="18" t="s">
        <v>132</v>
      </c>
      <c r="E75" s="15" t="s">
        <v>133</v>
      </c>
      <c r="G75" s="15" t="str">
        <f t="shared" ref="G75:G80" si="11">"D"&amp;TEXT(ROW(H75),"000")</f>
        <v>D075</v>
      </c>
      <c r="J75" s="19">
        <v>0</v>
      </c>
      <c r="K75" s="20">
        <v>0</v>
      </c>
      <c r="L75" s="21">
        <v>0</v>
      </c>
      <c r="N75" s="3"/>
      <c r="O75" s="19">
        <v>0</v>
      </c>
      <c r="P75" s="20">
        <v>0</v>
      </c>
      <c r="Q75" s="21">
        <v>0</v>
      </c>
      <c r="S75" s="3"/>
      <c r="T75" s="19">
        <v>0</v>
      </c>
      <c r="U75" s="20">
        <v>0</v>
      </c>
      <c r="V75" s="21">
        <v>0</v>
      </c>
      <c r="X75" s="3"/>
      <c r="Y75" s="19">
        <v>0</v>
      </c>
      <c r="Z75" s="20">
        <v>0</v>
      </c>
      <c r="AA75" s="21">
        <v>0</v>
      </c>
      <c r="AC75" s="3"/>
      <c r="AD75" s="22">
        <v>0</v>
      </c>
      <c r="AE75" s="23">
        <v>0</v>
      </c>
      <c r="AF75" s="24">
        <v>0</v>
      </c>
      <c r="AJ75" s="25">
        <v>-7048039299.9999962</v>
      </c>
      <c r="AK75" s="19">
        <v>-587336608.3333329</v>
      </c>
      <c r="AL75" s="19">
        <v>-587336608.3333329</v>
      </c>
      <c r="AM75" s="19">
        <v>-587336608.3333329</v>
      </c>
      <c r="AN75" s="19">
        <v>-587336608.3333329</v>
      </c>
      <c r="AO75" s="19">
        <v>-587336608.3333329</v>
      </c>
      <c r="AP75" s="19">
        <v>-587336608.3333329</v>
      </c>
      <c r="AQ75" s="19">
        <v>-587336608.3333329</v>
      </c>
      <c r="AR75" s="19">
        <v>-587336608.3333329</v>
      </c>
      <c r="AS75" s="19">
        <v>-587336608.3333329</v>
      </c>
      <c r="AT75" s="19">
        <v>-587336608.3333329</v>
      </c>
      <c r="AU75" s="19">
        <v>-587336608.3333329</v>
      </c>
      <c r="AV75" s="19">
        <v>-587336608.3333329</v>
      </c>
      <c r="AX75" s="25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0</v>
      </c>
      <c r="BF75" s="20">
        <v>0</v>
      </c>
      <c r="BG75" s="20">
        <v>0</v>
      </c>
      <c r="BH75" s="20">
        <v>0</v>
      </c>
      <c r="BI75" s="20">
        <v>0</v>
      </c>
      <c r="BJ75" s="20">
        <v>0</v>
      </c>
      <c r="BL75" s="25">
        <v>-66630286.799999982</v>
      </c>
      <c r="BM75" s="21">
        <v>-5552523.8999999994</v>
      </c>
      <c r="BN75" s="21">
        <v>-5552523.8999999994</v>
      </c>
      <c r="BO75" s="21">
        <v>-5552523.8999999994</v>
      </c>
      <c r="BP75" s="21">
        <v>-5552523.8999999994</v>
      </c>
      <c r="BQ75" s="21">
        <v>-5552523.8999999994</v>
      </c>
      <c r="BR75" s="21">
        <v>-5552523.8999999994</v>
      </c>
      <c r="BS75" s="21">
        <v>-5552523.8999999994</v>
      </c>
      <c r="BT75" s="21">
        <v>-5552523.8999999994</v>
      </c>
      <c r="BU75" s="21">
        <v>-5552523.8999999994</v>
      </c>
      <c r="BV75" s="21">
        <v>-5552523.8999999994</v>
      </c>
      <c r="BW75" s="21">
        <v>-5552523.8999999994</v>
      </c>
      <c r="BX75" s="21">
        <v>-5552523.8999999994</v>
      </c>
      <c r="CB75" s="3"/>
      <c r="CC75" s="22">
        <v>0</v>
      </c>
      <c r="CD75" s="23">
        <v>0</v>
      </c>
      <c r="CE75" s="24">
        <v>0</v>
      </c>
      <c r="CI75" s="15" t="str">
        <f t="shared" si="10"/>
        <v>E075</v>
      </c>
      <c r="CK75" s="16">
        <v>39</v>
      </c>
      <c r="CL75" s="16">
        <v>36</v>
      </c>
      <c r="CM75" s="16">
        <v>38</v>
      </c>
    </row>
    <row r="76" spans="1:91" ht="20.100000000000001" customHeight="1" x14ac:dyDescent="0.25">
      <c r="A76" s="18" t="s">
        <v>134</v>
      </c>
      <c r="E76" s="15" t="s">
        <v>134</v>
      </c>
      <c r="G76" s="15" t="str">
        <f t="shared" si="11"/>
        <v>D076</v>
      </c>
      <c r="J76" s="19">
        <v>0</v>
      </c>
      <c r="K76" s="20">
        <v>0</v>
      </c>
      <c r="L76" s="21">
        <v>0</v>
      </c>
      <c r="N76" s="3"/>
      <c r="O76" s="19">
        <v>0</v>
      </c>
      <c r="P76" s="20">
        <v>0</v>
      </c>
      <c r="Q76" s="21">
        <v>0</v>
      </c>
      <c r="S76" s="3"/>
      <c r="T76" s="19">
        <v>0</v>
      </c>
      <c r="U76" s="20">
        <v>0</v>
      </c>
      <c r="V76" s="21">
        <v>0</v>
      </c>
      <c r="X76" s="3"/>
      <c r="Y76" s="19">
        <v>0</v>
      </c>
      <c r="Z76" s="20">
        <v>0</v>
      </c>
      <c r="AA76" s="21">
        <v>0</v>
      </c>
      <c r="AC76" s="3"/>
      <c r="AD76" s="22">
        <v>0</v>
      </c>
      <c r="AE76" s="23">
        <v>0</v>
      </c>
      <c r="AF76" s="24">
        <v>0</v>
      </c>
      <c r="AJ76" s="25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X76" s="25">
        <v>0</v>
      </c>
      <c r="AY76" s="20">
        <v>0</v>
      </c>
      <c r="AZ76" s="20">
        <v>0</v>
      </c>
      <c r="BA76" s="20">
        <v>0</v>
      </c>
      <c r="BB76" s="20">
        <v>0</v>
      </c>
      <c r="BC76" s="20">
        <v>0</v>
      </c>
      <c r="BD76" s="20">
        <v>0</v>
      </c>
      <c r="BE76" s="20">
        <v>0</v>
      </c>
      <c r="BF76" s="20">
        <v>0</v>
      </c>
      <c r="BG76" s="20">
        <v>0</v>
      </c>
      <c r="BH76" s="20">
        <v>0</v>
      </c>
      <c r="BI76" s="20">
        <v>0</v>
      </c>
      <c r="BJ76" s="20">
        <v>0</v>
      </c>
      <c r="BL76" s="25">
        <v>0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>
        <v>0</v>
      </c>
      <c r="BT76" s="21">
        <v>0</v>
      </c>
      <c r="BU76" s="21">
        <v>0</v>
      </c>
      <c r="BV76" s="21">
        <v>0</v>
      </c>
      <c r="BW76" s="21">
        <v>0</v>
      </c>
      <c r="BX76" s="21">
        <v>0</v>
      </c>
      <c r="CB76" s="3"/>
      <c r="CC76" s="22">
        <v>0</v>
      </c>
      <c r="CD76" s="23">
        <v>0</v>
      </c>
      <c r="CE76" s="24">
        <v>0</v>
      </c>
      <c r="CI76" s="15" t="str">
        <f t="shared" si="10"/>
        <v>E076</v>
      </c>
      <c r="CK76" s="16">
        <v>3</v>
      </c>
      <c r="CL76" s="16">
        <v>3</v>
      </c>
      <c r="CM76" s="16">
        <v>3</v>
      </c>
    </row>
    <row r="77" spans="1:91" ht="20.100000000000001" customHeight="1" x14ac:dyDescent="0.25">
      <c r="A77" s="18" t="s">
        <v>135</v>
      </c>
      <c r="E77" s="15" t="s">
        <v>135</v>
      </c>
      <c r="G77" s="15" t="str">
        <f t="shared" si="11"/>
        <v>D077</v>
      </c>
      <c r="J77" s="19">
        <v>0</v>
      </c>
      <c r="K77" s="20">
        <v>0</v>
      </c>
      <c r="L77" s="21">
        <v>0</v>
      </c>
      <c r="N77" s="3"/>
      <c r="O77" s="19">
        <v>0</v>
      </c>
      <c r="P77" s="20">
        <v>0</v>
      </c>
      <c r="Q77" s="21">
        <v>0</v>
      </c>
      <c r="S77" s="3"/>
      <c r="T77" s="19">
        <v>0</v>
      </c>
      <c r="U77" s="20">
        <v>0</v>
      </c>
      <c r="V77" s="21">
        <v>0</v>
      </c>
      <c r="X77" s="3"/>
      <c r="Y77" s="19">
        <v>0</v>
      </c>
      <c r="Z77" s="20">
        <v>0</v>
      </c>
      <c r="AA77" s="21">
        <v>0</v>
      </c>
      <c r="AC77" s="3"/>
      <c r="AD77" s="22">
        <v>0</v>
      </c>
      <c r="AE77" s="23">
        <v>0</v>
      </c>
      <c r="AF77" s="24">
        <v>0</v>
      </c>
      <c r="AJ77" s="25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X77" s="25">
        <v>0</v>
      </c>
      <c r="AY77" s="20">
        <v>0</v>
      </c>
      <c r="AZ77" s="20">
        <v>0</v>
      </c>
      <c r="BA77" s="20">
        <v>0</v>
      </c>
      <c r="BB77" s="20">
        <v>0</v>
      </c>
      <c r="BC77" s="20">
        <v>0</v>
      </c>
      <c r="BD77" s="20">
        <v>0</v>
      </c>
      <c r="BE77" s="20">
        <v>0</v>
      </c>
      <c r="BF77" s="20">
        <v>0</v>
      </c>
      <c r="BG77" s="20">
        <v>0</v>
      </c>
      <c r="BH77" s="20">
        <v>0</v>
      </c>
      <c r="BI77" s="20">
        <v>0</v>
      </c>
      <c r="BJ77" s="20">
        <v>0</v>
      </c>
      <c r="BL77" s="25">
        <v>0</v>
      </c>
      <c r="BM77" s="21">
        <v>0</v>
      </c>
      <c r="BN77" s="21">
        <v>0</v>
      </c>
      <c r="BO77" s="21">
        <v>0</v>
      </c>
      <c r="BP77" s="21">
        <v>0</v>
      </c>
      <c r="BQ77" s="21">
        <v>0</v>
      </c>
      <c r="BR77" s="21">
        <v>0</v>
      </c>
      <c r="BS77" s="21">
        <v>0</v>
      </c>
      <c r="BT77" s="21">
        <v>0</v>
      </c>
      <c r="BU77" s="21">
        <v>0</v>
      </c>
      <c r="BV77" s="21">
        <v>0</v>
      </c>
      <c r="BW77" s="21">
        <v>0</v>
      </c>
      <c r="BX77" s="21">
        <v>0</v>
      </c>
      <c r="CB77" s="3"/>
      <c r="CC77" s="22">
        <v>0</v>
      </c>
      <c r="CD77" s="23">
        <v>0</v>
      </c>
      <c r="CE77" s="24">
        <v>0</v>
      </c>
      <c r="CI77" s="15" t="str">
        <f t="shared" si="10"/>
        <v>E077</v>
      </c>
      <c r="CK77" s="16">
        <v>3</v>
      </c>
      <c r="CL77" s="16">
        <v>3</v>
      </c>
      <c r="CM77" s="16">
        <v>3</v>
      </c>
    </row>
    <row r="78" spans="1:91" ht="20.100000000000001" customHeight="1" x14ac:dyDescent="0.25">
      <c r="A78" s="18" t="s">
        <v>136</v>
      </c>
      <c r="E78" s="15" t="s">
        <v>136</v>
      </c>
      <c r="G78" s="15" t="str">
        <f t="shared" si="11"/>
        <v>D078</v>
      </c>
      <c r="J78" s="19">
        <v>0</v>
      </c>
      <c r="K78" s="20">
        <v>0</v>
      </c>
      <c r="L78" s="21">
        <v>0</v>
      </c>
      <c r="N78" s="3"/>
      <c r="O78" s="19">
        <v>0</v>
      </c>
      <c r="P78" s="20">
        <v>0</v>
      </c>
      <c r="Q78" s="21">
        <v>0</v>
      </c>
      <c r="S78" s="3"/>
      <c r="T78" s="19">
        <v>0</v>
      </c>
      <c r="U78" s="20">
        <v>0</v>
      </c>
      <c r="V78" s="21">
        <v>0</v>
      </c>
      <c r="X78" s="3"/>
      <c r="Y78" s="19">
        <v>0</v>
      </c>
      <c r="Z78" s="20">
        <v>0</v>
      </c>
      <c r="AA78" s="21">
        <v>0</v>
      </c>
      <c r="AC78" s="3"/>
      <c r="AD78" s="22">
        <v>0</v>
      </c>
      <c r="AE78" s="23">
        <v>0</v>
      </c>
      <c r="AF78" s="24">
        <v>0</v>
      </c>
      <c r="AJ78" s="25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X78" s="25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L78" s="25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0</v>
      </c>
      <c r="BU78" s="21">
        <v>0</v>
      </c>
      <c r="BV78" s="21">
        <v>0</v>
      </c>
      <c r="BW78" s="21">
        <v>0</v>
      </c>
      <c r="BX78" s="21">
        <v>0</v>
      </c>
      <c r="CB78" s="3"/>
      <c r="CC78" s="22">
        <v>0</v>
      </c>
      <c r="CD78" s="23">
        <v>0</v>
      </c>
      <c r="CE78" s="24">
        <v>0</v>
      </c>
      <c r="CI78" s="15" t="str">
        <f t="shared" si="10"/>
        <v>E078</v>
      </c>
      <c r="CK78" s="16">
        <v>3</v>
      </c>
      <c r="CL78" s="16">
        <v>3</v>
      </c>
      <c r="CM78" s="16">
        <v>3</v>
      </c>
    </row>
    <row r="79" spans="1:91" ht="20.100000000000001" customHeight="1" x14ac:dyDescent="0.25">
      <c r="A79" s="18" t="s">
        <v>137</v>
      </c>
      <c r="E79" s="15" t="s">
        <v>137</v>
      </c>
      <c r="G79" s="15" t="str">
        <f t="shared" si="11"/>
        <v>D079</v>
      </c>
      <c r="J79" s="19">
        <v>0</v>
      </c>
      <c r="K79" s="20">
        <v>0</v>
      </c>
      <c r="L79" s="21">
        <v>0</v>
      </c>
      <c r="N79" s="3"/>
      <c r="O79" s="19">
        <v>0</v>
      </c>
      <c r="P79" s="20">
        <v>0</v>
      </c>
      <c r="Q79" s="21">
        <v>0</v>
      </c>
      <c r="S79" s="3"/>
      <c r="T79" s="19">
        <v>0</v>
      </c>
      <c r="U79" s="20">
        <v>0</v>
      </c>
      <c r="V79" s="21">
        <v>0</v>
      </c>
      <c r="X79" s="3"/>
      <c r="Y79" s="19">
        <v>0</v>
      </c>
      <c r="Z79" s="20">
        <v>0</v>
      </c>
      <c r="AA79" s="21">
        <v>0</v>
      </c>
      <c r="AC79" s="3"/>
      <c r="AD79" s="22">
        <v>0</v>
      </c>
      <c r="AE79" s="23">
        <v>0</v>
      </c>
      <c r="AF79" s="24">
        <v>0</v>
      </c>
      <c r="AJ79" s="25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X79" s="25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H79" s="20">
        <v>0</v>
      </c>
      <c r="BI79" s="20">
        <v>0</v>
      </c>
      <c r="BJ79" s="20">
        <v>0</v>
      </c>
      <c r="BL79" s="25">
        <v>0</v>
      </c>
      <c r="BM79" s="21">
        <v>0</v>
      </c>
      <c r="BN79" s="21">
        <v>0</v>
      </c>
      <c r="BO79" s="21">
        <v>0</v>
      </c>
      <c r="BP79" s="21">
        <v>0</v>
      </c>
      <c r="BQ79" s="21">
        <v>0</v>
      </c>
      <c r="BR79" s="21">
        <v>0</v>
      </c>
      <c r="BS79" s="21">
        <v>0</v>
      </c>
      <c r="BT79" s="21">
        <v>0</v>
      </c>
      <c r="BU79" s="21">
        <v>0</v>
      </c>
      <c r="BV79" s="21">
        <v>0</v>
      </c>
      <c r="BW79" s="21">
        <v>0</v>
      </c>
      <c r="BX79" s="21">
        <v>0</v>
      </c>
      <c r="CB79" s="3"/>
      <c r="CC79" s="22">
        <v>0</v>
      </c>
      <c r="CD79" s="23">
        <v>0</v>
      </c>
      <c r="CE79" s="24">
        <v>0</v>
      </c>
      <c r="CI79" s="15" t="str">
        <f t="shared" si="10"/>
        <v>E079</v>
      </c>
      <c r="CK79" s="16">
        <v>3</v>
      </c>
      <c r="CL79" s="16">
        <v>3</v>
      </c>
      <c r="CM79" s="16">
        <v>3</v>
      </c>
    </row>
    <row r="80" spans="1:91" ht="20.100000000000001" customHeight="1" x14ac:dyDescent="0.25">
      <c r="A80" s="18" t="s">
        <v>138</v>
      </c>
      <c r="E80" s="15" t="s">
        <v>138</v>
      </c>
      <c r="G80" s="15" t="str">
        <f t="shared" si="11"/>
        <v>D080</v>
      </c>
      <c r="J80" s="19">
        <v>0</v>
      </c>
      <c r="K80" s="20">
        <v>0</v>
      </c>
      <c r="L80" s="21">
        <v>0</v>
      </c>
      <c r="N80" s="3"/>
      <c r="O80" s="19">
        <v>0</v>
      </c>
      <c r="P80" s="20">
        <v>0</v>
      </c>
      <c r="Q80" s="21">
        <v>0</v>
      </c>
      <c r="S80" s="3"/>
      <c r="T80" s="19">
        <v>0</v>
      </c>
      <c r="U80" s="20">
        <v>0</v>
      </c>
      <c r="V80" s="21">
        <v>0</v>
      </c>
      <c r="X80" s="3"/>
      <c r="Y80" s="19">
        <v>0</v>
      </c>
      <c r="Z80" s="20">
        <v>0</v>
      </c>
      <c r="AA80" s="21">
        <v>0</v>
      </c>
      <c r="AC80" s="3"/>
      <c r="AD80" s="22">
        <v>0</v>
      </c>
      <c r="AE80" s="23">
        <v>0</v>
      </c>
      <c r="AF80" s="24">
        <v>0</v>
      </c>
      <c r="AJ80" s="25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X80" s="25">
        <v>0</v>
      </c>
      <c r="AY80" s="20">
        <v>0</v>
      </c>
      <c r="AZ80" s="20">
        <v>0</v>
      </c>
      <c r="BA80" s="20">
        <v>0</v>
      </c>
      <c r="BB80" s="20">
        <v>0</v>
      </c>
      <c r="BC80" s="20">
        <v>0</v>
      </c>
      <c r="BD80" s="20">
        <v>0</v>
      </c>
      <c r="BE80" s="20">
        <v>0</v>
      </c>
      <c r="BF80" s="20">
        <v>0</v>
      </c>
      <c r="BG80" s="20">
        <v>0</v>
      </c>
      <c r="BH80" s="20">
        <v>0</v>
      </c>
      <c r="BI80" s="20">
        <v>0</v>
      </c>
      <c r="BJ80" s="20">
        <v>0</v>
      </c>
      <c r="BL80" s="25">
        <v>0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21">
        <v>0</v>
      </c>
      <c r="BW80" s="21">
        <v>0</v>
      </c>
      <c r="BX80" s="21">
        <v>0</v>
      </c>
      <c r="CB80" s="3"/>
      <c r="CC80" s="22">
        <v>0</v>
      </c>
      <c r="CD80" s="23">
        <v>0</v>
      </c>
      <c r="CE80" s="24">
        <v>0</v>
      </c>
      <c r="CI80" s="15" t="str">
        <f t="shared" si="10"/>
        <v>E080</v>
      </c>
      <c r="CK80" s="16">
        <v>3</v>
      </c>
      <c r="CL80" s="16">
        <v>3</v>
      </c>
      <c r="CM80" s="16">
        <v>3</v>
      </c>
    </row>
    <row r="81" spans="1:91" ht="20.100000000000001" customHeight="1" x14ac:dyDescent="0.25">
      <c r="B81" s="5" t="s">
        <v>139</v>
      </c>
      <c r="N81" s="3"/>
      <c r="O81" s="3"/>
      <c r="P81" s="3"/>
      <c r="Q81" s="3"/>
      <c r="S81" s="3"/>
      <c r="T81" s="3"/>
      <c r="U81" s="3"/>
      <c r="V81" s="3"/>
      <c r="X81" s="3"/>
      <c r="Y81" s="3"/>
      <c r="Z81" s="3"/>
      <c r="AA81" s="3"/>
      <c r="AC81" s="3"/>
      <c r="AD81" s="3"/>
      <c r="AE81" s="3"/>
      <c r="AF81" s="3"/>
      <c r="CB81" s="3"/>
      <c r="CC81" s="3"/>
      <c r="CD81" s="3"/>
      <c r="CE81" s="3"/>
      <c r="CI81" s="15" t="str">
        <f t="shared" si="10"/>
        <v>E081</v>
      </c>
      <c r="CK81" s="16">
        <v>0</v>
      </c>
      <c r="CL81" s="16">
        <v>2</v>
      </c>
      <c r="CM81" s="16">
        <v>0</v>
      </c>
    </row>
    <row r="82" spans="1:91" ht="20.100000000000001" customHeight="1" x14ac:dyDescent="0.25">
      <c r="A82" s="18" t="s">
        <v>140</v>
      </c>
      <c r="E82" s="15" t="s">
        <v>141</v>
      </c>
      <c r="G82" s="15" t="str">
        <f t="shared" ref="G82:G100" si="12">"D"&amp;TEXT(ROW(H82),"000")</f>
        <v>D082</v>
      </c>
      <c r="J82" s="19">
        <v>0</v>
      </c>
      <c r="K82" s="20">
        <v>0</v>
      </c>
      <c r="L82" s="21">
        <v>0</v>
      </c>
      <c r="N82" s="3"/>
      <c r="O82" s="19">
        <v>0</v>
      </c>
      <c r="P82" s="20">
        <v>0</v>
      </c>
      <c r="Q82" s="21">
        <v>0</v>
      </c>
      <c r="S82" s="3"/>
      <c r="T82" s="19">
        <v>0</v>
      </c>
      <c r="U82" s="20">
        <v>0</v>
      </c>
      <c r="V82" s="21">
        <v>0</v>
      </c>
      <c r="X82" s="3"/>
      <c r="Y82" s="19">
        <v>0</v>
      </c>
      <c r="Z82" s="20">
        <v>0</v>
      </c>
      <c r="AA82" s="21">
        <v>0</v>
      </c>
      <c r="AC82" s="3"/>
      <c r="AD82" s="22">
        <v>0</v>
      </c>
      <c r="AE82" s="23">
        <v>0</v>
      </c>
      <c r="AF82" s="24">
        <v>0</v>
      </c>
      <c r="AJ82" s="25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X82" s="25">
        <v>0</v>
      </c>
      <c r="AY82" s="20">
        <v>0</v>
      </c>
      <c r="AZ82" s="20">
        <v>0</v>
      </c>
      <c r="BA82" s="20">
        <v>0</v>
      </c>
      <c r="BB82" s="20">
        <v>0</v>
      </c>
      <c r="BC82" s="20">
        <v>0</v>
      </c>
      <c r="BD82" s="20">
        <v>0</v>
      </c>
      <c r="BE82" s="20">
        <v>0</v>
      </c>
      <c r="BF82" s="20">
        <v>0</v>
      </c>
      <c r="BG82" s="20">
        <v>0</v>
      </c>
      <c r="BH82" s="20">
        <v>0</v>
      </c>
      <c r="BI82" s="20">
        <v>0</v>
      </c>
      <c r="BJ82" s="20">
        <v>0</v>
      </c>
      <c r="BL82" s="25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21">
        <v>0</v>
      </c>
      <c r="BU82" s="21">
        <v>0</v>
      </c>
      <c r="BV82" s="21">
        <v>0</v>
      </c>
      <c r="BW82" s="21">
        <v>0</v>
      </c>
      <c r="BX82" s="21">
        <v>0</v>
      </c>
      <c r="CB82" s="3"/>
      <c r="CC82" s="22">
        <v>0</v>
      </c>
      <c r="CD82" s="23">
        <v>0</v>
      </c>
      <c r="CE82" s="24">
        <v>0</v>
      </c>
      <c r="CI82" s="15" t="str">
        <f t="shared" si="10"/>
        <v>E082</v>
      </c>
      <c r="CK82" s="16">
        <v>0</v>
      </c>
      <c r="CL82" s="16">
        <v>3</v>
      </c>
      <c r="CM82" s="16">
        <v>3</v>
      </c>
    </row>
    <row r="83" spans="1:91" ht="20.100000000000001" customHeight="1" x14ac:dyDescent="0.25">
      <c r="A83" s="18" t="s">
        <v>142</v>
      </c>
      <c r="E83" s="15" t="s">
        <v>143</v>
      </c>
      <c r="G83" s="15" t="str">
        <f t="shared" si="12"/>
        <v>D083</v>
      </c>
      <c r="J83" s="19">
        <v>0</v>
      </c>
      <c r="K83" s="20">
        <v>0</v>
      </c>
      <c r="L83" s="21">
        <v>0</v>
      </c>
      <c r="N83" s="3"/>
      <c r="O83" s="19">
        <v>0</v>
      </c>
      <c r="P83" s="20">
        <v>0</v>
      </c>
      <c r="Q83" s="21">
        <v>0</v>
      </c>
      <c r="S83" s="3"/>
      <c r="T83" s="19">
        <v>0</v>
      </c>
      <c r="U83" s="20">
        <v>0</v>
      </c>
      <c r="V83" s="21">
        <v>0</v>
      </c>
      <c r="X83" s="3"/>
      <c r="Y83" s="19">
        <v>0</v>
      </c>
      <c r="Z83" s="20">
        <v>0</v>
      </c>
      <c r="AA83" s="21">
        <v>0</v>
      </c>
      <c r="AC83" s="3"/>
      <c r="AD83" s="22">
        <v>0</v>
      </c>
      <c r="AE83" s="23">
        <v>0</v>
      </c>
      <c r="AF83" s="24">
        <v>0</v>
      </c>
      <c r="AJ83" s="25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X83" s="25">
        <v>0</v>
      </c>
      <c r="AY83" s="20">
        <v>0</v>
      </c>
      <c r="AZ83" s="20">
        <v>0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H83" s="20">
        <v>0</v>
      </c>
      <c r="BI83" s="20">
        <v>0</v>
      </c>
      <c r="BJ83" s="20">
        <v>0</v>
      </c>
      <c r="BL83" s="25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21">
        <v>0</v>
      </c>
      <c r="BW83" s="21">
        <v>0</v>
      </c>
      <c r="BX83" s="21">
        <v>0</v>
      </c>
      <c r="CB83" s="3"/>
      <c r="CC83" s="22">
        <v>0</v>
      </c>
      <c r="CD83" s="23">
        <v>0</v>
      </c>
      <c r="CE83" s="24">
        <v>0</v>
      </c>
      <c r="CI83" s="15" t="str">
        <f t="shared" si="10"/>
        <v>E083</v>
      </c>
      <c r="CK83" s="16">
        <v>0</v>
      </c>
      <c r="CL83" s="16">
        <v>3</v>
      </c>
      <c r="CM83" s="16">
        <v>3</v>
      </c>
    </row>
    <row r="84" spans="1:91" ht="20.100000000000001" customHeight="1" x14ac:dyDescent="0.25">
      <c r="A84" s="18" t="s">
        <v>144</v>
      </c>
      <c r="E84" s="15" t="s">
        <v>145</v>
      </c>
      <c r="G84" s="15" t="str">
        <f t="shared" si="12"/>
        <v>D084</v>
      </c>
      <c r="J84" s="19">
        <v>0</v>
      </c>
      <c r="K84" s="20">
        <v>0</v>
      </c>
      <c r="L84" s="21">
        <v>0</v>
      </c>
      <c r="N84" s="3"/>
      <c r="O84" s="19">
        <v>0</v>
      </c>
      <c r="P84" s="20">
        <v>0</v>
      </c>
      <c r="Q84" s="21">
        <v>0</v>
      </c>
      <c r="S84" s="3"/>
      <c r="T84" s="19">
        <v>0</v>
      </c>
      <c r="U84" s="20">
        <v>0</v>
      </c>
      <c r="V84" s="21">
        <v>0</v>
      </c>
      <c r="X84" s="3"/>
      <c r="Y84" s="19">
        <v>0</v>
      </c>
      <c r="Z84" s="20">
        <v>0</v>
      </c>
      <c r="AA84" s="21">
        <v>0</v>
      </c>
      <c r="AC84" s="3"/>
      <c r="AD84" s="22">
        <v>0</v>
      </c>
      <c r="AE84" s="23">
        <v>0</v>
      </c>
      <c r="AF84" s="24">
        <v>0</v>
      </c>
      <c r="AJ84" s="25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X84" s="25">
        <v>0</v>
      </c>
      <c r="AY84" s="20">
        <v>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0</v>
      </c>
      <c r="BG84" s="20">
        <v>0</v>
      </c>
      <c r="BH84" s="20">
        <v>0</v>
      </c>
      <c r="BI84" s="20">
        <v>0</v>
      </c>
      <c r="BJ84" s="20">
        <v>0</v>
      </c>
      <c r="BL84" s="25">
        <v>0</v>
      </c>
      <c r="BM84" s="21">
        <v>0</v>
      </c>
      <c r="BN84" s="21">
        <v>0</v>
      </c>
      <c r="BO84" s="21">
        <v>0</v>
      </c>
      <c r="BP84" s="21">
        <v>0</v>
      </c>
      <c r="BQ84" s="21">
        <v>0</v>
      </c>
      <c r="BR84" s="21">
        <v>0</v>
      </c>
      <c r="BS84" s="21">
        <v>0</v>
      </c>
      <c r="BT84" s="21">
        <v>0</v>
      </c>
      <c r="BU84" s="21">
        <v>0</v>
      </c>
      <c r="BV84" s="21">
        <v>0</v>
      </c>
      <c r="BW84" s="21">
        <v>0</v>
      </c>
      <c r="BX84" s="21">
        <v>0</v>
      </c>
      <c r="CB84" s="3"/>
      <c r="CC84" s="22">
        <v>0</v>
      </c>
      <c r="CD84" s="23">
        <v>0</v>
      </c>
      <c r="CE84" s="24">
        <v>0</v>
      </c>
      <c r="CI84" s="15" t="str">
        <f t="shared" si="10"/>
        <v>E084</v>
      </c>
      <c r="CK84" s="16">
        <v>0</v>
      </c>
      <c r="CL84" s="16">
        <v>3</v>
      </c>
      <c r="CM84" s="16">
        <v>3</v>
      </c>
    </row>
    <row r="85" spans="1:91" ht="20.100000000000001" customHeight="1" x14ac:dyDescent="0.25">
      <c r="A85" s="18" t="s">
        <v>146</v>
      </c>
      <c r="E85" s="15" t="s">
        <v>147</v>
      </c>
      <c r="G85" s="15" t="str">
        <f t="shared" si="12"/>
        <v>D085</v>
      </c>
      <c r="J85" s="19">
        <v>0</v>
      </c>
      <c r="K85" s="20">
        <v>0</v>
      </c>
      <c r="L85" s="21">
        <v>0</v>
      </c>
      <c r="N85" s="3"/>
      <c r="O85" s="19">
        <v>0</v>
      </c>
      <c r="P85" s="20">
        <v>0</v>
      </c>
      <c r="Q85" s="21">
        <v>0</v>
      </c>
      <c r="S85" s="3"/>
      <c r="T85" s="19">
        <v>0</v>
      </c>
      <c r="U85" s="20">
        <v>0</v>
      </c>
      <c r="V85" s="21">
        <v>0</v>
      </c>
      <c r="X85" s="3"/>
      <c r="Y85" s="19">
        <v>0</v>
      </c>
      <c r="Z85" s="20">
        <v>0</v>
      </c>
      <c r="AA85" s="21">
        <v>0</v>
      </c>
      <c r="AC85" s="3"/>
      <c r="AD85" s="22">
        <v>0</v>
      </c>
      <c r="AE85" s="23">
        <v>0</v>
      </c>
      <c r="AF85" s="24">
        <v>0</v>
      </c>
      <c r="AJ85" s="25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X85" s="25">
        <v>0</v>
      </c>
      <c r="AY85" s="20">
        <v>0</v>
      </c>
      <c r="AZ85" s="20">
        <v>0</v>
      </c>
      <c r="BA85" s="20">
        <v>0</v>
      </c>
      <c r="BB85" s="20">
        <v>0</v>
      </c>
      <c r="BC85" s="20">
        <v>0</v>
      </c>
      <c r="BD85" s="20">
        <v>0</v>
      </c>
      <c r="BE85" s="20">
        <v>0</v>
      </c>
      <c r="BF85" s="20">
        <v>0</v>
      </c>
      <c r="BG85" s="20">
        <v>0</v>
      </c>
      <c r="BH85" s="20">
        <v>0</v>
      </c>
      <c r="BI85" s="20">
        <v>0</v>
      </c>
      <c r="BJ85" s="20">
        <v>0</v>
      </c>
      <c r="BL85" s="25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0</v>
      </c>
      <c r="BW85" s="21">
        <v>0</v>
      </c>
      <c r="BX85" s="21">
        <v>0</v>
      </c>
      <c r="CB85" s="3"/>
      <c r="CC85" s="22">
        <v>0</v>
      </c>
      <c r="CD85" s="23">
        <v>0</v>
      </c>
      <c r="CE85" s="24">
        <v>0</v>
      </c>
      <c r="CI85" s="15" t="str">
        <f t="shared" si="10"/>
        <v>E085</v>
      </c>
      <c r="CK85" s="16">
        <v>0</v>
      </c>
      <c r="CL85" s="16">
        <v>3</v>
      </c>
      <c r="CM85" s="16">
        <v>3</v>
      </c>
    </row>
    <row r="86" spans="1:91" ht="20.100000000000001" customHeight="1" x14ac:dyDescent="0.25">
      <c r="A86" s="18" t="s">
        <v>148</v>
      </c>
      <c r="E86" s="15" t="s">
        <v>149</v>
      </c>
      <c r="G86" s="15" t="str">
        <f t="shared" si="12"/>
        <v>D086</v>
      </c>
      <c r="J86" s="19">
        <v>0</v>
      </c>
      <c r="K86" s="20">
        <v>0</v>
      </c>
      <c r="L86" s="21">
        <v>0</v>
      </c>
      <c r="N86" s="3"/>
      <c r="O86" s="19">
        <v>0</v>
      </c>
      <c r="P86" s="20">
        <v>0</v>
      </c>
      <c r="Q86" s="21">
        <v>0</v>
      </c>
      <c r="S86" s="3"/>
      <c r="T86" s="19">
        <v>0</v>
      </c>
      <c r="U86" s="20">
        <v>0</v>
      </c>
      <c r="V86" s="21">
        <v>0</v>
      </c>
      <c r="X86" s="3"/>
      <c r="Y86" s="19">
        <v>0</v>
      </c>
      <c r="Z86" s="20">
        <v>0</v>
      </c>
      <c r="AA86" s="21">
        <v>0</v>
      </c>
      <c r="AC86" s="3"/>
      <c r="AD86" s="22">
        <v>0</v>
      </c>
      <c r="AE86" s="23">
        <v>0</v>
      </c>
      <c r="AF86" s="24">
        <v>0</v>
      </c>
      <c r="AJ86" s="25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X86" s="25">
        <v>0</v>
      </c>
      <c r="AY86" s="20">
        <v>0</v>
      </c>
      <c r="AZ86" s="20">
        <v>0</v>
      </c>
      <c r="BA86" s="20">
        <v>0</v>
      </c>
      <c r="BB86" s="20">
        <v>0</v>
      </c>
      <c r="BC86" s="20">
        <v>0</v>
      </c>
      <c r="BD86" s="20">
        <v>0</v>
      </c>
      <c r="BE86" s="20">
        <v>0</v>
      </c>
      <c r="BF86" s="20">
        <v>0</v>
      </c>
      <c r="BG86" s="20">
        <v>0</v>
      </c>
      <c r="BH86" s="20">
        <v>0</v>
      </c>
      <c r="BI86" s="20">
        <v>0</v>
      </c>
      <c r="BJ86" s="20">
        <v>0</v>
      </c>
      <c r="BL86" s="25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</v>
      </c>
      <c r="BS86" s="21">
        <v>0</v>
      </c>
      <c r="BT86" s="21">
        <v>0</v>
      </c>
      <c r="BU86" s="21">
        <v>0</v>
      </c>
      <c r="BV86" s="21">
        <v>0</v>
      </c>
      <c r="BW86" s="21">
        <v>0</v>
      </c>
      <c r="BX86" s="21">
        <v>0</v>
      </c>
      <c r="CB86" s="3"/>
      <c r="CC86" s="22">
        <v>0</v>
      </c>
      <c r="CD86" s="23">
        <v>0</v>
      </c>
      <c r="CE86" s="24">
        <v>0</v>
      </c>
      <c r="CI86" s="15" t="str">
        <f t="shared" si="10"/>
        <v>E086</v>
      </c>
      <c r="CK86" s="16">
        <v>0</v>
      </c>
      <c r="CL86" s="16">
        <v>3</v>
      </c>
      <c r="CM86" s="16">
        <v>3</v>
      </c>
    </row>
    <row r="87" spans="1:91" ht="20.100000000000001" customHeight="1" x14ac:dyDescent="0.25">
      <c r="A87" s="18" t="s">
        <v>150</v>
      </c>
      <c r="E87" s="15" t="s">
        <v>151</v>
      </c>
      <c r="G87" s="15" t="str">
        <f t="shared" si="12"/>
        <v>D087</v>
      </c>
      <c r="J87" s="19">
        <v>0</v>
      </c>
      <c r="K87" s="20">
        <v>0</v>
      </c>
      <c r="L87" s="21">
        <v>0</v>
      </c>
      <c r="N87" s="3"/>
      <c r="O87" s="19">
        <v>0</v>
      </c>
      <c r="P87" s="20">
        <v>0</v>
      </c>
      <c r="Q87" s="21">
        <v>0</v>
      </c>
      <c r="S87" s="3"/>
      <c r="T87" s="19">
        <v>0</v>
      </c>
      <c r="U87" s="20">
        <v>0</v>
      </c>
      <c r="V87" s="21">
        <v>0</v>
      </c>
      <c r="X87" s="3"/>
      <c r="Y87" s="19">
        <v>0</v>
      </c>
      <c r="Z87" s="20">
        <v>0</v>
      </c>
      <c r="AA87" s="21">
        <v>0</v>
      </c>
      <c r="AC87" s="3"/>
      <c r="AD87" s="22">
        <v>0</v>
      </c>
      <c r="AE87" s="23">
        <v>0</v>
      </c>
      <c r="AF87" s="24">
        <v>0</v>
      </c>
      <c r="AJ87" s="25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X87" s="25">
        <v>0</v>
      </c>
      <c r="AY87" s="20">
        <v>0</v>
      </c>
      <c r="AZ87" s="20">
        <v>0</v>
      </c>
      <c r="BA87" s="20">
        <v>0</v>
      </c>
      <c r="BB87" s="20">
        <v>0</v>
      </c>
      <c r="BC87" s="20">
        <v>0</v>
      </c>
      <c r="BD87" s="20">
        <v>0</v>
      </c>
      <c r="BE87" s="20">
        <v>0</v>
      </c>
      <c r="BF87" s="20">
        <v>0</v>
      </c>
      <c r="BG87" s="20">
        <v>0</v>
      </c>
      <c r="BH87" s="20">
        <v>0</v>
      </c>
      <c r="BI87" s="20">
        <v>0</v>
      </c>
      <c r="BJ87" s="20">
        <v>0</v>
      </c>
      <c r="BL87" s="25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0</v>
      </c>
      <c r="BU87" s="21">
        <v>0</v>
      </c>
      <c r="BV87" s="21">
        <v>0</v>
      </c>
      <c r="BW87" s="21">
        <v>0</v>
      </c>
      <c r="BX87" s="21">
        <v>0</v>
      </c>
      <c r="CB87" s="3"/>
      <c r="CC87" s="22">
        <v>0</v>
      </c>
      <c r="CD87" s="23">
        <v>0</v>
      </c>
      <c r="CE87" s="24">
        <v>0</v>
      </c>
      <c r="CI87" s="15" t="str">
        <f t="shared" si="10"/>
        <v>E087</v>
      </c>
      <c r="CK87" s="16">
        <v>0</v>
      </c>
      <c r="CL87" s="16">
        <v>3</v>
      </c>
      <c r="CM87" s="16">
        <v>3</v>
      </c>
    </row>
    <row r="88" spans="1:91" ht="20.100000000000001" customHeight="1" x14ac:dyDescent="0.25">
      <c r="A88" s="18" t="s">
        <v>152</v>
      </c>
      <c r="E88" s="15" t="s">
        <v>153</v>
      </c>
      <c r="G88" s="15" t="str">
        <f t="shared" si="12"/>
        <v>D088</v>
      </c>
      <c r="J88" s="19">
        <v>0</v>
      </c>
      <c r="K88" s="20">
        <v>0</v>
      </c>
      <c r="L88" s="21">
        <v>0</v>
      </c>
      <c r="N88" s="3"/>
      <c r="O88" s="19">
        <v>0</v>
      </c>
      <c r="P88" s="20">
        <v>0</v>
      </c>
      <c r="Q88" s="21">
        <v>0</v>
      </c>
      <c r="S88" s="3"/>
      <c r="T88" s="19">
        <v>0</v>
      </c>
      <c r="U88" s="20">
        <v>0</v>
      </c>
      <c r="V88" s="21">
        <v>0</v>
      </c>
      <c r="X88" s="3"/>
      <c r="Y88" s="19">
        <v>0</v>
      </c>
      <c r="Z88" s="20">
        <v>0</v>
      </c>
      <c r="AA88" s="21">
        <v>0</v>
      </c>
      <c r="AC88" s="3"/>
      <c r="AD88" s="22">
        <v>0</v>
      </c>
      <c r="AE88" s="23">
        <v>0</v>
      </c>
      <c r="AF88" s="24">
        <v>0</v>
      </c>
      <c r="AJ88" s="25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X88" s="25">
        <v>0</v>
      </c>
      <c r="AY88" s="20">
        <v>0</v>
      </c>
      <c r="AZ88" s="20">
        <v>0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H88" s="20">
        <v>0</v>
      </c>
      <c r="BI88" s="20">
        <v>0</v>
      </c>
      <c r="BJ88" s="20">
        <v>0</v>
      </c>
      <c r="BL88" s="25">
        <v>0</v>
      </c>
      <c r="BM88" s="21">
        <v>0</v>
      </c>
      <c r="BN88" s="21">
        <v>0</v>
      </c>
      <c r="BO88" s="21">
        <v>0</v>
      </c>
      <c r="BP88" s="21">
        <v>0</v>
      </c>
      <c r="BQ88" s="21">
        <v>0</v>
      </c>
      <c r="BR88" s="21">
        <v>0</v>
      </c>
      <c r="BS88" s="21">
        <v>0</v>
      </c>
      <c r="BT88" s="21">
        <v>0</v>
      </c>
      <c r="BU88" s="21">
        <v>0</v>
      </c>
      <c r="BV88" s="21">
        <v>0</v>
      </c>
      <c r="BW88" s="21">
        <v>0</v>
      </c>
      <c r="BX88" s="21">
        <v>0</v>
      </c>
      <c r="CB88" s="3"/>
      <c r="CC88" s="22">
        <v>0</v>
      </c>
      <c r="CD88" s="23">
        <v>0</v>
      </c>
      <c r="CE88" s="24">
        <v>0</v>
      </c>
      <c r="CI88" s="15" t="str">
        <f t="shared" si="10"/>
        <v>E088</v>
      </c>
      <c r="CK88" s="16">
        <v>0</v>
      </c>
      <c r="CL88" s="16">
        <v>3</v>
      </c>
      <c r="CM88" s="16">
        <v>3</v>
      </c>
    </row>
    <row r="89" spans="1:91" ht="20.100000000000001" customHeight="1" x14ac:dyDescent="0.25">
      <c r="A89" s="18" t="s">
        <v>154</v>
      </c>
      <c r="E89" s="15" t="s">
        <v>155</v>
      </c>
      <c r="G89" s="15" t="str">
        <f t="shared" si="12"/>
        <v>D089</v>
      </c>
      <c r="J89" s="19">
        <v>0</v>
      </c>
      <c r="K89" s="20">
        <v>0</v>
      </c>
      <c r="L89" s="21">
        <v>0</v>
      </c>
      <c r="N89" s="3"/>
      <c r="O89" s="19">
        <v>0</v>
      </c>
      <c r="P89" s="20">
        <v>0</v>
      </c>
      <c r="Q89" s="21">
        <v>0</v>
      </c>
      <c r="S89" s="3"/>
      <c r="T89" s="19">
        <v>0</v>
      </c>
      <c r="U89" s="20">
        <v>0</v>
      </c>
      <c r="V89" s="21">
        <v>0</v>
      </c>
      <c r="X89" s="3"/>
      <c r="Y89" s="19">
        <v>0</v>
      </c>
      <c r="Z89" s="20">
        <v>0</v>
      </c>
      <c r="AA89" s="21">
        <v>0</v>
      </c>
      <c r="AC89" s="3"/>
      <c r="AD89" s="22">
        <v>0</v>
      </c>
      <c r="AE89" s="23">
        <v>0</v>
      </c>
      <c r="AF89" s="24">
        <v>0</v>
      </c>
      <c r="AJ89" s="25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X89" s="25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H89" s="20">
        <v>0</v>
      </c>
      <c r="BI89" s="20">
        <v>0</v>
      </c>
      <c r="BJ89" s="20">
        <v>0</v>
      </c>
      <c r="BL89" s="25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0</v>
      </c>
      <c r="BU89" s="21">
        <v>0</v>
      </c>
      <c r="BV89" s="21">
        <v>0</v>
      </c>
      <c r="BW89" s="21">
        <v>0</v>
      </c>
      <c r="BX89" s="21">
        <v>0</v>
      </c>
      <c r="CB89" s="3"/>
      <c r="CC89" s="22">
        <v>0</v>
      </c>
      <c r="CD89" s="23">
        <v>0</v>
      </c>
      <c r="CE89" s="24">
        <v>0</v>
      </c>
      <c r="CI89" s="15" t="str">
        <f t="shared" si="10"/>
        <v>E089</v>
      </c>
      <c r="CK89" s="16">
        <v>0</v>
      </c>
      <c r="CL89" s="16">
        <v>3</v>
      </c>
      <c r="CM89" s="16">
        <v>3</v>
      </c>
    </row>
    <row r="90" spans="1:91" ht="20.100000000000001" customHeight="1" x14ac:dyDescent="0.25">
      <c r="A90" s="18" t="s">
        <v>156</v>
      </c>
      <c r="E90" s="15" t="s">
        <v>157</v>
      </c>
      <c r="G90" s="15" t="str">
        <f t="shared" si="12"/>
        <v>D090</v>
      </c>
      <c r="J90" s="19">
        <v>0</v>
      </c>
      <c r="K90" s="20">
        <v>0</v>
      </c>
      <c r="L90" s="21">
        <v>0</v>
      </c>
      <c r="N90" s="3"/>
      <c r="O90" s="19">
        <v>0</v>
      </c>
      <c r="P90" s="20">
        <v>0</v>
      </c>
      <c r="Q90" s="21">
        <v>0</v>
      </c>
      <c r="S90" s="3"/>
      <c r="T90" s="19">
        <v>0</v>
      </c>
      <c r="U90" s="20">
        <v>0</v>
      </c>
      <c r="V90" s="21">
        <v>0</v>
      </c>
      <c r="X90" s="3"/>
      <c r="Y90" s="19">
        <v>0</v>
      </c>
      <c r="Z90" s="20">
        <v>0</v>
      </c>
      <c r="AA90" s="21">
        <v>0</v>
      </c>
      <c r="AC90" s="3"/>
      <c r="AD90" s="22">
        <v>0</v>
      </c>
      <c r="AE90" s="23">
        <v>0</v>
      </c>
      <c r="AF90" s="24">
        <v>0</v>
      </c>
      <c r="AJ90" s="25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X90" s="25">
        <v>0</v>
      </c>
      <c r="AY90" s="20">
        <v>0</v>
      </c>
      <c r="AZ90" s="20">
        <v>0</v>
      </c>
      <c r="BA90" s="20">
        <v>0</v>
      </c>
      <c r="BB90" s="20">
        <v>0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L90" s="25">
        <v>0</v>
      </c>
      <c r="BM90" s="21">
        <v>0</v>
      </c>
      <c r="BN90" s="21">
        <v>0</v>
      </c>
      <c r="BO90" s="21">
        <v>0</v>
      </c>
      <c r="BP90" s="21">
        <v>0</v>
      </c>
      <c r="BQ90" s="21">
        <v>0</v>
      </c>
      <c r="BR90" s="21">
        <v>0</v>
      </c>
      <c r="BS90" s="21">
        <v>0</v>
      </c>
      <c r="BT90" s="21">
        <v>0</v>
      </c>
      <c r="BU90" s="21">
        <v>0</v>
      </c>
      <c r="BV90" s="21">
        <v>0</v>
      </c>
      <c r="BW90" s="21">
        <v>0</v>
      </c>
      <c r="BX90" s="21">
        <v>0</v>
      </c>
      <c r="CB90" s="3"/>
      <c r="CC90" s="22">
        <v>0</v>
      </c>
      <c r="CD90" s="23">
        <v>0</v>
      </c>
      <c r="CE90" s="24">
        <v>0</v>
      </c>
      <c r="CI90" s="15" t="str">
        <f t="shared" si="10"/>
        <v>E090</v>
      </c>
      <c r="CK90" s="16">
        <v>0</v>
      </c>
      <c r="CL90" s="16">
        <v>3</v>
      </c>
      <c r="CM90" s="16">
        <v>3</v>
      </c>
    </row>
    <row r="91" spans="1:91" ht="20.100000000000001" customHeight="1" x14ac:dyDescent="0.25">
      <c r="A91" s="18" t="s">
        <v>158</v>
      </c>
      <c r="E91" s="15" t="s">
        <v>159</v>
      </c>
      <c r="G91" s="15" t="str">
        <f t="shared" si="12"/>
        <v>D091</v>
      </c>
      <c r="J91" s="19">
        <v>0</v>
      </c>
      <c r="K91" s="20">
        <v>0</v>
      </c>
      <c r="L91" s="21">
        <v>0</v>
      </c>
      <c r="N91" s="3"/>
      <c r="O91" s="19">
        <v>0</v>
      </c>
      <c r="P91" s="20">
        <v>0</v>
      </c>
      <c r="Q91" s="21">
        <v>0</v>
      </c>
      <c r="S91" s="3"/>
      <c r="T91" s="19">
        <v>0</v>
      </c>
      <c r="U91" s="20">
        <v>0</v>
      </c>
      <c r="V91" s="21">
        <v>0</v>
      </c>
      <c r="X91" s="3"/>
      <c r="Y91" s="19">
        <v>0</v>
      </c>
      <c r="Z91" s="20">
        <v>0</v>
      </c>
      <c r="AA91" s="21">
        <v>0</v>
      </c>
      <c r="AC91" s="3"/>
      <c r="AD91" s="22">
        <v>0</v>
      </c>
      <c r="AE91" s="23">
        <v>0</v>
      </c>
      <c r="AF91" s="24">
        <v>0</v>
      </c>
      <c r="AJ91" s="25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X91" s="25">
        <v>0</v>
      </c>
      <c r="AY91" s="20">
        <v>0</v>
      </c>
      <c r="AZ91" s="20">
        <v>0</v>
      </c>
      <c r="BA91" s="20">
        <v>0</v>
      </c>
      <c r="BB91" s="20">
        <v>0</v>
      </c>
      <c r="BC91" s="20">
        <v>0</v>
      </c>
      <c r="BD91" s="20">
        <v>0</v>
      </c>
      <c r="BE91" s="20">
        <v>0</v>
      </c>
      <c r="BF91" s="20">
        <v>0</v>
      </c>
      <c r="BG91" s="20">
        <v>0</v>
      </c>
      <c r="BH91" s="20">
        <v>0</v>
      </c>
      <c r="BI91" s="20">
        <v>0</v>
      </c>
      <c r="BJ91" s="20">
        <v>0</v>
      </c>
      <c r="BL91" s="25">
        <v>0</v>
      </c>
      <c r="BM91" s="21">
        <v>0</v>
      </c>
      <c r="BN91" s="21">
        <v>0</v>
      </c>
      <c r="BO91" s="21">
        <v>0</v>
      </c>
      <c r="BP91" s="21">
        <v>0</v>
      </c>
      <c r="BQ91" s="21">
        <v>0</v>
      </c>
      <c r="BR91" s="21">
        <v>0</v>
      </c>
      <c r="BS91" s="21">
        <v>0</v>
      </c>
      <c r="BT91" s="21">
        <v>0</v>
      </c>
      <c r="BU91" s="21">
        <v>0</v>
      </c>
      <c r="BV91" s="21">
        <v>0</v>
      </c>
      <c r="BW91" s="21">
        <v>0</v>
      </c>
      <c r="BX91" s="21">
        <v>0</v>
      </c>
      <c r="CB91" s="3"/>
      <c r="CC91" s="22">
        <v>0</v>
      </c>
      <c r="CD91" s="23">
        <v>0</v>
      </c>
      <c r="CE91" s="24">
        <v>0</v>
      </c>
      <c r="CI91" s="15" t="str">
        <f t="shared" si="10"/>
        <v>E091</v>
      </c>
      <c r="CK91" s="16">
        <v>0</v>
      </c>
      <c r="CL91" s="16">
        <v>3</v>
      </c>
      <c r="CM91" s="16">
        <v>3</v>
      </c>
    </row>
    <row r="92" spans="1:91" ht="20.100000000000001" customHeight="1" x14ac:dyDescent="0.25">
      <c r="A92" s="18" t="s">
        <v>160</v>
      </c>
      <c r="E92" s="15" t="s">
        <v>161</v>
      </c>
      <c r="G92" s="15" t="str">
        <f t="shared" si="12"/>
        <v>D092</v>
      </c>
      <c r="J92" s="19">
        <v>0</v>
      </c>
      <c r="K92" s="20">
        <v>0</v>
      </c>
      <c r="L92" s="21">
        <v>0</v>
      </c>
      <c r="N92" s="3"/>
      <c r="O92" s="19">
        <v>0</v>
      </c>
      <c r="P92" s="20">
        <v>0</v>
      </c>
      <c r="Q92" s="21">
        <v>0</v>
      </c>
      <c r="S92" s="3"/>
      <c r="T92" s="19">
        <v>0</v>
      </c>
      <c r="U92" s="20">
        <v>0</v>
      </c>
      <c r="V92" s="21">
        <v>0</v>
      </c>
      <c r="X92" s="3"/>
      <c r="Y92" s="19">
        <v>0</v>
      </c>
      <c r="Z92" s="20">
        <v>0</v>
      </c>
      <c r="AA92" s="21">
        <v>0</v>
      </c>
      <c r="AC92" s="3"/>
      <c r="AD92" s="22">
        <v>0</v>
      </c>
      <c r="AE92" s="23">
        <v>0</v>
      </c>
      <c r="AF92" s="24">
        <v>0</v>
      </c>
      <c r="AJ92" s="25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X92" s="25">
        <v>0</v>
      </c>
      <c r="AY92" s="20">
        <v>0</v>
      </c>
      <c r="AZ92" s="20">
        <v>0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0">
        <v>0</v>
      </c>
      <c r="BG92" s="20">
        <v>0</v>
      </c>
      <c r="BH92" s="20">
        <v>0</v>
      </c>
      <c r="BI92" s="20">
        <v>0</v>
      </c>
      <c r="BJ92" s="20">
        <v>0</v>
      </c>
      <c r="BL92" s="25">
        <v>0</v>
      </c>
      <c r="BM92" s="21">
        <v>0</v>
      </c>
      <c r="BN92" s="21">
        <v>0</v>
      </c>
      <c r="BO92" s="21">
        <v>0</v>
      </c>
      <c r="BP92" s="21">
        <v>0</v>
      </c>
      <c r="BQ92" s="21">
        <v>0</v>
      </c>
      <c r="BR92" s="21">
        <v>0</v>
      </c>
      <c r="BS92" s="21">
        <v>0</v>
      </c>
      <c r="BT92" s="21">
        <v>0</v>
      </c>
      <c r="BU92" s="21">
        <v>0</v>
      </c>
      <c r="BV92" s="21">
        <v>0</v>
      </c>
      <c r="BW92" s="21">
        <v>0</v>
      </c>
      <c r="BX92" s="21">
        <v>0</v>
      </c>
      <c r="CB92" s="3"/>
      <c r="CC92" s="22">
        <v>0</v>
      </c>
      <c r="CD92" s="23">
        <v>0</v>
      </c>
      <c r="CE92" s="24">
        <v>0</v>
      </c>
      <c r="CI92" s="15" t="str">
        <f t="shared" si="10"/>
        <v>E092</v>
      </c>
      <c r="CK92" s="16">
        <v>0</v>
      </c>
      <c r="CL92" s="16">
        <v>3</v>
      </c>
      <c r="CM92" s="16">
        <v>3</v>
      </c>
    </row>
    <row r="93" spans="1:91" ht="20.100000000000001" customHeight="1" x14ac:dyDescent="0.25">
      <c r="A93" s="18" t="s">
        <v>162</v>
      </c>
      <c r="E93" s="15" t="s">
        <v>163</v>
      </c>
      <c r="G93" s="15" t="str">
        <f t="shared" si="12"/>
        <v>D093</v>
      </c>
      <c r="J93" s="19">
        <v>0</v>
      </c>
      <c r="K93" s="20">
        <v>0</v>
      </c>
      <c r="L93" s="21">
        <v>0</v>
      </c>
      <c r="N93" s="3"/>
      <c r="O93" s="19">
        <v>0</v>
      </c>
      <c r="P93" s="20">
        <v>0</v>
      </c>
      <c r="Q93" s="21">
        <v>0</v>
      </c>
      <c r="S93" s="3"/>
      <c r="T93" s="19">
        <v>0</v>
      </c>
      <c r="U93" s="20">
        <v>0</v>
      </c>
      <c r="V93" s="21">
        <v>0</v>
      </c>
      <c r="X93" s="3"/>
      <c r="Y93" s="19">
        <v>0</v>
      </c>
      <c r="Z93" s="20">
        <v>0</v>
      </c>
      <c r="AA93" s="21">
        <v>0</v>
      </c>
      <c r="AC93" s="3"/>
      <c r="AD93" s="22">
        <v>0</v>
      </c>
      <c r="AE93" s="23">
        <v>0</v>
      </c>
      <c r="AF93" s="24">
        <v>0</v>
      </c>
      <c r="AJ93" s="25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X93" s="25">
        <v>0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L93" s="25">
        <v>0</v>
      </c>
      <c r="BM93" s="21">
        <v>0</v>
      </c>
      <c r="BN93" s="21">
        <v>0</v>
      </c>
      <c r="BO93" s="21">
        <v>0</v>
      </c>
      <c r="BP93" s="21">
        <v>0</v>
      </c>
      <c r="BQ93" s="21">
        <v>0</v>
      </c>
      <c r="BR93" s="21">
        <v>0</v>
      </c>
      <c r="BS93" s="21">
        <v>0</v>
      </c>
      <c r="BT93" s="21">
        <v>0</v>
      </c>
      <c r="BU93" s="21">
        <v>0</v>
      </c>
      <c r="BV93" s="21">
        <v>0</v>
      </c>
      <c r="BW93" s="21">
        <v>0</v>
      </c>
      <c r="BX93" s="21">
        <v>0</v>
      </c>
      <c r="CB93" s="3"/>
      <c r="CC93" s="22">
        <v>0</v>
      </c>
      <c r="CD93" s="23">
        <v>0</v>
      </c>
      <c r="CE93" s="24">
        <v>0</v>
      </c>
      <c r="CI93" s="15" t="str">
        <f t="shared" si="10"/>
        <v>E093</v>
      </c>
      <c r="CK93" s="16">
        <v>0</v>
      </c>
      <c r="CL93" s="16">
        <v>3</v>
      </c>
      <c r="CM93" s="16">
        <v>3</v>
      </c>
    </row>
    <row r="94" spans="1:91" ht="20.100000000000001" customHeight="1" x14ac:dyDescent="0.25">
      <c r="A94" s="18" t="s">
        <v>164</v>
      </c>
      <c r="E94" s="15" t="s">
        <v>165</v>
      </c>
      <c r="G94" s="15" t="str">
        <f t="shared" si="12"/>
        <v>D094</v>
      </c>
      <c r="J94" s="19">
        <v>0</v>
      </c>
      <c r="K94" s="20">
        <v>0</v>
      </c>
      <c r="L94" s="21">
        <v>0</v>
      </c>
      <c r="N94" s="3"/>
      <c r="O94" s="19">
        <v>0</v>
      </c>
      <c r="P94" s="20">
        <v>0</v>
      </c>
      <c r="Q94" s="21">
        <v>0</v>
      </c>
      <c r="S94" s="3"/>
      <c r="T94" s="19">
        <v>0</v>
      </c>
      <c r="U94" s="20">
        <v>0</v>
      </c>
      <c r="V94" s="21">
        <v>0</v>
      </c>
      <c r="X94" s="3"/>
      <c r="Y94" s="19">
        <v>0</v>
      </c>
      <c r="Z94" s="20">
        <v>0</v>
      </c>
      <c r="AA94" s="21">
        <v>0</v>
      </c>
      <c r="AC94" s="3"/>
      <c r="AD94" s="22">
        <v>0</v>
      </c>
      <c r="AE94" s="23">
        <v>0</v>
      </c>
      <c r="AF94" s="24">
        <v>0</v>
      </c>
      <c r="AJ94" s="25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X94" s="25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L94" s="25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</v>
      </c>
      <c r="BU94" s="21">
        <v>0</v>
      </c>
      <c r="BV94" s="21">
        <v>0</v>
      </c>
      <c r="BW94" s="21">
        <v>0</v>
      </c>
      <c r="BX94" s="21">
        <v>0</v>
      </c>
      <c r="CB94" s="3"/>
      <c r="CC94" s="22">
        <v>0</v>
      </c>
      <c r="CD94" s="23">
        <v>0</v>
      </c>
      <c r="CE94" s="24">
        <v>0</v>
      </c>
      <c r="CI94" s="15" t="str">
        <f t="shared" si="10"/>
        <v>E094</v>
      </c>
      <c r="CK94" s="16">
        <v>0</v>
      </c>
      <c r="CL94" s="16">
        <v>3</v>
      </c>
      <c r="CM94" s="16">
        <v>3</v>
      </c>
    </row>
    <row r="95" spans="1:91" ht="20.100000000000001" customHeight="1" x14ac:dyDescent="0.25">
      <c r="A95" s="18" t="s">
        <v>166</v>
      </c>
      <c r="E95" s="15" t="s">
        <v>167</v>
      </c>
      <c r="G95" s="15" t="str">
        <f t="shared" si="12"/>
        <v>D095</v>
      </c>
      <c r="J95" s="19">
        <v>0</v>
      </c>
      <c r="K95" s="20">
        <v>0</v>
      </c>
      <c r="L95" s="21">
        <v>0</v>
      </c>
      <c r="N95" s="3"/>
      <c r="O95" s="19">
        <v>0</v>
      </c>
      <c r="P95" s="20">
        <v>0</v>
      </c>
      <c r="Q95" s="21">
        <v>0</v>
      </c>
      <c r="S95" s="3"/>
      <c r="T95" s="19">
        <v>0</v>
      </c>
      <c r="U95" s="20">
        <v>0</v>
      </c>
      <c r="V95" s="21">
        <v>0</v>
      </c>
      <c r="X95" s="3"/>
      <c r="Y95" s="19">
        <v>0</v>
      </c>
      <c r="Z95" s="20">
        <v>0</v>
      </c>
      <c r="AA95" s="21">
        <v>0</v>
      </c>
      <c r="AC95" s="3"/>
      <c r="AD95" s="22">
        <v>0</v>
      </c>
      <c r="AE95" s="23">
        <v>0</v>
      </c>
      <c r="AF95" s="24">
        <v>0</v>
      </c>
      <c r="AJ95" s="25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X95" s="25">
        <v>0</v>
      </c>
      <c r="AY95" s="20">
        <v>0</v>
      </c>
      <c r="AZ95" s="20">
        <v>0</v>
      </c>
      <c r="BA95" s="20">
        <v>0</v>
      </c>
      <c r="BB95" s="20">
        <v>0</v>
      </c>
      <c r="BC95" s="20">
        <v>0</v>
      </c>
      <c r="BD95" s="20">
        <v>0</v>
      </c>
      <c r="BE95" s="20">
        <v>0</v>
      </c>
      <c r="BF95" s="20">
        <v>0</v>
      </c>
      <c r="BG95" s="20">
        <v>0</v>
      </c>
      <c r="BH95" s="20">
        <v>0</v>
      </c>
      <c r="BI95" s="20">
        <v>0</v>
      </c>
      <c r="BJ95" s="20">
        <v>0</v>
      </c>
      <c r="BL95" s="25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</v>
      </c>
      <c r="BU95" s="21">
        <v>0</v>
      </c>
      <c r="BV95" s="21">
        <v>0</v>
      </c>
      <c r="BW95" s="21">
        <v>0</v>
      </c>
      <c r="BX95" s="21">
        <v>0</v>
      </c>
      <c r="CB95" s="3"/>
      <c r="CC95" s="22">
        <v>0</v>
      </c>
      <c r="CD95" s="23">
        <v>0</v>
      </c>
      <c r="CE95" s="24">
        <v>0</v>
      </c>
      <c r="CI95" s="15" t="str">
        <f t="shared" si="10"/>
        <v>E095</v>
      </c>
      <c r="CK95" s="16">
        <v>0</v>
      </c>
      <c r="CL95" s="16">
        <v>3</v>
      </c>
      <c r="CM95" s="16">
        <v>3</v>
      </c>
    </row>
    <row r="96" spans="1:91" ht="20.100000000000001" customHeight="1" x14ac:dyDescent="0.25">
      <c r="A96" s="18" t="s">
        <v>168</v>
      </c>
      <c r="E96" s="15" t="s">
        <v>169</v>
      </c>
      <c r="G96" s="15" t="str">
        <f t="shared" si="12"/>
        <v>D096</v>
      </c>
      <c r="J96" s="19">
        <v>0</v>
      </c>
      <c r="K96" s="20">
        <v>0</v>
      </c>
      <c r="L96" s="21">
        <v>0</v>
      </c>
      <c r="N96" s="3"/>
      <c r="O96" s="19">
        <v>0</v>
      </c>
      <c r="P96" s="20">
        <v>0</v>
      </c>
      <c r="Q96" s="21">
        <v>0</v>
      </c>
      <c r="S96" s="3"/>
      <c r="T96" s="19">
        <v>0</v>
      </c>
      <c r="U96" s="20">
        <v>0</v>
      </c>
      <c r="V96" s="21">
        <v>0</v>
      </c>
      <c r="X96" s="3"/>
      <c r="Y96" s="19">
        <v>0</v>
      </c>
      <c r="Z96" s="20">
        <v>0</v>
      </c>
      <c r="AA96" s="21">
        <v>0</v>
      </c>
      <c r="AC96" s="3"/>
      <c r="AD96" s="22">
        <v>0</v>
      </c>
      <c r="AE96" s="23">
        <v>0</v>
      </c>
      <c r="AF96" s="24">
        <v>0</v>
      </c>
      <c r="AJ96" s="25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X96" s="25">
        <v>0</v>
      </c>
      <c r="AY96" s="20">
        <v>0</v>
      </c>
      <c r="AZ96" s="20">
        <v>0</v>
      </c>
      <c r="BA96" s="20">
        <v>0</v>
      </c>
      <c r="BB96" s="20">
        <v>0</v>
      </c>
      <c r="BC96" s="20">
        <v>0</v>
      </c>
      <c r="BD96" s="20">
        <v>0</v>
      </c>
      <c r="BE96" s="20">
        <v>0</v>
      </c>
      <c r="BF96" s="20">
        <v>0</v>
      </c>
      <c r="BG96" s="20">
        <v>0</v>
      </c>
      <c r="BH96" s="20">
        <v>0</v>
      </c>
      <c r="BI96" s="20">
        <v>0</v>
      </c>
      <c r="BJ96" s="20">
        <v>0</v>
      </c>
      <c r="BL96" s="25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</v>
      </c>
      <c r="BU96" s="21">
        <v>0</v>
      </c>
      <c r="BV96" s="21">
        <v>0</v>
      </c>
      <c r="BW96" s="21">
        <v>0</v>
      </c>
      <c r="BX96" s="21">
        <v>0</v>
      </c>
      <c r="CB96" s="3"/>
      <c r="CC96" s="22">
        <v>0</v>
      </c>
      <c r="CD96" s="23">
        <v>0</v>
      </c>
      <c r="CE96" s="24">
        <v>0</v>
      </c>
      <c r="CI96" s="15" t="str">
        <f t="shared" si="10"/>
        <v>E096</v>
      </c>
      <c r="CK96" s="16">
        <v>0</v>
      </c>
      <c r="CL96" s="16">
        <v>4</v>
      </c>
      <c r="CM96" s="16">
        <v>4</v>
      </c>
    </row>
    <row r="97" spans="1:91" ht="20.100000000000001" customHeight="1" x14ac:dyDescent="0.25">
      <c r="A97" s="18" t="s">
        <v>170</v>
      </c>
      <c r="E97" s="15" t="s">
        <v>171</v>
      </c>
      <c r="G97" s="15" t="str">
        <f t="shared" si="12"/>
        <v>D097</v>
      </c>
      <c r="J97" s="19">
        <v>0</v>
      </c>
      <c r="K97" s="20">
        <v>0</v>
      </c>
      <c r="L97" s="21">
        <v>0</v>
      </c>
      <c r="N97" s="3"/>
      <c r="O97" s="19">
        <v>0</v>
      </c>
      <c r="P97" s="20">
        <v>0</v>
      </c>
      <c r="Q97" s="21">
        <v>0</v>
      </c>
      <c r="S97" s="3"/>
      <c r="T97" s="19">
        <v>0</v>
      </c>
      <c r="U97" s="20">
        <v>0</v>
      </c>
      <c r="V97" s="21">
        <v>0</v>
      </c>
      <c r="X97" s="3"/>
      <c r="Y97" s="19">
        <v>0</v>
      </c>
      <c r="Z97" s="20">
        <v>0</v>
      </c>
      <c r="AA97" s="21">
        <v>0</v>
      </c>
      <c r="AC97" s="3"/>
      <c r="AD97" s="22">
        <v>0</v>
      </c>
      <c r="AE97" s="23">
        <v>0</v>
      </c>
      <c r="AF97" s="24">
        <v>0</v>
      </c>
      <c r="AJ97" s="25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X97" s="25">
        <v>0</v>
      </c>
      <c r="AY97" s="20">
        <v>0</v>
      </c>
      <c r="AZ97" s="20">
        <v>0</v>
      </c>
      <c r="BA97" s="20">
        <v>0</v>
      </c>
      <c r="BB97" s="20">
        <v>0</v>
      </c>
      <c r="BC97" s="20">
        <v>0</v>
      </c>
      <c r="BD97" s="20">
        <v>0</v>
      </c>
      <c r="BE97" s="20">
        <v>0</v>
      </c>
      <c r="BF97" s="20">
        <v>0</v>
      </c>
      <c r="BG97" s="20">
        <v>0</v>
      </c>
      <c r="BH97" s="20">
        <v>0</v>
      </c>
      <c r="BI97" s="20">
        <v>0</v>
      </c>
      <c r="BJ97" s="20">
        <v>0</v>
      </c>
      <c r="BL97" s="25">
        <v>0</v>
      </c>
      <c r="BM97" s="21">
        <v>0</v>
      </c>
      <c r="BN97" s="21">
        <v>0</v>
      </c>
      <c r="BO97" s="21">
        <v>0</v>
      </c>
      <c r="BP97" s="21">
        <v>0</v>
      </c>
      <c r="BQ97" s="21">
        <v>0</v>
      </c>
      <c r="BR97" s="21">
        <v>0</v>
      </c>
      <c r="BS97" s="21">
        <v>0</v>
      </c>
      <c r="BT97" s="21">
        <v>0</v>
      </c>
      <c r="BU97" s="21">
        <v>0</v>
      </c>
      <c r="BV97" s="21">
        <v>0</v>
      </c>
      <c r="BW97" s="21">
        <v>0</v>
      </c>
      <c r="BX97" s="21">
        <v>0</v>
      </c>
      <c r="CB97" s="3"/>
      <c r="CC97" s="22">
        <v>0</v>
      </c>
      <c r="CD97" s="23">
        <v>0</v>
      </c>
      <c r="CE97" s="24">
        <v>0</v>
      </c>
      <c r="CI97" s="15" t="str">
        <f t="shared" si="10"/>
        <v>E097</v>
      </c>
      <c r="CK97" s="16">
        <v>0</v>
      </c>
      <c r="CL97" s="16">
        <v>4</v>
      </c>
      <c r="CM97" s="16">
        <v>4</v>
      </c>
    </row>
    <row r="98" spans="1:91" ht="20.100000000000001" customHeight="1" x14ac:dyDescent="0.25">
      <c r="A98" s="18" t="s">
        <v>172</v>
      </c>
      <c r="E98" s="15" t="s">
        <v>173</v>
      </c>
      <c r="G98" s="15" t="str">
        <f t="shared" si="12"/>
        <v>D098</v>
      </c>
      <c r="J98" s="19">
        <v>0</v>
      </c>
      <c r="K98" s="20">
        <v>0</v>
      </c>
      <c r="L98" s="21">
        <v>0</v>
      </c>
      <c r="N98" s="3"/>
      <c r="O98" s="19">
        <v>0</v>
      </c>
      <c r="P98" s="20">
        <v>0</v>
      </c>
      <c r="Q98" s="21">
        <v>0</v>
      </c>
      <c r="S98" s="3"/>
      <c r="T98" s="19">
        <v>0</v>
      </c>
      <c r="U98" s="20">
        <v>0</v>
      </c>
      <c r="V98" s="21">
        <v>0</v>
      </c>
      <c r="X98" s="3"/>
      <c r="Y98" s="19">
        <v>0</v>
      </c>
      <c r="Z98" s="20">
        <v>0</v>
      </c>
      <c r="AA98" s="21">
        <v>0</v>
      </c>
      <c r="AC98" s="3"/>
      <c r="AD98" s="22">
        <v>0</v>
      </c>
      <c r="AE98" s="23">
        <v>0</v>
      </c>
      <c r="AF98" s="24">
        <v>0</v>
      </c>
      <c r="AJ98" s="25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X98" s="25">
        <v>0</v>
      </c>
      <c r="AY98" s="20">
        <v>0</v>
      </c>
      <c r="AZ98" s="20">
        <v>0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20">
        <v>0</v>
      </c>
      <c r="BG98" s="20">
        <v>0</v>
      </c>
      <c r="BH98" s="20">
        <v>0</v>
      </c>
      <c r="BI98" s="20">
        <v>0</v>
      </c>
      <c r="BJ98" s="20">
        <v>0</v>
      </c>
      <c r="BL98" s="25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1">
        <v>0</v>
      </c>
      <c r="BX98" s="21">
        <v>0</v>
      </c>
      <c r="CB98" s="3"/>
      <c r="CC98" s="22">
        <v>0</v>
      </c>
      <c r="CD98" s="23">
        <v>0</v>
      </c>
      <c r="CE98" s="24">
        <v>0</v>
      </c>
      <c r="CI98" s="15" t="str">
        <f t="shared" si="10"/>
        <v>E098</v>
      </c>
      <c r="CK98" s="16">
        <v>0</v>
      </c>
      <c r="CL98" s="16">
        <v>4</v>
      </c>
      <c r="CM98" s="16">
        <v>4</v>
      </c>
    </row>
    <row r="99" spans="1:91" ht="20.100000000000001" customHeight="1" x14ac:dyDescent="0.25">
      <c r="A99" s="18" t="s">
        <v>174</v>
      </c>
      <c r="E99" s="15" t="s">
        <v>175</v>
      </c>
      <c r="G99" s="15" t="str">
        <f t="shared" si="12"/>
        <v>D099</v>
      </c>
      <c r="J99" s="19">
        <v>0</v>
      </c>
      <c r="K99" s="20">
        <v>0</v>
      </c>
      <c r="L99" s="21">
        <v>0</v>
      </c>
      <c r="N99" s="3"/>
      <c r="O99" s="19">
        <v>0</v>
      </c>
      <c r="P99" s="20">
        <v>0</v>
      </c>
      <c r="Q99" s="21">
        <v>0</v>
      </c>
      <c r="S99" s="3"/>
      <c r="T99" s="19">
        <v>0</v>
      </c>
      <c r="U99" s="20">
        <v>0</v>
      </c>
      <c r="V99" s="21">
        <v>0</v>
      </c>
      <c r="X99" s="3"/>
      <c r="Y99" s="19">
        <v>0</v>
      </c>
      <c r="Z99" s="20">
        <v>0</v>
      </c>
      <c r="AA99" s="21">
        <v>0</v>
      </c>
      <c r="AC99" s="3"/>
      <c r="AD99" s="22">
        <v>0</v>
      </c>
      <c r="AE99" s="23">
        <v>0</v>
      </c>
      <c r="AF99" s="24">
        <v>0</v>
      </c>
      <c r="AJ99" s="25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X99" s="25">
        <v>0</v>
      </c>
      <c r="AY99" s="20">
        <v>0</v>
      </c>
      <c r="AZ99" s="20">
        <v>0</v>
      </c>
      <c r="BA99" s="20">
        <v>0</v>
      </c>
      <c r="BB99" s="20">
        <v>0</v>
      </c>
      <c r="BC99" s="20">
        <v>0</v>
      </c>
      <c r="BD99" s="20">
        <v>0</v>
      </c>
      <c r="BE99" s="20">
        <v>0</v>
      </c>
      <c r="BF99" s="20">
        <v>0</v>
      </c>
      <c r="BG99" s="20">
        <v>0</v>
      </c>
      <c r="BH99" s="20">
        <v>0</v>
      </c>
      <c r="BI99" s="20">
        <v>0</v>
      </c>
      <c r="BJ99" s="20">
        <v>0</v>
      </c>
      <c r="BL99" s="25">
        <v>0</v>
      </c>
      <c r="BM99" s="21">
        <v>0</v>
      </c>
      <c r="BN99" s="21">
        <v>0</v>
      </c>
      <c r="BO99" s="21">
        <v>0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0</v>
      </c>
      <c r="BV99" s="21">
        <v>0</v>
      </c>
      <c r="BW99" s="21">
        <v>0</v>
      </c>
      <c r="BX99" s="21">
        <v>0</v>
      </c>
      <c r="CB99" s="3"/>
      <c r="CC99" s="22">
        <v>0</v>
      </c>
      <c r="CD99" s="23">
        <v>0</v>
      </c>
      <c r="CE99" s="24">
        <v>0</v>
      </c>
      <c r="CI99" s="15" t="str">
        <f t="shared" si="10"/>
        <v>E099</v>
      </c>
      <c r="CK99" s="16">
        <v>34</v>
      </c>
      <c r="CL99" s="16">
        <v>16</v>
      </c>
      <c r="CM99" s="16">
        <v>4</v>
      </c>
    </row>
    <row r="100" spans="1:91" ht="20.100000000000001" customHeight="1" x14ac:dyDescent="0.25">
      <c r="A100" s="18" t="s">
        <v>176</v>
      </c>
      <c r="E100" s="15" t="s">
        <v>177</v>
      </c>
      <c r="G100" s="15" t="str">
        <f t="shared" si="12"/>
        <v>D100</v>
      </c>
      <c r="J100" s="19">
        <v>0</v>
      </c>
      <c r="K100" s="20">
        <v>0</v>
      </c>
      <c r="L100" s="21">
        <v>0</v>
      </c>
      <c r="N100" s="3"/>
      <c r="O100" s="19">
        <v>0</v>
      </c>
      <c r="P100" s="20">
        <v>0</v>
      </c>
      <c r="Q100" s="21">
        <v>0</v>
      </c>
      <c r="S100" s="3"/>
      <c r="T100" s="19">
        <v>0</v>
      </c>
      <c r="U100" s="20">
        <v>0</v>
      </c>
      <c r="V100" s="21">
        <v>0</v>
      </c>
      <c r="X100" s="3"/>
      <c r="Y100" s="19">
        <v>0</v>
      </c>
      <c r="Z100" s="20">
        <v>0</v>
      </c>
      <c r="AA100" s="21">
        <v>0</v>
      </c>
      <c r="AC100" s="3"/>
      <c r="AD100" s="22">
        <v>0</v>
      </c>
      <c r="AE100" s="23">
        <v>0</v>
      </c>
      <c r="AF100" s="24">
        <v>0</v>
      </c>
      <c r="AJ100" s="25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X100" s="25">
        <v>0</v>
      </c>
      <c r="AY100" s="20">
        <v>0</v>
      </c>
      <c r="AZ100" s="20">
        <v>0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20">
        <v>0</v>
      </c>
      <c r="BG100" s="20">
        <v>0</v>
      </c>
      <c r="BH100" s="20">
        <v>0</v>
      </c>
      <c r="BI100" s="20">
        <v>0</v>
      </c>
      <c r="BJ100" s="20">
        <v>0</v>
      </c>
      <c r="BL100" s="25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1">
        <v>0</v>
      </c>
      <c r="BX100" s="21">
        <v>0</v>
      </c>
      <c r="CB100" s="3"/>
      <c r="CC100" s="22">
        <v>0</v>
      </c>
      <c r="CD100" s="23">
        <v>0</v>
      </c>
      <c r="CE100" s="24">
        <v>0</v>
      </c>
      <c r="CI100" s="15" t="str">
        <f t="shared" si="10"/>
        <v>E100</v>
      </c>
      <c r="CK100" s="16">
        <v>34</v>
      </c>
      <c r="CL100" s="16">
        <v>16</v>
      </c>
      <c r="CM100" s="16">
        <v>4</v>
      </c>
    </row>
    <row r="101" spans="1:91" ht="20.100000000000001" customHeight="1" x14ac:dyDescent="0.25">
      <c r="B101" s="5" t="s">
        <v>178</v>
      </c>
      <c r="L101" s="3" t="s">
        <v>42</v>
      </c>
      <c r="N101" s="3"/>
      <c r="O101" s="3"/>
      <c r="P101" s="3"/>
      <c r="Q101" s="3" t="s">
        <v>42</v>
      </c>
      <c r="S101" s="3"/>
      <c r="T101" s="3"/>
      <c r="U101" s="3"/>
      <c r="V101" s="3" t="s">
        <v>42</v>
      </c>
      <c r="X101" s="3"/>
      <c r="Y101" s="3"/>
      <c r="Z101" s="3"/>
      <c r="AA101" s="3" t="s">
        <v>42</v>
      </c>
      <c r="AC101" s="3"/>
      <c r="AD101" s="3"/>
      <c r="AE101" s="3"/>
      <c r="AF101" s="3" t="s">
        <v>42</v>
      </c>
      <c r="BL101" s="1" t="s">
        <v>42</v>
      </c>
      <c r="CB101" s="3"/>
      <c r="CC101" s="3"/>
      <c r="CD101" s="3" t="s">
        <v>42</v>
      </c>
      <c r="CE101" s="3" t="s">
        <v>42</v>
      </c>
      <c r="CI101" s="15" t="str">
        <f t="shared" si="10"/>
        <v>E101</v>
      </c>
      <c r="CK101" s="16">
        <v>0</v>
      </c>
      <c r="CL101" s="16">
        <v>178</v>
      </c>
      <c r="CM101" s="16">
        <v>0</v>
      </c>
    </row>
    <row r="102" spans="1:91" ht="20.100000000000001" customHeight="1" x14ac:dyDescent="0.25">
      <c r="A102" s="18" t="s">
        <v>179</v>
      </c>
      <c r="E102" s="15" t="s">
        <v>180</v>
      </c>
      <c r="G102" s="15" t="str">
        <f t="shared" ref="G102:G125" si="13">"D"&amp;TEXT(ROW(H102),"000")</f>
        <v>D102</v>
      </c>
      <c r="J102" s="19" t="e">
        <f ca="1">SUM(J129:J164)</f>
        <v>#REF!</v>
      </c>
      <c r="K102" s="20" t="e">
        <f t="shared" ref="K102:L102" ca="1" si="14">SUM(K129:K164)</f>
        <v>#REF!</v>
      </c>
      <c r="L102" s="21" t="e">
        <f t="shared" ca="1" si="14"/>
        <v>#REF!</v>
      </c>
      <c r="N102" s="3"/>
      <c r="O102" s="19" t="e">
        <f ca="1">SUM(O129:O164)</f>
        <v>#REF!</v>
      </c>
      <c r="P102" s="20" t="e">
        <f t="shared" ref="P102:Q102" ca="1" si="15">SUM(P129:P164)</f>
        <v>#REF!</v>
      </c>
      <c r="Q102" s="21" t="e">
        <f t="shared" ca="1" si="15"/>
        <v>#REF!</v>
      </c>
      <c r="S102" s="3"/>
      <c r="T102" s="19" t="e">
        <f ca="1">SUM(T129:T164)</f>
        <v>#REF!</v>
      </c>
      <c r="U102" s="20" t="e">
        <f t="shared" ref="U102:V102" ca="1" si="16">SUM(U129:U164)</f>
        <v>#REF!</v>
      </c>
      <c r="V102" s="21" t="e">
        <f t="shared" ca="1" si="16"/>
        <v>#REF!</v>
      </c>
      <c r="X102" s="3"/>
      <c r="Y102" s="19" t="e">
        <f ca="1">SUM(Y129:Y164)</f>
        <v>#REF!</v>
      </c>
      <c r="Z102" s="20" t="e">
        <f t="shared" ref="Z102:AA102" ca="1" si="17">SUM(Z129:Z164)</f>
        <v>#REF!</v>
      </c>
      <c r="AA102" s="21" t="e">
        <f t="shared" ca="1" si="17"/>
        <v>#REF!</v>
      </c>
      <c r="AC102" s="3"/>
      <c r="AD102" s="22" t="e">
        <f ca="1">SUM(AD129:AD164)</f>
        <v>#REF!</v>
      </c>
      <c r="AE102" s="23" t="e">
        <f t="shared" ref="AE102:AF102" ca="1" si="18">SUM(AE129:AE164)</f>
        <v>#REF!</v>
      </c>
      <c r="AF102" s="24" t="e">
        <f t="shared" ca="1" si="18"/>
        <v>#REF!</v>
      </c>
      <c r="AJ102" s="25" t="e">
        <f t="shared" ref="AJ102:AV102" si="19">SUM(AJ129:AJ164)</f>
        <v>#REF!</v>
      </c>
      <c r="AK102" s="19" t="e">
        <f t="shared" si="19"/>
        <v>#REF!</v>
      </c>
      <c r="AL102" s="19" t="e">
        <f t="shared" si="19"/>
        <v>#REF!</v>
      </c>
      <c r="AM102" s="19" t="e">
        <f t="shared" si="19"/>
        <v>#REF!</v>
      </c>
      <c r="AN102" s="19" t="e">
        <f t="shared" si="19"/>
        <v>#REF!</v>
      </c>
      <c r="AO102" s="19" t="e">
        <f t="shared" si="19"/>
        <v>#REF!</v>
      </c>
      <c r="AP102" s="19" t="e">
        <f t="shared" si="19"/>
        <v>#REF!</v>
      </c>
      <c r="AQ102" s="19" t="e">
        <f t="shared" si="19"/>
        <v>#REF!</v>
      </c>
      <c r="AR102" s="19" t="e">
        <f t="shared" si="19"/>
        <v>#REF!</v>
      </c>
      <c r="AS102" s="19" t="e">
        <f t="shared" si="19"/>
        <v>#REF!</v>
      </c>
      <c r="AT102" s="19" t="e">
        <f t="shared" si="19"/>
        <v>#REF!</v>
      </c>
      <c r="AU102" s="19" t="e">
        <f t="shared" si="19"/>
        <v>#REF!</v>
      </c>
      <c r="AV102" s="19" t="e">
        <f t="shared" si="19"/>
        <v>#REF!</v>
      </c>
      <c r="AX102" s="25" t="e">
        <f t="shared" ref="AX102:BJ102" si="20">SUM(AX129:AX164)</f>
        <v>#REF!</v>
      </c>
      <c r="AY102" s="20" t="e">
        <f t="shared" si="20"/>
        <v>#REF!</v>
      </c>
      <c r="AZ102" s="20" t="e">
        <f t="shared" si="20"/>
        <v>#REF!</v>
      </c>
      <c r="BA102" s="20" t="e">
        <f t="shared" si="20"/>
        <v>#REF!</v>
      </c>
      <c r="BB102" s="20" t="e">
        <f t="shared" si="20"/>
        <v>#REF!</v>
      </c>
      <c r="BC102" s="20" t="e">
        <f t="shared" si="20"/>
        <v>#REF!</v>
      </c>
      <c r="BD102" s="20" t="e">
        <f t="shared" si="20"/>
        <v>#REF!</v>
      </c>
      <c r="BE102" s="20" t="e">
        <f t="shared" si="20"/>
        <v>#REF!</v>
      </c>
      <c r="BF102" s="20" t="e">
        <f t="shared" si="20"/>
        <v>#REF!</v>
      </c>
      <c r="BG102" s="20" t="e">
        <f t="shared" si="20"/>
        <v>#REF!</v>
      </c>
      <c r="BH102" s="20" t="e">
        <f t="shared" si="20"/>
        <v>#REF!</v>
      </c>
      <c r="BI102" s="20" t="e">
        <f t="shared" si="20"/>
        <v>#REF!</v>
      </c>
      <c r="BJ102" s="20" t="e">
        <f t="shared" si="20"/>
        <v>#REF!</v>
      </c>
      <c r="BL102" s="25" t="e">
        <f t="shared" ref="BL102:BX102" si="21">SUM(BL129:BL164)</f>
        <v>#REF!</v>
      </c>
      <c r="BM102" s="21" t="e">
        <f t="shared" si="21"/>
        <v>#REF!</v>
      </c>
      <c r="BN102" s="21" t="e">
        <f t="shared" si="21"/>
        <v>#REF!</v>
      </c>
      <c r="BO102" s="21" t="e">
        <f t="shared" si="21"/>
        <v>#REF!</v>
      </c>
      <c r="BP102" s="21" t="e">
        <f t="shared" si="21"/>
        <v>#REF!</v>
      </c>
      <c r="BQ102" s="21" t="e">
        <f t="shared" si="21"/>
        <v>#REF!</v>
      </c>
      <c r="BR102" s="21" t="e">
        <f t="shared" si="21"/>
        <v>#REF!</v>
      </c>
      <c r="BS102" s="21" t="e">
        <f t="shared" si="21"/>
        <v>#REF!</v>
      </c>
      <c r="BT102" s="21" t="e">
        <f t="shared" si="21"/>
        <v>#REF!</v>
      </c>
      <c r="BU102" s="21" t="e">
        <f t="shared" si="21"/>
        <v>#REF!</v>
      </c>
      <c r="BV102" s="21" t="e">
        <f t="shared" si="21"/>
        <v>#REF!</v>
      </c>
      <c r="BW102" s="21" t="e">
        <f t="shared" si="21"/>
        <v>#REF!</v>
      </c>
      <c r="BX102" s="21" t="e">
        <f t="shared" si="21"/>
        <v>#REF!</v>
      </c>
      <c r="CB102" s="3"/>
      <c r="CC102" s="22" t="e">
        <f>SUM(CC129:CC164)</f>
        <v>#REF!</v>
      </c>
      <c r="CD102" s="23" t="e">
        <f t="shared" ref="CD102:CE102" si="22">SUM(CD129:CD164)</f>
        <v>#REF!</v>
      </c>
      <c r="CE102" s="24" t="e">
        <f t="shared" si="22"/>
        <v>#REF!</v>
      </c>
      <c r="CI102" s="15" t="str">
        <f t="shared" si="10"/>
        <v>E102</v>
      </c>
      <c r="CK102" s="16">
        <v>13</v>
      </c>
      <c r="CL102" s="16">
        <v>60</v>
      </c>
      <c r="CM102" s="16">
        <v>4</v>
      </c>
    </row>
    <row r="103" spans="1:91" ht="20.100000000000001" customHeight="1" x14ac:dyDescent="0.25">
      <c r="A103" s="18" t="s">
        <v>181</v>
      </c>
      <c r="E103" s="15" t="s">
        <v>182</v>
      </c>
      <c r="G103" s="15" t="str">
        <f t="shared" si="13"/>
        <v>D103</v>
      </c>
      <c r="J103" s="19" t="e">
        <f ca="1">SUM(J166:J201)</f>
        <v>#REF!</v>
      </c>
      <c r="K103" s="20" t="e">
        <f t="shared" ref="K103:L103" ca="1" si="23">SUM(K166:K201)</f>
        <v>#REF!</v>
      </c>
      <c r="L103" s="21" t="e">
        <f t="shared" ca="1" si="23"/>
        <v>#REF!</v>
      </c>
      <c r="N103" s="3"/>
      <c r="O103" s="19" t="e">
        <f ca="1">SUM(O166:O201)</f>
        <v>#REF!</v>
      </c>
      <c r="P103" s="20" t="e">
        <f t="shared" ref="P103:Q103" ca="1" si="24">SUM(P166:P201)</f>
        <v>#REF!</v>
      </c>
      <c r="Q103" s="21" t="e">
        <f t="shared" ca="1" si="24"/>
        <v>#REF!</v>
      </c>
      <c r="S103" s="3"/>
      <c r="T103" s="19" t="e">
        <f ca="1">SUM(T166:T201)</f>
        <v>#REF!</v>
      </c>
      <c r="U103" s="20" t="e">
        <f t="shared" ref="U103:V103" ca="1" si="25">SUM(U166:U201)</f>
        <v>#REF!</v>
      </c>
      <c r="V103" s="21" t="e">
        <f t="shared" ca="1" si="25"/>
        <v>#REF!</v>
      </c>
      <c r="X103" s="3"/>
      <c r="Y103" s="19" t="e">
        <f ca="1">SUM(Y166:Y201)</f>
        <v>#REF!</v>
      </c>
      <c r="Z103" s="20" t="e">
        <f t="shared" ref="Z103:AA103" ca="1" si="26">SUM(Z166:Z201)</f>
        <v>#REF!</v>
      </c>
      <c r="AA103" s="21" t="e">
        <f t="shared" ca="1" si="26"/>
        <v>#REF!</v>
      </c>
      <c r="AC103" s="3"/>
      <c r="AD103" s="22" t="e">
        <f ca="1">SUM(AD166:AD201)</f>
        <v>#REF!</v>
      </c>
      <c r="AE103" s="23" t="e">
        <f t="shared" ref="AE103:AF103" ca="1" si="27">SUM(AE166:AE201)</f>
        <v>#REF!</v>
      </c>
      <c r="AF103" s="24" t="e">
        <f t="shared" ca="1" si="27"/>
        <v>#REF!</v>
      </c>
      <c r="AJ103" s="25" t="e">
        <f t="shared" ref="AJ103:AV103" si="28">SUM(AJ166:AJ201)</f>
        <v>#REF!</v>
      </c>
      <c r="AK103" s="19" t="e">
        <f t="shared" si="28"/>
        <v>#REF!</v>
      </c>
      <c r="AL103" s="19" t="e">
        <f t="shared" si="28"/>
        <v>#REF!</v>
      </c>
      <c r="AM103" s="19" t="e">
        <f t="shared" si="28"/>
        <v>#REF!</v>
      </c>
      <c r="AN103" s="19" t="e">
        <f t="shared" si="28"/>
        <v>#REF!</v>
      </c>
      <c r="AO103" s="19" t="e">
        <f t="shared" si="28"/>
        <v>#REF!</v>
      </c>
      <c r="AP103" s="19" t="e">
        <f t="shared" si="28"/>
        <v>#REF!</v>
      </c>
      <c r="AQ103" s="19" t="e">
        <f t="shared" si="28"/>
        <v>#REF!</v>
      </c>
      <c r="AR103" s="19" t="e">
        <f t="shared" si="28"/>
        <v>#REF!</v>
      </c>
      <c r="AS103" s="19" t="e">
        <f t="shared" si="28"/>
        <v>#REF!</v>
      </c>
      <c r="AT103" s="19" t="e">
        <f t="shared" si="28"/>
        <v>#REF!</v>
      </c>
      <c r="AU103" s="19" t="e">
        <f t="shared" si="28"/>
        <v>#REF!</v>
      </c>
      <c r="AV103" s="19" t="e">
        <f t="shared" si="28"/>
        <v>#REF!</v>
      </c>
      <c r="AX103" s="25" t="e">
        <f t="shared" ref="AX103:BJ103" si="29">SUM(AX166:AX201)</f>
        <v>#REF!</v>
      </c>
      <c r="AY103" s="20" t="e">
        <f t="shared" si="29"/>
        <v>#REF!</v>
      </c>
      <c r="AZ103" s="20" t="e">
        <f t="shared" si="29"/>
        <v>#REF!</v>
      </c>
      <c r="BA103" s="20" t="e">
        <f t="shared" si="29"/>
        <v>#REF!</v>
      </c>
      <c r="BB103" s="20" t="e">
        <f t="shared" si="29"/>
        <v>#REF!</v>
      </c>
      <c r="BC103" s="20" t="e">
        <f t="shared" si="29"/>
        <v>#REF!</v>
      </c>
      <c r="BD103" s="20" t="e">
        <f t="shared" si="29"/>
        <v>#REF!</v>
      </c>
      <c r="BE103" s="20" t="e">
        <f t="shared" si="29"/>
        <v>#REF!</v>
      </c>
      <c r="BF103" s="20" t="e">
        <f t="shared" si="29"/>
        <v>#REF!</v>
      </c>
      <c r="BG103" s="20" t="e">
        <f t="shared" si="29"/>
        <v>#REF!</v>
      </c>
      <c r="BH103" s="20" t="e">
        <f t="shared" si="29"/>
        <v>#REF!</v>
      </c>
      <c r="BI103" s="20" t="e">
        <f t="shared" si="29"/>
        <v>#REF!</v>
      </c>
      <c r="BJ103" s="20" t="e">
        <f t="shared" si="29"/>
        <v>#REF!</v>
      </c>
      <c r="BL103" s="25" t="e">
        <f t="shared" ref="BL103:BX103" si="30">SUM(BL166:BL201)</f>
        <v>#REF!</v>
      </c>
      <c r="BM103" s="21" t="e">
        <f t="shared" si="30"/>
        <v>#REF!</v>
      </c>
      <c r="BN103" s="21" t="e">
        <f t="shared" si="30"/>
        <v>#REF!</v>
      </c>
      <c r="BO103" s="21" t="e">
        <f t="shared" si="30"/>
        <v>#REF!</v>
      </c>
      <c r="BP103" s="21" t="e">
        <f t="shared" si="30"/>
        <v>#REF!</v>
      </c>
      <c r="BQ103" s="21" t="e">
        <f t="shared" si="30"/>
        <v>#REF!</v>
      </c>
      <c r="BR103" s="21" t="e">
        <f t="shared" si="30"/>
        <v>#REF!</v>
      </c>
      <c r="BS103" s="21" t="e">
        <f t="shared" si="30"/>
        <v>#REF!</v>
      </c>
      <c r="BT103" s="21" t="e">
        <f t="shared" si="30"/>
        <v>#REF!</v>
      </c>
      <c r="BU103" s="21" t="e">
        <f t="shared" si="30"/>
        <v>#REF!</v>
      </c>
      <c r="BV103" s="21" t="e">
        <f t="shared" si="30"/>
        <v>#REF!</v>
      </c>
      <c r="BW103" s="21" t="e">
        <f t="shared" si="30"/>
        <v>#REF!</v>
      </c>
      <c r="BX103" s="21" t="e">
        <f t="shared" si="30"/>
        <v>#REF!</v>
      </c>
      <c r="CB103" s="3"/>
      <c r="CC103" s="22" t="e">
        <f>SUM(CC166:CC201)</f>
        <v>#REF!</v>
      </c>
      <c r="CD103" s="23" t="e">
        <f t="shared" ref="CD103:CE103" si="31">SUM(CD166:CD201)</f>
        <v>#REF!</v>
      </c>
      <c r="CE103" s="24" t="e">
        <f t="shared" si="31"/>
        <v>#REF!</v>
      </c>
      <c r="CI103" s="15" t="str">
        <f t="shared" si="10"/>
        <v>E103</v>
      </c>
      <c r="CK103" s="16">
        <v>31</v>
      </c>
      <c r="CL103" s="16">
        <v>61</v>
      </c>
      <c r="CM103" s="16">
        <v>4</v>
      </c>
    </row>
    <row r="104" spans="1:91" ht="20.100000000000001" customHeight="1" x14ac:dyDescent="0.25">
      <c r="A104" s="18" t="s">
        <v>183</v>
      </c>
      <c r="E104" s="15" t="s">
        <v>184</v>
      </c>
      <c r="G104" s="15" t="str">
        <f t="shared" si="13"/>
        <v>D104</v>
      </c>
      <c r="J104" s="19" t="e">
        <f ca="1">SUM(J205:J214,J216:J251,J253:J288,J290:J299,J301:J310,J312:J331)</f>
        <v>#REF!</v>
      </c>
      <c r="K104" s="20" t="e">
        <f t="shared" ref="K104:L104" ca="1" si="32">SUM(K205:K214,K216:K251,K253:K288,K290:K299,K301:K310,K312:K331)</f>
        <v>#REF!</v>
      </c>
      <c r="L104" s="21" t="e">
        <f t="shared" ca="1" si="32"/>
        <v>#REF!</v>
      </c>
      <c r="N104" s="3"/>
      <c r="O104" s="19" t="e">
        <f ca="1">SUM(O205:O214,O216:O251,O253:O288,O290:O299,O301:O310,O312:O331)</f>
        <v>#REF!</v>
      </c>
      <c r="P104" s="20" t="e">
        <f t="shared" ref="P104:Q104" ca="1" si="33">SUM(P205:P214,P216:P251,P253:P288,P290:P299,P301:P310,P312:P331)</f>
        <v>#REF!</v>
      </c>
      <c r="Q104" s="21" t="e">
        <f t="shared" ca="1" si="33"/>
        <v>#REF!</v>
      </c>
      <c r="S104" s="3"/>
      <c r="T104" s="19" t="e">
        <f ca="1">SUM(T205:T214,T216:T251,T253:T288,T290:T299,T301:T310,T312:T331)</f>
        <v>#REF!</v>
      </c>
      <c r="U104" s="20" t="e">
        <f t="shared" ref="U104:V104" ca="1" si="34">SUM(U205:U214,U216:U251,U253:U288,U290:U299,U301:U310,U312:U331)</f>
        <v>#REF!</v>
      </c>
      <c r="V104" s="21" t="e">
        <f t="shared" ca="1" si="34"/>
        <v>#REF!</v>
      </c>
      <c r="X104" s="3"/>
      <c r="Y104" s="19" t="e">
        <f ca="1">SUM(Y205:Y214,Y216:Y251,Y253:Y288,Y290:Y299,Y301:Y310,Y312:Y331)</f>
        <v>#REF!</v>
      </c>
      <c r="Z104" s="20" t="e">
        <f t="shared" ref="Z104:AA104" ca="1" si="35">SUM(Z205:Z214,Z216:Z251,Z253:Z288,Z290:Z299,Z301:Z310,Z312:Z331)</f>
        <v>#REF!</v>
      </c>
      <c r="AA104" s="21" t="e">
        <f t="shared" ca="1" si="35"/>
        <v>#REF!</v>
      </c>
      <c r="AC104" s="3"/>
      <c r="AD104" s="22" t="e">
        <f ca="1">SUM(AD205:AD214,AD216:AD251,AD253:AD288,AD290:AD299,AD301:AD310,AD312:AD331)</f>
        <v>#REF!</v>
      </c>
      <c r="AE104" s="23" t="e">
        <f t="shared" ref="AE104:AF104" ca="1" si="36">SUM(AE205:AE214,AE216:AE251,AE253:AE288,AE290:AE299,AE301:AE310,AE312:AE331)</f>
        <v>#REF!</v>
      </c>
      <c r="AF104" s="24" t="e">
        <f t="shared" ca="1" si="36"/>
        <v>#REF!</v>
      </c>
      <c r="AJ104" s="25" t="e">
        <f t="shared" ref="AJ104:AV104" si="37">SUM(AJ205:AJ214,AJ216:AJ251,AJ253:AJ288,AJ290:AJ299,AJ301:AJ310,AJ312:AJ331)</f>
        <v>#REF!</v>
      </c>
      <c r="AK104" s="19" t="e">
        <f t="shared" si="37"/>
        <v>#REF!</v>
      </c>
      <c r="AL104" s="19" t="e">
        <f t="shared" si="37"/>
        <v>#REF!</v>
      </c>
      <c r="AM104" s="19" t="e">
        <f t="shared" si="37"/>
        <v>#REF!</v>
      </c>
      <c r="AN104" s="19" t="e">
        <f t="shared" si="37"/>
        <v>#REF!</v>
      </c>
      <c r="AO104" s="19" t="e">
        <f t="shared" si="37"/>
        <v>#REF!</v>
      </c>
      <c r="AP104" s="19" t="e">
        <f t="shared" si="37"/>
        <v>#REF!</v>
      </c>
      <c r="AQ104" s="19" t="e">
        <f t="shared" si="37"/>
        <v>#REF!</v>
      </c>
      <c r="AR104" s="19" t="e">
        <f t="shared" si="37"/>
        <v>#REF!</v>
      </c>
      <c r="AS104" s="19" t="e">
        <f t="shared" si="37"/>
        <v>#REF!</v>
      </c>
      <c r="AT104" s="19" t="e">
        <f t="shared" si="37"/>
        <v>#REF!</v>
      </c>
      <c r="AU104" s="19" t="e">
        <f t="shared" si="37"/>
        <v>#REF!</v>
      </c>
      <c r="AV104" s="19" t="e">
        <f t="shared" si="37"/>
        <v>#REF!</v>
      </c>
      <c r="AX104" s="25" t="e">
        <f t="shared" ref="AX104:BJ104" si="38">SUM(AX205:AX214,AX216:AX251,AX253:AX288,AX290:AX299,AX301:AX310,AX312:AX331)</f>
        <v>#REF!</v>
      </c>
      <c r="AY104" s="20" t="e">
        <f t="shared" si="38"/>
        <v>#REF!</v>
      </c>
      <c r="AZ104" s="20" t="e">
        <f t="shared" si="38"/>
        <v>#REF!</v>
      </c>
      <c r="BA104" s="20" t="e">
        <f t="shared" si="38"/>
        <v>#REF!</v>
      </c>
      <c r="BB104" s="20" t="e">
        <f t="shared" si="38"/>
        <v>#REF!</v>
      </c>
      <c r="BC104" s="20" t="e">
        <f t="shared" si="38"/>
        <v>#REF!</v>
      </c>
      <c r="BD104" s="20" t="e">
        <f t="shared" si="38"/>
        <v>#REF!</v>
      </c>
      <c r="BE104" s="20" t="e">
        <f t="shared" si="38"/>
        <v>#REF!</v>
      </c>
      <c r="BF104" s="20" t="e">
        <f t="shared" si="38"/>
        <v>#REF!</v>
      </c>
      <c r="BG104" s="20" t="e">
        <f t="shared" si="38"/>
        <v>#REF!</v>
      </c>
      <c r="BH104" s="20" t="e">
        <f t="shared" si="38"/>
        <v>#REF!</v>
      </c>
      <c r="BI104" s="20" t="e">
        <f t="shared" si="38"/>
        <v>#REF!</v>
      </c>
      <c r="BJ104" s="20" t="e">
        <f t="shared" si="38"/>
        <v>#REF!</v>
      </c>
      <c r="BL104" s="25" t="e">
        <f t="shared" ref="BL104:BX104" si="39">SUM(BL205:BL214,BL216:BL251,BL253:BL288,BL290:BL299,BL301:BL310,BL312:BL331)</f>
        <v>#REF!</v>
      </c>
      <c r="BM104" s="21" t="e">
        <f t="shared" si="39"/>
        <v>#REF!</v>
      </c>
      <c r="BN104" s="21" t="e">
        <f t="shared" si="39"/>
        <v>#REF!</v>
      </c>
      <c r="BO104" s="21" t="e">
        <f t="shared" si="39"/>
        <v>#REF!</v>
      </c>
      <c r="BP104" s="21" t="e">
        <f t="shared" si="39"/>
        <v>#REF!</v>
      </c>
      <c r="BQ104" s="21" t="e">
        <f t="shared" si="39"/>
        <v>#REF!</v>
      </c>
      <c r="BR104" s="21" t="e">
        <f t="shared" si="39"/>
        <v>#REF!</v>
      </c>
      <c r="BS104" s="21" t="e">
        <f t="shared" si="39"/>
        <v>#REF!</v>
      </c>
      <c r="BT104" s="21" t="e">
        <f t="shared" si="39"/>
        <v>#REF!</v>
      </c>
      <c r="BU104" s="21" t="e">
        <f t="shared" si="39"/>
        <v>#REF!</v>
      </c>
      <c r="BV104" s="21" t="e">
        <f t="shared" si="39"/>
        <v>#REF!</v>
      </c>
      <c r="BW104" s="21" t="e">
        <f t="shared" si="39"/>
        <v>#REF!</v>
      </c>
      <c r="BX104" s="21" t="e">
        <f t="shared" si="39"/>
        <v>#REF!</v>
      </c>
      <c r="CB104" s="3"/>
      <c r="CC104" s="22" t="e">
        <f>SUM(CC205:CC214,CC216:CC251,CC253:CC288,CC290:CC299,CC301:CC310,CC312:CC331)</f>
        <v>#REF!</v>
      </c>
      <c r="CD104" s="23" t="e">
        <f t="shared" ref="CD104:CE104" si="40">SUM(CD205:CD214,CD216:CD251,CD253:CD288,CD290:CD299,CD301:CD310,CD312:CD331)</f>
        <v>#REF!</v>
      </c>
      <c r="CE104" s="24" t="e">
        <f t="shared" si="40"/>
        <v>#REF!</v>
      </c>
      <c r="CI104" s="15" t="str">
        <f t="shared" si="10"/>
        <v>E104</v>
      </c>
      <c r="CK104" s="16">
        <v>30</v>
      </c>
      <c r="CL104" s="16">
        <v>64</v>
      </c>
      <c r="CM104" s="16">
        <v>4</v>
      </c>
    </row>
    <row r="105" spans="1:91" ht="20.100000000000001" customHeight="1" x14ac:dyDescent="0.25">
      <c r="A105" s="18" t="s">
        <v>185</v>
      </c>
      <c r="E105" s="15" t="s">
        <v>186</v>
      </c>
      <c r="G105" s="15" t="str">
        <f t="shared" si="13"/>
        <v>D105</v>
      </c>
      <c r="J105" s="19" t="e">
        <f ca="1">SUM(J333:J352)</f>
        <v>#REF!</v>
      </c>
      <c r="K105" s="20" t="e">
        <f t="shared" ref="K105:L105" ca="1" si="41">SUM(K333:K352)</f>
        <v>#REF!</v>
      </c>
      <c r="L105" s="21" t="e">
        <f t="shared" ca="1" si="41"/>
        <v>#REF!</v>
      </c>
      <c r="N105" s="3"/>
      <c r="O105" s="19" t="e">
        <f ca="1">SUM(O333:O352)</f>
        <v>#REF!</v>
      </c>
      <c r="P105" s="20" t="e">
        <f t="shared" ref="P105:Q105" ca="1" si="42">SUM(P333:P352)</f>
        <v>#REF!</v>
      </c>
      <c r="Q105" s="21" t="e">
        <f t="shared" ca="1" si="42"/>
        <v>#REF!</v>
      </c>
      <c r="S105" s="3"/>
      <c r="T105" s="19" t="e">
        <f ca="1">SUM(T333:T352)</f>
        <v>#REF!</v>
      </c>
      <c r="U105" s="20" t="e">
        <f t="shared" ref="U105:V105" ca="1" si="43">SUM(U333:U352)</f>
        <v>#REF!</v>
      </c>
      <c r="V105" s="21" t="e">
        <f t="shared" ca="1" si="43"/>
        <v>#REF!</v>
      </c>
      <c r="X105" s="3"/>
      <c r="Y105" s="19" t="e">
        <f ca="1">SUM(Y333:Y352)</f>
        <v>#REF!</v>
      </c>
      <c r="Z105" s="20" t="e">
        <f t="shared" ref="Z105:AA105" ca="1" si="44">SUM(Z333:Z352)</f>
        <v>#REF!</v>
      </c>
      <c r="AA105" s="21" t="e">
        <f t="shared" ca="1" si="44"/>
        <v>#REF!</v>
      </c>
      <c r="AC105" s="3"/>
      <c r="AD105" s="22" t="e">
        <f ca="1">SUM(AD333:AD352)</f>
        <v>#REF!</v>
      </c>
      <c r="AE105" s="23" t="e">
        <f t="shared" ref="AE105:AF105" ca="1" si="45">SUM(AE333:AE352)</f>
        <v>#REF!</v>
      </c>
      <c r="AF105" s="24" t="e">
        <f t="shared" ca="1" si="45"/>
        <v>#REF!</v>
      </c>
      <c r="AJ105" s="25" t="e">
        <f t="shared" ref="AJ105:AV105" si="46">SUM(AJ333:AJ352)</f>
        <v>#REF!</v>
      </c>
      <c r="AK105" s="19" t="e">
        <f t="shared" si="46"/>
        <v>#REF!</v>
      </c>
      <c r="AL105" s="19" t="e">
        <f t="shared" si="46"/>
        <v>#REF!</v>
      </c>
      <c r="AM105" s="19" t="e">
        <f t="shared" si="46"/>
        <v>#REF!</v>
      </c>
      <c r="AN105" s="19" t="e">
        <f t="shared" si="46"/>
        <v>#REF!</v>
      </c>
      <c r="AO105" s="19" t="e">
        <f t="shared" si="46"/>
        <v>#REF!</v>
      </c>
      <c r="AP105" s="19" t="e">
        <f t="shared" si="46"/>
        <v>#REF!</v>
      </c>
      <c r="AQ105" s="19" t="e">
        <f t="shared" si="46"/>
        <v>#REF!</v>
      </c>
      <c r="AR105" s="19" t="e">
        <f t="shared" si="46"/>
        <v>#REF!</v>
      </c>
      <c r="AS105" s="19" t="e">
        <f t="shared" si="46"/>
        <v>#REF!</v>
      </c>
      <c r="AT105" s="19" t="e">
        <f t="shared" si="46"/>
        <v>#REF!</v>
      </c>
      <c r="AU105" s="19" t="e">
        <f t="shared" si="46"/>
        <v>#REF!</v>
      </c>
      <c r="AV105" s="19" t="e">
        <f t="shared" si="46"/>
        <v>#REF!</v>
      </c>
      <c r="AX105" s="25" t="e">
        <f t="shared" ref="AX105:BJ105" si="47">SUM(AX333:AX352)</f>
        <v>#REF!</v>
      </c>
      <c r="AY105" s="20" t="e">
        <f t="shared" si="47"/>
        <v>#REF!</v>
      </c>
      <c r="AZ105" s="20" t="e">
        <f t="shared" si="47"/>
        <v>#REF!</v>
      </c>
      <c r="BA105" s="20" t="e">
        <f t="shared" si="47"/>
        <v>#REF!</v>
      </c>
      <c r="BB105" s="20" t="e">
        <f t="shared" si="47"/>
        <v>#REF!</v>
      </c>
      <c r="BC105" s="20" t="e">
        <f t="shared" si="47"/>
        <v>#REF!</v>
      </c>
      <c r="BD105" s="20" t="e">
        <f t="shared" si="47"/>
        <v>#REF!</v>
      </c>
      <c r="BE105" s="20" t="e">
        <f t="shared" si="47"/>
        <v>#REF!</v>
      </c>
      <c r="BF105" s="20" t="e">
        <f t="shared" si="47"/>
        <v>#REF!</v>
      </c>
      <c r="BG105" s="20" t="e">
        <f t="shared" si="47"/>
        <v>#REF!</v>
      </c>
      <c r="BH105" s="20" t="e">
        <f t="shared" si="47"/>
        <v>#REF!</v>
      </c>
      <c r="BI105" s="20" t="e">
        <f t="shared" si="47"/>
        <v>#REF!</v>
      </c>
      <c r="BJ105" s="20" t="e">
        <f t="shared" si="47"/>
        <v>#REF!</v>
      </c>
      <c r="BL105" s="25" t="e">
        <f t="shared" ref="BL105:BX105" si="48">SUM(BL333:BL352)</f>
        <v>#REF!</v>
      </c>
      <c r="BM105" s="21" t="e">
        <f t="shared" si="48"/>
        <v>#REF!</v>
      </c>
      <c r="BN105" s="21" t="e">
        <f t="shared" si="48"/>
        <v>#REF!</v>
      </c>
      <c r="BO105" s="21" t="e">
        <f t="shared" si="48"/>
        <v>#REF!</v>
      </c>
      <c r="BP105" s="21" t="e">
        <f t="shared" si="48"/>
        <v>#REF!</v>
      </c>
      <c r="BQ105" s="21" t="e">
        <f t="shared" si="48"/>
        <v>#REF!</v>
      </c>
      <c r="BR105" s="21" t="e">
        <f t="shared" si="48"/>
        <v>#REF!</v>
      </c>
      <c r="BS105" s="21" t="e">
        <f t="shared" si="48"/>
        <v>#REF!</v>
      </c>
      <c r="BT105" s="21" t="e">
        <f t="shared" si="48"/>
        <v>#REF!</v>
      </c>
      <c r="BU105" s="21" t="e">
        <f t="shared" si="48"/>
        <v>#REF!</v>
      </c>
      <c r="BV105" s="21" t="e">
        <f t="shared" si="48"/>
        <v>#REF!</v>
      </c>
      <c r="BW105" s="21" t="e">
        <f t="shared" si="48"/>
        <v>#REF!</v>
      </c>
      <c r="BX105" s="21" t="e">
        <f t="shared" si="48"/>
        <v>#REF!</v>
      </c>
      <c r="CB105" s="3"/>
      <c r="CC105" s="22" t="e">
        <f>SUM(CC333:CC352)</f>
        <v>#REF!</v>
      </c>
      <c r="CD105" s="23" t="e">
        <f t="shared" ref="CD105:CE105" si="49">SUM(CD333:CD352)</f>
        <v>#REF!</v>
      </c>
      <c r="CE105" s="24" t="e">
        <f t="shared" si="49"/>
        <v>#REF!</v>
      </c>
      <c r="CI105" s="15" t="str">
        <f t="shared" si="10"/>
        <v>E105</v>
      </c>
      <c r="CK105" s="16">
        <v>29</v>
      </c>
      <c r="CL105" s="16">
        <v>60</v>
      </c>
      <c r="CM105" s="16">
        <v>4</v>
      </c>
    </row>
    <row r="106" spans="1:91" ht="20.100000000000001" customHeight="1" x14ac:dyDescent="0.25">
      <c r="A106" s="18" t="s">
        <v>187</v>
      </c>
      <c r="E106" s="15" t="s">
        <v>188</v>
      </c>
      <c r="G106" s="15" t="str">
        <f t="shared" si="13"/>
        <v>D106</v>
      </c>
      <c r="J106" s="19">
        <v>0</v>
      </c>
      <c r="K106" s="20">
        <v>0</v>
      </c>
      <c r="L106" s="21">
        <v>0</v>
      </c>
      <c r="N106" s="3"/>
      <c r="O106" s="19">
        <v>0</v>
      </c>
      <c r="P106" s="20">
        <v>0</v>
      </c>
      <c r="Q106" s="21">
        <v>0</v>
      </c>
      <c r="S106" s="3"/>
      <c r="T106" s="19">
        <v>0</v>
      </c>
      <c r="U106" s="20">
        <v>0</v>
      </c>
      <c r="V106" s="21">
        <v>0</v>
      </c>
      <c r="X106" s="3"/>
      <c r="Y106" s="19">
        <v>0</v>
      </c>
      <c r="Z106" s="20">
        <v>0</v>
      </c>
      <c r="AA106" s="21">
        <v>0</v>
      </c>
      <c r="AC106" s="3"/>
      <c r="AD106" s="22">
        <v>0</v>
      </c>
      <c r="AE106" s="23">
        <v>0</v>
      </c>
      <c r="AF106" s="24">
        <v>0</v>
      </c>
      <c r="AJ106" s="25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X106" s="25">
        <v>0</v>
      </c>
      <c r="AY106" s="20">
        <v>0</v>
      </c>
      <c r="AZ106" s="20">
        <v>0</v>
      </c>
      <c r="BA106" s="20">
        <v>0</v>
      </c>
      <c r="BB106" s="20">
        <v>0</v>
      </c>
      <c r="BC106" s="20">
        <v>0</v>
      </c>
      <c r="BD106" s="20">
        <v>0</v>
      </c>
      <c r="BE106" s="20">
        <v>0</v>
      </c>
      <c r="BF106" s="20">
        <v>0</v>
      </c>
      <c r="BG106" s="20">
        <v>0</v>
      </c>
      <c r="BH106" s="20">
        <v>0</v>
      </c>
      <c r="BI106" s="20">
        <v>0</v>
      </c>
      <c r="BJ106" s="20">
        <v>0</v>
      </c>
      <c r="BL106" s="25">
        <v>0</v>
      </c>
      <c r="BM106" s="21">
        <v>0</v>
      </c>
      <c r="BN106" s="21">
        <v>0</v>
      </c>
      <c r="BO106" s="21">
        <v>0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1">
        <v>0</v>
      </c>
      <c r="CB106" s="3"/>
      <c r="CC106" s="22">
        <v>0</v>
      </c>
      <c r="CD106" s="23">
        <v>0</v>
      </c>
      <c r="CE106" s="24">
        <v>0</v>
      </c>
      <c r="CI106" s="15" t="str">
        <f t="shared" si="10"/>
        <v>E106</v>
      </c>
      <c r="CK106" s="16">
        <v>21</v>
      </c>
      <c r="CL106" s="16">
        <v>4</v>
      </c>
      <c r="CM106" s="16">
        <v>4</v>
      </c>
    </row>
    <row r="107" spans="1:91" ht="20.100000000000001" customHeight="1" x14ac:dyDescent="0.25">
      <c r="A107" s="18" t="s">
        <v>189</v>
      </c>
      <c r="E107" s="15" t="s">
        <v>190</v>
      </c>
      <c r="G107" s="15" t="str">
        <f t="shared" si="13"/>
        <v>D107</v>
      </c>
      <c r="J107" s="19">
        <v>0</v>
      </c>
      <c r="K107" s="20">
        <v>0</v>
      </c>
      <c r="L107" s="21">
        <v>0</v>
      </c>
      <c r="N107" s="3"/>
      <c r="O107" s="19">
        <v>0</v>
      </c>
      <c r="P107" s="20">
        <v>0</v>
      </c>
      <c r="Q107" s="21">
        <v>0</v>
      </c>
      <c r="S107" s="3"/>
      <c r="T107" s="19">
        <v>0</v>
      </c>
      <c r="U107" s="20">
        <v>0</v>
      </c>
      <c r="V107" s="21">
        <v>0</v>
      </c>
      <c r="X107" s="3"/>
      <c r="Y107" s="19">
        <v>0</v>
      </c>
      <c r="Z107" s="20">
        <v>0</v>
      </c>
      <c r="AA107" s="21">
        <v>0</v>
      </c>
      <c r="AC107" s="3"/>
      <c r="AD107" s="22">
        <v>0</v>
      </c>
      <c r="AE107" s="23">
        <v>0</v>
      </c>
      <c r="AF107" s="24">
        <v>0</v>
      </c>
      <c r="AJ107" s="25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X107" s="25">
        <v>0</v>
      </c>
      <c r="AY107" s="20">
        <v>0</v>
      </c>
      <c r="AZ107" s="20">
        <v>0</v>
      </c>
      <c r="BA107" s="20">
        <v>0</v>
      </c>
      <c r="BB107" s="20">
        <v>0</v>
      </c>
      <c r="BC107" s="20">
        <v>0</v>
      </c>
      <c r="BD107" s="20">
        <v>0</v>
      </c>
      <c r="BE107" s="20">
        <v>0</v>
      </c>
      <c r="BF107" s="20">
        <v>0</v>
      </c>
      <c r="BG107" s="20">
        <v>0</v>
      </c>
      <c r="BH107" s="20">
        <v>0</v>
      </c>
      <c r="BI107" s="20">
        <v>0</v>
      </c>
      <c r="BJ107" s="20">
        <v>0</v>
      </c>
      <c r="BL107" s="25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21">
        <v>0</v>
      </c>
      <c r="BW107" s="21">
        <v>0</v>
      </c>
      <c r="BX107" s="21">
        <v>0</v>
      </c>
      <c r="CB107" s="3"/>
      <c r="CC107" s="22">
        <v>0</v>
      </c>
      <c r="CD107" s="23">
        <v>0</v>
      </c>
      <c r="CE107" s="24">
        <v>0</v>
      </c>
      <c r="CI107" s="15" t="str">
        <f t="shared" si="10"/>
        <v>E107</v>
      </c>
      <c r="CK107" s="16">
        <v>12</v>
      </c>
      <c r="CL107" s="16">
        <v>4</v>
      </c>
      <c r="CM107" s="16">
        <v>4</v>
      </c>
    </row>
    <row r="108" spans="1:91" ht="20.100000000000001" customHeight="1" x14ac:dyDescent="0.25">
      <c r="A108" s="18" t="s">
        <v>191</v>
      </c>
      <c r="E108" s="15" t="s">
        <v>192</v>
      </c>
      <c r="G108" s="15" t="str">
        <f t="shared" si="13"/>
        <v>D108</v>
      </c>
      <c r="J108" s="19">
        <v>0</v>
      </c>
      <c r="K108" s="20">
        <v>0</v>
      </c>
      <c r="L108" s="21">
        <v>0</v>
      </c>
      <c r="N108" s="3"/>
      <c r="O108" s="19">
        <v>0</v>
      </c>
      <c r="P108" s="20">
        <v>0</v>
      </c>
      <c r="Q108" s="21">
        <v>0</v>
      </c>
      <c r="S108" s="3"/>
      <c r="T108" s="19">
        <v>0</v>
      </c>
      <c r="U108" s="20">
        <v>0</v>
      </c>
      <c r="V108" s="21">
        <v>0</v>
      </c>
      <c r="X108" s="3"/>
      <c r="Y108" s="19">
        <v>0</v>
      </c>
      <c r="Z108" s="20">
        <v>0</v>
      </c>
      <c r="AA108" s="21">
        <v>0</v>
      </c>
      <c r="AC108" s="3"/>
      <c r="AD108" s="22">
        <v>0</v>
      </c>
      <c r="AE108" s="23">
        <v>0</v>
      </c>
      <c r="AF108" s="24">
        <v>0</v>
      </c>
      <c r="AJ108" s="25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X108" s="25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H108" s="20">
        <v>0</v>
      </c>
      <c r="BI108" s="20">
        <v>0</v>
      </c>
      <c r="BJ108" s="20">
        <v>0</v>
      </c>
      <c r="BL108" s="25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1">
        <v>0</v>
      </c>
      <c r="BV108" s="21">
        <v>0</v>
      </c>
      <c r="BW108" s="21">
        <v>0</v>
      </c>
      <c r="BX108" s="21">
        <v>0</v>
      </c>
      <c r="CB108" s="3"/>
      <c r="CC108" s="22">
        <v>0</v>
      </c>
      <c r="CD108" s="23">
        <v>0</v>
      </c>
      <c r="CE108" s="24">
        <v>0</v>
      </c>
      <c r="CI108" s="15" t="str">
        <f t="shared" si="10"/>
        <v>E108</v>
      </c>
      <c r="CK108" s="16">
        <v>18</v>
      </c>
      <c r="CL108" s="16">
        <v>4</v>
      </c>
      <c r="CM108" s="16">
        <v>4</v>
      </c>
    </row>
    <row r="109" spans="1:91" ht="20.100000000000001" customHeight="1" x14ac:dyDescent="0.25">
      <c r="A109" s="18" t="s">
        <v>193</v>
      </c>
      <c r="E109" s="15" t="s">
        <v>194</v>
      </c>
      <c r="G109" s="15" t="str">
        <f t="shared" si="13"/>
        <v>D109</v>
      </c>
      <c r="J109" s="19">
        <v>0</v>
      </c>
      <c r="K109" s="20">
        <v>0</v>
      </c>
      <c r="L109" s="21">
        <v>0</v>
      </c>
      <c r="N109" s="3"/>
      <c r="O109" s="19">
        <v>0</v>
      </c>
      <c r="P109" s="20">
        <v>0</v>
      </c>
      <c r="Q109" s="21">
        <v>0</v>
      </c>
      <c r="S109" s="3"/>
      <c r="T109" s="19">
        <v>0</v>
      </c>
      <c r="U109" s="20">
        <v>0</v>
      </c>
      <c r="V109" s="21">
        <v>0</v>
      </c>
      <c r="X109" s="3"/>
      <c r="Y109" s="19">
        <v>0</v>
      </c>
      <c r="Z109" s="20">
        <v>0</v>
      </c>
      <c r="AA109" s="21">
        <v>0</v>
      </c>
      <c r="AC109" s="3"/>
      <c r="AD109" s="22">
        <v>0</v>
      </c>
      <c r="AE109" s="23">
        <v>0</v>
      </c>
      <c r="AF109" s="24">
        <v>0</v>
      </c>
      <c r="AJ109" s="25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X109" s="25">
        <v>0</v>
      </c>
      <c r="AY109" s="20">
        <v>0</v>
      </c>
      <c r="AZ109" s="20">
        <v>0</v>
      </c>
      <c r="BA109" s="20">
        <v>0</v>
      </c>
      <c r="BB109" s="20">
        <v>0</v>
      </c>
      <c r="BC109" s="20">
        <v>0</v>
      </c>
      <c r="BD109" s="20">
        <v>0</v>
      </c>
      <c r="BE109" s="20">
        <v>0</v>
      </c>
      <c r="BF109" s="20">
        <v>0</v>
      </c>
      <c r="BG109" s="20">
        <v>0</v>
      </c>
      <c r="BH109" s="20">
        <v>0</v>
      </c>
      <c r="BI109" s="20">
        <v>0</v>
      </c>
      <c r="BJ109" s="20">
        <v>0</v>
      </c>
      <c r="BL109" s="25">
        <v>0</v>
      </c>
      <c r="BM109" s="21">
        <v>0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1">
        <v>0</v>
      </c>
      <c r="BV109" s="21">
        <v>0</v>
      </c>
      <c r="BW109" s="21">
        <v>0</v>
      </c>
      <c r="BX109" s="21">
        <v>0</v>
      </c>
      <c r="CB109" s="3"/>
      <c r="CC109" s="22">
        <v>0</v>
      </c>
      <c r="CD109" s="23">
        <v>0</v>
      </c>
      <c r="CE109" s="24">
        <v>0</v>
      </c>
      <c r="CI109" s="15" t="str">
        <f t="shared" si="10"/>
        <v>E109</v>
      </c>
      <c r="CK109" s="16">
        <v>17</v>
      </c>
      <c r="CL109" s="16">
        <v>4</v>
      </c>
      <c r="CM109" s="16">
        <v>4</v>
      </c>
    </row>
    <row r="110" spans="1:91" ht="20.100000000000001" customHeight="1" x14ac:dyDescent="0.25">
      <c r="A110" s="18" t="s">
        <v>195</v>
      </c>
      <c r="E110" s="15" t="s">
        <v>195</v>
      </c>
      <c r="G110" s="15" t="str">
        <f t="shared" si="13"/>
        <v>D110</v>
      </c>
      <c r="J110" s="19">
        <v>0</v>
      </c>
      <c r="K110" s="20">
        <v>0</v>
      </c>
      <c r="L110" s="21">
        <v>0</v>
      </c>
      <c r="N110" s="3"/>
      <c r="O110" s="19">
        <v>0</v>
      </c>
      <c r="P110" s="20">
        <v>0</v>
      </c>
      <c r="Q110" s="21">
        <v>0</v>
      </c>
      <c r="S110" s="3"/>
      <c r="T110" s="19">
        <v>0</v>
      </c>
      <c r="U110" s="20">
        <v>0</v>
      </c>
      <c r="V110" s="21">
        <v>0</v>
      </c>
      <c r="X110" s="3"/>
      <c r="Y110" s="19">
        <v>0</v>
      </c>
      <c r="Z110" s="20">
        <v>0</v>
      </c>
      <c r="AA110" s="21">
        <v>0</v>
      </c>
      <c r="AC110" s="3"/>
      <c r="AD110" s="22">
        <v>0</v>
      </c>
      <c r="AE110" s="23">
        <v>0</v>
      </c>
      <c r="AF110" s="24">
        <v>0</v>
      </c>
      <c r="AJ110" s="25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X110" s="25">
        <v>0</v>
      </c>
      <c r="AY110" s="20">
        <v>0</v>
      </c>
      <c r="AZ110" s="20">
        <v>0</v>
      </c>
      <c r="BA110" s="20">
        <v>0</v>
      </c>
      <c r="BB110" s="20">
        <v>0</v>
      </c>
      <c r="BC110" s="20">
        <v>0</v>
      </c>
      <c r="BD110" s="20">
        <v>0</v>
      </c>
      <c r="BE110" s="20">
        <v>0</v>
      </c>
      <c r="BF110" s="20">
        <v>0</v>
      </c>
      <c r="BG110" s="20">
        <v>0</v>
      </c>
      <c r="BH110" s="20">
        <v>0</v>
      </c>
      <c r="BI110" s="20">
        <v>0</v>
      </c>
      <c r="BJ110" s="20">
        <v>0</v>
      </c>
      <c r="BL110" s="25">
        <v>0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CB110" s="3"/>
      <c r="CC110" s="22">
        <v>0</v>
      </c>
      <c r="CD110" s="23">
        <v>0</v>
      </c>
      <c r="CE110" s="24">
        <v>0</v>
      </c>
      <c r="CI110" s="15" t="str">
        <f t="shared" si="10"/>
        <v>E110</v>
      </c>
      <c r="CK110" s="16">
        <v>4</v>
      </c>
      <c r="CL110" s="16">
        <v>4</v>
      </c>
      <c r="CM110" s="16">
        <v>4</v>
      </c>
    </row>
    <row r="111" spans="1:91" ht="20.100000000000001" customHeight="1" x14ac:dyDescent="0.25">
      <c r="A111" s="18" t="s">
        <v>196</v>
      </c>
      <c r="E111" s="15" t="s">
        <v>196</v>
      </c>
      <c r="G111" s="15" t="str">
        <f t="shared" si="13"/>
        <v>D111</v>
      </c>
      <c r="J111" s="19">
        <v>0</v>
      </c>
      <c r="K111" s="20">
        <v>0</v>
      </c>
      <c r="L111" s="21">
        <v>0</v>
      </c>
      <c r="N111" s="3"/>
      <c r="O111" s="19">
        <v>0</v>
      </c>
      <c r="P111" s="20">
        <v>0</v>
      </c>
      <c r="Q111" s="21">
        <v>0</v>
      </c>
      <c r="S111" s="3"/>
      <c r="T111" s="19">
        <v>0</v>
      </c>
      <c r="U111" s="20">
        <v>0</v>
      </c>
      <c r="V111" s="21">
        <v>0</v>
      </c>
      <c r="X111" s="3"/>
      <c r="Y111" s="19">
        <v>0</v>
      </c>
      <c r="Z111" s="20">
        <v>0</v>
      </c>
      <c r="AA111" s="21">
        <v>0</v>
      </c>
      <c r="AC111" s="3"/>
      <c r="AD111" s="22">
        <v>0</v>
      </c>
      <c r="AE111" s="23">
        <v>0</v>
      </c>
      <c r="AF111" s="24">
        <v>0</v>
      </c>
      <c r="AJ111" s="25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X111" s="25">
        <v>0</v>
      </c>
      <c r="AY111" s="20">
        <v>0</v>
      </c>
      <c r="AZ111" s="20">
        <v>0</v>
      </c>
      <c r="BA111" s="20">
        <v>0</v>
      </c>
      <c r="BB111" s="20">
        <v>0</v>
      </c>
      <c r="BC111" s="20">
        <v>0</v>
      </c>
      <c r="BD111" s="20">
        <v>0</v>
      </c>
      <c r="BE111" s="20">
        <v>0</v>
      </c>
      <c r="BF111" s="20">
        <v>0</v>
      </c>
      <c r="BG111" s="20">
        <v>0</v>
      </c>
      <c r="BH111" s="20">
        <v>0</v>
      </c>
      <c r="BI111" s="20">
        <v>0</v>
      </c>
      <c r="BJ111" s="20">
        <v>0</v>
      </c>
      <c r="BL111" s="25">
        <v>0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21">
        <v>0</v>
      </c>
      <c r="BW111" s="21">
        <v>0</v>
      </c>
      <c r="BX111" s="21">
        <v>0</v>
      </c>
      <c r="CB111" s="3"/>
      <c r="CC111" s="22">
        <v>0</v>
      </c>
      <c r="CD111" s="23">
        <v>0</v>
      </c>
      <c r="CE111" s="24">
        <v>0</v>
      </c>
      <c r="CI111" s="15" t="str">
        <f t="shared" si="10"/>
        <v>E111</v>
      </c>
      <c r="CK111" s="16">
        <v>4</v>
      </c>
      <c r="CL111" s="16">
        <v>4</v>
      </c>
      <c r="CM111" s="16">
        <v>4</v>
      </c>
    </row>
    <row r="112" spans="1:91" ht="20.100000000000001" customHeight="1" x14ac:dyDescent="0.25">
      <c r="A112" s="18" t="s">
        <v>197</v>
      </c>
      <c r="E112" s="15" t="s">
        <v>197</v>
      </c>
      <c r="G112" s="15" t="str">
        <f t="shared" si="13"/>
        <v>D112</v>
      </c>
      <c r="J112" s="19">
        <v>0</v>
      </c>
      <c r="K112" s="20">
        <v>0</v>
      </c>
      <c r="L112" s="21">
        <v>0</v>
      </c>
      <c r="N112" s="3"/>
      <c r="O112" s="19">
        <v>0</v>
      </c>
      <c r="P112" s="20">
        <v>0</v>
      </c>
      <c r="Q112" s="21">
        <v>0</v>
      </c>
      <c r="S112" s="3"/>
      <c r="T112" s="19">
        <v>0</v>
      </c>
      <c r="U112" s="20">
        <v>0</v>
      </c>
      <c r="V112" s="21">
        <v>0</v>
      </c>
      <c r="X112" s="3"/>
      <c r="Y112" s="19">
        <v>0</v>
      </c>
      <c r="Z112" s="20">
        <v>0</v>
      </c>
      <c r="AA112" s="21">
        <v>0</v>
      </c>
      <c r="AC112" s="3"/>
      <c r="AD112" s="22">
        <v>0</v>
      </c>
      <c r="AE112" s="23">
        <v>0</v>
      </c>
      <c r="AF112" s="24">
        <v>0</v>
      </c>
      <c r="AJ112" s="25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X112" s="25">
        <v>0</v>
      </c>
      <c r="AY112" s="20">
        <v>0</v>
      </c>
      <c r="AZ112" s="20">
        <v>0</v>
      </c>
      <c r="BA112" s="20">
        <v>0</v>
      </c>
      <c r="BB112" s="20">
        <v>0</v>
      </c>
      <c r="BC112" s="20">
        <v>0</v>
      </c>
      <c r="BD112" s="20">
        <v>0</v>
      </c>
      <c r="BE112" s="20">
        <v>0</v>
      </c>
      <c r="BF112" s="20">
        <v>0</v>
      </c>
      <c r="BG112" s="20">
        <v>0</v>
      </c>
      <c r="BH112" s="20">
        <v>0</v>
      </c>
      <c r="BI112" s="20">
        <v>0</v>
      </c>
      <c r="BJ112" s="20">
        <v>0</v>
      </c>
      <c r="BL112" s="25">
        <v>0</v>
      </c>
      <c r="BM112" s="21">
        <v>0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21">
        <v>0</v>
      </c>
      <c r="BW112" s="21">
        <v>0</v>
      </c>
      <c r="BX112" s="21">
        <v>0</v>
      </c>
      <c r="CB112" s="3"/>
      <c r="CC112" s="22">
        <v>0</v>
      </c>
      <c r="CD112" s="23">
        <v>0</v>
      </c>
      <c r="CE112" s="24">
        <v>0</v>
      </c>
      <c r="CI112" s="15" t="str">
        <f t="shared" si="10"/>
        <v>E112</v>
      </c>
      <c r="CK112" s="16">
        <v>4</v>
      </c>
      <c r="CL112" s="16">
        <v>4</v>
      </c>
      <c r="CM112" s="16">
        <v>4</v>
      </c>
    </row>
    <row r="113" spans="1:91" ht="20.100000000000001" customHeight="1" x14ac:dyDescent="0.25">
      <c r="A113" s="18" t="s">
        <v>198</v>
      </c>
      <c r="E113" s="15" t="s">
        <v>198</v>
      </c>
      <c r="G113" s="15" t="str">
        <f t="shared" si="13"/>
        <v>D113</v>
      </c>
      <c r="J113" s="19">
        <v>0</v>
      </c>
      <c r="K113" s="20">
        <v>0</v>
      </c>
      <c r="L113" s="21">
        <v>0</v>
      </c>
      <c r="N113" s="3"/>
      <c r="O113" s="19">
        <v>0</v>
      </c>
      <c r="P113" s="20">
        <v>0</v>
      </c>
      <c r="Q113" s="21">
        <v>0</v>
      </c>
      <c r="S113" s="3"/>
      <c r="T113" s="19">
        <v>0</v>
      </c>
      <c r="U113" s="20">
        <v>0</v>
      </c>
      <c r="V113" s="21">
        <v>0</v>
      </c>
      <c r="X113" s="3"/>
      <c r="Y113" s="19">
        <v>0</v>
      </c>
      <c r="Z113" s="20">
        <v>0</v>
      </c>
      <c r="AA113" s="21">
        <v>0</v>
      </c>
      <c r="AC113" s="3"/>
      <c r="AD113" s="22">
        <v>0</v>
      </c>
      <c r="AE113" s="23">
        <v>0</v>
      </c>
      <c r="AF113" s="24">
        <v>0</v>
      </c>
      <c r="AJ113" s="25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X113" s="25">
        <v>0</v>
      </c>
      <c r="AY113" s="20">
        <v>0</v>
      </c>
      <c r="AZ113" s="20">
        <v>0</v>
      </c>
      <c r="BA113" s="20">
        <v>0</v>
      </c>
      <c r="BB113" s="20">
        <v>0</v>
      </c>
      <c r="BC113" s="20">
        <v>0</v>
      </c>
      <c r="BD113" s="20">
        <v>0</v>
      </c>
      <c r="BE113" s="20">
        <v>0</v>
      </c>
      <c r="BF113" s="20">
        <v>0</v>
      </c>
      <c r="BG113" s="20">
        <v>0</v>
      </c>
      <c r="BH113" s="20">
        <v>0</v>
      </c>
      <c r="BI113" s="20">
        <v>0</v>
      </c>
      <c r="BJ113" s="20">
        <v>0</v>
      </c>
      <c r="BL113" s="25">
        <v>0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1">
        <v>0</v>
      </c>
      <c r="BV113" s="21">
        <v>0</v>
      </c>
      <c r="BW113" s="21">
        <v>0</v>
      </c>
      <c r="BX113" s="21">
        <v>0</v>
      </c>
      <c r="CB113" s="3"/>
      <c r="CC113" s="22">
        <v>0</v>
      </c>
      <c r="CD113" s="23">
        <v>0</v>
      </c>
      <c r="CE113" s="24">
        <v>0</v>
      </c>
      <c r="CI113" s="15" t="str">
        <f t="shared" si="10"/>
        <v>E113</v>
      </c>
      <c r="CK113" s="16">
        <v>4</v>
      </c>
      <c r="CL113" s="16">
        <v>4</v>
      </c>
      <c r="CM113" s="16">
        <v>4</v>
      </c>
    </row>
    <row r="114" spans="1:91" ht="20.100000000000001" customHeight="1" x14ac:dyDescent="0.25">
      <c r="A114" s="18" t="s">
        <v>199</v>
      </c>
      <c r="E114" s="15" t="s">
        <v>199</v>
      </c>
      <c r="G114" s="15" t="str">
        <f t="shared" si="13"/>
        <v>D114</v>
      </c>
      <c r="J114" s="19">
        <v>0</v>
      </c>
      <c r="K114" s="20">
        <v>0</v>
      </c>
      <c r="L114" s="21">
        <v>0</v>
      </c>
      <c r="N114" s="3"/>
      <c r="O114" s="19">
        <v>0</v>
      </c>
      <c r="P114" s="20">
        <v>0</v>
      </c>
      <c r="Q114" s="21">
        <v>0</v>
      </c>
      <c r="S114" s="3"/>
      <c r="T114" s="19">
        <v>0</v>
      </c>
      <c r="U114" s="20">
        <v>0</v>
      </c>
      <c r="V114" s="21">
        <v>0</v>
      </c>
      <c r="X114" s="3"/>
      <c r="Y114" s="19">
        <v>0</v>
      </c>
      <c r="Z114" s="20">
        <v>0</v>
      </c>
      <c r="AA114" s="21">
        <v>0</v>
      </c>
      <c r="AC114" s="3"/>
      <c r="AD114" s="22">
        <v>0</v>
      </c>
      <c r="AE114" s="23">
        <v>0</v>
      </c>
      <c r="AF114" s="24">
        <v>0</v>
      </c>
      <c r="AJ114" s="25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X114" s="25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H114" s="20">
        <v>0</v>
      </c>
      <c r="BI114" s="20">
        <v>0</v>
      </c>
      <c r="BJ114" s="20">
        <v>0</v>
      </c>
      <c r="BL114" s="25">
        <v>0</v>
      </c>
      <c r="BM114" s="21">
        <v>0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0</v>
      </c>
      <c r="BV114" s="21">
        <v>0</v>
      </c>
      <c r="BW114" s="21">
        <v>0</v>
      </c>
      <c r="BX114" s="21">
        <v>0</v>
      </c>
      <c r="CB114" s="3"/>
      <c r="CC114" s="22">
        <v>0</v>
      </c>
      <c r="CD114" s="23">
        <v>0</v>
      </c>
      <c r="CE114" s="24">
        <v>0</v>
      </c>
      <c r="CI114" s="15" t="str">
        <f t="shared" si="10"/>
        <v>E114</v>
      </c>
      <c r="CK114" s="16">
        <v>4</v>
      </c>
      <c r="CL114" s="16">
        <v>4</v>
      </c>
      <c r="CM114" s="16">
        <v>4</v>
      </c>
    </row>
    <row r="115" spans="1:91" ht="20.100000000000001" customHeight="1" x14ac:dyDescent="0.25">
      <c r="A115" s="18" t="s">
        <v>200</v>
      </c>
      <c r="E115" s="15" t="s">
        <v>200</v>
      </c>
      <c r="G115" s="15" t="str">
        <f t="shared" si="13"/>
        <v>D115</v>
      </c>
      <c r="J115" s="19">
        <v>0</v>
      </c>
      <c r="K115" s="20">
        <v>0</v>
      </c>
      <c r="L115" s="21">
        <v>0</v>
      </c>
      <c r="N115" s="3"/>
      <c r="O115" s="19">
        <v>0</v>
      </c>
      <c r="P115" s="20">
        <v>0</v>
      </c>
      <c r="Q115" s="21">
        <v>0</v>
      </c>
      <c r="S115" s="3"/>
      <c r="T115" s="19">
        <v>0</v>
      </c>
      <c r="U115" s="20">
        <v>0</v>
      </c>
      <c r="V115" s="21">
        <v>0</v>
      </c>
      <c r="X115" s="3"/>
      <c r="Y115" s="19">
        <v>0</v>
      </c>
      <c r="Z115" s="20">
        <v>0</v>
      </c>
      <c r="AA115" s="21">
        <v>0</v>
      </c>
      <c r="AC115" s="3"/>
      <c r="AD115" s="22">
        <v>0</v>
      </c>
      <c r="AE115" s="23">
        <v>0</v>
      </c>
      <c r="AF115" s="24">
        <v>0</v>
      </c>
      <c r="AJ115" s="25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X115" s="25">
        <v>0</v>
      </c>
      <c r="AY115" s="20">
        <v>0</v>
      </c>
      <c r="AZ115" s="20">
        <v>0</v>
      </c>
      <c r="BA115" s="20">
        <v>0</v>
      </c>
      <c r="BB115" s="20">
        <v>0</v>
      </c>
      <c r="BC115" s="20">
        <v>0</v>
      </c>
      <c r="BD115" s="20">
        <v>0</v>
      </c>
      <c r="BE115" s="20">
        <v>0</v>
      </c>
      <c r="BF115" s="20">
        <v>0</v>
      </c>
      <c r="BG115" s="20">
        <v>0</v>
      </c>
      <c r="BH115" s="20">
        <v>0</v>
      </c>
      <c r="BI115" s="20">
        <v>0</v>
      </c>
      <c r="BJ115" s="20">
        <v>0</v>
      </c>
      <c r="BL115" s="25">
        <v>0</v>
      </c>
      <c r="BM115" s="21">
        <v>0</v>
      </c>
      <c r="BN115" s="21">
        <v>0</v>
      </c>
      <c r="BO115" s="21">
        <v>0</v>
      </c>
      <c r="BP115" s="21">
        <v>0</v>
      </c>
      <c r="BQ115" s="21">
        <v>0</v>
      </c>
      <c r="BR115" s="21">
        <v>0</v>
      </c>
      <c r="BS115" s="21">
        <v>0</v>
      </c>
      <c r="BT115" s="21">
        <v>0</v>
      </c>
      <c r="BU115" s="21">
        <v>0</v>
      </c>
      <c r="BV115" s="21">
        <v>0</v>
      </c>
      <c r="BW115" s="21">
        <v>0</v>
      </c>
      <c r="BX115" s="21">
        <v>0</v>
      </c>
      <c r="CB115" s="3"/>
      <c r="CC115" s="22">
        <v>0</v>
      </c>
      <c r="CD115" s="23">
        <v>0</v>
      </c>
      <c r="CE115" s="24">
        <v>0</v>
      </c>
      <c r="CI115" s="15" t="str">
        <f t="shared" si="10"/>
        <v>E115</v>
      </c>
      <c r="CK115" s="16">
        <v>4</v>
      </c>
      <c r="CL115" s="16">
        <v>4</v>
      </c>
      <c r="CM115" s="16">
        <v>4</v>
      </c>
    </row>
    <row r="116" spans="1:91" ht="20.100000000000001" customHeight="1" x14ac:dyDescent="0.25">
      <c r="A116" s="18" t="s">
        <v>201</v>
      </c>
      <c r="E116" s="15" t="s">
        <v>201</v>
      </c>
      <c r="G116" s="15" t="str">
        <f t="shared" si="13"/>
        <v>D116</v>
      </c>
      <c r="J116" s="19">
        <v>0</v>
      </c>
      <c r="K116" s="20">
        <v>0</v>
      </c>
      <c r="L116" s="21">
        <v>0</v>
      </c>
      <c r="N116" s="3"/>
      <c r="O116" s="19">
        <v>0</v>
      </c>
      <c r="P116" s="20">
        <v>0</v>
      </c>
      <c r="Q116" s="21">
        <v>0</v>
      </c>
      <c r="S116" s="3"/>
      <c r="T116" s="19">
        <v>0</v>
      </c>
      <c r="U116" s="20">
        <v>0</v>
      </c>
      <c r="V116" s="21">
        <v>0</v>
      </c>
      <c r="X116" s="3"/>
      <c r="Y116" s="19">
        <v>0</v>
      </c>
      <c r="Z116" s="20">
        <v>0</v>
      </c>
      <c r="AA116" s="21">
        <v>0</v>
      </c>
      <c r="AC116" s="3"/>
      <c r="AD116" s="22">
        <v>0</v>
      </c>
      <c r="AE116" s="23">
        <v>0</v>
      </c>
      <c r="AF116" s="24">
        <v>0</v>
      </c>
      <c r="AJ116" s="25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X116" s="25">
        <v>0</v>
      </c>
      <c r="AY116" s="20">
        <v>0</v>
      </c>
      <c r="AZ116" s="20">
        <v>0</v>
      </c>
      <c r="BA116" s="20">
        <v>0</v>
      </c>
      <c r="BB116" s="20">
        <v>0</v>
      </c>
      <c r="BC116" s="20">
        <v>0</v>
      </c>
      <c r="BD116" s="20">
        <v>0</v>
      </c>
      <c r="BE116" s="20">
        <v>0</v>
      </c>
      <c r="BF116" s="20">
        <v>0</v>
      </c>
      <c r="BG116" s="20">
        <v>0</v>
      </c>
      <c r="BH116" s="20">
        <v>0</v>
      </c>
      <c r="BI116" s="20">
        <v>0</v>
      </c>
      <c r="BJ116" s="20">
        <v>0</v>
      </c>
      <c r="BL116" s="25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21">
        <v>0</v>
      </c>
      <c r="BW116" s="21">
        <v>0</v>
      </c>
      <c r="BX116" s="21">
        <v>0</v>
      </c>
      <c r="CB116" s="3"/>
      <c r="CC116" s="22">
        <v>0</v>
      </c>
      <c r="CD116" s="23">
        <v>0</v>
      </c>
      <c r="CE116" s="24">
        <v>0</v>
      </c>
      <c r="CI116" s="15" t="str">
        <f t="shared" si="10"/>
        <v>E116</v>
      </c>
      <c r="CK116" s="16">
        <v>4</v>
      </c>
      <c r="CL116" s="16">
        <v>4</v>
      </c>
      <c r="CM116" s="16">
        <v>4</v>
      </c>
    </row>
    <row r="117" spans="1:91" ht="20.100000000000001" customHeight="1" x14ac:dyDescent="0.25">
      <c r="A117" s="18" t="s">
        <v>202</v>
      </c>
      <c r="E117" s="15" t="s">
        <v>202</v>
      </c>
      <c r="G117" s="15" t="str">
        <f t="shared" si="13"/>
        <v>D117</v>
      </c>
      <c r="J117" s="19">
        <v>0</v>
      </c>
      <c r="K117" s="20">
        <v>0</v>
      </c>
      <c r="L117" s="21">
        <v>0</v>
      </c>
      <c r="N117" s="3"/>
      <c r="O117" s="19">
        <v>0</v>
      </c>
      <c r="P117" s="20">
        <v>0</v>
      </c>
      <c r="Q117" s="21">
        <v>0</v>
      </c>
      <c r="S117" s="3"/>
      <c r="T117" s="19">
        <v>0</v>
      </c>
      <c r="U117" s="20">
        <v>0</v>
      </c>
      <c r="V117" s="21">
        <v>0</v>
      </c>
      <c r="X117" s="3"/>
      <c r="Y117" s="19">
        <v>0</v>
      </c>
      <c r="Z117" s="20">
        <v>0</v>
      </c>
      <c r="AA117" s="21">
        <v>0</v>
      </c>
      <c r="AC117" s="3"/>
      <c r="AD117" s="22">
        <v>0</v>
      </c>
      <c r="AE117" s="23">
        <v>0</v>
      </c>
      <c r="AF117" s="24">
        <v>0</v>
      </c>
      <c r="AJ117" s="25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X117" s="25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0</v>
      </c>
      <c r="BE117" s="20">
        <v>0</v>
      </c>
      <c r="BF117" s="20">
        <v>0</v>
      </c>
      <c r="BG117" s="20">
        <v>0</v>
      </c>
      <c r="BH117" s="20">
        <v>0</v>
      </c>
      <c r="BI117" s="20">
        <v>0</v>
      </c>
      <c r="BJ117" s="20">
        <v>0</v>
      </c>
      <c r="BL117" s="25">
        <v>0</v>
      </c>
      <c r="BM117" s="21">
        <v>0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</v>
      </c>
      <c r="BU117" s="21">
        <v>0</v>
      </c>
      <c r="BV117" s="21">
        <v>0</v>
      </c>
      <c r="BW117" s="21">
        <v>0</v>
      </c>
      <c r="BX117" s="21">
        <v>0</v>
      </c>
      <c r="CB117" s="3"/>
      <c r="CC117" s="22">
        <v>0</v>
      </c>
      <c r="CD117" s="23">
        <v>0</v>
      </c>
      <c r="CE117" s="24">
        <v>0</v>
      </c>
      <c r="CI117" s="15" t="str">
        <f t="shared" si="10"/>
        <v>E117</v>
      </c>
      <c r="CK117" s="16">
        <v>4</v>
      </c>
      <c r="CL117" s="16">
        <v>4</v>
      </c>
      <c r="CM117" s="16">
        <v>4</v>
      </c>
    </row>
    <row r="118" spans="1:91" ht="20.100000000000001" customHeight="1" x14ac:dyDescent="0.25">
      <c r="A118" s="18" t="s">
        <v>203</v>
      </c>
      <c r="E118" s="15" t="s">
        <v>203</v>
      </c>
      <c r="G118" s="15" t="str">
        <f t="shared" si="13"/>
        <v>D118</v>
      </c>
      <c r="J118" s="19">
        <v>0</v>
      </c>
      <c r="K118" s="20">
        <v>0</v>
      </c>
      <c r="L118" s="21">
        <v>0</v>
      </c>
      <c r="N118" s="3"/>
      <c r="O118" s="19">
        <v>0</v>
      </c>
      <c r="P118" s="20">
        <v>0</v>
      </c>
      <c r="Q118" s="21">
        <v>0</v>
      </c>
      <c r="S118" s="3"/>
      <c r="T118" s="19">
        <v>0</v>
      </c>
      <c r="U118" s="20">
        <v>0</v>
      </c>
      <c r="V118" s="21">
        <v>0</v>
      </c>
      <c r="X118" s="3"/>
      <c r="Y118" s="19">
        <v>0</v>
      </c>
      <c r="Z118" s="20">
        <v>0</v>
      </c>
      <c r="AA118" s="21">
        <v>0</v>
      </c>
      <c r="AC118" s="3"/>
      <c r="AD118" s="22">
        <v>0</v>
      </c>
      <c r="AE118" s="23">
        <v>0</v>
      </c>
      <c r="AF118" s="24">
        <v>0</v>
      </c>
      <c r="AJ118" s="25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X118" s="25">
        <v>0</v>
      </c>
      <c r="AY118" s="20">
        <v>0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0</v>
      </c>
      <c r="BH118" s="20">
        <v>0</v>
      </c>
      <c r="BI118" s="20">
        <v>0</v>
      </c>
      <c r="BJ118" s="20">
        <v>0</v>
      </c>
      <c r="BL118" s="25">
        <v>0</v>
      </c>
      <c r="BM118" s="21">
        <v>0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>
        <v>0</v>
      </c>
      <c r="BT118" s="21">
        <v>0</v>
      </c>
      <c r="BU118" s="21">
        <v>0</v>
      </c>
      <c r="BV118" s="21">
        <v>0</v>
      </c>
      <c r="BW118" s="21">
        <v>0</v>
      </c>
      <c r="BX118" s="21">
        <v>0</v>
      </c>
      <c r="CB118" s="3"/>
      <c r="CC118" s="22">
        <v>0</v>
      </c>
      <c r="CD118" s="23">
        <v>0</v>
      </c>
      <c r="CE118" s="24">
        <v>0</v>
      </c>
      <c r="CI118" s="15" t="str">
        <f t="shared" si="10"/>
        <v>E118</v>
      </c>
      <c r="CK118" s="16">
        <v>4</v>
      </c>
      <c r="CL118" s="16">
        <v>4</v>
      </c>
      <c r="CM118" s="16">
        <v>4</v>
      </c>
    </row>
    <row r="119" spans="1:91" ht="20.100000000000001" customHeight="1" x14ac:dyDescent="0.25">
      <c r="A119" s="18" t="s">
        <v>204</v>
      </c>
      <c r="E119" s="15" t="s">
        <v>204</v>
      </c>
      <c r="G119" s="15" t="str">
        <f t="shared" si="13"/>
        <v>D119</v>
      </c>
      <c r="J119" s="19">
        <v>0</v>
      </c>
      <c r="K119" s="20">
        <v>0</v>
      </c>
      <c r="L119" s="21">
        <v>0</v>
      </c>
      <c r="N119" s="3"/>
      <c r="O119" s="19">
        <v>0</v>
      </c>
      <c r="P119" s="20">
        <v>0</v>
      </c>
      <c r="Q119" s="21">
        <v>0</v>
      </c>
      <c r="S119" s="3"/>
      <c r="T119" s="19">
        <v>0</v>
      </c>
      <c r="U119" s="20">
        <v>0</v>
      </c>
      <c r="V119" s="21">
        <v>0</v>
      </c>
      <c r="X119" s="3"/>
      <c r="Y119" s="19">
        <v>0</v>
      </c>
      <c r="Z119" s="20">
        <v>0</v>
      </c>
      <c r="AA119" s="21">
        <v>0</v>
      </c>
      <c r="AC119" s="3"/>
      <c r="AD119" s="22">
        <v>0</v>
      </c>
      <c r="AE119" s="23">
        <v>0</v>
      </c>
      <c r="AF119" s="24">
        <v>0</v>
      </c>
      <c r="AJ119" s="25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X119" s="25">
        <v>0</v>
      </c>
      <c r="AY119" s="20">
        <v>0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H119" s="20">
        <v>0</v>
      </c>
      <c r="BI119" s="20">
        <v>0</v>
      </c>
      <c r="BJ119" s="20">
        <v>0</v>
      </c>
      <c r="BL119" s="25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</v>
      </c>
      <c r="BU119" s="21">
        <v>0</v>
      </c>
      <c r="BV119" s="21">
        <v>0</v>
      </c>
      <c r="BW119" s="21">
        <v>0</v>
      </c>
      <c r="BX119" s="21">
        <v>0</v>
      </c>
      <c r="CB119" s="3"/>
      <c r="CC119" s="22">
        <v>0</v>
      </c>
      <c r="CD119" s="23">
        <v>0</v>
      </c>
      <c r="CE119" s="24">
        <v>0</v>
      </c>
      <c r="CI119" s="15" t="str">
        <f t="shared" si="10"/>
        <v>E119</v>
      </c>
      <c r="CK119" s="16">
        <v>4</v>
      </c>
      <c r="CL119" s="16">
        <v>4</v>
      </c>
      <c r="CM119" s="16">
        <v>4</v>
      </c>
    </row>
    <row r="120" spans="1:91" ht="20.100000000000001" customHeight="1" x14ac:dyDescent="0.25">
      <c r="A120" s="18" t="s">
        <v>205</v>
      </c>
      <c r="E120" s="15" t="s">
        <v>205</v>
      </c>
      <c r="G120" s="15" t="str">
        <f t="shared" si="13"/>
        <v>D120</v>
      </c>
      <c r="J120" s="19">
        <v>0</v>
      </c>
      <c r="K120" s="20">
        <v>0</v>
      </c>
      <c r="L120" s="21">
        <v>0</v>
      </c>
      <c r="N120" s="3"/>
      <c r="O120" s="19">
        <v>0</v>
      </c>
      <c r="P120" s="20">
        <v>0</v>
      </c>
      <c r="Q120" s="21">
        <v>0</v>
      </c>
      <c r="S120" s="3"/>
      <c r="T120" s="19">
        <v>0</v>
      </c>
      <c r="U120" s="20">
        <v>0</v>
      </c>
      <c r="V120" s="21">
        <v>0</v>
      </c>
      <c r="X120" s="3"/>
      <c r="Y120" s="19">
        <v>0</v>
      </c>
      <c r="Z120" s="20">
        <v>0</v>
      </c>
      <c r="AA120" s="21">
        <v>0</v>
      </c>
      <c r="AC120" s="3"/>
      <c r="AD120" s="22">
        <v>0</v>
      </c>
      <c r="AE120" s="23">
        <v>0</v>
      </c>
      <c r="AF120" s="24">
        <v>0</v>
      </c>
      <c r="AJ120" s="25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X120" s="25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20">
        <v>0</v>
      </c>
      <c r="BL120" s="25">
        <v>0</v>
      </c>
      <c r="BM120" s="21">
        <v>0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</v>
      </c>
      <c r="BU120" s="21">
        <v>0</v>
      </c>
      <c r="BV120" s="21">
        <v>0</v>
      </c>
      <c r="BW120" s="21">
        <v>0</v>
      </c>
      <c r="BX120" s="21">
        <v>0</v>
      </c>
      <c r="CB120" s="3"/>
      <c r="CC120" s="22">
        <v>0</v>
      </c>
      <c r="CD120" s="23">
        <v>0</v>
      </c>
      <c r="CE120" s="24">
        <v>0</v>
      </c>
      <c r="CI120" s="15" t="str">
        <f t="shared" si="10"/>
        <v>E120</v>
      </c>
      <c r="CK120" s="16">
        <v>4</v>
      </c>
      <c r="CL120" s="16">
        <v>4</v>
      </c>
      <c r="CM120" s="16">
        <v>4</v>
      </c>
    </row>
    <row r="121" spans="1:91" ht="20.100000000000001" customHeight="1" x14ac:dyDescent="0.25">
      <c r="A121" s="18" t="s">
        <v>206</v>
      </c>
      <c r="E121" s="15" t="s">
        <v>206</v>
      </c>
      <c r="G121" s="15" t="str">
        <f t="shared" si="13"/>
        <v>D121</v>
      </c>
      <c r="J121" s="19">
        <v>0</v>
      </c>
      <c r="K121" s="20">
        <v>0</v>
      </c>
      <c r="L121" s="21">
        <v>0</v>
      </c>
      <c r="N121" s="3"/>
      <c r="O121" s="19">
        <v>0</v>
      </c>
      <c r="P121" s="20">
        <v>0</v>
      </c>
      <c r="Q121" s="21">
        <v>0</v>
      </c>
      <c r="S121" s="3"/>
      <c r="T121" s="19">
        <v>0</v>
      </c>
      <c r="U121" s="20">
        <v>0</v>
      </c>
      <c r="V121" s="21">
        <v>0</v>
      </c>
      <c r="X121" s="3"/>
      <c r="Y121" s="19">
        <v>0</v>
      </c>
      <c r="Z121" s="20">
        <v>0</v>
      </c>
      <c r="AA121" s="21">
        <v>0</v>
      </c>
      <c r="AC121" s="3"/>
      <c r="AD121" s="22">
        <v>0</v>
      </c>
      <c r="AE121" s="23">
        <v>0</v>
      </c>
      <c r="AF121" s="24">
        <v>0</v>
      </c>
      <c r="AJ121" s="25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X121" s="25">
        <v>0</v>
      </c>
      <c r="AY121" s="20">
        <v>0</v>
      </c>
      <c r="AZ121" s="20">
        <v>0</v>
      </c>
      <c r="BA121" s="20">
        <v>0</v>
      </c>
      <c r="BB121" s="20">
        <v>0</v>
      </c>
      <c r="BC121" s="20">
        <v>0</v>
      </c>
      <c r="BD121" s="20">
        <v>0</v>
      </c>
      <c r="BE121" s="20">
        <v>0</v>
      </c>
      <c r="BF121" s="20">
        <v>0</v>
      </c>
      <c r="BG121" s="20">
        <v>0</v>
      </c>
      <c r="BH121" s="20">
        <v>0</v>
      </c>
      <c r="BI121" s="20">
        <v>0</v>
      </c>
      <c r="BJ121" s="20">
        <v>0</v>
      </c>
      <c r="BL121" s="25">
        <v>0</v>
      </c>
      <c r="BM121" s="21">
        <v>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0</v>
      </c>
      <c r="BU121" s="21">
        <v>0</v>
      </c>
      <c r="BV121" s="21">
        <v>0</v>
      </c>
      <c r="BW121" s="21">
        <v>0</v>
      </c>
      <c r="BX121" s="21">
        <v>0</v>
      </c>
      <c r="CB121" s="3"/>
      <c r="CC121" s="22">
        <v>0</v>
      </c>
      <c r="CD121" s="23">
        <v>0</v>
      </c>
      <c r="CE121" s="24">
        <v>0</v>
      </c>
      <c r="CI121" s="15" t="str">
        <f t="shared" si="10"/>
        <v>E121</v>
      </c>
      <c r="CK121" s="16">
        <v>4</v>
      </c>
      <c r="CL121" s="16">
        <v>4</v>
      </c>
      <c r="CM121" s="16">
        <v>4</v>
      </c>
    </row>
    <row r="122" spans="1:91" ht="20.100000000000001" customHeight="1" x14ac:dyDescent="0.25">
      <c r="A122" s="18" t="s">
        <v>207</v>
      </c>
      <c r="E122" s="15" t="s">
        <v>207</v>
      </c>
      <c r="G122" s="15" t="str">
        <f t="shared" si="13"/>
        <v>D122</v>
      </c>
      <c r="J122" s="19">
        <v>0</v>
      </c>
      <c r="K122" s="20">
        <v>0</v>
      </c>
      <c r="L122" s="21">
        <v>0</v>
      </c>
      <c r="N122" s="3"/>
      <c r="O122" s="19">
        <v>0</v>
      </c>
      <c r="P122" s="20">
        <v>0</v>
      </c>
      <c r="Q122" s="21">
        <v>0</v>
      </c>
      <c r="S122" s="3"/>
      <c r="T122" s="19">
        <v>0</v>
      </c>
      <c r="U122" s="20">
        <v>0</v>
      </c>
      <c r="V122" s="21">
        <v>0</v>
      </c>
      <c r="X122" s="3"/>
      <c r="Y122" s="19">
        <v>0</v>
      </c>
      <c r="Z122" s="20">
        <v>0</v>
      </c>
      <c r="AA122" s="21">
        <v>0</v>
      </c>
      <c r="AC122" s="3"/>
      <c r="AD122" s="22">
        <v>0</v>
      </c>
      <c r="AE122" s="23">
        <v>0</v>
      </c>
      <c r="AF122" s="24">
        <v>0</v>
      </c>
      <c r="AJ122" s="25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X122" s="25">
        <v>0</v>
      </c>
      <c r="AY122" s="20">
        <v>0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0</v>
      </c>
      <c r="BF122" s="20">
        <v>0</v>
      </c>
      <c r="BG122" s="20">
        <v>0</v>
      </c>
      <c r="BH122" s="20">
        <v>0</v>
      </c>
      <c r="BI122" s="20">
        <v>0</v>
      </c>
      <c r="BJ122" s="20">
        <v>0</v>
      </c>
      <c r="BL122" s="25">
        <v>0</v>
      </c>
      <c r="BM122" s="21">
        <v>0</v>
      </c>
      <c r="BN122" s="21">
        <v>0</v>
      </c>
      <c r="BO122" s="21">
        <v>0</v>
      </c>
      <c r="BP122" s="21">
        <v>0</v>
      </c>
      <c r="BQ122" s="21">
        <v>0</v>
      </c>
      <c r="BR122" s="21">
        <v>0</v>
      </c>
      <c r="BS122" s="21">
        <v>0</v>
      </c>
      <c r="BT122" s="21">
        <v>0</v>
      </c>
      <c r="BU122" s="21">
        <v>0</v>
      </c>
      <c r="BV122" s="21">
        <v>0</v>
      </c>
      <c r="BW122" s="21">
        <v>0</v>
      </c>
      <c r="BX122" s="21">
        <v>0</v>
      </c>
      <c r="CB122" s="3"/>
      <c r="CC122" s="22">
        <v>0</v>
      </c>
      <c r="CD122" s="23">
        <v>0</v>
      </c>
      <c r="CE122" s="24">
        <v>0</v>
      </c>
      <c r="CI122" s="15" t="str">
        <f t="shared" si="10"/>
        <v>E122</v>
      </c>
      <c r="CK122" s="16">
        <v>4</v>
      </c>
      <c r="CL122" s="16">
        <v>4</v>
      </c>
      <c r="CM122" s="16">
        <v>4</v>
      </c>
    </row>
    <row r="123" spans="1:91" ht="20.100000000000001" customHeight="1" x14ac:dyDescent="0.25">
      <c r="A123" s="18" t="s">
        <v>208</v>
      </c>
      <c r="E123" s="15" t="s">
        <v>208</v>
      </c>
      <c r="G123" s="15" t="str">
        <f t="shared" si="13"/>
        <v>D123</v>
      </c>
      <c r="J123" s="19">
        <v>0</v>
      </c>
      <c r="K123" s="20">
        <v>0</v>
      </c>
      <c r="L123" s="21">
        <v>0</v>
      </c>
      <c r="N123" s="3"/>
      <c r="O123" s="19">
        <v>0</v>
      </c>
      <c r="P123" s="20">
        <v>0</v>
      </c>
      <c r="Q123" s="21">
        <v>0</v>
      </c>
      <c r="S123" s="3"/>
      <c r="T123" s="19">
        <v>0</v>
      </c>
      <c r="U123" s="20">
        <v>0</v>
      </c>
      <c r="V123" s="21">
        <v>0</v>
      </c>
      <c r="X123" s="3"/>
      <c r="Y123" s="19">
        <v>0</v>
      </c>
      <c r="Z123" s="20">
        <v>0</v>
      </c>
      <c r="AA123" s="21">
        <v>0</v>
      </c>
      <c r="AC123" s="3"/>
      <c r="AD123" s="22">
        <v>0</v>
      </c>
      <c r="AE123" s="23">
        <v>0</v>
      </c>
      <c r="AF123" s="24">
        <v>0</v>
      </c>
      <c r="AJ123" s="25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X123" s="25">
        <v>0</v>
      </c>
      <c r="AY123" s="20">
        <v>0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0</v>
      </c>
      <c r="BH123" s="20">
        <v>0</v>
      </c>
      <c r="BI123" s="20">
        <v>0</v>
      </c>
      <c r="BJ123" s="20">
        <v>0</v>
      </c>
      <c r="BL123" s="25">
        <v>0</v>
      </c>
      <c r="BM123" s="21">
        <v>0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1">
        <v>0</v>
      </c>
      <c r="BV123" s="21">
        <v>0</v>
      </c>
      <c r="BW123" s="21">
        <v>0</v>
      </c>
      <c r="BX123" s="21">
        <v>0</v>
      </c>
      <c r="CB123" s="3"/>
      <c r="CC123" s="22">
        <v>0</v>
      </c>
      <c r="CD123" s="23">
        <v>0</v>
      </c>
      <c r="CE123" s="24">
        <v>0</v>
      </c>
      <c r="CI123" s="15" t="str">
        <f t="shared" si="10"/>
        <v>E123</v>
      </c>
      <c r="CK123" s="16">
        <v>4</v>
      </c>
      <c r="CL123" s="16">
        <v>4</v>
      </c>
      <c r="CM123" s="16">
        <v>4</v>
      </c>
    </row>
    <row r="124" spans="1:91" ht="20.100000000000001" customHeight="1" x14ac:dyDescent="0.25">
      <c r="A124" s="18" t="s">
        <v>209</v>
      </c>
      <c r="E124" s="15" t="s">
        <v>209</v>
      </c>
      <c r="G124" s="15" t="str">
        <f t="shared" si="13"/>
        <v>D124</v>
      </c>
      <c r="J124" s="19">
        <v>0</v>
      </c>
      <c r="K124" s="20">
        <v>0</v>
      </c>
      <c r="L124" s="21">
        <v>0</v>
      </c>
      <c r="N124" s="3"/>
      <c r="O124" s="19">
        <v>0</v>
      </c>
      <c r="P124" s="20">
        <v>0</v>
      </c>
      <c r="Q124" s="21">
        <v>0</v>
      </c>
      <c r="S124" s="3"/>
      <c r="T124" s="19">
        <v>0</v>
      </c>
      <c r="U124" s="20">
        <v>0</v>
      </c>
      <c r="V124" s="21">
        <v>0</v>
      </c>
      <c r="X124" s="3"/>
      <c r="Y124" s="19">
        <v>0</v>
      </c>
      <c r="Z124" s="20">
        <v>0</v>
      </c>
      <c r="AA124" s="21">
        <v>0</v>
      </c>
      <c r="AC124" s="3"/>
      <c r="AD124" s="22">
        <v>0</v>
      </c>
      <c r="AE124" s="23">
        <v>0</v>
      </c>
      <c r="AF124" s="24">
        <v>0</v>
      </c>
      <c r="AJ124" s="25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X124" s="25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0">
        <v>0</v>
      </c>
      <c r="BI124" s="20">
        <v>0</v>
      </c>
      <c r="BJ124" s="20">
        <v>0</v>
      </c>
      <c r="BL124" s="25">
        <v>0</v>
      </c>
      <c r="BM124" s="21">
        <v>0</v>
      </c>
      <c r="BN124" s="21">
        <v>0</v>
      </c>
      <c r="BO124" s="21">
        <v>0</v>
      </c>
      <c r="BP124" s="21">
        <v>0</v>
      </c>
      <c r="BQ124" s="21">
        <v>0</v>
      </c>
      <c r="BR124" s="21">
        <v>0</v>
      </c>
      <c r="BS124" s="21">
        <v>0</v>
      </c>
      <c r="BT124" s="21">
        <v>0</v>
      </c>
      <c r="BU124" s="21">
        <v>0</v>
      </c>
      <c r="BV124" s="21">
        <v>0</v>
      </c>
      <c r="BW124" s="21">
        <v>0</v>
      </c>
      <c r="BX124" s="21">
        <v>0</v>
      </c>
      <c r="CB124" s="3"/>
      <c r="CC124" s="22">
        <v>0</v>
      </c>
      <c r="CD124" s="23">
        <v>0</v>
      </c>
      <c r="CE124" s="24">
        <v>0</v>
      </c>
      <c r="CI124" s="15" t="str">
        <f t="shared" si="10"/>
        <v>E124</v>
      </c>
      <c r="CK124" s="16">
        <v>4</v>
      </c>
      <c r="CL124" s="16">
        <v>4</v>
      </c>
      <c r="CM124" s="16">
        <v>4</v>
      </c>
    </row>
    <row r="125" spans="1:91" ht="20.100000000000001" customHeight="1" x14ac:dyDescent="0.25">
      <c r="A125" s="18" t="s">
        <v>210</v>
      </c>
      <c r="E125" s="15" t="s">
        <v>210</v>
      </c>
      <c r="G125" s="15" t="str">
        <f t="shared" si="13"/>
        <v>D125</v>
      </c>
      <c r="J125" s="19">
        <v>0</v>
      </c>
      <c r="K125" s="20">
        <v>0</v>
      </c>
      <c r="L125" s="21">
        <v>0</v>
      </c>
      <c r="N125" s="3"/>
      <c r="O125" s="19">
        <v>0</v>
      </c>
      <c r="P125" s="20">
        <v>0</v>
      </c>
      <c r="Q125" s="21">
        <v>0</v>
      </c>
      <c r="S125" s="3"/>
      <c r="T125" s="19">
        <v>0</v>
      </c>
      <c r="U125" s="20">
        <v>0</v>
      </c>
      <c r="V125" s="21">
        <v>0</v>
      </c>
      <c r="X125" s="3"/>
      <c r="Y125" s="19">
        <v>0</v>
      </c>
      <c r="Z125" s="20">
        <v>0</v>
      </c>
      <c r="AA125" s="21">
        <v>0</v>
      </c>
      <c r="AC125" s="3"/>
      <c r="AD125" s="22">
        <v>0</v>
      </c>
      <c r="AE125" s="23">
        <v>0</v>
      </c>
      <c r="AF125" s="24">
        <v>0</v>
      </c>
      <c r="AJ125" s="25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X125" s="25">
        <v>0</v>
      </c>
      <c r="AY125" s="20">
        <v>0</v>
      </c>
      <c r="AZ125" s="20">
        <v>0</v>
      </c>
      <c r="BA125" s="20">
        <v>0</v>
      </c>
      <c r="BB125" s="20">
        <v>0</v>
      </c>
      <c r="BC125" s="20">
        <v>0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20">
        <v>0</v>
      </c>
      <c r="BL125" s="25">
        <v>0</v>
      </c>
      <c r="BM125" s="21">
        <v>0</v>
      </c>
      <c r="BN125" s="21">
        <v>0</v>
      </c>
      <c r="BO125" s="21">
        <v>0</v>
      </c>
      <c r="BP125" s="21">
        <v>0</v>
      </c>
      <c r="BQ125" s="21">
        <v>0</v>
      </c>
      <c r="BR125" s="21">
        <v>0</v>
      </c>
      <c r="BS125" s="21">
        <v>0</v>
      </c>
      <c r="BT125" s="21">
        <v>0</v>
      </c>
      <c r="BU125" s="21">
        <v>0</v>
      </c>
      <c r="BV125" s="21">
        <v>0</v>
      </c>
      <c r="BW125" s="21">
        <v>0</v>
      </c>
      <c r="BX125" s="21">
        <v>0</v>
      </c>
      <c r="CB125" s="3"/>
      <c r="CC125" s="22">
        <v>0</v>
      </c>
      <c r="CD125" s="23">
        <v>0</v>
      </c>
      <c r="CE125" s="24">
        <v>0</v>
      </c>
      <c r="CI125" s="15" t="str">
        <f t="shared" si="10"/>
        <v>E125</v>
      </c>
      <c r="CK125" s="16">
        <v>4</v>
      </c>
      <c r="CL125" s="16">
        <v>4</v>
      </c>
      <c r="CM125" s="16">
        <v>4</v>
      </c>
    </row>
    <row r="126" spans="1:91" ht="20.100000000000001" customHeight="1" x14ac:dyDescent="0.25"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  <c r="AA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I126" s="15" t="str">
        <f t="shared" si="10"/>
        <v>E126</v>
      </c>
      <c r="CK126" s="16">
        <v>0</v>
      </c>
      <c r="CL126" s="16">
        <v>0</v>
      </c>
      <c r="CM126" s="16">
        <v>0</v>
      </c>
    </row>
    <row r="127" spans="1:91" ht="20.100000000000001" customHeight="1" x14ac:dyDescent="0.25">
      <c r="C127" s="5" t="s">
        <v>211</v>
      </c>
      <c r="J127" s="12" t="s">
        <v>17</v>
      </c>
      <c r="K127" s="12" t="s">
        <v>18</v>
      </c>
      <c r="L127" s="12" t="s">
        <v>19</v>
      </c>
      <c r="N127" s="3"/>
      <c r="O127" s="12" t="s">
        <v>17</v>
      </c>
      <c r="P127" s="12" t="s">
        <v>18</v>
      </c>
      <c r="Q127" s="12" t="s">
        <v>19</v>
      </c>
      <c r="S127" s="3"/>
      <c r="T127" s="12" t="s">
        <v>17</v>
      </c>
      <c r="U127" s="12" t="s">
        <v>18</v>
      </c>
      <c r="V127" s="12" t="s">
        <v>19</v>
      </c>
      <c r="X127" s="3"/>
      <c r="Y127" s="12" t="s">
        <v>17</v>
      </c>
      <c r="Z127" s="12" t="s">
        <v>18</v>
      </c>
      <c r="AA127" s="12" t="s">
        <v>19</v>
      </c>
      <c r="AC127" s="3"/>
      <c r="AD127" s="12" t="s">
        <v>17</v>
      </c>
      <c r="AE127" s="12" t="s">
        <v>18</v>
      </c>
      <c r="AF127" s="12" t="s">
        <v>19</v>
      </c>
      <c r="AI127" s="3"/>
      <c r="AJ127" s="12" t="s">
        <v>17</v>
      </c>
      <c r="AK127" s="12" t="s">
        <v>212</v>
      </c>
      <c r="AL127" s="12" t="s">
        <v>212</v>
      </c>
      <c r="AM127" s="12" t="s">
        <v>212</v>
      </c>
      <c r="AN127" s="12" t="s">
        <v>212</v>
      </c>
      <c r="AO127" s="12" t="s">
        <v>212</v>
      </c>
      <c r="AP127" s="12" t="s">
        <v>212</v>
      </c>
      <c r="AQ127" s="12" t="s">
        <v>212</v>
      </c>
      <c r="AR127" s="12" t="s">
        <v>212</v>
      </c>
      <c r="AS127" s="12" t="s">
        <v>212</v>
      </c>
      <c r="AT127" s="12" t="s">
        <v>212</v>
      </c>
      <c r="AU127" s="12" t="s">
        <v>212</v>
      </c>
      <c r="AV127" s="12" t="s">
        <v>212</v>
      </c>
      <c r="AX127" s="12" t="s">
        <v>18</v>
      </c>
      <c r="AY127" s="12" t="s">
        <v>212</v>
      </c>
      <c r="AZ127" s="12" t="s">
        <v>212</v>
      </c>
      <c r="BA127" s="12" t="s">
        <v>212</v>
      </c>
      <c r="BB127" s="12" t="s">
        <v>212</v>
      </c>
      <c r="BC127" s="12" t="s">
        <v>212</v>
      </c>
      <c r="BD127" s="12" t="s">
        <v>212</v>
      </c>
      <c r="BE127" s="12" t="s">
        <v>212</v>
      </c>
      <c r="BF127" s="12" t="s">
        <v>212</v>
      </c>
      <c r="BG127" s="12" t="s">
        <v>212</v>
      </c>
      <c r="BH127" s="12" t="s">
        <v>212</v>
      </c>
      <c r="BI127" s="12" t="s">
        <v>212</v>
      </c>
      <c r="BJ127" s="12" t="s">
        <v>212</v>
      </c>
      <c r="BL127" s="12" t="s">
        <v>19</v>
      </c>
      <c r="BM127" s="12" t="s">
        <v>212</v>
      </c>
      <c r="BN127" s="12" t="s">
        <v>212</v>
      </c>
      <c r="BO127" s="12" t="s">
        <v>212</v>
      </c>
      <c r="BP127" s="12" t="s">
        <v>212</v>
      </c>
      <c r="BQ127" s="12" t="s">
        <v>212</v>
      </c>
      <c r="BR127" s="12" t="s">
        <v>212</v>
      </c>
      <c r="BS127" s="12" t="s">
        <v>212</v>
      </c>
      <c r="BT127" s="12" t="s">
        <v>212</v>
      </c>
      <c r="BU127" s="12" t="s">
        <v>212</v>
      </c>
      <c r="BV127" s="12" t="s">
        <v>212</v>
      </c>
      <c r="BW127" s="12" t="s">
        <v>212</v>
      </c>
      <c r="BX127" s="12" t="s">
        <v>212</v>
      </c>
      <c r="CB127" s="3"/>
      <c r="CC127" s="12" t="s">
        <v>17</v>
      </c>
      <c r="CD127" s="12" t="s">
        <v>18</v>
      </c>
      <c r="CE127" s="12" t="s">
        <v>19</v>
      </c>
      <c r="CI127" s="15" t="str">
        <f t="shared" si="10"/>
        <v>E127</v>
      </c>
      <c r="CK127" s="16">
        <v>0</v>
      </c>
      <c r="CL127" s="16">
        <v>0</v>
      </c>
      <c r="CM127" s="16">
        <v>0</v>
      </c>
    </row>
    <row r="128" spans="1:91" ht="20.100000000000001" customHeight="1" x14ac:dyDescent="0.25">
      <c r="E128" s="26" t="s">
        <v>180</v>
      </c>
      <c r="I128" s="11" t="s">
        <v>32</v>
      </c>
      <c r="J128" s="12" t="s">
        <v>212</v>
      </c>
      <c r="K128" s="12" t="s">
        <v>212</v>
      </c>
      <c r="L128" s="12" t="s">
        <v>212</v>
      </c>
      <c r="N128" s="11" t="s">
        <v>32</v>
      </c>
      <c r="O128" s="12" t="s">
        <v>212</v>
      </c>
      <c r="P128" s="12" t="s">
        <v>212</v>
      </c>
      <c r="Q128" s="12" t="s">
        <v>212</v>
      </c>
      <c r="S128" s="11" t="s">
        <v>32</v>
      </c>
      <c r="T128" s="12" t="s">
        <v>212</v>
      </c>
      <c r="U128" s="12" t="s">
        <v>212</v>
      </c>
      <c r="V128" s="12" t="s">
        <v>212</v>
      </c>
      <c r="X128" s="11" t="s">
        <v>32</v>
      </c>
      <c r="Y128" s="12" t="s">
        <v>212</v>
      </c>
      <c r="Z128" s="12" t="s">
        <v>212</v>
      </c>
      <c r="AA128" s="12" t="s">
        <v>212</v>
      </c>
      <c r="AC128" s="11" t="s">
        <v>32</v>
      </c>
      <c r="AD128" s="12" t="s">
        <v>212</v>
      </c>
      <c r="AE128" s="12" t="s">
        <v>212</v>
      </c>
      <c r="AF128" s="12" t="s">
        <v>212</v>
      </c>
      <c r="AI128" s="11" t="s">
        <v>32</v>
      </c>
      <c r="AJ128" s="12" t="s">
        <v>212</v>
      </c>
      <c r="AK128" s="12" t="s">
        <v>20</v>
      </c>
      <c r="AL128" s="12" t="s">
        <v>21</v>
      </c>
      <c r="AM128" s="12" t="s">
        <v>22</v>
      </c>
      <c r="AN128" s="12" t="s">
        <v>23</v>
      </c>
      <c r="AO128" s="12" t="s">
        <v>24</v>
      </c>
      <c r="AP128" s="12" t="s">
        <v>25</v>
      </c>
      <c r="AQ128" s="12" t="s">
        <v>26</v>
      </c>
      <c r="AR128" s="12" t="s">
        <v>27</v>
      </c>
      <c r="AS128" s="12" t="s">
        <v>28</v>
      </c>
      <c r="AT128" s="12" t="s">
        <v>29</v>
      </c>
      <c r="AU128" s="12" t="s">
        <v>30</v>
      </c>
      <c r="AV128" s="12" t="s">
        <v>31</v>
      </c>
      <c r="AX128" s="12" t="s">
        <v>212</v>
      </c>
      <c r="AY128" s="12" t="s">
        <v>20</v>
      </c>
      <c r="AZ128" s="12" t="s">
        <v>21</v>
      </c>
      <c r="BA128" s="12" t="s">
        <v>22</v>
      </c>
      <c r="BB128" s="12" t="s">
        <v>23</v>
      </c>
      <c r="BC128" s="12" t="s">
        <v>24</v>
      </c>
      <c r="BD128" s="12" t="s">
        <v>25</v>
      </c>
      <c r="BE128" s="12" t="s">
        <v>26</v>
      </c>
      <c r="BF128" s="12" t="s">
        <v>27</v>
      </c>
      <c r="BG128" s="12" t="s">
        <v>28</v>
      </c>
      <c r="BH128" s="12" t="s">
        <v>29</v>
      </c>
      <c r="BI128" s="12" t="s">
        <v>30</v>
      </c>
      <c r="BJ128" s="12" t="s">
        <v>31</v>
      </c>
      <c r="BL128" s="12" t="s">
        <v>212</v>
      </c>
      <c r="BM128" s="12" t="s">
        <v>20</v>
      </c>
      <c r="BN128" s="12" t="s">
        <v>21</v>
      </c>
      <c r="BO128" s="12" t="s">
        <v>22</v>
      </c>
      <c r="BP128" s="12" t="s">
        <v>23</v>
      </c>
      <c r="BQ128" s="12" t="s">
        <v>24</v>
      </c>
      <c r="BR128" s="12" t="s">
        <v>25</v>
      </c>
      <c r="BS128" s="12" t="s">
        <v>26</v>
      </c>
      <c r="BT128" s="12" t="s">
        <v>27</v>
      </c>
      <c r="BU128" s="12" t="s">
        <v>28</v>
      </c>
      <c r="BV128" s="12" t="s">
        <v>29</v>
      </c>
      <c r="BW128" s="12" t="s">
        <v>30</v>
      </c>
      <c r="BX128" s="12" t="s">
        <v>31</v>
      </c>
      <c r="CB128" s="11" t="s">
        <v>32</v>
      </c>
      <c r="CC128" s="12" t="s">
        <v>212</v>
      </c>
      <c r="CD128" s="12" t="s">
        <v>212</v>
      </c>
      <c r="CE128" s="12" t="s">
        <v>212</v>
      </c>
      <c r="CI128" s="15" t="str">
        <f t="shared" si="10"/>
        <v>E128</v>
      </c>
      <c r="CK128" s="16">
        <v>13</v>
      </c>
      <c r="CL128" s="16">
        <v>0</v>
      </c>
      <c r="CM128" s="16">
        <v>0</v>
      </c>
    </row>
    <row r="129" spans="1:91" ht="20.100000000000001" customHeight="1" x14ac:dyDescent="0.25">
      <c r="A129" s="18" t="s">
        <v>213</v>
      </c>
      <c r="E129" s="15" t="s">
        <v>214</v>
      </c>
      <c r="G129" s="15" t="str">
        <f t="shared" ref="G129:G164" si="50">"D"&amp;TEXT(ROW(H129),"000")</f>
        <v>D129</v>
      </c>
      <c r="I129" s="27">
        <f ca="1">IFERROR(1000*SUMIF(#REF!,"*-Si-*-*-"&amp;$A129&amp;"-"&amp;J$2,INDIRECT("'BD Ppto'!"&amp;#REF!))/(SUM(J129:L129)*L$415),0)</f>
        <v>0</v>
      </c>
      <c r="J129" s="19" t="e">
        <f ca="1">SUMIF(#REF!,"*-Si-VEF-*-"&amp;$A129&amp;"-"&amp;$J$2,INDIRECT("'BD Ppto'!"&amp;#REF!))</f>
        <v>#REF!</v>
      </c>
      <c r="K129" s="20" t="e">
        <f ca="1">SUMIF(#REF!,"*-Si-VEQ-*-"&amp;$A129&amp;"-"&amp;$J$2,INDIRECT("'BD Ppto'!"&amp;#REF!))</f>
        <v>#REF!</v>
      </c>
      <c r="L129" s="21" t="e">
        <f ca="1">SUMIF(#REF!,"*-Si-USD-*-"&amp;$A129&amp;"-"&amp;$J$2,INDIRECT("'BD Ppto'!"&amp;#REF!))</f>
        <v>#REF!</v>
      </c>
      <c r="N129" s="27">
        <f ca="1">IFERROR(1000*SUMIF(#REF!,"*-Si-*-*-"&amp;$A129&amp;"-"&amp;O$2,INDIRECT("'BD Ppto'!"&amp;#REF!))/(SUM(O129:Q129)*Q$415),0)</f>
        <v>0</v>
      </c>
      <c r="O129" s="19" t="e">
        <f ca="1">SUMIF(#REF!,"*-Si-VEF-*-"&amp;$A129&amp;"-"&amp;O$2,INDIRECT("'BD Ppto'!"&amp;#REF!))</f>
        <v>#REF!</v>
      </c>
      <c r="P129" s="20" t="e">
        <f ca="1">SUMIF(#REF!,"*-Si-VEQ-*-"&amp;$A129&amp;"-"&amp;O$2,INDIRECT("'BD Ppto'!"&amp;#REF!))</f>
        <v>#REF!</v>
      </c>
      <c r="Q129" s="21" t="e">
        <f ca="1">SUMIF(#REF!,"*-Si-USD-*-"&amp;$A129&amp;"-"&amp;O$2,INDIRECT("'BD Ppto'!"&amp;#REF!))</f>
        <v>#REF!</v>
      </c>
      <c r="S129" s="27">
        <f ca="1">IFERROR(1000*SUMIF(#REF!,"*-Si-*-*-"&amp;$A129&amp;"-"&amp;T$2,INDIRECT("'BD Ppto'!"&amp;#REF!))/(SUM(T129:V129)*V$415),0)</f>
        <v>0</v>
      </c>
      <c r="T129" s="19" t="e">
        <f ca="1">SUMIF(#REF!,"*-Si-VEF-*-"&amp;$A129&amp;"-"&amp;T$2,INDIRECT("'BD Ppto'!"&amp;#REF!))</f>
        <v>#REF!</v>
      </c>
      <c r="U129" s="20" t="e">
        <f ca="1">SUMIF(#REF!,"*-Si-VEQ-*-"&amp;$A129&amp;"-"&amp;T$2,INDIRECT("'BD Ppto'!"&amp;#REF!))</f>
        <v>#REF!</v>
      </c>
      <c r="V129" s="21" t="e">
        <f ca="1">SUMIF(#REF!,"*-Si-USD-*-"&amp;$A129&amp;"-"&amp;T$2,INDIRECT("'BD Ppto'!"&amp;#REF!))</f>
        <v>#REF!</v>
      </c>
      <c r="X129" s="27">
        <f ca="1">IFERROR(1000*SUMIF(#REF!,"*-Si-*-*-"&amp;$A129&amp;"-"&amp;Y$2,INDIRECT("'BD Ppto'!"&amp;#REF!))/(SUM(Y129:AA129)*AA$415),0)</f>
        <v>0</v>
      </c>
      <c r="Y129" s="19" t="e">
        <f ca="1">SUMIF(#REF!,"*-Si-VEF-*-"&amp;$A129&amp;"-"&amp;Y$2,INDIRECT("'BD Ppto'!"&amp;#REF!))</f>
        <v>#REF!</v>
      </c>
      <c r="Z129" s="20" t="e">
        <f ca="1">SUMIF(#REF!,"*-Si-VEQ-*-"&amp;$A129&amp;"-"&amp;Y$2,INDIRECT("'BD Ppto'!"&amp;#REF!))</f>
        <v>#REF!</v>
      </c>
      <c r="AA129" s="21" t="e">
        <f ca="1">SUMIF(#REF!,"*-Si-USD-*-"&amp;$A129&amp;"-"&amp;Y$2,INDIRECT("'BD Ppto'!"&amp;#REF!))</f>
        <v>#REF!</v>
      </c>
      <c r="AC129" s="28">
        <f ca="1">IFERROR(1000*SUMIF(#REF!,"*-Si-*-Si-"&amp;$A129&amp;"-"&amp;AD$2,INDIRECT("'BD Ppto'!"&amp;#REF!))/(SUM(AD129:AF129)*AF$415),0)</f>
        <v>0</v>
      </c>
      <c r="AD129" s="22" t="e">
        <f ca="1">SUMIF(#REF!,"*-Si-VEF-Si-"&amp;$A129&amp;"-"&amp;AD$2,INDIRECT("'BD Ppto'!"&amp;#REF!))</f>
        <v>#REF!</v>
      </c>
      <c r="AE129" s="23" t="e">
        <f ca="1">SUMIF(#REF!,"*-Si-VEQ-Si-"&amp;$A129&amp;"-"&amp;AD$2,INDIRECT("'BD Ppto'!"&amp;#REF!))</f>
        <v>#REF!</v>
      </c>
      <c r="AF129" s="24" t="e">
        <f ca="1">SUMIF(#REF!,"*-Si-USD-Si-"&amp;$A129&amp;"-"&amp;AD$2,INDIRECT("'BD Ppto'!"&amp;#REF!))</f>
        <v>#REF!</v>
      </c>
      <c r="AI129" s="27">
        <f>IFERROR(1000*SUMIF(#REF!,"*-Si-*-*-"&amp;$A129&amp;"-"&amp;$AJ$2,#REF!)/((SUMIF(#REF!,"*-Si-*-*-"&amp;$A129&amp;"-"&amp;$AJ$2,#REF!))*$AV$6),0)</f>
        <v>0</v>
      </c>
      <c r="AJ129" s="25" t="e">
        <f>SUMIF(#REF!,"*-Si-VEF-*-"&amp;$A129&amp;"-"&amp;$AJ$2,#REF!)</f>
        <v>#REF!</v>
      </c>
      <c r="AK129" s="19" t="e">
        <f>SUMIF(#REF!,"*-Si-VEF-*-"&amp;$A129&amp;"-"&amp;$AJ$2,#REF!)</f>
        <v>#REF!</v>
      </c>
      <c r="AL129" s="19" t="e">
        <f>(SUMIF(#REF!,"*-Si-VEF-*-"&amp;$A129&amp;"-"&amp;$AJ$2,#REF!)*AL$6-SUMIF(#REF!,"*-Si-VEF-*-"&amp;$A129&amp;"-"&amp;$AJ$2,#REF!)*AK$6)/AL$5</f>
        <v>#REF!</v>
      </c>
      <c r="AM129" s="19" t="e">
        <f>(SUMIF(#REF!,"*-Si-VEF-*-"&amp;$A129&amp;"-"&amp;$AJ$2,#REF!)*AM$6-SUMIF(#REF!,"*-Si-VEF-*-"&amp;$A129&amp;"-"&amp;$AJ$2,#REF!)*AL$6)/AM$5</f>
        <v>#REF!</v>
      </c>
      <c r="AN129" s="19" t="e">
        <f>(SUMIF(#REF!,"*-Si-VEF-*-"&amp;$A129&amp;"-"&amp;$AJ$2,#REF!)*AN$6-SUMIF(#REF!,"*-Si-VEF-*-"&amp;$A129&amp;"-"&amp;$AJ$2,#REF!)*AM$6)/AN$5</f>
        <v>#REF!</v>
      </c>
      <c r="AO129" s="19" t="e">
        <f>(SUMIF(#REF!,"*-Si-VEF-*-"&amp;$A129&amp;"-"&amp;$AJ$2,#REF!)*AO$6-SUMIF(#REF!,"*-Si-VEF-*-"&amp;$A129&amp;"-"&amp;$AJ$2,#REF!)*AN$6)/AO$5</f>
        <v>#REF!</v>
      </c>
      <c r="AP129" s="19" t="e">
        <f>(SUMIF(#REF!,"*-Si-VEF-*-"&amp;$A129&amp;"-"&amp;$AJ$2,#REF!)*AP$6-SUMIF(#REF!,"*-Si-VEF-*-"&amp;$A129&amp;"-"&amp;$AJ$2,#REF!)*AO$6)/AP$5</f>
        <v>#REF!</v>
      </c>
      <c r="AQ129" s="19" t="e">
        <f>(SUMIF(#REF!,"*-Si-VEF-*-"&amp;$A129&amp;"-"&amp;$AJ$2,#REF!)*AQ$6-SUMIF(#REF!,"*-Si-VEF-*-"&amp;$A129&amp;"-"&amp;$AJ$2,#REF!)*AP$6)/AQ$5</f>
        <v>#REF!</v>
      </c>
      <c r="AR129" s="19" t="e">
        <f>(SUMIF(#REF!,"*-Si-VEF-*-"&amp;$A129&amp;"-"&amp;$AJ$2,#REF!)*AR$6-SUMIF(#REF!,"*-Si-VEF-*-"&amp;$A129&amp;"-"&amp;$AJ$2,#REF!)*AQ$6)/AR$5</f>
        <v>#REF!</v>
      </c>
      <c r="AS129" s="19" t="e">
        <f>(SUMIF(#REF!,"*-Si-VEF-*-"&amp;$A129&amp;"-"&amp;$AJ$2,#REF!)*AS$6-SUMIF(#REF!,"*-Si-VEF-*-"&amp;$A129&amp;"-"&amp;$AJ$2,#REF!)*AR$6)/AS$5</f>
        <v>#REF!</v>
      </c>
      <c r="AT129" s="19" t="e">
        <f>(SUMIF(#REF!,"*-Si-VEF-*-"&amp;$A129&amp;"-"&amp;$AJ$2,#REF!)*AT$6-SUMIF(#REF!,"*-Si-VEF-*-"&amp;$A129&amp;"-"&amp;$AJ$2,#REF!)*AS$6)/AT$5</f>
        <v>#REF!</v>
      </c>
      <c r="AU129" s="19" t="e">
        <f>(SUMIF(#REF!,"*-Si-VEF-*-"&amp;$A129&amp;"-"&amp;$AJ$2,#REF!)*AU$6-SUMIF(#REF!,"*-Si-VEF-*-"&amp;$A129&amp;"-"&amp;$AJ$2,#REF!)*AT$6)/AU$5</f>
        <v>#REF!</v>
      </c>
      <c r="AV129" s="19" t="e">
        <f>(SUMIF(#REF!,"*-Si-VEF-*-"&amp;$A129&amp;"-"&amp;$AJ$2,#REF!)*AV$6-SUMIF(#REF!,"*-Si-VEF-*-"&amp;$A129&amp;"-"&amp;$AJ$2,#REF!)*AU$6)/AV$5</f>
        <v>#REF!</v>
      </c>
      <c r="AX129" s="25" t="e">
        <f>SUMIF(#REF!,"*-Si-VEQ-*-"&amp;$A129&amp;"-"&amp;$AJ$2,#REF!)</f>
        <v>#REF!</v>
      </c>
      <c r="AY129" s="20" t="e">
        <f>SUMIF(#REF!,"*-Si-VEQ-*-"&amp;$A129&amp;"-"&amp;$AJ$2,#REF!)</f>
        <v>#REF!</v>
      </c>
      <c r="AZ129" s="20" t="e">
        <f>(SUMIF(#REF!,"*-Si-VEQ-*-"&amp;$A129&amp;"-"&amp;$AJ$2,#REF!)*AZ$6-SUMIF(#REF!,"*-Si-VEQ-*-"&amp;$A129&amp;"-"&amp;$AJ$2,#REF!)*AY$6)/AZ$5</f>
        <v>#REF!</v>
      </c>
      <c r="BA129" s="20" t="e">
        <f>(SUMIF(#REF!,"*-Si-VEQ-*-"&amp;$A129&amp;"-"&amp;$AJ$2,#REF!)*BA$6-SUMIF(#REF!,"*-Si-VEQ-*-"&amp;$A129&amp;"-"&amp;$AJ$2,#REF!)*AZ$6)/BA$5</f>
        <v>#REF!</v>
      </c>
      <c r="BB129" s="20" t="e">
        <f>(SUMIF(#REF!,"*-Si-VEQ-*-"&amp;$A129&amp;"-"&amp;$AJ$2,#REF!)*BB$6-SUMIF(#REF!,"*-Si-VEQ-*-"&amp;$A129&amp;"-"&amp;$AJ$2,#REF!)*BA$6)/BB$5</f>
        <v>#REF!</v>
      </c>
      <c r="BC129" s="20" t="e">
        <f>(SUMIF(#REF!,"*-Si-VEQ-*-"&amp;$A129&amp;"-"&amp;$AJ$2,#REF!)*BC$6-SUMIF(#REF!,"*-Si-VEQ-*-"&amp;$A129&amp;"-"&amp;$AJ$2,#REF!)*BB$6)/BC$5</f>
        <v>#REF!</v>
      </c>
      <c r="BD129" s="20" t="e">
        <f>(SUMIF(#REF!,"*-Si-VEQ-*-"&amp;$A129&amp;"-"&amp;$AJ$2,#REF!)*BD$6-SUMIF(#REF!,"*-Si-VEQ-*-"&amp;$A129&amp;"-"&amp;$AJ$2,#REF!)*BC$6)/BD$5</f>
        <v>#REF!</v>
      </c>
      <c r="BE129" s="20" t="e">
        <f>(SUMIF(#REF!,"*-Si-VEQ-*-"&amp;$A129&amp;"-"&amp;$AJ$2,#REF!)*BE$6-SUMIF(#REF!,"*-Si-VEQ-*-"&amp;$A129&amp;"-"&amp;$AJ$2,#REF!)*BD$6)/BE$5</f>
        <v>#REF!</v>
      </c>
      <c r="BF129" s="20" t="e">
        <f>(SUMIF(#REF!,"*-Si-VEQ-*-"&amp;$A129&amp;"-"&amp;$AJ$2,#REF!)*BF$6-SUMIF(#REF!,"*-Si-VEQ-*-"&amp;$A129&amp;"-"&amp;$AJ$2,#REF!)*BE$6)/BF$5</f>
        <v>#REF!</v>
      </c>
      <c r="BG129" s="20" t="e">
        <f>(SUMIF(#REF!,"*-Si-VEQ-*-"&amp;$A129&amp;"-"&amp;$AJ$2,#REF!)*BG$6-SUMIF(#REF!,"*-Si-VEQ-*-"&amp;$A129&amp;"-"&amp;$AJ$2,#REF!)*BF$6)/BG$5</f>
        <v>#REF!</v>
      </c>
      <c r="BH129" s="20" t="e">
        <f>(SUMIF(#REF!,"*-Si-VEQ-*-"&amp;$A129&amp;"-"&amp;$AJ$2,#REF!)*BH$6-SUMIF(#REF!,"*-Si-VEQ-*-"&amp;$A129&amp;"-"&amp;$AJ$2,#REF!)*BG$6)/BH$5</f>
        <v>#REF!</v>
      </c>
      <c r="BI129" s="20" t="e">
        <f>(SUMIF(#REF!,"*-Si-VEQ-*-"&amp;$A129&amp;"-"&amp;$AJ$2,#REF!)*BI$6-SUMIF(#REF!,"*-Si-VEQ-*-"&amp;$A129&amp;"-"&amp;$AJ$2,#REF!)*BH$6)/BI$5</f>
        <v>#REF!</v>
      </c>
      <c r="BJ129" s="20" t="e">
        <f>(SUMIF(#REF!,"*-Si-VEQ-*-"&amp;$A129&amp;"-"&amp;$AJ$2,#REF!)*BJ$6-SUMIF(#REF!,"*-Si-VEQ-*-"&amp;$A129&amp;"-"&amp;$AJ$2,#REF!)*BI$6)/BJ$5</f>
        <v>#REF!</v>
      </c>
      <c r="BL129" s="25" t="e">
        <f>SUMIF(#REF!,"*-Si-USD-*-"&amp;$A129&amp;"-"&amp;$AJ$2,#REF!)</f>
        <v>#REF!</v>
      </c>
      <c r="BM129" s="21" t="e">
        <f>SUMIF(#REF!,"*-Si-USD-*-"&amp;$A129&amp;"-"&amp;$AJ$2,#REF!)</f>
        <v>#REF!</v>
      </c>
      <c r="BN129" s="21" t="e">
        <f>(SUMIF(#REF!,"*-Si-USD-*-"&amp;$A129&amp;"-"&amp;$AJ$2,#REF!)*BN$6-SUMIF(#REF!,"*-Si-USD-*-"&amp;$A129&amp;"-"&amp;$AJ$2,#REF!)*BM$6)/BN$5</f>
        <v>#REF!</v>
      </c>
      <c r="BO129" s="21" t="e">
        <f>(SUMIF(#REF!,"*-Si-USD-*-"&amp;$A129&amp;"-"&amp;$AJ$2,#REF!)*BO$6-SUMIF(#REF!,"*-Si-USD-*-"&amp;$A129&amp;"-"&amp;$AJ$2,#REF!)*BN$6)/BO$5</f>
        <v>#REF!</v>
      </c>
      <c r="BP129" s="21" t="e">
        <f>(SUMIF(#REF!,"*-Si-USD-*-"&amp;$A129&amp;"-"&amp;$AJ$2,#REF!)*BP$6-SUMIF(#REF!,"*-Si-USD-*-"&amp;$A129&amp;"-"&amp;$AJ$2,#REF!)*BO$6)/BP$5</f>
        <v>#REF!</v>
      </c>
      <c r="BQ129" s="21" t="e">
        <f>(SUMIF(#REF!,"*-Si-USD-*-"&amp;$A129&amp;"-"&amp;$AJ$2,#REF!)*BQ$6-SUMIF(#REF!,"*-Si-USD-*-"&amp;$A129&amp;"-"&amp;$AJ$2,#REF!)*BP$6)/BQ$5</f>
        <v>#REF!</v>
      </c>
      <c r="BR129" s="21" t="e">
        <f>(SUMIF(#REF!,"*-Si-USD-*-"&amp;$A129&amp;"-"&amp;$AJ$2,#REF!)*BR$6-SUMIF(#REF!,"*-Si-USD-*-"&amp;$A129&amp;"-"&amp;$AJ$2,#REF!)*BQ$6)/BR$5</f>
        <v>#REF!</v>
      </c>
      <c r="BS129" s="21" t="e">
        <f>(SUMIF(#REF!,"*-Si-USD-*-"&amp;$A129&amp;"-"&amp;$AJ$2,#REF!)*BS$6-SUMIF(#REF!,"*-Si-USD-*-"&amp;$A129&amp;"-"&amp;$AJ$2,#REF!)*BR$6)/BS$5</f>
        <v>#REF!</v>
      </c>
      <c r="BT129" s="21" t="e">
        <f>(SUMIF(#REF!,"*-Si-USD-*-"&amp;$A129&amp;"-"&amp;$AJ$2,#REF!)*BT$6-SUMIF(#REF!,"*-Si-USD-*-"&amp;$A129&amp;"-"&amp;$AJ$2,#REF!)*BS$6)/BT$5</f>
        <v>#REF!</v>
      </c>
      <c r="BU129" s="21" t="e">
        <f>(SUMIF(#REF!,"*-Si-USD-*-"&amp;$A129&amp;"-"&amp;$AJ$2,#REF!)*BU$6-SUMIF(#REF!,"*-Si-USD-*-"&amp;$A129&amp;"-"&amp;$AJ$2,#REF!)*BT$6)/BU$5</f>
        <v>#REF!</v>
      </c>
      <c r="BV129" s="21" t="e">
        <f>(SUMIF(#REF!,"*-Si-USD-*-"&amp;$A129&amp;"-"&amp;$AJ$2,#REF!)*BV$6-SUMIF(#REF!,"*-Si-USD-*-"&amp;$A129&amp;"-"&amp;$AJ$2,#REF!)*BU$6)/BV$5</f>
        <v>#REF!</v>
      </c>
      <c r="BW129" s="21" t="e">
        <f>(SUMIF(#REF!,"*-Si-USD-*-"&amp;$A129&amp;"-"&amp;$AJ$2,#REF!)*BW$6-SUMIF(#REF!,"*-Si-USD-*-"&amp;$A129&amp;"-"&amp;$AJ$2,#REF!)*BV$6)/BW$5</f>
        <v>#REF!</v>
      </c>
      <c r="BX129" s="21" t="e">
        <f>(SUMIF(#REF!,"*-Si-USD-*-"&amp;$A129&amp;"-"&amp;$AJ$2,#REF!)*BX$6-SUMIF(#REF!,"*-Si-USD-*-"&amp;$A129&amp;"-"&amp;$AJ$2,#REF!)*BW$6)/BX$5</f>
        <v>#REF!</v>
      </c>
      <c r="CB129" s="28">
        <f>IFERROR(1000*SUMIF(#REF!,"*-Si-*-Si-"&amp;$A129&amp;"-"&amp;$AJ$2,#REF!)/(SUM(CC129:CE129)*$BX$6),0)</f>
        <v>0</v>
      </c>
      <c r="CC129" s="22" t="e">
        <f>SUMIF(#REF!,"*-Si-VEF-Si-"&amp;$A129&amp;"-"&amp;$AJ$2,#REF!)</f>
        <v>#REF!</v>
      </c>
      <c r="CD129" s="23" t="e">
        <f>SUMIF(#REF!,"*-Si-VEQ-Si-"&amp;$A129&amp;"-"&amp;$AJ$2,#REF!)</f>
        <v>#REF!</v>
      </c>
      <c r="CE129" s="24" t="e">
        <f>SUMIF(#REF!,"*-Si-USD-Si-"&amp;$A129&amp;"-"&amp;$AJ$2,#REF!)</f>
        <v>#REF!</v>
      </c>
      <c r="CI129" s="15" t="str">
        <f t="shared" si="10"/>
        <v>E129</v>
      </c>
      <c r="CK129" s="16">
        <v>22</v>
      </c>
      <c r="CL129" s="16">
        <v>3</v>
      </c>
      <c r="CM129" s="16">
        <v>4</v>
      </c>
    </row>
    <row r="130" spans="1:91" ht="20.100000000000001" customHeight="1" x14ac:dyDescent="0.25">
      <c r="A130" s="18" t="s">
        <v>215</v>
      </c>
      <c r="E130" s="15" t="s">
        <v>216</v>
      </c>
      <c r="G130" s="15" t="str">
        <f t="shared" si="50"/>
        <v>D130</v>
      </c>
      <c r="I130" s="27">
        <f ca="1">IFERROR(1000*SUMIF(#REF!,"*-Si-*-*-"&amp;$A130&amp;"-"&amp;J$2,INDIRECT("'BD Ppto'!"&amp;#REF!))/(SUM(J130:L130)*L$415),0)</f>
        <v>0</v>
      </c>
      <c r="J130" s="19" t="e">
        <f ca="1">SUMIF(#REF!,"*-Si-VEF-*-"&amp;$A130&amp;"-"&amp;$J$2,INDIRECT("'BD Ppto'!"&amp;#REF!))</f>
        <v>#REF!</v>
      </c>
      <c r="K130" s="20" t="e">
        <f ca="1">SUMIF(#REF!,"*-Si-VEQ-*-"&amp;$A130&amp;"-"&amp;$J$2,INDIRECT("'BD Ppto'!"&amp;#REF!))</f>
        <v>#REF!</v>
      </c>
      <c r="L130" s="21" t="e">
        <f ca="1">SUMIF(#REF!,"*-Si-USD-*-"&amp;$A130&amp;"-"&amp;$J$2,INDIRECT("'BD Ppto'!"&amp;#REF!))</f>
        <v>#REF!</v>
      </c>
      <c r="N130" s="27">
        <f ca="1">IFERROR(1000*SUMIF(#REF!,"*-Si-*-*-"&amp;$A130&amp;"-"&amp;O$2,INDIRECT("'BD Ppto'!"&amp;#REF!))/(SUM(O130:Q130)*Q$415),0)</f>
        <v>0</v>
      </c>
      <c r="O130" s="19" t="e">
        <f ca="1">SUMIF(#REF!,"*-Si-VEF-*-"&amp;$A130&amp;"-"&amp;O$2,INDIRECT("'BD Ppto'!"&amp;#REF!))</f>
        <v>#REF!</v>
      </c>
      <c r="P130" s="20" t="e">
        <f ca="1">SUMIF(#REF!,"*-Si-VEQ-*-"&amp;$A130&amp;"-"&amp;O$2,INDIRECT("'BD Ppto'!"&amp;#REF!))</f>
        <v>#REF!</v>
      </c>
      <c r="Q130" s="21" t="e">
        <f ca="1">SUMIF(#REF!,"*-Si-USD-*-"&amp;$A130&amp;"-"&amp;O$2,INDIRECT("'BD Ppto'!"&amp;#REF!))</f>
        <v>#REF!</v>
      </c>
      <c r="S130" s="27">
        <f ca="1">IFERROR(1000*SUMIF(#REF!,"*-Si-*-*-"&amp;$A130&amp;"-"&amp;T$2,INDIRECT("'BD Ppto'!"&amp;#REF!))/(SUM(T130:V130)*V$415),0)</f>
        <v>0</v>
      </c>
      <c r="T130" s="19" t="e">
        <f ca="1">SUMIF(#REF!,"*-Si-VEF-*-"&amp;$A130&amp;"-"&amp;T$2,INDIRECT("'BD Ppto'!"&amp;#REF!))</f>
        <v>#REF!</v>
      </c>
      <c r="U130" s="20" t="e">
        <f ca="1">SUMIF(#REF!,"*-Si-VEQ-*-"&amp;$A130&amp;"-"&amp;T$2,INDIRECT("'BD Ppto'!"&amp;#REF!))</f>
        <v>#REF!</v>
      </c>
      <c r="V130" s="21" t="e">
        <f ca="1">SUMIF(#REF!,"*-Si-USD-*-"&amp;$A130&amp;"-"&amp;T$2,INDIRECT("'BD Ppto'!"&amp;#REF!))</f>
        <v>#REF!</v>
      </c>
      <c r="X130" s="27">
        <f ca="1">IFERROR(1000*SUMIF(#REF!,"*-Si-*-*-"&amp;$A130&amp;"-"&amp;Y$2,INDIRECT("'BD Ppto'!"&amp;#REF!))/(SUM(Y130:AA130)*AA$415),0)</f>
        <v>0</v>
      </c>
      <c r="Y130" s="19" t="e">
        <f ca="1">SUMIF(#REF!,"*-Si-VEF-*-"&amp;$A130&amp;"-"&amp;Y$2,INDIRECT("'BD Ppto'!"&amp;#REF!))</f>
        <v>#REF!</v>
      </c>
      <c r="Z130" s="20" t="e">
        <f ca="1">SUMIF(#REF!,"*-Si-VEQ-*-"&amp;$A130&amp;"-"&amp;Y$2,INDIRECT("'BD Ppto'!"&amp;#REF!))</f>
        <v>#REF!</v>
      </c>
      <c r="AA130" s="21" t="e">
        <f ca="1">SUMIF(#REF!,"*-Si-USD-*-"&amp;$A130&amp;"-"&amp;Y$2,INDIRECT("'BD Ppto'!"&amp;#REF!))</f>
        <v>#REF!</v>
      </c>
      <c r="AC130" s="28">
        <f ca="1">IFERROR(1000*SUMIF(#REF!,"*-Si-*-Si-"&amp;$A130&amp;"-"&amp;AD$2,INDIRECT("'BD Ppto'!"&amp;#REF!))/(SUM(AD130:AF130)*AF$415),0)</f>
        <v>0</v>
      </c>
      <c r="AD130" s="22" t="e">
        <f ca="1">SUMIF(#REF!,"*-Si-VEF-Si-"&amp;$A130&amp;"-"&amp;AD$2,INDIRECT("'BD Ppto'!"&amp;#REF!))</f>
        <v>#REF!</v>
      </c>
      <c r="AE130" s="23" t="e">
        <f ca="1">SUMIF(#REF!,"*-Si-VEQ-Si-"&amp;$A130&amp;"-"&amp;AD$2,INDIRECT("'BD Ppto'!"&amp;#REF!))</f>
        <v>#REF!</v>
      </c>
      <c r="AF130" s="24" t="e">
        <f ca="1">SUMIF(#REF!,"*-Si-USD-Si-"&amp;$A130&amp;"-"&amp;AD$2,INDIRECT("'BD Ppto'!"&amp;#REF!))</f>
        <v>#REF!</v>
      </c>
      <c r="AI130" s="27">
        <f>IFERROR(1000*SUMIF(#REF!,"*-Si-*-*-"&amp;$A130&amp;"-"&amp;$AJ$2,#REF!)/((SUMIF(#REF!,"*-Si-*-*-"&amp;$A130&amp;"-"&amp;$AJ$2,#REF!))*$AV$6),0)</f>
        <v>0</v>
      </c>
      <c r="AJ130" s="25" t="e">
        <f>SUMIF(#REF!,"*-Si-VEF-*-"&amp;$A130&amp;"-"&amp;$AJ$2,#REF!)</f>
        <v>#REF!</v>
      </c>
      <c r="AK130" s="19" t="e">
        <f>SUMIF(#REF!,"*-Si-VEF-*-"&amp;$A130&amp;"-"&amp;$AJ$2,#REF!)</f>
        <v>#REF!</v>
      </c>
      <c r="AL130" s="19" t="e">
        <f>(SUMIF(#REF!,"*-Si-VEF-*-"&amp;$A130&amp;"-"&amp;$AJ$2,#REF!)*AL$6-SUMIF(#REF!,"*-Si-VEF-*-"&amp;$A130&amp;"-"&amp;$AJ$2,#REF!)*AK$6)/AL$5</f>
        <v>#REF!</v>
      </c>
      <c r="AM130" s="19" t="e">
        <f>(SUMIF(#REF!,"*-Si-VEF-*-"&amp;$A130&amp;"-"&amp;$AJ$2,#REF!)*AM$6-SUMIF(#REF!,"*-Si-VEF-*-"&amp;$A130&amp;"-"&amp;$AJ$2,#REF!)*AL$6)/AM$5</f>
        <v>#REF!</v>
      </c>
      <c r="AN130" s="19" t="e">
        <f>(SUMIF(#REF!,"*-Si-VEF-*-"&amp;$A130&amp;"-"&amp;$AJ$2,#REF!)*AN$6-SUMIF(#REF!,"*-Si-VEF-*-"&amp;$A130&amp;"-"&amp;$AJ$2,#REF!)*AM$6)/AN$5</f>
        <v>#REF!</v>
      </c>
      <c r="AO130" s="19" t="e">
        <f>(SUMIF(#REF!,"*-Si-VEF-*-"&amp;$A130&amp;"-"&amp;$AJ$2,#REF!)*AO$6-SUMIF(#REF!,"*-Si-VEF-*-"&amp;$A130&amp;"-"&amp;$AJ$2,#REF!)*AN$6)/AO$5</f>
        <v>#REF!</v>
      </c>
      <c r="AP130" s="19" t="e">
        <f>(SUMIF(#REF!,"*-Si-VEF-*-"&amp;$A130&amp;"-"&amp;$AJ$2,#REF!)*AP$6-SUMIF(#REF!,"*-Si-VEF-*-"&amp;$A130&amp;"-"&amp;$AJ$2,#REF!)*AO$6)/AP$5</f>
        <v>#REF!</v>
      </c>
      <c r="AQ130" s="19" t="e">
        <f>(SUMIF(#REF!,"*-Si-VEF-*-"&amp;$A130&amp;"-"&amp;$AJ$2,#REF!)*AQ$6-SUMIF(#REF!,"*-Si-VEF-*-"&amp;$A130&amp;"-"&amp;$AJ$2,#REF!)*AP$6)/AQ$5</f>
        <v>#REF!</v>
      </c>
      <c r="AR130" s="19" t="e">
        <f>(SUMIF(#REF!,"*-Si-VEF-*-"&amp;$A130&amp;"-"&amp;$AJ$2,#REF!)*AR$6-SUMIF(#REF!,"*-Si-VEF-*-"&amp;$A130&amp;"-"&amp;$AJ$2,#REF!)*AQ$6)/AR$5</f>
        <v>#REF!</v>
      </c>
      <c r="AS130" s="19" t="e">
        <f>(SUMIF(#REF!,"*-Si-VEF-*-"&amp;$A130&amp;"-"&amp;$AJ$2,#REF!)*AS$6-SUMIF(#REF!,"*-Si-VEF-*-"&amp;$A130&amp;"-"&amp;$AJ$2,#REF!)*AR$6)/AS$5</f>
        <v>#REF!</v>
      </c>
      <c r="AT130" s="19" t="e">
        <f>(SUMIF(#REF!,"*-Si-VEF-*-"&amp;$A130&amp;"-"&amp;$AJ$2,#REF!)*AT$6-SUMIF(#REF!,"*-Si-VEF-*-"&amp;$A130&amp;"-"&amp;$AJ$2,#REF!)*AS$6)/AT$5</f>
        <v>#REF!</v>
      </c>
      <c r="AU130" s="19" t="e">
        <f>(SUMIF(#REF!,"*-Si-VEF-*-"&amp;$A130&amp;"-"&amp;$AJ$2,#REF!)*AU$6-SUMIF(#REF!,"*-Si-VEF-*-"&amp;$A130&amp;"-"&amp;$AJ$2,#REF!)*AT$6)/AU$5</f>
        <v>#REF!</v>
      </c>
      <c r="AV130" s="19" t="e">
        <f>(SUMIF(#REF!,"*-Si-VEF-*-"&amp;$A130&amp;"-"&amp;$AJ$2,#REF!)*AV$6-SUMIF(#REF!,"*-Si-VEF-*-"&amp;$A130&amp;"-"&amp;$AJ$2,#REF!)*AU$6)/AV$5</f>
        <v>#REF!</v>
      </c>
      <c r="AX130" s="25" t="e">
        <f>SUMIF(#REF!,"*-Si-VEQ-*-"&amp;$A130&amp;"-"&amp;$AJ$2,#REF!)</f>
        <v>#REF!</v>
      </c>
      <c r="AY130" s="20" t="e">
        <f>SUMIF(#REF!,"*-Si-VEQ-*-"&amp;$A130&amp;"-"&amp;$AJ$2,#REF!)</f>
        <v>#REF!</v>
      </c>
      <c r="AZ130" s="20" t="e">
        <f>(SUMIF(#REF!,"*-Si-VEQ-*-"&amp;$A130&amp;"-"&amp;$AJ$2,#REF!)*AZ$6-SUMIF(#REF!,"*-Si-VEQ-*-"&amp;$A130&amp;"-"&amp;$AJ$2,#REF!)*AY$6)/AZ$5</f>
        <v>#REF!</v>
      </c>
      <c r="BA130" s="20" t="e">
        <f>(SUMIF(#REF!,"*-Si-VEQ-*-"&amp;$A130&amp;"-"&amp;$AJ$2,#REF!)*BA$6-SUMIF(#REF!,"*-Si-VEQ-*-"&amp;$A130&amp;"-"&amp;$AJ$2,#REF!)*AZ$6)/BA$5</f>
        <v>#REF!</v>
      </c>
      <c r="BB130" s="20" t="e">
        <f>(SUMIF(#REF!,"*-Si-VEQ-*-"&amp;$A130&amp;"-"&amp;$AJ$2,#REF!)*BB$6-SUMIF(#REF!,"*-Si-VEQ-*-"&amp;$A130&amp;"-"&amp;$AJ$2,#REF!)*BA$6)/BB$5</f>
        <v>#REF!</v>
      </c>
      <c r="BC130" s="20" t="e">
        <f>(SUMIF(#REF!,"*-Si-VEQ-*-"&amp;$A130&amp;"-"&amp;$AJ$2,#REF!)*BC$6-SUMIF(#REF!,"*-Si-VEQ-*-"&amp;$A130&amp;"-"&amp;$AJ$2,#REF!)*BB$6)/BC$5</f>
        <v>#REF!</v>
      </c>
      <c r="BD130" s="20" t="e">
        <f>(SUMIF(#REF!,"*-Si-VEQ-*-"&amp;$A130&amp;"-"&amp;$AJ$2,#REF!)*BD$6-SUMIF(#REF!,"*-Si-VEQ-*-"&amp;$A130&amp;"-"&amp;$AJ$2,#REF!)*BC$6)/BD$5</f>
        <v>#REF!</v>
      </c>
      <c r="BE130" s="20" t="e">
        <f>(SUMIF(#REF!,"*-Si-VEQ-*-"&amp;$A130&amp;"-"&amp;$AJ$2,#REF!)*BE$6-SUMIF(#REF!,"*-Si-VEQ-*-"&amp;$A130&amp;"-"&amp;$AJ$2,#REF!)*BD$6)/BE$5</f>
        <v>#REF!</v>
      </c>
      <c r="BF130" s="20" t="e">
        <f>(SUMIF(#REF!,"*-Si-VEQ-*-"&amp;$A130&amp;"-"&amp;$AJ$2,#REF!)*BF$6-SUMIF(#REF!,"*-Si-VEQ-*-"&amp;$A130&amp;"-"&amp;$AJ$2,#REF!)*BE$6)/BF$5</f>
        <v>#REF!</v>
      </c>
      <c r="BG130" s="20" t="e">
        <f>(SUMIF(#REF!,"*-Si-VEQ-*-"&amp;$A130&amp;"-"&amp;$AJ$2,#REF!)*BG$6-SUMIF(#REF!,"*-Si-VEQ-*-"&amp;$A130&amp;"-"&amp;$AJ$2,#REF!)*BF$6)/BG$5</f>
        <v>#REF!</v>
      </c>
      <c r="BH130" s="20" t="e">
        <f>(SUMIF(#REF!,"*-Si-VEQ-*-"&amp;$A130&amp;"-"&amp;$AJ$2,#REF!)*BH$6-SUMIF(#REF!,"*-Si-VEQ-*-"&amp;$A130&amp;"-"&amp;$AJ$2,#REF!)*BG$6)/BH$5</f>
        <v>#REF!</v>
      </c>
      <c r="BI130" s="20" t="e">
        <f>(SUMIF(#REF!,"*-Si-VEQ-*-"&amp;$A130&amp;"-"&amp;$AJ$2,#REF!)*BI$6-SUMIF(#REF!,"*-Si-VEQ-*-"&amp;$A130&amp;"-"&amp;$AJ$2,#REF!)*BH$6)/BI$5</f>
        <v>#REF!</v>
      </c>
      <c r="BJ130" s="20" t="e">
        <f>(SUMIF(#REF!,"*-Si-VEQ-*-"&amp;$A130&amp;"-"&amp;$AJ$2,#REF!)*BJ$6-SUMIF(#REF!,"*-Si-VEQ-*-"&amp;$A130&amp;"-"&amp;$AJ$2,#REF!)*BI$6)/BJ$5</f>
        <v>#REF!</v>
      </c>
      <c r="BL130" s="25" t="e">
        <f>SUMIF(#REF!,"*-Si-USD-*-"&amp;$A130&amp;"-"&amp;$AJ$2,#REF!)</f>
        <v>#REF!</v>
      </c>
      <c r="BM130" s="21" t="e">
        <f>SUMIF(#REF!,"*-Si-USD-*-"&amp;$A130&amp;"-"&amp;$AJ$2,#REF!)</f>
        <v>#REF!</v>
      </c>
      <c r="BN130" s="21" t="e">
        <f>(SUMIF(#REF!,"*-Si-USD-*-"&amp;$A130&amp;"-"&amp;$AJ$2,#REF!)*BN$6-SUMIF(#REF!,"*-Si-USD-*-"&amp;$A130&amp;"-"&amp;$AJ$2,#REF!)*BM$6)/BN$5</f>
        <v>#REF!</v>
      </c>
      <c r="BO130" s="21" t="e">
        <f>(SUMIF(#REF!,"*-Si-USD-*-"&amp;$A130&amp;"-"&amp;$AJ$2,#REF!)*BO$6-SUMIF(#REF!,"*-Si-USD-*-"&amp;$A130&amp;"-"&amp;$AJ$2,#REF!)*BN$6)/BO$5</f>
        <v>#REF!</v>
      </c>
      <c r="BP130" s="21" t="e">
        <f>(SUMIF(#REF!,"*-Si-USD-*-"&amp;$A130&amp;"-"&amp;$AJ$2,#REF!)*BP$6-SUMIF(#REF!,"*-Si-USD-*-"&amp;$A130&amp;"-"&amp;$AJ$2,#REF!)*BO$6)/BP$5</f>
        <v>#REF!</v>
      </c>
      <c r="BQ130" s="21" t="e">
        <f>(SUMIF(#REF!,"*-Si-USD-*-"&amp;$A130&amp;"-"&amp;$AJ$2,#REF!)*BQ$6-SUMIF(#REF!,"*-Si-USD-*-"&amp;$A130&amp;"-"&amp;$AJ$2,#REF!)*BP$6)/BQ$5</f>
        <v>#REF!</v>
      </c>
      <c r="BR130" s="21" t="e">
        <f>(SUMIF(#REF!,"*-Si-USD-*-"&amp;$A130&amp;"-"&amp;$AJ$2,#REF!)*BR$6-SUMIF(#REF!,"*-Si-USD-*-"&amp;$A130&amp;"-"&amp;$AJ$2,#REF!)*BQ$6)/BR$5</f>
        <v>#REF!</v>
      </c>
      <c r="BS130" s="21" t="e">
        <f>(SUMIF(#REF!,"*-Si-USD-*-"&amp;$A130&amp;"-"&amp;$AJ$2,#REF!)*BS$6-SUMIF(#REF!,"*-Si-USD-*-"&amp;$A130&amp;"-"&amp;$AJ$2,#REF!)*BR$6)/BS$5</f>
        <v>#REF!</v>
      </c>
      <c r="BT130" s="21" t="e">
        <f>(SUMIF(#REF!,"*-Si-USD-*-"&amp;$A130&amp;"-"&amp;$AJ$2,#REF!)*BT$6-SUMIF(#REF!,"*-Si-USD-*-"&amp;$A130&amp;"-"&amp;$AJ$2,#REF!)*BS$6)/BT$5</f>
        <v>#REF!</v>
      </c>
      <c r="BU130" s="21" t="e">
        <f>(SUMIF(#REF!,"*-Si-USD-*-"&amp;$A130&amp;"-"&amp;$AJ$2,#REF!)*BU$6-SUMIF(#REF!,"*-Si-USD-*-"&amp;$A130&amp;"-"&amp;$AJ$2,#REF!)*BT$6)/BU$5</f>
        <v>#REF!</v>
      </c>
      <c r="BV130" s="21" t="e">
        <f>(SUMIF(#REF!,"*-Si-USD-*-"&amp;$A130&amp;"-"&amp;$AJ$2,#REF!)*BV$6-SUMIF(#REF!,"*-Si-USD-*-"&amp;$A130&amp;"-"&amp;$AJ$2,#REF!)*BU$6)/BV$5</f>
        <v>#REF!</v>
      </c>
      <c r="BW130" s="21" t="e">
        <f>(SUMIF(#REF!,"*-Si-USD-*-"&amp;$A130&amp;"-"&amp;$AJ$2,#REF!)*BW$6-SUMIF(#REF!,"*-Si-USD-*-"&amp;$A130&amp;"-"&amp;$AJ$2,#REF!)*BV$6)/BW$5</f>
        <v>#REF!</v>
      </c>
      <c r="BX130" s="21" t="e">
        <f>(SUMIF(#REF!,"*-Si-USD-*-"&amp;$A130&amp;"-"&amp;$AJ$2,#REF!)*BX$6-SUMIF(#REF!,"*-Si-USD-*-"&amp;$A130&amp;"-"&amp;$AJ$2,#REF!)*BW$6)/BX$5</f>
        <v>#REF!</v>
      </c>
      <c r="CB130" s="28">
        <f>IFERROR(1000*SUMIF(#REF!,"*-Si-*-Si-"&amp;$A130&amp;"-"&amp;$AJ$2,#REF!)/(SUM(CC130:CE130)*$BX$6),0)</f>
        <v>0</v>
      </c>
      <c r="CC130" s="22" t="e">
        <f>SUMIF(#REF!,"*-Si-VEF-Si-"&amp;$A130&amp;"-"&amp;$AJ$2,#REF!)</f>
        <v>#REF!</v>
      </c>
      <c r="CD130" s="23" t="e">
        <f>SUMIF(#REF!,"*-Si-VEQ-Si-"&amp;$A130&amp;"-"&amp;$AJ$2,#REF!)</f>
        <v>#REF!</v>
      </c>
      <c r="CE130" s="24" t="e">
        <f>SUMIF(#REF!,"*-Si-USD-Si-"&amp;$A130&amp;"-"&amp;$AJ$2,#REF!)</f>
        <v>#REF!</v>
      </c>
      <c r="CI130" s="15" t="str">
        <f t="shared" si="10"/>
        <v>E130</v>
      </c>
      <c r="CK130" s="16">
        <v>4</v>
      </c>
      <c r="CL130" s="16">
        <v>0</v>
      </c>
      <c r="CM130" s="16">
        <v>4</v>
      </c>
    </row>
    <row r="131" spans="1:91" ht="20.100000000000001" customHeight="1" x14ac:dyDescent="0.25">
      <c r="A131" s="18" t="s">
        <v>217</v>
      </c>
      <c r="E131" s="15" t="s">
        <v>218</v>
      </c>
      <c r="G131" s="15" t="str">
        <f t="shared" si="50"/>
        <v>D131</v>
      </c>
      <c r="I131" s="27">
        <f ca="1">IFERROR(1000*SUMIF(#REF!,"*-Si-*-*-"&amp;$A131&amp;"-"&amp;J$2,INDIRECT("'BD Ppto'!"&amp;#REF!))/(SUM(J131:L131)*L$415),0)</f>
        <v>0</v>
      </c>
      <c r="J131" s="19" t="e">
        <f ca="1">SUMIF(#REF!,"*-Si-VEF-*-"&amp;$A131&amp;"-"&amp;$J$2,INDIRECT("'BD Ppto'!"&amp;#REF!))</f>
        <v>#REF!</v>
      </c>
      <c r="K131" s="20" t="e">
        <f ca="1">SUMIF(#REF!,"*-Si-VEQ-*-"&amp;$A131&amp;"-"&amp;$J$2,INDIRECT("'BD Ppto'!"&amp;#REF!))</f>
        <v>#REF!</v>
      </c>
      <c r="L131" s="21" t="e">
        <f ca="1">SUMIF(#REF!,"*-Si-USD-*-"&amp;$A131&amp;"-"&amp;$J$2,INDIRECT("'BD Ppto'!"&amp;#REF!))</f>
        <v>#REF!</v>
      </c>
      <c r="N131" s="27">
        <f ca="1">IFERROR(1000*SUMIF(#REF!,"*-Si-*-*-"&amp;$A131&amp;"-"&amp;O$2,INDIRECT("'BD Ppto'!"&amp;#REF!))/(SUM(O131:Q131)*Q$415),0)</f>
        <v>0</v>
      </c>
      <c r="O131" s="19" t="e">
        <f ca="1">SUMIF(#REF!,"*-Si-VEF-*-"&amp;$A131&amp;"-"&amp;O$2,INDIRECT("'BD Ppto'!"&amp;#REF!))</f>
        <v>#REF!</v>
      </c>
      <c r="P131" s="20" t="e">
        <f ca="1">SUMIF(#REF!,"*-Si-VEQ-*-"&amp;$A131&amp;"-"&amp;O$2,INDIRECT("'BD Ppto'!"&amp;#REF!))</f>
        <v>#REF!</v>
      </c>
      <c r="Q131" s="21" t="e">
        <f ca="1">SUMIF(#REF!,"*-Si-USD-*-"&amp;$A131&amp;"-"&amp;O$2,INDIRECT("'BD Ppto'!"&amp;#REF!))</f>
        <v>#REF!</v>
      </c>
      <c r="S131" s="27">
        <f ca="1">IFERROR(1000*SUMIF(#REF!,"*-Si-*-*-"&amp;$A131&amp;"-"&amp;T$2,INDIRECT("'BD Ppto'!"&amp;#REF!))/(SUM(T131:V131)*V$415),0)</f>
        <v>0</v>
      </c>
      <c r="T131" s="19" t="e">
        <f ca="1">SUMIF(#REF!,"*-Si-VEF-*-"&amp;$A131&amp;"-"&amp;T$2,INDIRECT("'BD Ppto'!"&amp;#REF!))</f>
        <v>#REF!</v>
      </c>
      <c r="U131" s="20" t="e">
        <f ca="1">SUMIF(#REF!,"*-Si-VEQ-*-"&amp;$A131&amp;"-"&amp;T$2,INDIRECT("'BD Ppto'!"&amp;#REF!))</f>
        <v>#REF!</v>
      </c>
      <c r="V131" s="21" t="e">
        <f ca="1">SUMIF(#REF!,"*-Si-USD-*-"&amp;$A131&amp;"-"&amp;T$2,INDIRECT("'BD Ppto'!"&amp;#REF!))</f>
        <v>#REF!</v>
      </c>
      <c r="X131" s="27">
        <f ca="1">IFERROR(1000*SUMIF(#REF!,"*-Si-*-*-"&amp;$A131&amp;"-"&amp;Y$2,INDIRECT("'BD Ppto'!"&amp;#REF!))/(SUM(Y131:AA131)*AA$415),0)</f>
        <v>0</v>
      </c>
      <c r="Y131" s="19" t="e">
        <f ca="1">SUMIF(#REF!,"*-Si-VEF-*-"&amp;$A131&amp;"-"&amp;Y$2,INDIRECT("'BD Ppto'!"&amp;#REF!))</f>
        <v>#REF!</v>
      </c>
      <c r="Z131" s="20" t="e">
        <f ca="1">SUMIF(#REF!,"*-Si-VEQ-*-"&amp;$A131&amp;"-"&amp;Y$2,INDIRECT("'BD Ppto'!"&amp;#REF!))</f>
        <v>#REF!</v>
      </c>
      <c r="AA131" s="21" t="e">
        <f ca="1">SUMIF(#REF!,"*-Si-USD-*-"&amp;$A131&amp;"-"&amp;Y$2,INDIRECT("'BD Ppto'!"&amp;#REF!))</f>
        <v>#REF!</v>
      </c>
      <c r="AC131" s="28">
        <f ca="1">IFERROR(1000*SUMIF(#REF!,"*-Si-*-Si-"&amp;$A131&amp;"-"&amp;AD$2,INDIRECT("'BD Ppto'!"&amp;#REF!))/(SUM(AD131:AF131)*AF$415),0)</f>
        <v>0</v>
      </c>
      <c r="AD131" s="22" t="e">
        <f ca="1">SUMIF(#REF!,"*-Si-VEF-Si-"&amp;$A131&amp;"-"&amp;AD$2,INDIRECT("'BD Ppto'!"&amp;#REF!))</f>
        <v>#REF!</v>
      </c>
      <c r="AE131" s="23" t="e">
        <f ca="1">SUMIF(#REF!,"*-Si-VEQ-Si-"&amp;$A131&amp;"-"&amp;AD$2,INDIRECT("'BD Ppto'!"&amp;#REF!))</f>
        <v>#REF!</v>
      </c>
      <c r="AF131" s="24" t="e">
        <f ca="1">SUMIF(#REF!,"*-Si-USD-Si-"&amp;$A131&amp;"-"&amp;AD$2,INDIRECT("'BD Ppto'!"&amp;#REF!))</f>
        <v>#REF!</v>
      </c>
      <c r="AI131" s="27">
        <f>IFERROR(1000*SUMIF(#REF!,"*-Si-*-*-"&amp;$A131&amp;"-"&amp;$AJ$2,#REF!)/((SUMIF(#REF!,"*-Si-*-*-"&amp;$A131&amp;"-"&amp;$AJ$2,#REF!))*$AV$6),0)</f>
        <v>0</v>
      </c>
      <c r="AJ131" s="25" t="e">
        <f>SUMIF(#REF!,"*-Si-VEF-*-"&amp;$A131&amp;"-"&amp;$AJ$2,#REF!)</f>
        <v>#REF!</v>
      </c>
      <c r="AK131" s="19" t="e">
        <f>SUMIF(#REF!,"*-Si-VEF-*-"&amp;$A131&amp;"-"&amp;$AJ$2,#REF!)</f>
        <v>#REF!</v>
      </c>
      <c r="AL131" s="19" t="e">
        <f>(SUMIF(#REF!,"*-Si-VEF-*-"&amp;$A131&amp;"-"&amp;$AJ$2,#REF!)*AL$6-SUMIF(#REF!,"*-Si-VEF-*-"&amp;$A131&amp;"-"&amp;$AJ$2,#REF!)*AK$6)/AL$5</f>
        <v>#REF!</v>
      </c>
      <c r="AM131" s="19" t="e">
        <f>(SUMIF(#REF!,"*-Si-VEF-*-"&amp;$A131&amp;"-"&amp;$AJ$2,#REF!)*AM$6-SUMIF(#REF!,"*-Si-VEF-*-"&amp;$A131&amp;"-"&amp;$AJ$2,#REF!)*AL$6)/AM$5</f>
        <v>#REF!</v>
      </c>
      <c r="AN131" s="19" t="e">
        <f>(SUMIF(#REF!,"*-Si-VEF-*-"&amp;$A131&amp;"-"&amp;$AJ$2,#REF!)*AN$6-SUMIF(#REF!,"*-Si-VEF-*-"&amp;$A131&amp;"-"&amp;$AJ$2,#REF!)*AM$6)/AN$5</f>
        <v>#REF!</v>
      </c>
      <c r="AO131" s="19" t="e">
        <f>(SUMIF(#REF!,"*-Si-VEF-*-"&amp;$A131&amp;"-"&amp;$AJ$2,#REF!)*AO$6-SUMIF(#REF!,"*-Si-VEF-*-"&amp;$A131&amp;"-"&amp;$AJ$2,#REF!)*AN$6)/AO$5</f>
        <v>#REF!</v>
      </c>
      <c r="AP131" s="19" t="e">
        <f>(SUMIF(#REF!,"*-Si-VEF-*-"&amp;$A131&amp;"-"&amp;$AJ$2,#REF!)*AP$6-SUMIF(#REF!,"*-Si-VEF-*-"&amp;$A131&amp;"-"&amp;$AJ$2,#REF!)*AO$6)/AP$5</f>
        <v>#REF!</v>
      </c>
      <c r="AQ131" s="19" t="e">
        <f>(SUMIF(#REF!,"*-Si-VEF-*-"&amp;$A131&amp;"-"&amp;$AJ$2,#REF!)*AQ$6-SUMIF(#REF!,"*-Si-VEF-*-"&amp;$A131&amp;"-"&amp;$AJ$2,#REF!)*AP$6)/AQ$5</f>
        <v>#REF!</v>
      </c>
      <c r="AR131" s="19" t="e">
        <f>(SUMIF(#REF!,"*-Si-VEF-*-"&amp;$A131&amp;"-"&amp;$AJ$2,#REF!)*AR$6-SUMIF(#REF!,"*-Si-VEF-*-"&amp;$A131&amp;"-"&amp;$AJ$2,#REF!)*AQ$6)/AR$5</f>
        <v>#REF!</v>
      </c>
      <c r="AS131" s="19" t="e">
        <f>(SUMIF(#REF!,"*-Si-VEF-*-"&amp;$A131&amp;"-"&amp;$AJ$2,#REF!)*AS$6-SUMIF(#REF!,"*-Si-VEF-*-"&amp;$A131&amp;"-"&amp;$AJ$2,#REF!)*AR$6)/AS$5</f>
        <v>#REF!</v>
      </c>
      <c r="AT131" s="19" t="e">
        <f>(SUMIF(#REF!,"*-Si-VEF-*-"&amp;$A131&amp;"-"&amp;$AJ$2,#REF!)*AT$6-SUMIF(#REF!,"*-Si-VEF-*-"&amp;$A131&amp;"-"&amp;$AJ$2,#REF!)*AS$6)/AT$5</f>
        <v>#REF!</v>
      </c>
      <c r="AU131" s="19" t="e">
        <f>(SUMIF(#REF!,"*-Si-VEF-*-"&amp;$A131&amp;"-"&amp;$AJ$2,#REF!)*AU$6-SUMIF(#REF!,"*-Si-VEF-*-"&amp;$A131&amp;"-"&amp;$AJ$2,#REF!)*AT$6)/AU$5</f>
        <v>#REF!</v>
      </c>
      <c r="AV131" s="19" t="e">
        <f>(SUMIF(#REF!,"*-Si-VEF-*-"&amp;$A131&amp;"-"&amp;$AJ$2,#REF!)*AV$6-SUMIF(#REF!,"*-Si-VEF-*-"&amp;$A131&amp;"-"&amp;$AJ$2,#REF!)*AU$6)/AV$5</f>
        <v>#REF!</v>
      </c>
      <c r="AX131" s="25" t="e">
        <f>SUMIF(#REF!,"*-Si-VEQ-*-"&amp;$A131&amp;"-"&amp;$AJ$2,#REF!)</f>
        <v>#REF!</v>
      </c>
      <c r="AY131" s="20" t="e">
        <f>SUMIF(#REF!,"*-Si-VEQ-*-"&amp;$A131&amp;"-"&amp;$AJ$2,#REF!)</f>
        <v>#REF!</v>
      </c>
      <c r="AZ131" s="20" t="e">
        <f>(SUMIF(#REF!,"*-Si-VEQ-*-"&amp;$A131&amp;"-"&amp;$AJ$2,#REF!)*AZ$6-SUMIF(#REF!,"*-Si-VEQ-*-"&amp;$A131&amp;"-"&amp;$AJ$2,#REF!)*AY$6)/AZ$5</f>
        <v>#REF!</v>
      </c>
      <c r="BA131" s="20" t="e">
        <f>(SUMIF(#REF!,"*-Si-VEQ-*-"&amp;$A131&amp;"-"&amp;$AJ$2,#REF!)*BA$6-SUMIF(#REF!,"*-Si-VEQ-*-"&amp;$A131&amp;"-"&amp;$AJ$2,#REF!)*AZ$6)/BA$5</f>
        <v>#REF!</v>
      </c>
      <c r="BB131" s="20" t="e">
        <f>(SUMIF(#REF!,"*-Si-VEQ-*-"&amp;$A131&amp;"-"&amp;$AJ$2,#REF!)*BB$6-SUMIF(#REF!,"*-Si-VEQ-*-"&amp;$A131&amp;"-"&amp;$AJ$2,#REF!)*BA$6)/BB$5</f>
        <v>#REF!</v>
      </c>
      <c r="BC131" s="20" t="e">
        <f>(SUMIF(#REF!,"*-Si-VEQ-*-"&amp;$A131&amp;"-"&amp;$AJ$2,#REF!)*BC$6-SUMIF(#REF!,"*-Si-VEQ-*-"&amp;$A131&amp;"-"&amp;$AJ$2,#REF!)*BB$6)/BC$5</f>
        <v>#REF!</v>
      </c>
      <c r="BD131" s="20" t="e">
        <f>(SUMIF(#REF!,"*-Si-VEQ-*-"&amp;$A131&amp;"-"&amp;$AJ$2,#REF!)*BD$6-SUMIF(#REF!,"*-Si-VEQ-*-"&amp;$A131&amp;"-"&amp;$AJ$2,#REF!)*BC$6)/BD$5</f>
        <v>#REF!</v>
      </c>
      <c r="BE131" s="20" t="e">
        <f>(SUMIF(#REF!,"*-Si-VEQ-*-"&amp;$A131&amp;"-"&amp;$AJ$2,#REF!)*BE$6-SUMIF(#REF!,"*-Si-VEQ-*-"&amp;$A131&amp;"-"&amp;$AJ$2,#REF!)*BD$6)/BE$5</f>
        <v>#REF!</v>
      </c>
      <c r="BF131" s="20" t="e">
        <f>(SUMIF(#REF!,"*-Si-VEQ-*-"&amp;$A131&amp;"-"&amp;$AJ$2,#REF!)*BF$6-SUMIF(#REF!,"*-Si-VEQ-*-"&amp;$A131&amp;"-"&amp;$AJ$2,#REF!)*BE$6)/BF$5</f>
        <v>#REF!</v>
      </c>
      <c r="BG131" s="20" t="e">
        <f>(SUMIF(#REF!,"*-Si-VEQ-*-"&amp;$A131&amp;"-"&amp;$AJ$2,#REF!)*BG$6-SUMIF(#REF!,"*-Si-VEQ-*-"&amp;$A131&amp;"-"&amp;$AJ$2,#REF!)*BF$6)/BG$5</f>
        <v>#REF!</v>
      </c>
      <c r="BH131" s="20" t="e">
        <f>(SUMIF(#REF!,"*-Si-VEQ-*-"&amp;$A131&amp;"-"&amp;$AJ$2,#REF!)*BH$6-SUMIF(#REF!,"*-Si-VEQ-*-"&amp;$A131&amp;"-"&amp;$AJ$2,#REF!)*BG$6)/BH$5</f>
        <v>#REF!</v>
      </c>
      <c r="BI131" s="20" t="e">
        <f>(SUMIF(#REF!,"*-Si-VEQ-*-"&amp;$A131&amp;"-"&amp;$AJ$2,#REF!)*BI$6-SUMIF(#REF!,"*-Si-VEQ-*-"&amp;$A131&amp;"-"&amp;$AJ$2,#REF!)*BH$6)/BI$5</f>
        <v>#REF!</v>
      </c>
      <c r="BJ131" s="20" t="e">
        <f>(SUMIF(#REF!,"*-Si-VEQ-*-"&amp;$A131&amp;"-"&amp;$AJ$2,#REF!)*BJ$6-SUMIF(#REF!,"*-Si-VEQ-*-"&amp;$A131&amp;"-"&amp;$AJ$2,#REF!)*BI$6)/BJ$5</f>
        <v>#REF!</v>
      </c>
      <c r="BL131" s="25" t="e">
        <f>SUMIF(#REF!,"*-Si-USD-*-"&amp;$A131&amp;"-"&amp;$AJ$2,#REF!)</f>
        <v>#REF!</v>
      </c>
      <c r="BM131" s="21" t="e">
        <f>SUMIF(#REF!,"*-Si-USD-*-"&amp;$A131&amp;"-"&amp;$AJ$2,#REF!)</f>
        <v>#REF!</v>
      </c>
      <c r="BN131" s="21" t="e">
        <f>(SUMIF(#REF!,"*-Si-USD-*-"&amp;$A131&amp;"-"&amp;$AJ$2,#REF!)*BN$6-SUMIF(#REF!,"*-Si-USD-*-"&amp;$A131&amp;"-"&amp;$AJ$2,#REF!)*BM$6)/BN$5</f>
        <v>#REF!</v>
      </c>
      <c r="BO131" s="21" t="e">
        <f>(SUMIF(#REF!,"*-Si-USD-*-"&amp;$A131&amp;"-"&amp;$AJ$2,#REF!)*BO$6-SUMIF(#REF!,"*-Si-USD-*-"&amp;$A131&amp;"-"&amp;$AJ$2,#REF!)*BN$6)/BO$5</f>
        <v>#REF!</v>
      </c>
      <c r="BP131" s="21" t="e">
        <f>(SUMIF(#REF!,"*-Si-USD-*-"&amp;$A131&amp;"-"&amp;$AJ$2,#REF!)*BP$6-SUMIF(#REF!,"*-Si-USD-*-"&amp;$A131&amp;"-"&amp;$AJ$2,#REF!)*BO$6)/BP$5</f>
        <v>#REF!</v>
      </c>
      <c r="BQ131" s="21" t="e">
        <f>(SUMIF(#REF!,"*-Si-USD-*-"&amp;$A131&amp;"-"&amp;$AJ$2,#REF!)*BQ$6-SUMIF(#REF!,"*-Si-USD-*-"&amp;$A131&amp;"-"&amp;$AJ$2,#REF!)*BP$6)/BQ$5</f>
        <v>#REF!</v>
      </c>
      <c r="BR131" s="21" t="e">
        <f>(SUMIF(#REF!,"*-Si-USD-*-"&amp;$A131&amp;"-"&amp;$AJ$2,#REF!)*BR$6-SUMIF(#REF!,"*-Si-USD-*-"&amp;$A131&amp;"-"&amp;$AJ$2,#REF!)*BQ$6)/BR$5</f>
        <v>#REF!</v>
      </c>
      <c r="BS131" s="21" t="e">
        <f>(SUMIF(#REF!,"*-Si-USD-*-"&amp;$A131&amp;"-"&amp;$AJ$2,#REF!)*BS$6-SUMIF(#REF!,"*-Si-USD-*-"&amp;$A131&amp;"-"&amp;$AJ$2,#REF!)*BR$6)/BS$5</f>
        <v>#REF!</v>
      </c>
      <c r="BT131" s="21" t="e">
        <f>(SUMIF(#REF!,"*-Si-USD-*-"&amp;$A131&amp;"-"&amp;$AJ$2,#REF!)*BT$6-SUMIF(#REF!,"*-Si-USD-*-"&amp;$A131&amp;"-"&amp;$AJ$2,#REF!)*BS$6)/BT$5</f>
        <v>#REF!</v>
      </c>
      <c r="BU131" s="21" t="e">
        <f>(SUMIF(#REF!,"*-Si-USD-*-"&amp;$A131&amp;"-"&amp;$AJ$2,#REF!)*BU$6-SUMIF(#REF!,"*-Si-USD-*-"&amp;$A131&amp;"-"&amp;$AJ$2,#REF!)*BT$6)/BU$5</f>
        <v>#REF!</v>
      </c>
      <c r="BV131" s="21" t="e">
        <f>(SUMIF(#REF!,"*-Si-USD-*-"&amp;$A131&amp;"-"&amp;$AJ$2,#REF!)*BV$6-SUMIF(#REF!,"*-Si-USD-*-"&amp;$A131&amp;"-"&amp;$AJ$2,#REF!)*BU$6)/BV$5</f>
        <v>#REF!</v>
      </c>
      <c r="BW131" s="21" t="e">
        <f>(SUMIF(#REF!,"*-Si-USD-*-"&amp;$A131&amp;"-"&amp;$AJ$2,#REF!)*BW$6-SUMIF(#REF!,"*-Si-USD-*-"&amp;$A131&amp;"-"&amp;$AJ$2,#REF!)*BV$6)/BW$5</f>
        <v>#REF!</v>
      </c>
      <c r="BX131" s="21" t="e">
        <f>(SUMIF(#REF!,"*-Si-USD-*-"&amp;$A131&amp;"-"&amp;$AJ$2,#REF!)*BX$6-SUMIF(#REF!,"*-Si-USD-*-"&amp;$A131&amp;"-"&amp;$AJ$2,#REF!)*BW$6)/BX$5</f>
        <v>#REF!</v>
      </c>
      <c r="CB131" s="28">
        <f>IFERROR(1000*SUMIF(#REF!,"*-Si-*-Si-"&amp;$A131&amp;"-"&amp;$AJ$2,#REF!)/(SUM(CC131:CE131)*$BX$6),0)</f>
        <v>0</v>
      </c>
      <c r="CC131" s="22" t="e">
        <f>SUMIF(#REF!,"*-Si-VEF-Si-"&amp;$A131&amp;"-"&amp;$AJ$2,#REF!)</f>
        <v>#REF!</v>
      </c>
      <c r="CD131" s="23" t="e">
        <f>SUMIF(#REF!,"*-Si-VEQ-Si-"&amp;$A131&amp;"-"&amp;$AJ$2,#REF!)</f>
        <v>#REF!</v>
      </c>
      <c r="CE131" s="24" t="e">
        <f>SUMIF(#REF!,"*-Si-USD-Si-"&amp;$A131&amp;"-"&amp;$AJ$2,#REF!)</f>
        <v>#REF!</v>
      </c>
      <c r="CI131" s="15" t="str">
        <f t="shared" si="10"/>
        <v>E131</v>
      </c>
      <c r="CK131" s="16">
        <v>16</v>
      </c>
      <c r="CL131" s="16">
        <v>0</v>
      </c>
      <c r="CM131" s="16">
        <v>4</v>
      </c>
    </row>
    <row r="132" spans="1:91" ht="20.100000000000001" customHeight="1" x14ac:dyDescent="0.25">
      <c r="A132" s="18" t="s">
        <v>219</v>
      </c>
      <c r="E132" s="15" t="s">
        <v>220</v>
      </c>
      <c r="G132" s="15" t="str">
        <f t="shared" si="50"/>
        <v>D132</v>
      </c>
      <c r="I132" s="27">
        <f ca="1">IFERROR(1000*SUMIF(#REF!,"*-Si-*-*-"&amp;$A132&amp;"-"&amp;J$2,INDIRECT("'BD Ppto'!"&amp;#REF!))/(SUM(J132:L132)*L$415),0)</f>
        <v>0</v>
      </c>
      <c r="J132" s="19" t="e">
        <f ca="1">SUMIF(#REF!,"*-Si-VEF-*-"&amp;$A132&amp;"-"&amp;$J$2,INDIRECT("'BD Ppto'!"&amp;#REF!))</f>
        <v>#REF!</v>
      </c>
      <c r="K132" s="20" t="e">
        <f ca="1">SUMIF(#REF!,"*-Si-VEQ-*-"&amp;$A132&amp;"-"&amp;$J$2,INDIRECT("'BD Ppto'!"&amp;#REF!))</f>
        <v>#REF!</v>
      </c>
      <c r="L132" s="21" t="e">
        <f ca="1">SUMIF(#REF!,"*-Si-USD-*-"&amp;$A132&amp;"-"&amp;$J$2,INDIRECT("'BD Ppto'!"&amp;#REF!))</f>
        <v>#REF!</v>
      </c>
      <c r="N132" s="27">
        <f ca="1">IFERROR(1000*SUMIF(#REF!,"*-Si-*-*-"&amp;$A132&amp;"-"&amp;O$2,INDIRECT("'BD Ppto'!"&amp;#REF!))/(SUM(O132:Q132)*Q$415),0)</f>
        <v>0</v>
      </c>
      <c r="O132" s="19" t="e">
        <f ca="1">SUMIF(#REF!,"*-Si-VEF-*-"&amp;$A132&amp;"-"&amp;O$2,INDIRECT("'BD Ppto'!"&amp;#REF!))</f>
        <v>#REF!</v>
      </c>
      <c r="P132" s="20" t="e">
        <f ca="1">SUMIF(#REF!,"*-Si-VEQ-*-"&amp;$A132&amp;"-"&amp;O$2,INDIRECT("'BD Ppto'!"&amp;#REF!))</f>
        <v>#REF!</v>
      </c>
      <c r="Q132" s="21" t="e">
        <f ca="1">SUMIF(#REF!,"*-Si-USD-*-"&amp;$A132&amp;"-"&amp;O$2,INDIRECT("'BD Ppto'!"&amp;#REF!))</f>
        <v>#REF!</v>
      </c>
      <c r="S132" s="27">
        <f ca="1">IFERROR(1000*SUMIF(#REF!,"*-Si-*-*-"&amp;$A132&amp;"-"&amp;T$2,INDIRECT("'BD Ppto'!"&amp;#REF!))/(SUM(T132:V132)*V$415),0)</f>
        <v>0</v>
      </c>
      <c r="T132" s="19" t="e">
        <f ca="1">SUMIF(#REF!,"*-Si-VEF-*-"&amp;$A132&amp;"-"&amp;T$2,INDIRECT("'BD Ppto'!"&amp;#REF!))</f>
        <v>#REF!</v>
      </c>
      <c r="U132" s="20" t="e">
        <f ca="1">SUMIF(#REF!,"*-Si-VEQ-*-"&amp;$A132&amp;"-"&amp;T$2,INDIRECT("'BD Ppto'!"&amp;#REF!))</f>
        <v>#REF!</v>
      </c>
      <c r="V132" s="21" t="e">
        <f ca="1">SUMIF(#REF!,"*-Si-USD-*-"&amp;$A132&amp;"-"&amp;T$2,INDIRECT("'BD Ppto'!"&amp;#REF!))</f>
        <v>#REF!</v>
      </c>
      <c r="X132" s="27">
        <f ca="1">IFERROR(1000*SUMIF(#REF!,"*-Si-*-*-"&amp;$A132&amp;"-"&amp;Y$2,INDIRECT("'BD Ppto'!"&amp;#REF!))/(SUM(Y132:AA132)*AA$415),0)</f>
        <v>0</v>
      </c>
      <c r="Y132" s="19" t="e">
        <f ca="1">SUMIF(#REF!,"*-Si-VEF-*-"&amp;$A132&amp;"-"&amp;Y$2,INDIRECT("'BD Ppto'!"&amp;#REF!))</f>
        <v>#REF!</v>
      </c>
      <c r="Z132" s="20" t="e">
        <f ca="1">SUMIF(#REF!,"*-Si-VEQ-*-"&amp;$A132&amp;"-"&amp;Y$2,INDIRECT("'BD Ppto'!"&amp;#REF!))</f>
        <v>#REF!</v>
      </c>
      <c r="AA132" s="21" t="e">
        <f ca="1">SUMIF(#REF!,"*-Si-USD-*-"&amp;$A132&amp;"-"&amp;Y$2,INDIRECT("'BD Ppto'!"&amp;#REF!))</f>
        <v>#REF!</v>
      </c>
      <c r="AC132" s="28">
        <f ca="1">IFERROR(1000*SUMIF(#REF!,"*-Si-*-Si-"&amp;$A132&amp;"-"&amp;AD$2,INDIRECT("'BD Ppto'!"&amp;#REF!))/(SUM(AD132:AF132)*AF$415),0)</f>
        <v>0</v>
      </c>
      <c r="AD132" s="22" t="e">
        <f ca="1">SUMIF(#REF!,"*-Si-VEF-Si-"&amp;$A132&amp;"-"&amp;AD$2,INDIRECT("'BD Ppto'!"&amp;#REF!))</f>
        <v>#REF!</v>
      </c>
      <c r="AE132" s="23" t="e">
        <f ca="1">SUMIF(#REF!,"*-Si-VEQ-Si-"&amp;$A132&amp;"-"&amp;AD$2,INDIRECT("'BD Ppto'!"&amp;#REF!))</f>
        <v>#REF!</v>
      </c>
      <c r="AF132" s="24" t="e">
        <f ca="1">SUMIF(#REF!,"*-Si-USD-Si-"&amp;$A132&amp;"-"&amp;AD$2,INDIRECT("'BD Ppto'!"&amp;#REF!))</f>
        <v>#REF!</v>
      </c>
      <c r="AI132" s="27">
        <f>IFERROR(1000*SUMIF(#REF!,"*-Si-*-*-"&amp;$A132&amp;"-"&amp;$AJ$2,#REF!)/((SUMIF(#REF!,"*-Si-*-*-"&amp;$A132&amp;"-"&amp;$AJ$2,#REF!))*$AV$6),0)</f>
        <v>0</v>
      </c>
      <c r="AJ132" s="25" t="e">
        <f>SUMIF(#REF!,"*-Si-VEF-*-"&amp;$A132&amp;"-"&amp;$AJ$2,#REF!)</f>
        <v>#REF!</v>
      </c>
      <c r="AK132" s="19" t="e">
        <f>SUMIF(#REF!,"*-Si-VEF-*-"&amp;$A132&amp;"-"&amp;$AJ$2,#REF!)</f>
        <v>#REF!</v>
      </c>
      <c r="AL132" s="19" t="e">
        <f>(SUMIF(#REF!,"*-Si-VEF-*-"&amp;$A132&amp;"-"&amp;$AJ$2,#REF!)*AL$6-SUMIF(#REF!,"*-Si-VEF-*-"&amp;$A132&amp;"-"&amp;$AJ$2,#REF!)*AK$6)/AL$5</f>
        <v>#REF!</v>
      </c>
      <c r="AM132" s="19" t="e">
        <f>(SUMIF(#REF!,"*-Si-VEF-*-"&amp;$A132&amp;"-"&amp;$AJ$2,#REF!)*AM$6-SUMIF(#REF!,"*-Si-VEF-*-"&amp;$A132&amp;"-"&amp;$AJ$2,#REF!)*AL$6)/AM$5</f>
        <v>#REF!</v>
      </c>
      <c r="AN132" s="19" t="e">
        <f>(SUMIF(#REF!,"*-Si-VEF-*-"&amp;$A132&amp;"-"&amp;$AJ$2,#REF!)*AN$6-SUMIF(#REF!,"*-Si-VEF-*-"&amp;$A132&amp;"-"&amp;$AJ$2,#REF!)*AM$6)/AN$5</f>
        <v>#REF!</v>
      </c>
      <c r="AO132" s="19" t="e">
        <f>(SUMIF(#REF!,"*-Si-VEF-*-"&amp;$A132&amp;"-"&amp;$AJ$2,#REF!)*AO$6-SUMIF(#REF!,"*-Si-VEF-*-"&amp;$A132&amp;"-"&amp;$AJ$2,#REF!)*AN$6)/AO$5</f>
        <v>#REF!</v>
      </c>
      <c r="AP132" s="19" t="e">
        <f>(SUMIF(#REF!,"*-Si-VEF-*-"&amp;$A132&amp;"-"&amp;$AJ$2,#REF!)*AP$6-SUMIF(#REF!,"*-Si-VEF-*-"&amp;$A132&amp;"-"&amp;$AJ$2,#REF!)*AO$6)/AP$5</f>
        <v>#REF!</v>
      </c>
      <c r="AQ132" s="19" t="e">
        <f>(SUMIF(#REF!,"*-Si-VEF-*-"&amp;$A132&amp;"-"&amp;$AJ$2,#REF!)*AQ$6-SUMIF(#REF!,"*-Si-VEF-*-"&amp;$A132&amp;"-"&amp;$AJ$2,#REF!)*AP$6)/AQ$5</f>
        <v>#REF!</v>
      </c>
      <c r="AR132" s="19" t="e">
        <f>(SUMIF(#REF!,"*-Si-VEF-*-"&amp;$A132&amp;"-"&amp;$AJ$2,#REF!)*AR$6-SUMIF(#REF!,"*-Si-VEF-*-"&amp;$A132&amp;"-"&amp;$AJ$2,#REF!)*AQ$6)/AR$5</f>
        <v>#REF!</v>
      </c>
      <c r="AS132" s="19" t="e">
        <f>(SUMIF(#REF!,"*-Si-VEF-*-"&amp;$A132&amp;"-"&amp;$AJ$2,#REF!)*AS$6-SUMIF(#REF!,"*-Si-VEF-*-"&amp;$A132&amp;"-"&amp;$AJ$2,#REF!)*AR$6)/AS$5</f>
        <v>#REF!</v>
      </c>
      <c r="AT132" s="19" t="e">
        <f>(SUMIF(#REF!,"*-Si-VEF-*-"&amp;$A132&amp;"-"&amp;$AJ$2,#REF!)*AT$6-SUMIF(#REF!,"*-Si-VEF-*-"&amp;$A132&amp;"-"&amp;$AJ$2,#REF!)*AS$6)/AT$5</f>
        <v>#REF!</v>
      </c>
      <c r="AU132" s="19" t="e">
        <f>(SUMIF(#REF!,"*-Si-VEF-*-"&amp;$A132&amp;"-"&amp;$AJ$2,#REF!)*AU$6-SUMIF(#REF!,"*-Si-VEF-*-"&amp;$A132&amp;"-"&amp;$AJ$2,#REF!)*AT$6)/AU$5</f>
        <v>#REF!</v>
      </c>
      <c r="AV132" s="19" t="e">
        <f>(SUMIF(#REF!,"*-Si-VEF-*-"&amp;$A132&amp;"-"&amp;$AJ$2,#REF!)*AV$6-SUMIF(#REF!,"*-Si-VEF-*-"&amp;$A132&amp;"-"&amp;$AJ$2,#REF!)*AU$6)/AV$5</f>
        <v>#REF!</v>
      </c>
      <c r="AX132" s="25" t="e">
        <f>SUMIF(#REF!,"*-Si-VEQ-*-"&amp;$A132&amp;"-"&amp;$AJ$2,#REF!)</f>
        <v>#REF!</v>
      </c>
      <c r="AY132" s="20" t="e">
        <f>SUMIF(#REF!,"*-Si-VEQ-*-"&amp;$A132&amp;"-"&amp;$AJ$2,#REF!)</f>
        <v>#REF!</v>
      </c>
      <c r="AZ132" s="20" t="e">
        <f>(SUMIF(#REF!,"*-Si-VEQ-*-"&amp;$A132&amp;"-"&amp;$AJ$2,#REF!)*AZ$6-SUMIF(#REF!,"*-Si-VEQ-*-"&amp;$A132&amp;"-"&amp;$AJ$2,#REF!)*AY$6)/AZ$5</f>
        <v>#REF!</v>
      </c>
      <c r="BA132" s="20" t="e">
        <f>(SUMIF(#REF!,"*-Si-VEQ-*-"&amp;$A132&amp;"-"&amp;$AJ$2,#REF!)*BA$6-SUMIF(#REF!,"*-Si-VEQ-*-"&amp;$A132&amp;"-"&amp;$AJ$2,#REF!)*AZ$6)/BA$5</f>
        <v>#REF!</v>
      </c>
      <c r="BB132" s="20" t="e">
        <f>(SUMIF(#REF!,"*-Si-VEQ-*-"&amp;$A132&amp;"-"&amp;$AJ$2,#REF!)*BB$6-SUMIF(#REF!,"*-Si-VEQ-*-"&amp;$A132&amp;"-"&amp;$AJ$2,#REF!)*BA$6)/BB$5</f>
        <v>#REF!</v>
      </c>
      <c r="BC132" s="20" t="e">
        <f>(SUMIF(#REF!,"*-Si-VEQ-*-"&amp;$A132&amp;"-"&amp;$AJ$2,#REF!)*BC$6-SUMIF(#REF!,"*-Si-VEQ-*-"&amp;$A132&amp;"-"&amp;$AJ$2,#REF!)*BB$6)/BC$5</f>
        <v>#REF!</v>
      </c>
      <c r="BD132" s="20" t="e">
        <f>(SUMIF(#REF!,"*-Si-VEQ-*-"&amp;$A132&amp;"-"&amp;$AJ$2,#REF!)*BD$6-SUMIF(#REF!,"*-Si-VEQ-*-"&amp;$A132&amp;"-"&amp;$AJ$2,#REF!)*BC$6)/BD$5</f>
        <v>#REF!</v>
      </c>
      <c r="BE132" s="20" t="e">
        <f>(SUMIF(#REF!,"*-Si-VEQ-*-"&amp;$A132&amp;"-"&amp;$AJ$2,#REF!)*BE$6-SUMIF(#REF!,"*-Si-VEQ-*-"&amp;$A132&amp;"-"&amp;$AJ$2,#REF!)*BD$6)/BE$5</f>
        <v>#REF!</v>
      </c>
      <c r="BF132" s="20" t="e">
        <f>(SUMIF(#REF!,"*-Si-VEQ-*-"&amp;$A132&amp;"-"&amp;$AJ$2,#REF!)*BF$6-SUMIF(#REF!,"*-Si-VEQ-*-"&amp;$A132&amp;"-"&amp;$AJ$2,#REF!)*BE$6)/BF$5</f>
        <v>#REF!</v>
      </c>
      <c r="BG132" s="20" t="e">
        <f>(SUMIF(#REF!,"*-Si-VEQ-*-"&amp;$A132&amp;"-"&amp;$AJ$2,#REF!)*BG$6-SUMIF(#REF!,"*-Si-VEQ-*-"&amp;$A132&amp;"-"&amp;$AJ$2,#REF!)*BF$6)/BG$5</f>
        <v>#REF!</v>
      </c>
      <c r="BH132" s="20" t="e">
        <f>(SUMIF(#REF!,"*-Si-VEQ-*-"&amp;$A132&amp;"-"&amp;$AJ$2,#REF!)*BH$6-SUMIF(#REF!,"*-Si-VEQ-*-"&amp;$A132&amp;"-"&amp;$AJ$2,#REF!)*BG$6)/BH$5</f>
        <v>#REF!</v>
      </c>
      <c r="BI132" s="20" t="e">
        <f>(SUMIF(#REF!,"*-Si-VEQ-*-"&amp;$A132&amp;"-"&amp;$AJ$2,#REF!)*BI$6-SUMIF(#REF!,"*-Si-VEQ-*-"&amp;$A132&amp;"-"&amp;$AJ$2,#REF!)*BH$6)/BI$5</f>
        <v>#REF!</v>
      </c>
      <c r="BJ132" s="20" t="e">
        <f>(SUMIF(#REF!,"*-Si-VEQ-*-"&amp;$A132&amp;"-"&amp;$AJ$2,#REF!)*BJ$6-SUMIF(#REF!,"*-Si-VEQ-*-"&amp;$A132&amp;"-"&amp;$AJ$2,#REF!)*BI$6)/BJ$5</f>
        <v>#REF!</v>
      </c>
      <c r="BL132" s="25" t="e">
        <f>SUMIF(#REF!,"*-Si-USD-*-"&amp;$A132&amp;"-"&amp;$AJ$2,#REF!)</f>
        <v>#REF!</v>
      </c>
      <c r="BM132" s="21" t="e">
        <f>SUMIF(#REF!,"*-Si-USD-*-"&amp;$A132&amp;"-"&amp;$AJ$2,#REF!)</f>
        <v>#REF!</v>
      </c>
      <c r="BN132" s="21" t="e">
        <f>(SUMIF(#REF!,"*-Si-USD-*-"&amp;$A132&amp;"-"&amp;$AJ$2,#REF!)*BN$6-SUMIF(#REF!,"*-Si-USD-*-"&amp;$A132&amp;"-"&amp;$AJ$2,#REF!)*BM$6)/BN$5</f>
        <v>#REF!</v>
      </c>
      <c r="BO132" s="21" t="e">
        <f>(SUMIF(#REF!,"*-Si-USD-*-"&amp;$A132&amp;"-"&amp;$AJ$2,#REF!)*BO$6-SUMIF(#REF!,"*-Si-USD-*-"&amp;$A132&amp;"-"&amp;$AJ$2,#REF!)*BN$6)/BO$5</f>
        <v>#REF!</v>
      </c>
      <c r="BP132" s="21" t="e">
        <f>(SUMIF(#REF!,"*-Si-USD-*-"&amp;$A132&amp;"-"&amp;$AJ$2,#REF!)*BP$6-SUMIF(#REF!,"*-Si-USD-*-"&amp;$A132&amp;"-"&amp;$AJ$2,#REF!)*BO$6)/BP$5</f>
        <v>#REF!</v>
      </c>
      <c r="BQ132" s="21" t="e">
        <f>(SUMIF(#REF!,"*-Si-USD-*-"&amp;$A132&amp;"-"&amp;$AJ$2,#REF!)*BQ$6-SUMIF(#REF!,"*-Si-USD-*-"&amp;$A132&amp;"-"&amp;$AJ$2,#REF!)*BP$6)/BQ$5</f>
        <v>#REF!</v>
      </c>
      <c r="BR132" s="21" t="e">
        <f>(SUMIF(#REF!,"*-Si-USD-*-"&amp;$A132&amp;"-"&amp;$AJ$2,#REF!)*BR$6-SUMIF(#REF!,"*-Si-USD-*-"&amp;$A132&amp;"-"&amp;$AJ$2,#REF!)*BQ$6)/BR$5</f>
        <v>#REF!</v>
      </c>
      <c r="BS132" s="21" t="e">
        <f>(SUMIF(#REF!,"*-Si-USD-*-"&amp;$A132&amp;"-"&amp;$AJ$2,#REF!)*BS$6-SUMIF(#REF!,"*-Si-USD-*-"&amp;$A132&amp;"-"&amp;$AJ$2,#REF!)*BR$6)/BS$5</f>
        <v>#REF!</v>
      </c>
      <c r="BT132" s="21" t="e">
        <f>(SUMIF(#REF!,"*-Si-USD-*-"&amp;$A132&amp;"-"&amp;$AJ$2,#REF!)*BT$6-SUMIF(#REF!,"*-Si-USD-*-"&amp;$A132&amp;"-"&amp;$AJ$2,#REF!)*BS$6)/BT$5</f>
        <v>#REF!</v>
      </c>
      <c r="BU132" s="21" t="e">
        <f>(SUMIF(#REF!,"*-Si-USD-*-"&amp;$A132&amp;"-"&amp;$AJ$2,#REF!)*BU$6-SUMIF(#REF!,"*-Si-USD-*-"&amp;$A132&amp;"-"&amp;$AJ$2,#REF!)*BT$6)/BU$5</f>
        <v>#REF!</v>
      </c>
      <c r="BV132" s="21" t="e">
        <f>(SUMIF(#REF!,"*-Si-USD-*-"&amp;$A132&amp;"-"&amp;$AJ$2,#REF!)*BV$6-SUMIF(#REF!,"*-Si-USD-*-"&amp;$A132&amp;"-"&amp;$AJ$2,#REF!)*BU$6)/BV$5</f>
        <v>#REF!</v>
      </c>
      <c r="BW132" s="21" t="e">
        <f>(SUMIF(#REF!,"*-Si-USD-*-"&amp;$A132&amp;"-"&amp;$AJ$2,#REF!)*BW$6-SUMIF(#REF!,"*-Si-USD-*-"&amp;$A132&amp;"-"&amp;$AJ$2,#REF!)*BV$6)/BW$5</f>
        <v>#REF!</v>
      </c>
      <c r="BX132" s="21" t="e">
        <f>(SUMIF(#REF!,"*-Si-USD-*-"&amp;$A132&amp;"-"&amp;$AJ$2,#REF!)*BX$6-SUMIF(#REF!,"*-Si-USD-*-"&amp;$A132&amp;"-"&amp;$AJ$2,#REF!)*BW$6)/BX$5</f>
        <v>#REF!</v>
      </c>
      <c r="CB132" s="28">
        <f>IFERROR(1000*SUMIF(#REF!,"*-Si-*-Si-"&amp;$A132&amp;"-"&amp;$AJ$2,#REF!)/(SUM(CC132:CE132)*$BX$6),0)</f>
        <v>0</v>
      </c>
      <c r="CC132" s="22" t="e">
        <f>SUMIF(#REF!,"*-Si-VEF-Si-"&amp;$A132&amp;"-"&amp;$AJ$2,#REF!)</f>
        <v>#REF!</v>
      </c>
      <c r="CD132" s="23" t="e">
        <f>SUMIF(#REF!,"*-Si-VEQ-Si-"&amp;$A132&amp;"-"&amp;$AJ$2,#REF!)</f>
        <v>#REF!</v>
      </c>
      <c r="CE132" s="24" t="e">
        <f>SUMIF(#REF!,"*-Si-USD-Si-"&amp;$A132&amp;"-"&amp;$AJ$2,#REF!)</f>
        <v>#REF!</v>
      </c>
      <c r="CI132" s="15" t="str">
        <f t="shared" si="10"/>
        <v>E132</v>
      </c>
      <c r="CK132" s="16">
        <v>9</v>
      </c>
      <c r="CL132" s="16">
        <v>0</v>
      </c>
      <c r="CM132" s="16">
        <v>4</v>
      </c>
    </row>
    <row r="133" spans="1:91" ht="20.100000000000001" customHeight="1" x14ac:dyDescent="0.25">
      <c r="A133" s="18" t="s">
        <v>221</v>
      </c>
      <c r="E133" s="15" t="s">
        <v>222</v>
      </c>
      <c r="G133" s="15" t="str">
        <f t="shared" si="50"/>
        <v>D133</v>
      </c>
      <c r="I133" s="27">
        <f ca="1">IFERROR(1000*SUMIF(#REF!,"*-Si-*-*-"&amp;$A133&amp;"-"&amp;J$2,INDIRECT("'BD Ppto'!"&amp;#REF!))/(SUM(J133:L133)*L$415),0)</f>
        <v>0</v>
      </c>
      <c r="J133" s="19" t="e">
        <f ca="1">SUMIF(#REF!,"*-Si-VEF-*-"&amp;$A133&amp;"-"&amp;$J$2,INDIRECT("'BD Ppto'!"&amp;#REF!))</f>
        <v>#REF!</v>
      </c>
      <c r="K133" s="20" t="e">
        <f ca="1">SUMIF(#REF!,"*-Si-VEQ-*-"&amp;$A133&amp;"-"&amp;$J$2,INDIRECT("'BD Ppto'!"&amp;#REF!))</f>
        <v>#REF!</v>
      </c>
      <c r="L133" s="21" t="e">
        <f ca="1">SUMIF(#REF!,"*-Si-USD-*-"&amp;$A133&amp;"-"&amp;$J$2,INDIRECT("'BD Ppto'!"&amp;#REF!))</f>
        <v>#REF!</v>
      </c>
      <c r="N133" s="27">
        <f ca="1">IFERROR(1000*SUMIF(#REF!,"*-Si-*-*-"&amp;$A133&amp;"-"&amp;O$2,INDIRECT("'BD Ppto'!"&amp;#REF!))/(SUM(O133:Q133)*Q$415),0)</f>
        <v>0</v>
      </c>
      <c r="O133" s="19" t="e">
        <f ca="1">SUMIF(#REF!,"*-Si-VEF-*-"&amp;$A133&amp;"-"&amp;O$2,INDIRECT("'BD Ppto'!"&amp;#REF!))</f>
        <v>#REF!</v>
      </c>
      <c r="P133" s="20" t="e">
        <f ca="1">SUMIF(#REF!,"*-Si-VEQ-*-"&amp;$A133&amp;"-"&amp;O$2,INDIRECT("'BD Ppto'!"&amp;#REF!))</f>
        <v>#REF!</v>
      </c>
      <c r="Q133" s="21" t="e">
        <f ca="1">SUMIF(#REF!,"*-Si-USD-*-"&amp;$A133&amp;"-"&amp;O$2,INDIRECT("'BD Ppto'!"&amp;#REF!))</f>
        <v>#REF!</v>
      </c>
      <c r="S133" s="27">
        <f ca="1">IFERROR(1000*SUMIF(#REF!,"*-Si-*-*-"&amp;$A133&amp;"-"&amp;T$2,INDIRECT("'BD Ppto'!"&amp;#REF!))/(SUM(T133:V133)*V$415),0)</f>
        <v>0</v>
      </c>
      <c r="T133" s="19" t="e">
        <f ca="1">SUMIF(#REF!,"*-Si-VEF-*-"&amp;$A133&amp;"-"&amp;T$2,INDIRECT("'BD Ppto'!"&amp;#REF!))</f>
        <v>#REF!</v>
      </c>
      <c r="U133" s="20" t="e">
        <f ca="1">SUMIF(#REF!,"*-Si-VEQ-*-"&amp;$A133&amp;"-"&amp;T$2,INDIRECT("'BD Ppto'!"&amp;#REF!))</f>
        <v>#REF!</v>
      </c>
      <c r="V133" s="21" t="e">
        <f ca="1">SUMIF(#REF!,"*-Si-USD-*-"&amp;$A133&amp;"-"&amp;T$2,INDIRECT("'BD Ppto'!"&amp;#REF!))</f>
        <v>#REF!</v>
      </c>
      <c r="X133" s="27">
        <f ca="1">IFERROR(1000*SUMIF(#REF!,"*-Si-*-*-"&amp;$A133&amp;"-"&amp;Y$2,INDIRECT("'BD Ppto'!"&amp;#REF!))/(SUM(Y133:AA133)*AA$415),0)</f>
        <v>0</v>
      </c>
      <c r="Y133" s="19" t="e">
        <f ca="1">SUMIF(#REF!,"*-Si-VEF-*-"&amp;$A133&amp;"-"&amp;Y$2,INDIRECT("'BD Ppto'!"&amp;#REF!))</f>
        <v>#REF!</v>
      </c>
      <c r="Z133" s="20" t="e">
        <f ca="1">SUMIF(#REF!,"*-Si-VEQ-*-"&amp;$A133&amp;"-"&amp;Y$2,INDIRECT("'BD Ppto'!"&amp;#REF!))</f>
        <v>#REF!</v>
      </c>
      <c r="AA133" s="21" t="e">
        <f ca="1">SUMIF(#REF!,"*-Si-USD-*-"&amp;$A133&amp;"-"&amp;Y$2,INDIRECT("'BD Ppto'!"&amp;#REF!))</f>
        <v>#REF!</v>
      </c>
      <c r="AC133" s="28">
        <f ca="1">IFERROR(1000*SUMIF(#REF!,"*-Si-*-Si-"&amp;$A133&amp;"-"&amp;AD$2,INDIRECT("'BD Ppto'!"&amp;#REF!))/(SUM(AD133:AF133)*AF$415),0)</f>
        <v>0</v>
      </c>
      <c r="AD133" s="22" t="e">
        <f ca="1">SUMIF(#REF!,"*-Si-VEF-Si-"&amp;$A133&amp;"-"&amp;AD$2,INDIRECT("'BD Ppto'!"&amp;#REF!))</f>
        <v>#REF!</v>
      </c>
      <c r="AE133" s="23" t="e">
        <f ca="1">SUMIF(#REF!,"*-Si-VEQ-Si-"&amp;$A133&amp;"-"&amp;AD$2,INDIRECT("'BD Ppto'!"&amp;#REF!))</f>
        <v>#REF!</v>
      </c>
      <c r="AF133" s="24" t="e">
        <f ca="1">SUMIF(#REF!,"*-Si-USD-Si-"&amp;$A133&amp;"-"&amp;AD$2,INDIRECT("'BD Ppto'!"&amp;#REF!))</f>
        <v>#REF!</v>
      </c>
      <c r="AI133" s="27">
        <f>IFERROR(1000*SUMIF(#REF!,"*-Si-*-*-"&amp;$A133&amp;"-"&amp;$AJ$2,#REF!)/((SUMIF(#REF!,"*-Si-*-*-"&amp;$A133&amp;"-"&amp;$AJ$2,#REF!))*$AV$6),0)</f>
        <v>0</v>
      </c>
      <c r="AJ133" s="25" t="e">
        <f>SUMIF(#REF!,"*-Si-VEF-*-"&amp;$A133&amp;"-"&amp;$AJ$2,#REF!)</f>
        <v>#REF!</v>
      </c>
      <c r="AK133" s="19" t="e">
        <f>SUMIF(#REF!,"*-Si-VEF-*-"&amp;$A133&amp;"-"&amp;$AJ$2,#REF!)</f>
        <v>#REF!</v>
      </c>
      <c r="AL133" s="19" t="e">
        <f>(SUMIF(#REF!,"*-Si-VEF-*-"&amp;$A133&amp;"-"&amp;$AJ$2,#REF!)*AL$6-SUMIF(#REF!,"*-Si-VEF-*-"&amp;$A133&amp;"-"&amp;$AJ$2,#REF!)*AK$6)/AL$5</f>
        <v>#REF!</v>
      </c>
      <c r="AM133" s="19" t="e">
        <f>(SUMIF(#REF!,"*-Si-VEF-*-"&amp;$A133&amp;"-"&amp;$AJ$2,#REF!)*AM$6-SUMIF(#REF!,"*-Si-VEF-*-"&amp;$A133&amp;"-"&amp;$AJ$2,#REF!)*AL$6)/AM$5</f>
        <v>#REF!</v>
      </c>
      <c r="AN133" s="19" t="e">
        <f>(SUMIF(#REF!,"*-Si-VEF-*-"&amp;$A133&amp;"-"&amp;$AJ$2,#REF!)*AN$6-SUMIF(#REF!,"*-Si-VEF-*-"&amp;$A133&amp;"-"&amp;$AJ$2,#REF!)*AM$6)/AN$5</f>
        <v>#REF!</v>
      </c>
      <c r="AO133" s="19" t="e">
        <f>(SUMIF(#REF!,"*-Si-VEF-*-"&amp;$A133&amp;"-"&amp;$AJ$2,#REF!)*AO$6-SUMIF(#REF!,"*-Si-VEF-*-"&amp;$A133&amp;"-"&amp;$AJ$2,#REF!)*AN$6)/AO$5</f>
        <v>#REF!</v>
      </c>
      <c r="AP133" s="19" t="e">
        <f>(SUMIF(#REF!,"*-Si-VEF-*-"&amp;$A133&amp;"-"&amp;$AJ$2,#REF!)*AP$6-SUMIF(#REF!,"*-Si-VEF-*-"&amp;$A133&amp;"-"&amp;$AJ$2,#REF!)*AO$6)/AP$5</f>
        <v>#REF!</v>
      </c>
      <c r="AQ133" s="19" t="e">
        <f>(SUMIF(#REF!,"*-Si-VEF-*-"&amp;$A133&amp;"-"&amp;$AJ$2,#REF!)*AQ$6-SUMIF(#REF!,"*-Si-VEF-*-"&amp;$A133&amp;"-"&amp;$AJ$2,#REF!)*AP$6)/AQ$5</f>
        <v>#REF!</v>
      </c>
      <c r="AR133" s="19" t="e">
        <f>(SUMIF(#REF!,"*-Si-VEF-*-"&amp;$A133&amp;"-"&amp;$AJ$2,#REF!)*AR$6-SUMIF(#REF!,"*-Si-VEF-*-"&amp;$A133&amp;"-"&amp;$AJ$2,#REF!)*AQ$6)/AR$5</f>
        <v>#REF!</v>
      </c>
      <c r="AS133" s="19" t="e">
        <f>(SUMIF(#REF!,"*-Si-VEF-*-"&amp;$A133&amp;"-"&amp;$AJ$2,#REF!)*AS$6-SUMIF(#REF!,"*-Si-VEF-*-"&amp;$A133&amp;"-"&amp;$AJ$2,#REF!)*AR$6)/AS$5</f>
        <v>#REF!</v>
      </c>
      <c r="AT133" s="19" t="e">
        <f>(SUMIF(#REF!,"*-Si-VEF-*-"&amp;$A133&amp;"-"&amp;$AJ$2,#REF!)*AT$6-SUMIF(#REF!,"*-Si-VEF-*-"&amp;$A133&amp;"-"&amp;$AJ$2,#REF!)*AS$6)/AT$5</f>
        <v>#REF!</v>
      </c>
      <c r="AU133" s="19" t="e">
        <f>(SUMIF(#REF!,"*-Si-VEF-*-"&amp;$A133&amp;"-"&amp;$AJ$2,#REF!)*AU$6-SUMIF(#REF!,"*-Si-VEF-*-"&amp;$A133&amp;"-"&amp;$AJ$2,#REF!)*AT$6)/AU$5</f>
        <v>#REF!</v>
      </c>
      <c r="AV133" s="19" t="e">
        <f>(SUMIF(#REF!,"*-Si-VEF-*-"&amp;$A133&amp;"-"&amp;$AJ$2,#REF!)*AV$6-SUMIF(#REF!,"*-Si-VEF-*-"&amp;$A133&amp;"-"&amp;$AJ$2,#REF!)*AU$6)/AV$5</f>
        <v>#REF!</v>
      </c>
      <c r="AX133" s="25" t="e">
        <f>SUMIF(#REF!,"*-Si-VEQ-*-"&amp;$A133&amp;"-"&amp;$AJ$2,#REF!)</f>
        <v>#REF!</v>
      </c>
      <c r="AY133" s="20" t="e">
        <f>SUMIF(#REF!,"*-Si-VEQ-*-"&amp;$A133&amp;"-"&amp;$AJ$2,#REF!)</f>
        <v>#REF!</v>
      </c>
      <c r="AZ133" s="20" t="e">
        <f>(SUMIF(#REF!,"*-Si-VEQ-*-"&amp;$A133&amp;"-"&amp;$AJ$2,#REF!)*AZ$6-SUMIF(#REF!,"*-Si-VEQ-*-"&amp;$A133&amp;"-"&amp;$AJ$2,#REF!)*AY$6)/AZ$5</f>
        <v>#REF!</v>
      </c>
      <c r="BA133" s="20" t="e">
        <f>(SUMIF(#REF!,"*-Si-VEQ-*-"&amp;$A133&amp;"-"&amp;$AJ$2,#REF!)*BA$6-SUMIF(#REF!,"*-Si-VEQ-*-"&amp;$A133&amp;"-"&amp;$AJ$2,#REF!)*AZ$6)/BA$5</f>
        <v>#REF!</v>
      </c>
      <c r="BB133" s="20" t="e">
        <f>(SUMIF(#REF!,"*-Si-VEQ-*-"&amp;$A133&amp;"-"&amp;$AJ$2,#REF!)*BB$6-SUMIF(#REF!,"*-Si-VEQ-*-"&amp;$A133&amp;"-"&amp;$AJ$2,#REF!)*BA$6)/BB$5</f>
        <v>#REF!</v>
      </c>
      <c r="BC133" s="20" t="e">
        <f>(SUMIF(#REF!,"*-Si-VEQ-*-"&amp;$A133&amp;"-"&amp;$AJ$2,#REF!)*BC$6-SUMIF(#REF!,"*-Si-VEQ-*-"&amp;$A133&amp;"-"&amp;$AJ$2,#REF!)*BB$6)/BC$5</f>
        <v>#REF!</v>
      </c>
      <c r="BD133" s="20" t="e">
        <f>(SUMIF(#REF!,"*-Si-VEQ-*-"&amp;$A133&amp;"-"&amp;$AJ$2,#REF!)*BD$6-SUMIF(#REF!,"*-Si-VEQ-*-"&amp;$A133&amp;"-"&amp;$AJ$2,#REF!)*BC$6)/BD$5</f>
        <v>#REF!</v>
      </c>
      <c r="BE133" s="20" t="e">
        <f>(SUMIF(#REF!,"*-Si-VEQ-*-"&amp;$A133&amp;"-"&amp;$AJ$2,#REF!)*BE$6-SUMIF(#REF!,"*-Si-VEQ-*-"&amp;$A133&amp;"-"&amp;$AJ$2,#REF!)*BD$6)/BE$5</f>
        <v>#REF!</v>
      </c>
      <c r="BF133" s="20" t="e">
        <f>(SUMIF(#REF!,"*-Si-VEQ-*-"&amp;$A133&amp;"-"&amp;$AJ$2,#REF!)*BF$6-SUMIF(#REF!,"*-Si-VEQ-*-"&amp;$A133&amp;"-"&amp;$AJ$2,#REF!)*BE$6)/BF$5</f>
        <v>#REF!</v>
      </c>
      <c r="BG133" s="20" t="e">
        <f>(SUMIF(#REF!,"*-Si-VEQ-*-"&amp;$A133&amp;"-"&amp;$AJ$2,#REF!)*BG$6-SUMIF(#REF!,"*-Si-VEQ-*-"&amp;$A133&amp;"-"&amp;$AJ$2,#REF!)*BF$6)/BG$5</f>
        <v>#REF!</v>
      </c>
      <c r="BH133" s="20" t="e">
        <f>(SUMIF(#REF!,"*-Si-VEQ-*-"&amp;$A133&amp;"-"&amp;$AJ$2,#REF!)*BH$6-SUMIF(#REF!,"*-Si-VEQ-*-"&amp;$A133&amp;"-"&amp;$AJ$2,#REF!)*BG$6)/BH$5</f>
        <v>#REF!</v>
      </c>
      <c r="BI133" s="20" t="e">
        <f>(SUMIF(#REF!,"*-Si-VEQ-*-"&amp;$A133&amp;"-"&amp;$AJ$2,#REF!)*BI$6-SUMIF(#REF!,"*-Si-VEQ-*-"&amp;$A133&amp;"-"&amp;$AJ$2,#REF!)*BH$6)/BI$5</f>
        <v>#REF!</v>
      </c>
      <c r="BJ133" s="20" t="e">
        <f>(SUMIF(#REF!,"*-Si-VEQ-*-"&amp;$A133&amp;"-"&amp;$AJ$2,#REF!)*BJ$6-SUMIF(#REF!,"*-Si-VEQ-*-"&amp;$A133&amp;"-"&amp;$AJ$2,#REF!)*BI$6)/BJ$5</f>
        <v>#REF!</v>
      </c>
      <c r="BL133" s="25" t="e">
        <f>SUMIF(#REF!,"*-Si-USD-*-"&amp;$A133&amp;"-"&amp;$AJ$2,#REF!)</f>
        <v>#REF!</v>
      </c>
      <c r="BM133" s="21" t="e">
        <f>SUMIF(#REF!,"*-Si-USD-*-"&amp;$A133&amp;"-"&amp;$AJ$2,#REF!)</f>
        <v>#REF!</v>
      </c>
      <c r="BN133" s="21" t="e">
        <f>(SUMIF(#REF!,"*-Si-USD-*-"&amp;$A133&amp;"-"&amp;$AJ$2,#REF!)*BN$6-SUMIF(#REF!,"*-Si-USD-*-"&amp;$A133&amp;"-"&amp;$AJ$2,#REF!)*BM$6)/BN$5</f>
        <v>#REF!</v>
      </c>
      <c r="BO133" s="21" t="e">
        <f>(SUMIF(#REF!,"*-Si-USD-*-"&amp;$A133&amp;"-"&amp;$AJ$2,#REF!)*BO$6-SUMIF(#REF!,"*-Si-USD-*-"&amp;$A133&amp;"-"&amp;$AJ$2,#REF!)*BN$6)/BO$5</f>
        <v>#REF!</v>
      </c>
      <c r="BP133" s="21" t="e">
        <f>(SUMIF(#REF!,"*-Si-USD-*-"&amp;$A133&amp;"-"&amp;$AJ$2,#REF!)*BP$6-SUMIF(#REF!,"*-Si-USD-*-"&amp;$A133&amp;"-"&amp;$AJ$2,#REF!)*BO$6)/BP$5</f>
        <v>#REF!</v>
      </c>
      <c r="BQ133" s="21" t="e">
        <f>(SUMIF(#REF!,"*-Si-USD-*-"&amp;$A133&amp;"-"&amp;$AJ$2,#REF!)*BQ$6-SUMIF(#REF!,"*-Si-USD-*-"&amp;$A133&amp;"-"&amp;$AJ$2,#REF!)*BP$6)/BQ$5</f>
        <v>#REF!</v>
      </c>
      <c r="BR133" s="21" t="e">
        <f>(SUMIF(#REF!,"*-Si-USD-*-"&amp;$A133&amp;"-"&amp;$AJ$2,#REF!)*BR$6-SUMIF(#REF!,"*-Si-USD-*-"&amp;$A133&amp;"-"&amp;$AJ$2,#REF!)*BQ$6)/BR$5</f>
        <v>#REF!</v>
      </c>
      <c r="BS133" s="21" t="e">
        <f>(SUMIF(#REF!,"*-Si-USD-*-"&amp;$A133&amp;"-"&amp;$AJ$2,#REF!)*BS$6-SUMIF(#REF!,"*-Si-USD-*-"&amp;$A133&amp;"-"&amp;$AJ$2,#REF!)*BR$6)/BS$5</f>
        <v>#REF!</v>
      </c>
      <c r="BT133" s="21" t="e">
        <f>(SUMIF(#REF!,"*-Si-USD-*-"&amp;$A133&amp;"-"&amp;$AJ$2,#REF!)*BT$6-SUMIF(#REF!,"*-Si-USD-*-"&amp;$A133&amp;"-"&amp;$AJ$2,#REF!)*BS$6)/BT$5</f>
        <v>#REF!</v>
      </c>
      <c r="BU133" s="21" t="e">
        <f>(SUMIF(#REF!,"*-Si-USD-*-"&amp;$A133&amp;"-"&amp;$AJ$2,#REF!)*BU$6-SUMIF(#REF!,"*-Si-USD-*-"&amp;$A133&amp;"-"&amp;$AJ$2,#REF!)*BT$6)/BU$5</f>
        <v>#REF!</v>
      </c>
      <c r="BV133" s="21" t="e">
        <f>(SUMIF(#REF!,"*-Si-USD-*-"&amp;$A133&amp;"-"&amp;$AJ$2,#REF!)*BV$6-SUMIF(#REF!,"*-Si-USD-*-"&amp;$A133&amp;"-"&amp;$AJ$2,#REF!)*BU$6)/BV$5</f>
        <v>#REF!</v>
      </c>
      <c r="BW133" s="21" t="e">
        <f>(SUMIF(#REF!,"*-Si-USD-*-"&amp;$A133&amp;"-"&amp;$AJ$2,#REF!)*BW$6-SUMIF(#REF!,"*-Si-USD-*-"&amp;$A133&amp;"-"&amp;$AJ$2,#REF!)*BV$6)/BW$5</f>
        <v>#REF!</v>
      </c>
      <c r="BX133" s="21" t="e">
        <f>(SUMIF(#REF!,"*-Si-USD-*-"&amp;$A133&amp;"-"&amp;$AJ$2,#REF!)*BX$6-SUMIF(#REF!,"*-Si-USD-*-"&amp;$A133&amp;"-"&amp;$AJ$2,#REF!)*BW$6)/BX$5</f>
        <v>#REF!</v>
      </c>
      <c r="CB133" s="28">
        <f>IFERROR(1000*SUMIF(#REF!,"*-Si-*-Si-"&amp;$A133&amp;"-"&amp;$AJ$2,#REF!)/(SUM(CC133:CE133)*$BX$6),0)</f>
        <v>0</v>
      </c>
      <c r="CC133" s="22" t="e">
        <f>SUMIF(#REF!,"*-Si-VEF-Si-"&amp;$A133&amp;"-"&amp;$AJ$2,#REF!)</f>
        <v>#REF!</v>
      </c>
      <c r="CD133" s="23" t="e">
        <f>SUMIF(#REF!,"*-Si-VEQ-Si-"&amp;$A133&amp;"-"&amp;$AJ$2,#REF!)</f>
        <v>#REF!</v>
      </c>
      <c r="CE133" s="24" t="e">
        <f>SUMIF(#REF!,"*-Si-USD-Si-"&amp;$A133&amp;"-"&amp;$AJ$2,#REF!)</f>
        <v>#REF!</v>
      </c>
      <c r="CI133" s="15" t="str">
        <f t="shared" si="10"/>
        <v>E133</v>
      </c>
      <c r="CK133" s="16">
        <v>10</v>
      </c>
      <c r="CL133" s="16">
        <v>0</v>
      </c>
      <c r="CM133" s="16">
        <v>4</v>
      </c>
    </row>
    <row r="134" spans="1:91" ht="20.100000000000001" customHeight="1" x14ac:dyDescent="0.25">
      <c r="A134" s="18" t="s">
        <v>223</v>
      </c>
      <c r="E134" s="15" t="s">
        <v>224</v>
      </c>
      <c r="G134" s="15" t="str">
        <f t="shared" si="50"/>
        <v>D134</v>
      </c>
      <c r="I134" s="27">
        <f ca="1">IFERROR(1000*SUMIF(#REF!,"*-Si-*-*-"&amp;$A134&amp;"-"&amp;J$2,INDIRECT("'BD Ppto'!"&amp;#REF!))/(SUM(J134:L134)*L$415),0)</f>
        <v>0</v>
      </c>
      <c r="J134" s="19" t="e">
        <f ca="1">SUMIF(#REF!,"*-Si-VEF-*-"&amp;$A134&amp;"-"&amp;$J$2,INDIRECT("'BD Ppto'!"&amp;#REF!))</f>
        <v>#REF!</v>
      </c>
      <c r="K134" s="20" t="e">
        <f ca="1">SUMIF(#REF!,"*-Si-VEQ-*-"&amp;$A134&amp;"-"&amp;$J$2,INDIRECT("'BD Ppto'!"&amp;#REF!))</f>
        <v>#REF!</v>
      </c>
      <c r="L134" s="21" t="e">
        <f ca="1">SUMIF(#REF!,"*-Si-USD-*-"&amp;$A134&amp;"-"&amp;$J$2,INDIRECT("'BD Ppto'!"&amp;#REF!))</f>
        <v>#REF!</v>
      </c>
      <c r="N134" s="27">
        <f ca="1">IFERROR(1000*SUMIF(#REF!,"*-Si-*-*-"&amp;$A134&amp;"-"&amp;O$2,INDIRECT("'BD Ppto'!"&amp;#REF!))/(SUM(O134:Q134)*Q$415),0)</f>
        <v>0</v>
      </c>
      <c r="O134" s="19" t="e">
        <f ca="1">SUMIF(#REF!,"*-Si-VEF-*-"&amp;$A134&amp;"-"&amp;O$2,INDIRECT("'BD Ppto'!"&amp;#REF!))</f>
        <v>#REF!</v>
      </c>
      <c r="P134" s="20" t="e">
        <f ca="1">SUMIF(#REF!,"*-Si-VEQ-*-"&amp;$A134&amp;"-"&amp;O$2,INDIRECT("'BD Ppto'!"&amp;#REF!))</f>
        <v>#REF!</v>
      </c>
      <c r="Q134" s="21" t="e">
        <f ca="1">SUMIF(#REF!,"*-Si-USD-*-"&amp;$A134&amp;"-"&amp;O$2,INDIRECT("'BD Ppto'!"&amp;#REF!))</f>
        <v>#REF!</v>
      </c>
      <c r="S134" s="27">
        <f ca="1">IFERROR(1000*SUMIF(#REF!,"*-Si-*-*-"&amp;$A134&amp;"-"&amp;T$2,INDIRECT("'BD Ppto'!"&amp;#REF!))/(SUM(T134:V134)*V$415),0)</f>
        <v>0</v>
      </c>
      <c r="T134" s="19" t="e">
        <f ca="1">SUMIF(#REF!,"*-Si-VEF-*-"&amp;$A134&amp;"-"&amp;T$2,INDIRECT("'BD Ppto'!"&amp;#REF!))</f>
        <v>#REF!</v>
      </c>
      <c r="U134" s="20" t="e">
        <f ca="1">SUMIF(#REF!,"*-Si-VEQ-*-"&amp;$A134&amp;"-"&amp;T$2,INDIRECT("'BD Ppto'!"&amp;#REF!))</f>
        <v>#REF!</v>
      </c>
      <c r="V134" s="21" t="e">
        <f ca="1">SUMIF(#REF!,"*-Si-USD-*-"&amp;$A134&amp;"-"&amp;T$2,INDIRECT("'BD Ppto'!"&amp;#REF!))</f>
        <v>#REF!</v>
      </c>
      <c r="X134" s="27">
        <f ca="1">IFERROR(1000*SUMIF(#REF!,"*-Si-*-*-"&amp;$A134&amp;"-"&amp;Y$2,INDIRECT("'BD Ppto'!"&amp;#REF!))/(SUM(Y134:AA134)*AA$415),0)</f>
        <v>0</v>
      </c>
      <c r="Y134" s="19" t="e">
        <f ca="1">SUMIF(#REF!,"*-Si-VEF-*-"&amp;$A134&amp;"-"&amp;Y$2,INDIRECT("'BD Ppto'!"&amp;#REF!))</f>
        <v>#REF!</v>
      </c>
      <c r="Z134" s="20" t="e">
        <f ca="1">SUMIF(#REF!,"*-Si-VEQ-*-"&amp;$A134&amp;"-"&amp;Y$2,INDIRECT("'BD Ppto'!"&amp;#REF!))</f>
        <v>#REF!</v>
      </c>
      <c r="AA134" s="21" t="e">
        <f ca="1">SUMIF(#REF!,"*-Si-USD-*-"&amp;$A134&amp;"-"&amp;Y$2,INDIRECT("'BD Ppto'!"&amp;#REF!))</f>
        <v>#REF!</v>
      </c>
      <c r="AC134" s="28">
        <f ca="1">IFERROR(1000*SUMIF(#REF!,"*-Si-*-Si-"&amp;$A134&amp;"-"&amp;AD$2,INDIRECT("'BD Ppto'!"&amp;#REF!))/(SUM(AD134:AF134)*AF$415),0)</f>
        <v>0</v>
      </c>
      <c r="AD134" s="22" t="e">
        <f ca="1">SUMIF(#REF!,"*-Si-VEF-Si-"&amp;$A134&amp;"-"&amp;AD$2,INDIRECT("'BD Ppto'!"&amp;#REF!))</f>
        <v>#REF!</v>
      </c>
      <c r="AE134" s="23" t="e">
        <f ca="1">SUMIF(#REF!,"*-Si-VEQ-Si-"&amp;$A134&amp;"-"&amp;AD$2,INDIRECT("'BD Ppto'!"&amp;#REF!))</f>
        <v>#REF!</v>
      </c>
      <c r="AF134" s="24" t="e">
        <f ca="1">SUMIF(#REF!,"*-Si-USD-Si-"&amp;$A134&amp;"-"&amp;AD$2,INDIRECT("'BD Ppto'!"&amp;#REF!))</f>
        <v>#REF!</v>
      </c>
      <c r="AI134" s="27">
        <f>IFERROR(1000*SUMIF(#REF!,"*-Si-*-*-"&amp;$A134&amp;"-"&amp;$AJ$2,#REF!)/((SUMIF(#REF!,"*-Si-*-*-"&amp;$A134&amp;"-"&amp;$AJ$2,#REF!))*$AV$6),0)</f>
        <v>0</v>
      </c>
      <c r="AJ134" s="25" t="e">
        <f>SUMIF(#REF!,"*-Si-VEF-*-"&amp;$A134&amp;"-"&amp;$AJ$2,#REF!)</f>
        <v>#REF!</v>
      </c>
      <c r="AK134" s="19" t="e">
        <f>SUMIF(#REF!,"*-Si-VEF-*-"&amp;$A134&amp;"-"&amp;$AJ$2,#REF!)</f>
        <v>#REF!</v>
      </c>
      <c r="AL134" s="19" t="e">
        <f>(SUMIF(#REF!,"*-Si-VEF-*-"&amp;$A134&amp;"-"&amp;$AJ$2,#REF!)*AL$6-SUMIF(#REF!,"*-Si-VEF-*-"&amp;$A134&amp;"-"&amp;$AJ$2,#REF!)*AK$6)/AL$5</f>
        <v>#REF!</v>
      </c>
      <c r="AM134" s="19" t="e">
        <f>(SUMIF(#REF!,"*-Si-VEF-*-"&amp;$A134&amp;"-"&amp;$AJ$2,#REF!)*AM$6-SUMIF(#REF!,"*-Si-VEF-*-"&amp;$A134&amp;"-"&amp;$AJ$2,#REF!)*AL$6)/AM$5</f>
        <v>#REF!</v>
      </c>
      <c r="AN134" s="19" t="e">
        <f>(SUMIF(#REF!,"*-Si-VEF-*-"&amp;$A134&amp;"-"&amp;$AJ$2,#REF!)*AN$6-SUMIF(#REF!,"*-Si-VEF-*-"&amp;$A134&amp;"-"&amp;$AJ$2,#REF!)*AM$6)/AN$5</f>
        <v>#REF!</v>
      </c>
      <c r="AO134" s="19" t="e">
        <f>(SUMIF(#REF!,"*-Si-VEF-*-"&amp;$A134&amp;"-"&amp;$AJ$2,#REF!)*AO$6-SUMIF(#REF!,"*-Si-VEF-*-"&amp;$A134&amp;"-"&amp;$AJ$2,#REF!)*AN$6)/AO$5</f>
        <v>#REF!</v>
      </c>
      <c r="AP134" s="19" t="e">
        <f>(SUMIF(#REF!,"*-Si-VEF-*-"&amp;$A134&amp;"-"&amp;$AJ$2,#REF!)*AP$6-SUMIF(#REF!,"*-Si-VEF-*-"&amp;$A134&amp;"-"&amp;$AJ$2,#REF!)*AO$6)/AP$5</f>
        <v>#REF!</v>
      </c>
      <c r="AQ134" s="19" t="e">
        <f>(SUMIF(#REF!,"*-Si-VEF-*-"&amp;$A134&amp;"-"&amp;$AJ$2,#REF!)*AQ$6-SUMIF(#REF!,"*-Si-VEF-*-"&amp;$A134&amp;"-"&amp;$AJ$2,#REF!)*AP$6)/AQ$5</f>
        <v>#REF!</v>
      </c>
      <c r="AR134" s="19" t="e">
        <f>(SUMIF(#REF!,"*-Si-VEF-*-"&amp;$A134&amp;"-"&amp;$AJ$2,#REF!)*AR$6-SUMIF(#REF!,"*-Si-VEF-*-"&amp;$A134&amp;"-"&amp;$AJ$2,#REF!)*AQ$6)/AR$5</f>
        <v>#REF!</v>
      </c>
      <c r="AS134" s="19" t="e">
        <f>(SUMIF(#REF!,"*-Si-VEF-*-"&amp;$A134&amp;"-"&amp;$AJ$2,#REF!)*AS$6-SUMIF(#REF!,"*-Si-VEF-*-"&amp;$A134&amp;"-"&amp;$AJ$2,#REF!)*AR$6)/AS$5</f>
        <v>#REF!</v>
      </c>
      <c r="AT134" s="19" t="e">
        <f>(SUMIF(#REF!,"*-Si-VEF-*-"&amp;$A134&amp;"-"&amp;$AJ$2,#REF!)*AT$6-SUMIF(#REF!,"*-Si-VEF-*-"&amp;$A134&amp;"-"&amp;$AJ$2,#REF!)*AS$6)/AT$5</f>
        <v>#REF!</v>
      </c>
      <c r="AU134" s="19" t="e">
        <f>(SUMIF(#REF!,"*-Si-VEF-*-"&amp;$A134&amp;"-"&amp;$AJ$2,#REF!)*AU$6-SUMIF(#REF!,"*-Si-VEF-*-"&amp;$A134&amp;"-"&amp;$AJ$2,#REF!)*AT$6)/AU$5</f>
        <v>#REF!</v>
      </c>
      <c r="AV134" s="19" t="e">
        <f>(SUMIF(#REF!,"*-Si-VEF-*-"&amp;$A134&amp;"-"&amp;$AJ$2,#REF!)*AV$6-SUMIF(#REF!,"*-Si-VEF-*-"&amp;$A134&amp;"-"&amp;$AJ$2,#REF!)*AU$6)/AV$5</f>
        <v>#REF!</v>
      </c>
      <c r="AX134" s="25" t="e">
        <f>SUMIF(#REF!,"*-Si-VEQ-*-"&amp;$A134&amp;"-"&amp;$AJ$2,#REF!)</f>
        <v>#REF!</v>
      </c>
      <c r="AY134" s="20" t="e">
        <f>SUMIF(#REF!,"*-Si-VEQ-*-"&amp;$A134&amp;"-"&amp;$AJ$2,#REF!)</f>
        <v>#REF!</v>
      </c>
      <c r="AZ134" s="20" t="e">
        <f>(SUMIF(#REF!,"*-Si-VEQ-*-"&amp;$A134&amp;"-"&amp;$AJ$2,#REF!)*AZ$6-SUMIF(#REF!,"*-Si-VEQ-*-"&amp;$A134&amp;"-"&amp;$AJ$2,#REF!)*AY$6)/AZ$5</f>
        <v>#REF!</v>
      </c>
      <c r="BA134" s="20" t="e">
        <f>(SUMIF(#REF!,"*-Si-VEQ-*-"&amp;$A134&amp;"-"&amp;$AJ$2,#REF!)*BA$6-SUMIF(#REF!,"*-Si-VEQ-*-"&amp;$A134&amp;"-"&amp;$AJ$2,#REF!)*AZ$6)/BA$5</f>
        <v>#REF!</v>
      </c>
      <c r="BB134" s="20" t="e">
        <f>(SUMIF(#REF!,"*-Si-VEQ-*-"&amp;$A134&amp;"-"&amp;$AJ$2,#REF!)*BB$6-SUMIF(#REF!,"*-Si-VEQ-*-"&amp;$A134&amp;"-"&amp;$AJ$2,#REF!)*BA$6)/BB$5</f>
        <v>#REF!</v>
      </c>
      <c r="BC134" s="20" t="e">
        <f>(SUMIF(#REF!,"*-Si-VEQ-*-"&amp;$A134&amp;"-"&amp;$AJ$2,#REF!)*BC$6-SUMIF(#REF!,"*-Si-VEQ-*-"&amp;$A134&amp;"-"&amp;$AJ$2,#REF!)*BB$6)/BC$5</f>
        <v>#REF!</v>
      </c>
      <c r="BD134" s="20" t="e">
        <f>(SUMIF(#REF!,"*-Si-VEQ-*-"&amp;$A134&amp;"-"&amp;$AJ$2,#REF!)*BD$6-SUMIF(#REF!,"*-Si-VEQ-*-"&amp;$A134&amp;"-"&amp;$AJ$2,#REF!)*BC$6)/BD$5</f>
        <v>#REF!</v>
      </c>
      <c r="BE134" s="20" t="e">
        <f>(SUMIF(#REF!,"*-Si-VEQ-*-"&amp;$A134&amp;"-"&amp;$AJ$2,#REF!)*BE$6-SUMIF(#REF!,"*-Si-VEQ-*-"&amp;$A134&amp;"-"&amp;$AJ$2,#REF!)*BD$6)/BE$5</f>
        <v>#REF!</v>
      </c>
      <c r="BF134" s="20" t="e">
        <f>(SUMIF(#REF!,"*-Si-VEQ-*-"&amp;$A134&amp;"-"&amp;$AJ$2,#REF!)*BF$6-SUMIF(#REF!,"*-Si-VEQ-*-"&amp;$A134&amp;"-"&amp;$AJ$2,#REF!)*BE$6)/BF$5</f>
        <v>#REF!</v>
      </c>
      <c r="BG134" s="20" t="e">
        <f>(SUMIF(#REF!,"*-Si-VEQ-*-"&amp;$A134&amp;"-"&amp;$AJ$2,#REF!)*BG$6-SUMIF(#REF!,"*-Si-VEQ-*-"&amp;$A134&amp;"-"&amp;$AJ$2,#REF!)*BF$6)/BG$5</f>
        <v>#REF!</v>
      </c>
      <c r="BH134" s="20" t="e">
        <f>(SUMIF(#REF!,"*-Si-VEQ-*-"&amp;$A134&amp;"-"&amp;$AJ$2,#REF!)*BH$6-SUMIF(#REF!,"*-Si-VEQ-*-"&amp;$A134&amp;"-"&amp;$AJ$2,#REF!)*BG$6)/BH$5</f>
        <v>#REF!</v>
      </c>
      <c r="BI134" s="20" t="e">
        <f>(SUMIF(#REF!,"*-Si-VEQ-*-"&amp;$A134&amp;"-"&amp;$AJ$2,#REF!)*BI$6-SUMIF(#REF!,"*-Si-VEQ-*-"&amp;$A134&amp;"-"&amp;$AJ$2,#REF!)*BH$6)/BI$5</f>
        <v>#REF!</v>
      </c>
      <c r="BJ134" s="20" t="e">
        <f>(SUMIF(#REF!,"*-Si-VEQ-*-"&amp;$A134&amp;"-"&amp;$AJ$2,#REF!)*BJ$6-SUMIF(#REF!,"*-Si-VEQ-*-"&amp;$A134&amp;"-"&amp;$AJ$2,#REF!)*BI$6)/BJ$5</f>
        <v>#REF!</v>
      </c>
      <c r="BL134" s="25" t="e">
        <f>SUMIF(#REF!,"*-Si-USD-*-"&amp;$A134&amp;"-"&amp;$AJ$2,#REF!)</f>
        <v>#REF!</v>
      </c>
      <c r="BM134" s="21" t="e">
        <f>SUMIF(#REF!,"*-Si-USD-*-"&amp;$A134&amp;"-"&amp;$AJ$2,#REF!)</f>
        <v>#REF!</v>
      </c>
      <c r="BN134" s="21" t="e">
        <f>(SUMIF(#REF!,"*-Si-USD-*-"&amp;$A134&amp;"-"&amp;$AJ$2,#REF!)*BN$6-SUMIF(#REF!,"*-Si-USD-*-"&amp;$A134&amp;"-"&amp;$AJ$2,#REF!)*BM$6)/BN$5</f>
        <v>#REF!</v>
      </c>
      <c r="BO134" s="21" t="e">
        <f>(SUMIF(#REF!,"*-Si-USD-*-"&amp;$A134&amp;"-"&amp;$AJ$2,#REF!)*BO$6-SUMIF(#REF!,"*-Si-USD-*-"&amp;$A134&amp;"-"&amp;$AJ$2,#REF!)*BN$6)/BO$5</f>
        <v>#REF!</v>
      </c>
      <c r="BP134" s="21" t="e">
        <f>(SUMIF(#REF!,"*-Si-USD-*-"&amp;$A134&amp;"-"&amp;$AJ$2,#REF!)*BP$6-SUMIF(#REF!,"*-Si-USD-*-"&amp;$A134&amp;"-"&amp;$AJ$2,#REF!)*BO$6)/BP$5</f>
        <v>#REF!</v>
      </c>
      <c r="BQ134" s="21" t="e">
        <f>(SUMIF(#REF!,"*-Si-USD-*-"&amp;$A134&amp;"-"&amp;$AJ$2,#REF!)*BQ$6-SUMIF(#REF!,"*-Si-USD-*-"&amp;$A134&amp;"-"&amp;$AJ$2,#REF!)*BP$6)/BQ$5</f>
        <v>#REF!</v>
      </c>
      <c r="BR134" s="21" t="e">
        <f>(SUMIF(#REF!,"*-Si-USD-*-"&amp;$A134&amp;"-"&amp;$AJ$2,#REF!)*BR$6-SUMIF(#REF!,"*-Si-USD-*-"&amp;$A134&amp;"-"&amp;$AJ$2,#REF!)*BQ$6)/BR$5</f>
        <v>#REF!</v>
      </c>
      <c r="BS134" s="21" t="e">
        <f>(SUMIF(#REF!,"*-Si-USD-*-"&amp;$A134&amp;"-"&amp;$AJ$2,#REF!)*BS$6-SUMIF(#REF!,"*-Si-USD-*-"&amp;$A134&amp;"-"&amp;$AJ$2,#REF!)*BR$6)/BS$5</f>
        <v>#REF!</v>
      </c>
      <c r="BT134" s="21" t="e">
        <f>(SUMIF(#REF!,"*-Si-USD-*-"&amp;$A134&amp;"-"&amp;$AJ$2,#REF!)*BT$6-SUMIF(#REF!,"*-Si-USD-*-"&amp;$A134&amp;"-"&amp;$AJ$2,#REF!)*BS$6)/BT$5</f>
        <v>#REF!</v>
      </c>
      <c r="BU134" s="21" t="e">
        <f>(SUMIF(#REF!,"*-Si-USD-*-"&amp;$A134&amp;"-"&amp;$AJ$2,#REF!)*BU$6-SUMIF(#REF!,"*-Si-USD-*-"&amp;$A134&amp;"-"&amp;$AJ$2,#REF!)*BT$6)/BU$5</f>
        <v>#REF!</v>
      </c>
      <c r="BV134" s="21" t="e">
        <f>(SUMIF(#REF!,"*-Si-USD-*-"&amp;$A134&amp;"-"&amp;$AJ$2,#REF!)*BV$6-SUMIF(#REF!,"*-Si-USD-*-"&amp;$A134&amp;"-"&amp;$AJ$2,#REF!)*BU$6)/BV$5</f>
        <v>#REF!</v>
      </c>
      <c r="BW134" s="21" t="e">
        <f>(SUMIF(#REF!,"*-Si-USD-*-"&amp;$A134&amp;"-"&amp;$AJ$2,#REF!)*BW$6-SUMIF(#REF!,"*-Si-USD-*-"&amp;$A134&amp;"-"&amp;$AJ$2,#REF!)*BV$6)/BW$5</f>
        <v>#REF!</v>
      </c>
      <c r="BX134" s="21" t="e">
        <f>(SUMIF(#REF!,"*-Si-USD-*-"&amp;$A134&amp;"-"&amp;$AJ$2,#REF!)*BX$6-SUMIF(#REF!,"*-Si-USD-*-"&amp;$A134&amp;"-"&amp;$AJ$2,#REF!)*BW$6)/BX$5</f>
        <v>#REF!</v>
      </c>
      <c r="CB134" s="28">
        <f>IFERROR(1000*SUMIF(#REF!,"*-Si-*-Si-"&amp;$A134&amp;"-"&amp;$AJ$2,#REF!)/(SUM(CC134:CE134)*$BX$6),0)</f>
        <v>0</v>
      </c>
      <c r="CC134" s="22" t="e">
        <f>SUMIF(#REF!,"*-Si-VEF-Si-"&amp;$A134&amp;"-"&amp;$AJ$2,#REF!)</f>
        <v>#REF!</v>
      </c>
      <c r="CD134" s="23" t="e">
        <f>SUMIF(#REF!,"*-Si-VEQ-Si-"&amp;$A134&amp;"-"&amp;$AJ$2,#REF!)</f>
        <v>#REF!</v>
      </c>
      <c r="CE134" s="24" t="e">
        <f>SUMIF(#REF!,"*-Si-USD-Si-"&amp;$A134&amp;"-"&amp;$AJ$2,#REF!)</f>
        <v>#REF!</v>
      </c>
      <c r="CI134" s="15" t="str">
        <f t="shared" si="10"/>
        <v>E134</v>
      </c>
      <c r="CK134" s="16">
        <v>5</v>
      </c>
      <c r="CL134" s="16">
        <v>0</v>
      </c>
      <c r="CM134" s="16">
        <v>4</v>
      </c>
    </row>
    <row r="135" spans="1:91" ht="20.100000000000001" customHeight="1" x14ac:dyDescent="0.25">
      <c r="A135" s="18" t="s">
        <v>225</v>
      </c>
      <c r="E135" s="15" t="s">
        <v>226</v>
      </c>
      <c r="G135" s="15" t="str">
        <f t="shared" si="50"/>
        <v>D135</v>
      </c>
      <c r="I135" s="27">
        <f ca="1">IFERROR(1000*SUMIF(#REF!,"*-Si-*-*-"&amp;$A135&amp;"-"&amp;J$2,INDIRECT("'BD Ppto'!"&amp;#REF!))/(SUM(J135:L135)*L$415),0)</f>
        <v>0</v>
      </c>
      <c r="J135" s="19" t="e">
        <f ca="1">SUMIF(#REF!,"*-Si-VEF-*-"&amp;$A135&amp;"-"&amp;$J$2,INDIRECT("'BD Ppto'!"&amp;#REF!))</f>
        <v>#REF!</v>
      </c>
      <c r="K135" s="20" t="e">
        <f ca="1">SUMIF(#REF!,"*-Si-VEQ-*-"&amp;$A135&amp;"-"&amp;$J$2,INDIRECT("'BD Ppto'!"&amp;#REF!))</f>
        <v>#REF!</v>
      </c>
      <c r="L135" s="21" t="e">
        <f ca="1">SUMIF(#REF!,"*-Si-USD-*-"&amp;$A135&amp;"-"&amp;$J$2,INDIRECT("'BD Ppto'!"&amp;#REF!))</f>
        <v>#REF!</v>
      </c>
      <c r="N135" s="27">
        <f ca="1">IFERROR(1000*SUMIF(#REF!,"*-Si-*-*-"&amp;$A135&amp;"-"&amp;O$2,INDIRECT("'BD Ppto'!"&amp;#REF!))/(SUM(O135:Q135)*Q$415),0)</f>
        <v>0</v>
      </c>
      <c r="O135" s="19" t="e">
        <f ca="1">SUMIF(#REF!,"*-Si-VEF-*-"&amp;$A135&amp;"-"&amp;O$2,INDIRECT("'BD Ppto'!"&amp;#REF!))</f>
        <v>#REF!</v>
      </c>
      <c r="P135" s="20" t="e">
        <f ca="1">SUMIF(#REF!,"*-Si-VEQ-*-"&amp;$A135&amp;"-"&amp;O$2,INDIRECT("'BD Ppto'!"&amp;#REF!))</f>
        <v>#REF!</v>
      </c>
      <c r="Q135" s="21" t="e">
        <f ca="1">SUMIF(#REF!,"*-Si-USD-*-"&amp;$A135&amp;"-"&amp;O$2,INDIRECT("'BD Ppto'!"&amp;#REF!))</f>
        <v>#REF!</v>
      </c>
      <c r="S135" s="27">
        <f ca="1">IFERROR(1000*SUMIF(#REF!,"*-Si-*-*-"&amp;$A135&amp;"-"&amp;T$2,INDIRECT("'BD Ppto'!"&amp;#REF!))/(SUM(T135:V135)*V$415),0)</f>
        <v>0</v>
      </c>
      <c r="T135" s="19" t="e">
        <f ca="1">SUMIF(#REF!,"*-Si-VEF-*-"&amp;$A135&amp;"-"&amp;T$2,INDIRECT("'BD Ppto'!"&amp;#REF!))</f>
        <v>#REF!</v>
      </c>
      <c r="U135" s="20" t="e">
        <f ca="1">SUMIF(#REF!,"*-Si-VEQ-*-"&amp;$A135&amp;"-"&amp;T$2,INDIRECT("'BD Ppto'!"&amp;#REF!))</f>
        <v>#REF!</v>
      </c>
      <c r="V135" s="21" t="e">
        <f ca="1">SUMIF(#REF!,"*-Si-USD-*-"&amp;$A135&amp;"-"&amp;T$2,INDIRECT("'BD Ppto'!"&amp;#REF!))</f>
        <v>#REF!</v>
      </c>
      <c r="X135" s="27">
        <f ca="1">IFERROR(1000*SUMIF(#REF!,"*-Si-*-*-"&amp;$A135&amp;"-"&amp;Y$2,INDIRECT("'BD Ppto'!"&amp;#REF!))/(SUM(Y135:AA135)*AA$415),0)</f>
        <v>0</v>
      </c>
      <c r="Y135" s="19" t="e">
        <f ca="1">SUMIF(#REF!,"*-Si-VEF-*-"&amp;$A135&amp;"-"&amp;Y$2,INDIRECT("'BD Ppto'!"&amp;#REF!))</f>
        <v>#REF!</v>
      </c>
      <c r="Z135" s="20" t="e">
        <f ca="1">SUMIF(#REF!,"*-Si-VEQ-*-"&amp;$A135&amp;"-"&amp;Y$2,INDIRECT("'BD Ppto'!"&amp;#REF!))</f>
        <v>#REF!</v>
      </c>
      <c r="AA135" s="21" t="e">
        <f ca="1">SUMIF(#REF!,"*-Si-USD-*-"&amp;$A135&amp;"-"&amp;Y$2,INDIRECT("'BD Ppto'!"&amp;#REF!))</f>
        <v>#REF!</v>
      </c>
      <c r="AC135" s="28">
        <f ca="1">IFERROR(1000*SUMIF(#REF!,"*-Si-*-Si-"&amp;$A135&amp;"-"&amp;AD$2,INDIRECT("'BD Ppto'!"&amp;#REF!))/(SUM(AD135:AF135)*AF$415),0)</f>
        <v>0</v>
      </c>
      <c r="AD135" s="22" t="e">
        <f ca="1">SUMIF(#REF!,"*-Si-VEF-Si-"&amp;$A135&amp;"-"&amp;AD$2,INDIRECT("'BD Ppto'!"&amp;#REF!))</f>
        <v>#REF!</v>
      </c>
      <c r="AE135" s="23" t="e">
        <f ca="1">SUMIF(#REF!,"*-Si-VEQ-Si-"&amp;$A135&amp;"-"&amp;AD$2,INDIRECT("'BD Ppto'!"&amp;#REF!))</f>
        <v>#REF!</v>
      </c>
      <c r="AF135" s="24" t="e">
        <f ca="1">SUMIF(#REF!,"*-Si-USD-Si-"&amp;$A135&amp;"-"&amp;AD$2,INDIRECT("'BD Ppto'!"&amp;#REF!))</f>
        <v>#REF!</v>
      </c>
      <c r="AI135" s="27">
        <f>IFERROR(1000*SUMIF(#REF!,"*-Si-*-*-"&amp;$A135&amp;"-"&amp;$AJ$2,#REF!)/((SUMIF(#REF!,"*-Si-*-*-"&amp;$A135&amp;"-"&amp;$AJ$2,#REF!))*$AV$6),0)</f>
        <v>0</v>
      </c>
      <c r="AJ135" s="25" t="e">
        <f>SUMIF(#REF!,"*-Si-VEF-*-"&amp;$A135&amp;"-"&amp;$AJ$2,#REF!)</f>
        <v>#REF!</v>
      </c>
      <c r="AK135" s="19" t="e">
        <f>SUMIF(#REF!,"*-Si-VEF-*-"&amp;$A135&amp;"-"&amp;$AJ$2,#REF!)</f>
        <v>#REF!</v>
      </c>
      <c r="AL135" s="19" t="e">
        <f>(SUMIF(#REF!,"*-Si-VEF-*-"&amp;$A135&amp;"-"&amp;$AJ$2,#REF!)*AL$6-SUMIF(#REF!,"*-Si-VEF-*-"&amp;$A135&amp;"-"&amp;$AJ$2,#REF!)*AK$6)/AL$5</f>
        <v>#REF!</v>
      </c>
      <c r="AM135" s="19" t="e">
        <f>(SUMIF(#REF!,"*-Si-VEF-*-"&amp;$A135&amp;"-"&amp;$AJ$2,#REF!)*AM$6-SUMIF(#REF!,"*-Si-VEF-*-"&amp;$A135&amp;"-"&amp;$AJ$2,#REF!)*AL$6)/AM$5</f>
        <v>#REF!</v>
      </c>
      <c r="AN135" s="19" t="e">
        <f>(SUMIF(#REF!,"*-Si-VEF-*-"&amp;$A135&amp;"-"&amp;$AJ$2,#REF!)*AN$6-SUMIF(#REF!,"*-Si-VEF-*-"&amp;$A135&amp;"-"&amp;$AJ$2,#REF!)*AM$6)/AN$5</f>
        <v>#REF!</v>
      </c>
      <c r="AO135" s="19" t="e">
        <f>(SUMIF(#REF!,"*-Si-VEF-*-"&amp;$A135&amp;"-"&amp;$AJ$2,#REF!)*AO$6-SUMIF(#REF!,"*-Si-VEF-*-"&amp;$A135&amp;"-"&amp;$AJ$2,#REF!)*AN$6)/AO$5</f>
        <v>#REF!</v>
      </c>
      <c r="AP135" s="19" t="e">
        <f>(SUMIF(#REF!,"*-Si-VEF-*-"&amp;$A135&amp;"-"&amp;$AJ$2,#REF!)*AP$6-SUMIF(#REF!,"*-Si-VEF-*-"&amp;$A135&amp;"-"&amp;$AJ$2,#REF!)*AO$6)/AP$5</f>
        <v>#REF!</v>
      </c>
      <c r="AQ135" s="19" t="e">
        <f>(SUMIF(#REF!,"*-Si-VEF-*-"&amp;$A135&amp;"-"&amp;$AJ$2,#REF!)*AQ$6-SUMIF(#REF!,"*-Si-VEF-*-"&amp;$A135&amp;"-"&amp;$AJ$2,#REF!)*AP$6)/AQ$5</f>
        <v>#REF!</v>
      </c>
      <c r="AR135" s="19" t="e">
        <f>(SUMIF(#REF!,"*-Si-VEF-*-"&amp;$A135&amp;"-"&amp;$AJ$2,#REF!)*AR$6-SUMIF(#REF!,"*-Si-VEF-*-"&amp;$A135&amp;"-"&amp;$AJ$2,#REF!)*AQ$6)/AR$5</f>
        <v>#REF!</v>
      </c>
      <c r="AS135" s="19" t="e">
        <f>(SUMIF(#REF!,"*-Si-VEF-*-"&amp;$A135&amp;"-"&amp;$AJ$2,#REF!)*AS$6-SUMIF(#REF!,"*-Si-VEF-*-"&amp;$A135&amp;"-"&amp;$AJ$2,#REF!)*AR$6)/AS$5</f>
        <v>#REF!</v>
      </c>
      <c r="AT135" s="19" t="e">
        <f>(SUMIF(#REF!,"*-Si-VEF-*-"&amp;$A135&amp;"-"&amp;$AJ$2,#REF!)*AT$6-SUMIF(#REF!,"*-Si-VEF-*-"&amp;$A135&amp;"-"&amp;$AJ$2,#REF!)*AS$6)/AT$5</f>
        <v>#REF!</v>
      </c>
      <c r="AU135" s="19" t="e">
        <f>(SUMIF(#REF!,"*-Si-VEF-*-"&amp;$A135&amp;"-"&amp;$AJ$2,#REF!)*AU$6-SUMIF(#REF!,"*-Si-VEF-*-"&amp;$A135&amp;"-"&amp;$AJ$2,#REF!)*AT$6)/AU$5</f>
        <v>#REF!</v>
      </c>
      <c r="AV135" s="19" t="e">
        <f>(SUMIF(#REF!,"*-Si-VEF-*-"&amp;$A135&amp;"-"&amp;$AJ$2,#REF!)*AV$6-SUMIF(#REF!,"*-Si-VEF-*-"&amp;$A135&amp;"-"&amp;$AJ$2,#REF!)*AU$6)/AV$5</f>
        <v>#REF!</v>
      </c>
      <c r="AX135" s="25" t="e">
        <f>SUMIF(#REF!,"*-Si-VEQ-*-"&amp;$A135&amp;"-"&amp;$AJ$2,#REF!)</f>
        <v>#REF!</v>
      </c>
      <c r="AY135" s="20" t="e">
        <f>SUMIF(#REF!,"*-Si-VEQ-*-"&amp;$A135&amp;"-"&amp;$AJ$2,#REF!)</f>
        <v>#REF!</v>
      </c>
      <c r="AZ135" s="20" t="e">
        <f>(SUMIF(#REF!,"*-Si-VEQ-*-"&amp;$A135&amp;"-"&amp;$AJ$2,#REF!)*AZ$6-SUMIF(#REF!,"*-Si-VEQ-*-"&amp;$A135&amp;"-"&amp;$AJ$2,#REF!)*AY$6)/AZ$5</f>
        <v>#REF!</v>
      </c>
      <c r="BA135" s="20" t="e">
        <f>(SUMIF(#REF!,"*-Si-VEQ-*-"&amp;$A135&amp;"-"&amp;$AJ$2,#REF!)*BA$6-SUMIF(#REF!,"*-Si-VEQ-*-"&amp;$A135&amp;"-"&amp;$AJ$2,#REF!)*AZ$6)/BA$5</f>
        <v>#REF!</v>
      </c>
      <c r="BB135" s="20" t="e">
        <f>(SUMIF(#REF!,"*-Si-VEQ-*-"&amp;$A135&amp;"-"&amp;$AJ$2,#REF!)*BB$6-SUMIF(#REF!,"*-Si-VEQ-*-"&amp;$A135&amp;"-"&amp;$AJ$2,#REF!)*BA$6)/BB$5</f>
        <v>#REF!</v>
      </c>
      <c r="BC135" s="20" t="e">
        <f>(SUMIF(#REF!,"*-Si-VEQ-*-"&amp;$A135&amp;"-"&amp;$AJ$2,#REF!)*BC$6-SUMIF(#REF!,"*-Si-VEQ-*-"&amp;$A135&amp;"-"&amp;$AJ$2,#REF!)*BB$6)/BC$5</f>
        <v>#REF!</v>
      </c>
      <c r="BD135" s="20" t="e">
        <f>(SUMIF(#REF!,"*-Si-VEQ-*-"&amp;$A135&amp;"-"&amp;$AJ$2,#REF!)*BD$6-SUMIF(#REF!,"*-Si-VEQ-*-"&amp;$A135&amp;"-"&amp;$AJ$2,#REF!)*BC$6)/BD$5</f>
        <v>#REF!</v>
      </c>
      <c r="BE135" s="20" t="e">
        <f>(SUMIF(#REF!,"*-Si-VEQ-*-"&amp;$A135&amp;"-"&amp;$AJ$2,#REF!)*BE$6-SUMIF(#REF!,"*-Si-VEQ-*-"&amp;$A135&amp;"-"&amp;$AJ$2,#REF!)*BD$6)/BE$5</f>
        <v>#REF!</v>
      </c>
      <c r="BF135" s="20" t="e">
        <f>(SUMIF(#REF!,"*-Si-VEQ-*-"&amp;$A135&amp;"-"&amp;$AJ$2,#REF!)*BF$6-SUMIF(#REF!,"*-Si-VEQ-*-"&amp;$A135&amp;"-"&amp;$AJ$2,#REF!)*BE$6)/BF$5</f>
        <v>#REF!</v>
      </c>
      <c r="BG135" s="20" t="e">
        <f>(SUMIF(#REF!,"*-Si-VEQ-*-"&amp;$A135&amp;"-"&amp;$AJ$2,#REF!)*BG$6-SUMIF(#REF!,"*-Si-VEQ-*-"&amp;$A135&amp;"-"&amp;$AJ$2,#REF!)*BF$6)/BG$5</f>
        <v>#REF!</v>
      </c>
      <c r="BH135" s="20" t="e">
        <f>(SUMIF(#REF!,"*-Si-VEQ-*-"&amp;$A135&amp;"-"&amp;$AJ$2,#REF!)*BH$6-SUMIF(#REF!,"*-Si-VEQ-*-"&amp;$A135&amp;"-"&amp;$AJ$2,#REF!)*BG$6)/BH$5</f>
        <v>#REF!</v>
      </c>
      <c r="BI135" s="20" t="e">
        <f>(SUMIF(#REF!,"*-Si-VEQ-*-"&amp;$A135&amp;"-"&amp;$AJ$2,#REF!)*BI$6-SUMIF(#REF!,"*-Si-VEQ-*-"&amp;$A135&amp;"-"&amp;$AJ$2,#REF!)*BH$6)/BI$5</f>
        <v>#REF!</v>
      </c>
      <c r="BJ135" s="20" t="e">
        <f>(SUMIF(#REF!,"*-Si-VEQ-*-"&amp;$A135&amp;"-"&amp;$AJ$2,#REF!)*BJ$6-SUMIF(#REF!,"*-Si-VEQ-*-"&amp;$A135&amp;"-"&amp;$AJ$2,#REF!)*BI$6)/BJ$5</f>
        <v>#REF!</v>
      </c>
      <c r="BL135" s="25" t="e">
        <f>SUMIF(#REF!,"*-Si-USD-*-"&amp;$A135&amp;"-"&amp;$AJ$2,#REF!)</f>
        <v>#REF!</v>
      </c>
      <c r="BM135" s="21" t="e">
        <f>SUMIF(#REF!,"*-Si-USD-*-"&amp;$A135&amp;"-"&amp;$AJ$2,#REF!)</f>
        <v>#REF!</v>
      </c>
      <c r="BN135" s="21" t="e">
        <f>(SUMIF(#REF!,"*-Si-USD-*-"&amp;$A135&amp;"-"&amp;$AJ$2,#REF!)*BN$6-SUMIF(#REF!,"*-Si-USD-*-"&amp;$A135&amp;"-"&amp;$AJ$2,#REF!)*BM$6)/BN$5</f>
        <v>#REF!</v>
      </c>
      <c r="BO135" s="21" t="e">
        <f>(SUMIF(#REF!,"*-Si-USD-*-"&amp;$A135&amp;"-"&amp;$AJ$2,#REF!)*BO$6-SUMIF(#REF!,"*-Si-USD-*-"&amp;$A135&amp;"-"&amp;$AJ$2,#REF!)*BN$6)/BO$5</f>
        <v>#REF!</v>
      </c>
      <c r="BP135" s="21" t="e">
        <f>(SUMIF(#REF!,"*-Si-USD-*-"&amp;$A135&amp;"-"&amp;$AJ$2,#REF!)*BP$6-SUMIF(#REF!,"*-Si-USD-*-"&amp;$A135&amp;"-"&amp;$AJ$2,#REF!)*BO$6)/BP$5</f>
        <v>#REF!</v>
      </c>
      <c r="BQ135" s="21" t="e">
        <f>(SUMIF(#REF!,"*-Si-USD-*-"&amp;$A135&amp;"-"&amp;$AJ$2,#REF!)*BQ$6-SUMIF(#REF!,"*-Si-USD-*-"&amp;$A135&amp;"-"&amp;$AJ$2,#REF!)*BP$6)/BQ$5</f>
        <v>#REF!</v>
      </c>
      <c r="BR135" s="21" t="e">
        <f>(SUMIF(#REF!,"*-Si-USD-*-"&amp;$A135&amp;"-"&amp;$AJ$2,#REF!)*BR$6-SUMIF(#REF!,"*-Si-USD-*-"&amp;$A135&amp;"-"&amp;$AJ$2,#REF!)*BQ$6)/BR$5</f>
        <v>#REF!</v>
      </c>
      <c r="BS135" s="21" t="e">
        <f>(SUMIF(#REF!,"*-Si-USD-*-"&amp;$A135&amp;"-"&amp;$AJ$2,#REF!)*BS$6-SUMIF(#REF!,"*-Si-USD-*-"&amp;$A135&amp;"-"&amp;$AJ$2,#REF!)*BR$6)/BS$5</f>
        <v>#REF!</v>
      </c>
      <c r="BT135" s="21" t="e">
        <f>(SUMIF(#REF!,"*-Si-USD-*-"&amp;$A135&amp;"-"&amp;$AJ$2,#REF!)*BT$6-SUMIF(#REF!,"*-Si-USD-*-"&amp;$A135&amp;"-"&amp;$AJ$2,#REF!)*BS$6)/BT$5</f>
        <v>#REF!</v>
      </c>
      <c r="BU135" s="21" t="e">
        <f>(SUMIF(#REF!,"*-Si-USD-*-"&amp;$A135&amp;"-"&amp;$AJ$2,#REF!)*BU$6-SUMIF(#REF!,"*-Si-USD-*-"&amp;$A135&amp;"-"&amp;$AJ$2,#REF!)*BT$6)/BU$5</f>
        <v>#REF!</v>
      </c>
      <c r="BV135" s="21" t="e">
        <f>(SUMIF(#REF!,"*-Si-USD-*-"&amp;$A135&amp;"-"&amp;$AJ$2,#REF!)*BV$6-SUMIF(#REF!,"*-Si-USD-*-"&amp;$A135&amp;"-"&amp;$AJ$2,#REF!)*BU$6)/BV$5</f>
        <v>#REF!</v>
      </c>
      <c r="BW135" s="21" t="e">
        <f>(SUMIF(#REF!,"*-Si-USD-*-"&amp;$A135&amp;"-"&amp;$AJ$2,#REF!)*BW$6-SUMIF(#REF!,"*-Si-USD-*-"&amp;$A135&amp;"-"&amp;$AJ$2,#REF!)*BV$6)/BW$5</f>
        <v>#REF!</v>
      </c>
      <c r="BX135" s="21" t="e">
        <f>(SUMIF(#REF!,"*-Si-USD-*-"&amp;$A135&amp;"-"&amp;$AJ$2,#REF!)*BX$6-SUMIF(#REF!,"*-Si-USD-*-"&amp;$A135&amp;"-"&amp;$AJ$2,#REF!)*BW$6)/BX$5</f>
        <v>#REF!</v>
      </c>
      <c r="CB135" s="28">
        <f>IFERROR(1000*SUMIF(#REF!,"*-Si-*-Si-"&amp;$A135&amp;"-"&amp;$AJ$2,#REF!)/(SUM(CC135:CE135)*$BX$6),0)</f>
        <v>0</v>
      </c>
      <c r="CC135" s="22" t="e">
        <f>SUMIF(#REF!,"*-Si-VEF-Si-"&amp;$A135&amp;"-"&amp;$AJ$2,#REF!)</f>
        <v>#REF!</v>
      </c>
      <c r="CD135" s="23" t="e">
        <f>SUMIF(#REF!,"*-Si-VEQ-Si-"&amp;$A135&amp;"-"&amp;$AJ$2,#REF!)</f>
        <v>#REF!</v>
      </c>
      <c r="CE135" s="24" t="e">
        <f>SUMIF(#REF!,"*-Si-USD-Si-"&amp;$A135&amp;"-"&amp;$AJ$2,#REF!)</f>
        <v>#REF!</v>
      </c>
      <c r="CI135" s="15" t="str">
        <f t="shared" si="10"/>
        <v>E135</v>
      </c>
      <c r="CK135" s="16">
        <v>7</v>
      </c>
      <c r="CL135" s="16">
        <v>0</v>
      </c>
      <c r="CM135" s="16">
        <v>4</v>
      </c>
    </row>
    <row r="136" spans="1:91" ht="20.100000000000001" customHeight="1" x14ac:dyDescent="0.25">
      <c r="A136" s="18" t="s">
        <v>227</v>
      </c>
      <c r="E136" s="15" t="s">
        <v>228</v>
      </c>
      <c r="G136" s="15" t="str">
        <f t="shared" si="50"/>
        <v>D136</v>
      </c>
      <c r="I136" s="27">
        <f ca="1">IFERROR(1000*SUMIF(#REF!,"*-Si-*-*-"&amp;$A136&amp;"-"&amp;J$2,INDIRECT("'BD Ppto'!"&amp;#REF!))/(SUM(J136:L136)*L$415),0)</f>
        <v>0</v>
      </c>
      <c r="J136" s="19" t="e">
        <f ca="1">SUMIF(#REF!,"*-Si-VEF-*-"&amp;$A136&amp;"-"&amp;$J$2,INDIRECT("'BD Ppto'!"&amp;#REF!))</f>
        <v>#REF!</v>
      </c>
      <c r="K136" s="20" t="e">
        <f ca="1">SUMIF(#REF!,"*-Si-VEQ-*-"&amp;$A136&amp;"-"&amp;$J$2,INDIRECT("'BD Ppto'!"&amp;#REF!))</f>
        <v>#REF!</v>
      </c>
      <c r="L136" s="21" t="e">
        <f ca="1">SUMIF(#REF!,"*-Si-USD-*-"&amp;$A136&amp;"-"&amp;$J$2,INDIRECT("'BD Ppto'!"&amp;#REF!))</f>
        <v>#REF!</v>
      </c>
      <c r="N136" s="27">
        <f ca="1">IFERROR(1000*SUMIF(#REF!,"*-Si-*-*-"&amp;$A136&amp;"-"&amp;O$2,INDIRECT("'BD Ppto'!"&amp;#REF!))/(SUM(O136:Q136)*Q$415),0)</f>
        <v>0</v>
      </c>
      <c r="O136" s="19" t="e">
        <f ca="1">SUMIF(#REF!,"*-Si-VEF-*-"&amp;$A136&amp;"-"&amp;O$2,INDIRECT("'BD Ppto'!"&amp;#REF!))</f>
        <v>#REF!</v>
      </c>
      <c r="P136" s="20" t="e">
        <f ca="1">SUMIF(#REF!,"*-Si-VEQ-*-"&amp;$A136&amp;"-"&amp;O$2,INDIRECT("'BD Ppto'!"&amp;#REF!))</f>
        <v>#REF!</v>
      </c>
      <c r="Q136" s="21" t="e">
        <f ca="1">SUMIF(#REF!,"*-Si-USD-*-"&amp;$A136&amp;"-"&amp;O$2,INDIRECT("'BD Ppto'!"&amp;#REF!))</f>
        <v>#REF!</v>
      </c>
      <c r="S136" s="27">
        <f ca="1">IFERROR(1000*SUMIF(#REF!,"*-Si-*-*-"&amp;$A136&amp;"-"&amp;T$2,INDIRECT("'BD Ppto'!"&amp;#REF!))/(SUM(T136:V136)*V$415),0)</f>
        <v>0</v>
      </c>
      <c r="T136" s="19" t="e">
        <f ca="1">SUMIF(#REF!,"*-Si-VEF-*-"&amp;$A136&amp;"-"&amp;T$2,INDIRECT("'BD Ppto'!"&amp;#REF!))</f>
        <v>#REF!</v>
      </c>
      <c r="U136" s="20" t="e">
        <f ca="1">SUMIF(#REF!,"*-Si-VEQ-*-"&amp;$A136&amp;"-"&amp;T$2,INDIRECT("'BD Ppto'!"&amp;#REF!))</f>
        <v>#REF!</v>
      </c>
      <c r="V136" s="21" t="e">
        <f ca="1">SUMIF(#REF!,"*-Si-USD-*-"&amp;$A136&amp;"-"&amp;T$2,INDIRECT("'BD Ppto'!"&amp;#REF!))</f>
        <v>#REF!</v>
      </c>
      <c r="X136" s="27">
        <f ca="1">IFERROR(1000*SUMIF(#REF!,"*-Si-*-*-"&amp;$A136&amp;"-"&amp;Y$2,INDIRECT("'BD Ppto'!"&amp;#REF!))/(SUM(Y136:AA136)*AA$415),0)</f>
        <v>0</v>
      </c>
      <c r="Y136" s="19" t="e">
        <f ca="1">SUMIF(#REF!,"*-Si-VEF-*-"&amp;$A136&amp;"-"&amp;Y$2,INDIRECT("'BD Ppto'!"&amp;#REF!))</f>
        <v>#REF!</v>
      </c>
      <c r="Z136" s="20" t="e">
        <f ca="1">SUMIF(#REF!,"*-Si-VEQ-*-"&amp;$A136&amp;"-"&amp;Y$2,INDIRECT("'BD Ppto'!"&amp;#REF!))</f>
        <v>#REF!</v>
      </c>
      <c r="AA136" s="21" t="e">
        <f ca="1">SUMIF(#REF!,"*-Si-USD-*-"&amp;$A136&amp;"-"&amp;Y$2,INDIRECT("'BD Ppto'!"&amp;#REF!))</f>
        <v>#REF!</v>
      </c>
      <c r="AC136" s="28">
        <f ca="1">IFERROR(1000*SUMIF(#REF!,"*-Si-*-Si-"&amp;$A136&amp;"-"&amp;AD$2,INDIRECT("'BD Ppto'!"&amp;#REF!))/(SUM(AD136:AF136)*AF$415),0)</f>
        <v>0</v>
      </c>
      <c r="AD136" s="22" t="e">
        <f ca="1">SUMIF(#REF!,"*-Si-VEF-Si-"&amp;$A136&amp;"-"&amp;AD$2,INDIRECT("'BD Ppto'!"&amp;#REF!))</f>
        <v>#REF!</v>
      </c>
      <c r="AE136" s="23" t="e">
        <f ca="1">SUMIF(#REF!,"*-Si-VEQ-Si-"&amp;$A136&amp;"-"&amp;AD$2,INDIRECT("'BD Ppto'!"&amp;#REF!))</f>
        <v>#REF!</v>
      </c>
      <c r="AF136" s="24" t="e">
        <f ca="1">SUMIF(#REF!,"*-Si-USD-Si-"&amp;$A136&amp;"-"&amp;AD$2,INDIRECT("'BD Ppto'!"&amp;#REF!))</f>
        <v>#REF!</v>
      </c>
      <c r="AI136" s="27">
        <f>IFERROR(1000*SUMIF(#REF!,"*-Si-*-*-"&amp;$A136&amp;"-"&amp;$AJ$2,#REF!)/((SUMIF(#REF!,"*-Si-*-*-"&amp;$A136&amp;"-"&amp;$AJ$2,#REF!))*$AV$6),0)</f>
        <v>0</v>
      </c>
      <c r="AJ136" s="25" t="e">
        <f>SUMIF(#REF!,"*-Si-VEF-*-"&amp;$A136&amp;"-"&amp;$AJ$2,#REF!)</f>
        <v>#REF!</v>
      </c>
      <c r="AK136" s="19" t="e">
        <f>SUMIF(#REF!,"*-Si-VEF-*-"&amp;$A136&amp;"-"&amp;$AJ$2,#REF!)</f>
        <v>#REF!</v>
      </c>
      <c r="AL136" s="19" t="e">
        <f>(SUMIF(#REF!,"*-Si-VEF-*-"&amp;$A136&amp;"-"&amp;$AJ$2,#REF!)*AL$6-SUMIF(#REF!,"*-Si-VEF-*-"&amp;$A136&amp;"-"&amp;$AJ$2,#REF!)*AK$6)/AL$5</f>
        <v>#REF!</v>
      </c>
      <c r="AM136" s="19" t="e">
        <f>(SUMIF(#REF!,"*-Si-VEF-*-"&amp;$A136&amp;"-"&amp;$AJ$2,#REF!)*AM$6-SUMIF(#REF!,"*-Si-VEF-*-"&amp;$A136&amp;"-"&amp;$AJ$2,#REF!)*AL$6)/AM$5</f>
        <v>#REF!</v>
      </c>
      <c r="AN136" s="19" t="e">
        <f>(SUMIF(#REF!,"*-Si-VEF-*-"&amp;$A136&amp;"-"&amp;$AJ$2,#REF!)*AN$6-SUMIF(#REF!,"*-Si-VEF-*-"&amp;$A136&amp;"-"&amp;$AJ$2,#REF!)*AM$6)/AN$5</f>
        <v>#REF!</v>
      </c>
      <c r="AO136" s="19" t="e">
        <f>(SUMIF(#REF!,"*-Si-VEF-*-"&amp;$A136&amp;"-"&amp;$AJ$2,#REF!)*AO$6-SUMIF(#REF!,"*-Si-VEF-*-"&amp;$A136&amp;"-"&amp;$AJ$2,#REF!)*AN$6)/AO$5</f>
        <v>#REF!</v>
      </c>
      <c r="AP136" s="19" t="e">
        <f>(SUMIF(#REF!,"*-Si-VEF-*-"&amp;$A136&amp;"-"&amp;$AJ$2,#REF!)*AP$6-SUMIF(#REF!,"*-Si-VEF-*-"&amp;$A136&amp;"-"&amp;$AJ$2,#REF!)*AO$6)/AP$5</f>
        <v>#REF!</v>
      </c>
      <c r="AQ136" s="19" t="e">
        <f>(SUMIF(#REF!,"*-Si-VEF-*-"&amp;$A136&amp;"-"&amp;$AJ$2,#REF!)*AQ$6-SUMIF(#REF!,"*-Si-VEF-*-"&amp;$A136&amp;"-"&amp;$AJ$2,#REF!)*AP$6)/AQ$5</f>
        <v>#REF!</v>
      </c>
      <c r="AR136" s="19" t="e">
        <f>(SUMIF(#REF!,"*-Si-VEF-*-"&amp;$A136&amp;"-"&amp;$AJ$2,#REF!)*AR$6-SUMIF(#REF!,"*-Si-VEF-*-"&amp;$A136&amp;"-"&amp;$AJ$2,#REF!)*AQ$6)/AR$5</f>
        <v>#REF!</v>
      </c>
      <c r="AS136" s="19" t="e">
        <f>(SUMIF(#REF!,"*-Si-VEF-*-"&amp;$A136&amp;"-"&amp;$AJ$2,#REF!)*AS$6-SUMIF(#REF!,"*-Si-VEF-*-"&amp;$A136&amp;"-"&amp;$AJ$2,#REF!)*AR$6)/AS$5</f>
        <v>#REF!</v>
      </c>
      <c r="AT136" s="19" t="e">
        <f>(SUMIF(#REF!,"*-Si-VEF-*-"&amp;$A136&amp;"-"&amp;$AJ$2,#REF!)*AT$6-SUMIF(#REF!,"*-Si-VEF-*-"&amp;$A136&amp;"-"&amp;$AJ$2,#REF!)*AS$6)/AT$5</f>
        <v>#REF!</v>
      </c>
      <c r="AU136" s="19" t="e">
        <f>(SUMIF(#REF!,"*-Si-VEF-*-"&amp;$A136&amp;"-"&amp;$AJ$2,#REF!)*AU$6-SUMIF(#REF!,"*-Si-VEF-*-"&amp;$A136&amp;"-"&amp;$AJ$2,#REF!)*AT$6)/AU$5</f>
        <v>#REF!</v>
      </c>
      <c r="AV136" s="19" t="e">
        <f>(SUMIF(#REF!,"*-Si-VEF-*-"&amp;$A136&amp;"-"&amp;$AJ$2,#REF!)*AV$6-SUMIF(#REF!,"*-Si-VEF-*-"&amp;$A136&amp;"-"&amp;$AJ$2,#REF!)*AU$6)/AV$5</f>
        <v>#REF!</v>
      </c>
      <c r="AX136" s="25" t="e">
        <f>SUMIF(#REF!,"*-Si-VEQ-*-"&amp;$A136&amp;"-"&amp;$AJ$2,#REF!)</f>
        <v>#REF!</v>
      </c>
      <c r="AY136" s="20" t="e">
        <f>SUMIF(#REF!,"*-Si-VEQ-*-"&amp;$A136&amp;"-"&amp;$AJ$2,#REF!)</f>
        <v>#REF!</v>
      </c>
      <c r="AZ136" s="20" t="e">
        <f>(SUMIF(#REF!,"*-Si-VEQ-*-"&amp;$A136&amp;"-"&amp;$AJ$2,#REF!)*AZ$6-SUMIF(#REF!,"*-Si-VEQ-*-"&amp;$A136&amp;"-"&amp;$AJ$2,#REF!)*AY$6)/AZ$5</f>
        <v>#REF!</v>
      </c>
      <c r="BA136" s="20" t="e">
        <f>(SUMIF(#REF!,"*-Si-VEQ-*-"&amp;$A136&amp;"-"&amp;$AJ$2,#REF!)*BA$6-SUMIF(#REF!,"*-Si-VEQ-*-"&amp;$A136&amp;"-"&amp;$AJ$2,#REF!)*AZ$6)/BA$5</f>
        <v>#REF!</v>
      </c>
      <c r="BB136" s="20" t="e">
        <f>(SUMIF(#REF!,"*-Si-VEQ-*-"&amp;$A136&amp;"-"&amp;$AJ$2,#REF!)*BB$6-SUMIF(#REF!,"*-Si-VEQ-*-"&amp;$A136&amp;"-"&amp;$AJ$2,#REF!)*BA$6)/BB$5</f>
        <v>#REF!</v>
      </c>
      <c r="BC136" s="20" t="e">
        <f>(SUMIF(#REF!,"*-Si-VEQ-*-"&amp;$A136&amp;"-"&amp;$AJ$2,#REF!)*BC$6-SUMIF(#REF!,"*-Si-VEQ-*-"&amp;$A136&amp;"-"&amp;$AJ$2,#REF!)*BB$6)/BC$5</f>
        <v>#REF!</v>
      </c>
      <c r="BD136" s="20" t="e">
        <f>(SUMIF(#REF!,"*-Si-VEQ-*-"&amp;$A136&amp;"-"&amp;$AJ$2,#REF!)*BD$6-SUMIF(#REF!,"*-Si-VEQ-*-"&amp;$A136&amp;"-"&amp;$AJ$2,#REF!)*BC$6)/BD$5</f>
        <v>#REF!</v>
      </c>
      <c r="BE136" s="20" t="e">
        <f>(SUMIF(#REF!,"*-Si-VEQ-*-"&amp;$A136&amp;"-"&amp;$AJ$2,#REF!)*BE$6-SUMIF(#REF!,"*-Si-VEQ-*-"&amp;$A136&amp;"-"&amp;$AJ$2,#REF!)*BD$6)/BE$5</f>
        <v>#REF!</v>
      </c>
      <c r="BF136" s="20" t="e">
        <f>(SUMIF(#REF!,"*-Si-VEQ-*-"&amp;$A136&amp;"-"&amp;$AJ$2,#REF!)*BF$6-SUMIF(#REF!,"*-Si-VEQ-*-"&amp;$A136&amp;"-"&amp;$AJ$2,#REF!)*BE$6)/BF$5</f>
        <v>#REF!</v>
      </c>
      <c r="BG136" s="20" t="e">
        <f>(SUMIF(#REF!,"*-Si-VEQ-*-"&amp;$A136&amp;"-"&amp;$AJ$2,#REF!)*BG$6-SUMIF(#REF!,"*-Si-VEQ-*-"&amp;$A136&amp;"-"&amp;$AJ$2,#REF!)*BF$6)/BG$5</f>
        <v>#REF!</v>
      </c>
      <c r="BH136" s="20" t="e">
        <f>(SUMIF(#REF!,"*-Si-VEQ-*-"&amp;$A136&amp;"-"&amp;$AJ$2,#REF!)*BH$6-SUMIF(#REF!,"*-Si-VEQ-*-"&amp;$A136&amp;"-"&amp;$AJ$2,#REF!)*BG$6)/BH$5</f>
        <v>#REF!</v>
      </c>
      <c r="BI136" s="20" t="e">
        <f>(SUMIF(#REF!,"*-Si-VEQ-*-"&amp;$A136&amp;"-"&amp;$AJ$2,#REF!)*BI$6-SUMIF(#REF!,"*-Si-VEQ-*-"&amp;$A136&amp;"-"&amp;$AJ$2,#REF!)*BH$6)/BI$5</f>
        <v>#REF!</v>
      </c>
      <c r="BJ136" s="20" t="e">
        <f>(SUMIF(#REF!,"*-Si-VEQ-*-"&amp;$A136&amp;"-"&amp;$AJ$2,#REF!)*BJ$6-SUMIF(#REF!,"*-Si-VEQ-*-"&amp;$A136&amp;"-"&amp;$AJ$2,#REF!)*BI$6)/BJ$5</f>
        <v>#REF!</v>
      </c>
      <c r="BL136" s="25" t="e">
        <f>SUMIF(#REF!,"*-Si-USD-*-"&amp;$A136&amp;"-"&amp;$AJ$2,#REF!)</f>
        <v>#REF!</v>
      </c>
      <c r="BM136" s="21" t="e">
        <f>SUMIF(#REF!,"*-Si-USD-*-"&amp;$A136&amp;"-"&amp;$AJ$2,#REF!)</f>
        <v>#REF!</v>
      </c>
      <c r="BN136" s="21" t="e">
        <f>(SUMIF(#REF!,"*-Si-USD-*-"&amp;$A136&amp;"-"&amp;$AJ$2,#REF!)*BN$6-SUMIF(#REF!,"*-Si-USD-*-"&amp;$A136&amp;"-"&amp;$AJ$2,#REF!)*BM$6)/BN$5</f>
        <v>#REF!</v>
      </c>
      <c r="BO136" s="21" t="e">
        <f>(SUMIF(#REF!,"*-Si-USD-*-"&amp;$A136&amp;"-"&amp;$AJ$2,#REF!)*BO$6-SUMIF(#REF!,"*-Si-USD-*-"&amp;$A136&amp;"-"&amp;$AJ$2,#REF!)*BN$6)/BO$5</f>
        <v>#REF!</v>
      </c>
      <c r="BP136" s="21" t="e">
        <f>(SUMIF(#REF!,"*-Si-USD-*-"&amp;$A136&amp;"-"&amp;$AJ$2,#REF!)*BP$6-SUMIF(#REF!,"*-Si-USD-*-"&amp;$A136&amp;"-"&amp;$AJ$2,#REF!)*BO$6)/BP$5</f>
        <v>#REF!</v>
      </c>
      <c r="BQ136" s="21" t="e">
        <f>(SUMIF(#REF!,"*-Si-USD-*-"&amp;$A136&amp;"-"&amp;$AJ$2,#REF!)*BQ$6-SUMIF(#REF!,"*-Si-USD-*-"&amp;$A136&amp;"-"&amp;$AJ$2,#REF!)*BP$6)/BQ$5</f>
        <v>#REF!</v>
      </c>
      <c r="BR136" s="21" t="e">
        <f>(SUMIF(#REF!,"*-Si-USD-*-"&amp;$A136&amp;"-"&amp;$AJ$2,#REF!)*BR$6-SUMIF(#REF!,"*-Si-USD-*-"&amp;$A136&amp;"-"&amp;$AJ$2,#REF!)*BQ$6)/BR$5</f>
        <v>#REF!</v>
      </c>
      <c r="BS136" s="21" t="e">
        <f>(SUMIF(#REF!,"*-Si-USD-*-"&amp;$A136&amp;"-"&amp;$AJ$2,#REF!)*BS$6-SUMIF(#REF!,"*-Si-USD-*-"&amp;$A136&amp;"-"&amp;$AJ$2,#REF!)*BR$6)/BS$5</f>
        <v>#REF!</v>
      </c>
      <c r="BT136" s="21" t="e">
        <f>(SUMIF(#REF!,"*-Si-USD-*-"&amp;$A136&amp;"-"&amp;$AJ$2,#REF!)*BT$6-SUMIF(#REF!,"*-Si-USD-*-"&amp;$A136&amp;"-"&amp;$AJ$2,#REF!)*BS$6)/BT$5</f>
        <v>#REF!</v>
      </c>
      <c r="BU136" s="21" t="e">
        <f>(SUMIF(#REF!,"*-Si-USD-*-"&amp;$A136&amp;"-"&amp;$AJ$2,#REF!)*BU$6-SUMIF(#REF!,"*-Si-USD-*-"&amp;$A136&amp;"-"&amp;$AJ$2,#REF!)*BT$6)/BU$5</f>
        <v>#REF!</v>
      </c>
      <c r="BV136" s="21" t="e">
        <f>(SUMIF(#REF!,"*-Si-USD-*-"&amp;$A136&amp;"-"&amp;$AJ$2,#REF!)*BV$6-SUMIF(#REF!,"*-Si-USD-*-"&amp;$A136&amp;"-"&amp;$AJ$2,#REF!)*BU$6)/BV$5</f>
        <v>#REF!</v>
      </c>
      <c r="BW136" s="21" t="e">
        <f>(SUMIF(#REF!,"*-Si-USD-*-"&amp;$A136&amp;"-"&amp;$AJ$2,#REF!)*BW$6-SUMIF(#REF!,"*-Si-USD-*-"&amp;$A136&amp;"-"&amp;$AJ$2,#REF!)*BV$6)/BW$5</f>
        <v>#REF!</v>
      </c>
      <c r="BX136" s="21" t="e">
        <f>(SUMIF(#REF!,"*-Si-USD-*-"&amp;$A136&amp;"-"&amp;$AJ$2,#REF!)*BX$6-SUMIF(#REF!,"*-Si-USD-*-"&amp;$A136&amp;"-"&amp;$AJ$2,#REF!)*BW$6)/BX$5</f>
        <v>#REF!</v>
      </c>
      <c r="CB136" s="28">
        <f>IFERROR(1000*SUMIF(#REF!,"*-Si-*-Si-"&amp;$A136&amp;"-"&amp;$AJ$2,#REF!)/(SUM(CC136:CE136)*$BX$6),0)</f>
        <v>0</v>
      </c>
      <c r="CC136" s="22" t="e">
        <f>SUMIF(#REF!,"*-Si-VEF-Si-"&amp;$A136&amp;"-"&amp;$AJ$2,#REF!)</f>
        <v>#REF!</v>
      </c>
      <c r="CD136" s="23" t="e">
        <f>SUMIF(#REF!,"*-Si-VEQ-Si-"&amp;$A136&amp;"-"&amp;$AJ$2,#REF!)</f>
        <v>#REF!</v>
      </c>
      <c r="CE136" s="24" t="e">
        <f>SUMIF(#REF!,"*-Si-USD-Si-"&amp;$A136&amp;"-"&amp;$AJ$2,#REF!)</f>
        <v>#REF!</v>
      </c>
      <c r="CI136" s="15" t="str">
        <f t="shared" si="10"/>
        <v>E136</v>
      </c>
      <c r="CK136" s="16">
        <v>10</v>
      </c>
      <c r="CL136" s="16">
        <v>0</v>
      </c>
      <c r="CM136" s="16">
        <v>4</v>
      </c>
    </row>
    <row r="137" spans="1:91" ht="20.100000000000001" customHeight="1" x14ac:dyDescent="0.25">
      <c r="A137" s="18" t="s">
        <v>229</v>
      </c>
      <c r="E137" s="15" t="s">
        <v>230</v>
      </c>
      <c r="G137" s="15" t="str">
        <f t="shared" si="50"/>
        <v>D137</v>
      </c>
      <c r="I137" s="27">
        <f ca="1">IFERROR(1000*SUMIF(#REF!,"*-Si-*-*-"&amp;$A137&amp;"-"&amp;J$2,INDIRECT("'BD Ppto'!"&amp;#REF!))/(SUM(J137:L137)*L$415),0)</f>
        <v>0</v>
      </c>
      <c r="J137" s="19" t="e">
        <f ca="1">SUMIF(#REF!,"*-Si-VEF-*-"&amp;$A137&amp;"-"&amp;$J$2,INDIRECT("'BD Ppto'!"&amp;#REF!))</f>
        <v>#REF!</v>
      </c>
      <c r="K137" s="20" t="e">
        <f ca="1">SUMIF(#REF!,"*-Si-VEQ-*-"&amp;$A137&amp;"-"&amp;$J$2,INDIRECT("'BD Ppto'!"&amp;#REF!))</f>
        <v>#REF!</v>
      </c>
      <c r="L137" s="21" t="e">
        <f ca="1">SUMIF(#REF!,"*-Si-USD-*-"&amp;$A137&amp;"-"&amp;$J$2,INDIRECT("'BD Ppto'!"&amp;#REF!))</f>
        <v>#REF!</v>
      </c>
      <c r="N137" s="27">
        <f ca="1">IFERROR(1000*SUMIF(#REF!,"*-Si-*-*-"&amp;$A137&amp;"-"&amp;O$2,INDIRECT("'BD Ppto'!"&amp;#REF!))/(SUM(O137:Q137)*Q$415),0)</f>
        <v>0</v>
      </c>
      <c r="O137" s="19" t="e">
        <f ca="1">SUMIF(#REF!,"*-Si-VEF-*-"&amp;$A137&amp;"-"&amp;O$2,INDIRECT("'BD Ppto'!"&amp;#REF!))</f>
        <v>#REF!</v>
      </c>
      <c r="P137" s="20" t="e">
        <f ca="1">SUMIF(#REF!,"*-Si-VEQ-*-"&amp;$A137&amp;"-"&amp;O$2,INDIRECT("'BD Ppto'!"&amp;#REF!))</f>
        <v>#REF!</v>
      </c>
      <c r="Q137" s="21" t="e">
        <f ca="1">SUMIF(#REF!,"*-Si-USD-*-"&amp;$A137&amp;"-"&amp;O$2,INDIRECT("'BD Ppto'!"&amp;#REF!))</f>
        <v>#REF!</v>
      </c>
      <c r="S137" s="27">
        <f ca="1">IFERROR(1000*SUMIF(#REF!,"*-Si-*-*-"&amp;$A137&amp;"-"&amp;T$2,INDIRECT("'BD Ppto'!"&amp;#REF!))/(SUM(T137:V137)*V$415),0)</f>
        <v>0</v>
      </c>
      <c r="T137" s="19" t="e">
        <f ca="1">SUMIF(#REF!,"*-Si-VEF-*-"&amp;$A137&amp;"-"&amp;T$2,INDIRECT("'BD Ppto'!"&amp;#REF!))</f>
        <v>#REF!</v>
      </c>
      <c r="U137" s="20" t="e">
        <f ca="1">SUMIF(#REF!,"*-Si-VEQ-*-"&amp;$A137&amp;"-"&amp;T$2,INDIRECT("'BD Ppto'!"&amp;#REF!))</f>
        <v>#REF!</v>
      </c>
      <c r="V137" s="21" t="e">
        <f ca="1">SUMIF(#REF!,"*-Si-USD-*-"&amp;$A137&amp;"-"&amp;T$2,INDIRECT("'BD Ppto'!"&amp;#REF!))</f>
        <v>#REF!</v>
      </c>
      <c r="X137" s="27">
        <f ca="1">IFERROR(1000*SUMIF(#REF!,"*-Si-*-*-"&amp;$A137&amp;"-"&amp;Y$2,INDIRECT("'BD Ppto'!"&amp;#REF!))/(SUM(Y137:AA137)*AA$415),0)</f>
        <v>0</v>
      </c>
      <c r="Y137" s="19" t="e">
        <f ca="1">SUMIF(#REF!,"*-Si-VEF-*-"&amp;$A137&amp;"-"&amp;Y$2,INDIRECT("'BD Ppto'!"&amp;#REF!))</f>
        <v>#REF!</v>
      </c>
      <c r="Z137" s="20" t="e">
        <f ca="1">SUMIF(#REF!,"*-Si-VEQ-*-"&amp;$A137&amp;"-"&amp;Y$2,INDIRECT("'BD Ppto'!"&amp;#REF!))</f>
        <v>#REF!</v>
      </c>
      <c r="AA137" s="21" t="e">
        <f ca="1">SUMIF(#REF!,"*-Si-USD-*-"&amp;$A137&amp;"-"&amp;Y$2,INDIRECT("'BD Ppto'!"&amp;#REF!))</f>
        <v>#REF!</v>
      </c>
      <c r="AC137" s="28">
        <f ca="1">IFERROR(1000*SUMIF(#REF!,"*-Si-*-Si-"&amp;$A137&amp;"-"&amp;AD$2,INDIRECT("'BD Ppto'!"&amp;#REF!))/(SUM(AD137:AF137)*AF$415),0)</f>
        <v>0</v>
      </c>
      <c r="AD137" s="22" t="e">
        <f ca="1">SUMIF(#REF!,"*-Si-VEF-Si-"&amp;$A137&amp;"-"&amp;AD$2,INDIRECT("'BD Ppto'!"&amp;#REF!))</f>
        <v>#REF!</v>
      </c>
      <c r="AE137" s="23" t="e">
        <f ca="1">SUMIF(#REF!,"*-Si-VEQ-Si-"&amp;$A137&amp;"-"&amp;AD$2,INDIRECT("'BD Ppto'!"&amp;#REF!))</f>
        <v>#REF!</v>
      </c>
      <c r="AF137" s="24" t="e">
        <f ca="1">SUMIF(#REF!,"*-Si-USD-Si-"&amp;$A137&amp;"-"&amp;AD$2,INDIRECT("'BD Ppto'!"&amp;#REF!))</f>
        <v>#REF!</v>
      </c>
      <c r="AI137" s="27">
        <f>IFERROR(1000*SUMIF(#REF!,"*-Si-*-*-"&amp;$A137&amp;"-"&amp;$AJ$2,#REF!)/((SUMIF(#REF!,"*-Si-*-*-"&amp;$A137&amp;"-"&amp;$AJ$2,#REF!))*$AV$6),0)</f>
        <v>0</v>
      </c>
      <c r="AJ137" s="25" t="e">
        <f>SUMIF(#REF!,"*-Si-VEF-*-"&amp;$A137&amp;"-"&amp;$AJ$2,#REF!)</f>
        <v>#REF!</v>
      </c>
      <c r="AK137" s="19" t="e">
        <f>SUMIF(#REF!,"*-Si-VEF-*-"&amp;$A137&amp;"-"&amp;$AJ$2,#REF!)</f>
        <v>#REF!</v>
      </c>
      <c r="AL137" s="19" t="e">
        <f>(SUMIF(#REF!,"*-Si-VEF-*-"&amp;$A137&amp;"-"&amp;$AJ$2,#REF!)*AL$6-SUMIF(#REF!,"*-Si-VEF-*-"&amp;$A137&amp;"-"&amp;$AJ$2,#REF!)*AK$6)/AL$5</f>
        <v>#REF!</v>
      </c>
      <c r="AM137" s="19" t="e">
        <f>(SUMIF(#REF!,"*-Si-VEF-*-"&amp;$A137&amp;"-"&amp;$AJ$2,#REF!)*AM$6-SUMIF(#REF!,"*-Si-VEF-*-"&amp;$A137&amp;"-"&amp;$AJ$2,#REF!)*AL$6)/AM$5</f>
        <v>#REF!</v>
      </c>
      <c r="AN137" s="19" t="e">
        <f>(SUMIF(#REF!,"*-Si-VEF-*-"&amp;$A137&amp;"-"&amp;$AJ$2,#REF!)*AN$6-SUMIF(#REF!,"*-Si-VEF-*-"&amp;$A137&amp;"-"&amp;$AJ$2,#REF!)*AM$6)/AN$5</f>
        <v>#REF!</v>
      </c>
      <c r="AO137" s="19" t="e">
        <f>(SUMIF(#REF!,"*-Si-VEF-*-"&amp;$A137&amp;"-"&amp;$AJ$2,#REF!)*AO$6-SUMIF(#REF!,"*-Si-VEF-*-"&amp;$A137&amp;"-"&amp;$AJ$2,#REF!)*AN$6)/AO$5</f>
        <v>#REF!</v>
      </c>
      <c r="AP137" s="19" t="e">
        <f>(SUMIF(#REF!,"*-Si-VEF-*-"&amp;$A137&amp;"-"&amp;$AJ$2,#REF!)*AP$6-SUMIF(#REF!,"*-Si-VEF-*-"&amp;$A137&amp;"-"&amp;$AJ$2,#REF!)*AO$6)/AP$5</f>
        <v>#REF!</v>
      </c>
      <c r="AQ137" s="19" t="e">
        <f>(SUMIF(#REF!,"*-Si-VEF-*-"&amp;$A137&amp;"-"&amp;$AJ$2,#REF!)*AQ$6-SUMIF(#REF!,"*-Si-VEF-*-"&amp;$A137&amp;"-"&amp;$AJ$2,#REF!)*AP$6)/AQ$5</f>
        <v>#REF!</v>
      </c>
      <c r="AR137" s="19" t="e">
        <f>(SUMIF(#REF!,"*-Si-VEF-*-"&amp;$A137&amp;"-"&amp;$AJ$2,#REF!)*AR$6-SUMIF(#REF!,"*-Si-VEF-*-"&amp;$A137&amp;"-"&amp;$AJ$2,#REF!)*AQ$6)/AR$5</f>
        <v>#REF!</v>
      </c>
      <c r="AS137" s="19" t="e">
        <f>(SUMIF(#REF!,"*-Si-VEF-*-"&amp;$A137&amp;"-"&amp;$AJ$2,#REF!)*AS$6-SUMIF(#REF!,"*-Si-VEF-*-"&amp;$A137&amp;"-"&amp;$AJ$2,#REF!)*AR$6)/AS$5</f>
        <v>#REF!</v>
      </c>
      <c r="AT137" s="19" t="e">
        <f>(SUMIF(#REF!,"*-Si-VEF-*-"&amp;$A137&amp;"-"&amp;$AJ$2,#REF!)*AT$6-SUMIF(#REF!,"*-Si-VEF-*-"&amp;$A137&amp;"-"&amp;$AJ$2,#REF!)*AS$6)/AT$5</f>
        <v>#REF!</v>
      </c>
      <c r="AU137" s="19" t="e">
        <f>(SUMIF(#REF!,"*-Si-VEF-*-"&amp;$A137&amp;"-"&amp;$AJ$2,#REF!)*AU$6-SUMIF(#REF!,"*-Si-VEF-*-"&amp;$A137&amp;"-"&amp;$AJ$2,#REF!)*AT$6)/AU$5</f>
        <v>#REF!</v>
      </c>
      <c r="AV137" s="19" t="e">
        <f>(SUMIF(#REF!,"*-Si-VEF-*-"&amp;$A137&amp;"-"&amp;$AJ$2,#REF!)*AV$6-SUMIF(#REF!,"*-Si-VEF-*-"&amp;$A137&amp;"-"&amp;$AJ$2,#REF!)*AU$6)/AV$5</f>
        <v>#REF!</v>
      </c>
      <c r="AX137" s="25" t="e">
        <f>SUMIF(#REF!,"*-Si-VEQ-*-"&amp;$A137&amp;"-"&amp;$AJ$2,#REF!)</f>
        <v>#REF!</v>
      </c>
      <c r="AY137" s="20" t="e">
        <f>SUMIF(#REF!,"*-Si-VEQ-*-"&amp;$A137&amp;"-"&amp;$AJ$2,#REF!)</f>
        <v>#REF!</v>
      </c>
      <c r="AZ137" s="20" t="e">
        <f>(SUMIF(#REF!,"*-Si-VEQ-*-"&amp;$A137&amp;"-"&amp;$AJ$2,#REF!)*AZ$6-SUMIF(#REF!,"*-Si-VEQ-*-"&amp;$A137&amp;"-"&amp;$AJ$2,#REF!)*AY$6)/AZ$5</f>
        <v>#REF!</v>
      </c>
      <c r="BA137" s="20" t="e">
        <f>(SUMIF(#REF!,"*-Si-VEQ-*-"&amp;$A137&amp;"-"&amp;$AJ$2,#REF!)*BA$6-SUMIF(#REF!,"*-Si-VEQ-*-"&amp;$A137&amp;"-"&amp;$AJ$2,#REF!)*AZ$6)/BA$5</f>
        <v>#REF!</v>
      </c>
      <c r="BB137" s="20" t="e">
        <f>(SUMIF(#REF!,"*-Si-VEQ-*-"&amp;$A137&amp;"-"&amp;$AJ$2,#REF!)*BB$6-SUMIF(#REF!,"*-Si-VEQ-*-"&amp;$A137&amp;"-"&amp;$AJ$2,#REF!)*BA$6)/BB$5</f>
        <v>#REF!</v>
      </c>
      <c r="BC137" s="20" t="e">
        <f>(SUMIF(#REF!,"*-Si-VEQ-*-"&amp;$A137&amp;"-"&amp;$AJ$2,#REF!)*BC$6-SUMIF(#REF!,"*-Si-VEQ-*-"&amp;$A137&amp;"-"&amp;$AJ$2,#REF!)*BB$6)/BC$5</f>
        <v>#REF!</v>
      </c>
      <c r="BD137" s="20" t="e">
        <f>(SUMIF(#REF!,"*-Si-VEQ-*-"&amp;$A137&amp;"-"&amp;$AJ$2,#REF!)*BD$6-SUMIF(#REF!,"*-Si-VEQ-*-"&amp;$A137&amp;"-"&amp;$AJ$2,#REF!)*BC$6)/BD$5</f>
        <v>#REF!</v>
      </c>
      <c r="BE137" s="20" t="e">
        <f>(SUMIF(#REF!,"*-Si-VEQ-*-"&amp;$A137&amp;"-"&amp;$AJ$2,#REF!)*BE$6-SUMIF(#REF!,"*-Si-VEQ-*-"&amp;$A137&amp;"-"&amp;$AJ$2,#REF!)*BD$6)/BE$5</f>
        <v>#REF!</v>
      </c>
      <c r="BF137" s="20" t="e">
        <f>(SUMIF(#REF!,"*-Si-VEQ-*-"&amp;$A137&amp;"-"&amp;$AJ$2,#REF!)*BF$6-SUMIF(#REF!,"*-Si-VEQ-*-"&amp;$A137&amp;"-"&amp;$AJ$2,#REF!)*BE$6)/BF$5</f>
        <v>#REF!</v>
      </c>
      <c r="BG137" s="20" t="e">
        <f>(SUMIF(#REF!,"*-Si-VEQ-*-"&amp;$A137&amp;"-"&amp;$AJ$2,#REF!)*BG$6-SUMIF(#REF!,"*-Si-VEQ-*-"&amp;$A137&amp;"-"&amp;$AJ$2,#REF!)*BF$6)/BG$5</f>
        <v>#REF!</v>
      </c>
      <c r="BH137" s="20" t="e">
        <f>(SUMIF(#REF!,"*-Si-VEQ-*-"&amp;$A137&amp;"-"&amp;$AJ$2,#REF!)*BH$6-SUMIF(#REF!,"*-Si-VEQ-*-"&amp;$A137&amp;"-"&amp;$AJ$2,#REF!)*BG$6)/BH$5</f>
        <v>#REF!</v>
      </c>
      <c r="BI137" s="20" t="e">
        <f>(SUMIF(#REF!,"*-Si-VEQ-*-"&amp;$A137&amp;"-"&amp;$AJ$2,#REF!)*BI$6-SUMIF(#REF!,"*-Si-VEQ-*-"&amp;$A137&amp;"-"&amp;$AJ$2,#REF!)*BH$6)/BI$5</f>
        <v>#REF!</v>
      </c>
      <c r="BJ137" s="20" t="e">
        <f>(SUMIF(#REF!,"*-Si-VEQ-*-"&amp;$A137&amp;"-"&amp;$AJ$2,#REF!)*BJ$6-SUMIF(#REF!,"*-Si-VEQ-*-"&amp;$A137&amp;"-"&amp;$AJ$2,#REF!)*BI$6)/BJ$5</f>
        <v>#REF!</v>
      </c>
      <c r="BL137" s="25" t="e">
        <f>SUMIF(#REF!,"*-Si-USD-*-"&amp;$A137&amp;"-"&amp;$AJ$2,#REF!)</f>
        <v>#REF!</v>
      </c>
      <c r="BM137" s="21" t="e">
        <f>SUMIF(#REF!,"*-Si-USD-*-"&amp;$A137&amp;"-"&amp;$AJ$2,#REF!)</f>
        <v>#REF!</v>
      </c>
      <c r="BN137" s="21" t="e">
        <f>(SUMIF(#REF!,"*-Si-USD-*-"&amp;$A137&amp;"-"&amp;$AJ$2,#REF!)*BN$6-SUMIF(#REF!,"*-Si-USD-*-"&amp;$A137&amp;"-"&amp;$AJ$2,#REF!)*BM$6)/BN$5</f>
        <v>#REF!</v>
      </c>
      <c r="BO137" s="21" t="e">
        <f>(SUMIF(#REF!,"*-Si-USD-*-"&amp;$A137&amp;"-"&amp;$AJ$2,#REF!)*BO$6-SUMIF(#REF!,"*-Si-USD-*-"&amp;$A137&amp;"-"&amp;$AJ$2,#REF!)*BN$6)/BO$5</f>
        <v>#REF!</v>
      </c>
      <c r="BP137" s="21" t="e">
        <f>(SUMIF(#REF!,"*-Si-USD-*-"&amp;$A137&amp;"-"&amp;$AJ$2,#REF!)*BP$6-SUMIF(#REF!,"*-Si-USD-*-"&amp;$A137&amp;"-"&amp;$AJ$2,#REF!)*BO$6)/BP$5</f>
        <v>#REF!</v>
      </c>
      <c r="BQ137" s="21" t="e">
        <f>(SUMIF(#REF!,"*-Si-USD-*-"&amp;$A137&amp;"-"&amp;$AJ$2,#REF!)*BQ$6-SUMIF(#REF!,"*-Si-USD-*-"&amp;$A137&amp;"-"&amp;$AJ$2,#REF!)*BP$6)/BQ$5</f>
        <v>#REF!</v>
      </c>
      <c r="BR137" s="21" t="e">
        <f>(SUMIF(#REF!,"*-Si-USD-*-"&amp;$A137&amp;"-"&amp;$AJ$2,#REF!)*BR$6-SUMIF(#REF!,"*-Si-USD-*-"&amp;$A137&amp;"-"&amp;$AJ$2,#REF!)*BQ$6)/BR$5</f>
        <v>#REF!</v>
      </c>
      <c r="BS137" s="21" t="e">
        <f>(SUMIF(#REF!,"*-Si-USD-*-"&amp;$A137&amp;"-"&amp;$AJ$2,#REF!)*BS$6-SUMIF(#REF!,"*-Si-USD-*-"&amp;$A137&amp;"-"&amp;$AJ$2,#REF!)*BR$6)/BS$5</f>
        <v>#REF!</v>
      </c>
      <c r="BT137" s="21" t="e">
        <f>(SUMIF(#REF!,"*-Si-USD-*-"&amp;$A137&amp;"-"&amp;$AJ$2,#REF!)*BT$6-SUMIF(#REF!,"*-Si-USD-*-"&amp;$A137&amp;"-"&amp;$AJ$2,#REF!)*BS$6)/BT$5</f>
        <v>#REF!</v>
      </c>
      <c r="BU137" s="21" t="e">
        <f>(SUMIF(#REF!,"*-Si-USD-*-"&amp;$A137&amp;"-"&amp;$AJ$2,#REF!)*BU$6-SUMIF(#REF!,"*-Si-USD-*-"&amp;$A137&amp;"-"&amp;$AJ$2,#REF!)*BT$6)/BU$5</f>
        <v>#REF!</v>
      </c>
      <c r="BV137" s="21" t="e">
        <f>(SUMIF(#REF!,"*-Si-USD-*-"&amp;$A137&amp;"-"&amp;$AJ$2,#REF!)*BV$6-SUMIF(#REF!,"*-Si-USD-*-"&amp;$A137&amp;"-"&amp;$AJ$2,#REF!)*BU$6)/BV$5</f>
        <v>#REF!</v>
      </c>
      <c r="BW137" s="21" t="e">
        <f>(SUMIF(#REF!,"*-Si-USD-*-"&amp;$A137&amp;"-"&amp;$AJ$2,#REF!)*BW$6-SUMIF(#REF!,"*-Si-USD-*-"&amp;$A137&amp;"-"&amp;$AJ$2,#REF!)*BV$6)/BW$5</f>
        <v>#REF!</v>
      </c>
      <c r="BX137" s="21" t="e">
        <f>(SUMIF(#REF!,"*-Si-USD-*-"&amp;$A137&amp;"-"&amp;$AJ$2,#REF!)*BX$6-SUMIF(#REF!,"*-Si-USD-*-"&amp;$A137&amp;"-"&amp;$AJ$2,#REF!)*BW$6)/BX$5</f>
        <v>#REF!</v>
      </c>
      <c r="CB137" s="28">
        <f>IFERROR(1000*SUMIF(#REF!,"*-Si-*-Si-"&amp;$A137&amp;"-"&amp;$AJ$2,#REF!)/(SUM(CC137:CE137)*$BX$6),0)</f>
        <v>0</v>
      </c>
      <c r="CC137" s="22" t="e">
        <f>SUMIF(#REF!,"*-Si-VEF-Si-"&amp;$A137&amp;"-"&amp;$AJ$2,#REF!)</f>
        <v>#REF!</v>
      </c>
      <c r="CD137" s="23" t="e">
        <f>SUMIF(#REF!,"*-Si-VEQ-Si-"&amp;$A137&amp;"-"&amp;$AJ$2,#REF!)</f>
        <v>#REF!</v>
      </c>
      <c r="CE137" s="24" t="e">
        <f>SUMIF(#REF!,"*-Si-USD-Si-"&amp;$A137&amp;"-"&amp;$AJ$2,#REF!)</f>
        <v>#REF!</v>
      </c>
      <c r="CI137" s="15" t="str">
        <f t="shared" ref="CI137:CI200" si="51">"E"&amp;TEXT(ROW(CJ137),"000")</f>
        <v>E137</v>
      </c>
      <c r="CK137" s="16">
        <v>16</v>
      </c>
      <c r="CL137" s="16">
        <v>0</v>
      </c>
      <c r="CM137" s="16">
        <v>4</v>
      </c>
    </row>
    <row r="138" spans="1:91" ht="20.100000000000001" customHeight="1" x14ac:dyDescent="0.25">
      <c r="A138" s="18" t="s">
        <v>231</v>
      </c>
      <c r="E138" s="15" t="s">
        <v>232</v>
      </c>
      <c r="G138" s="15" t="str">
        <f t="shared" si="50"/>
        <v>D138</v>
      </c>
      <c r="I138" s="27">
        <f ca="1">IFERROR(1000*SUMIF(#REF!,"*-Si-*-*-"&amp;$A138&amp;"-"&amp;J$2,INDIRECT("'BD Ppto'!"&amp;#REF!))/(SUM(J138:L138)*L$415),0)</f>
        <v>0</v>
      </c>
      <c r="J138" s="19" t="e">
        <f ca="1">SUMIF(#REF!,"*-Si-VEF-*-"&amp;$A138&amp;"-"&amp;$J$2,INDIRECT("'BD Ppto'!"&amp;#REF!))</f>
        <v>#REF!</v>
      </c>
      <c r="K138" s="20" t="e">
        <f ca="1">SUMIF(#REF!,"*-Si-VEQ-*-"&amp;$A138&amp;"-"&amp;$J$2,INDIRECT("'BD Ppto'!"&amp;#REF!))</f>
        <v>#REF!</v>
      </c>
      <c r="L138" s="21" t="e">
        <f ca="1">SUMIF(#REF!,"*-Si-USD-*-"&amp;$A138&amp;"-"&amp;$J$2,INDIRECT("'BD Ppto'!"&amp;#REF!))</f>
        <v>#REF!</v>
      </c>
      <c r="N138" s="27">
        <f ca="1">IFERROR(1000*SUMIF(#REF!,"*-Si-*-*-"&amp;$A138&amp;"-"&amp;O$2,INDIRECT("'BD Ppto'!"&amp;#REF!))/(SUM(O138:Q138)*Q$415),0)</f>
        <v>0</v>
      </c>
      <c r="O138" s="19" t="e">
        <f ca="1">SUMIF(#REF!,"*-Si-VEF-*-"&amp;$A138&amp;"-"&amp;O$2,INDIRECT("'BD Ppto'!"&amp;#REF!))</f>
        <v>#REF!</v>
      </c>
      <c r="P138" s="20" t="e">
        <f ca="1">SUMIF(#REF!,"*-Si-VEQ-*-"&amp;$A138&amp;"-"&amp;O$2,INDIRECT("'BD Ppto'!"&amp;#REF!))</f>
        <v>#REF!</v>
      </c>
      <c r="Q138" s="21" t="e">
        <f ca="1">SUMIF(#REF!,"*-Si-USD-*-"&amp;$A138&amp;"-"&amp;O$2,INDIRECT("'BD Ppto'!"&amp;#REF!))</f>
        <v>#REF!</v>
      </c>
      <c r="S138" s="27">
        <f ca="1">IFERROR(1000*SUMIF(#REF!,"*-Si-*-*-"&amp;$A138&amp;"-"&amp;T$2,INDIRECT("'BD Ppto'!"&amp;#REF!))/(SUM(T138:V138)*V$415),0)</f>
        <v>0</v>
      </c>
      <c r="T138" s="19" t="e">
        <f ca="1">SUMIF(#REF!,"*-Si-VEF-*-"&amp;$A138&amp;"-"&amp;T$2,INDIRECT("'BD Ppto'!"&amp;#REF!))</f>
        <v>#REF!</v>
      </c>
      <c r="U138" s="20" t="e">
        <f ca="1">SUMIF(#REF!,"*-Si-VEQ-*-"&amp;$A138&amp;"-"&amp;T$2,INDIRECT("'BD Ppto'!"&amp;#REF!))</f>
        <v>#REF!</v>
      </c>
      <c r="V138" s="21" t="e">
        <f ca="1">SUMIF(#REF!,"*-Si-USD-*-"&amp;$A138&amp;"-"&amp;T$2,INDIRECT("'BD Ppto'!"&amp;#REF!))</f>
        <v>#REF!</v>
      </c>
      <c r="X138" s="27">
        <f ca="1">IFERROR(1000*SUMIF(#REF!,"*-Si-*-*-"&amp;$A138&amp;"-"&amp;Y$2,INDIRECT("'BD Ppto'!"&amp;#REF!))/(SUM(Y138:AA138)*AA$415),0)</f>
        <v>0</v>
      </c>
      <c r="Y138" s="19" t="e">
        <f ca="1">SUMIF(#REF!,"*-Si-VEF-*-"&amp;$A138&amp;"-"&amp;Y$2,INDIRECT("'BD Ppto'!"&amp;#REF!))</f>
        <v>#REF!</v>
      </c>
      <c r="Z138" s="20" t="e">
        <f ca="1">SUMIF(#REF!,"*-Si-VEQ-*-"&amp;$A138&amp;"-"&amp;Y$2,INDIRECT("'BD Ppto'!"&amp;#REF!))</f>
        <v>#REF!</v>
      </c>
      <c r="AA138" s="21" t="e">
        <f ca="1">SUMIF(#REF!,"*-Si-USD-*-"&amp;$A138&amp;"-"&amp;Y$2,INDIRECT("'BD Ppto'!"&amp;#REF!))</f>
        <v>#REF!</v>
      </c>
      <c r="AC138" s="28">
        <f ca="1">IFERROR(1000*SUMIF(#REF!,"*-Si-*-Si-"&amp;$A138&amp;"-"&amp;AD$2,INDIRECT("'BD Ppto'!"&amp;#REF!))/(SUM(AD138:AF138)*AF$415),0)</f>
        <v>0</v>
      </c>
      <c r="AD138" s="22" t="e">
        <f ca="1">SUMIF(#REF!,"*-Si-VEF-Si-"&amp;$A138&amp;"-"&amp;AD$2,INDIRECT("'BD Ppto'!"&amp;#REF!))</f>
        <v>#REF!</v>
      </c>
      <c r="AE138" s="23" t="e">
        <f ca="1">SUMIF(#REF!,"*-Si-VEQ-Si-"&amp;$A138&amp;"-"&amp;AD$2,INDIRECT("'BD Ppto'!"&amp;#REF!))</f>
        <v>#REF!</v>
      </c>
      <c r="AF138" s="24" t="e">
        <f ca="1">SUMIF(#REF!,"*-Si-USD-Si-"&amp;$A138&amp;"-"&amp;AD$2,INDIRECT("'BD Ppto'!"&amp;#REF!))</f>
        <v>#REF!</v>
      </c>
      <c r="AI138" s="27">
        <f>IFERROR(1000*SUMIF(#REF!,"*-Si-*-*-"&amp;$A138&amp;"-"&amp;$AJ$2,#REF!)/((SUMIF(#REF!,"*-Si-*-*-"&amp;$A138&amp;"-"&amp;$AJ$2,#REF!))*$AV$6),0)</f>
        <v>0</v>
      </c>
      <c r="AJ138" s="25" t="e">
        <f>SUMIF(#REF!,"*-Si-VEF-*-"&amp;$A138&amp;"-"&amp;$AJ$2,#REF!)</f>
        <v>#REF!</v>
      </c>
      <c r="AK138" s="19" t="e">
        <f>SUMIF(#REF!,"*-Si-VEF-*-"&amp;$A138&amp;"-"&amp;$AJ$2,#REF!)</f>
        <v>#REF!</v>
      </c>
      <c r="AL138" s="19" t="e">
        <f>(SUMIF(#REF!,"*-Si-VEF-*-"&amp;$A138&amp;"-"&amp;$AJ$2,#REF!)*AL$6-SUMIF(#REF!,"*-Si-VEF-*-"&amp;$A138&amp;"-"&amp;$AJ$2,#REF!)*AK$6)/AL$5</f>
        <v>#REF!</v>
      </c>
      <c r="AM138" s="19" t="e">
        <f>(SUMIF(#REF!,"*-Si-VEF-*-"&amp;$A138&amp;"-"&amp;$AJ$2,#REF!)*AM$6-SUMIF(#REF!,"*-Si-VEF-*-"&amp;$A138&amp;"-"&amp;$AJ$2,#REF!)*AL$6)/AM$5</f>
        <v>#REF!</v>
      </c>
      <c r="AN138" s="19" t="e">
        <f>(SUMIF(#REF!,"*-Si-VEF-*-"&amp;$A138&amp;"-"&amp;$AJ$2,#REF!)*AN$6-SUMIF(#REF!,"*-Si-VEF-*-"&amp;$A138&amp;"-"&amp;$AJ$2,#REF!)*AM$6)/AN$5</f>
        <v>#REF!</v>
      </c>
      <c r="AO138" s="19" t="e">
        <f>(SUMIF(#REF!,"*-Si-VEF-*-"&amp;$A138&amp;"-"&amp;$AJ$2,#REF!)*AO$6-SUMIF(#REF!,"*-Si-VEF-*-"&amp;$A138&amp;"-"&amp;$AJ$2,#REF!)*AN$6)/AO$5</f>
        <v>#REF!</v>
      </c>
      <c r="AP138" s="19" t="e">
        <f>(SUMIF(#REF!,"*-Si-VEF-*-"&amp;$A138&amp;"-"&amp;$AJ$2,#REF!)*AP$6-SUMIF(#REF!,"*-Si-VEF-*-"&amp;$A138&amp;"-"&amp;$AJ$2,#REF!)*AO$6)/AP$5</f>
        <v>#REF!</v>
      </c>
      <c r="AQ138" s="19" t="e">
        <f>(SUMIF(#REF!,"*-Si-VEF-*-"&amp;$A138&amp;"-"&amp;$AJ$2,#REF!)*AQ$6-SUMIF(#REF!,"*-Si-VEF-*-"&amp;$A138&amp;"-"&amp;$AJ$2,#REF!)*AP$6)/AQ$5</f>
        <v>#REF!</v>
      </c>
      <c r="AR138" s="19" t="e">
        <f>(SUMIF(#REF!,"*-Si-VEF-*-"&amp;$A138&amp;"-"&amp;$AJ$2,#REF!)*AR$6-SUMIF(#REF!,"*-Si-VEF-*-"&amp;$A138&amp;"-"&amp;$AJ$2,#REF!)*AQ$6)/AR$5</f>
        <v>#REF!</v>
      </c>
      <c r="AS138" s="19" t="e">
        <f>(SUMIF(#REF!,"*-Si-VEF-*-"&amp;$A138&amp;"-"&amp;$AJ$2,#REF!)*AS$6-SUMIF(#REF!,"*-Si-VEF-*-"&amp;$A138&amp;"-"&amp;$AJ$2,#REF!)*AR$6)/AS$5</f>
        <v>#REF!</v>
      </c>
      <c r="AT138" s="19" t="e">
        <f>(SUMIF(#REF!,"*-Si-VEF-*-"&amp;$A138&amp;"-"&amp;$AJ$2,#REF!)*AT$6-SUMIF(#REF!,"*-Si-VEF-*-"&amp;$A138&amp;"-"&amp;$AJ$2,#REF!)*AS$6)/AT$5</f>
        <v>#REF!</v>
      </c>
      <c r="AU138" s="19" t="e">
        <f>(SUMIF(#REF!,"*-Si-VEF-*-"&amp;$A138&amp;"-"&amp;$AJ$2,#REF!)*AU$6-SUMIF(#REF!,"*-Si-VEF-*-"&amp;$A138&amp;"-"&amp;$AJ$2,#REF!)*AT$6)/AU$5</f>
        <v>#REF!</v>
      </c>
      <c r="AV138" s="19" t="e">
        <f>(SUMIF(#REF!,"*-Si-VEF-*-"&amp;$A138&amp;"-"&amp;$AJ$2,#REF!)*AV$6-SUMIF(#REF!,"*-Si-VEF-*-"&amp;$A138&amp;"-"&amp;$AJ$2,#REF!)*AU$6)/AV$5</f>
        <v>#REF!</v>
      </c>
      <c r="AX138" s="25" t="e">
        <f>SUMIF(#REF!,"*-Si-VEQ-*-"&amp;$A138&amp;"-"&amp;$AJ$2,#REF!)</f>
        <v>#REF!</v>
      </c>
      <c r="AY138" s="20" t="e">
        <f>SUMIF(#REF!,"*-Si-VEQ-*-"&amp;$A138&amp;"-"&amp;$AJ$2,#REF!)</f>
        <v>#REF!</v>
      </c>
      <c r="AZ138" s="20" t="e">
        <f>(SUMIF(#REF!,"*-Si-VEQ-*-"&amp;$A138&amp;"-"&amp;$AJ$2,#REF!)*AZ$6-SUMIF(#REF!,"*-Si-VEQ-*-"&amp;$A138&amp;"-"&amp;$AJ$2,#REF!)*AY$6)/AZ$5</f>
        <v>#REF!</v>
      </c>
      <c r="BA138" s="20" t="e">
        <f>(SUMIF(#REF!,"*-Si-VEQ-*-"&amp;$A138&amp;"-"&amp;$AJ$2,#REF!)*BA$6-SUMIF(#REF!,"*-Si-VEQ-*-"&amp;$A138&amp;"-"&amp;$AJ$2,#REF!)*AZ$6)/BA$5</f>
        <v>#REF!</v>
      </c>
      <c r="BB138" s="20" t="e">
        <f>(SUMIF(#REF!,"*-Si-VEQ-*-"&amp;$A138&amp;"-"&amp;$AJ$2,#REF!)*BB$6-SUMIF(#REF!,"*-Si-VEQ-*-"&amp;$A138&amp;"-"&amp;$AJ$2,#REF!)*BA$6)/BB$5</f>
        <v>#REF!</v>
      </c>
      <c r="BC138" s="20" t="e">
        <f>(SUMIF(#REF!,"*-Si-VEQ-*-"&amp;$A138&amp;"-"&amp;$AJ$2,#REF!)*BC$6-SUMIF(#REF!,"*-Si-VEQ-*-"&amp;$A138&amp;"-"&amp;$AJ$2,#REF!)*BB$6)/BC$5</f>
        <v>#REF!</v>
      </c>
      <c r="BD138" s="20" t="e">
        <f>(SUMIF(#REF!,"*-Si-VEQ-*-"&amp;$A138&amp;"-"&amp;$AJ$2,#REF!)*BD$6-SUMIF(#REF!,"*-Si-VEQ-*-"&amp;$A138&amp;"-"&amp;$AJ$2,#REF!)*BC$6)/BD$5</f>
        <v>#REF!</v>
      </c>
      <c r="BE138" s="20" t="e">
        <f>(SUMIF(#REF!,"*-Si-VEQ-*-"&amp;$A138&amp;"-"&amp;$AJ$2,#REF!)*BE$6-SUMIF(#REF!,"*-Si-VEQ-*-"&amp;$A138&amp;"-"&amp;$AJ$2,#REF!)*BD$6)/BE$5</f>
        <v>#REF!</v>
      </c>
      <c r="BF138" s="20" t="e">
        <f>(SUMIF(#REF!,"*-Si-VEQ-*-"&amp;$A138&amp;"-"&amp;$AJ$2,#REF!)*BF$6-SUMIF(#REF!,"*-Si-VEQ-*-"&amp;$A138&amp;"-"&amp;$AJ$2,#REF!)*BE$6)/BF$5</f>
        <v>#REF!</v>
      </c>
      <c r="BG138" s="20" t="e">
        <f>(SUMIF(#REF!,"*-Si-VEQ-*-"&amp;$A138&amp;"-"&amp;$AJ$2,#REF!)*BG$6-SUMIF(#REF!,"*-Si-VEQ-*-"&amp;$A138&amp;"-"&amp;$AJ$2,#REF!)*BF$6)/BG$5</f>
        <v>#REF!</v>
      </c>
      <c r="BH138" s="20" t="e">
        <f>(SUMIF(#REF!,"*-Si-VEQ-*-"&amp;$A138&amp;"-"&amp;$AJ$2,#REF!)*BH$6-SUMIF(#REF!,"*-Si-VEQ-*-"&amp;$A138&amp;"-"&amp;$AJ$2,#REF!)*BG$6)/BH$5</f>
        <v>#REF!</v>
      </c>
      <c r="BI138" s="20" t="e">
        <f>(SUMIF(#REF!,"*-Si-VEQ-*-"&amp;$A138&amp;"-"&amp;$AJ$2,#REF!)*BI$6-SUMIF(#REF!,"*-Si-VEQ-*-"&amp;$A138&amp;"-"&amp;$AJ$2,#REF!)*BH$6)/BI$5</f>
        <v>#REF!</v>
      </c>
      <c r="BJ138" s="20" t="e">
        <f>(SUMIF(#REF!,"*-Si-VEQ-*-"&amp;$A138&amp;"-"&amp;$AJ$2,#REF!)*BJ$6-SUMIF(#REF!,"*-Si-VEQ-*-"&amp;$A138&amp;"-"&amp;$AJ$2,#REF!)*BI$6)/BJ$5</f>
        <v>#REF!</v>
      </c>
      <c r="BL138" s="25" t="e">
        <f>SUMIF(#REF!,"*-Si-USD-*-"&amp;$A138&amp;"-"&amp;$AJ$2,#REF!)</f>
        <v>#REF!</v>
      </c>
      <c r="BM138" s="21" t="e">
        <f>SUMIF(#REF!,"*-Si-USD-*-"&amp;$A138&amp;"-"&amp;$AJ$2,#REF!)</f>
        <v>#REF!</v>
      </c>
      <c r="BN138" s="21" t="e">
        <f>(SUMIF(#REF!,"*-Si-USD-*-"&amp;$A138&amp;"-"&amp;$AJ$2,#REF!)*BN$6-SUMIF(#REF!,"*-Si-USD-*-"&amp;$A138&amp;"-"&amp;$AJ$2,#REF!)*BM$6)/BN$5</f>
        <v>#REF!</v>
      </c>
      <c r="BO138" s="21" t="e">
        <f>(SUMIF(#REF!,"*-Si-USD-*-"&amp;$A138&amp;"-"&amp;$AJ$2,#REF!)*BO$6-SUMIF(#REF!,"*-Si-USD-*-"&amp;$A138&amp;"-"&amp;$AJ$2,#REF!)*BN$6)/BO$5</f>
        <v>#REF!</v>
      </c>
      <c r="BP138" s="21" t="e">
        <f>(SUMIF(#REF!,"*-Si-USD-*-"&amp;$A138&amp;"-"&amp;$AJ$2,#REF!)*BP$6-SUMIF(#REF!,"*-Si-USD-*-"&amp;$A138&amp;"-"&amp;$AJ$2,#REF!)*BO$6)/BP$5</f>
        <v>#REF!</v>
      </c>
      <c r="BQ138" s="21" t="e">
        <f>(SUMIF(#REF!,"*-Si-USD-*-"&amp;$A138&amp;"-"&amp;$AJ$2,#REF!)*BQ$6-SUMIF(#REF!,"*-Si-USD-*-"&amp;$A138&amp;"-"&amp;$AJ$2,#REF!)*BP$6)/BQ$5</f>
        <v>#REF!</v>
      </c>
      <c r="BR138" s="21" t="e">
        <f>(SUMIF(#REF!,"*-Si-USD-*-"&amp;$A138&amp;"-"&amp;$AJ$2,#REF!)*BR$6-SUMIF(#REF!,"*-Si-USD-*-"&amp;$A138&amp;"-"&amp;$AJ$2,#REF!)*BQ$6)/BR$5</f>
        <v>#REF!</v>
      </c>
      <c r="BS138" s="21" t="e">
        <f>(SUMIF(#REF!,"*-Si-USD-*-"&amp;$A138&amp;"-"&amp;$AJ$2,#REF!)*BS$6-SUMIF(#REF!,"*-Si-USD-*-"&amp;$A138&amp;"-"&amp;$AJ$2,#REF!)*BR$6)/BS$5</f>
        <v>#REF!</v>
      </c>
      <c r="BT138" s="21" t="e">
        <f>(SUMIF(#REF!,"*-Si-USD-*-"&amp;$A138&amp;"-"&amp;$AJ$2,#REF!)*BT$6-SUMIF(#REF!,"*-Si-USD-*-"&amp;$A138&amp;"-"&amp;$AJ$2,#REF!)*BS$6)/BT$5</f>
        <v>#REF!</v>
      </c>
      <c r="BU138" s="21" t="e">
        <f>(SUMIF(#REF!,"*-Si-USD-*-"&amp;$A138&amp;"-"&amp;$AJ$2,#REF!)*BU$6-SUMIF(#REF!,"*-Si-USD-*-"&amp;$A138&amp;"-"&amp;$AJ$2,#REF!)*BT$6)/BU$5</f>
        <v>#REF!</v>
      </c>
      <c r="BV138" s="21" t="e">
        <f>(SUMIF(#REF!,"*-Si-USD-*-"&amp;$A138&amp;"-"&amp;$AJ$2,#REF!)*BV$6-SUMIF(#REF!,"*-Si-USD-*-"&amp;$A138&amp;"-"&amp;$AJ$2,#REF!)*BU$6)/BV$5</f>
        <v>#REF!</v>
      </c>
      <c r="BW138" s="21" t="e">
        <f>(SUMIF(#REF!,"*-Si-USD-*-"&amp;$A138&amp;"-"&amp;$AJ$2,#REF!)*BW$6-SUMIF(#REF!,"*-Si-USD-*-"&amp;$A138&amp;"-"&amp;$AJ$2,#REF!)*BV$6)/BW$5</f>
        <v>#REF!</v>
      </c>
      <c r="BX138" s="21" t="e">
        <f>(SUMIF(#REF!,"*-Si-USD-*-"&amp;$A138&amp;"-"&amp;$AJ$2,#REF!)*BX$6-SUMIF(#REF!,"*-Si-USD-*-"&amp;$A138&amp;"-"&amp;$AJ$2,#REF!)*BW$6)/BX$5</f>
        <v>#REF!</v>
      </c>
      <c r="CB138" s="28">
        <f>IFERROR(1000*SUMIF(#REF!,"*-Si-*-Si-"&amp;$A138&amp;"-"&amp;$AJ$2,#REF!)/(SUM(CC138:CE138)*$BX$6),0)</f>
        <v>0</v>
      </c>
      <c r="CC138" s="22" t="e">
        <f>SUMIF(#REF!,"*-Si-VEF-Si-"&amp;$A138&amp;"-"&amp;$AJ$2,#REF!)</f>
        <v>#REF!</v>
      </c>
      <c r="CD138" s="23" t="e">
        <f>SUMIF(#REF!,"*-Si-VEQ-Si-"&amp;$A138&amp;"-"&amp;$AJ$2,#REF!)</f>
        <v>#REF!</v>
      </c>
      <c r="CE138" s="24" t="e">
        <f>SUMIF(#REF!,"*-Si-USD-Si-"&amp;$A138&amp;"-"&amp;$AJ$2,#REF!)</f>
        <v>#REF!</v>
      </c>
      <c r="CI138" s="15" t="str">
        <f t="shared" si="51"/>
        <v>E138</v>
      </c>
      <c r="CK138" s="16">
        <v>8</v>
      </c>
      <c r="CL138" s="16">
        <v>0</v>
      </c>
      <c r="CM138" s="16">
        <v>4</v>
      </c>
    </row>
    <row r="139" spans="1:91" ht="20.100000000000001" customHeight="1" x14ac:dyDescent="0.25">
      <c r="A139" s="18" t="s">
        <v>233</v>
      </c>
      <c r="E139" s="15" t="s">
        <v>234</v>
      </c>
      <c r="G139" s="15" t="str">
        <f t="shared" si="50"/>
        <v>D139</v>
      </c>
      <c r="I139" s="27">
        <f ca="1">IFERROR(1000*SUMIF(#REF!,"*-Si-*-*-"&amp;$A139&amp;"-"&amp;J$2,INDIRECT("'BD Ppto'!"&amp;#REF!))/(SUM(J139:L139)*L$415),0)</f>
        <v>0</v>
      </c>
      <c r="J139" s="19" t="e">
        <f ca="1">SUMIF(#REF!,"*-Si-VEF-*-"&amp;$A139&amp;"-"&amp;$J$2,INDIRECT("'BD Ppto'!"&amp;#REF!))</f>
        <v>#REF!</v>
      </c>
      <c r="K139" s="20" t="e">
        <f ca="1">SUMIF(#REF!,"*-Si-VEQ-*-"&amp;$A139&amp;"-"&amp;$J$2,INDIRECT("'BD Ppto'!"&amp;#REF!))</f>
        <v>#REF!</v>
      </c>
      <c r="L139" s="21" t="e">
        <f ca="1">SUMIF(#REF!,"*-Si-USD-*-"&amp;$A139&amp;"-"&amp;$J$2,INDIRECT("'BD Ppto'!"&amp;#REF!))</f>
        <v>#REF!</v>
      </c>
      <c r="N139" s="27">
        <f ca="1">IFERROR(1000*SUMIF(#REF!,"*-Si-*-*-"&amp;$A139&amp;"-"&amp;O$2,INDIRECT("'BD Ppto'!"&amp;#REF!))/(SUM(O139:Q139)*Q$415),0)</f>
        <v>0</v>
      </c>
      <c r="O139" s="19" t="e">
        <f ca="1">SUMIF(#REF!,"*-Si-VEF-*-"&amp;$A139&amp;"-"&amp;O$2,INDIRECT("'BD Ppto'!"&amp;#REF!))</f>
        <v>#REF!</v>
      </c>
      <c r="P139" s="20" t="e">
        <f ca="1">SUMIF(#REF!,"*-Si-VEQ-*-"&amp;$A139&amp;"-"&amp;O$2,INDIRECT("'BD Ppto'!"&amp;#REF!))</f>
        <v>#REF!</v>
      </c>
      <c r="Q139" s="21" t="e">
        <f ca="1">SUMIF(#REF!,"*-Si-USD-*-"&amp;$A139&amp;"-"&amp;O$2,INDIRECT("'BD Ppto'!"&amp;#REF!))</f>
        <v>#REF!</v>
      </c>
      <c r="S139" s="27">
        <f ca="1">IFERROR(1000*SUMIF(#REF!,"*-Si-*-*-"&amp;$A139&amp;"-"&amp;T$2,INDIRECT("'BD Ppto'!"&amp;#REF!))/(SUM(T139:V139)*V$415),0)</f>
        <v>0</v>
      </c>
      <c r="T139" s="19" t="e">
        <f ca="1">SUMIF(#REF!,"*-Si-VEF-*-"&amp;$A139&amp;"-"&amp;T$2,INDIRECT("'BD Ppto'!"&amp;#REF!))</f>
        <v>#REF!</v>
      </c>
      <c r="U139" s="20" t="e">
        <f ca="1">SUMIF(#REF!,"*-Si-VEQ-*-"&amp;$A139&amp;"-"&amp;T$2,INDIRECT("'BD Ppto'!"&amp;#REF!))</f>
        <v>#REF!</v>
      </c>
      <c r="V139" s="21" t="e">
        <f ca="1">SUMIF(#REF!,"*-Si-USD-*-"&amp;$A139&amp;"-"&amp;T$2,INDIRECT("'BD Ppto'!"&amp;#REF!))</f>
        <v>#REF!</v>
      </c>
      <c r="X139" s="27">
        <f ca="1">IFERROR(1000*SUMIF(#REF!,"*-Si-*-*-"&amp;$A139&amp;"-"&amp;Y$2,INDIRECT("'BD Ppto'!"&amp;#REF!))/(SUM(Y139:AA139)*AA$415),0)</f>
        <v>0</v>
      </c>
      <c r="Y139" s="19" t="e">
        <f ca="1">SUMIF(#REF!,"*-Si-VEF-*-"&amp;$A139&amp;"-"&amp;Y$2,INDIRECT("'BD Ppto'!"&amp;#REF!))</f>
        <v>#REF!</v>
      </c>
      <c r="Z139" s="20" t="e">
        <f ca="1">SUMIF(#REF!,"*-Si-VEQ-*-"&amp;$A139&amp;"-"&amp;Y$2,INDIRECT("'BD Ppto'!"&amp;#REF!))</f>
        <v>#REF!</v>
      </c>
      <c r="AA139" s="21" t="e">
        <f ca="1">SUMIF(#REF!,"*-Si-USD-*-"&amp;$A139&amp;"-"&amp;Y$2,INDIRECT("'BD Ppto'!"&amp;#REF!))</f>
        <v>#REF!</v>
      </c>
      <c r="AC139" s="28">
        <f ca="1">IFERROR(1000*SUMIF(#REF!,"*-Si-*-Si-"&amp;$A139&amp;"-"&amp;AD$2,INDIRECT("'BD Ppto'!"&amp;#REF!))/(SUM(AD139:AF139)*AF$415),0)</f>
        <v>0</v>
      </c>
      <c r="AD139" s="22" t="e">
        <f ca="1">SUMIF(#REF!,"*-Si-VEF-Si-"&amp;$A139&amp;"-"&amp;AD$2,INDIRECT("'BD Ppto'!"&amp;#REF!))</f>
        <v>#REF!</v>
      </c>
      <c r="AE139" s="23" t="e">
        <f ca="1">SUMIF(#REF!,"*-Si-VEQ-Si-"&amp;$A139&amp;"-"&amp;AD$2,INDIRECT("'BD Ppto'!"&amp;#REF!))</f>
        <v>#REF!</v>
      </c>
      <c r="AF139" s="24" t="e">
        <f ca="1">SUMIF(#REF!,"*-Si-USD-Si-"&amp;$A139&amp;"-"&amp;AD$2,INDIRECT("'BD Ppto'!"&amp;#REF!))</f>
        <v>#REF!</v>
      </c>
      <c r="AI139" s="27">
        <f>IFERROR(1000*SUMIF(#REF!,"*-Si-*-*-"&amp;$A139&amp;"-"&amp;$AJ$2,#REF!)/((SUMIF(#REF!,"*-Si-*-*-"&amp;$A139&amp;"-"&amp;$AJ$2,#REF!))*$AV$6),0)</f>
        <v>0</v>
      </c>
      <c r="AJ139" s="25" t="e">
        <f>SUMIF(#REF!,"*-Si-VEF-*-"&amp;$A139&amp;"-"&amp;$AJ$2,#REF!)</f>
        <v>#REF!</v>
      </c>
      <c r="AK139" s="19" t="e">
        <f>SUMIF(#REF!,"*-Si-VEF-*-"&amp;$A139&amp;"-"&amp;$AJ$2,#REF!)</f>
        <v>#REF!</v>
      </c>
      <c r="AL139" s="19" t="e">
        <f>(SUMIF(#REF!,"*-Si-VEF-*-"&amp;$A139&amp;"-"&amp;$AJ$2,#REF!)*AL$6-SUMIF(#REF!,"*-Si-VEF-*-"&amp;$A139&amp;"-"&amp;$AJ$2,#REF!)*AK$6)/AL$5</f>
        <v>#REF!</v>
      </c>
      <c r="AM139" s="19" t="e">
        <f>(SUMIF(#REF!,"*-Si-VEF-*-"&amp;$A139&amp;"-"&amp;$AJ$2,#REF!)*AM$6-SUMIF(#REF!,"*-Si-VEF-*-"&amp;$A139&amp;"-"&amp;$AJ$2,#REF!)*AL$6)/AM$5</f>
        <v>#REF!</v>
      </c>
      <c r="AN139" s="19" t="e">
        <f>(SUMIF(#REF!,"*-Si-VEF-*-"&amp;$A139&amp;"-"&amp;$AJ$2,#REF!)*AN$6-SUMIF(#REF!,"*-Si-VEF-*-"&amp;$A139&amp;"-"&amp;$AJ$2,#REF!)*AM$6)/AN$5</f>
        <v>#REF!</v>
      </c>
      <c r="AO139" s="19" t="e">
        <f>(SUMIF(#REF!,"*-Si-VEF-*-"&amp;$A139&amp;"-"&amp;$AJ$2,#REF!)*AO$6-SUMIF(#REF!,"*-Si-VEF-*-"&amp;$A139&amp;"-"&amp;$AJ$2,#REF!)*AN$6)/AO$5</f>
        <v>#REF!</v>
      </c>
      <c r="AP139" s="19" t="e">
        <f>(SUMIF(#REF!,"*-Si-VEF-*-"&amp;$A139&amp;"-"&amp;$AJ$2,#REF!)*AP$6-SUMIF(#REF!,"*-Si-VEF-*-"&amp;$A139&amp;"-"&amp;$AJ$2,#REF!)*AO$6)/AP$5</f>
        <v>#REF!</v>
      </c>
      <c r="AQ139" s="19" t="e">
        <f>(SUMIF(#REF!,"*-Si-VEF-*-"&amp;$A139&amp;"-"&amp;$AJ$2,#REF!)*AQ$6-SUMIF(#REF!,"*-Si-VEF-*-"&amp;$A139&amp;"-"&amp;$AJ$2,#REF!)*AP$6)/AQ$5</f>
        <v>#REF!</v>
      </c>
      <c r="AR139" s="19" t="e">
        <f>(SUMIF(#REF!,"*-Si-VEF-*-"&amp;$A139&amp;"-"&amp;$AJ$2,#REF!)*AR$6-SUMIF(#REF!,"*-Si-VEF-*-"&amp;$A139&amp;"-"&amp;$AJ$2,#REF!)*AQ$6)/AR$5</f>
        <v>#REF!</v>
      </c>
      <c r="AS139" s="19" t="e">
        <f>(SUMIF(#REF!,"*-Si-VEF-*-"&amp;$A139&amp;"-"&amp;$AJ$2,#REF!)*AS$6-SUMIF(#REF!,"*-Si-VEF-*-"&amp;$A139&amp;"-"&amp;$AJ$2,#REF!)*AR$6)/AS$5</f>
        <v>#REF!</v>
      </c>
      <c r="AT139" s="19" t="e">
        <f>(SUMIF(#REF!,"*-Si-VEF-*-"&amp;$A139&amp;"-"&amp;$AJ$2,#REF!)*AT$6-SUMIF(#REF!,"*-Si-VEF-*-"&amp;$A139&amp;"-"&amp;$AJ$2,#REF!)*AS$6)/AT$5</f>
        <v>#REF!</v>
      </c>
      <c r="AU139" s="19" t="e">
        <f>(SUMIF(#REF!,"*-Si-VEF-*-"&amp;$A139&amp;"-"&amp;$AJ$2,#REF!)*AU$6-SUMIF(#REF!,"*-Si-VEF-*-"&amp;$A139&amp;"-"&amp;$AJ$2,#REF!)*AT$6)/AU$5</f>
        <v>#REF!</v>
      </c>
      <c r="AV139" s="19" t="e">
        <f>(SUMIF(#REF!,"*-Si-VEF-*-"&amp;$A139&amp;"-"&amp;$AJ$2,#REF!)*AV$6-SUMIF(#REF!,"*-Si-VEF-*-"&amp;$A139&amp;"-"&amp;$AJ$2,#REF!)*AU$6)/AV$5</f>
        <v>#REF!</v>
      </c>
      <c r="AX139" s="25" t="e">
        <f>SUMIF(#REF!,"*-Si-VEQ-*-"&amp;$A139&amp;"-"&amp;$AJ$2,#REF!)</f>
        <v>#REF!</v>
      </c>
      <c r="AY139" s="20" t="e">
        <f>SUMIF(#REF!,"*-Si-VEQ-*-"&amp;$A139&amp;"-"&amp;$AJ$2,#REF!)</f>
        <v>#REF!</v>
      </c>
      <c r="AZ139" s="20" t="e">
        <f>(SUMIF(#REF!,"*-Si-VEQ-*-"&amp;$A139&amp;"-"&amp;$AJ$2,#REF!)*AZ$6-SUMIF(#REF!,"*-Si-VEQ-*-"&amp;$A139&amp;"-"&amp;$AJ$2,#REF!)*AY$6)/AZ$5</f>
        <v>#REF!</v>
      </c>
      <c r="BA139" s="20" t="e">
        <f>(SUMIF(#REF!,"*-Si-VEQ-*-"&amp;$A139&amp;"-"&amp;$AJ$2,#REF!)*BA$6-SUMIF(#REF!,"*-Si-VEQ-*-"&amp;$A139&amp;"-"&amp;$AJ$2,#REF!)*AZ$6)/BA$5</f>
        <v>#REF!</v>
      </c>
      <c r="BB139" s="20" t="e">
        <f>(SUMIF(#REF!,"*-Si-VEQ-*-"&amp;$A139&amp;"-"&amp;$AJ$2,#REF!)*BB$6-SUMIF(#REF!,"*-Si-VEQ-*-"&amp;$A139&amp;"-"&amp;$AJ$2,#REF!)*BA$6)/BB$5</f>
        <v>#REF!</v>
      </c>
      <c r="BC139" s="20" t="e">
        <f>(SUMIF(#REF!,"*-Si-VEQ-*-"&amp;$A139&amp;"-"&amp;$AJ$2,#REF!)*BC$6-SUMIF(#REF!,"*-Si-VEQ-*-"&amp;$A139&amp;"-"&amp;$AJ$2,#REF!)*BB$6)/BC$5</f>
        <v>#REF!</v>
      </c>
      <c r="BD139" s="20" t="e">
        <f>(SUMIF(#REF!,"*-Si-VEQ-*-"&amp;$A139&amp;"-"&amp;$AJ$2,#REF!)*BD$6-SUMIF(#REF!,"*-Si-VEQ-*-"&amp;$A139&amp;"-"&amp;$AJ$2,#REF!)*BC$6)/BD$5</f>
        <v>#REF!</v>
      </c>
      <c r="BE139" s="20" t="e">
        <f>(SUMIF(#REF!,"*-Si-VEQ-*-"&amp;$A139&amp;"-"&amp;$AJ$2,#REF!)*BE$6-SUMIF(#REF!,"*-Si-VEQ-*-"&amp;$A139&amp;"-"&amp;$AJ$2,#REF!)*BD$6)/BE$5</f>
        <v>#REF!</v>
      </c>
      <c r="BF139" s="20" t="e">
        <f>(SUMIF(#REF!,"*-Si-VEQ-*-"&amp;$A139&amp;"-"&amp;$AJ$2,#REF!)*BF$6-SUMIF(#REF!,"*-Si-VEQ-*-"&amp;$A139&amp;"-"&amp;$AJ$2,#REF!)*BE$6)/BF$5</f>
        <v>#REF!</v>
      </c>
      <c r="BG139" s="20" t="e">
        <f>(SUMIF(#REF!,"*-Si-VEQ-*-"&amp;$A139&amp;"-"&amp;$AJ$2,#REF!)*BG$6-SUMIF(#REF!,"*-Si-VEQ-*-"&amp;$A139&amp;"-"&amp;$AJ$2,#REF!)*BF$6)/BG$5</f>
        <v>#REF!</v>
      </c>
      <c r="BH139" s="20" t="e">
        <f>(SUMIF(#REF!,"*-Si-VEQ-*-"&amp;$A139&amp;"-"&amp;$AJ$2,#REF!)*BH$6-SUMIF(#REF!,"*-Si-VEQ-*-"&amp;$A139&amp;"-"&amp;$AJ$2,#REF!)*BG$6)/BH$5</f>
        <v>#REF!</v>
      </c>
      <c r="BI139" s="20" t="e">
        <f>(SUMIF(#REF!,"*-Si-VEQ-*-"&amp;$A139&amp;"-"&amp;$AJ$2,#REF!)*BI$6-SUMIF(#REF!,"*-Si-VEQ-*-"&amp;$A139&amp;"-"&amp;$AJ$2,#REF!)*BH$6)/BI$5</f>
        <v>#REF!</v>
      </c>
      <c r="BJ139" s="20" t="e">
        <f>(SUMIF(#REF!,"*-Si-VEQ-*-"&amp;$A139&amp;"-"&amp;$AJ$2,#REF!)*BJ$6-SUMIF(#REF!,"*-Si-VEQ-*-"&amp;$A139&amp;"-"&amp;$AJ$2,#REF!)*BI$6)/BJ$5</f>
        <v>#REF!</v>
      </c>
      <c r="BL139" s="25" t="e">
        <f>SUMIF(#REF!,"*-Si-USD-*-"&amp;$A139&amp;"-"&amp;$AJ$2,#REF!)</f>
        <v>#REF!</v>
      </c>
      <c r="BM139" s="21" t="e">
        <f>SUMIF(#REF!,"*-Si-USD-*-"&amp;$A139&amp;"-"&amp;$AJ$2,#REF!)</f>
        <v>#REF!</v>
      </c>
      <c r="BN139" s="21" t="e">
        <f>(SUMIF(#REF!,"*-Si-USD-*-"&amp;$A139&amp;"-"&amp;$AJ$2,#REF!)*BN$6-SUMIF(#REF!,"*-Si-USD-*-"&amp;$A139&amp;"-"&amp;$AJ$2,#REF!)*BM$6)/BN$5</f>
        <v>#REF!</v>
      </c>
      <c r="BO139" s="21" t="e">
        <f>(SUMIF(#REF!,"*-Si-USD-*-"&amp;$A139&amp;"-"&amp;$AJ$2,#REF!)*BO$6-SUMIF(#REF!,"*-Si-USD-*-"&amp;$A139&amp;"-"&amp;$AJ$2,#REF!)*BN$6)/BO$5</f>
        <v>#REF!</v>
      </c>
      <c r="BP139" s="21" t="e">
        <f>(SUMIF(#REF!,"*-Si-USD-*-"&amp;$A139&amp;"-"&amp;$AJ$2,#REF!)*BP$6-SUMIF(#REF!,"*-Si-USD-*-"&amp;$A139&amp;"-"&amp;$AJ$2,#REF!)*BO$6)/BP$5</f>
        <v>#REF!</v>
      </c>
      <c r="BQ139" s="21" t="e">
        <f>(SUMIF(#REF!,"*-Si-USD-*-"&amp;$A139&amp;"-"&amp;$AJ$2,#REF!)*BQ$6-SUMIF(#REF!,"*-Si-USD-*-"&amp;$A139&amp;"-"&amp;$AJ$2,#REF!)*BP$6)/BQ$5</f>
        <v>#REF!</v>
      </c>
      <c r="BR139" s="21" t="e">
        <f>(SUMIF(#REF!,"*-Si-USD-*-"&amp;$A139&amp;"-"&amp;$AJ$2,#REF!)*BR$6-SUMIF(#REF!,"*-Si-USD-*-"&amp;$A139&amp;"-"&amp;$AJ$2,#REF!)*BQ$6)/BR$5</f>
        <v>#REF!</v>
      </c>
      <c r="BS139" s="21" t="e">
        <f>(SUMIF(#REF!,"*-Si-USD-*-"&amp;$A139&amp;"-"&amp;$AJ$2,#REF!)*BS$6-SUMIF(#REF!,"*-Si-USD-*-"&amp;$A139&amp;"-"&amp;$AJ$2,#REF!)*BR$6)/BS$5</f>
        <v>#REF!</v>
      </c>
      <c r="BT139" s="21" t="e">
        <f>(SUMIF(#REF!,"*-Si-USD-*-"&amp;$A139&amp;"-"&amp;$AJ$2,#REF!)*BT$6-SUMIF(#REF!,"*-Si-USD-*-"&amp;$A139&amp;"-"&amp;$AJ$2,#REF!)*BS$6)/BT$5</f>
        <v>#REF!</v>
      </c>
      <c r="BU139" s="21" t="e">
        <f>(SUMIF(#REF!,"*-Si-USD-*-"&amp;$A139&amp;"-"&amp;$AJ$2,#REF!)*BU$6-SUMIF(#REF!,"*-Si-USD-*-"&amp;$A139&amp;"-"&amp;$AJ$2,#REF!)*BT$6)/BU$5</f>
        <v>#REF!</v>
      </c>
      <c r="BV139" s="21" t="e">
        <f>(SUMIF(#REF!,"*-Si-USD-*-"&amp;$A139&amp;"-"&amp;$AJ$2,#REF!)*BV$6-SUMIF(#REF!,"*-Si-USD-*-"&amp;$A139&amp;"-"&amp;$AJ$2,#REF!)*BU$6)/BV$5</f>
        <v>#REF!</v>
      </c>
      <c r="BW139" s="21" t="e">
        <f>(SUMIF(#REF!,"*-Si-USD-*-"&amp;$A139&amp;"-"&amp;$AJ$2,#REF!)*BW$6-SUMIF(#REF!,"*-Si-USD-*-"&amp;$A139&amp;"-"&amp;$AJ$2,#REF!)*BV$6)/BW$5</f>
        <v>#REF!</v>
      </c>
      <c r="BX139" s="21" t="e">
        <f>(SUMIF(#REF!,"*-Si-USD-*-"&amp;$A139&amp;"-"&amp;$AJ$2,#REF!)*BX$6-SUMIF(#REF!,"*-Si-USD-*-"&amp;$A139&amp;"-"&amp;$AJ$2,#REF!)*BW$6)/BX$5</f>
        <v>#REF!</v>
      </c>
      <c r="CB139" s="28">
        <f>IFERROR(1000*SUMIF(#REF!,"*-Si-*-Si-"&amp;$A139&amp;"-"&amp;$AJ$2,#REF!)/(SUM(CC139:CE139)*$BX$6),0)</f>
        <v>0</v>
      </c>
      <c r="CC139" s="22" t="e">
        <f>SUMIF(#REF!,"*-Si-VEF-Si-"&amp;$A139&amp;"-"&amp;$AJ$2,#REF!)</f>
        <v>#REF!</v>
      </c>
      <c r="CD139" s="23" t="e">
        <f>SUMIF(#REF!,"*-Si-VEQ-Si-"&amp;$A139&amp;"-"&amp;$AJ$2,#REF!)</f>
        <v>#REF!</v>
      </c>
      <c r="CE139" s="24" t="e">
        <f>SUMIF(#REF!,"*-Si-USD-Si-"&amp;$A139&amp;"-"&amp;$AJ$2,#REF!)</f>
        <v>#REF!</v>
      </c>
      <c r="CI139" s="15" t="str">
        <f t="shared" si="51"/>
        <v>E139</v>
      </c>
      <c r="CK139" s="16">
        <v>10</v>
      </c>
      <c r="CL139" s="16">
        <v>0</v>
      </c>
      <c r="CM139" s="16">
        <v>4</v>
      </c>
    </row>
    <row r="140" spans="1:91" ht="20.100000000000001" customHeight="1" x14ac:dyDescent="0.25">
      <c r="A140" s="18" t="s">
        <v>235</v>
      </c>
      <c r="E140" s="15" t="s">
        <v>236</v>
      </c>
      <c r="G140" s="15" t="str">
        <f t="shared" si="50"/>
        <v>D140</v>
      </c>
      <c r="I140" s="27">
        <f ca="1">IFERROR(1000*SUMIF(#REF!,"*-Si-*-*-"&amp;$A140&amp;"-"&amp;J$2,INDIRECT("'BD Ppto'!"&amp;#REF!))/(SUM(J140:L140)*L$415),0)</f>
        <v>0</v>
      </c>
      <c r="J140" s="19" t="e">
        <f ca="1">SUMIF(#REF!,"*-Si-VEF-*-"&amp;$A140&amp;"-"&amp;$J$2,INDIRECT("'BD Ppto'!"&amp;#REF!))</f>
        <v>#REF!</v>
      </c>
      <c r="K140" s="20" t="e">
        <f ca="1">SUMIF(#REF!,"*-Si-VEQ-*-"&amp;$A140&amp;"-"&amp;$J$2,INDIRECT("'BD Ppto'!"&amp;#REF!))</f>
        <v>#REF!</v>
      </c>
      <c r="L140" s="21" t="e">
        <f ca="1">SUMIF(#REF!,"*-Si-USD-*-"&amp;$A140&amp;"-"&amp;$J$2,INDIRECT("'BD Ppto'!"&amp;#REF!))</f>
        <v>#REF!</v>
      </c>
      <c r="N140" s="27">
        <f ca="1">IFERROR(1000*SUMIF(#REF!,"*-Si-*-*-"&amp;$A140&amp;"-"&amp;O$2,INDIRECT("'BD Ppto'!"&amp;#REF!))/(SUM(O140:Q140)*Q$415),0)</f>
        <v>0</v>
      </c>
      <c r="O140" s="19" t="e">
        <f ca="1">SUMIF(#REF!,"*-Si-VEF-*-"&amp;$A140&amp;"-"&amp;O$2,INDIRECT("'BD Ppto'!"&amp;#REF!))</f>
        <v>#REF!</v>
      </c>
      <c r="P140" s="20" t="e">
        <f ca="1">SUMIF(#REF!,"*-Si-VEQ-*-"&amp;$A140&amp;"-"&amp;O$2,INDIRECT("'BD Ppto'!"&amp;#REF!))</f>
        <v>#REF!</v>
      </c>
      <c r="Q140" s="21" t="e">
        <f ca="1">SUMIF(#REF!,"*-Si-USD-*-"&amp;$A140&amp;"-"&amp;O$2,INDIRECT("'BD Ppto'!"&amp;#REF!))</f>
        <v>#REF!</v>
      </c>
      <c r="S140" s="27">
        <f ca="1">IFERROR(1000*SUMIF(#REF!,"*-Si-*-*-"&amp;$A140&amp;"-"&amp;T$2,INDIRECT("'BD Ppto'!"&amp;#REF!))/(SUM(T140:V140)*V$415),0)</f>
        <v>0</v>
      </c>
      <c r="T140" s="19" t="e">
        <f ca="1">SUMIF(#REF!,"*-Si-VEF-*-"&amp;$A140&amp;"-"&amp;T$2,INDIRECT("'BD Ppto'!"&amp;#REF!))</f>
        <v>#REF!</v>
      </c>
      <c r="U140" s="20" t="e">
        <f ca="1">SUMIF(#REF!,"*-Si-VEQ-*-"&amp;$A140&amp;"-"&amp;T$2,INDIRECT("'BD Ppto'!"&amp;#REF!))</f>
        <v>#REF!</v>
      </c>
      <c r="V140" s="21" t="e">
        <f ca="1">SUMIF(#REF!,"*-Si-USD-*-"&amp;$A140&amp;"-"&amp;T$2,INDIRECT("'BD Ppto'!"&amp;#REF!))</f>
        <v>#REF!</v>
      </c>
      <c r="X140" s="27">
        <f ca="1">IFERROR(1000*SUMIF(#REF!,"*-Si-*-*-"&amp;$A140&amp;"-"&amp;Y$2,INDIRECT("'BD Ppto'!"&amp;#REF!))/(SUM(Y140:AA140)*AA$415),0)</f>
        <v>0</v>
      </c>
      <c r="Y140" s="19" t="e">
        <f ca="1">SUMIF(#REF!,"*-Si-VEF-*-"&amp;$A140&amp;"-"&amp;Y$2,INDIRECT("'BD Ppto'!"&amp;#REF!))</f>
        <v>#REF!</v>
      </c>
      <c r="Z140" s="20" t="e">
        <f ca="1">SUMIF(#REF!,"*-Si-VEQ-*-"&amp;$A140&amp;"-"&amp;Y$2,INDIRECT("'BD Ppto'!"&amp;#REF!))</f>
        <v>#REF!</v>
      </c>
      <c r="AA140" s="21" t="e">
        <f ca="1">SUMIF(#REF!,"*-Si-USD-*-"&amp;$A140&amp;"-"&amp;Y$2,INDIRECT("'BD Ppto'!"&amp;#REF!))</f>
        <v>#REF!</v>
      </c>
      <c r="AC140" s="28">
        <f ca="1">IFERROR(1000*SUMIF(#REF!,"*-Si-*-Si-"&amp;$A140&amp;"-"&amp;AD$2,INDIRECT("'BD Ppto'!"&amp;#REF!))/(SUM(AD140:AF140)*AF$415),0)</f>
        <v>0</v>
      </c>
      <c r="AD140" s="22" t="e">
        <f ca="1">SUMIF(#REF!,"*-Si-VEF-Si-"&amp;$A140&amp;"-"&amp;AD$2,INDIRECT("'BD Ppto'!"&amp;#REF!))</f>
        <v>#REF!</v>
      </c>
      <c r="AE140" s="23" t="e">
        <f ca="1">SUMIF(#REF!,"*-Si-VEQ-Si-"&amp;$A140&amp;"-"&amp;AD$2,INDIRECT("'BD Ppto'!"&amp;#REF!))</f>
        <v>#REF!</v>
      </c>
      <c r="AF140" s="24" t="e">
        <f ca="1">SUMIF(#REF!,"*-Si-USD-Si-"&amp;$A140&amp;"-"&amp;AD$2,INDIRECT("'BD Ppto'!"&amp;#REF!))</f>
        <v>#REF!</v>
      </c>
      <c r="AI140" s="27">
        <f>IFERROR(1000*SUMIF(#REF!,"*-Si-*-*-"&amp;$A140&amp;"-"&amp;$AJ$2,#REF!)/((SUMIF(#REF!,"*-Si-*-*-"&amp;$A140&amp;"-"&amp;$AJ$2,#REF!))*$AV$6),0)</f>
        <v>0</v>
      </c>
      <c r="AJ140" s="25" t="e">
        <f>SUMIF(#REF!,"*-Si-VEF-*-"&amp;$A140&amp;"-"&amp;$AJ$2,#REF!)</f>
        <v>#REF!</v>
      </c>
      <c r="AK140" s="19" t="e">
        <f>SUMIF(#REF!,"*-Si-VEF-*-"&amp;$A140&amp;"-"&amp;$AJ$2,#REF!)</f>
        <v>#REF!</v>
      </c>
      <c r="AL140" s="19" t="e">
        <f>(SUMIF(#REF!,"*-Si-VEF-*-"&amp;$A140&amp;"-"&amp;$AJ$2,#REF!)*AL$6-SUMIF(#REF!,"*-Si-VEF-*-"&amp;$A140&amp;"-"&amp;$AJ$2,#REF!)*AK$6)/AL$5</f>
        <v>#REF!</v>
      </c>
      <c r="AM140" s="19" t="e">
        <f>(SUMIF(#REF!,"*-Si-VEF-*-"&amp;$A140&amp;"-"&amp;$AJ$2,#REF!)*AM$6-SUMIF(#REF!,"*-Si-VEF-*-"&amp;$A140&amp;"-"&amp;$AJ$2,#REF!)*AL$6)/AM$5</f>
        <v>#REF!</v>
      </c>
      <c r="AN140" s="19" t="e">
        <f>(SUMIF(#REF!,"*-Si-VEF-*-"&amp;$A140&amp;"-"&amp;$AJ$2,#REF!)*AN$6-SUMIF(#REF!,"*-Si-VEF-*-"&amp;$A140&amp;"-"&amp;$AJ$2,#REF!)*AM$6)/AN$5</f>
        <v>#REF!</v>
      </c>
      <c r="AO140" s="19" t="e">
        <f>(SUMIF(#REF!,"*-Si-VEF-*-"&amp;$A140&amp;"-"&amp;$AJ$2,#REF!)*AO$6-SUMIF(#REF!,"*-Si-VEF-*-"&amp;$A140&amp;"-"&amp;$AJ$2,#REF!)*AN$6)/AO$5</f>
        <v>#REF!</v>
      </c>
      <c r="AP140" s="19" t="e">
        <f>(SUMIF(#REF!,"*-Si-VEF-*-"&amp;$A140&amp;"-"&amp;$AJ$2,#REF!)*AP$6-SUMIF(#REF!,"*-Si-VEF-*-"&amp;$A140&amp;"-"&amp;$AJ$2,#REF!)*AO$6)/AP$5</f>
        <v>#REF!</v>
      </c>
      <c r="AQ140" s="19" t="e">
        <f>(SUMIF(#REF!,"*-Si-VEF-*-"&amp;$A140&amp;"-"&amp;$AJ$2,#REF!)*AQ$6-SUMIF(#REF!,"*-Si-VEF-*-"&amp;$A140&amp;"-"&amp;$AJ$2,#REF!)*AP$6)/AQ$5</f>
        <v>#REF!</v>
      </c>
      <c r="AR140" s="19" t="e">
        <f>(SUMIF(#REF!,"*-Si-VEF-*-"&amp;$A140&amp;"-"&amp;$AJ$2,#REF!)*AR$6-SUMIF(#REF!,"*-Si-VEF-*-"&amp;$A140&amp;"-"&amp;$AJ$2,#REF!)*AQ$6)/AR$5</f>
        <v>#REF!</v>
      </c>
      <c r="AS140" s="19" t="e">
        <f>(SUMIF(#REF!,"*-Si-VEF-*-"&amp;$A140&amp;"-"&amp;$AJ$2,#REF!)*AS$6-SUMIF(#REF!,"*-Si-VEF-*-"&amp;$A140&amp;"-"&amp;$AJ$2,#REF!)*AR$6)/AS$5</f>
        <v>#REF!</v>
      </c>
      <c r="AT140" s="19" t="e">
        <f>(SUMIF(#REF!,"*-Si-VEF-*-"&amp;$A140&amp;"-"&amp;$AJ$2,#REF!)*AT$6-SUMIF(#REF!,"*-Si-VEF-*-"&amp;$A140&amp;"-"&amp;$AJ$2,#REF!)*AS$6)/AT$5</f>
        <v>#REF!</v>
      </c>
      <c r="AU140" s="19" t="e">
        <f>(SUMIF(#REF!,"*-Si-VEF-*-"&amp;$A140&amp;"-"&amp;$AJ$2,#REF!)*AU$6-SUMIF(#REF!,"*-Si-VEF-*-"&amp;$A140&amp;"-"&amp;$AJ$2,#REF!)*AT$6)/AU$5</f>
        <v>#REF!</v>
      </c>
      <c r="AV140" s="19" t="e">
        <f>(SUMIF(#REF!,"*-Si-VEF-*-"&amp;$A140&amp;"-"&amp;$AJ$2,#REF!)*AV$6-SUMIF(#REF!,"*-Si-VEF-*-"&amp;$A140&amp;"-"&amp;$AJ$2,#REF!)*AU$6)/AV$5</f>
        <v>#REF!</v>
      </c>
      <c r="AX140" s="25" t="e">
        <f>SUMIF(#REF!,"*-Si-VEQ-*-"&amp;$A140&amp;"-"&amp;$AJ$2,#REF!)</f>
        <v>#REF!</v>
      </c>
      <c r="AY140" s="20" t="e">
        <f>SUMIF(#REF!,"*-Si-VEQ-*-"&amp;$A140&amp;"-"&amp;$AJ$2,#REF!)</f>
        <v>#REF!</v>
      </c>
      <c r="AZ140" s="20" t="e">
        <f>(SUMIF(#REF!,"*-Si-VEQ-*-"&amp;$A140&amp;"-"&amp;$AJ$2,#REF!)*AZ$6-SUMIF(#REF!,"*-Si-VEQ-*-"&amp;$A140&amp;"-"&amp;$AJ$2,#REF!)*AY$6)/AZ$5</f>
        <v>#REF!</v>
      </c>
      <c r="BA140" s="20" t="e">
        <f>(SUMIF(#REF!,"*-Si-VEQ-*-"&amp;$A140&amp;"-"&amp;$AJ$2,#REF!)*BA$6-SUMIF(#REF!,"*-Si-VEQ-*-"&amp;$A140&amp;"-"&amp;$AJ$2,#REF!)*AZ$6)/BA$5</f>
        <v>#REF!</v>
      </c>
      <c r="BB140" s="20" t="e">
        <f>(SUMIF(#REF!,"*-Si-VEQ-*-"&amp;$A140&amp;"-"&amp;$AJ$2,#REF!)*BB$6-SUMIF(#REF!,"*-Si-VEQ-*-"&amp;$A140&amp;"-"&amp;$AJ$2,#REF!)*BA$6)/BB$5</f>
        <v>#REF!</v>
      </c>
      <c r="BC140" s="20" t="e">
        <f>(SUMIF(#REF!,"*-Si-VEQ-*-"&amp;$A140&amp;"-"&amp;$AJ$2,#REF!)*BC$6-SUMIF(#REF!,"*-Si-VEQ-*-"&amp;$A140&amp;"-"&amp;$AJ$2,#REF!)*BB$6)/BC$5</f>
        <v>#REF!</v>
      </c>
      <c r="BD140" s="20" t="e">
        <f>(SUMIF(#REF!,"*-Si-VEQ-*-"&amp;$A140&amp;"-"&amp;$AJ$2,#REF!)*BD$6-SUMIF(#REF!,"*-Si-VEQ-*-"&amp;$A140&amp;"-"&amp;$AJ$2,#REF!)*BC$6)/BD$5</f>
        <v>#REF!</v>
      </c>
      <c r="BE140" s="20" t="e">
        <f>(SUMIF(#REF!,"*-Si-VEQ-*-"&amp;$A140&amp;"-"&amp;$AJ$2,#REF!)*BE$6-SUMIF(#REF!,"*-Si-VEQ-*-"&amp;$A140&amp;"-"&amp;$AJ$2,#REF!)*BD$6)/BE$5</f>
        <v>#REF!</v>
      </c>
      <c r="BF140" s="20" t="e">
        <f>(SUMIF(#REF!,"*-Si-VEQ-*-"&amp;$A140&amp;"-"&amp;$AJ$2,#REF!)*BF$6-SUMIF(#REF!,"*-Si-VEQ-*-"&amp;$A140&amp;"-"&amp;$AJ$2,#REF!)*BE$6)/BF$5</f>
        <v>#REF!</v>
      </c>
      <c r="BG140" s="20" t="e">
        <f>(SUMIF(#REF!,"*-Si-VEQ-*-"&amp;$A140&amp;"-"&amp;$AJ$2,#REF!)*BG$6-SUMIF(#REF!,"*-Si-VEQ-*-"&amp;$A140&amp;"-"&amp;$AJ$2,#REF!)*BF$6)/BG$5</f>
        <v>#REF!</v>
      </c>
      <c r="BH140" s="20" t="e">
        <f>(SUMIF(#REF!,"*-Si-VEQ-*-"&amp;$A140&amp;"-"&amp;$AJ$2,#REF!)*BH$6-SUMIF(#REF!,"*-Si-VEQ-*-"&amp;$A140&amp;"-"&amp;$AJ$2,#REF!)*BG$6)/BH$5</f>
        <v>#REF!</v>
      </c>
      <c r="BI140" s="20" t="e">
        <f>(SUMIF(#REF!,"*-Si-VEQ-*-"&amp;$A140&amp;"-"&amp;$AJ$2,#REF!)*BI$6-SUMIF(#REF!,"*-Si-VEQ-*-"&amp;$A140&amp;"-"&amp;$AJ$2,#REF!)*BH$6)/BI$5</f>
        <v>#REF!</v>
      </c>
      <c r="BJ140" s="20" t="e">
        <f>(SUMIF(#REF!,"*-Si-VEQ-*-"&amp;$A140&amp;"-"&amp;$AJ$2,#REF!)*BJ$6-SUMIF(#REF!,"*-Si-VEQ-*-"&amp;$A140&amp;"-"&amp;$AJ$2,#REF!)*BI$6)/BJ$5</f>
        <v>#REF!</v>
      </c>
      <c r="BL140" s="25" t="e">
        <f>SUMIF(#REF!,"*-Si-USD-*-"&amp;$A140&amp;"-"&amp;$AJ$2,#REF!)</f>
        <v>#REF!</v>
      </c>
      <c r="BM140" s="21" t="e">
        <f>SUMIF(#REF!,"*-Si-USD-*-"&amp;$A140&amp;"-"&amp;$AJ$2,#REF!)</f>
        <v>#REF!</v>
      </c>
      <c r="BN140" s="21" t="e">
        <f>(SUMIF(#REF!,"*-Si-USD-*-"&amp;$A140&amp;"-"&amp;$AJ$2,#REF!)*BN$6-SUMIF(#REF!,"*-Si-USD-*-"&amp;$A140&amp;"-"&amp;$AJ$2,#REF!)*BM$6)/BN$5</f>
        <v>#REF!</v>
      </c>
      <c r="BO140" s="21" t="e">
        <f>(SUMIF(#REF!,"*-Si-USD-*-"&amp;$A140&amp;"-"&amp;$AJ$2,#REF!)*BO$6-SUMIF(#REF!,"*-Si-USD-*-"&amp;$A140&amp;"-"&amp;$AJ$2,#REF!)*BN$6)/BO$5</f>
        <v>#REF!</v>
      </c>
      <c r="BP140" s="21" t="e">
        <f>(SUMIF(#REF!,"*-Si-USD-*-"&amp;$A140&amp;"-"&amp;$AJ$2,#REF!)*BP$6-SUMIF(#REF!,"*-Si-USD-*-"&amp;$A140&amp;"-"&amp;$AJ$2,#REF!)*BO$6)/BP$5</f>
        <v>#REF!</v>
      </c>
      <c r="BQ140" s="21" t="e">
        <f>(SUMIF(#REF!,"*-Si-USD-*-"&amp;$A140&amp;"-"&amp;$AJ$2,#REF!)*BQ$6-SUMIF(#REF!,"*-Si-USD-*-"&amp;$A140&amp;"-"&amp;$AJ$2,#REF!)*BP$6)/BQ$5</f>
        <v>#REF!</v>
      </c>
      <c r="BR140" s="21" t="e">
        <f>(SUMIF(#REF!,"*-Si-USD-*-"&amp;$A140&amp;"-"&amp;$AJ$2,#REF!)*BR$6-SUMIF(#REF!,"*-Si-USD-*-"&amp;$A140&amp;"-"&amp;$AJ$2,#REF!)*BQ$6)/BR$5</f>
        <v>#REF!</v>
      </c>
      <c r="BS140" s="21" t="e">
        <f>(SUMIF(#REF!,"*-Si-USD-*-"&amp;$A140&amp;"-"&amp;$AJ$2,#REF!)*BS$6-SUMIF(#REF!,"*-Si-USD-*-"&amp;$A140&amp;"-"&amp;$AJ$2,#REF!)*BR$6)/BS$5</f>
        <v>#REF!</v>
      </c>
      <c r="BT140" s="21" t="e">
        <f>(SUMIF(#REF!,"*-Si-USD-*-"&amp;$A140&amp;"-"&amp;$AJ$2,#REF!)*BT$6-SUMIF(#REF!,"*-Si-USD-*-"&amp;$A140&amp;"-"&amp;$AJ$2,#REF!)*BS$6)/BT$5</f>
        <v>#REF!</v>
      </c>
      <c r="BU140" s="21" t="e">
        <f>(SUMIF(#REF!,"*-Si-USD-*-"&amp;$A140&amp;"-"&amp;$AJ$2,#REF!)*BU$6-SUMIF(#REF!,"*-Si-USD-*-"&amp;$A140&amp;"-"&amp;$AJ$2,#REF!)*BT$6)/BU$5</f>
        <v>#REF!</v>
      </c>
      <c r="BV140" s="21" t="e">
        <f>(SUMIF(#REF!,"*-Si-USD-*-"&amp;$A140&amp;"-"&amp;$AJ$2,#REF!)*BV$6-SUMIF(#REF!,"*-Si-USD-*-"&amp;$A140&amp;"-"&amp;$AJ$2,#REF!)*BU$6)/BV$5</f>
        <v>#REF!</v>
      </c>
      <c r="BW140" s="21" t="e">
        <f>(SUMIF(#REF!,"*-Si-USD-*-"&amp;$A140&amp;"-"&amp;$AJ$2,#REF!)*BW$6-SUMIF(#REF!,"*-Si-USD-*-"&amp;$A140&amp;"-"&amp;$AJ$2,#REF!)*BV$6)/BW$5</f>
        <v>#REF!</v>
      </c>
      <c r="BX140" s="21" t="e">
        <f>(SUMIF(#REF!,"*-Si-USD-*-"&amp;$A140&amp;"-"&amp;$AJ$2,#REF!)*BX$6-SUMIF(#REF!,"*-Si-USD-*-"&amp;$A140&amp;"-"&amp;$AJ$2,#REF!)*BW$6)/BX$5</f>
        <v>#REF!</v>
      </c>
      <c r="CB140" s="28">
        <f>IFERROR(1000*SUMIF(#REF!,"*-Si-*-Si-"&amp;$A140&amp;"-"&amp;$AJ$2,#REF!)/(SUM(CC140:CE140)*$BX$6),0)</f>
        <v>0</v>
      </c>
      <c r="CC140" s="22" t="e">
        <f>SUMIF(#REF!,"*-Si-VEF-Si-"&amp;$A140&amp;"-"&amp;$AJ$2,#REF!)</f>
        <v>#REF!</v>
      </c>
      <c r="CD140" s="23" t="e">
        <f>SUMIF(#REF!,"*-Si-VEQ-Si-"&amp;$A140&amp;"-"&amp;$AJ$2,#REF!)</f>
        <v>#REF!</v>
      </c>
      <c r="CE140" s="24" t="e">
        <f>SUMIF(#REF!,"*-Si-USD-Si-"&amp;$A140&amp;"-"&amp;$AJ$2,#REF!)</f>
        <v>#REF!</v>
      </c>
      <c r="CI140" s="15" t="str">
        <f t="shared" si="51"/>
        <v>E140</v>
      </c>
      <c r="CK140" s="16">
        <v>16</v>
      </c>
      <c r="CL140" s="16">
        <v>0</v>
      </c>
      <c r="CM140" s="16">
        <v>4</v>
      </c>
    </row>
    <row r="141" spans="1:91" ht="20.100000000000001" customHeight="1" x14ac:dyDescent="0.25">
      <c r="A141" s="18" t="s">
        <v>237</v>
      </c>
      <c r="E141" s="15" t="s">
        <v>238</v>
      </c>
      <c r="G141" s="15" t="str">
        <f t="shared" si="50"/>
        <v>D141</v>
      </c>
      <c r="I141" s="27">
        <f ca="1">IFERROR(1000*SUMIF(#REF!,"*-Si-*-*-"&amp;$A141&amp;"-"&amp;J$2,INDIRECT("'BD Ppto'!"&amp;#REF!))/(SUM(J141:L141)*L$415),0)</f>
        <v>0</v>
      </c>
      <c r="J141" s="19" t="e">
        <f ca="1">SUMIF(#REF!,"*-Si-VEF-*-"&amp;$A141&amp;"-"&amp;$J$2,INDIRECT("'BD Ppto'!"&amp;#REF!))</f>
        <v>#REF!</v>
      </c>
      <c r="K141" s="20" t="e">
        <f ca="1">SUMIF(#REF!,"*-Si-VEQ-*-"&amp;$A141&amp;"-"&amp;$J$2,INDIRECT("'BD Ppto'!"&amp;#REF!))</f>
        <v>#REF!</v>
      </c>
      <c r="L141" s="21" t="e">
        <f ca="1">SUMIF(#REF!,"*-Si-USD-*-"&amp;$A141&amp;"-"&amp;$J$2,INDIRECT("'BD Ppto'!"&amp;#REF!))</f>
        <v>#REF!</v>
      </c>
      <c r="N141" s="27">
        <f ca="1">IFERROR(1000*SUMIF(#REF!,"*-Si-*-*-"&amp;$A141&amp;"-"&amp;O$2,INDIRECT("'BD Ppto'!"&amp;#REF!))/(SUM(O141:Q141)*Q$415),0)</f>
        <v>0</v>
      </c>
      <c r="O141" s="19" t="e">
        <f ca="1">SUMIF(#REF!,"*-Si-VEF-*-"&amp;$A141&amp;"-"&amp;O$2,INDIRECT("'BD Ppto'!"&amp;#REF!))</f>
        <v>#REF!</v>
      </c>
      <c r="P141" s="20" t="e">
        <f ca="1">SUMIF(#REF!,"*-Si-VEQ-*-"&amp;$A141&amp;"-"&amp;O$2,INDIRECT("'BD Ppto'!"&amp;#REF!))</f>
        <v>#REF!</v>
      </c>
      <c r="Q141" s="21" t="e">
        <f ca="1">SUMIF(#REF!,"*-Si-USD-*-"&amp;$A141&amp;"-"&amp;O$2,INDIRECT("'BD Ppto'!"&amp;#REF!))</f>
        <v>#REF!</v>
      </c>
      <c r="S141" s="27">
        <f ca="1">IFERROR(1000*SUMIF(#REF!,"*-Si-*-*-"&amp;$A141&amp;"-"&amp;T$2,INDIRECT("'BD Ppto'!"&amp;#REF!))/(SUM(T141:V141)*V$415),0)</f>
        <v>0</v>
      </c>
      <c r="T141" s="19" t="e">
        <f ca="1">SUMIF(#REF!,"*-Si-VEF-*-"&amp;$A141&amp;"-"&amp;T$2,INDIRECT("'BD Ppto'!"&amp;#REF!))</f>
        <v>#REF!</v>
      </c>
      <c r="U141" s="20" t="e">
        <f ca="1">SUMIF(#REF!,"*-Si-VEQ-*-"&amp;$A141&amp;"-"&amp;T$2,INDIRECT("'BD Ppto'!"&amp;#REF!))</f>
        <v>#REF!</v>
      </c>
      <c r="V141" s="21" t="e">
        <f ca="1">SUMIF(#REF!,"*-Si-USD-*-"&amp;$A141&amp;"-"&amp;T$2,INDIRECT("'BD Ppto'!"&amp;#REF!))</f>
        <v>#REF!</v>
      </c>
      <c r="X141" s="27">
        <f ca="1">IFERROR(1000*SUMIF(#REF!,"*-Si-*-*-"&amp;$A141&amp;"-"&amp;Y$2,INDIRECT("'BD Ppto'!"&amp;#REF!))/(SUM(Y141:AA141)*AA$415),0)</f>
        <v>0</v>
      </c>
      <c r="Y141" s="19" t="e">
        <f ca="1">SUMIF(#REF!,"*-Si-VEF-*-"&amp;$A141&amp;"-"&amp;Y$2,INDIRECT("'BD Ppto'!"&amp;#REF!))</f>
        <v>#REF!</v>
      </c>
      <c r="Z141" s="20" t="e">
        <f ca="1">SUMIF(#REF!,"*-Si-VEQ-*-"&amp;$A141&amp;"-"&amp;Y$2,INDIRECT("'BD Ppto'!"&amp;#REF!))</f>
        <v>#REF!</v>
      </c>
      <c r="AA141" s="21" t="e">
        <f ca="1">SUMIF(#REF!,"*-Si-USD-*-"&amp;$A141&amp;"-"&amp;Y$2,INDIRECT("'BD Ppto'!"&amp;#REF!))</f>
        <v>#REF!</v>
      </c>
      <c r="AC141" s="28">
        <f ca="1">IFERROR(1000*SUMIF(#REF!,"*-Si-*-Si-"&amp;$A141&amp;"-"&amp;AD$2,INDIRECT("'BD Ppto'!"&amp;#REF!))/(SUM(AD141:AF141)*AF$415),0)</f>
        <v>0</v>
      </c>
      <c r="AD141" s="22" t="e">
        <f ca="1">SUMIF(#REF!,"*-Si-VEF-Si-"&amp;$A141&amp;"-"&amp;AD$2,INDIRECT("'BD Ppto'!"&amp;#REF!))</f>
        <v>#REF!</v>
      </c>
      <c r="AE141" s="23" t="e">
        <f ca="1">SUMIF(#REF!,"*-Si-VEQ-Si-"&amp;$A141&amp;"-"&amp;AD$2,INDIRECT("'BD Ppto'!"&amp;#REF!))</f>
        <v>#REF!</v>
      </c>
      <c r="AF141" s="24" t="e">
        <f ca="1">SUMIF(#REF!,"*-Si-USD-Si-"&amp;$A141&amp;"-"&amp;AD$2,INDIRECT("'BD Ppto'!"&amp;#REF!))</f>
        <v>#REF!</v>
      </c>
      <c r="AI141" s="27">
        <f>IFERROR(1000*SUMIF(#REF!,"*-Si-*-*-"&amp;$A141&amp;"-"&amp;$AJ$2,#REF!)/((SUMIF(#REF!,"*-Si-*-*-"&amp;$A141&amp;"-"&amp;$AJ$2,#REF!))*$AV$6),0)</f>
        <v>0</v>
      </c>
      <c r="AJ141" s="25" t="e">
        <f>SUMIF(#REF!,"*-Si-VEF-*-"&amp;$A141&amp;"-"&amp;$AJ$2,#REF!)</f>
        <v>#REF!</v>
      </c>
      <c r="AK141" s="19" t="e">
        <f>SUMIF(#REF!,"*-Si-VEF-*-"&amp;$A141&amp;"-"&amp;$AJ$2,#REF!)</f>
        <v>#REF!</v>
      </c>
      <c r="AL141" s="19" t="e">
        <f>(SUMIF(#REF!,"*-Si-VEF-*-"&amp;$A141&amp;"-"&amp;$AJ$2,#REF!)*AL$6-SUMIF(#REF!,"*-Si-VEF-*-"&amp;$A141&amp;"-"&amp;$AJ$2,#REF!)*AK$6)/AL$5</f>
        <v>#REF!</v>
      </c>
      <c r="AM141" s="19" t="e">
        <f>(SUMIF(#REF!,"*-Si-VEF-*-"&amp;$A141&amp;"-"&amp;$AJ$2,#REF!)*AM$6-SUMIF(#REF!,"*-Si-VEF-*-"&amp;$A141&amp;"-"&amp;$AJ$2,#REF!)*AL$6)/AM$5</f>
        <v>#REF!</v>
      </c>
      <c r="AN141" s="19" t="e">
        <f>(SUMIF(#REF!,"*-Si-VEF-*-"&amp;$A141&amp;"-"&amp;$AJ$2,#REF!)*AN$6-SUMIF(#REF!,"*-Si-VEF-*-"&amp;$A141&amp;"-"&amp;$AJ$2,#REF!)*AM$6)/AN$5</f>
        <v>#REF!</v>
      </c>
      <c r="AO141" s="19" t="e">
        <f>(SUMIF(#REF!,"*-Si-VEF-*-"&amp;$A141&amp;"-"&amp;$AJ$2,#REF!)*AO$6-SUMIF(#REF!,"*-Si-VEF-*-"&amp;$A141&amp;"-"&amp;$AJ$2,#REF!)*AN$6)/AO$5</f>
        <v>#REF!</v>
      </c>
      <c r="AP141" s="19" t="e">
        <f>(SUMIF(#REF!,"*-Si-VEF-*-"&amp;$A141&amp;"-"&amp;$AJ$2,#REF!)*AP$6-SUMIF(#REF!,"*-Si-VEF-*-"&amp;$A141&amp;"-"&amp;$AJ$2,#REF!)*AO$6)/AP$5</f>
        <v>#REF!</v>
      </c>
      <c r="AQ141" s="19" t="e">
        <f>(SUMIF(#REF!,"*-Si-VEF-*-"&amp;$A141&amp;"-"&amp;$AJ$2,#REF!)*AQ$6-SUMIF(#REF!,"*-Si-VEF-*-"&amp;$A141&amp;"-"&amp;$AJ$2,#REF!)*AP$6)/AQ$5</f>
        <v>#REF!</v>
      </c>
      <c r="AR141" s="19" t="e">
        <f>(SUMIF(#REF!,"*-Si-VEF-*-"&amp;$A141&amp;"-"&amp;$AJ$2,#REF!)*AR$6-SUMIF(#REF!,"*-Si-VEF-*-"&amp;$A141&amp;"-"&amp;$AJ$2,#REF!)*AQ$6)/AR$5</f>
        <v>#REF!</v>
      </c>
      <c r="AS141" s="19" t="e">
        <f>(SUMIF(#REF!,"*-Si-VEF-*-"&amp;$A141&amp;"-"&amp;$AJ$2,#REF!)*AS$6-SUMIF(#REF!,"*-Si-VEF-*-"&amp;$A141&amp;"-"&amp;$AJ$2,#REF!)*AR$6)/AS$5</f>
        <v>#REF!</v>
      </c>
      <c r="AT141" s="19" t="e">
        <f>(SUMIF(#REF!,"*-Si-VEF-*-"&amp;$A141&amp;"-"&amp;$AJ$2,#REF!)*AT$6-SUMIF(#REF!,"*-Si-VEF-*-"&amp;$A141&amp;"-"&amp;$AJ$2,#REF!)*AS$6)/AT$5</f>
        <v>#REF!</v>
      </c>
      <c r="AU141" s="19" t="e">
        <f>(SUMIF(#REF!,"*-Si-VEF-*-"&amp;$A141&amp;"-"&amp;$AJ$2,#REF!)*AU$6-SUMIF(#REF!,"*-Si-VEF-*-"&amp;$A141&amp;"-"&amp;$AJ$2,#REF!)*AT$6)/AU$5</f>
        <v>#REF!</v>
      </c>
      <c r="AV141" s="19" t="e">
        <f>(SUMIF(#REF!,"*-Si-VEF-*-"&amp;$A141&amp;"-"&amp;$AJ$2,#REF!)*AV$6-SUMIF(#REF!,"*-Si-VEF-*-"&amp;$A141&amp;"-"&amp;$AJ$2,#REF!)*AU$6)/AV$5</f>
        <v>#REF!</v>
      </c>
      <c r="AX141" s="25" t="e">
        <f>SUMIF(#REF!,"*-Si-VEQ-*-"&amp;$A141&amp;"-"&amp;$AJ$2,#REF!)</f>
        <v>#REF!</v>
      </c>
      <c r="AY141" s="20" t="e">
        <f>SUMIF(#REF!,"*-Si-VEQ-*-"&amp;$A141&amp;"-"&amp;$AJ$2,#REF!)</f>
        <v>#REF!</v>
      </c>
      <c r="AZ141" s="20" t="e">
        <f>(SUMIF(#REF!,"*-Si-VEQ-*-"&amp;$A141&amp;"-"&amp;$AJ$2,#REF!)*AZ$6-SUMIF(#REF!,"*-Si-VEQ-*-"&amp;$A141&amp;"-"&amp;$AJ$2,#REF!)*AY$6)/AZ$5</f>
        <v>#REF!</v>
      </c>
      <c r="BA141" s="20" t="e">
        <f>(SUMIF(#REF!,"*-Si-VEQ-*-"&amp;$A141&amp;"-"&amp;$AJ$2,#REF!)*BA$6-SUMIF(#REF!,"*-Si-VEQ-*-"&amp;$A141&amp;"-"&amp;$AJ$2,#REF!)*AZ$6)/BA$5</f>
        <v>#REF!</v>
      </c>
      <c r="BB141" s="20" t="e">
        <f>(SUMIF(#REF!,"*-Si-VEQ-*-"&amp;$A141&amp;"-"&amp;$AJ$2,#REF!)*BB$6-SUMIF(#REF!,"*-Si-VEQ-*-"&amp;$A141&amp;"-"&amp;$AJ$2,#REF!)*BA$6)/BB$5</f>
        <v>#REF!</v>
      </c>
      <c r="BC141" s="20" t="e">
        <f>(SUMIF(#REF!,"*-Si-VEQ-*-"&amp;$A141&amp;"-"&amp;$AJ$2,#REF!)*BC$6-SUMIF(#REF!,"*-Si-VEQ-*-"&amp;$A141&amp;"-"&amp;$AJ$2,#REF!)*BB$6)/BC$5</f>
        <v>#REF!</v>
      </c>
      <c r="BD141" s="20" t="e">
        <f>(SUMIF(#REF!,"*-Si-VEQ-*-"&amp;$A141&amp;"-"&amp;$AJ$2,#REF!)*BD$6-SUMIF(#REF!,"*-Si-VEQ-*-"&amp;$A141&amp;"-"&amp;$AJ$2,#REF!)*BC$6)/BD$5</f>
        <v>#REF!</v>
      </c>
      <c r="BE141" s="20" t="e">
        <f>(SUMIF(#REF!,"*-Si-VEQ-*-"&amp;$A141&amp;"-"&amp;$AJ$2,#REF!)*BE$6-SUMIF(#REF!,"*-Si-VEQ-*-"&amp;$A141&amp;"-"&amp;$AJ$2,#REF!)*BD$6)/BE$5</f>
        <v>#REF!</v>
      </c>
      <c r="BF141" s="20" t="e">
        <f>(SUMIF(#REF!,"*-Si-VEQ-*-"&amp;$A141&amp;"-"&amp;$AJ$2,#REF!)*BF$6-SUMIF(#REF!,"*-Si-VEQ-*-"&amp;$A141&amp;"-"&amp;$AJ$2,#REF!)*BE$6)/BF$5</f>
        <v>#REF!</v>
      </c>
      <c r="BG141" s="20" t="e">
        <f>(SUMIF(#REF!,"*-Si-VEQ-*-"&amp;$A141&amp;"-"&amp;$AJ$2,#REF!)*BG$6-SUMIF(#REF!,"*-Si-VEQ-*-"&amp;$A141&amp;"-"&amp;$AJ$2,#REF!)*BF$6)/BG$5</f>
        <v>#REF!</v>
      </c>
      <c r="BH141" s="20" t="e">
        <f>(SUMIF(#REF!,"*-Si-VEQ-*-"&amp;$A141&amp;"-"&amp;$AJ$2,#REF!)*BH$6-SUMIF(#REF!,"*-Si-VEQ-*-"&amp;$A141&amp;"-"&amp;$AJ$2,#REF!)*BG$6)/BH$5</f>
        <v>#REF!</v>
      </c>
      <c r="BI141" s="20" t="e">
        <f>(SUMIF(#REF!,"*-Si-VEQ-*-"&amp;$A141&amp;"-"&amp;$AJ$2,#REF!)*BI$6-SUMIF(#REF!,"*-Si-VEQ-*-"&amp;$A141&amp;"-"&amp;$AJ$2,#REF!)*BH$6)/BI$5</f>
        <v>#REF!</v>
      </c>
      <c r="BJ141" s="20" t="e">
        <f>(SUMIF(#REF!,"*-Si-VEQ-*-"&amp;$A141&amp;"-"&amp;$AJ$2,#REF!)*BJ$6-SUMIF(#REF!,"*-Si-VEQ-*-"&amp;$A141&amp;"-"&amp;$AJ$2,#REF!)*BI$6)/BJ$5</f>
        <v>#REF!</v>
      </c>
      <c r="BL141" s="25" t="e">
        <f>SUMIF(#REF!,"*-Si-USD-*-"&amp;$A141&amp;"-"&amp;$AJ$2,#REF!)</f>
        <v>#REF!</v>
      </c>
      <c r="BM141" s="21" t="e">
        <f>SUMIF(#REF!,"*-Si-USD-*-"&amp;$A141&amp;"-"&amp;$AJ$2,#REF!)</f>
        <v>#REF!</v>
      </c>
      <c r="BN141" s="21" t="e">
        <f>(SUMIF(#REF!,"*-Si-USD-*-"&amp;$A141&amp;"-"&amp;$AJ$2,#REF!)*BN$6-SUMIF(#REF!,"*-Si-USD-*-"&amp;$A141&amp;"-"&amp;$AJ$2,#REF!)*BM$6)/BN$5</f>
        <v>#REF!</v>
      </c>
      <c r="BO141" s="21" t="e">
        <f>(SUMIF(#REF!,"*-Si-USD-*-"&amp;$A141&amp;"-"&amp;$AJ$2,#REF!)*BO$6-SUMIF(#REF!,"*-Si-USD-*-"&amp;$A141&amp;"-"&amp;$AJ$2,#REF!)*BN$6)/BO$5</f>
        <v>#REF!</v>
      </c>
      <c r="BP141" s="21" t="e">
        <f>(SUMIF(#REF!,"*-Si-USD-*-"&amp;$A141&amp;"-"&amp;$AJ$2,#REF!)*BP$6-SUMIF(#REF!,"*-Si-USD-*-"&amp;$A141&amp;"-"&amp;$AJ$2,#REF!)*BO$6)/BP$5</f>
        <v>#REF!</v>
      </c>
      <c r="BQ141" s="21" t="e">
        <f>(SUMIF(#REF!,"*-Si-USD-*-"&amp;$A141&amp;"-"&amp;$AJ$2,#REF!)*BQ$6-SUMIF(#REF!,"*-Si-USD-*-"&amp;$A141&amp;"-"&amp;$AJ$2,#REF!)*BP$6)/BQ$5</f>
        <v>#REF!</v>
      </c>
      <c r="BR141" s="21" t="e">
        <f>(SUMIF(#REF!,"*-Si-USD-*-"&amp;$A141&amp;"-"&amp;$AJ$2,#REF!)*BR$6-SUMIF(#REF!,"*-Si-USD-*-"&amp;$A141&amp;"-"&amp;$AJ$2,#REF!)*BQ$6)/BR$5</f>
        <v>#REF!</v>
      </c>
      <c r="BS141" s="21" t="e">
        <f>(SUMIF(#REF!,"*-Si-USD-*-"&amp;$A141&amp;"-"&amp;$AJ$2,#REF!)*BS$6-SUMIF(#REF!,"*-Si-USD-*-"&amp;$A141&amp;"-"&amp;$AJ$2,#REF!)*BR$6)/BS$5</f>
        <v>#REF!</v>
      </c>
      <c r="BT141" s="21" t="e">
        <f>(SUMIF(#REF!,"*-Si-USD-*-"&amp;$A141&amp;"-"&amp;$AJ$2,#REF!)*BT$6-SUMIF(#REF!,"*-Si-USD-*-"&amp;$A141&amp;"-"&amp;$AJ$2,#REF!)*BS$6)/BT$5</f>
        <v>#REF!</v>
      </c>
      <c r="BU141" s="21" t="e">
        <f>(SUMIF(#REF!,"*-Si-USD-*-"&amp;$A141&amp;"-"&amp;$AJ$2,#REF!)*BU$6-SUMIF(#REF!,"*-Si-USD-*-"&amp;$A141&amp;"-"&amp;$AJ$2,#REF!)*BT$6)/BU$5</f>
        <v>#REF!</v>
      </c>
      <c r="BV141" s="21" t="e">
        <f>(SUMIF(#REF!,"*-Si-USD-*-"&amp;$A141&amp;"-"&amp;$AJ$2,#REF!)*BV$6-SUMIF(#REF!,"*-Si-USD-*-"&amp;$A141&amp;"-"&amp;$AJ$2,#REF!)*BU$6)/BV$5</f>
        <v>#REF!</v>
      </c>
      <c r="BW141" s="21" t="e">
        <f>(SUMIF(#REF!,"*-Si-USD-*-"&amp;$A141&amp;"-"&amp;$AJ$2,#REF!)*BW$6-SUMIF(#REF!,"*-Si-USD-*-"&amp;$A141&amp;"-"&amp;$AJ$2,#REF!)*BV$6)/BW$5</f>
        <v>#REF!</v>
      </c>
      <c r="BX141" s="21" t="e">
        <f>(SUMIF(#REF!,"*-Si-USD-*-"&amp;$A141&amp;"-"&amp;$AJ$2,#REF!)*BX$6-SUMIF(#REF!,"*-Si-USD-*-"&amp;$A141&amp;"-"&amp;$AJ$2,#REF!)*BW$6)/BX$5</f>
        <v>#REF!</v>
      </c>
      <c r="CB141" s="28">
        <f>IFERROR(1000*SUMIF(#REF!,"*-Si-*-Si-"&amp;$A141&amp;"-"&amp;$AJ$2,#REF!)/(SUM(CC141:CE141)*$BX$6),0)</f>
        <v>0</v>
      </c>
      <c r="CC141" s="22" t="e">
        <f>SUMIF(#REF!,"*-Si-VEF-Si-"&amp;$A141&amp;"-"&amp;$AJ$2,#REF!)</f>
        <v>#REF!</v>
      </c>
      <c r="CD141" s="23" t="e">
        <f>SUMIF(#REF!,"*-Si-VEQ-Si-"&amp;$A141&amp;"-"&amp;$AJ$2,#REF!)</f>
        <v>#REF!</v>
      </c>
      <c r="CE141" s="24" t="e">
        <f>SUMIF(#REF!,"*-Si-USD-Si-"&amp;$A141&amp;"-"&amp;$AJ$2,#REF!)</f>
        <v>#REF!</v>
      </c>
      <c r="CI141" s="15" t="str">
        <f t="shared" si="51"/>
        <v>E141</v>
      </c>
      <c r="CK141" s="16">
        <v>24</v>
      </c>
      <c r="CL141" s="16">
        <v>0</v>
      </c>
      <c r="CM141" s="16">
        <v>4</v>
      </c>
    </row>
    <row r="142" spans="1:91" ht="20.100000000000001" customHeight="1" x14ac:dyDescent="0.25">
      <c r="A142" s="18" t="s">
        <v>239</v>
      </c>
      <c r="E142" s="15" t="s">
        <v>240</v>
      </c>
      <c r="G142" s="15" t="str">
        <f t="shared" si="50"/>
        <v>D142</v>
      </c>
      <c r="I142" s="27">
        <f ca="1">IFERROR(1000*SUMIF(#REF!,"*-Si-*-*-"&amp;$A142&amp;"-"&amp;J$2,INDIRECT("'BD Ppto'!"&amp;#REF!))/(SUM(J142:L142)*L$415),0)</f>
        <v>0</v>
      </c>
      <c r="J142" s="19" t="e">
        <f ca="1">SUMIF(#REF!,"*-Si-VEF-*-"&amp;$A142&amp;"-"&amp;$J$2,INDIRECT("'BD Ppto'!"&amp;#REF!))</f>
        <v>#REF!</v>
      </c>
      <c r="K142" s="20" t="e">
        <f ca="1">SUMIF(#REF!,"*-Si-VEQ-*-"&amp;$A142&amp;"-"&amp;$J$2,INDIRECT("'BD Ppto'!"&amp;#REF!))</f>
        <v>#REF!</v>
      </c>
      <c r="L142" s="21" t="e">
        <f ca="1">SUMIF(#REF!,"*-Si-USD-*-"&amp;$A142&amp;"-"&amp;$J$2,INDIRECT("'BD Ppto'!"&amp;#REF!))</f>
        <v>#REF!</v>
      </c>
      <c r="N142" s="27">
        <f ca="1">IFERROR(1000*SUMIF(#REF!,"*-Si-*-*-"&amp;$A142&amp;"-"&amp;O$2,INDIRECT("'BD Ppto'!"&amp;#REF!))/(SUM(O142:Q142)*Q$415),0)</f>
        <v>0</v>
      </c>
      <c r="O142" s="19" t="e">
        <f ca="1">SUMIF(#REF!,"*-Si-VEF-*-"&amp;$A142&amp;"-"&amp;O$2,INDIRECT("'BD Ppto'!"&amp;#REF!))</f>
        <v>#REF!</v>
      </c>
      <c r="P142" s="20" t="e">
        <f ca="1">SUMIF(#REF!,"*-Si-VEQ-*-"&amp;$A142&amp;"-"&amp;O$2,INDIRECT("'BD Ppto'!"&amp;#REF!))</f>
        <v>#REF!</v>
      </c>
      <c r="Q142" s="21" t="e">
        <f ca="1">SUMIF(#REF!,"*-Si-USD-*-"&amp;$A142&amp;"-"&amp;O$2,INDIRECT("'BD Ppto'!"&amp;#REF!))</f>
        <v>#REF!</v>
      </c>
      <c r="S142" s="27">
        <f ca="1">IFERROR(1000*SUMIF(#REF!,"*-Si-*-*-"&amp;$A142&amp;"-"&amp;T$2,INDIRECT("'BD Ppto'!"&amp;#REF!))/(SUM(T142:V142)*V$415),0)</f>
        <v>0</v>
      </c>
      <c r="T142" s="19" t="e">
        <f ca="1">SUMIF(#REF!,"*-Si-VEF-*-"&amp;$A142&amp;"-"&amp;T$2,INDIRECT("'BD Ppto'!"&amp;#REF!))</f>
        <v>#REF!</v>
      </c>
      <c r="U142" s="20" t="e">
        <f ca="1">SUMIF(#REF!,"*-Si-VEQ-*-"&amp;$A142&amp;"-"&amp;T$2,INDIRECT("'BD Ppto'!"&amp;#REF!))</f>
        <v>#REF!</v>
      </c>
      <c r="V142" s="21" t="e">
        <f ca="1">SUMIF(#REF!,"*-Si-USD-*-"&amp;$A142&amp;"-"&amp;T$2,INDIRECT("'BD Ppto'!"&amp;#REF!))</f>
        <v>#REF!</v>
      </c>
      <c r="X142" s="27">
        <f ca="1">IFERROR(1000*SUMIF(#REF!,"*-Si-*-*-"&amp;$A142&amp;"-"&amp;Y$2,INDIRECT("'BD Ppto'!"&amp;#REF!))/(SUM(Y142:AA142)*AA$415),0)</f>
        <v>0</v>
      </c>
      <c r="Y142" s="19" t="e">
        <f ca="1">SUMIF(#REF!,"*-Si-VEF-*-"&amp;$A142&amp;"-"&amp;Y$2,INDIRECT("'BD Ppto'!"&amp;#REF!))</f>
        <v>#REF!</v>
      </c>
      <c r="Z142" s="20" t="e">
        <f ca="1">SUMIF(#REF!,"*-Si-VEQ-*-"&amp;$A142&amp;"-"&amp;Y$2,INDIRECT("'BD Ppto'!"&amp;#REF!))</f>
        <v>#REF!</v>
      </c>
      <c r="AA142" s="21" t="e">
        <f ca="1">SUMIF(#REF!,"*-Si-USD-*-"&amp;$A142&amp;"-"&amp;Y$2,INDIRECT("'BD Ppto'!"&amp;#REF!))</f>
        <v>#REF!</v>
      </c>
      <c r="AC142" s="28">
        <f ca="1">IFERROR(1000*SUMIF(#REF!,"*-Si-*-Si-"&amp;$A142&amp;"-"&amp;AD$2,INDIRECT("'BD Ppto'!"&amp;#REF!))/(SUM(AD142:AF142)*AF$415),0)</f>
        <v>0</v>
      </c>
      <c r="AD142" s="22" t="e">
        <f ca="1">SUMIF(#REF!,"*-Si-VEF-Si-"&amp;$A142&amp;"-"&amp;AD$2,INDIRECT("'BD Ppto'!"&amp;#REF!))</f>
        <v>#REF!</v>
      </c>
      <c r="AE142" s="23" t="e">
        <f ca="1">SUMIF(#REF!,"*-Si-VEQ-Si-"&amp;$A142&amp;"-"&amp;AD$2,INDIRECT("'BD Ppto'!"&amp;#REF!))</f>
        <v>#REF!</v>
      </c>
      <c r="AF142" s="24" t="e">
        <f ca="1">SUMIF(#REF!,"*-Si-USD-Si-"&amp;$A142&amp;"-"&amp;AD$2,INDIRECT("'BD Ppto'!"&amp;#REF!))</f>
        <v>#REF!</v>
      </c>
      <c r="AI142" s="27">
        <f>IFERROR(1000*SUMIF(#REF!,"*-Si-*-*-"&amp;$A142&amp;"-"&amp;$AJ$2,#REF!)/((SUMIF(#REF!,"*-Si-*-*-"&amp;$A142&amp;"-"&amp;$AJ$2,#REF!))*$AV$6),0)</f>
        <v>0</v>
      </c>
      <c r="AJ142" s="25" t="e">
        <f>SUMIF(#REF!,"*-Si-VEF-*-"&amp;$A142&amp;"-"&amp;$AJ$2,#REF!)</f>
        <v>#REF!</v>
      </c>
      <c r="AK142" s="19" t="e">
        <f>SUMIF(#REF!,"*-Si-VEF-*-"&amp;$A142&amp;"-"&amp;$AJ$2,#REF!)</f>
        <v>#REF!</v>
      </c>
      <c r="AL142" s="19" t="e">
        <f>(SUMIF(#REF!,"*-Si-VEF-*-"&amp;$A142&amp;"-"&amp;$AJ$2,#REF!)*AL$6-SUMIF(#REF!,"*-Si-VEF-*-"&amp;$A142&amp;"-"&amp;$AJ$2,#REF!)*AK$6)/AL$5</f>
        <v>#REF!</v>
      </c>
      <c r="AM142" s="19" t="e">
        <f>(SUMIF(#REF!,"*-Si-VEF-*-"&amp;$A142&amp;"-"&amp;$AJ$2,#REF!)*AM$6-SUMIF(#REF!,"*-Si-VEF-*-"&amp;$A142&amp;"-"&amp;$AJ$2,#REF!)*AL$6)/AM$5</f>
        <v>#REF!</v>
      </c>
      <c r="AN142" s="19" t="e">
        <f>(SUMIF(#REF!,"*-Si-VEF-*-"&amp;$A142&amp;"-"&amp;$AJ$2,#REF!)*AN$6-SUMIF(#REF!,"*-Si-VEF-*-"&amp;$A142&amp;"-"&amp;$AJ$2,#REF!)*AM$6)/AN$5</f>
        <v>#REF!</v>
      </c>
      <c r="AO142" s="19" t="e">
        <f>(SUMIF(#REF!,"*-Si-VEF-*-"&amp;$A142&amp;"-"&amp;$AJ$2,#REF!)*AO$6-SUMIF(#REF!,"*-Si-VEF-*-"&amp;$A142&amp;"-"&amp;$AJ$2,#REF!)*AN$6)/AO$5</f>
        <v>#REF!</v>
      </c>
      <c r="AP142" s="19" t="e">
        <f>(SUMIF(#REF!,"*-Si-VEF-*-"&amp;$A142&amp;"-"&amp;$AJ$2,#REF!)*AP$6-SUMIF(#REF!,"*-Si-VEF-*-"&amp;$A142&amp;"-"&amp;$AJ$2,#REF!)*AO$6)/AP$5</f>
        <v>#REF!</v>
      </c>
      <c r="AQ142" s="19" t="e">
        <f>(SUMIF(#REF!,"*-Si-VEF-*-"&amp;$A142&amp;"-"&amp;$AJ$2,#REF!)*AQ$6-SUMIF(#REF!,"*-Si-VEF-*-"&amp;$A142&amp;"-"&amp;$AJ$2,#REF!)*AP$6)/AQ$5</f>
        <v>#REF!</v>
      </c>
      <c r="AR142" s="19" t="e">
        <f>(SUMIF(#REF!,"*-Si-VEF-*-"&amp;$A142&amp;"-"&amp;$AJ$2,#REF!)*AR$6-SUMIF(#REF!,"*-Si-VEF-*-"&amp;$A142&amp;"-"&amp;$AJ$2,#REF!)*AQ$6)/AR$5</f>
        <v>#REF!</v>
      </c>
      <c r="AS142" s="19" t="e">
        <f>(SUMIF(#REF!,"*-Si-VEF-*-"&amp;$A142&amp;"-"&amp;$AJ$2,#REF!)*AS$6-SUMIF(#REF!,"*-Si-VEF-*-"&amp;$A142&amp;"-"&amp;$AJ$2,#REF!)*AR$6)/AS$5</f>
        <v>#REF!</v>
      </c>
      <c r="AT142" s="19" t="e">
        <f>(SUMIF(#REF!,"*-Si-VEF-*-"&amp;$A142&amp;"-"&amp;$AJ$2,#REF!)*AT$6-SUMIF(#REF!,"*-Si-VEF-*-"&amp;$A142&amp;"-"&amp;$AJ$2,#REF!)*AS$6)/AT$5</f>
        <v>#REF!</v>
      </c>
      <c r="AU142" s="19" t="e">
        <f>(SUMIF(#REF!,"*-Si-VEF-*-"&amp;$A142&amp;"-"&amp;$AJ$2,#REF!)*AU$6-SUMIF(#REF!,"*-Si-VEF-*-"&amp;$A142&amp;"-"&amp;$AJ$2,#REF!)*AT$6)/AU$5</f>
        <v>#REF!</v>
      </c>
      <c r="AV142" s="19" t="e">
        <f>(SUMIF(#REF!,"*-Si-VEF-*-"&amp;$A142&amp;"-"&amp;$AJ$2,#REF!)*AV$6-SUMIF(#REF!,"*-Si-VEF-*-"&amp;$A142&amp;"-"&amp;$AJ$2,#REF!)*AU$6)/AV$5</f>
        <v>#REF!</v>
      </c>
      <c r="AX142" s="25" t="e">
        <f>SUMIF(#REF!,"*-Si-VEQ-*-"&amp;$A142&amp;"-"&amp;$AJ$2,#REF!)</f>
        <v>#REF!</v>
      </c>
      <c r="AY142" s="20" t="e">
        <f>SUMIF(#REF!,"*-Si-VEQ-*-"&amp;$A142&amp;"-"&amp;$AJ$2,#REF!)</f>
        <v>#REF!</v>
      </c>
      <c r="AZ142" s="20" t="e">
        <f>(SUMIF(#REF!,"*-Si-VEQ-*-"&amp;$A142&amp;"-"&amp;$AJ$2,#REF!)*AZ$6-SUMIF(#REF!,"*-Si-VEQ-*-"&amp;$A142&amp;"-"&amp;$AJ$2,#REF!)*AY$6)/AZ$5</f>
        <v>#REF!</v>
      </c>
      <c r="BA142" s="20" t="e">
        <f>(SUMIF(#REF!,"*-Si-VEQ-*-"&amp;$A142&amp;"-"&amp;$AJ$2,#REF!)*BA$6-SUMIF(#REF!,"*-Si-VEQ-*-"&amp;$A142&amp;"-"&amp;$AJ$2,#REF!)*AZ$6)/BA$5</f>
        <v>#REF!</v>
      </c>
      <c r="BB142" s="20" t="e">
        <f>(SUMIF(#REF!,"*-Si-VEQ-*-"&amp;$A142&amp;"-"&amp;$AJ$2,#REF!)*BB$6-SUMIF(#REF!,"*-Si-VEQ-*-"&amp;$A142&amp;"-"&amp;$AJ$2,#REF!)*BA$6)/BB$5</f>
        <v>#REF!</v>
      </c>
      <c r="BC142" s="20" t="e">
        <f>(SUMIF(#REF!,"*-Si-VEQ-*-"&amp;$A142&amp;"-"&amp;$AJ$2,#REF!)*BC$6-SUMIF(#REF!,"*-Si-VEQ-*-"&amp;$A142&amp;"-"&amp;$AJ$2,#REF!)*BB$6)/BC$5</f>
        <v>#REF!</v>
      </c>
      <c r="BD142" s="20" t="e">
        <f>(SUMIF(#REF!,"*-Si-VEQ-*-"&amp;$A142&amp;"-"&amp;$AJ$2,#REF!)*BD$6-SUMIF(#REF!,"*-Si-VEQ-*-"&amp;$A142&amp;"-"&amp;$AJ$2,#REF!)*BC$6)/BD$5</f>
        <v>#REF!</v>
      </c>
      <c r="BE142" s="20" t="e">
        <f>(SUMIF(#REF!,"*-Si-VEQ-*-"&amp;$A142&amp;"-"&amp;$AJ$2,#REF!)*BE$6-SUMIF(#REF!,"*-Si-VEQ-*-"&amp;$A142&amp;"-"&amp;$AJ$2,#REF!)*BD$6)/BE$5</f>
        <v>#REF!</v>
      </c>
      <c r="BF142" s="20" t="e">
        <f>(SUMIF(#REF!,"*-Si-VEQ-*-"&amp;$A142&amp;"-"&amp;$AJ$2,#REF!)*BF$6-SUMIF(#REF!,"*-Si-VEQ-*-"&amp;$A142&amp;"-"&amp;$AJ$2,#REF!)*BE$6)/BF$5</f>
        <v>#REF!</v>
      </c>
      <c r="BG142" s="20" t="e">
        <f>(SUMIF(#REF!,"*-Si-VEQ-*-"&amp;$A142&amp;"-"&amp;$AJ$2,#REF!)*BG$6-SUMIF(#REF!,"*-Si-VEQ-*-"&amp;$A142&amp;"-"&amp;$AJ$2,#REF!)*BF$6)/BG$5</f>
        <v>#REF!</v>
      </c>
      <c r="BH142" s="20" t="e">
        <f>(SUMIF(#REF!,"*-Si-VEQ-*-"&amp;$A142&amp;"-"&amp;$AJ$2,#REF!)*BH$6-SUMIF(#REF!,"*-Si-VEQ-*-"&amp;$A142&amp;"-"&amp;$AJ$2,#REF!)*BG$6)/BH$5</f>
        <v>#REF!</v>
      </c>
      <c r="BI142" s="20" t="e">
        <f>(SUMIF(#REF!,"*-Si-VEQ-*-"&amp;$A142&amp;"-"&amp;$AJ$2,#REF!)*BI$6-SUMIF(#REF!,"*-Si-VEQ-*-"&amp;$A142&amp;"-"&amp;$AJ$2,#REF!)*BH$6)/BI$5</f>
        <v>#REF!</v>
      </c>
      <c r="BJ142" s="20" t="e">
        <f>(SUMIF(#REF!,"*-Si-VEQ-*-"&amp;$A142&amp;"-"&amp;$AJ$2,#REF!)*BJ$6-SUMIF(#REF!,"*-Si-VEQ-*-"&amp;$A142&amp;"-"&amp;$AJ$2,#REF!)*BI$6)/BJ$5</f>
        <v>#REF!</v>
      </c>
      <c r="BL142" s="25" t="e">
        <f>SUMIF(#REF!,"*-Si-USD-*-"&amp;$A142&amp;"-"&amp;$AJ$2,#REF!)</f>
        <v>#REF!</v>
      </c>
      <c r="BM142" s="21" t="e">
        <f>SUMIF(#REF!,"*-Si-USD-*-"&amp;$A142&amp;"-"&amp;$AJ$2,#REF!)</f>
        <v>#REF!</v>
      </c>
      <c r="BN142" s="21" t="e">
        <f>(SUMIF(#REF!,"*-Si-USD-*-"&amp;$A142&amp;"-"&amp;$AJ$2,#REF!)*BN$6-SUMIF(#REF!,"*-Si-USD-*-"&amp;$A142&amp;"-"&amp;$AJ$2,#REF!)*BM$6)/BN$5</f>
        <v>#REF!</v>
      </c>
      <c r="BO142" s="21" t="e">
        <f>(SUMIF(#REF!,"*-Si-USD-*-"&amp;$A142&amp;"-"&amp;$AJ$2,#REF!)*BO$6-SUMIF(#REF!,"*-Si-USD-*-"&amp;$A142&amp;"-"&amp;$AJ$2,#REF!)*BN$6)/BO$5</f>
        <v>#REF!</v>
      </c>
      <c r="BP142" s="21" t="e">
        <f>(SUMIF(#REF!,"*-Si-USD-*-"&amp;$A142&amp;"-"&amp;$AJ$2,#REF!)*BP$6-SUMIF(#REF!,"*-Si-USD-*-"&amp;$A142&amp;"-"&amp;$AJ$2,#REF!)*BO$6)/BP$5</f>
        <v>#REF!</v>
      </c>
      <c r="BQ142" s="21" t="e">
        <f>(SUMIF(#REF!,"*-Si-USD-*-"&amp;$A142&amp;"-"&amp;$AJ$2,#REF!)*BQ$6-SUMIF(#REF!,"*-Si-USD-*-"&amp;$A142&amp;"-"&amp;$AJ$2,#REF!)*BP$6)/BQ$5</f>
        <v>#REF!</v>
      </c>
      <c r="BR142" s="21" t="e">
        <f>(SUMIF(#REF!,"*-Si-USD-*-"&amp;$A142&amp;"-"&amp;$AJ$2,#REF!)*BR$6-SUMIF(#REF!,"*-Si-USD-*-"&amp;$A142&amp;"-"&amp;$AJ$2,#REF!)*BQ$6)/BR$5</f>
        <v>#REF!</v>
      </c>
      <c r="BS142" s="21" t="e">
        <f>(SUMIF(#REF!,"*-Si-USD-*-"&amp;$A142&amp;"-"&amp;$AJ$2,#REF!)*BS$6-SUMIF(#REF!,"*-Si-USD-*-"&amp;$A142&amp;"-"&amp;$AJ$2,#REF!)*BR$6)/BS$5</f>
        <v>#REF!</v>
      </c>
      <c r="BT142" s="21" t="e">
        <f>(SUMIF(#REF!,"*-Si-USD-*-"&amp;$A142&amp;"-"&amp;$AJ$2,#REF!)*BT$6-SUMIF(#REF!,"*-Si-USD-*-"&amp;$A142&amp;"-"&amp;$AJ$2,#REF!)*BS$6)/BT$5</f>
        <v>#REF!</v>
      </c>
      <c r="BU142" s="21" t="e">
        <f>(SUMIF(#REF!,"*-Si-USD-*-"&amp;$A142&amp;"-"&amp;$AJ$2,#REF!)*BU$6-SUMIF(#REF!,"*-Si-USD-*-"&amp;$A142&amp;"-"&amp;$AJ$2,#REF!)*BT$6)/BU$5</f>
        <v>#REF!</v>
      </c>
      <c r="BV142" s="21" t="e">
        <f>(SUMIF(#REF!,"*-Si-USD-*-"&amp;$A142&amp;"-"&amp;$AJ$2,#REF!)*BV$6-SUMIF(#REF!,"*-Si-USD-*-"&amp;$A142&amp;"-"&amp;$AJ$2,#REF!)*BU$6)/BV$5</f>
        <v>#REF!</v>
      </c>
      <c r="BW142" s="21" t="e">
        <f>(SUMIF(#REF!,"*-Si-USD-*-"&amp;$A142&amp;"-"&amp;$AJ$2,#REF!)*BW$6-SUMIF(#REF!,"*-Si-USD-*-"&amp;$A142&amp;"-"&amp;$AJ$2,#REF!)*BV$6)/BW$5</f>
        <v>#REF!</v>
      </c>
      <c r="BX142" s="21" t="e">
        <f>(SUMIF(#REF!,"*-Si-USD-*-"&amp;$A142&amp;"-"&amp;$AJ$2,#REF!)*BX$6-SUMIF(#REF!,"*-Si-USD-*-"&amp;$A142&amp;"-"&amp;$AJ$2,#REF!)*BW$6)/BX$5</f>
        <v>#REF!</v>
      </c>
      <c r="CB142" s="28">
        <f>IFERROR(1000*SUMIF(#REF!,"*-Si-*-Si-"&amp;$A142&amp;"-"&amp;$AJ$2,#REF!)/(SUM(CC142:CE142)*$BX$6),0)</f>
        <v>0</v>
      </c>
      <c r="CC142" s="22" t="e">
        <f>SUMIF(#REF!,"*-Si-VEF-Si-"&amp;$A142&amp;"-"&amp;$AJ$2,#REF!)</f>
        <v>#REF!</v>
      </c>
      <c r="CD142" s="23" t="e">
        <f>SUMIF(#REF!,"*-Si-VEQ-Si-"&amp;$A142&amp;"-"&amp;$AJ$2,#REF!)</f>
        <v>#REF!</v>
      </c>
      <c r="CE142" s="24" t="e">
        <f>SUMIF(#REF!,"*-Si-USD-Si-"&amp;$A142&amp;"-"&amp;$AJ$2,#REF!)</f>
        <v>#REF!</v>
      </c>
      <c r="CI142" s="15" t="str">
        <f t="shared" si="51"/>
        <v>E142</v>
      </c>
      <c r="CK142" s="16">
        <v>16</v>
      </c>
      <c r="CL142" s="16">
        <v>0</v>
      </c>
      <c r="CM142" s="16">
        <v>4</v>
      </c>
    </row>
    <row r="143" spans="1:91" ht="20.100000000000001" customHeight="1" x14ac:dyDescent="0.25">
      <c r="A143" s="18" t="s">
        <v>241</v>
      </c>
      <c r="E143" s="15" t="s">
        <v>242</v>
      </c>
      <c r="G143" s="15" t="str">
        <f t="shared" si="50"/>
        <v>D143</v>
      </c>
      <c r="I143" s="27">
        <f ca="1">IFERROR(1000*SUMIF(#REF!,"*-Si-*-*-"&amp;$A143&amp;"-"&amp;J$2,INDIRECT("'BD Ppto'!"&amp;#REF!))/(SUM(J143:L143)*L$415),0)</f>
        <v>0</v>
      </c>
      <c r="J143" s="19" t="e">
        <f ca="1">SUMIF(#REF!,"*-Si-VEF-*-"&amp;$A143&amp;"-"&amp;$J$2,INDIRECT("'BD Ppto'!"&amp;#REF!))</f>
        <v>#REF!</v>
      </c>
      <c r="K143" s="20" t="e">
        <f ca="1">SUMIF(#REF!,"*-Si-VEQ-*-"&amp;$A143&amp;"-"&amp;$J$2,INDIRECT("'BD Ppto'!"&amp;#REF!))</f>
        <v>#REF!</v>
      </c>
      <c r="L143" s="21" t="e">
        <f ca="1">SUMIF(#REF!,"*-Si-USD-*-"&amp;$A143&amp;"-"&amp;$J$2,INDIRECT("'BD Ppto'!"&amp;#REF!))</f>
        <v>#REF!</v>
      </c>
      <c r="N143" s="27">
        <f ca="1">IFERROR(1000*SUMIF(#REF!,"*-Si-*-*-"&amp;$A143&amp;"-"&amp;O$2,INDIRECT("'BD Ppto'!"&amp;#REF!))/(SUM(O143:Q143)*Q$415),0)</f>
        <v>0</v>
      </c>
      <c r="O143" s="19" t="e">
        <f ca="1">SUMIF(#REF!,"*-Si-VEF-*-"&amp;$A143&amp;"-"&amp;O$2,INDIRECT("'BD Ppto'!"&amp;#REF!))</f>
        <v>#REF!</v>
      </c>
      <c r="P143" s="20" t="e">
        <f ca="1">SUMIF(#REF!,"*-Si-VEQ-*-"&amp;$A143&amp;"-"&amp;O$2,INDIRECT("'BD Ppto'!"&amp;#REF!))</f>
        <v>#REF!</v>
      </c>
      <c r="Q143" s="21" t="e">
        <f ca="1">SUMIF(#REF!,"*-Si-USD-*-"&amp;$A143&amp;"-"&amp;O$2,INDIRECT("'BD Ppto'!"&amp;#REF!))</f>
        <v>#REF!</v>
      </c>
      <c r="S143" s="27">
        <f ca="1">IFERROR(1000*SUMIF(#REF!,"*-Si-*-*-"&amp;$A143&amp;"-"&amp;T$2,INDIRECT("'BD Ppto'!"&amp;#REF!))/(SUM(T143:V143)*V$415),0)</f>
        <v>0</v>
      </c>
      <c r="T143" s="19" t="e">
        <f ca="1">SUMIF(#REF!,"*-Si-VEF-*-"&amp;$A143&amp;"-"&amp;T$2,INDIRECT("'BD Ppto'!"&amp;#REF!))</f>
        <v>#REF!</v>
      </c>
      <c r="U143" s="20" t="e">
        <f ca="1">SUMIF(#REF!,"*-Si-VEQ-*-"&amp;$A143&amp;"-"&amp;T$2,INDIRECT("'BD Ppto'!"&amp;#REF!))</f>
        <v>#REF!</v>
      </c>
      <c r="V143" s="21" t="e">
        <f ca="1">SUMIF(#REF!,"*-Si-USD-*-"&amp;$A143&amp;"-"&amp;T$2,INDIRECT("'BD Ppto'!"&amp;#REF!))</f>
        <v>#REF!</v>
      </c>
      <c r="X143" s="27">
        <f ca="1">IFERROR(1000*SUMIF(#REF!,"*-Si-*-*-"&amp;$A143&amp;"-"&amp;Y$2,INDIRECT("'BD Ppto'!"&amp;#REF!))/(SUM(Y143:AA143)*AA$415),0)</f>
        <v>0</v>
      </c>
      <c r="Y143" s="19" t="e">
        <f ca="1">SUMIF(#REF!,"*-Si-VEF-*-"&amp;$A143&amp;"-"&amp;Y$2,INDIRECT("'BD Ppto'!"&amp;#REF!))</f>
        <v>#REF!</v>
      </c>
      <c r="Z143" s="20" t="e">
        <f ca="1">SUMIF(#REF!,"*-Si-VEQ-*-"&amp;$A143&amp;"-"&amp;Y$2,INDIRECT("'BD Ppto'!"&amp;#REF!))</f>
        <v>#REF!</v>
      </c>
      <c r="AA143" s="21" t="e">
        <f ca="1">SUMIF(#REF!,"*-Si-USD-*-"&amp;$A143&amp;"-"&amp;Y$2,INDIRECT("'BD Ppto'!"&amp;#REF!))</f>
        <v>#REF!</v>
      </c>
      <c r="AC143" s="28">
        <f ca="1">IFERROR(1000*SUMIF(#REF!,"*-Si-*-Si-"&amp;$A143&amp;"-"&amp;AD$2,INDIRECT("'BD Ppto'!"&amp;#REF!))/(SUM(AD143:AF143)*AF$415),0)</f>
        <v>0</v>
      </c>
      <c r="AD143" s="22" t="e">
        <f ca="1">SUMIF(#REF!,"*-Si-VEF-Si-"&amp;$A143&amp;"-"&amp;AD$2,INDIRECT("'BD Ppto'!"&amp;#REF!))</f>
        <v>#REF!</v>
      </c>
      <c r="AE143" s="23" t="e">
        <f ca="1">SUMIF(#REF!,"*-Si-VEQ-Si-"&amp;$A143&amp;"-"&amp;AD$2,INDIRECT("'BD Ppto'!"&amp;#REF!))</f>
        <v>#REF!</v>
      </c>
      <c r="AF143" s="24" t="e">
        <f ca="1">SUMIF(#REF!,"*-Si-USD-Si-"&amp;$A143&amp;"-"&amp;AD$2,INDIRECT("'BD Ppto'!"&amp;#REF!))</f>
        <v>#REF!</v>
      </c>
      <c r="AI143" s="27">
        <f>IFERROR(1000*SUMIF(#REF!,"*-Si-*-*-"&amp;$A143&amp;"-"&amp;$AJ$2,#REF!)/((SUMIF(#REF!,"*-Si-*-*-"&amp;$A143&amp;"-"&amp;$AJ$2,#REF!))*$AV$6),0)</f>
        <v>0</v>
      </c>
      <c r="AJ143" s="25" t="e">
        <f>SUMIF(#REF!,"*-Si-VEF-*-"&amp;$A143&amp;"-"&amp;$AJ$2,#REF!)</f>
        <v>#REF!</v>
      </c>
      <c r="AK143" s="19" t="e">
        <f>SUMIF(#REF!,"*-Si-VEF-*-"&amp;$A143&amp;"-"&amp;$AJ$2,#REF!)</f>
        <v>#REF!</v>
      </c>
      <c r="AL143" s="19" t="e">
        <f>(SUMIF(#REF!,"*-Si-VEF-*-"&amp;$A143&amp;"-"&amp;$AJ$2,#REF!)*AL$6-SUMIF(#REF!,"*-Si-VEF-*-"&amp;$A143&amp;"-"&amp;$AJ$2,#REF!)*AK$6)/AL$5</f>
        <v>#REF!</v>
      </c>
      <c r="AM143" s="19" t="e">
        <f>(SUMIF(#REF!,"*-Si-VEF-*-"&amp;$A143&amp;"-"&amp;$AJ$2,#REF!)*AM$6-SUMIF(#REF!,"*-Si-VEF-*-"&amp;$A143&amp;"-"&amp;$AJ$2,#REF!)*AL$6)/AM$5</f>
        <v>#REF!</v>
      </c>
      <c r="AN143" s="19" t="e">
        <f>(SUMIF(#REF!,"*-Si-VEF-*-"&amp;$A143&amp;"-"&amp;$AJ$2,#REF!)*AN$6-SUMIF(#REF!,"*-Si-VEF-*-"&amp;$A143&amp;"-"&amp;$AJ$2,#REF!)*AM$6)/AN$5</f>
        <v>#REF!</v>
      </c>
      <c r="AO143" s="19" t="e">
        <f>(SUMIF(#REF!,"*-Si-VEF-*-"&amp;$A143&amp;"-"&amp;$AJ$2,#REF!)*AO$6-SUMIF(#REF!,"*-Si-VEF-*-"&amp;$A143&amp;"-"&amp;$AJ$2,#REF!)*AN$6)/AO$5</f>
        <v>#REF!</v>
      </c>
      <c r="AP143" s="19" t="e">
        <f>(SUMIF(#REF!,"*-Si-VEF-*-"&amp;$A143&amp;"-"&amp;$AJ$2,#REF!)*AP$6-SUMIF(#REF!,"*-Si-VEF-*-"&amp;$A143&amp;"-"&amp;$AJ$2,#REF!)*AO$6)/AP$5</f>
        <v>#REF!</v>
      </c>
      <c r="AQ143" s="19" t="e">
        <f>(SUMIF(#REF!,"*-Si-VEF-*-"&amp;$A143&amp;"-"&amp;$AJ$2,#REF!)*AQ$6-SUMIF(#REF!,"*-Si-VEF-*-"&amp;$A143&amp;"-"&amp;$AJ$2,#REF!)*AP$6)/AQ$5</f>
        <v>#REF!</v>
      </c>
      <c r="AR143" s="19" t="e">
        <f>(SUMIF(#REF!,"*-Si-VEF-*-"&amp;$A143&amp;"-"&amp;$AJ$2,#REF!)*AR$6-SUMIF(#REF!,"*-Si-VEF-*-"&amp;$A143&amp;"-"&amp;$AJ$2,#REF!)*AQ$6)/AR$5</f>
        <v>#REF!</v>
      </c>
      <c r="AS143" s="19" t="e">
        <f>(SUMIF(#REF!,"*-Si-VEF-*-"&amp;$A143&amp;"-"&amp;$AJ$2,#REF!)*AS$6-SUMIF(#REF!,"*-Si-VEF-*-"&amp;$A143&amp;"-"&amp;$AJ$2,#REF!)*AR$6)/AS$5</f>
        <v>#REF!</v>
      </c>
      <c r="AT143" s="19" t="e">
        <f>(SUMIF(#REF!,"*-Si-VEF-*-"&amp;$A143&amp;"-"&amp;$AJ$2,#REF!)*AT$6-SUMIF(#REF!,"*-Si-VEF-*-"&amp;$A143&amp;"-"&amp;$AJ$2,#REF!)*AS$6)/AT$5</f>
        <v>#REF!</v>
      </c>
      <c r="AU143" s="19" t="e">
        <f>(SUMIF(#REF!,"*-Si-VEF-*-"&amp;$A143&amp;"-"&amp;$AJ$2,#REF!)*AU$6-SUMIF(#REF!,"*-Si-VEF-*-"&amp;$A143&amp;"-"&amp;$AJ$2,#REF!)*AT$6)/AU$5</f>
        <v>#REF!</v>
      </c>
      <c r="AV143" s="19" t="e">
        <f>(SUMIF(#REF!,"*-Si-VEF-*-"&amp;$A143&amp;"-"&amp;$AJ$2,#REF!)*AV$6-SUMIF(#REF!,"*-Si-VEF-*-"&amp;$A143&amp;"-"&amp;$AJ$2,#REF!)*AU$6)/AV$5</f>
        <v>#REF!</v>
      </c>
      <c r="AX143" s="25" t="e">
        <f>SUMIF(#REF!,"*-Si-VEQ-*-"&amp;$A143&amp;"-"&amp;$AJ$2,#REF!)</f>
        <v>#REF!</v>
      </c>
      <c r="AY143" s="20" t="e">
        <f>SUMIF(#REF!,"*-Si-VEQ-*-"&amp;$A143&amp;"-"&amp;$AJ$2,#REF!)</f>
        <v>#REF!</v>
      </c>
      <c r="AZ143" s="20" t="e">
        <f>(SUMIF(#REF!,"*-Si-VEQ-*-"&amp;$A143&amp;"-"&amp;$AJ$2,#REF!)*AZ$6-SUMIF(#REF!,"*-Si-VEQ-*-"&amp;$A143&amp;"-"&amp;$AJ$2,#REF!)*AY$6)/AZ$5</f>
        <v>#REF!</v>
      </c>
      <c r="BA143" s="20" t="e">
        <f>(SUMIF(#REF!,"*-Si-VEQ-*-"&amp;$A143&amp;"-"&amp;$AJ$2,#REF!)*BA$6-SUMIF(#REF!,"*-Si-VEQ-*-"&amp;$A143&amp;"-"&amp;$AJ$2,#REF!)*AZ$6)/BA$5</f>
        <v>#REF!</v>
      </c>
      <c r="BB143" s="20" t="e">
        <f>(SUMIF(#REF!,"*-Si-VEQ-*-"&amp;$A143&amp;"-"&amp;$AJ$2,#REF!)*BB$6-SUMIF(#REF!,"*-Si-VEQ-*-"&amp;$A143&amp;"-"&amp;$AJ$2,#REF!)*BA$6)/BB$5</f>
        <v>#REF!</v>
      </c>
      <c r="BC143" s="20" t="e">
        <f>(SUMIF(#REF!,"*-Si-VEQ-*-"&amp;$A143&amp;"-"&amp;$AJ$2,#REF!)*BC$6-SUMIF(#REF!,"*-Si-VEQ-*-"&amp;$A143&amp;"-"&amp;$AJ$2,#REF!)*BB$6)/BC$5</f>
        <v>#REF!</v>
      </c>
      <c r="BD143" s="20" t="e">
        <f>(SUMIF(#REF!,"*-Si-VEQ-*-"&amp;$A143&amp;"-"&amp;$AJ$2,#REF!)*BD$6-SUMIF(#REF!,"*-Si-VEQ-*-"&amp;$A143&amp;"-"&amp;$AJ$2,#REF!)*BC$6)/BD$5</f>
        <v>#REF!</v>
      </c>
      <c r="BE143" s="20" t="e">
        <f>(SUMIF(#REF!,"*-Si-VEQ-*-"&amp;$A143&amp;"-"&amp;$AJ$2,#REF!)*BE$6-SUMIF(#REF!,"*-Si-VEQ-*-"&amp;$A143&amp;"-"&amp;$AJ$2,#REF!)*BD$6)/BE$5</f>
        <v>#REF!</v>
      </c>
      <c r="BF143" s="20" t="e">
        <f>(SUMIF(#REF!,"*-Si-VEQ-*-"&amp;$A143&amp;"-"&amp;$AJ$2,#REF!)*BF$6-SUMIF(#REF!,"*-Si-VEQ-*-"&amp;$A143&amp;"-"&amp;$AJ$2,#REF!)*BE$6)/BF$5</f>
        <v>#REF!</v>
      </c>
      <c r="BG143" s="20" t="e">
        <f>(SUMIF(#REF!,"*-Si-VEQ-*-"&amp;$A143&amp;"-"&amp;$AJ$2,#REF!)*BG$6-SUMIF(#REF!,"*-Si-VEQ-*-"&amp;$A143&amp;"-"&amp;$AJ$2,#REF!)*BF$6)/BG$5</f>
        <v>#REF!</v>
      </c>
      <c r="BH143" s="20" t="e">
        <f>(SUMIF(#REF!,"*-Si-VEQ-*-"&amp;$A143&amp;"-"&amp;$AJ$2,#REF!)*BH$6-SUMIF(#REF!,"*-Si-VEQ-*-"&amp;$A143&amp;"-"&amp;$AJ$2,#REF!)*BG$6)/BH$5</f>
        <v>#REF!</v>
      </c>
      <c r="BI143" s="20" t="e">
        <f>(SUMIF(#REF!,"*-Si-VEQ-*-"&amp;$A143&amp;"-"&amp;$AJ$2,#REF!)*BI$6-SUMIF(#REF!,"*-Si-VEQ-*-"&amp;$A143&amp;"-"&amp;$AJ$2,#REF!)*BH$6)/BI$5</f>
        <v>#REF!</v>
      </c>
      <c r="BJ143" s="20" t="e">
        <f>(SUMIF(#REF!,"*-Si-VEQ-*-"&amp;$A143&amp;"-"&amp;$AJ$2,#REF!)*BJ$6-SUMIF(#REF!,"*-Si-VEQ-*-"&amp;$A143&amp;"-"&amp;$AJ$2,#REF!)*BI$6)/BJ$5</f>
        <v>#REF!</v>
      </c>
      <c r="BL143" s="25" t="e">
        <f>SUMIF(#REF!,"*-Si-USD-*-"&amp;$A143&amp;"-"&amp;$AJ$2,#REF!)</f>
        <v>#REF!</v>
      </c>
      <c r="BM143" s="21" t="e">
        <f>SUMIF(#REF!,"*-Si-USD-*-"&amp;$A143&amp;"-"&amp;$AJ$2,#REF!)</f>
        <v>#REF!</v>
      </c>
      <c r="BN143" s="21" t="e">
        <f>(SUMIF(#REF!,"*-Si-USD-*-"&amp;$A143&amp;"-"&amp;$AJ$2,#REF!)*BN$6-SUMIF(#REF!,"*-Si-USD-*-"&amp;$A143&amp;"-"&amp;$AJ$2,#REF!)*BM$6)/BN$5</f>
        <v>#REF!</v>
      </c>
      <c r="BO143" s="21" t="e">
        <f>(SUMIF(#REF!,"*-Si-USD-*-"&amp;$A143&amp;"-"&amp;$AJ$2,#REF!)*BO$6-SUMIF(#REF!,"*-Si-USD-*-"&amp;$A143&amp;"-"&amp;$AJ$2,#REF!)*BN$6)/BO$5</f>
        <v>#REF!</v>
      </c>
      <c r="BP143" s="21" t="e">
        <f>(SUMIF(#REF!,"*-Si-USD-*-"&amp;$A143&amp;"-"&amp;$AJ$2,#REF!)*BP$6-SUMIF(#REF!,"*-Si-USD-*-"&amp;$A143&amp;"-"&amp;$AJ$2,#REF!)*BO$6)/BP$5</f>
        <v>#REF!</v>
      </c>
      <c r="BQ143" s="21" t="e">
        <f>(SUMIF(#REF!,"*-Si-USD-*-"&amp;$A143&amp;"-"&amp;$AJ$2,#REF!)*BQ$6-SUMIF(#REF!,"*-Si-USD-*-"&amp;$A143&amp;"-"&amp;$AJ$2,#REF!)*BP$6)/BQ$5</f>
        <v>#REF!</v>
      </c>
      <c r="BR143" s="21" t="e">
        <f>(SUMIF(#REF!,"*-Si-USD-*-"&amp;$A143&amp;"-"&amp;$AJ$2,#REF!)*BR$6-SUMIF(#REF!,"*-Si-USD-*-"&amp;$A143&amp;"-"&amp;$AJ$2,#REF!)*BQ$6)/BR$5</f>
        <v>#REF!</v>
      </c>
      <c r="BS143" s="21" t="e">
        <f>(SUMIF(#REF!,"*-Si-USD-*-"&amp;$A143&amp;"-"&amp;$AJ$2,#REF!)*BS$6-SUMIF(#REF!,"*-Si-USD-*-"&amp;$A143&amp;"-"&amp;$AJ$2,#REF!)*BR$6)/BS$5</f>
        <v>#REF!</v>
      </c>
      <c r="BT143" s="21" t="e">
        <f>(SUMIF(#REF!,"*-Si-USD-*-"&amp;$A143&amp;"-"&amp;$AJ$2,#REF!)*BT$6-SUMIF(#REF!,"*-Si-USD-*-"&amp;$A143&amp;"-"&amp;$AJ$2,#REF!)*BS$6)/BT$5</f>
        <v>#REF!</v>
      </c>
      <c r="BU143" s="21" t="e">
        <f>(SUMIF(#REF!,"*-Si-USD-*-"&amp;$A143&amp;"-"&amp;$AJ$2,#REF!)*BU$6-SUMIF(#REF!,"*-Si-USD-*-"&amp;$A143&amp;"-"&amp;$AJ$2,#REF!)*BT$6)/BU$5</f>
        <v>#REF!</v>
      </c>
      <c r="BV143" s="21" t="e">
        <f>(SUMIF(#REF!,"*-Si-USD-*-"&amp;$A143&amp;"-"&amp;$AJ$2,#REF!)*BV$6-SUMIF(#REF!,"*-Si-USD-*-"&amp;$A143&amp;"-"&amp;$AJ$2,#REF!)*BU$6)/BV$5</f>
        <v>#REF!</v>
      </c>
      <c r="BW143" s="21" t="e">
        <f>(SUMIF(#REF!,"*-Si-USD-*-"&amp;$A143&amp;"-"&amp;$AJ$2,#REF!)*BW$6-SUMIF(#REF!,"*-Si-USD-*-"&amp;$A143&amp;"-"&amp;$AJ$2,#REF!)*BV$6)/BW$5</f>
        <v>#REF!</v>
      </c>
      <c r="BX143" s="21" t="e">
        <f>(SUMIF(#REF!,"*-Si-USD-*-"&amp;$A143&amp;"-"&amp;$AJ$2,#REF!)*BX$6-SUMIF(#REF!,"*-Si-USD-*-"&amp;$A143&amp;"-"&amp;$AJ$2,#REF!)*BW$6)/BX$5</f>
        <v>#REF!</v>
      </c>
      <c r="CB143" s="28">
        <f>IFERROR(1000*SUMIF(#REF!,"*-Si-*-Si-"&amp;$A143&amp;"-"&amp;$AJ$2,#REF!)/(SUM(CC143:CE143)*$BX$6),0)</f>
        <v>0</v>
      </c>
      <c r="CC143" s="22" t="e">
        <f>SUMIF(#REF!,"*-Si-VEF-Si-"&amp;$A143&amp;"-"&amp;$AJ$2,#REF!)</f>
        <v>#REF!</v>
      </c>
      <c r="CD143" s="23" t="e">
        <f>SUMIF(#REF!,"*-Si-VEQ-Si-"&amp;$A143&amp;"-"&amp;$AJ$2,#REF!)</f>
        <v>#REF!</v>
      </c>
      <c r="CE143" s="24" t="e">
        <f>SUMIF(#REF!,"*-Si-USD-Si-"&amp;$A143&amp;"-"&amp;$AJ$2,#REF!)</f>
        <v>#REF!</v>
      </c>
      <c r="CI143" s="15" t="str">
        <f t="shared" si="51"/>
        <v>E143</v>
      </c>
      <c r="CK143" s="16">
        <v>19</v>
      </c>
      <c r="CL143" s="16">
        <v>1</v>
      </c>
      <c r="CM143" s="16">
        <v>4</v>
      </c>
    </row>
    <row r="144" spans="1:91" ht="20.100000000000001" customHeight="1" x14ac:dyDescent="0.25">
      <c r="A144" s="18" t="s">
        <v>243</v>
      </c>
      <c r="E144" s="15" t="s">
        <v>244</v>
      </c>
      <c r="G144" s="15" t="str">
        <f t="shared" si="50"/>
        <v>D144</v>
      </c>
      <c r="I144" s="27">
        <f ca="1">IFERROR(1000*SUMIF(#REF!,"*-Si-*-*-"&amp;$A144&amp;"-"&amp;J$2,INDIRECT("'BD Ppto'!"&amp;#REF!))/(SUM(J144:L144)*L$415),0)</f>
        <v>0</v>
      </c>
      <c r="J144" s="19" t="e">
        <f ca="1">SUMIF(#REF!,"*-Si-VEF-*-"&amp;$A144&amp;"-"&amp;$J$2,INDIRECT("'BD Ppto'!"&amp;#REF!))</f>
        <v>#REF!</v>
      </c>
      <c r="K144" s="20" t="e">
        <f ca="1">SUMIF(#REF!,"*-Si-VEQ-*-"&amp;$A144&amp;"-"&amp;$J$2,INDIRECT("'BD Ppto'!"&amp;#REF!))</f>
        <v>#REF!</v>
      </c>
      <c r="L144" s="21" t="e">
        <f ca="1">SUMIF(#REF!,"*-Si-USD-*-"&amp;$A144&amp;"-"&amp;$J$2,INDIRECT("'BD Ppto'!"&amp;#REF!))</f>
        <v>#REF!</v>
      </c>
      <c r="N144" s="27">
        <f ca="1">IFERROR(1000*SUMIF(#REF!,"*-Si-*-*-"&amp;$A144&amp;"-"&amp;O$2,INDIRECT("'BD Ppto'!"&amp;#REF!))/(SUM(O144:Q144)*Q$415),0)</f>
        <v>0</v>
      </c>
      <c r="O144" s="19" t="e">
        <f ca="1">SUMIF(#REF!,"*-Si-VEF-*-"&amp;$A144&amp;"-"&amp;O$2,INDIRECT("'BD Ppto'!"&amp;#REF!))</f>
        <v>#REF!</v>
      </c>
      <c r="P144" s="20" t="e">
        <f ca="1">SUMIF(#REF!,"*-Si-VEQ-*-"&amp;$A144&amp;"-"&amp;O$2,INDIRECT("'BD Ppto'!"&amp;#REF!))</f>
        <v>#REF!</v>
      </c>
      <c r="Q144" s="21" t="e">
        <f ca="1">SUMIF(#REF!,"*-Si-USD-*-"&amp;$A144&amp;"-"&amp;O$2,INDIRECT("'BD Ppto'!"&amp;#REF!))</f>
        <v>#REF!</v>
      </c>
      <c r="S144" s="27">
        <f ca="1">IFERROR(1000*SUMIF(#REF!,"*-Si-*-*-"&amp;$A144&amp;"-"&amp;T$2,INDIRECT("'BD Ppto'!"&amp;#REF!))/(SUM(T144:V144)*V$415),0)</f>
        <v>0</v>
      </c>
      <c r="T144" s="19" t="e">
        <f ca="1">SUMIF(#REF!,"*-Si-VEF-*-"&amp;$A144&amp;"-"&amp;T$2,INDIRECT("'BD Ppto'!"&amp;#REF!))</f>
        <v>#REF!</v>
      </c>
      <c r="U144" s="20" t="e">
        <f ca="1">SUMIF(#REF!,"*-Si-VEQ-*-"&amp;$A144&amp;"-"&amp;T$2,INDIRECT("'BD Ppto'!"&amp;#REF!))</f>
        <v>#REF!</v>
      </c>
      <c r="V144" s="21" t="e">
        <f ca="1">SUMIF(#REF!,"*-Si-USD-*-"&amp;$A144&amp;"-"&amp;T$2,INDIRECT("'BD Ppto'!"&amp;#REF!))</f>
        <v>#REF!</v>
      </c>
      <c r="X144" s="27">
        <f ca="1">IFERROR(1000*SUMIF(#REF!,"*-Si-*-*-"&amp;$A144&amp;"-"&amp;Y$2,INDIRECT("'BD Ppto'!"&amp;#REF!))/(SUM(Y144:AA144)*AA$415),0)</f>
        <v>0</v>
      </c>
      <c r="Y144" s="19" t="e">
        <f ca="1">SUMIF(#REF!,"*-Si-VEF-*-"&amp;$A144&amp;"-"&amp;Y$2,INDIRECT("'BD Ppto'!"&amp;#REF!))</f>
        <v>#REF!</v>
      </c>
      <c r="Z144" s="20" t="e">
        <f ca="1">SUMIF(#REF!,"*-Si-VEQ-*-"&amp;$A144&amp;"-"&amp;Y$2,INDIRECT("'BD Ppto'!"&amp;#REF!))</f>
        <v>#REF!</v>
      </c>
      <c r="AA144" s="21" t="e">
        <f ca="1">SUMIF(#REF!,"*-Si-USD-*-"&amp;$A144&amp;"-"&amp;Y$2,INDIRECT("'BD Ppto'!"&amp;#REF!))</f>
        <v>#REF!</v>
      </c>
      <c r="AC144" s="28">
        <f ca="1">IFERROR(1000*SUMIF(#REF!,"*-Si-*-Si-"&amp;$A144&amp;"-"&amp;AD$2,INDIRECT("'BD Ppto'!"&amp;#REF!))/(SUM(AD144:AF144)*AF$415),0)</f>
        <v>0</v>
      </c>
      <c r="AD144" s="22" t="e">
        <f ca="1">SUMIF(#REF!,"*-Si-VEF-Si-"&amp;$A144&amp;"-"&amp;AD$2,INDIRECT("'BD Ppto'!"&amp;#REF!))</f>
        <v>#REF!</v>
      </c>
      <c r="AE144" s="23" t="e">
        <f ca="1">SUMIF(#REF!,"*-Si-VEQ-Si-"&amp;$A144&amp;"-"&amp;AD$2,INDIRECT("'BD Ppto'!"&amp;#REF!))</f>
        <v>#REF!</v>
      </c>
      <c r="AF144" s="24" t="e">
        <f ca="1">SUMIF(#REF!,"*-Si-USD-Si-"&amp;$A144&amp;"-"&amp;AD$2,INDIRECT("'BD Ppto'!"&amp;#REF!))</f>
        <v>#REF!</v>
      </c>
      <c r="AI144" s="27">
        <f>IFERROR(1000*SUMIF(#REF!,"*-Si-*-*-"&amp;$A144&amp;"-"&amp;$AJ$2,#REF!)/((SUMIF(#REF!,"*-Si-*-*-"&amp;$A144&amp;"-"&amp;$AJ$2,#REF!))*$AV$6),0)</f>
        <v>0</v>
      </c>
      <c r="AJ144" s="25" t="e">
        <f>SUMIF(#REF!,"*-Si-VEF-*-"&amp;$A144&amp;"-"&amp;$AJ$2,#REF!)</f>
        <v>#REF!</v>
      </c>
      <c r="AK144" s="19" t="e">
        <f>SUMIF(#REF!,"*-Si-VEF-*-"&amp;$A144&amp;"-"&amp;$AJ$2,#REF!)</f>
        <v>#REF!</v>
      </c>
      <c r="AL144" s="19" t="e">
        <f>(SUMIF(#REF!,"*-Si-VEF-*-"&amp;$A144&amp;"-"&amp;$AJ$2,#REF!)*AL$6-SUMIF(#REF!,"*-Si-VEF-*-"&amp;$A144&amp;"-"&amp;$AJ$2,#REF!)*AK$6)/AL$5</f>
        <v>#REF!</v>
      </c>
      <c r="AM144" s="19" t="e">
        <f>(SUMIF(#REF!,"*-Si-VEF-*-"&amp;$A144&amp;"-"&amp;$AJ$2,#REF!)*AM$6-SUMIF(#REF!,"*-Si-VEF-*-"&amp;$A144&amp;"-"&amp;$AJ$2,#REF!)*AL$6)/AM$5</f>
        <v>#REF!</v>
      </c>
      <c r="AN144" s="19" t="e">
        <f>(SUMIF(#REF!,"*-Si-VEF-*-"&amp;$A144&amp;"-"&amp;$AJ$2,#REF!)*AN$6-SUMIF(#REF!,"*-Si-VEF-*-"&amp;$A144&amp;"-"&amp;$AJ$2,#REF!)*AM$6)/AN$5</f>
        <v>#REF!</v>
      </c>
      <c r="AO144" s="19" t="e">
        <f>(SUMIF(#REF!,"*-Si-VEF-*-"&amp;$A144&amp;"-"&amp;$AJ$2,#REF!)*AO$6-SUMIF(#REF!,"*-Si-VEF-*-"&amp;$A144&amp;"-"&amp;$AJ$2,#REF!)*AN$6)/AO$5</f>
        <v>#REF!</v>
      </c>
      <c r="AP144" s="19" t="e">
        <f>(SUMIF(#REF!,"*-Si-VEF-*-"&amp;$A144&amp;"-"&amp;$AJ$2,#REF!)*AP$6-SUMIF(#REF!,"*-Si-VEF-*-"&amp;$A144&amp;"-"&amp;$AJ$2,#REF!)*AO$6)/AP$5</f>
        <v>#REF!</v>
      </c>
      <c r="AQ144" s="19" t="e">
        <f>(SUMIF(#REF!,"*-Si-VEF-*-"&amp;$A144&amp;"-"&amp;$AJ$2,#REF!)*AQ$6-SUMIF(#REF!,"*-Si-VEF-*-"&amp;$A144&amp;"-"&amp;$AJ$2,#REF!)*AP$6)/AQ$5</f>
        <v>#REF!</v>
      </c>
      <c r="AR144" s="19" t="e">
        <f>(SUMIF(#REF!,"*-Si-VEF-*-"&amp;$A144&amp;"-"&amp;$AJ$2,#REF!)*AR$6-SUMIF(#REF!,"*-Si-VEF-*-"&amp;$A144&amp;"-"&amp;$AJ$2,#REF!)*AQ$6)/AR$5</f>
        <v>#REF!</v>
      </c>
      <c r="AS144" s="19" t="e">
        <f>(SUMIF(#REF!,"*-Si-VEF-*-"&amp;$A144&amp;"-"&amp;$AJ$2,#REF!)*AS$6-SUMIF(#REF!,"*-Si-VEF-*-"&amp;$A144&amp;"-"&amp;$AJ$2,#REF!)*AR$6)/AS$5</f>
        <v>#REF!</v>
      </c>
      <c r="AT144" s="19" t="e">
        <f>(SUMIF(#REF!,"*-Si-VEF-*-"&amp;$A144&amp;"-"&amp;$AJ$2,#REF!)*AT$6-SUMIF(#REF!,"*-Si-VEF-*-"&amp;$A144&amp;"-"&amp;$AJ$2,#REF!)*AS$6)/AT$5</f>
        <v>#REF!</v>
      </c>
      <c r="AU144" s="19" t="e">
        <f>(SUMIF(#REF!,"*-Si-VEF-*-"&amp;$A144&amp;"-"&amp;$AJ$2,#REF!)*AU$6-SUMIF(#REF!,"*-Si-VEF-*-"&amp;$A144&amp;"-"&amp;$AJ$2,#REF!)*AT$6)/AU$5</f>
        <v>#REF!</v>
      </c>
      <c r="AV144" s="19" t="e">
        <f>(SUMIF(#REF!,"*-Si-VEF-*-"&amp;$A144&amp;"-"&amp;$AJ$2,#REF!)*AV$6-SUMIF(#REF!,"*-Si-VEF-*-"&amp;$A144&amp;"-"&amp;$AJ$2,#REF!)*AU$6)/AV$5</f>
        <v>#REF!</v>
      </c>
      <c r="AX144" s="25" t="e">
        <f>SUMIF(#REF!,"*-Si-VEQ-*-"&amp;$A144&amp;"-"&amp;$AJ$2,#REF!)</f>
        <v>#REF!</v>
      </c>
      <c r="AY144" s="20" t="e">
        <f>SUMIF(#REF!,"*-Si-VEQ-*-"&amp;$A144&amp;"-"&amp;$AJ$2,#REF!)</f>
        <v>#REF!</v>
      </c>
      <c r="AZ144" s="20" t="e">
        <f>(SUMIF(#REF!,"*-Si-VEQ-*-"&amp;$A144&amp;"-"&amp;$AJ$2,#REF!)*AZ$6-SUMIF(#REF!,"*-Si-VEQ-*-"&amp;$A144&amp;"-"&amp;$AJ$2,#REF!)*AY$6)/AZ$5</f>
        <v>#REF!</v>
      </c>
      <c r="BA144" s="20" t="e">
        <f>(SUMIF(#REF!,"*-Si-VEQ-*-"&amp;$A144&amp;"-"&amp;$AJ$2,#REF!)*BA$6-SUMIF(#REF!,"*-Si-VEQ-*-"&amp;$A144&amp;"-"&amp;$AJ$2,#REF!)*AZ$6)/BA$5</f>
        <v>#REF!</v>
      </c>
      <c r="BB144" s="20" t="e">
        <f>(SUMIF(#REF!,"*-Si-VEQ-*-"&amp;$A144&amp;"-"&amp;$AJ$2,#REF!)*BB$6-SUMIF(#REF!,"*-Si-VEQ-*-"&amp;$A144&amp;"-"&amp;$AJ$2,#REF!)*BA$6)/BB$5</f>
        <v>#REF!</v>
      </c>
      <c r="BC144" s="20" t="e">
        <f>(SUMIF(#REF!,"*-Si-VEQ-*-"&amp;$A144&amp;"-"&amp;$AJ$2,#REF!)*BC$6-SUMIF(#REF!,"*-Si-VEQ-*-"&amp;$A144&amp;"-"&amp;$AJ$2,#REF!)*BB$6)/BC$5</f>
        <v>#REF!</v>
      </c>
      <c r="BD144" s="20" t="e">
        <f>(SUMIF(#REF!,"*-Si-VEQ-*-"&amp;$A144&amp;"-"&amp;$AJ$2,#REF!)*BD$6-SUMIF(#REF!,"*-Si-VEQ-*-"&amp;$A144&amp;"-"&amp;$AJ$2,#REF!)*BC$6)/BD$5</f>
        <v>#REF!</v>
      </c>
      <c r="BE144" s="20" t="e">
        <f>(SUMIF(#REF!,"*-Si-VEQ-*-"&amp;$A144&amp;"-"&amp;$AJ$2,#REF!)*BE$6-SUMIF(#REF!,"*-Si-VEQ-*-"&amp;$A144&amp;"-"&amp;$AJ$2,#REF!)*BD$6)/BE$5</f>
        <v>#REF!</v>
      </c>
      <c r="BF144" s="20" t="e">
        <f>(SUMIF(#REF!,"*-Si-VEQ-*-"&amp;$A144&amp;"-"&amp;$AJ$2,#REF!)*BF$6-SUMIF(#REF!,"*-Si-VEQ-*-"&amp;$A144&amp;"-"&amp;$AJ$2,#REF!)*BE$6)/BF$5</f>
        <v>#REF!</v>
      </c>
      <c r="BG144" s="20" t="e">
        <f>(SUMIF(#REF!,"*-Si-VEQ-*-"&amp;$A144&amp;"-"&amp;$AJ$2,#REF!)*BG$6-SUMIF(#REF!,"*-Si-VEQ-*-"&amp;$A144&amp;"-"&amp;$AJ$2,#REF!)*BF$6)/BG$5</f>
        <v>#REF!</v>
      </c>
      <c r="BH144" s="20" t="e">
        <f>(SUMIF(#REF!,"*-Si-VEQ-*-"&amp;$A144&amp;"-"&amp;$AJ$2,#REF!)*BH$6-SUMIF(#REF!,"*-Si-VEQ-*-"&amp;$A144&amp;"-"&amp;$AJ$2,#REF!)*BG$6)/BH$5</f>
        <v>#REF!</v>
      </c>
      <c r="BI144" s="20" t="e">
        <f>(SUMIF(#REF!,"*-Si-VEQ-*-"&amp;$A144&amp;"-"&amp;$AJ$2,#REF!)*BI$6-SUMIF(#REF!,"*-Si-VEQ-*-"&amp;$A144&amp;"-"&amp;$AJ$2,#REF!)*BH$6)/BI$5</f>
        <v>#REF!</v>
      </c>
      <c r="BJ144" s="20" t="e">
        <f>(SUMIF(#REF!,"*-Si-VEQ-*-"&amp;$A144&amp;"-"&amp;$AJ$2,#REF!)*BJ$6-SUMIF(#REF!,"*-Si-VEQ-*-"&amp;$A144&amp;"-"&amp;$AJ$2,#REF!)*BI$6)/BJ$5</f>
        <v>#REF!</v>
      </c>
      <c r="BL144" s="25" t="e">
        <f>SUMIF(#REF!,"*-Si-USD-*-"&amp;$A144&amp;"-"&amp;$AJ$2,#REF!)</f>
        <v>#REF!</v>
      </c>
      <c r="BM144" s="21" t="e">
        <f>SUMIF(#REF!,"*-Si-USD-*-"&amp;$A144&amp;"-"&amp;$AJ$2,#REF!)</f>
        <v>#REF!</v>
      </c>
      <c r="BN144" s="21" t="e">
        <f>(SUMIF(#REF!,"*-Si-USD-*-"&amp;$A144&amp;"-"&amp;$AJ$2,#REF!)*BN$6-SUMIF(#REF!,"*-Si-USD-*-"&amp;$A144&amp;"-"&amp;$AJ$2,#REF!)*BM$6)/BN$5</f>
        <v>#REF!</v>
      </c>
      <c r="BO144" s="21" t="e">
        <f>(SUMIF(#REF!,"*-Si-USD-*-"&amp;$A144&amp;"-"&amp;$AJ$2,#REF!)*BO$6-SUMIF(#REF!,"*-Si-USD-*-"&amp;$A144&amp;"-"&amp;$AJ$2,#REF!)*BN$6)/BO$5</f>
        <v>#REF!</v>
      </c>
      <c r="BP144" s="21" t="e">
        <f>(SUMIF(#REF!,"*-Si-USD-*-"&amp;$A144&amp;"-"&amp;$AJ$2,#REF!)*BP$6-SUMIF(#REF!,"*-Si-USD-*-"&amp;$A144&amp;"-"&amp;$AJ$2,#REF!)*BO$6)/BP$5</f>
        <v>#REF!</v>
      </c>
      <c r="BQ144" s="21" t="e">
        <f>(SUMIF(#REF!,"*-Si-USD-*-"&amp;$A144&amp;"-"&amp;$AJ$2,#REF!)*BQ$6-SUMIF(#REF!,"*-Si-USD-*-"&amp;$A144&amp;"-"&amp;$AJ$2,#REF!)*BP$6)/BQ$5</f>
        <v>#REF!</v>
      </c>
      <c r="BR144" s="21" t="e">
        <f>(SUMIF(#REF!,"*-Si-USD-*-"&amp;$A144&amp;"-"&amp;$AJ$2,#REF!)*BR$6-SUMIF(#REF!,"*-Si-USD-*-"&amp;$A144&amp;"-"&amp;$AJ$2,#REF!)*BQ$6)/BR$5</f>
        <v>#REF!</v>
      </c>
      <c r="BS144" s="21" t="e">
        <f>(SUMIF(#REF!,"*-Si-USD-*-"&amp;$A144&amp;"-"&amp;$AJ$2,#REF!)*BS$6-SUMIF(#REF!,"*-Si-USD-*-"&amp;$A144&amp;"-"&amp;$AJ$2,#REF!)*BR$6)/BS$5</f>
        <v>#REF!</v>
      </c>
      <c r="BT144" s="21" t="e">
        <f>(SUMIF(#REF!,"*-Si-USD-*-"&amp;$A144&amp;"-"&amp;$AJ$2,#REF!)*BT$6-SUMIF(#REF!,"*-Si-USD-*-"&amp;$A144&amp;"-"&amp;$AJ$2,#REF!)*BS$6)/BT$5</f>
        <v>#REF!</v>
      </c>
      <c r="BU144" s="21" t="e">
        <f>(SUMIF(#REF!,"*-Si-USD-*-"&amp;$A144&amp;"-"&amp;$AJ$2,#REF!)*BU$6-SUMIF(#REF!,"*-Si-USD-*-"&amp;$A144&amp;"-"&amp;$AJ$2,#REF!)*BT$6)/BU$5</f>
        <v>#REF!</v>
      </c>
      <c r="BV144" s="21" t="e">
        <f>(SUMIF(#REF!,"*-Si-USD-*-"&amp;$A144&amp;"-"&amp;$AJ$2,#REF!)*BV$6-SUMIF(#REF!,"*-Si-USD-*-"&amp;$A144&amp;"-"&amp;$AJ$2,#REF!)*BU$6)/BV$5</f>
        <v>#REF!</v>
      </c>
      <c r="BW144" s="21" t="e">
        <f>(SUMIF(#REF!,"*-Si-USD-*-"&amp;$A144&amp;"-"&amp;$AJ$2,#REF!)*BW$6-SUMIF(#REF!,"*-Si-USD-*-"&amp;$A144&amp;"-"&amp;$AJ$2,#REF!)*BV$6)/BW$5</f>
        <v>#REF!</v>
      </c>
      <c r="BX144" s="21" t="e">
        <f>(SUMIF(#REF!,"*-Si-USD-*-"&amp;$A144&amp;"-"&amp;$AJ$2,#REF!)*BX$6-SUMIF(#REF!,"*-Si-USD-*-"&amp;$A144&amp;"-"&amp;$AJ$2,#REF!)*BW$6)/BX$5</f>
        <v>#REF!</v>
      </c>
      <c r="CB144" s="28">
        <f>IFERROR(1000*SUMIF(#REF!,"*-Si-*-Si-"&amp;$A144&amp;"-"&amp;$AJ$2,#REF!)/(SUM(CC144:CE144)*$BX$6),0)</f>
        <v>0</v>
      </c>
      <c r="CC144" s="22" t="e">
        <f>SUMIF(#REF!,"*-Si-VEF-Si-"&amp;$A144&amp;"-"&amp;$AJ$2,#REF!)</f>
        <v>#REF!</v>
      </c>
      <c r="CD144" s="23" t="e">
        <f>SUMIF(#REF!,"*-Si-VEQ-Si-"&amp;$A144&amp;"-"&amp;$AJ$2,#REF!)</f>
        <v>#REF!</v>
      </c>
      <c r="CE144" s="24" t="e">
        <f>SUMIF(#REF!,"*-Si-USD-Si-"&amp;$A144&amp;"-"&amp;$AJ$2,#REF!)</f>
        <v>#REF!</v>
      </c>
      <c r="CI144" s="15" t="str">
        <f t="shared" si="51"/>
        <v>E144</v>
      </c>
      <c r="CK144" s="16">
        <v>9</v>
      </c>
      <c r="CL144" s="16">
        <v>1</v>
      </c>
      <c r="CM144" s="16">
        <v>4</v>
      </c>
    </row>
    <row r="145" spans="1:91" ht="20.100000000000001" customHeight="1" x14ac:dyDescent="0.25">
      <c r="A145" s="18" t="s">
        <v>245</v>
      </c>
      <c r="E145" s="15" t="s">
        <v>246</v>
      </c>
      <c r="G145" s="15" t="str">
        <f t="shared" si="50"/>
        <v>D145</v>
      </c>
      <c r="I145" s="27">
        <f ca="1">IFERROR(1000*SUMIF(#REF!,"*-Si-*-*-"&amp;$A145&amp;"-"&amp;J$2,INDIRECT("'BD Ppto'!"&amp;#REF!))/(SUM(J145:L145)*L$415),0)</f>
        <v>0</v>
      </c>
      <c r="J145" s="19" t="e">
        <f ca="1">SUMIF(#REF!,"*-Si-VEF-*-"&amp;$A145&amp;"-"&amp;$J$2,INDIRECT("'BD Ppto'!"&amp;#REF!))</f>
        <v>#REF!</v>
      </c>
      <c r="K145" s="20" t="e">
        <f ca="1">SUMIF(#REF!,"*-Si-VEQ-*-"&amp;$A145&amp;"-"&amp;$J$2,INDIRECT("'BD Ppto'!"&amp;#REF!))</f>
        <v>#REF!</v>
      </c>
      <c r="L145" s="21" t="e">
        <f ca="1">SUMIF(#REF!,"*-Si-USD-*-"&amp;$A145&amp;"-"&amp;$J$2,INDIRECT("'BD Ppto'!"&amp;#REF!))</f>
        <v>#REF!</v>
      </c>
      <c r="N145" s="27">
        <f ca="1">IFERROR(1000*SUMIF(#REF!,"*-Si-*-*-"&amp;$A145&amp;"-"&amp;O$2,INDIRECT("'BD Ppto'!"&amp;#REF!))/(SUM(O145:Q145)*Q$415),0)</f>
        <v>0</v>
      </c>
      <c r="O145" s="19" t="e">
        <f ca="1">SUMIF(#REF!,"*-Si-VEF-*-"&amp;$A145&amp;"-"&amp;O$2,INDIRECT("'BD Ppto'!"&amp;#REF!))</f>
        <v>#REF!</v>
      </c>
      <c r="P145" s="20" t="e">
        <f ca="1">SUMIF(#REF!,"*-Si-VEQ-*-"&amp;$A145&amp;"-"&amp;O$2,INDIRECT("'BD Ppto'!"&amp;#REF!))</f>
        <v>#REF!</v>
      </c>
      <c r="Q145" s="21" t="e">
        <f ca="1">SUMIF(#REF!,"*-Si-USD-*-"&amp;$A145&amp;"-"&amp;O$2,INDIRECT("'BD Ppto'!"&amp;#REF!))</f>
        <v>#REF!</v>
      </c>
      <c r="S145" s="27">
        <f ca="1">IFERROR(1000*SUMIF(#REF!,"*-Si-*-*-"&amp;$A145&amp;"-"&amp;T$2,INDIRECT("'BD Ppto'!"&amp;#REF!))/(SUM(T145:V145)*V$415),0)</f>
        <v>0</v>
      </c>
      <c r="T145" s="19" t="e">
        <f ca="1">SUMIF(#REF!,"*-Si-VEF-*-"&amp;$A145&amp;"-"&amp;T$2,INDIRECT("'BD Ppto'!"&amp;#REF!))</f>
        <v>#REF!</v>
      </c>
      <c r="U145" s="20" t="e">
        <f ca="1">SUMIF(#REF!,"*-Si-VEQ-*-"&amp;$A145&amp;"-"&amp;T$2,INDIRECT("'BD Ppto'!"&amp;#REF!))</f>
        <v>#REF!</v>
      </c>
      <c r="V145" s="21" t="e">
        <f ca="1">SUMIF(#REF!,"*-Si-USD-*-"&amp;$A145&amp;"-"&amp;T$2,INDIRECT("'BD Ppto'!"&amp;#REF!))</f>
        <v>#REF!</v>
      </c>
      <c r="X145" s="27">
        <f ca="1">IFERROR(1000*SUMIF(#REF!,"*-Si-*-*-"&amp;$A145&amp;"-"&amp;Y$2,INDIRECT("'BD Ppto'!"&amp;#REF!))/(SUM(Y145:AA145)*AA$415),0)</f>
        <v>0</v>
      </c>
      <c r="Y145" s="19" t="e">
        <f ca="1">SUMIF(#REF!,"*-Si-VEF-*-"&amp;$A145&amp;"-"&amp;Y$2,INDIRECT("'BD Ppto'!"&amp;#REF!))</f>
        <v>#REF!</v>
      </c>
      <c r="Z145" s="20" t="e">
        <f ca="1">SUMIF(#REF!,"*-Si-VEQ-*-"&amp;$A145&amp;"-"&amp;Y$2,INDIRECT("'BD Ppto'!"&amp;#REF!))</f>
        <v>#REF!</v>
      </c>
      <c r="AA145" s="21" t="e">
        <f ca="1">SUMIF(#REF!,"*-Si-USD-*-"&amp;$A145&amp;"-"&amp;Y$2,INDIRECT("'BD Ppto'!"&amp;#REF!))</f>
        <v>#REF!</v>
      </c>
      <c r="AC145" s="28">
        <f ca="1">IFERROR(1000*SUMIF(#REF!,"*-Si-*-Si-"&amp;$A145&amp;"-"&amp;AD$2,INDIRECT("'BD Ppto'!"&amp;#REF!))/(SUM(AD145:AF145)*AF$415),0)</f>
        <v>0</v>
      </c>
      <c r="AD145" s="22" t="e">
        <f ca="1">SUMIF(#REF!,"*-Si-VEF-Si-"&amp;$A145&amp;"-"&amp;AD$2,INDIRECT("'BD Ppto'!"&amp;#REF!))</f>
        <v>#REF!</v>
      </c>
      <c r="AE145" s="23" t="e">
        <f ca="1">SUMIF(#REF!,"*-Si-VEQ-Si-"&amp;$A145&amp;"-"&amp;AD$2,INDIRECT("'BD Ppto'!"&amp;#REF!))</f>
        <v>#REF!</v>
      </c>
      <c r="AF145" s="24" t="e">
        <f ca="1">SUMIF(#REF!,"*-Si-USD-Si-"&amp;$A145&amp;"-"&amp;AD$2,INDIRECT("'BD Ppto'!"&amp;#REF!))</f>
        <v>#REF!</v>
      </c>
      <c r="AI145" s="27">
        <f>IFERROR(1000*SUMIF(#REF!,"*-Si-*-*-"&amp;$A145&amp;"-"&amp;$AJ$2,#REF!)/((SUMIF(#REF!,"*-Si-*-*-"&amp;$A145&amp;"-"&amp;$AJ$2,#REF!))*$AV$6),0)</f>
        <v>0</v>
      </c>
      <c r="AJ145" s="25" t="e">
        <f>SUMIF(#REF!,"*-Si-VEF-*-"&amp;$A145&amp;"-"&amp;$AJ$2,#REF!)</f>
        <v>#REF!</v>
      </c>
      <c r="AK145" s="19" t="e">
        <f>SUMIF(#REF!,"*-Si-VEF-*-"&amp;$A145&amp;"-"&amp;$AJ$2,#REF!)</f>
        <v>#REF!</v>
      </c>
      <c r="AL145" s="19" t="e">
        <f>(SUMIF(#REF!,"*-Si-VEF-*-"&amp;$A145&amp;"-"&amp;$AJ$2,#REF!)*AL$6-SUMIF(#REF!,"*-Si-VEF-*-"&amp;$A145&amp;"-"&amp;$AJ$2,#REF!)*AK$6)/AL$5</f>
        <v>#REF!</v>
      </c>
      <c r="AM145" s="19" t="e">
        <f>(SUMIF(#REF!,"*-Si-VEF-*-"&amp;$A145&amp;"-"&amp;$AJ$2,#REF!)*AM$6-SUMIF(#REF!,"*-Si-VEF-*-"&amp;$A145&amp;"-"&amp;$AJ$2,#REF!)*AL$6)/AM$5</f>
        <v>#REF!</v>
      </c>
      <c r="AN145" s="19" t="e">
        <f>(SUMIF(#REF!,"*-Si-VEF-*-"&amp;$A145&amp;"-"&amp;$AJ$2,#REF!)*AN$6-SUMIF(#REF!,"*-Si-VEF-*-"&amp;$A145&amp;"-"&amp;$AJ$2,#REF!)*AM$6)/AN$5</f>
        <v>#REF!</v>
      </c>
      <c r="AO145" s="19" t="e">
        <f>(SUMIF(#REF!,"*-Si-VEF-*-"&amp;$A145&amp;"-"&amp;$AJ$2,#REF!)*AO$6-SUMIF(#REF!,"*-Si-VEF-*-"&amp;$A145&amp;"-"&amp;$AJ$2,#REF!)*AN$6)/AO$5</f>
        <v>#REF!</v>
      </c>
      <c r="AP145" s="19" t="e">
        <f>(SUMIF(#REF!,"*-Si-VEF-*-"&amp;$A145&amp;"-"&amp;$AJ$2,#REF!)*AP$6-SUMIF(#REF!,"*-Si-VEF-*-"&amp;$A145&amp;"-"&amp;$AJ$2,#REF!)*AO$6)/AP$5</f>
        <v>#REF!</v>
      </c>
      <c r="AQ145" s="19" t="e">
        <f>(SUMIF(#REF!,"*-Si-VEF-*-"&amp;$A145&amp;"-"&amp;$AJ$2,#REF!)*AQ$6-SUMIF(#REF!,"*-Si-VEF-*-"&amp;$A145&amp;"-"&amp;$AJ$2,#REF!)*AP$6)/AQ$5</f>
        <v>#REF!</v>
      </c>
      <c r="AR145" s="19" t="e">
        <f>(SUMIF(#REF!,"*-Si-VEF-*-"&amp;$A145&amp;"-"&amp;$AJ$2,#REF!)*AR$6-SUMIF(#REF!,"*-Si-VEF-*-"&amp;$A145&amp;"-"&amp;$AJ$2,#REF!)*AQ$6)/AR$5</f>
        <v>#REF!</v>
      </c>
      <c r="AS145" s="19" t="e">
        <f>(SUMIF(#REF!,"*-Si-VEF-*-"&amp;$A145&amp;"-"&amp;$AJ$2,#REF!)*AS$6-SUMIF(#REF!,"*-Si-VEF-*-"&amp;$A145&amp;"-"&amp;$AJ$2,#REF!)*AR$6)/AS$5</f>
        <v>#REF!</v>
      </c>
      <c r="AT145" s="19" t="e">
        <f>(SUMIF(#REF!,"*-Si-VEF-*-"&amp;$A145&amp;"-"&amp;$AJ$2,#REF!)*AT$6-SUMIF(#REF!,"*-Si-VEF-*-"&amp;$A145&amp;"-"&amp;$AJ$2,#REF!)*AS$6)/AT$5</f>
        <v>#REF!</v>
      </c>
      <c r="AU145" s="19" t="e">
        <f>(SUMIF(#REF!,"*-Si-VEF-*-"&amp;$A145&amp;"-"&amp;$AJ$2,#REF!)*AU$6-SUMIF(#REF!,"*-Si-VEF-*-"&amp;$A145&amp;"-"&amp;$AJ$2,#REF!)*AT$6)/AU$5</f>
        <v>#REF!</v>
      </c>
      <c r="AV145" s="19" t="e">
        <f>(SUMIF(#REF!,"*-Si-VEF-*-"&amp;$A145&amp;"-"&amp;$AJ$2,#REF!)*AV$6-SUMIF(#REF!,"*-Si-VEF-*-"&amp;$A145&amp;"-"&amp;$AJ$2,#REF!)*AU$6)/AV$5</f>
        <v>#REF!</v>
      </c>
      <c r="AX145" s="25" t="e">
        <f>SUMIF(#REF!,"*-Si-VEQ-*-"&amp;$A145&amp;"-"&amp;$AJ$2,#REF!)</f>
        <v>#REF!</v>
      </c>
      <c r="AY145" s="20" t="e">
        <f>SUMIF(#REF!,"*-Si-VEQ-*-"&amp;$A145&amp;"-"&amp;$AJ$2,#REF!)</f>
        <v>#REF!</v>
      </c>
      <c r="AZ145" s="20" t="e">
        <f>(SUMIF(#REF!,"*-Si-VEQ-*-"&amp;$A145&amp;"-"&amp;$AJ$2,#REF!)*AZ$6-SUMIF(#REF!,"*-Si-VEQ-*-"&amp;$A145&amp;"-"&amp;$AJ$2,#REF!)*AY$6)/AZ$5</f>
        <v>#REF!</v>
      </c>
      <c r="BA145" s="20" t="e">
        <f>(SUMIF(#REF!,"*-Si-VEQ-*-"&amp;$A145&amp;"-"&amp;$AJ$2,#REF!)*BA$6-SUMIF(#REF!,"*-Si-VEQ-*-"&amp;$A145&amp;"-"&amp;$AJ$2,#REF!)*AZ$6)/BA$5</f>
        <v>#REF!</v>
      </c>
      <c r="BB145" s="20" t="e">
        <f>(SUMIF(#REF!,"*-Si-VEQ-*-"&amp;$A145&amp;"-"&amp;$AJ$2,#REF!)*BB$6-SUMIF(#REF!,"*-Si-VEQ-*-"&amp;$A145&amp;"-"&amp;$AJ$2,#REF!)*BA$6)/BB$5</f>
        <v>#REF!</v>
      </c>
      <c r="BC145" s="20" t="e">
        <f>(SUMIF(#REF!,"*-Si-VEQ-*-"&amp;$A145&amp;"-"&amp;$AJ$2,#REF!)*BC$6-SUMIF(#REF!,"*-Si-VEQ-*-"&amp;$A145&amp;"-"&amp;$AJ$2,#REF!)*BB$6)/BC$5</f>
        <v>#REF!</v>
      </c>
      <c r="BD145" s="20" t="e">
        <f>(SUMIF(#REF!,"*-Si-VEQ-*-"&amp;$A145&amp;"-"&amp;$AJ$2,#REF!)*BD$6-SUMIF(#REF!,"*-Si-VEQ-*-"&amp;$A145&amp;"-"&amp;$AJ$2,#REF!)*BC$6)/BD$5</f>
        <v>#REF!</v>
      </c>
      <c r="BE145" s="20" t="e">
        <f>(SUMIF(#REF!,"*-Si-VEQ-*-"&amp;$A145&amp;"-"&amp;$AJ$2,#REF!)*BE$6-SUMIF(#REF!,"*-Si-VEQ-*-"&amp;$A145&amp;"-"&amp;$AJ$2,#REF!)*BD$6)/BE$5</f>
        <v>#REF!</v>
      </c>
      <c r="BF145" s="20" t="e">
        <f>(SUMIF(#REF!,"*-Si-VEQ-*-"&amp;$A145&amp;"-"&amp;$AJ$2,#REF!)*BF$6-SUMIF(#REF!,"*-Si-VEQ-*-"&amp;$A145&amp;"-"&amp;$AJ$2,#REF!)*BE$6)/BF$5</f>
        <v>#REF!</v>
      </c>
      <c r="BG145" s="20" t="e">
        <f>(SUMIF(#REF!,"*-Si-VEQ-*-"&amp;$A145&amp;"-"&amp;$AJ$2,#REF!)*BG$6-SUMIF(#REF!,"*-Si-VEQ-*-"&amp;$A145&amp;"-"&amp;$AJ$2,#REF!)*BF$6)/BG$5</f>
        <v>#REF!</v>
      </c>
      <c r="BH145" s="20" t="e">
        <f>(SUMIF(#REF!,"*-Si-VEQ-*-"&amp;$A145&amp;"-"&amp;$AJ$2,#REF!)*BH$6-SUMIF(#REF!,"*-Si-VEQ-*-"&amp;$A145&amp;"-"&amp;$AJ$2,#REF!)*BG$6)/BH$5</f>
        <v>#REF!</v>
      </c>
      <c r="BI145" s="20" t="e">
        <f>(SUMIF(#REF!,"*-Si-VEQ-*-"&amp;$A145&amp;"-"&amp;$AJ$2,#REF!)*BI$6-SUMIF(#REF!,"*-Si-VEQ-*-"&amp;$A145&amp;"-"&amp;$AJ$2,#REF!)*BH$6)/BI$5</f>
        <v>#REF!</v>
      </c>
      <c r="BJ145" s="20" t="e">
        <f>(SUMIF(#REF!,"*-Si-VEQ-*-"&amp;$A145&amp;"-"&amp;$AJ$2,#REF!)*BJ$6-SUMIF(#REF!,"*-Si-VEQ-*-"&amp;$A145&amp;"-"&amp;$AJ$2,#REF!)*BI$6)/BJ$5</f>
        <v>#REF!</v>
      </c>
      <c r="BL145" s="25" t="e">
        <f>SUMIF(#REF!,"*-Si-USD-*-"&amp;$A145&amp;"-"&amp;$AJ$2,#REF!)</f>
        <v>#REF!</v>
      </c>
      <c r="BM145" s="21" t="e">
        <f>SUMIF(#REF!,"*-Si-USD-*-"&amp;$A145&amp;"-"&amp;$AJ$2,#REF!)</f>
        <v>#REF!</v>
      </c>
      <c r="BN145" s="21" t="e">
        <f>(SUMIF(#REF!,"*-Si-USD-*-"&amp;$A145&amp;"-"&amp;$AJ$2,#REF!)*BN$6-SUMIF(#REF!,"*-Si-USD-*-"&amp;$A145&amp;"-"&amp;$AJ$2,#REF!)*BM$6)/BN$5</f>
        <v>#REF!</v>
      </c>
      <c r="BO145" s="21" t="e">
        <f>(SUMIF(#REF!,"*-Si-USD-*-"&amp;$A145&amp;"-"&amp;$AJ$2,#REF!)*BO$6-SUMIF(#REF!,"*-Si-USD-*-"&amp;$A145&amp;"-"&amp;$AJ$2,#REF!)*BN$6)/BO$5</f>
        <v>#REF!</v>
      </c>
      <c r="BP145" s="21" t="e">
        <f>(SUMIF(#REF!,"*-Si-USD-*-"&amp;$A145&amp;"-"&amp;$AJ$2,#REF!)*BP$6-SUMIF(#REF!,"*-Si-USD-*-"&amp;$A145&amp;"-"&amp;$AJ$2,#REF!)*BO$6)/BP$5</f>
        <v>#REF!</v>
      </c>
      <c r="BQ145" s="21" t="e">
        <f>(SUMIF(#REF!,"*-Si-USD-*-"&amp;$A145&amp;"-"&amp;$AJ$2,#REF!)*BQ$6-SUMIF(#REF!,"*-Si-USD-*-"&amp;$A145&amp;"-"&amp;$AJ$2,#REF!)*BP$6)/BQ$5</f>
        <v>#REF!</v>
      </c>
      <c r="BR145" s="21" t="e">
        <f>(SUMIF(#REF!,"*-Si-USD-*-"&amp;$A145&amp;"-"&amp;$AJ$2,#REF!)*BR$6-SUMIF(#REF!,"*-Si-USD-*-"&amp;$A145&amp;"-"&amp;$AJ$2,#REF!)*BQ$6)/BR$5</f>
        <v>#REF!</v>
      </c>
      <c r="BS145" s="21" t="e">
        <f>(SUMIF(#REF!,"*-Si-USD-*-"&amp;$A145&amp;"-"&amp;$AJ$2,#REF!)*BS$6-SUMIF(#REF!,"*-Si-USD-*-"&amp;$A145&amp;"-"&amp;$AJ$2,#REF!)*BR$6)/BS$5</f>
        <v>#REF!</v>
      </c>
      <c r="BT145" s="21" t="e">
        <f>(SUMIF(#REF!,"*-Si-USD-*-"&amp;$A145&amp;"-"&amp;$AJ$2,#REF!)*BT$6-SUMIF(#REF!,"*-Si-USD-*-"&amp;$A145&amp;"-"&amp;$AJ$2,#REF!)*BS$6)/BT$5</f>
        <v>#REF!</v>
      </c>
      <c r="BU145" s="21" t="e">
        <f>(SUMIF(#REF!,"*-Si-USD-*-"&amp;$A145&amp;"-"&amp;$AJ$2,#REF!)*BU$6-SUMIF(#REF!,"*-Si-USD-*-"&amp;$A145&amp;"-"&amp;$AJ$2,#REF!)*BT$6)/BU$5</f>
        <v>#REF!</v>
      </c>
      <c r="BV145" s="21" t="e">
        <f>(SUMIF(#REF!,"*-Si-USD-*-"&amp;$A145&amp;"-"&amp;$AJ$2,#REF!)*BV$6-SUMIF(#REF!,"*-Si-USD-*-"&amp;$A145&amp;"-"&amp;$AJ$2,#REF!)*BU$6)/BV$5</f>
        <v>#REF!</v>
      </c>
      <c r="BW145" s="21" t="e">
        <f>(SUMIF(#REF!,"*-Si-USD-*-"&amp;$A145&amp;"-"&amp;$AJ$2,#REF!)*BW$6-SUMIF(#REF!,"*-Si-USD-*-"&amp;$A145&amp;"-"&amp;$AJ$2,#REF!)*BV$6)/BW$5</f>
        <v>#REF!</v>
      </c>
      <c r="BX145" s="21" t="e">
        <f>(SUMIF(#REF!,"*-Si-USD-*-"&amp;$A145&amp;"-"&amp;$AJ$2,#REF!)*BX$6-SUMIF(#REF!,"*-Si-USD-*-"&amp;$A145&amp;"-"&amp;$AJ$2,#REF!)*BW$6)/BX$5</f>
        <v>#REF!</v>
      </c>
      <c r="CB145" s="28">
        <f>IFERROR(1000*SUMIF(#REF!,"*-Si-*-Si-"&amp;$A145&amp;"-"&amp;$AJ$2,#REF!)/(SUM(CC145:CE145)*$BX$6),0)</f>
        <v>0</v>
      </c>
      <c r="CC145" s="22" t="e">
        <f>SUMIF(#REF!,"*-Si-VEF-Si-"&amp;$A145&amp;"-"&amp;$AJ$2,#REF!)</f>
        <v>#REF!</v>
      </c>
      <c r="CD145" s="23" t="e">
        <f>SUMIF(#REF!,"*-Si-VEQ-Si-"&amp;$A145&amp;"-"&amp;$AJ$2,#REF!)</f>
        <v>#REF!</v>
      </c>
      <c r="CE145" s="24" t="e">
        <f>SUMIF(#REF!,"*-Si-USD-Si-"&amp;$A145&amp;"-"&amp;$AJ$2,#REF!)</f>
        <v>#REF!</v>
      </c>
      <c r="CI145" s="15" t="str">
        <f t="shared" si="51"/>
        <v>E145</v>
      </c>
      <c r="CK145" s="16">
        <v>11</v>
      </c>
      <c r="CL145" s="16">
        <v>1</v>
      </c>
      <c r="CM145" s="16">
        <v>4</v>
      </c>
    </row>
    <row r="146" spans="1:91" ht="20.100000000000001" customHeight="1" x14ac:dyDescent="0.25">
      <c r="A146" s="18" t="s">
        <v>247</v>
      </c>
      <c r="E146" s="15" t="s">
        <v>248</v>
      </c>
      <c r="G146" s="15" t="str">
        <f t="shared" si="50"/>
        <v>D146</v>
      </c>
      <c r="I146" s="27">
        <f ca="1">IFERROR(1000*SUMIF(#REF!,"*-Si-*-*-"&amp;$A146&amp;"-"&amp;J$2,INDIRECT("'BD Ppto'!"&amp;#REF!))/(SUM(J146:L146)*L$415),0)</f>
        <v>0</v>
      </c>
      <c r="J146" s="19" t="e">
        <f ca="1">SUMIF(#REF!,"*-Si-VEF-*-"&amp;$A146&amp;"-"&amp;$J$2,INDIRECT("'BD Ppto'!"&amp;#REF!))</f>
        <v>#REF!</v>
      </c>
      <c r="K146" s="20" t="e">
        <f ca="1">SUMIF(#REF!,"*-Si-VEQ-*-"&amp;$A146&amp;"-"&amp;$J$2,INDIRECT("'BD Ppto'!"&amp;#REF!))</f>
        <v>#REF!</v>
      </c>
      <c r="L146" s="21" t="e">
        <f ca="1">SUMIF(#REF!,"*-Si-USD-*-"&amp;$A146&amp;"-"&amp;$J$2,INDIRECT("'BD Ppto'!"&amp;#REF!))</f>
        <v>#REF!</v>
      </c>
      <c r="N146" s="27">
        <f ca="1">IFERROR(1000*SUMIF(#REF!,"*-Si-*-*-"&amp;$A146&amp;"-"&amp;O$2,INDIRECT("'BD Ppto'!"&amp;#REF!))/(SUM(O146:Q146)*Q$415),0)</f>
        <v>0</v>
      </c>
      <c r="O146" s="19" t="e">
        <f ca="1">SUMIF(#REF!,"*-Si-VEF-*-"&amp;$A146&amp;"-"&amp;O$2,INDIRECT("'BD Ppto'!"&amp;#REF!))</f>
        <v>#REF!</v>
      </c>
      <c r="P146" s="20" t="e">
        <f ca="1">SUMIF(#REF!,"*-Si-VEQ-*-"&amp;$A146&amp;"-"&amp;O$2,INDIRECT("'BD Ppto'!"&amp;#REF!))</f>
        <v>#REF!</v>
      </c>
      <c r="Q146" s="21" t="e">
        <f ca="1">SUMIF(#REF!,"*-Si-USD-*-"&amp;$A146&amp;"-"&amp;O$2,INDIRECT("'BD Ppto'!"&amp;#REF!))</f>
        <v>#REF!</v>
      </c>
      <c r="S146" s="27">
        <f ca="1">IFERROR(1000*SUMIF(#REF!,"*-Si-*-*-"&amp;$A146&amp;"-"&amp;T$2,INDIRECT("'BD Ppto'!"&amp;#REF!))/(SUM(T146:V146)*V$415),0)</f>
        <v>0</v>
      </c>
      <c r="T146" s="19" t="e">
        <f ca="1">SUMIF(#REF!,"*-Si-VEF-*-"&amp;$A146&amp;"-"&amp;T$2,INDIRECT("'BD Ppto'!"&amp;#REF!))</f>
        <v>#REF!</v>
      </c>
      <c r="U146" s="20" t="e">
        <f ca="1">SUMIF(#REF!,"*-Si-VEQ-*-"&amp;$A146&amp;"-"&amp;T$2,INDIRECT("'BD Ppto'!"&amp;#REF!))</f>
        <v>#REF!</v>
      </c>
      <c r="V146" s="21" t="e">
        <f ca="1">SUMIF(#REF!,"*-Si-USD-*-"&amp;$A146&amp;"-"&amp;T$2,INDIRECT("'BD Ppto'!"&amp;#REF!))</f>
        <v>#REF!</v>
      </c>
      <c r="X146" s="27">
        <f ca="1">IFERROR(1000*SUMIF(#REF!,"*-Si-*-*-"&amp;$A146&amp;"-"&amp;Y$2,INDIRECT("'BD Ppto'!"&amp;#REF!))/(SUM(Y146:AA146)*AA$415),0)</f>
        <v>0</v>
      </c>
      <c r="Y146" s="19" t="e">
        <f ca="1">SUMIF(#REF!,"*-Si-VEF-*-"&amp;$A146&amp;"-"&amp;Y$2,INDIRECT("'BD Ppto'!"&amp;#REF!))</f>
        <v>#REF!</v>
      </c>
      <c r="Z146" s="20" t="e">
        <f ca="1">SUMIF(#REF!,"*-Si-VEQ-*-"&amp;$A146&amp;"-"&amp;Y$2,INDIRECT("'BD Ppto'!"&amp;#REF!))</f>
        <v>#REF!</v>
      </c>
      <c r="AA146" s="21" t="e">
        <f ca="1">SUMIF(#REF!,"*-Si-USD-*-"&amp;$A146&amp;"-"&amp;Y$2,INDIRECT("'BD Ppto'!"&amp;#REF!))</f>
        <v>#REF!</v>
      </c>
      <c r="AC146" s="28">
        <f ca="1">IFERROR(1000*SUMIF(#REF!,"*-Si-*-Si-"&amp;$A146&amp;"-"&amp;AD$2,INDIRECT("'BD Ppto'!"&amp;#REF!))/(SUM(AD146:AF146)*AF$415),0)</f>
        <v>0</v>
      </c>
      <c r="AD146" s="22" t="e">
        <f ca="1">SUMIF(#REF!,"*-Si-VEF-Si-"&amp;$A146&amp;"-"&amp;AD$2,INDIRECT("'BD Ppto'!"&amp;#REF!))</f>
        <v>#REF!</v>
      </c>
      <c r="AE146" s="23" t="e">
        <f ca="1">SUMIF(#REF!,"*-Si-VEQ-Si-"&amp;$A146&amp;"-"&amp;AD$2,INDIRECT("'BD Ppto'!"&amp;#REF!))</f>
        <v>#REF!</v>
      </c>
      <c r="AF146" s="24" t="e">
        <f ca="1">SUMIF(#REF!,"*-Si-USD-Si-"&amp;$A146&amp;"-"&amp;AD$2,INDIRECT("'BD Ppto'!"&amp;#REF!))</f>
        <v>#REF!</v>
      </c>
      <c r="AI146" s="27">
        <f>IFERROR(1000*SUMIF(#REF!,"*-Si-*-*-"&amp;$A146&amp;"-"&amp;$AJ$2,#REF!)/((SUMIF(#REF!,"*-Si-*-*-"&amp;$A146&amp;"-"&amp;$AJ$2,#REF!))*$AV$6),0)</f>
        <v>0</v>
      </c>
      <c r="AJ146" s="25" t="e">
        <f>SUMIF(#REF!,"*-Si-VEF-*-"&amp;$A146&amp;"-"&amp;$AJ$2,#REF!)</f>
        <v>#REF!</v>
      </c>
      <c r="AK146" s="19" t="e">
        <f>SUMIF(#REF!,"*-Si-VEF-*-"&amp;$A146&amp;"-"&amp;$AJ$2,#REF!)</f>
        <v>#REF!</v>
      </c>
      <c r="AL146" s="19" t="e">
        <f>(SUMIF(#REF!,"*-Si-VEF-*-"&amp;$A146&amp;"-"&amp;$AJ$2,#REF!)*AL$6-SUMIF(#REF!,"*-Si-VEF-*-"&amp;$A146&amp;"-"&amp;$AJ$2,#REF!)*AK$6)/AL$5</f>
        <v>#REF!</v>
      </c>
      <c r="AM146" s="19" t="e">
        <f>(SUMIF(#REF!,"*-Si-VEF-*-"&amp;$A146&amp;"-"&amp;$AJ$2,#REF!)*AM$6-SUMIF(#REF!,"*-Si-VEF-*-"&amp;$A146&amp;"-"&amp;$AJ$2,#REF!)*AL$6)/AM$5</f>
        <v>#REF!</v>
      </c>
      <c r="AN146" s="19" t="e">
        <f>(SUMIF(#REF!,"*-Si-VEF-*-"&amp;$A146&amp;"-"&amp;$AJ$2,#REF!)*AN$6-SUMIF(#REF!,"*-Si-VEF-*-"&amp;$A146&amp;"-"&amp;$AJ$2,#REF!)*AM$6)/AN$5</f>
        <v>#REF!</v>
      </c>
      <c r="AO146" s="19" t="e">
        <f>(SUMIF(#REF!,"*-Si-VEF-*-"&amp;$A146&amp;"-"&amp;$AJ$2,#REF!)*AO$6-SUMIF(#REF!,"*-Si-VEF-*-"&amp;$A146&amp;"-"&amp;$AJ$2,#REF!)*AN$6)/AO$5</f>
        <v>#REF!</v>
      </c>
      <c r="AP146" s="19" t="e">
        <f>(SUMIF(#REF!,"*-Si-VEF-*-"&amp;$A146&amp;"-"&amp;$AJ$2,#REF!)*AP$6-SUMIF(#REF!,"*-Si-VEF-*-"&amp;$A146&amp;"-"&amp;$AJ$2,#REF!)*AO$6)/AP$5</f>
        <v>#REF!</v>
      </c>
      <c r="AQ146" s="19" t="e">
        <f>(SUMIF(#REF!,"*-Si-VEF-*-"&amp;$A146&amp;"-"&amp;$AJ$2,#REF!)*AQ$6-SUMIF(#REF!,"*-Si-VEF-*-"&amp;$A146&amp;"-"&amp;$AJ$2,#REF!)*AP$6)/AQ$5</f>
        <v>#REF!</v>
      </c>
      <c r="AR146" s="19" t="e">
        <f>(SUMIF(#REF!,"*-Si-VEF-*-"&amp;$A146&amp;"-"&amp;$AJ$2,#REF!)*AR$6-SUMIF(#REF!,"*-Si-VEF-*-"&amp;$A146&amp;"-"&amp;$AJ$2,#REF!)*AQ$6)/AR$5</f>
        <v>#REF!</v>
      </c>
      <c r="AS146" s="19" t="e">
        <f>(SUMIF(#REF!,"*-Si-VEF-*-"&amp;$A146&amp;"-"&amp;$AJ$2,#REF!)*AS$6-SUMIF(#REF!,"*-Si-VEF-*-"&amp;$A146&amp;"-"&amp;$AJ$2,#REF!)*AR$6)/AS$5</f>
        <v>#REF!</v>
      </c>
      <c r="AT146" s="19" t="e">
        <f>(SUMIF(#REF!,"*-Si-VEF-*-"&amp;$A146&amp;"-"&amp;$AJ$2,#REF!)*AT$6-SUMIF(#REF!,"*-Si-VEF-*-"&amp;$A146&amp;"-"&amp;$AJ$2,#REF!)*AS$6)/AT$5</f>
        <v>#REF!</v>
      </c>
      <c r="AU146" s="19" t="e">
        <f>(SUMIF(#REF!,"*-Si-VEF-*-"&amp;$A146&amp;"-"&amp;$AJ$2,#REF!)*AU$6-SUMIF(#REF!,"*-Si-VEF-*-"&amp;$A146&amp;"-"&amp;$AJ$2,#REF!)*AT$6)/AU$5</f>
        <v>#REF!</v>
      </c>
      <c r="AV146" s="19" t="e">
        <f>(SUMIF(#REF!,"*-Si-VEF-*-"&amp;$A146&amp;"-"&amp;$AJ$2,#REF!)*AV$6-SUMIF(#REF!,"*-Si-VEF-*-"&amp;$A146&amp;"-"&amp;$AJ$2,#REF!)*AU$6)/AV$5</f>
        <v>#REF!</v>
      </c>
      <c r="AX146" s="25" t="e">
        <f>SUMIF(#REF!,"*-Si-VEQ-*-"&amp;$A146&amp;"-"&amp;$AJ$2,#REF!)</f>
        <v>#REF!</v>
      </c>
      <c r="AY146" s="20" t="e">
        <f>SUMIF(#REF!,"*-Si-VEQ-*-"&amp;$A146&amp;"-"&amp;$AJ$2,#REF!)</f>
        <v>#REF!</v>
      </c>
      <c r="AZ146" s="20" t="e">
        <f>(SUMIF(#REF!,"*-Si-VEQ-*-"&amp;$A146&amp;"-"&amp;$AJ$2,#REF!)*AZ$6-SUMIF(#REF!,"*-Si-VEQ-*-"&amp;$A146&amp;"-"&amp;$AJ$2,#REF!)*AY$6)/AZ$5</f>
        <v>#REF!</v>
      </c>
      <c r="BA146" s="20" t="e">
        <f>(SUMIF(#REF!,"*-Si-VEQ-*-"&amp;$A146&amp;"-"&amp;$AJ$2,#REF!)*BA$6-SUMIF(#REF!,"*-Si-VEQ-*-"&amp;$A146&amp;"-"&amp;$AJ$2,#REF!)*AZ$6)/BA$5</f>
        <v>#REF!</v>
      </c>
      <c r="BB146" s="20" t="e">
        <f>(SUMIF(#REF!,"*-Si-VEQ-*-"&amp;$A146&amp;"-"&amp;$AJ$2,#REF!)*BB$6-SUMIF(#REF!,"*-Si-VEQ-*-"&amp;$A146&amp;"-"&amp;$AJ$2,#REF!)*BA$6)/BB$5</f>
        <v>#REF!</v>
      </c>
      <c r="BC146" s="20" t="e">
        <f>(SUMIF(#REF!,"*-Si-VEQ-*-"&amp;$A146&amp;"-"&amp;$AJ$2,#REF!)*BC$6-SUMIF(#REF!,"*-Si-VEQ-*-"&amp;$A146&amp;"-"&amp;$AJ$2,#REF!)*BB$6)/BC$5</f>
        <v>#REF!</v>
      </c>
      <c r="BD146" s="20" t="e">
        <f>(SUMIF(#REF!,"*-Si-VEQ-*-"&amp;$A146&amp;"-"&amp;$AJ$2,#REF!)*BD$6-SUMIF(#REF!,"*-Si-VEQ-*-"&amp;$A146&amp;"-"&amp;$AJ$2,#REF!)*BC$6)/BD$5</f>
        <v>#REF!</v>
      </c>
      <c r="BE146" s="20" t="e">
        <f>(SUMIF(#REF!,"*-Si-VEQ-*-"&amp;$A146&amp;"-"&amp;$AJ$2,#REF!)*BE$6-SUMIF(#REF!,"*-Si-VEQ-*-"&amp;$A146&amp;"-"&amp;$AJ$2,#REF!)*BD$6)/BE$5</f>
        <v>#REF!</v>
      </c>
      <c r="BF146" s="20" t="e">
        <f>(SUMIF(#REF!,"*-Si-VEQ-*-"&amp;$A146&amp;"-"&amp;$AJ$2,#REF!)*BF$6-SUMIF(#REF!,"*-Si-VEQ-*-"&amp;$A146&amp;"-"&amp;$AJ$2,#REF!)*BE$6)/BF$5</f>
        <v>#REF!</v>
      </c>
      <c r="BG146" s="20" t="e">
        <f>(SUMIF(#REF!,"*-Si-VEQ-*-"&amp;$A146&amp;"-"&amp;$AJ$2,#REF!)*BG$6-SUMIF(#REF!,"*-Si-VEQ-*-"&amp;$A146&amp;"-"&amp;$AJ$2,#REF!)*BF$6)/BG$5</f>
        <v>#REF!</v>
      </c>
      <c r="BH146" s="20" t="e">
        <f>(SUMIF(#REF!,"*-Si-VEQ-*-"&amp;$A146&amp;"-"&amp;$AJ$2,#REF!)*BH$6-SUMIF(#REF!,"*-Si-VEQ-*-"&amp;$A146&amp;"-"&amp;$AJ$2,#REF!)*BG$6)/BH$5</f>
        <v>#REF!</v>
      </c>
      <c r="BI146" s="20" t="e">
        <f>(SUMIF(#REF!,"*-Si-VEQ-*-"&amp;$A146&amp;"-"&amp;$AJ$2,#REF!)*BI$6-SUMIF(#REF!,"*-Si-VEQ-*-"&amp;$A146&amp;"-"&amp;$AJ$2,#REF!)*BH$6)/BI$5</f>
        <v>#REF!</v>
      </c>
      <c r="BJ146" s="20" t="e">
        <f>(SUMIF(#REF!,"*-Si-VEQ-*-"&amp;$A146&amp;"-"&amp;$AJ$2,#REF!)*BJ$6-SUMIF(#REF!,"*-Si-VEQ-*-"&amp;$A146&amp;"-"&amp;$AJ$2,#REF!)*BI$6)/BJ$5</f>
        <v>#REF!</v>
      </c>
      <c r="BL146" s="25" t="e">
        <f>SUMIF(#REF!,"*-Si-USD-*-"&amp;$A146&amp;"-"&amp;$AJ$2,#REF!)</f>
        <v>#REF!</v>
      </c>
      <c r="BM146" s="21" t="e">
        <f>SUMIF(#REF!,"*-Si-USD-*-"&amp;$A146&amp;"-"&amp;$AJ$2,#REF!)</f>
        <v>#REF!</v>
      </c>
      <c r="BN146" s="21" t="e">
        <f>(SUMIF(#REF!,"*-Si-USD-*-"&amp;$A146&amp;"-"&amp;$AJ$2,#REF!)*BN$6-SUMIF(#REF!,"*-Si-USD-*-"&amp;$A146&amp;"-"&amp;$AJ$2,#REF!)*BM$6)/BN$5</f>
        <v>#REF!</v>
      </c>
      <c r="BO146" s="21" t="e">
        <f>(SUMIF(#REF!,"*-Si-USD-*-"&amp;$A146&amp;"-"&amp;$AJ$2,#REF!)*BO$6-SUMIF(#REF!,"*-Si-USD-*-"&amp;$A146&amp;"-"&amp;$AJ$2,#REF!)*BN$6)/BO$5</f>
        <v>#REF!</v>
      </c>
      <c r="BP146" s="21" t="e">
        <f>(SUMIF(#REF!,"*-Si-USD-*-"&amp;$A146&amp;"-"&amp;$AJ$2,#REF!)*BP$6-SUMIF(#REF!,"*-Si-USD-*-"&amp;$A146&amp;"-"&amp;$AJ$2,#REF!)*BO$6)/BP$5</f>
        <v>#REF!</v>
      </c>
      <c r="BQ146" s="21" t="e">
        <f>(SUMIF(#REF!,"*-Si-USD-*-"&amp;$A146&amp;"-"&amp;$AJ$2,#REF!)*BQ$6-SUMIF(#REF!,"*-Si-USD-*-"&amp;$A146&amp;"-"&amp;$AJ$2,#REF!)*BP$6)/BQ$5</f>
        <v>#REF!</v>
      </c>
      <c r="BR146" s="21" t="e">
        <f>(SUMIF(#REF!,"*-Si-USD-*-"&amp;$A146&amp;"-"&amp;$AJ$2,#REF!)*BR$6-SUMIF(#REF!,"*-Si-USD-*-"&amp;$A146&amp;"-"&amp;$AJ$2,#REF!)*BQ$6)/BR$5</f>
        <v>#REF!</v>
      </c>
      <c r="BS146" s="21" t="e">
        <f>(SUMIF(#REF!,"*-Si-USD-*-"&amp;$A146&amp;"-"&amp;$AJ$2,#REF!)*BS$6-SUMIF(#REF!,"*-Si-USD-*-"&amp;$A146&amp;"-"&amp;$AJ$2,#REF!)*BR$6)/BS$5</f>
        <v>#REF!</v>
      </c>
      <c r="BT146" s="21" t="e">
        <f>(SUMIF(#REF!,"*-Si-USD-*-"&amp;$A146&amp;"-"&amp;$AJ$2,#REF!)*BT$6-SUMIF(#REF!,"*-Si-USD-*-"&amp;$A146&amp;"-"&amp;$AJ$2,#REF!)*BS$6)/BT$5</f>
        <v>#REF!</v>
      </c>
      <c r="BU146" s="21" t="e">
        <f>(SUMIF(#REF!,"*-Si-USD-*-"&amp;$A146&amp;"-"&amp;$AJ$2,#REF!)*BU$6-SUMIF(#REF!,"*-Si-USD-*-"&amp;$A146&amp;"-"&amp;$AJ$2,#REF!)*BT$6)/BU$5</f>
        <v>#REF!</v>
      </c>
      <c r="BV146" s="21" t="e">
        <f>(SUMIF(#REF!,"*-Si-USD-*-"&amp;$A146&amp;"-"&amp;$AJ$2,#REF!)*BV$6-SUMIF(#REF!,"*-Si-USD-*-"&amp;$A146&amp;"-"&amp;$AJ$2,#REF!)*BU$6)/BV$5</f>
        <v>#REF!</v>
      </c>
      <c r="BW146" s="21" t="e">
        <f>(SUMIF(#REF!,"*-Si-USD-*-"&amp;$A146&amp;"-"&amp;$AJ$2,#REF!)*BW$6-SUMIF(#REF!,"*-Si-USD-*-"&amp;$A146&amp;"-"&amp;$AJ$2,#REF!)*BV$6)/BW$5</f>
        <v>#REF!</v>
      </c>
      <c r="BX146" s="21" t="e">
        <f>(SUMIF(#REF!,"*-Si-USD-*-"&amp;$A146&amp;"-"&amp;$AJ$2,#REF!)*BX$6-SUMIF(#REF!,"*-Si-USD-*-"&amp;$A146&amp;"-"&amp;$AJ$2,#REF!)*BW$6)/BX$5</f>
        <v>#REF!</v>
      </c>
      <c r="CB146" s="28">
        <f>IFERROR(1000*SUMIF(#REF!,"*-Si-*-Si-"&amp;$A146&amp;"-"&amp;$AJ$2,#REF!)/(SUM(CC146:CE146)*$BX$6),0)</f>
        <v>0</v>
      </c>
      <c r="CC146" s="22" t="e">
        <f>SUMIF(#REF!,"*-Si-VEF-Si-"&amp;$A146&amp;"-"&amp;$AJ$2,#REF!)</f>
        <v>#REF!</v>
      </c>
      <c r="CD146" s="23" t="e">
        <f>SUMIF(#REF!,"*-Si-VEQ-Si-"&amp;$A146&amp;"-"&amp;$AJ$2,#REF!)</f>
        <v>#REF!</v>
      </c>
      <c r="CE146" s="24" t="e">
        <f>SUMIF(#REF!,"*-Si-USD-Si-"&amp;$A146&amp;"-"&amp;$AJ$2,#REF!)</f>
        <v>#REF!</v>
      </c>
      <c r="CI146" s="15" t="str">
        <f t="shared" si="51"/>
        <v>E146</v>
      </c>
      <c r="CK146" s="16">
        <v>9</v>
      </c>
      <c r="CL146" s="16">
        <v>1</v>
      </c>
      <c r="CM146" s="16">
        <v>4</v>
      </c>
    </row>
    <row r="147" spans="1:91" ht="20.100000000000001" customHeight="1" x14ac:dyDescent="0.25">
      <c r="A147" s="18" t="s">
        <v>249</v>
      </c>
      <c r="E147" s="15" t="s">
        <v>250</v>
      </c>
      <c r="G147" s="15" t="str">
        <f t="shared" si="50"/>
        <v>D147</v>
      </c>
      <c r="I147" s="27">
        <f ca="1">IFERROR(1000*SUMIF(#REF!,"*-Si-*-*-"&amp;$A147&amp;"-"&amp;J$2,INDIRECT("'BD Ppto'!"&amp;#REF!))/(SUM(J147:L147)*L$415),0)</f>
        <v>0</v>
      </c>
      <c r="J147" s="19" t="e">
        <f ca="1">SUMIF(#REF!,"*-Si-VEF-*-"&amp;$A147&amp;"-"&amp;$J$2,INDIRECT("'BD Ppto'!"&amp;#REF!))</f>
        <v>#REF!</v>
      </c>
      <c r="K147" s="20" t="e">
        <f ca="1">SUMIF(#REF!,"*-Si-VEQ-*-"&amp;$A147&amp;"-"&amp;$J$2,INDIRECT("'BD Ppto'!"&amp;#REF!))</f>
        <v>#REF!</v>
      </c>
      <c r="L147" s="21" t="e">
        <f ca="1">SUMIF(#REF!,"*-Si-USD-*-"&amp;$A147&amp;"-"&amp;$J$2,INDIRECT("'BD Ppto'!"&amp;#REF!))</f>
        <v>#REF!</v>
      </c>
      <c r="N147" s="27">
        <f ca="1">IFERROR(1000*SUMIF(#REF!,"*-Si-*-*-"&amp;$A147&amp;"-"&amp;O$2,INDIRECT("'BD Ppto'!"&amp;#REF!))/(SUM(O147:Q147)*Q$415),0)</f>
        <v>0</v>
      </c>
      <c r="O147" s="19" t="e">
        <f ca="1">SUMIF(#REF!,"*-Si-VEF-*-"&amp;$A147&amp;"-"&amp;O$2,INDIRECT("'BD Ppto'!"&amp;#REF!))</f>
        <v>#REF!</v>
      </c>
      <c r="P147" s="20" t="e">
        <f ca="1">SUMIF(#REF!,"*-Si-VEQ-*-"&amp;$A147&amp;"-"&amp;O$2,INDIRECT("'BD Ppto'!"&amp;#REF!))</f>
        <v>#REF!</v>
      </c>
      <c r="Q147" s="21" t="e">
        <f ca="1">SUMIF(#REF!,"*-Si-USD-*-"&amp;$A147&amp;"-"&amp;O$2,INDIRECT("'BD Ppto'!"&amp;#REF!))</f>
        <v>#REF!</v>
      </c>
      <c r="S147" s="27">
        <f ca="1">IFERROR(1000*SUMIF(#REF!,"*-Si-*-*-"&amp;$A147&amp;"-"&amp;T$2,INDIRECT("'BD Ppto'!"&amp;#REF!))/(SUM(T147:V147)*V$415),0)</f>
        <v>0</v>
      </c>
      <c r="T147" s="19" t="e">
        <f ca="1">SUMIF(#REF!,"*-Si-VEF-*-"&amp;$A147&amp;"-"&amp;T$2,INDIRECT("'BD Ppto'!"&amp;#REF!))</f>
        <v>#REF!</v>
      </c>
      <c r="U147" s="20" t="e">
        <f ca="1">SUMIF(#REF!,"*-Si-VEQ-*-"&amp;$A147&amp;"-"&amp;T$2,INDIRECT("'BD Ppto'!"&amp;#REF!))</f>
        <v>#REF!</v>
      </c>
      <c r="V147" s="21" t="e">
        <f ca="1">SUMIF(#REF!,"*-Si-USD-*-"&amp;$A147&amp;"-"&amp;T$2,INDIRECT("'BD Ppto'!"&amp;#REF!))</f>
        <v>#REF!</v>
      </c>
      <c r="X147" s="27">
        <f ca="1">IFERROR(1000*SUMIF(#REF!,"*-Si-*-*-"&amp;$A147&amp;"-"&amp;Y$2,INDIRECT("'BD Ppto'!"&amp;#REF!))/(SUM(Y147:AA147)*AA$415),0)</f>
        <v>0</v>
      </c>
      <c r="Y147" s="19" t="e">
        <f ca="1">SUMIF(#REF!,"*-Si-VEF-*-"&amp;$A147&amp;"-"&amp;Y$2,INDIRECT("'BD Ppto'!"&amp;#REF!))</f>
        <v>#REF!</v>
      </c>
      <c r="Z147" s="20" t="e">
        <f ca="1">SUMIF(#REF!,"*-Si-VEQ-*-"&amp;$A147&amp;"-"&amp;Y$2,INDIRECT("'BD Ppto'!"&amp;#REF!))</f>
        <v>#REF!</v>
      </c>
      <c r="AA147" s="21" t="e">
        <f ca="1">SUMIF(#REF!,"*-Si-USD-*-"&amp;$A147&amp;"-"&amp;Y$2,INDIRECT("'BD Ppto'!"&amp;#REF!))</f>
        <v>#REF!</v>
      </c>
      <c r="AC147" s="28">
        <f ca="1">IFERROR(1000*SUMIF(#REF!,"*-Si-*-Si-"&amp;$A147&amp;"-"&amp;AD$2,INDIRECT("'BD Ppto'!"&amp;#REF!))/(SUM(AD147:AF147)*AF$415),0)</f>
        <v>0</v>
      </c>
      <c r="AD147" s="22" t="e">
        <f ca="1">SUMIF(#REF!,"*-Si-VEF-Si-"&amp;$A147&amp;"-"&amp;AD$2,INDIRECT("'BD Ppto'!"&amp;#REF!))</f>
        <v>#REF!</v>
      </c>
      <c r="AE147" s="23" t="e">
        <f ca="1">SUMIF(#REF!,"*-Si-VEQ-Si-"&amp;$A147&amp;"-"&amp;AD$2,INDIRECT("'BD Ppto'!"&amp;#REF!))</f>
        <v>#REF!</v>
      </c>
      <c r="AF147" s="24" t="e">
        <f ca="1">SUMIF(#REF!,"*-Si-USD-Si-"&amp;$A147&amp;"-"&amp;AD$2,INDIRECT("'BD Ppto'!"&amp;#REF!))</f>
        <v>#REF!</v>
      </c>
      <c r="AI147" s="27">
        <f>IFERROR(1000*SUMIF(#REF!,"*-Si-*-*-"&amp;$A147&amp;"-"&amp;$AJ$2,#REF!)/((SUMIF(#REF!,"*-Si-*-*-"&amp;$A147&amp;"-"&amp;$AJ$2,#REF!))*$AV$6),0)</f>
        <v>0</v>
      </c>
      <c r="AJ147" s="25" t="e">
        <f>SUMIF(#REF!,"*-Si-VEF-*-"&amp;$A147&amp;"-"&amp;$AJ$2,#REF!)</f>
        <v>#REF!</v>
      </c>
      <c r="AK147" s="19" t="e">
        <f>SUMIF(#REF!,"*-Si-VEF-*-"&amp;$A147&amp;"-"&amp;$AJ$2,#REF!)</f>
        <v>#REF!</v>
      </c>
      <c r="AL147" s="19" t="e">
        <f>(SUMIF(#REF!,"*-Si-VEF-*-"&amp;$A147&amp;"-"&amp;$AJ$2,#REF!)*AL$6-SUMIF(#REF!,"*-Si-VEF-*-"&amp;$A147&amp;"-"&amp;$AJ$2,#REF!)*AK$6)/AL$5</f>
        <v>#REF!</v>
      </c>
      <c r="AM147" s="19" t="e">
        <f>(SUMIF(#REF!,"*-Si-VEF-*-"&amp;$A147&amp;"-"&amp;$AJ$2,#REF!)*AM$6-SUMIF(#REF!,"*-Si-VEF-*-"&amp;$A147&amp;"-"&amp;$AJ$2,#REF!)*AL$6)/AM$5</f>
        <v>#REF!</v>
      </c>
      <c r="AN147" s="19" t="e">
        <f>(SUMIF(#REF!,"*-Si-VEF-*-"&amp;$A147&amp;"-"&amp;$AJ$2,#REF!)*AN$6-SUMIF(#REF!,"*-Si-VEF-*-"&amp;$A147&amp;"-"&amp;$AJ$2,#REF!)*AM$6)/AN$5</f>
        <v>#REF!</v>
      </c>
      <c r="AO147" s="19" t="e">
        <f>(SUMIF(#REF!,"*-Si-VEF-*-"&amp;$A147&amp;"-"&amp;$AJ$2,#REF!)*AO$6-SUMIF(#REF!,"*-Si-VEF-*-"&amp;$A147&amp;"-"&amp;$AJ$2,#REF!)*AN$6)/AO$5</f>
        <v>#REF!</v>
      </c>
      <c r="AP147" s="19" t="e">
        <f>(SUMIF(#REF!,"*-Si-VEF-*-"&amp;$A147&amp;"-"&amp;$AJ$2,#REF!)*AP$6-SUMIF(#REF!,"*-Si-VEF-*-"&amp;$A147&amp;"-"&amp;$AJ$2,#REF!)*AO$6)/AP$5</f>
        <v>#REF!</v>
      </c>
      <c r="AQ147" s="19" t="e">
        <f>(SUMIF(#REF!,"*-Si-VEF-*-"&amp;$A147&amp;"-"&amp;$AJ$2,#REF!)*AQ$6-SUMIF(#REF!,"*-Si-VEF-*-"&amp;$A147&amp;"-"&amp;$AJ$2,#REF!)*AP$6)/AQ$5</f>
        <v>#REF!</v>
      </c>
      <c r="AR147" s="19" t="e">
        <f>(SUMIF(#REF!,"*-Si-VEF-*-"&amp;$A147&amp;"-"&amp;$AJ$2,#REF!)*AR$6-SUMIF(#REF!,"*-Si-VEF-*-"&amp;$A147&amp;"-"&amp;$AJ$2,#REF!)*AQ$6)/AR$5</f>
        <v>#REF!</v>
      </c>
      <c r="AS147" s="19" t="e">
        <f>(SUMIF(#REF!,"*-Si-VEF-*-"&amp;$A147&amp;"-"&amp;$AJ$2,#REF!)*AS$6-SUMIF(#REF!,"*-Si-VEF-*-"&amp;$A147&amp;"-"&amp;$AJ$2,#REF!)*AR$6)/AS$5</f>
        <v>#REF!</v>
      </c>
      <c r="AT147" s="19" t="e">
        <f>(SUMIF(#REF!,"*-Si-VEF-*-"&amp;$A147&amp;"-"&amp;$AJ$2,#REF!)*AT$6-SUMIF(#REF!,"*-Si-VEF-*-"&amp;$A147&amp;"-"&amp;$AJ$2,#REF!)*AS$6)/AT$5</f>
        <v>#REF!</v>
      </c>
      <c r="AU147" s="19" t="e">
        <f>(SUMIF(#REF!,"*-Si-VEF-*-"&amp;$A147&amp;"-"&amp;$AJ$2,#REF!)*AU$6-SUMIF(#REF!,"*-Si-VEF-*-"&amp;$A147&amp;"-"&amp;$AJ$2,#REF!)*AT$6)/AU$5</f>
        <v>#REF!</v>
      </c>
      <c r="AV147" s="19" t="e">
        <f>(SUMIF(#REF!,"*-Si-VEF-*-"&amp;$A147&amp;"-"&amp;$AJ$2,#REF!)*AV$6-SUMIF(#REF!,"*-Si-VEF-*-"&amp;$A147&amp;"-"&amp;$AJ$2,#REF!)*AU$6)/AV$5</f>
        <v>#REF!</v>
      </c>
      <c r="AX147" s="25" t="e">
        <f>SUMIF(#REF!,"*-Si-VEQ-*-"&amp;$A147&amp;"-"&amp;$AJ$2,#REF!)</f>
        <v>#REF!</v>
      </c>
      <c r="AY147" s="20" t="e">
        <f>SUMIF(#REF!,"*-Si-VEQ-*-"&amp;$A147&amp;"-"&amp;$AJ$2,#REF!)</f>
        <v>#REF!</v>
      </c>
      <c r="AZ147" s="20" t="e">
        <f>(SUMIF(#REF!,"*-Si-VEQ-*-"&amp;$A147&amp;"-"&amp;$AJ$2,#REF!)*AZ$6-SUMIF(#REF!,"*-Si-VEQ-*-"&amp;$A147&amp;"-"&amp;$AJ$2,#REF!)*AY$6)/AZ$5</f>
        <v>#REF!</v>
      </c>
      <c r="BA147" s="20" t="e">
        <f>(SUMIF(#REF!,"*-Si-VEQ-*-"&amp;$A147&amp;"-"&amp;$AJ$2,#REF!)*BA$6-SUMIF(#REF!,"*-Si-VEQ-*-"&amp;$A147&amp;"-"&amp;$AJ$2,#REF!)*AZ$6)/BA$5</f>
        <v>#REF!</v>
      </c>
      <c r="BB147" s="20" t="e">
        <f>(SUMIF(#REF!,"*-Si-VEQ-*-"&amp;$A147&amp;"-"&amp;$AJ$2,#REF!)*BB$6-SUMIF(#REF!,"*-Si-VEQ-*-"&amp;$A147&amp;"-"&amp;$AJ$2,#REF!)*BA$6)/BB$5</f>
        <v>#REF!</v>
      </c>
      <c r="BC147" s="20" t="e">
        <f>(SUMIF(#REF!,"*-Si-VEQ-*-"&amp;$A147&amp;"-"&amp;$AJ$2,#REF!)*BC$6-SUMIF(#REF!,"*-Si-VEQ-*-"&amp;$A147&amp;"-"&amp;$AJ$2,#REF!)*BB$6)/BC$5</f>
        <v>#REF!</v>
      </c>
      <c r="BD147" s="20" t="e">
        <f>(SUMIF(#REF!,"*-Si-VEQ-*-"&amp;$A147&amp;"-"&amp;$AJ$2,#REF!)*BD$6-SUMIF(#REF!,"*-Si-VEQ-*-"&amp;$A147&amp;"-"&amp;$AJ$2,#REF!)*BC$6)/BD$5</f>
        <v>#REF!</v>
      </c>
      <c r="BE147" s="20" t="e">
        <f>(SUMIF(#REF!,"*-Si-VEQ-*-"&amp;$A147&amp;"-"&amp;$AJ$2,#REF!)*BE$6-SUMIF(#REF!,"*-Si-VEQ-*-"&amp;$A147&amp;"-"&amp;$AJ$2,#REF!)*BD$6)/BE$5</f>
        <v>#REF!</v>
      </c>
      <c r="BF147" s="20" t="e">
        <f>(SUMIF(#REF!,"*-Si-VEQ-*-"&amp;$A147&amp;"-"&amp;$AJ$2,#REF!)*BF$6-SUMIF(#REF!,"*-Si-VEQ-*-"&amp;$A147&amp;"-"&amp;$AJ$2,#REF!)*BE$6)/BF$5</f>
        <v>#REF!</v>
      </c>
      <c r="BG147" s="20" t="e">
        <f>(SUMIF(#REF!,"*-Si-VEQ-*-"&amp;$A147&amp;"-"&amp;$AJ$2,#REF!)*BG$6-SUMIF(#REF!,"*-Si-VEQ-*-"&amp;$A147&amp;"-"&amp;$AJ$2,#REF!)*BF$6)/BG$5</f>
        <v>#REF!</v>
      </c>
      <c r="BH147" s="20" t="e">
        <f>(SUMIF(#REF!,"*-Si-VEQ-*-"&amp;$A147&amp;"-"&amp;$AJ$2,#REF!)*BH$6-SUMIF(#REF!,"*-Si-VEQ-*-"&amp;$A147&amp;"-"&amp;$AJ$2,#REF!)*BG$6)/BH$5</f>
        <v>#REF!</v>
      </c>
      <c r="BI147" s="20" t="e">
        <f>(SUMIF(#REF!,"*-Si-VEQ-*-"&amp;$A147&amp;"-"&amp;$AJ$2,#REF!)*BI$6-SUMIF(#REF!,"*-Si-VEQ-*-"&amp;$A147&amp;"-"&amp;$AJ$2,#REF!)*BH$6)/BI$5</f>
        <v>#REF!</v>
      </c>
      <c r="BJ147" s="20" t="e">
        <f>(SUMIF(#REF!,"*-Si-VEQ-*-"&amp;$A147&amp;"-"&amp;$AJ$2,#REF!)*BJ$6-SUMIF(#REF!,"*-Si-VEQ-*-"&amp;$A147&amp;"-"&amp;$AJ$2,#REF!)*BI$6)/BJ$5</f>
        <v>#REF!</v>
      </c>
      <c r="BL147" s="25" t="e">
        <f>SUMIF(#REF!,"*-Si-USD-*-"&amp;$A147&amp;"-"&amp;$AJ$2,#REF!)</f>
        <v>#REF!</v>
      </c>
      <c r="BM147" s="21" t="e">
        <f>SUMIF(#REF!,"*-Si-USD-*-"&amp;$A147&amp;"-"&amp;$AJ$2,#REF!)</f>
        <v>#REF!</v>
      </c>
      <c r="BN147" s="21" t="e">
        <f>(SUMIF(#REF!,"*-Si-USD-*-"&amp;$A147&amp;"-"&amp;$AJ$2,#REF!)*BN$6-SUMIF(#REF!,"*-Si-USD-*-"&amp;$A147&amp;"-"&amp;$AJ$2,#REF!)*BM$6)/BN$5</f>
        <v>#REF!</v>
      </c>
      <c r="BO147" s="21" t="e">
        <f>(SUMIF(#REF!,"*-Si-USD-*-"&amp;$A147&amp;"-"&amp;$AJ$2,#REF!)*BO$6-SUMIF(#REF!,"*-Si-USD-*-"&amp;$A147&amp;"-"&amp;$AJ$2,#REF!)*BN$6)/BO$5</f>
        <v>#REF!</v>
      </c>
      <c r="BP147" s="21" t="e">
        <f>(SUMIF(#REF!,"*-Si-USD-*-"&amp;$A147&amp;"-"&amp;$AJ$2,#REF!)*BP$6-SUMIF(#REF!,"*-Si-USD-*-"&amp;$A147&amp;"-"&amp;$AJ$2,#REF!)*BO$6)/BP$5</f>
        <v>#REF!</v>
      </c>
      <c r="BQ147" s="21" t="e">
        <f>(SUMIF(#REF!,"*-Si-USD-*-"&amp;$A147&amp;"-"&amp;$AJ$2,#REF!)*BQ$6-SUMIF(#REF!,"*-Si-USD-*-"&amp;$A147&amp;"-"&amp;$AJ$2,#REF!)*BP$6)/BQ$5</f>
        <v>#REF!</v>
      </c>
      <c r="BR147" s="21" t="e">
        <f>(SUMIF(#REF!,"*-Si-USD-*-"&amp;$A147&amp;"-"&amp;$AJ$2,#REF!)*BR$6-SUMIF(#REF!,"*-Si-USD-*-"&amp;$A147&amp;"-"&amp;$AJ$2,#REF!)*BQ$6)/BR$5</f>
        <v>#REF!</v>
      </c>
      <c r="BS147" s="21" t="e">
        <f>(SUMIF(#REF!,"*-Si-USD-*-"&amp;$A147&amp;"-"&amp;$AJ$2,#REF!)*BS$6-SUMIF(#REF!,"*-Si-USD-*-"&amp;$A147&amp;"-"&amp;$AJ$2,#REF!)*BR$6)/BS$5</f>
        <v>#REF!</v>
      </c>
      <c r="BT147" s="21" t="e">
        <f>(SUMIF(#REF!,"*-Si-USD-*-"&amp;$A147&amp;"-"&amp;$AJ$2,#REF!)*BT$6-SUMIF(#REF!,"*-Si-USD-*-"&amp;$A147&amp;"-"&amp;$AJ$2,#REF!)*BS$6)/BT$5</f>
        <v>#REF!</v>
      </c>
      <c r="BU147" s="21" t="e">
        <f>(SUMIF(#REF!,"*-Si-USD-*-"&amp;$A147&amp;"-"&amp;$AJ$2,#REF!)*BU$6-SUMIF(#REF!,"*-Si-USD-*-"&amp;$A147&amp;"-"&amp;$AJ$2,#REF!)*BT$6)/BU$5</f>
        <v>#REF!</v>
      </c>
      <c r="BV147" s="21" t="e">
        <f>(SUMIF(#REF!,"*-Si-USD-*-"&amp;$A147&amp;"-"&amp;$AJ$2,#REF!)*BV$6-SUMIF(#REF!,"*-Si-USD-*-"&amp;$A147&amp;"-"&amp;$AJ$2,#REF!)*BU$6)/BV$5</f>
        <v>#REF!</v>
      </c>
      <c r="BW147" s="21" t="e">
        <f>(SUMIF(#REF!,"*-Si-USD-*-"&amp;$A147&amp;"-"&amp;$AJ$2,#REF!)*BW$6-SUMIF(#REF!,"*-Si-USD-*-"&amp;$A147&amp;"-"&amp;$AJ$2,#REF!)*BV$6)/BW$5</f>
        <v>#REF!</v>
      </c>
      <c r="BX147" s="21" t="e">
        <f>(SUMIF(#REF!,"*-Si-USD-*-"&amp;$A147&amp;"-"&amp;$AJ$2,#REF!)*BX$6-SUMIF(#REF!,"*-Si-USD-*-"&amp;$A147&amp;"-"&amp;$AJ$2,#REF!)*BW$6)/BX$5</f>
        <v>#REF!</v>
      </c>
      <c r="CB147" s="28">
        <f>IFERROR(1000*SUMIF(#REF!,"*-Si-*-Si-"&amp;$A147&amp;"-"&amp;$AJ$2,#REF!)/(SUM(CC147:CE147)*$BX$6),0)</f>
        <v>0</v>
      </c>
      <c r="CC147" s="22" t="e">
        <f>SUMIF(#REF!,"*-Si-VEF-Si-"&amp;$A147&amp;"-"&amp;$AJ$2,#REF!)</f>
        <v>#REF!</v>
      </c>
      <c r="CD147" s="23" t="e">
        <f>SUMIF(#REF!,"*-Si-VEQ-Si-"&amp;$A147&amp;"-"&amp;$AJ$2,#REF!)</f>
        <v>#REF!</v>
      </c>
      <c r="CE147" s="24" t="e">
        <f>SUMIF(#REF!,"*-Si-USD-Si-"&amp;$A147&amp;"-"&amp;$AJ$2,#REF!)</f>
        <v>#REF!</v>
      </c>
      <c r="CI147" s="15" t="str">
        <f t="shared" si="51"/>
        <v>E147</v>
      </c>
      <c r="CK147" s="16">
        <v>8</v>
      </c>
      <c r="CL147" s="16">
        <v>1</v>
      </c>
      <c r="CM147" s="16">
        <v>4</v>
      </c>
    </row>
    <row r="148" spans="1:91" ht="20.100000000000001" customHeight="1" x14ac:dyDescent="0.25">
      <c r="A148" s="18" t="s">
        <v>251</v>
      </c>
      <c r="E148" s="15" t="s">
        <v>252</v>
      </c>
      <c r="G148" s="15" t="str">
        <f t="shared" si="50"/>
        <v>D148</v>
      </c>
      <c r="I148" s="27">
        <f ca="1">IFERROR(1000*SUMIF(#REF!,"*-Si-*-*-"&amp;$A148&amp;"-"&amp;J$2,INDIRECT("'BD Ppto'!"&amp;#REF!))/(SUM(J148:L148)*L$415),0)</f>
        <v>0</v>
      </c>
      <c r="J148" s="19" t="e">
        <f ca="1">SUMIF(#REF!,"*-Si-VEF-*-"&amp;$A148&amp;"-"&amp;$J$2,INDIRECT("'BD Ppto'!"&amp;#REF!))</f>
        <v>#REF!</v>
      </c>
      <c r="K148" s="20" t="e">
        <f ca="1">SUMIF(#REF!,"*-Si-VEQ-*-"&amp;$A148&amp;"-"&amp;$J$2,INDIRECT("'BD Ppto'!"&amp;#REF!))</f>
        <v>#REF!</v>
      </c>
      <c r="L148" s="21" t="e">
        <f ca="1">SUMIF(#REF!,"*-Si-USD-*-"&amp;$A148&amp;"-"&amp;$J$2,INDIRECT("'BD Ppto'!"&amp;#REF!))</f>
        <v>#REF!</v>
      </c>
      <c r="N148" s="27">
        <f ca="1">IFERROR(1000*SUMIF(#REF!,"*-Si-*-*-"&amp;$A148&amp;"-"&amp;O$2,INDIRECT("'BD Ppto'!"&amp;#REF!))/(SUM(O148:Q148)*Q$415),0)</f>
        <v>0</v>
      </c>
      <c r="O148" s="19" t="e">
        <f ca="1">SUMIF(#REF!,"*-Si-VEF-*-"&amp;$A148&amp;"-"&amp;O$2,INDIRECT("'BD Ppto'!"&amp;#REF!))</f>
        <v>#REF!</v>
      </c>
      <c r="P148" s="20" t="e">
        <f ca="1">SUMIF(#REF!,"*-Si-VEQ-*-"&amp;$A148&amp;"-"&amp;O$2,INDIRECT("'BD Ppto'!"&amp;#REF!))</f>
        <v>#REF!</v>
      </c>
      <c r="Q148" s="21" t="e">
        <f ca="1">SUMIF(#REF!,"*-Si-USD-*-"&amp;$A148&amp;"-"&amp;O$2,INDIRECT("'BD Ppto'!"&amp;#REF!))</f>
        <v>#REF!</v>
      </c>
      <c r="S148" s="27">
        <f ca="1">IFERROR(1000*SUMIF(#REF!,"*-Si-*-*-"&amp;$A148&amp;"-"&amp;T$2,INDIRECT("'BD Ppto'!"&amp;#REF!))/(SUM(T148:V148)*V$415),0)</f>
        <v>0</v>
      </c>
      <c r="T148" s="19" t="e">
        <f ca="1">SUMIF(#REF!,"*-Si-VEF-*-"&amp;$A148&amp;"-"&amp;T$2,INDIRECT("'BD Ppto'!"&amp;#REF!))</f>
        <v>#REF!</v>
      </c>
      <c r="U148" s="20" t="e">
        <f ca="1">SUMIF(#REF!,"*-Si-VEQ-*-"&amp;$A148&amp;"-"&amp;T$2,INDIRECT("'BD Ppto'!"&amp;#REF!))</f>
        <v>#REF!</v>
      </c>
      <c r="V148" s="21" t="e">
        <f ca="1">SUMIF(#REF!,"*-Si-USD-*-"&amp;$A148&amp;"-"&amp;T$2,INDIRECT("'BD Ppto'!"&amp;#REF!))</f>
        <v>#REF!</v>
      </c>
      <c r="X148" s="27">
        <f ca="1">IFERROR(1000*SUMIF(#REF!,"*-Si-*-*-"&amp;$A148&amp;"-"&amp;Y$2,INDIRECT("'BD Ppto'!"&amp;#REF!))/(SUM(Y148:AA148)*AA$415),0)</f>
        <v>0</v>
      </c>
      <c r="Y148" s="19" t="e">
        <f ca="1">SUMIF(#REF!,"*-Si-VEF-*-"&amp;$A148&amp;"-"&amp;Y$2,INDIRECT("'BD Ppto'!"&amp;#REF!))</f>
        <v>#REF!</v>
      </c>
      <c r="Z148" s="20" t="e">
        <f ca="1">SUMIF(#REF!,"*-Si-VEQ-*-"&amp;$A148&amp;"-"&amp;Y$2,INDIRECT("'BD Ppto'!"&amp;#REF!))</f>
        <v>#REF!</v>
      </c>
      <c r="AA148" s="21" t="e">
        <f ca="1">SUMIF(#REF!,"*-Si-USD-*-"&amp;$A148&amp;"-"&amp;Y$2,INDIRECT("'BD Ppto'!"&amp;#REF!))</f>
        <v>#REF!</v>
      </c>
      <c r="AC148" s="28">
        <f ca="1">IFERROR(1000*SUMIF(#REF!,"*-Si-*-Si-"&amp;$A148&amp;"-"&amp;AD$2,INDIRECT("'BD Ppto'!"&amp;#REF!))/(SUM(AD148:AF148)*AF$415),0)</f>
        <v>0</v>
      </c>
      <c r="AD148" s="22" t="e">
        <f ca="1">SUMIF(#REF!,"*-Si-VEF-Si-"&amp;$A148&amp;"-"&amp;AD$2,INDIRECT("'BD Ppto'!"&amp;#REF!))</f>
        <v>#REF!</v>
      </c>
      <c r="AE148" s="23" t="e">
        <f ca="1">SUMIF(#REF!,"*-Si-VEQ-Si-"&amp;$A148&amp;"-"&amp;AD$2,INDIRECT("'BD Ppto'!"&amp;#REF!))</f>
        <v>#REF!</v>
      </c>
      <c r="AF148" s="24" t="e">
        <f ca="1">SUMIF(#REF!,"*-Si-USD-Si-"&amp;$A148&amp;"-"&amp;AD$2,INDIRECT("'BD Ppto'!"&amp;#REF!))</f>
        <v>#REF!</v>
      </c>
      <c r="AI148" s="27">
        <f>IFERROR(1000*SUMIF(#REF!,"*-Si-*-*-"&amp;$A148&amp;"-"&amp;$AJ$2,#REF!)/((SUMIF(#REF!,"*-Si-*-*-"&amp;$A148&amp;"-"&amp;$AJ$2,#REF!))*$AV$6),0)</f>
        <v>0</v>
      </c>
      <c r="AJ148" s="25" t="e">
        <f>SUMIF(#REF!,"*-Si-VEF-*-"&amp;$A148&amp;"-"&amp;$AJ$2,#REF!)</f>
        <v>#REF!</v>
      </c>
      <c r="AK148" s="19" t="e">
        <f>SUMIF(#REF!,"*-Si-VEF-*-"&amp;$A148&amp;"-"&amp;$AJ$2,#REF!)</f>
        <v>#REF!</v>
      </c>
      <c r="AL148" s="19" t="e">
        <f>(SUMIF(#REF!,"*-Si-VEF-*-"&amp;$A148&amp;"-"&amp;$AJ$2,#REF!)*AL$6-SUMIF(#REF!,"*-Si-VEF-*-"&amp;$A148&amp;"-"&amp;$AJ$2,#REF!)*AK$6)/AL$5</f>
        <v>#REF!</v>
      </c>
      <c r="AM148" s="19" t="e">
        <f>(SUMIF(#REF!,"*-Si-VEF-*-"&amp;$A148&amp;"-"&amp;$AJ$2,#REF!)*AM$6-SUMIF(#REF!,"*-Si-VEF-*-"&amp;$A148&amp;"-"&amp;$AJ$2,#REF!)*AL$6)/AM$5</f>
        <v>#REF!</v>
      </c>
      <c r="AN148" s="19" t="e">
        <f>(SUMIF(#REF!,"*-Si-VEF-*-"&amp;$A148&amp;"-"&amp;$AJ$2,#REF!)*AN$6-SUMIF(#REF!,"*-Si-VEF-*-"&amp;$A148&amp;"-"&amp;$AJ$2,#REF!)*AM$6)/AN$5</f>
        <v>#REF!</v>
      </c>
      <c r="AO148" s="19" t="e">
        <f>(SUMIF(#REF!,"*-Si-VEF-*-"&amp;$A148&amp;"-"&amp;$AJ$2,#REF!)*AO$6-SUMIF(#REF!,"*-Si-VEF-*-"&amp;$A148&amp;"-"&amp;$AJ$2,#REF!)*AN$6)/AO$5</f>
        <v>#REF!</v>
      </c>
      <c r="AP148" s="19" t="e">
        <f>(SUMIF(#REF!,"*-Si-VEF-*-"&amp;$A148&amp;"-"&amp;$AJ$2,#REF!)*AP$6-SUMIF(#REF!,"*-Si-VEF-*-"&amp;$A148&amp;"-"&amp;$AJ$2,#REF!)*AO$6)/AP$5</f>
        <v>#REF!</v>
      </c>
      <c r="AQ148" s="19" t="e">
        <f>(SUMIF(#REF!,"*-Si-VEF-*-"&amp;$A148&amp;"-"&amp;$AJ$2,#REF!)*AQ$6-SUMIF(#REF!,"*-Si-VEF-*-"&amp;$A148&amp;"-"&amp;$AJ$2,#REF!)*AP$6)/AQ$5</f>
        <v>#REF!</v>
      </c>
      <c r="AR148" s="19" t="e">
        <f>(SUMIF(#REF!,"*-Si-VEF-*-"&amp;$A148&amp;"-"&amp;$AJ$2,#REF!)*AR$6-SUMIF(#REF!,"*-Si-VEF-*-"&amp;$A148&amp;"-"&amp;$AJ$2,#REF!)*AQ$6)/AR$5</f>
        <v>#REF!</v>
      </c>
      <c r="AS148" s="19" t="e">
        <f>(SUMIF(#REF!,"*-Si-VEF-*-"&amp;$A148&amp;"-"&amp;$AJ$2,#REF!)*AS$6-SUMIF(#REF!,"*-Si-VEF-*-"&amp;$A148&amp;"-"&amp;$AJ$2,#REF!)*AR$6)/AS$5</f>
        <v>#REF!</v>
      </c>
      <c r="AT148" s="19" t="e">
        <f>(SUMIF(#REF!,"*-Si-VEF-*-"&amp;$A148&amp;"-"&amp;$AJ$2,#REF!)*AT$6-SUMIF(#REF!,"*-Si-VEF-*-"&amp;$A148&amp;"-"&amp;$AJ$2,#REF!)*AS$6)/AT$5</f>
        <v>#REF!</v>
      </c>
      <c r="AU148" s="19" t="e">
        <f>(SUMIF(#REF!,"*-Si-VEF-*-"&amp;$A148&amp;"-"&amp;$AJ$2,#REF!)*AU$6-SUMIF(#REF!,"*-Si-VEF-*-"&amp;$A148&amp;"-"&amp;$AJ$2,#REF!)*AT$6)/AU$5</f>
        <v>#REF!</v>
      </c>
      <c r="AV148" s="19" t="e">
        <f>(SUMIF(#REF!,"*-Si-VEF-*-"&amp;$A148&amp;"-"&amp;$AJ$2,#REF!)*AV$6-SUMIF(#REF!,"*-Si-VEF-*-"&amp;$A148&amp;"-"&amp;$AJ$2,#REF!)*AU$6)/AV$5</f>
        <v>#REF!</v>
      </c>
      <c r="AX148" s="25" t="e">
        <f>SUMIF(#REF!,"*-Si-VEQ-*-"&amp;$A148&amp;"-"&amp;$AJ$2,#REF!)</f>
        <v>#REF!</v>
      </c>
      <c r="AY148" s="20" t="e">
        <f>SUMIF(#REF!,"*-Si-VEQ-*-"&amp;$A148&amp;"-"&amp;$AJ$2,#REF!)</f>
        <v>#REF!</v>
      </c>
      <c r="AZ148" s="20" t="e">
        <f>(SUMIF(#REF!,"*-Si-VEQ-*-"&amp;$A148&amp;"-"&amp;$AJ$2,#REF!)*AZ$6-SUMIF(#REF!,"*-Si-VEQ-*-"&amp;$A148&amp;"-"&amp;$AJ$2,#REF!)*AY$6)/AZ$5</f>
        <v>#REF!</v>
      </c>
      <c r="BA148" s="20" t="e">
        <f>(SUMIF(#REF!,"*-Si-VEQ-*-"&amp;$A148&amp;"-"&amp;$AJ$2,#REF!)*BA$6-SUMIF(#REF!,"*-Si-VEQ-*-"&amp;$A148&amp;"-"&amp;$AJ$2,#REF!)*AZ$6)/BA$5</f>
        <v>#REF!</v>
      </c>
      <c r="BB148" s="20" t="e">
        <f>(SUMIF(#REF!,"*-Si-VEQ-*-"&amp;$A148&amp;"-"&amp;$AJ$2,#REF!)*BB$6-SUMIF(#REF!,"*-Si-VEQ-*-"&amp;$A148&amp;"-"&amp;$AJ$2,#REF!)*BA$6)/BB$5</f>
        <v>#REF!</v>
      </c>
      <c r="BC148" s="20" t="e">
        <f>(SUMIF(#REF!,"*-Si-VEQ-*-"&amp;$A148&amp;"-"&amp;$AJ$2,#REF!)*BC$6-SUMIF(#REF!,"*-Si-VEQ-*-"&amp;$A148&amp;"-"&amp;$AJ$2,#REF!)*BB$6)/BC$5</f>
        <v>#REF!</v>
      </c>
      <c r="BD148" s="20" t="e">
        <f>(SUMIF(#REF!,"*-Si-VEQ-*-"&amp;$A148&amp;"-"&amp;$AJ$2,#REF!)*BD$6-SUMIF(#REF!,"*-Si-VEQ-*-"&amp;$A148&amp;"-"&amp;$AJ$2,#REF!)*BC$6)/BD$5</f>
        <v>#REF!</v>
      </c>
      <c r="BE148" s="20" t="e">
        <f>(SUMIF(#REF!,"*-Si-VEQ-*-"&amp;$A148&amp;"-"&amp;$AJ$2,#REF!)*BE$6-SUMIF(#REF!,"*-Si-VEQ-*-"&amp;$A148&amp;"-"&amp;$AJ$2,#REF!)*BD$6)/BE$5</f>
        <v>#REF!</v>
      </c>
      <c r="BF148" s="20" t="e">
        <f>(SUMIF(#REF!,"*-Si-VEQ-*-"&amp;$A148&amp;"-"&amp;$AJ$2,#REF!)*BF$6-SUMIF(#REF!,"*-Si-VEQ-*-"&amp;$A148&amp;"-"&amp;$AJ$2,#REF!)*BE$6)/BF$5</f>
        <v>#REF!</v>
      </c>
      <c r="BG148" s="20" t="e">
        <f>(SUMIF(#REF!,"*-Si-VEQ-*-"&amp;$A148&amp;"-"&amp;$AJ$2,#REF!)*BG$6-SUMIF(#REF!,"*-Si-VEQ-*-"&amp;$A148&amp;"-"&amp;$AJ$2,#REF!)*BF$6)/BG$5</f>
        <v>#REF!</v>
      </c>
      <c r="BH148" s="20" t="e">
        <f>(SUMIF(#REF!,"*-Si-VEQ-*-"&amp;$A148&amp;"-"&amp;$AJ$2,#REF!)*BH$6-SUMIF(#REF!,"*-Si-VEQ-*-"&amp;$A148&amp;"-"&amp;$AJ$2,#REF!)*BG$6)/BH$5</f>
        <v>#REF!</v>
      </c>
      <c r="BI148" s="20" t="e">
        <f>(SUMIF(#REF!,"*-Si-VEQ-*-"&amp;$A148&amp;"-"&amp;$AJ$2,#REF!)*BI$6-SUMIF(#REF!,"*-Si-VEQ-*-"&amp;$A148&amp;"-"&amp;$AJ$2,#REF!)*BH$6)/BI$5</f>
        <v>#REF!</v>
      </c>
      <c r="BJ148" s="20" t="e">
        <f>(SUMIF(#REF!,"*-Si-VEQ-*-"&amp;$A148&amp;"-"&amp;$AJ$2,#REF!)*BJ$6-SUMIF(#REF!,"*-Si-VEQ-*-"&amp;$A148&amp;"-"&amp;$AJ$2,#REF!)*BI$6)/BJ$5</f>
        <v>#REF!</v>
      </c>
      <c r="BL148" s="25" t="e">
        <f>SUMIF(#REF!,"*-Si-USD-*-"&amp;$A148&amp;"-"&amp;$AJ$2,#REF!)</f>
        <v>#REF!</v>
      </c>
      <c r="BM148" s="21" t="e">
        <f>SUMIF(#REF!,"*-Si-USD-*-"&amp;$A148&amp;"-"&amp;$AJ$2,#REF!)</f>
        <v>#REF!</v>
      </c>
      <c r="BN148" s="21" t="e">
        <f>(SUMIF(#REF!,"*-Si-USD-*-"&amp;$A148&amp;"-"&amp;$AJ$2,#REF!)*BN$6-SUMIF(#REF!,"*-Si-USD-*-"&amp;$A148&amp;"-"&amp;$AJ$2,#REF!)*BM$6)/BN$5</f>
        <v>#REF!</v>
      </c>
      <c r="BO148" s="21" t="e">
        <f>(SUMIF(#REF!,"*-Si-USD-*-"&amp;$A148&amp;"-"&amp;$AJ$2,#REF!)*BO$6-SUMIF(#REF!,"*-Si-USD-*-"&amp;$A148&amp;"-"&amp;$AJ$2,#REF!)*BN$6)/BO$5</f>
        <v>#REF!</v>
      </c>
      <c r="BP148" s="21" t="e">
        <f>(SUMIF(#REF!,"*-Si-USD-*-"&amp;$A148&amp;"-"&amp;$AJ$2,#REF!)*BP$6-SUMIF(#REF!,"*-Si-USD-*-"&amp;$A148&amp;"-"&amp;$AJ$2,#REF!)*BO$6)/BP$5</f>
        <v>#REF!</v>
      </c>
      <c r="BQ148" s="21" t="e">
        <f>(SUMIF(#REF!,"*-Si-USD-*-"&amp;$A148&amp;"-"&amp;$AJ$2,#REF!)*BQ$6-SUMIF(#REF!,"*-Si-USD-*-"&amp;$A148&amp;"-"&amp;$AJ$2,#REF!)*BP$6)/BQ$5</f>
        <v>#REF!</v>
      </c>
      <c r="BR148" s="21" t="e">
        <f>(SUMIF(#REF!,"*-Si-USD-*-"&amp;$A148&amp;"-"&amp;$AJ$2,#REF!)*BR$6-SUMIF(#REF!,"*-Si-USD-*-"&amp;$A148&amp;"-"&amp;$AJ$2,#REF!)*BQ$6)/BR$5</f>
        <v>#REF!</v>
      </c>
      <c r="BS148" s="21" t="e">
        <f>(SUMIF(#REF!,"*-Si-USD-*-"&amp;$A148&amp;"-"&amp;$AJ$2,#REF!)*BS$6-SUMIF(#REF!,"*-Si-USD-*-"&amp;$A148&amp;"-"&amp;$AJ$2,#REF!)*BR$6)/BS$5</f>
        <v>#REF!</v>
      </c>
      <c r="BT148" s="21" t="e">
        <f>(SUMIF(#REF!,"*-Si-USD-*-"&amp;$A148&amp;"-"&amp;$AJ$2,#REF!)*BT$6-SUMIF(#REF!,"*-Si-USD-*-"&amp;$A148&amp;"-"&amp;$AJ$2,#REF!)*BS$6)/BT$5</f>
        <v>#REF!</v>
      </c>
      <c r="BU148" s="21" t="e">
        <f>(SUMIF(#REF!,"*-Si-USD-*-"&amp;$A148&amp;"-"&amp;$AJ$2,#REF!)*BU$6-SUMIF(#REF!,"*-Si-USD-*-"&amp;$A148&amp;"-"&amp;$AJ$2,#REF!)*BT$6)/BU$5</f>
        <v>#REF!</v>
      </c>
      <c r="BV148" s="21" t="e">
        <f>(SUMIF(#REF!,"*-Si-USD-*-"&amp;$A148&amp;"-"&amp;$AJ$2,#REF!)*BV$6-SUMIF(#REF!,"*-Si-USD-*-"&amp;$A148&amp;"-"&amp;$AJ$2,#REF!)*BU$6)/BV$5</f>
        <v>#REF!</v>
      </c>
      <c r="BW148" s="21" t="e">
        <f>(SUMIF(#REF!,"*-Si-USD-*-"&amp;$A148&amp;"-"&amp;$AJ$2,#REF!)*BW$6-SUMIF(#REF!,"*-Si-USD-*-"&amp;$A148&amp;"-"&amp;$AJ$2,#REF!)*BV$6)/BW$5</f>
        <v>#REF!</v>
      </c>
      <c r="BX148" s="21" t="e">
        <f>(SUMIF(#REF!,"*-Si-USD-*-"&amp;$A148&amp;"-"&amp;$AJ$2,#REF!)*BX$6-SUMIF(#REF!,"*-Si-USD-*-"&amp;$A148&amp;"-"&amp;$AJ$2,#REF!)*BW$6)/BX$5</f>
        <v>#REF!</v>
      </c>
      <c r="CB148" s="28">
        <f>IFERROR(1000*SUMIF(#REF!,"*-Si-*-Si-"&amp;$A148&amp;"-"&amp;$AJ$2,#REF!)/(SUM(CC148:CE148)*$BX$6),0)</f>
        <v>0</v>
      </c>
      <c r="CC148" s="22" t="e">
        <f>SUMIF(#REF!,"*-Si-VEF-Si-"&amp;$A148&amp;"-"&amp;$AJ$2,#REF!)</f>
        <v>#REF!</v>
      </c>
      <c r="CD148" s="23" t="e">
        <f>SUMIF(#REF!,"*-Si-VEQ-Si-"&amp;$A148&amp;"-"&amp;$AJ$2,#REF!)</f>
        <v>#REF!</v>
      </c>
      <c r="CE148" s="24" t="e">
        <f>SUMIF(#REF!,"*-Si-USD-Si-"&amp;$A148&amp;"-"&amp;$AJ$2,#REF!)</f>
        <v>#REF!</v>
      </c>
      <c r="CI148" s="15" t="str">
        <f t="shared" si="51"/>
        <v>E148</v>
      </c>
      <c r="CK148" s="16">
        <v>9</v>
      </c>
      <c r="CL148" s="16">
        <v>1</v>
      </c>
      <c r="CM148" s="16">
        <v>4</v>
      </c>
    </row>
    <row r="149" spans="1:91" ht="20.100000000000001" customHeight="1" x14ac:dyDescent="0.25">
      <c r="A149" s="18" t="s">
        <v>253</v>
      </c>
      <c r="E149" s="15" t="s">
        <v>254</v>
      </c>
      <c r="G149" s="15" t="str">
        <f t="shared" si="50"/>
        <v>D149</v>
      </c>
      <c r="I149" s="27">
        <f ca="1">IFERROR(1000*SUMIF(#REF!,"*-Si-*-*-"&amp;$A149&amp;"-"&amp;J$2,INDIRECT("'BD Ppto'!"&amp;#REF!))/(SUM(J149:L149)*L$415),0)</f>
        <v>0</v>
      </c>
      <c r="J149" s="19" t="e">
        <f ca="1">SUMIF(#REF!,"*-Si-VEF-*-"&amp;$A149&amp;"-"&amp;$J$2,INDIRECT("'BD Ppto'!"&amp;#REF!))</f>
        <v>#REF!</v>
      </c>
      <c r="K149" s="20" t="e">
        <f ca="1">SUMIF(#REF!,"*-Si-VEQ-*-"&amp;$A149&amp;"-"&amp;$J$2,INDIRECT("'BD Ppto'!"&amp;#REF!))</f>
        <v>#REF!</v>
      </c>
      <c r="L149" s="21" t="e">
        <f ca="1">SUMIF(#REF!,"*-Si-USD-*-"&amp;$A149&amp;"-"&amp;$J$2,INDIRECT("'BD Ppto'!"&amp;#REF!))</f>
        <v>#REF!</v>
      </c>
      <c r="N149" s="27">
        <f ca="1">IFERROR(1000*SUMIF(#REF!,"*-Si-*-*-"&amp;$A149&amp;"-"&amp;O$2,INDIRECT("'BD Ppto'!"&amp;#REF!))/(SUM(O149:Q149)*Q$415),0)</f>
        <v>0</v>
      </c>
      <c r="O149" s="19" t="e">
        <f ca="1">SUMIF(#REF!,"*-Si-VEF-*-"&amp;$A149&amp;"-"&amp;O$2,INDIRECT("'BD Ppto'!"&amp;#REF!))</f>
        <v>#REF!</v>
      </c>
      <c r="P149" s="20" t="e">
        <f ca="1">SUMIF(#REF!,"*-Si-VEQ-*-"&amp;$A149&amp;"-"&amp;O$2,INDIRECT("'BD Ppto'!"&amp;#REF!))</f>
        <v>#REF!</v>
      </c>
      <c r="Q149" s="21" t="e">
        <f ca="1">SUMIF(#REF!,"*-Si-USD-*-"&amp;$A149&amp;"-"&amp;O$2,INDIRECT("'BD Ppto'!"&amp;#REF!))</f>
        <v>#REF!</v>
      </c>
      <c r="S149" s="27">
        <f ca="1">IFERROR(1000*SUMIF(#REF!,"*-Si-*-*-"&amp;$A149&amp;"-"&amp;T$2,INDIRECT("'BD Ppto'!"&amp;#REF!))/(SUM(T149:V149)*V$415),0)</f>
        <v>0</v>
      </c>
      <c r="T149" s="19" t="e">
        <f ca="1">SUMIF(#REF!,"*-Si-VEF-*-"&amp;$A149&amp;"-"&amp;T$2,INDIRECT("'BD Ppto'!"&amp;#REF!))</f>
        <v>#REF!</v>
      </c>
      <c r="U149" s="20" t="e">
        <f ca="1">SUMIF(#REF!,"*-Si-VEQ-*-"&amp;$A149&amp;"-"&amp;T$2,INDIRECT("'BD Ppto'!"&amp;#REF!))</f>
        <v>#REF!</v>
      </c>
      <c r="V149" s="21" t="e">
        <f ca="1">SUMIF(#REF!,"*-Si-USD-*-"&amp;$A149&amp;"-"&amp;T$2,INDIRECT("'BD Ppto'!"&amp;#REF!))</f>
        <v>#REF!</v>
      </c>
      <c r="X149" s="27">
        <f ca="1">IFERROR(1000*SUMIF(#REF!,"*-Si-*-*-"&amp;$A149&amp;"-"&amp;Y$2,INDIRECT("'BD Ppto'!"&amp;#REF!))/(SUM(Y149:AA149)*AA$415),0)</f>
        <v>0</v>
      </c>
      <c r="Y149" s="19" t="e">
        <f ca="1">SUMIF(#REF!,"*-Si-VEF-*-"&amp;$A149&amp;"-"&amp;Y$2,INDIRECT("'BD Ppto'!"&amp;#REF!))</f>
        <v>#REF!</v>
      </c>
      <c r="Z149" s="20" t="e">
        <f ca="1">SUMIF(#REF!,"*-Si-VEQ-*-"&amp;$A149&amp;"-"&amp;Y$2,INDIRECT("'BD Ppto'!"&amp;#REF!))</f>
        <v>#REF!</v>
      </c>
      <c r="AA149" s="21" t="e">
        <f ca="1">SUMIF(#REF!,"*-Si-USD-*-"&amp;$A149&amp;"-"&amp;Y$2,INDIRECT("'BD Ppto'!"&amp;#REF!))</f>
        <v>#REF!</v>
      </c>
      <c r="AC149" s="28">
        <f ca="1">IFERROR(1000*SUMIF(#REF!,"*-Si-*-Si-"&amp;$A149&amp;"-"&amp;AD$2,INDIRECT("'BD Ppto'!"&amp;#REF!))/(SUM(AD149:AF149)*AF$415),0)</f>
        <v>0</v>
      </c>
      <c r="AD149" s="22" t="e">
        <f ca="1">SUMIF(#REF!,"*-Si-VEF-Si-"&amp;$A149&amp;"-"&amp;AD$2,INDIRECT("'BD Ppto'!"&amp;#REF!))</f>
        <v>#REF!</v>
      </c>
      <c r="AE149" s="23" t="e">
        <f ca="1">SUMIF(#REF!,"*-Si-VEQ-Si-"&amp;$A149&amp;"-"&amp;AD$2,INDIRECT("'BD Ppto'!"&amp;#REF!))</f>
        <v>#REF!</v>
      </c>
      <c r="AF149" s="24" t="e">
        <f ca="1">SUMIF(#REF!,"*-Si-USD-Si-"&amp;$A149&amp;"-"&amp;AD$2,INDIRECT("'BD Ppto'!"&amp;#REF!))</f>
        <v>#REF!</v>
      </c>
      <c r="AI149" s="27">
        <f>IFERROR(1000*SUMIF(#REF!,"*-Si-*-*-"&amp;$A149&amp;"-"&amp;$AJ$2,#REF!)/((SUMIF(#REF!,"*-Si-*-*-"&amp;$A149&amp;"-"&amp;$AJ$2,#REF!))*$AV$6),0)</f>
        <v>0</v>
      </c>
      <c r="AJ149" s="25" t="e">
        <f>SUMIF(#REF!,"*-Si-VEF-*-"&amp;$A149&amp;"-"&amp;$AJ$2,#REF!)</f>
        <v>#REF!</v>
      </c>
      <c r="AK149" s="19" t="e">
        <f>SUMIF(#REF!,"*-Si-VEF-*-"&amp;$A149&amp;"-"&amp;$AJ$2,#REF!)</f>
        <v>#REF!</v>
      </c>
      <c r="AL149" s="19" t="e">
        <f>(SUMIF(#REF!,"*-Si-VEF-*-"&amp;$A149&amp;"-"&amp;$AJ$2,#REF!)*AL$6-SUMIF(#REF!,"*-Si-VEF-*-"&amp;$A149&amp;"-"&amp;$AJ$2,#REF!)*AK$6)/AL$5</f>
        <v>#REF!</v>
      </c>
      <c r="AM149" s="19" t="e">
        <f>(SUMIF(#REF!,"*-Si-VEF-*-"&amp;$A149&amp;"-"&amp;$AJ$2,#REF!)*AM$6-SUMIF(#REF!,"*-Si-VEF-*-"&amp;$A149&amp;"-"&amp;$AJ$2,#REF!)*AL$6)/AM$5</f>
        <v>#REF!</v>
      </c>
      <c r="AN149" s="19" t="e">
        <f>(SUMIF(#REF!,"*-Si-VEF-*-"&amp;$A149&amp;"-"&amp;$AJ$2,#REF!)*AN$6-SUMIF(#REF!,"*-Si-VEF-*-"&amp;$A149&amp;"-"&amp;$AJ$2,#REF!)*AM$6)/AN$5</f>
        <v>#REF!</v>
      </c>
      <c r="AO149" s="19" t="e">
        <f>(SUMIF(#REF!,"*-Si-VEF-*-"&amp;$A149&amp;"-"&amp;$AJ$2,#REF!)*AO$6-SUMIF(#REF!,"*-Si-VEF-*-"&amp;$A149&amp;"-"&amp;$AJ$2,#REF!)*AN$6)/AO$5</f>
        <v>#REF!</v>
      </c>
      <c r="AP149" s="19" t="e">
        <f>(SUMIF(#REF!,"*-Si-VEF-*-"&amp;$A149&amp;"-"&amp;$AJ$2,#REF!)*AP$6-SUMIF(#REF!,"*-Si-VEF-*-"&amp;$A149&amp;"-"&amp;$AJ$2,#REF!)*AO$6)/AP$5</f>
        <v>#REF!</v>
      </c>
      <c r="AQ149" s="19" t="e">
        <f>(SUMIF(#REF!,"*-Si-VEF-*-"&amp;$A149&amp;"-"&amp;$AJ$2,#REF!)*AQ$6-SUMIF(#REF!,"*-Si-VEF-*-"&amp;$A149&amp;"-"&amp;$AJ$2,#REF!)*AP$6)/AQ$5</f>
        <v>#REF!</v>
      </c>
      <c r="AR149" s="19" t="e">
        <f>(SUMIF(#REF!,"*-Si-VEF-*-"&amp;$A149&amp;"-"&amp;$AJ$2,#REF!)*AR$6-SUMIF(#REF!,"*-Si-VEF-*-"&amp;$A149&amp;"-"&amp;$AJ$2,#REF!)*AQ$6)/AR$5</f>
        <v>#REF!</v>
      </c>
      <c r="AS149" s="19" t="e">
        <f>(SUMIF(#REF!,"*-Si-VEF-*-"&amp;$A149&amp;"-"&amp;$AJ$2,#REF!)*AS$6-SUMIF(#REF!,"*-Si-VEF-*-"&amp;$A149&amp;"-"&amp;$AJ$2,#REF!)*AR$6)/AS$5</f>
        <v>#REF!</v>
      </c>
      <c r="AT149" s="19" t="e">
        <f>(SUMIF(#REF!,"*-Si-VEF-*-"&amp;$A149&amp;"-"&amp;$AJ$2,#REF!)*AT$6-SUMIF(#REF!,"*-Si-VEF-*-"&amp;$A149&amp;"-"&amp;$AJ$2,#REF!)*AS$6)/AT$5</f>
        <v>#REF!</v>
      </c>
      <c r="AU149" s="19" t="e">
        <f>(SUMIF(#REF!,"*-Si-VEF-*-"&amp;$A149&amp;"-"&amp;$AJ$2,#REF!)*AU$6-SUMIF(#REF!,"*-Si-VEF-*-"&amp;$A149&amp;"-"&amp;$AJ$2,#REF!)*AT$6)/AU$5</f>
        <v>#REF!</v>
      </c>
      <c r="AV149" s="19" t="e">
        <f>(SUMIF(#REF!,"*-Si-VEF-*-"&amp;$A149&amp;"-"&amp;$AJ$2,#REF!)*AV$6-SUMIF(#REF!,"*-Si-VEF-*-"&amp;$A149&amp;"-"&amp;$AJ$2,#REF!)*AU$6)/AV$5</f>
        <v>#REF!</v>
      </c>
      <c r="AX149" s="25" t="e">
        <f>SUMIF(#REF!,"*-Si-VEQ-*-"&amp;$A149&amp;"-"&amp;$AJ$2,#REF!)</f>
        <v>#REF!</v>
      </c>
      <c r="AY149" s="20" t="e">
        <f>SUMIF(#REF!,"*-Si-VEQ-*-"&amp;$A149&amp;"-"&amp;$AJ$2,#REF!)</f>
        <v>#REF!</v>
      </c>
      <c r="AZ149" s="20" t="e">
        <f>(SUMIF(#REF!,"*-Si-VEQ-*-"&amp;$A149&amp;"-"&amp;$AJ$2,#REF!)*AZ$6-SUMIF(#REF!,"*-Si-VEQ-*-"&amp;$A149&amp;"-"&amp;$AJ$2,#REF!)*AY$6)/AZ$5</f>
        <v>#REF!</v>
      </c>
      <c r="BA149" s="20" t="e">
        <f>(SUMIF(#REF!,"*-Si-VEQ-*-"&amp;$A149&amp;"-"&amp;$AJ$2,#REF!)*BA$6-SUMIF(#REF!,"*-Si-VEQ-*-"&amp;$A149&amp;"-"&amp;$AJ$2,#REF!)*AZ$6)/BA$5</f>
        <v>#REF!</v>
      </c>
      <c r="BB149" s="20" t="e">
        <f>(SUMIF(#REF!,"*-Si-VEQ-*-"&amp;$A149&amp;"-"&amp;$AJ$2,#REF!)*BB$6-SUMIF(#REF!,"*-Si-VEQ-*-"&amp;$A149&amp;"-"&amp;$AJ$2,#REF!)*BA$6)/BB$5</f>
        <v>#REF!</v>
      </c>
      <c r="BC149" s="20" t="e">
        <f>(SUMIF(#REF!,"*-Si-VEQ-*-"&amp;$A149&amp;"-"&amp;$AJ$2,#REF!)*BC$6-SUMIF(#REF!,"*-Si-VEQ-*-"&amp;$A149&amp;"-"&amp;$AJ$2,#REF!)*BB$6)/BC$5</f>
        <v>#REF!</v>
      </c>
      <c r="BD149" s="20" t="e">
        <f>(SUMIF(#REF!,"*-Si-VEQ-*-"&amp;$A149&amp;"-"&amp;$AJ$2,#REF!)*BD$6-SUMIF(#REF!,"*-Si-VEQ-*-"&amp;$A149&amp;"-"&amp;$AJ$2,#REF!)*BC$6)/BD$5</f>
        <v>#REF!</v>
      </c>
      <c r="BE149" s="20" t="e">
        <f>(SUMIF(#REF!,"*-Si-VEQ-*-"&amp;$A149&amp;"-"&amp;$AJ$2,#REF!)*BE$6-SUMIF(#REF!,"*-Si-VEQ-*-"&amp;$A149&amp;"-"&amp;$AJ$2,#REF!)*BD$6)/BE$5</f>
        <v>#REF!</v>
      </c>
      <c r="BF149" s="20" t="e">
        <f>(SUMIF(#REF!,"*-Si-VEQ-*-"&amp;$A149&amp;"-"&amp;$AJ$2,#REF!)*BF$6-SUMIF(#REF!,"*-Si-VEQ-*-"&amp;$A149&amp;"-"&amp;$AJ$2,#REF!)*BE$6)/BF$5</f>
        <v>#REF!</v>
      </c>
      <c r="BG149" s="20" t="e">
        <f>(SUMIF(#REF!,"*-Si-VEQ-*-"&amp;$A149&amp;"-"&amp;$AJ$2,#REF!)*BG$6-SUMIF(#REF!,"*-Si-VEQ-*-"&amp;$A149&amp;"-"&amp;$AJ$2,#REF!)*BF$6)/BG$5</f>
        <v>#REF!</v>
      </c>
      <c r="BH149" s="20" t="e">
        <f>(SUMIF(#REF!,"*-Si-VEQ-*-"&amp;$A149&amp;"-"&amp;$AJ$2,#REF!)*BH$6-SUMIF(#REF!,"*-Si-VEQ-*-"&amp;$A149&amp;"-"&amp;$AJ$2,#REF!)*BG$6)/BH$5</f>
        <v>#REF!</v>
      </c>
      <c r="BI149" s="20" t="e">
        <f>(SUMIF(#REF!,"*-Si-VEQ-*-"&amp;$A149&amp;"-"&amp;$AJ$2,#REF!)*BI$6-SUMIF(#REF!,"*-Si-VEQ-*-"&amp;$A149&amp;"-"&amp;$AJ$2,#REF!)*BH$6)/BI$5</f>
        <v>#REF!</v>
      </c>
      <c r="BJ149" s="20" t="e">
        <f>(SUMIF(#REF!,"*-Si-VEQ-*-"&amp;$A149&amp;"-"&amp;$AJ$2,#REF!)*BJ$6-SUMIF(#REF!,"*-Si-VEQ-*-"&amp;$A149&amp;"-"&amp;$AJ$2,#REF!)*BI$6)/BJ$5</f>
        <v>#REF!</v>
      </c>
      <c r="BL149" s="25" t="e">
        <f>SUMIF(#REF!,"*-Si-USD-*-"&amp;$A149&amp;"-"&amp;$AJ$2,#REF!)</f>
        <v>#REF!</v>
      </c>
      <c r="BM149" s="21" t="e">
        <f>SUMIF(#REF!,"*-Si-USD-*-"&amp;$A149&amp;"-"&amp;$AJ$2,#REF!)</f>
        <v>#REF!</v>
      </c>
      <c r="BN149" s="21" t="e">
        <f>(SUMIF(#REF!,"*-Si-USD-*-"&amp;$A149&amp;"-"&amp;$AJ$2,#REF!)*BN$6-SUMIF(#REF!,"*-Si-USD-*-"&amp;$A149&amp;"-"&amp;$AJ$2,#REF!)*BM$6)/BN$5</f>
        <v>#REF!</v>
      </c>
      <c r="BO149" s="21" t="e">
        <f>(SUMIF(#REF!,"*-Si-USD-*-"&amp;$A149&amp;"-"&amp;$AJ$2,#REF!)*BO$6-SUMIF(#REF!,"*-Si-USD-*-"&amp;$A149&amp;"-"&amp;$AJ$2,#REF!)*BN$6)/BO$5</f>
        <v>#REF!</v>
      </c>
      <c r="BP149" s="21" t="e">
        <f>(SUMIF(#REF!,"*-Si-USD-*-"&amp;$A149&amp;"-"&amp;$AJ$2,#REF!)*BP$6-SUMIF(#REF!,"*-Si-USD-*-"&amp;$A149&amp;"-"&amp;$AJ$2,#REF!)*BO$6)/BP$5</f>
        <v>#REF!</v>
      </c>
      <c r="BQ149" s="21" t="e">
        <f>(SUMIF(#REF!,"*-Si-USD-*-"&amp;$A149&amp;"-"&amp;$AJ$2,#REF!)*BQ$6-SUMIF(#REF!,"*-Si-USD-*-"&amp;$A149&amp;"-"&amp;$AJ$2,#REF!)*BP$6)/BQ$5</f>
        <v>#REF!</v>
      </c>
      <c r="BR149" s="21" t="e">
        <f>(SUMIF(#REF!,"*-Si-USD-*-"&amp;$A149&amp;"-"&amp;$AJ$2,#REF!)*BR$6-SUMIF(#REF!,"*-Si-USD-*-"&amp;$A149&amp;"-"&amp;$AJ$2,#REF!)*BQ$6)/BR$5</f>
        <v>#REF!</v>
      </c>
      <c r="BS149" s="21" t="e">
        <f>(SUMIF(#REF!,"*-Si-USD-*-"&amp;$A149&amp;"-"&amp;$AJ$2,#REF!)*BS$6-SUMIF(#REF!,"*-Si-USD-*-"&amp;$A149&amp;"-"&amp;$AJ$2,#REF!)*BR$6)/BS$5</f>
        <v>#REF!</v>
      </c>
      <c r="BT149" s="21" t="e">
        <f>(SUMIF(#REF!,"*-Si-USD-*-"&amp;$A149&amp;"-"&amp;$AJ$2,#REF!)*BT$6-SUMIF(#REF!,"*-Si-USD-*-"&amp;$A149&amp;"-"&amp;$AJ$2,#REF!)*BS$6)/BT$5</f>
        <v>#REF!</v>
      </c>
      <c r="BU149" s="21" t="e">
        <f>(SUMIF(#REF!,"*-Si-USD-*-"&amp;$A149&amp;"-"&amp;$AJ$2,#REF!)*BU$6-SUMIF(#REF!,"*-Si-USD-*-"&amp;$A149&amp;"-"&amp;$AJ$2,#REF!)*BT$6)/BU$5</f>
        <v>#REF!</v>
      </c>
      <c r="BV149" s="21" t="e">
        <f>(SUMIF(#REF!,"*-Si-USD-*-"&amp;$A149&amp;"-"&amp;$AJ$2,#REF!)*BV$6-SUMIF(#REF!,"*-Si-USD-*-"&amp;$A149&amp;"-"&amp;$AJ$2,#REF!)*BU$6)/BV$5</f>
        <v>#REF!</v>
      </c>
      <c r="BW149" s="21" t="e">
        <f>(SUMIF(#REF!,"*-Si-USD-*-"&amp;$A149&amp;"-"&amp;$AJ$2,#REF!)*BW$6-SUMIF(#REF!,"*-Si-USD-*-"&amp;$A149&amp;"-"&amp;$AJ$2,#REF!)*BV$6)/BW$5</f>
        <v>#REF!</v>
      </c>
      <c r="BX149" s="21" t="e">
        <f>(SUMIF(#REF!,"*-Si-USD-*-"&amp;$A149&amp;"-"&amp;$AJ$2,#REF!)*BX$6-SUMIF(#REF!,"*-Si-USD-*-"&amp;$A149&amp;"-"&amp;$AJ$2,#REF!)*BW$6)/BX$5</f>
        <v>#REF!</v>
      </c>
      <c r="CB149" s="28">
        <f>IFERROR(1000*SUMIF(#REF!,"*-Si-*-Si-"&amp;$A149&amp;"-"&amp;$AJ$2,#REF!)/(SUM(CC149:CE149)*$BX$6),0)</f>
        <v>0</v>
      </c>
      <c r="CC149" s="22" t="e">
        <f>SUMIF(#REF!,"*-Si-VEF-Si-"&amp;$A149&amp;"-"&amp;$AJ$2,#REF!)</f>
        <v>#REF!</v>
      </c>
      <c r="CD149" s="23" t="e">
        <f>SUMIF(#REF!,"*-Si-VEQ-Si-"&amp;$A149&amp;"-"&amp;$AJ$2,#REF!)</f>
        <v>#REF!</v>
      </c>
      <c r="CE149" s="24" t="e">
        <f>SUMIF(#REF!,"*-Si-USD-Si-"&amp;$A149&amp;"-"&amp;$AJ$2,#REF!)</f>
        <v>#REF!</v>
      </c>
      <c r="CI149" s="15" t="str">
        <f t="shared" si="51"/>
        <v>E149</v>
      </c>
      <c r="CK149" s="16">
        <v>10</v>
      </c>
      <c r="CL149" s="16">
        <v>1</v>
      </c>
      <c r="CM149" s="16">
        <v>4</v>
      </c>
    </row>
    <row r="150" spans="1:91" ht="20.100000000000001" customHeight="1" x14ac:dyDescent="0.25">
      <c r="A150" s="18" t="s">
        <v>255</v>
      </c>
      <c r="E150" s="15" t="s">
        <v>256</v>
      </c>
      <c r="G150" s="15" t="str">
        <f t="shared" si="50"/>
        <v>D150</v>
      </c>
      <c r="I150" s="27">
        <f ca="1">IFERROR(1000*SUMIF(#REF!,"*-Si-*-*-"&amp;$A150&amp;"-"&amp;J$2,INDIRECT("'BD Ppto'!"&amp;#REF!))/(SUM(J150:L150)*L$415),0)</f>
        <v>0</v>
      </c>
      <c r="J150" s="19" t="e">
        <f ca="1">SUMIF(#REF!,"*-Si-VEF-*-"&amp;$A150&amp;"-"&amp;$J$2,INDIRECT("'BD Ppto'!"&amp;#REF!))</f>
        <v>#REF!</v>
      </c>
      <c r="K150" s="20" t="e">
        <f ca="1">SUMIF(#REF!,"*-Si-VEQ-*-"&amp;$A150&amp;"-"&amp;$J$2,INDIRECT("'BD Ppto'!"&amp;#REF!))</f>
        <v>#REF!</v>
      </c>
      <c r="L150" s="21" t="e">
        <f ca="1">SUMIF(#REF!,"*-Si-USD-*-"&amp;$A150&amp;"-"&amp;$J$2,INDIRECT("'BD Ppto'!"&amp;#REF!))</f>
        <v>#REF!</v>
      </c>
      <c r="N150" s="27">
        <f ca="1">IFERROR(1000*SUMIF(#REF!,"*-Si-*-*-"&amp;$A150&amp;"-"&amp;O$2,INDIRECT("'BD Ppto'!"&amp;#REF!))/(SUM(O150:Q150)*Q$415),0)</f>
        <v>0</v>
      </c>
      <c r="O150" s="19" t="e">
        <f ca="1">SUMIF(#REF!,"*-Si-VEF-*-"&amp;$A150&amp;"-"&amp;O$2,INDIRECT("'BD Ppto'!"&amp;#REF!))</f>
        <v>#REF!</v>
      </c>
      <c r="P150" s="20" t="e">
        <f ca="1">SUMIF(#REF!,"*-Si-VEQ-*-"&amp;$A150&amp;"-"&amp;O$2,INDIRECT("'BD Ppto'!"&amp;#REF!))</f>
        <v>#REF!</v>
      </c>
      <c r="Q150" s="21" t="e">
        <f ca="1">SUMIF(#REF!,"*-Si-USD-*-"&amp;$A150&amp;"-"&amp;O$2,INDIRECT("'BD Ppto'!"&amp;#REF!))</f>
        <v>#REF!</v>
      </c>
      <c r="S150" s="27">
        <f ca="1">IFERROR(1000*SUMIF(#REF!,"*-Si-*-*-"&amp;$A150&amp;"-"&amp;T$2,INDIRECT("'BD Ppto'!"&amp;#REF!))/(SUM(T150:V150)*V$415),0)</f>
        <v>0</v>
      </c>
      <c r="T150" s="19" t="e">
        <f ca="1">SUMIF(#REF!,"*-Si-VEF-*-"&amp;$A150&amp;"-"&amp;T$2,INDIRECT("'BD Ppto'!"&amp;#REF!))</f>
        <v>#REF!</v>
      </c>
      <c r="U150" s="20" t="e">
        <f ca="1">SUMIF(#REF!,"*-Si-VEQ-*-"&amp;$A150&amp;"-"&amp;T$2,INDIRECT("'BD Ppto'!"&amp;#REF!))</f>
        <v>#REF!</v>
      </c>
      <c r="V150" s="21" t="e">
        <f ca="1">SUMIF(#REF!,"*-Si-USD-*-"&amp;$A150&amp;"-"&amp;T$2,INDIRECT("'BD Ppto'!"&amp;#REF!))</f>
        <v>#REF!</v>
      </c>
      <c r="X150" s="27">
        <f ca="1">IFERROR(1000*SUMIF(#REF!,"*-Si-*-*-"&amp;$A150&amp;"-"&amp;Y$2,INDIRECT("'BD Ppto'!"&amp;#REF!))/(SUM(Y150:AA150)*AA$415),0)</f>
        <v>0</v>
      </c>
      <c r="Y150" s="19" t="e">
        <f ca="1">SUMIF(#REF!,"*-Si-VEF-*-"&amp;$A150&amp;"-"&amp;Y$2,INDIRECT("'BD Ppto'!"&amp;#REF!))</f>
        <v>#REF!</v>
      </c>
      <c r="Z150" s="20" t="e">
        <f ca="1">SUMIF(#REF!,"*-Si-VEQ-*-"&amp;$A150&amp;"-"&amp;Y$2,INDIRECT("'BD Ppto'!"&amp;#REF!))</f>
        <v>#REF!</v>
      </c>
      <c r="AA150" s="21" t="e">
        <f ca="1">SUMIF(#REF!,"*-Si-USD-*-"&amp;$A150&amp;"-"&amp;Y$2,INDIRECT("'BD Ppto'!"&amp;#REF!))</f>
        <v>#REF!</v>
      </c>
      <c r="AC150" s="28">
        <f ca="1">IFERROR(1000*SUMIF(#REF!,"*-Si-*-Si-"&amp;$A150&amp;"-"&amp;AD$2,INDIRECT("'BD Ppto'!"&amp;#REF!))/(SUM(AD150:AF150)*AF$415),0)</f>
        <v>0</v>
      </c>
      <c r="AD150" s="22" t="e">
        <f ca="1">SUMIF(#REF!,"*-Si-VEF-Si-"&amp;$A150&amp;"-"&amp;AD$2,INDIRECT("'BD Ppto'!"&amp;#REF!))</f>
        <v>#REF!</v>
      </c>
      <c r="AE150" s="23" t="e">
        <f ca="1">SUMIF(#REF!,"*-Si-VEQ-Si-"&amp;$A150&amp;"-"&amp;AD$2,INDIRECT("'BD Ppto'!"&amp;#REF!))</f>
        <v>#REF!</v>
      </c>
      <c r="AF150" s="24" t="e">
        <f ca="1">SUMIF(#REF!,"*-Si-USD-Si-"&amp;$A150&amp;"-"&amp;AD$2,INDIRECT("'BD Ppto'!"&amp;#REF!))</f>
        <v>#REF!</v>
      </c>
      <c r="AI150" s="27">
        <f>IFERROR(1000*SUMIF(#REF!,"*-Si-*-*-"&amp;$A150&amp;"-"&amp;$AJ$2,#REF!)/((SUMIF(#REF!,"*-Si-*-*-"&amp;$A150&amp;"-"&amp;$AJ$2,#REF!))*$AV$6),0)</f>
        <v>0</v>
      </c>
      <c r="AJ150" s="25" t="e">
        <f>SUMIF(#REF!,"*-Si-VEF-*-"&amp;$A150&amp;"-"&amp;$AJ$2,#REF!)</f>
        <v>#REF!</v>
      </c>
      <c r="AK150" s="19" t="e">
        <f>SUMIF(#REF!,"*-Si-VEF-*-"&amp;$A150&amp;"-"&amp;$AJ$2,#REF!)</f>
        <v>#REF!</v>
      </c>
      <c r="AL150" s="19" t="e">
        <f>(SUMIF(#REF!,"*-Si-VEF-*-"&amp;$A150&amp;"-"&amp;$AJ$2,#REF!)*AL$6-SUMIF(#REF!,"*-Si-VEF-*-"&amp;$A150&amp;"-"&amp;$AJ$2,#REF!)*AK$6)/AL$5</f>
        <v>#REF!</v>
      </c>
      <c r="AM150" s="19" t="e">
        <f>(SUMIF(#REF!,"*-Si-VEF-*-"&amp;$A150&amp;"-"&amp;$AJ$2,#REF!)*AM$6-SUMIF(#REF!,"*-Si-VEF-*-"&amp;$A150&amp;"-"&amp;$AJ$2,#REF!)*AL$6)/AM$5</f>
        <v>#REF!</v>
      </c>
      <c r="AN150" s="19" t="e">
        <f>(SUMIF(#REF!,"*-Si-VEF-*-"&amp;$A150&amp;"-"&amp;$AJ$2,#REF!)*AN$6-SUMIF(#REF!,"*-Si-VEF-*-"&amp;$A150&amp;"-"&amp;$AJ$2,#REF!)*AM$6)/AN$5</f>
        <v>#REF!</v>
      </c>
      <c r="AO150" s="19" t="e">
        <f>(SUMIF(#REF!,"*-Si-VEF-*-"&amp;$A150&amp;"-"&amp;$AJ$2,#REF!)*AO$6-SUMIF(#REF!,"*-Si-VEF-*-"&amp;$A150&amp;"-"&amp;$AJ$2,#REF!)*AN$6)/AO$5</f>
        <v>#REF!</v>
      </c>
      <c r="AP150" s="19" t="e">
        <f>(SUMIF(#REF!,"*-Si-VEF-*-"&amp;$A150&amp;"-"&amp;$AJ$2,#REF!)*AP$6-SUMIF(#REF!,"*-Si-VEF-*-"&amp;$A150&amp;"-"&amp;$AJ$2,#REF!)*AO$6)/AP$5</f>
        <v>#REF!</v>
      </c>
      <c r="AQ150" s="19" t="e">
        <f>(SUMIF(#REF!,"*-Si-VEF-*-"&amp;$A150&amp;"-"&amp;$AJ$2,#REF!)*AQ$6-SUMIF(#REF!,"*-Si-VEF-*-"&amp;$A150&amp;"-"&amp;$AJ$2,#REF!)*AP$6)/AQ$5</f>
        <v>#REF!</v>
      </c>
      <c r="AR150" s="19" t="e">
        <f>(SUMIF(#REF!,"*-Si-VEF-*-"&amp;$A150&amp;"-"&amp;$AJ$2,#REF!)*AR$6-SUMIF(#REF!,"*-Si-VEF-*-"&amp;$A150&amp;"-"&amp;$AJ$2,#REF!)*AQ$6)/AR$5</f>
        <v>#REF!</v>
      </c>
      <c r="AS150" s="19" t="e">
        <f>(SUMIF(#REF!,"*-Si-VEF-*-"&amp;$A150&amp;"-"&amp;$AJ$2,#REF!)*AS$6-SUMIF(#REF!,"*-Si-VEF-*-"&amp;$A150&amp;"-"&amp;$AJ$2,#REF!)*AR$6)/AS$5</f>
        <v>#REF!</v>
      </c>
      <c r="AT150" s="19" t="e">
        <f>(SUMIF(#REF!,"*-Si-VEF-*-"&amp;$A150&amp;"-"&amp;$AJ$2,#REF!)*AT$6-SUMIF(#REF!,"*-Si-VEF-*-"&amp;$A150&amp;"-"&amp;$AJ$2,#REF!)*AS$6)/AT$5</f>
        <v>#REF!</v>
      </c>
      <c r="AU150" s="19" t="e">
        <f>(SUMIF(#REF!,"*-Si-VEF-*-"&amp;$A150&amp;"-"&amp;$AJ$2,#REF!)*AU$6-SUMIF(#REF!,"*-Si-VEF-*-"&amp;$A150&amp;"-"&amp;$AJ$2,#REF!)*AT$6)/AU$5</f>
        <v>#REF!</v>
      </c>
      <c r="AV150" s="19" t="e">
        <f>(SUMIF(#REF!,"*-Si-VEF-*-"&amp;$A150&amp;"-"&amp;$AJ$2,#REF!)*AV$6-SUMIF(#REF!,"*-Si-VEF-*-"&amp;$A150&amp;"-"&amp;$AJ$2,#REF!)*AU$6)/AV$5</f>
        <v>#REF!</v>
      </c>
      <c r="AX150" s="25" t="e">
        <f>SUMIF(#REF!,"*-Si-VEQ-*-"&amp;$A150&amp;"-"&amp;$AJ$2,#REF!)</f>
        <v>#REF!</v>
      </c>
      <c r="AY150" s="20" t="e">
        <f>SUMIF(#REF!,"*-Si-VEQ-*-"&amp;$A150&amp;"-"&amp;$AJ$2,#REF!)</f>
        <v>#REF!</v>
      </c>
      <c r="AZ150" s="20" t="e">
        <f>(SUMIF(#REF!,"*-Si-VEQ-*-"&amp;$A150&amp;"-"&amp;$AJ$2,#REF!)*AZ$6-SUMIF(#REF!,"*-Si-VEQ-*-"&amp;$A150&amp;"-"&amp;$AJ$2,#REF!)*AY$6)/AZ$5</f>
        <v>#REF!</v>
      </c>
      <c r="BA150" s="20" t="e">
        <f>(SUMIF(#REF!,"*-Si-VEQ-*-"&amp;$A150&amp;"-"&amp;$AJ$2,#REF!)*BA$6-SUMIF(#REF!,"*-Si-VEQ-*-"&amp;$A150&amp;"-"&amp;$AJ$2,#REF!)*AZ$6)/BA$5</f>
        <v>#REF!</v>
      </c>
      <c r="BB150" s="20" t="e">
        <f>(SUMIF(#REF!,"*-Si-VEQ-*-"&amp;$A150&amp;"-"&amp;$AJ$2,#REF!)*BB$6-SUMIF(#REF!,"*-Si-VEQ-*-"&amp;$A150&amp;"-"&amp;$AJ$2,#REF!)*BA$6)/BB$5</f>
        <v>#REF!</v>
      </c>
      <c r="BC150" s="20" t="e">
        <f>(SUMIF(#REF!,"*-Si-VEQ-*-"&amp;$A150&amp;"-"&amp;$AJ$2,#REF!)*BC$6-SUMIF(#REF!,"*-Si-VEQ-*-"&amp;$A150&amp;"-"&amp;$AJ$2,#REF!)*BB$6)/BC$5</f>
        <v>#REF!</v>
      </c>
      <c r="BD150" s="20" t="e">
        <f>(SUMIF(#REF!,"*-Si-VEQ-*-"&amp;$A150&amp;"-"&amp;$AJ$2,#REF!)*BD$6-SUMIF(#REF!,"*-Si-VEQ-*-"&amp;$A150&amp;"-"&amp;$AJ$2,#REF!)*BC$6)/BD$5</f>
        <v>#REF!</v>
      </c>
      <c r="BE150" s="20" t="e">
        <f>(SUMIF(#REF!,"*-Si-VEQ-*-"&amp;$A150&amp;"-"&amp;$AJ$2,#REF!)*BE$6-SUMIF(#REF!,"*-Si-VEQ-*-"&amp;$A150&amp;"-"&amp;$AJ$2,#REF!)*BD$6)/BE$5</f>
        <v>#REF!</v>
      </c>
      <c r="BF150" s="20" t="e">
        <f>(SUMIF(#REF!,"*-Si-VEQ-*-"&amp;$A150&amp;"-"&amp;$AJ$2,#REF!)*BF$6-SUMIF(#REF!,"*-Si-VEQ-*-"&amp;$A150&amp;"-"&amp;$AJ$2,#REF!)*BE$6)/BF$5</f>
        <v>#REF!</v>
      </c>
      <c r="BG150" s="20" t="e">
        <f>(SUMIF(#REF!,"*-Si-VEQ-*-"&amp;$A150&amp;"-"&amp;$AJ$2,#REF!)*BG$6-SUMIF(#REF!,"*-Si-VEQ-*-"&amp;$A150&amp;"-"&amp;$AJ$2,#REF!)*BF$6)/BG$5</f>
        <v>#REF!</v>
      </c>
      <c r="BH150" s="20" t="e">
        <f>(SUMIF(#REF!,"*-Si-VEQ-*-"&amp;$A150&amp;"-"&amp;$AJ$2,#REF!)*BH$6-SUMIF(#REF!,"*-Si-VEQ-*-"&amp;$A150&amp;"-"&amp;$AJ$2,#REF!)*BG$6)/BH$5</f>
        <v>#REF!</v>
      </c>
      <c r="BI150" s="20" t="e">
        <f>(SUMIF(#REF!,"*-Si-VEQ-*-"&amp;$A150&amp;"-"&amp;$AJ$2,#REF!)*BI$6-SUMIF(#REF!,"*-Si-VEQ-*-"&amp;$A150&amp;"-"&amp;$AJ$2,#REF!)*BH$6)/BI$5</f>
        <v>#REF!</v>
      </c>
      <c r="BJ150" s="20" t="e">
        <f>(SUMIF(#REF!,"*-Si-VEQ-*-"&amp;$A150&amp;"-"&amp;$AJ$2,#REF!)*BJ$6-SUMIF(#REF!,"*-Si-VEQ-*-"&amp;$A150&amp;"-"&amp;$AJ$2,#REF!)*BI$6)/BJ$5</f>
        <v>#REF!</v>
      </c>
      <c r="BL150" s="25" t="e">
        <f>SUMIF(#REF!,"*-Si-USD-*-"&amp;$A150&amp;"-"&amp;$AJ$2,#REF!)</f>
        <v>#REF!</v>
      </c>
      <c r="BM150" s="21" t="e">
        <f>SUMIF(#REF!,"*-Si-USD-*-"&amp;$A150&amp;"-"&amp;$AJ$2,#REF!)</f>
        <v>#REF!</v>
      </c>
      <c r="BN150" s="21" t="e">
        <f>(SUMIF(#REF!,"*-Si-USD-*-"&amp;$A150&amp;"-"&amp;$AJ$2,#REF!)*BN$6-SUMIF(#REF!,"*-Si-USD-*-"&amp;$A150&amp;"-"&amp;$AJ$2,#REF!)*BM$6)/BN$5</f>
        <v>#REF!</v>
      </c>
      <c r="BO150" s="21" t="e">
        <f>(SUMIF(#REF!,"*-Si-USD-*-"&amp;$A150&amp;"-"&amp;$AJ$2,#REF!)*BO$6-SUMIF(#REF!,"*-Si-USD-*-"&amp;$A150&amp;"-"&amp;$AJ$2,#REF!)*BN$6)/BO$5</f>
        <v>#REF!</v>
      </c>
      <c r="BP150" s="21" t="e">
        <f>(SUMIF(#REF!,"*-Si-USD-*-"&amp;$A150&amp;"-"&amp;$AJ$2,#REF!)*BP$6-SUMIF(#REF!,"*-Si-USD-*-"&amp;$A150&amp;"-"&amp;$AJ$2,#REF!)*BO$6)/BP$5</f>
        <v>#REF!</v>
      </c>
      <c r="BQ150" s="21" t="e">
        <f>(SUMIF(#REF!,"*-Si-USD-*-"&amp;$A150&amp;"-"&amp;$AJ$2,#REF!)*BQ$6-SUMIF(#REF!,"*-Si-USD-*-"&amp;$A150&amp;"-"&amp;$AJ$2,#REF!)*BP$6)/BQ$5</f>
        <v>#REF!</v>
      </c>
      <c r="BR150" s="21" t="e">
        <f>(SUMIF(#REF!,"*-Si-USD-*-"&amp;$A150&amp;"-"&amp;$AJ$2,#REF!)*BR$6-SUMIF(#REF!,"*-Si-USD-*-"&amp;$A150&amp;"-"&amp;$AJ$2,#REF!)*BQ$6)/BR$5</f>
        <v>#REF!</v>
      </c>
      <c r="BS150" s="21" t="e">
        <f>(SUMIF(#REF!,"*-Si-USD-*-"&amp;$A150&amp;"-"&amp;$AJ$2,#REF!)*BS$6-SUMIF(#REF!,"*-Si-USD-*-"&amp;$A150&amp;"-"&amp;$AJ$2,#REF!)*BR$6)/BS$5</f>
        <v>#REF!</v>
      </c>
      <c r="BT150" s="21" t="e">
        <f>(SUMIF(#REF!,"*-Si-USD-*-"&amp;$A150&amp;"-"&amp;$AJ$2,#REF!)*BT$6-SUMIF(#REF!,"*-Si-USD-*-"&amp;$A150&amp;"-"&amp;$AJ$2,#REF!)*BS$6)/BT$5</f>
        <v>#REF!</v>
      </c>
      <c r="BU150" s="21" t="e">
        <f>(SUMIF(#REF!,"*-Si-USD-*-"&amp;$A150&amp;"-"&amp;$AJ$2,#REF!)*BU$6-SUMIF(#REF!,"*-Si-USD-*-"&amp;$A150&amp;"-"&amp;$AJ$2,#REF!)*BT$6)/BU$5</f>
        <v>#REF!</v>
      </c>
      <c r="BV150" s="21" t="e">
        <f>(SUMIF(#REF!,"*-Si-USD-*-"&amp;$A150&amp;"-"&amp;$AJ$2,#REF!)*BV$6-SUMIF(#REF!,"*-Si-USD-*-"&amp;$A150&amp;"-"&amp;$AJ$2,#REF!)*BU$6)/BV$5</f>
        <v>#REF!</v>
      </c>
      <c r="BW150" s="21" t="e">
        <f>(SUMIF(#REF!,"*-Si-USD-*-"&amp;$A150&amp;"-"&amp;$AJ$2,#REF!)*BW$6-SUMIF(#REF!,"*-Si-USD-*-"&amp;$A150&amp;"-"&amp;$AJ$2,#REF!)*BV$6)/BW$5</f>
        <v>#REF!</v>
      </c>
      <c r="BX150" s="21" t="e">
        <f>(SUMIF(#REF!,"*-Si-USD-*-"&amp;$A150&amp;"-"&amp;$AJ$2,#REF!)*BX$6-SUMIF(#REF!,"*-Si-USD-*-"&amp;$A150&amp;"-"&amp;$AJ$2,#REF!)*BW$6)/BX$5</f>
        <v>#REF!</v>
      </c>
      <c r="CB150" s="28">
        <f>IFERROR(1000*SUMIF(#REF!,"*-Si-*-Si-"&amp;$A150&amp;"-"&amp;$AJ$2,#REF!)/(SUM(CC150:CE150)*$BX$6),0)</f>
        <v>0</v>
      </c>
      <c r="CC150" s="22" t="e">
        <f>SUMIF(#REF!,"*-Si-VEF-Si-"&amp;$A150&amp;"-"&amp;$AJ$2,#REF!)</f>
        <v>#REF!</v>
      </c>
      <c r="CD150" s="23" t="e">
        <f>SUMIF(#REF!,"*-Si-VEQ-Si-"&amp;$A150&amp;"-"&amp;$AJ$2,#REF!)</f>
        <v>#REF!</v>
      </c>
      <c r="CE150" s="24" t="e">
        <f>SUMIF(#REF!,"*-Si-USD-Si-"&amp;$A150&amp;"-"&amp;$AJ$2,#REF!)</f>
        <v>#REF!</v>
      </c>
      <c r="CI150" s="15" t="str">
        <f t="shared" si="51"/>
        <v>E150</v>
      </c>
      <c r="CK150" s="16">
        <v>12</v>
      </c>
      <c r="CL150" s="16">
        <v>1</v>
      </c>
      <c r="CM150" s="16">
        <v>4</v>
      </c>
    </row>
    <row r="151" spans="1:91" ht="20.100000000000001" customHeight="1" x14ac:dyDescent="0.25">
      <c r="A151" s="18" t="s">
        <v>257</v>
      </c>
      <c r="E151" s="15" t="s">
        <v>258</v>
      </c>
      <c r="G151" s="15" t="str">
        <f t="shared" si="50"/>
        <v>D151</v>
      </c>
      <c r="I151" s="27">
        <f ca="1">IFERROR(1000*SUMIF(#REF!,"*-Si-*-*-"&amp;$A151&amp;"-"&amp;J$2,INDIRECT("'BD Ppto'!"&amp;#REF!))/(SUM(J151:L151)*L$415),0)</f>
        <v>0</v>
      </c>
      <c r="J151" s="19" t="e">
        <f ca="1">SUMIF(#REF!,"*-Si-VEF-*-"&amp;$A151&amp;"-"&amp;$J$2,INDIRECT("'BD Ppto'!"&amp;#REF!))</f>
        <v>#REF!</v>
      </c>
      <c r="K151" s="20" t="e">
        <f ca="1">SUMIF(#REF!,"*-Si-VEQ-*-"&amp;$A151&amp;"-"&amp;$J$2,INDIRECT("'BD Ppto'!"&amp;#REF!))</f>
        <v>#REF!</v>
      </c>
      <c r="L151" s="21" t="e">
        <f ca="1">SUMIF(#REF!,"*-Si-USD-*-"&amp;$A151&amp;"-"&amp;$J$2,INDIRECT("'BD Ppto'!"&amp;#REF!))</f>
        <v>#REF!</v>
      </c>
      <c r="N151" s="27">
        <f ca="1">IFERROR(1000*SUMIF(#REF!,"*-Si-*-*-"&amp;$A151&amp;"-"&amp;O$2,INDIRECT("'BD Ppto'!"&amp;#REF!))/(SUM(O151:Q151)*Q$415),0)</f>
        <v>0</v>
      </c>
      <c r="O151" s="19" t="e">
        <f ca="1">SUMIF(#REF!,"*-Si-VEF-*-"&amp;$A151&amp;"-"&amp;O$2,INDIRECT("'BD Ppto'!"&amp;#REF!))</f>
        <v>#REF!</v>
      </c>
      <c r="P151" s="20" t="e">
        <f ca="1">SUMIF(#REF!,"*-Si-VEQ-*-"&amp;$A151&amp;"-"&amp;O$2,INDIRECT("'BD Ppto'!"&amp;#REF!))</f>
        <v>#REF!</v>
      </c>
      <c r="Q151" s="21" t="e">
        <f ca="1">SUMIF(#REF!,"*-Si-USD-*-"&amp;$A151&amp;"-"&amp;O$2,INDIRECT("'BD Ppto'!"&amp;#REF!))</f>
        <v>#REF!</v>
      </c>
      <c r="S151" s="27">
        <f ca="1">IFERROR(1000*SUMIF(#REF!,"*-Si-*-*-"&amp;$A151&amp;"-"&amp;T$2,INDIRECT("'BD Ppto'!"&amp;#REF!))/(SUM(T151:V151)*V$415),0)</f>
        <v>0</v>
      </c>
      <c r="T151" s="19" t="e">
        <f ca="1">SUMIF(#REF!,"*-Si-VEF-*-"&amp;$A151&amp;"-"&amp;T$2,INDIRECT("'BD Ppto'!"&amp;#REF!))</f>
        <v>#REF!</v>
      </c>
      <c r="U151" s="20" t="e">
        <f ca="1">SUMIF(#REF!,"*-Si-VEQ-*-"&amp;$A151&amp;"-"&amp;T$2,INDIRECT("'BD Ppto'!"&amp;#REF!))</f>
        <v>#REF!</v>
      </c>
      <c r="V151" s="21" t="e">
        <f ca="1">SUMIF(#REF!,"*-Si-USD-*-"&amp;$A151&amp;"-"&amp;T$2,INDIRECT("'BD Ppto'!"&amp;#REF!))</f>
        <v>#REF!</v>
      </c>
      <c r="X151" s="27">
        <f ca="1">IFERROR(1000*SUMIF(#REF!,"*-Si-*-*-"&amp;$A151&amp;"-"&amp;Y$2,INDIRECT("'BD Ppto'!"&amp;#REF!))/(SUM(Y151:AA151)*AA$415),0)</f>
        <v>0</v>
      </c>
      <c r="Y151" s="19" t="e">
        <f ca="1">SUMIF(#REF!,"*-Si-VEF-*-"&amp;$A151&amp;"-"&amp;Y$2,INDIRECT("'BD Ppto'!"&amp;#REF!))</f>
        <v>#REF!</v>
      </c>
      <c r="Z151" s="20" t="e">
        <f ca="1">SUMIF(#REF!,"*-Si-VEQ-*-"&amp;$A151&amp;"-"&amp;Y$2,INDIRECT("'BD Ppto'!"&amp;#REF!))</f>
        <v>#REF!</v>
      </c>
      <c r="AA151" s="21" t="e">
        <f ca="1">SUMIF(#REF!,"*-Si-USD-*-"&amp;$A151&amp;"-"&amp;Y$2,INDIRECT("'BD Ppto'!"&amp;#REF!))</f>
        <v>#REF!</v>
      </c>
      <c r="AC151" s="28">
        <f ca="1">IFERROR(1000*SUMIF(#REF!,"*-Si-*-Si-"&amp;$A151&amp;"-"&amp;AD$2,INDIRECT("'BD Ppto'!"&amp;#REF!))/(SUM(AD151:AF151)*AF$415),0)</f>
        <v>0</v>
      </c>
      <c r="AD151" s="22" t="e">
        <f ca="1">SUMIF(#REF!,"*-Si-VEF-Si-"&amp;$A151&amp;"-"&amp;AD$2,INDIRECT("'BD Ppto'!"&amp;#REF!))</f>
        <v>#REF!</v>
      </c>
      <c r="AE151" s="23" t="e">
        <f ca="1">SUMIF(#REF!,"*-Si-VEQ-Si-"&amp;$A151&amp;"-"&amp;AD$2,INDIRECT("'BD Ppto'!"&amp;#REF!))</f>
        <v>#REF!</v>
      </c>
      <c r="AF151" s="24" t="e">
        <f ca="1">SUMIF(#REF!,"*-Si-USD-Si-"&amp;$A151&amp;"-"&amp;AD$2,INDIRECT("'BD Ppto'!"&amp;#REF!))</f>
        <v>#REF!</v>
      </c>
      <c r="AI151" s="27">
        <f>IFERROR(1000*SUMIF(#REF!,"*-Si-*-*-"&amp;$A151&amp;"-"&amp;$AJ$2,#REF!)/((SUMIF(#REF!,"*-Si-*-*-"&amp;$A151&amp;"-"&amp;$AJ$2,#REF!))*$AV$6),0)</f>
        <v>0</v>
      </c>
      <c r="AJ151" s="25" t="e">
        <f>SUMIF(#REF!,"*-Si-VEF-*-"&amp;$A151&amp;"-"&amp;$AJ$2,#REF!)</f>
        <v>#REF!</v>
      </c>
      <c r="AK151" s="19" t="e">
        <f>SUMIF(#REF!,"*-Si-VEF-*-"&amp;$A151&amp;"-"&amp;$AJ$2,#REF!)</f>
        <v>#REF!</v>
      </c>
      <c r="AL151" s="19" t="e">
        <f>(SUMIF(#REF!,"*-Si-VEF-*-"&amp;$A151&amp;"-"&amp;$AJ$2,#REF!)*AL$6-SUMIF(#REF!,"*-Si-VEF-*-"&amp;$A151&amp;"-"&amp;$AJ$2,#REF!)*AK$6)/AL$5</f>
        <v>#REF!</v>
      </c>
      <c r="AM151" s="19" t="e">
        <f>(SUMIF(#REF!,"*-Si-VEF-*-"&amp;$A151&amp;"-"&amp;$AJ$2,#REF!)*AM$6-SUMIF(#REF!,"*-Si-VEF-*-"&amp;$A151&amp;"-"&amp;$AJ$2,#REF!)*AL$6)/AM$5</f>
        <v>#REF!</v>
      </c>
      <c r="AN151" s="19" t="e">
        <f>(SUMIF(#REF!,"*-Si-VEF-*-"&amp;$A151&amp;"-"&amp;$AJ$2,#REF!)*AN$6-SUMIF(#REF!,"*-Si-VEF-*-"&amp;$A151&amp;"-"&amp;$AJ$2,#REF!)*AM$6)/AN$5</f>
        <v>#REF!</v>
      </c>
      <c r="AO151" s="19" t="e">
        <f>(SUMIF(#REF!,"*-Si-VEF-*-"&amp;$A151&amp;"-"&amp;$AJ$2,#REF!)*AO$6-SUMIF(#REF!,"*-Si-VEF-*-"&amp;$A151&amp;"-"&amp;$AJ$2,#REF!)*AN$6)/AO$5</f>
        <v>#REF!</v>
      </c>
      <c r="AP151" s="19" t="e">
        <f>(SUMIF(#REF!,"*-Si-VEF-*-"&amp;$A151&amp;"-"&amp;$AJ$2,#REF!)*AP$6-SUMIF(#REF!,"*-Si-VEF-*-"&amp;$A151&amp;"-"&amp;$AJ$2,#REF!)*AO$6)/AP$5</f>
        <v>#REF!</v>
      </c>
      <c r="AQ151" s="19" t="e">
        <f>(SUMIF(#REF!,"*-Si-VEF-*-"&amp;$A151&amp;"-"&amp;$AJ$2,#REF!)*AQ$6-SUMIF(#REF!,"*-Si-VEF-*-"&amp;$A151&amp;"-"&amp;$AJ$2,#REF!)*AP$6)/AQ$5</f>
        <v>#REF!</v>
      </c>
      <c r="AR151" s="19" t="e">
        <f>(SUMIF(#REF!,"*-Si-VEF-*-"&amp;$A151&amp;"-"&amp;$AJ$2,#REF!)*AR$6-SUMIF(#REF!,"*-Si-VEF-*-"&amp;$A151&amp;"-"&amp;$AJ$2,#REF!)*AQ$6)/AR$5</f>
        <v>#REF!</v>
      </c>
      <c r="AS151" s="19" t="e">
        <f>(SUMIF(#REF!,"*-Si-VEF-*-"&amp;$A151&amp;"-"&amp;$AJ$2,#REF!)*AS$6-SUMIF(#REF!,"*-Si-VEF-*-"&amp;$A151&amp;"-"&amp;$AJ$2,#REF!)*AR$6)/AS$5</f>
        <v>#REF!</v>
      </c>
      <c r="AT151" s="19" t="e">
        <f>(SUMIF(#REF!,"*-Si-VEF-*-"&amp;$A151&amp;"-"&amp;$AJ$2,#REF!)*AT$6-SUMIF(#REF!,"*-Si-VEF-*-"&amp;$A151&amp;"-"&amp;$AJ$2,#REF!)*AS$6)/AT$5</f>
        <v>#REF!</v>
      </c>
      <c r="AU151" s="19" t="e">
        <f>(SUMIF(#REF!,"*-Si-VEF-*-"&amp;$A151&amp;"-"&amp;$AJ$2,#REF!)*AU$6-SUMIF(#REF!,"*-Si-VEF-*-"&amp;$A151&amp;"-"&amp;$AJ$2,#REF!)*AT$6)/AU$5</f>
        <v>#REF!</v>
      </c>
      <c r="AV151" s="19" t="e">
        <f>(SUMIF(#REF!,"*-Si-VEF-*-"&amp;$A151&amp;"-"&amp;$AJ$2,#REF!)*AV$6-SUMIF(#REF!,"*-Si-VEF-*-"&amp;$A151&amp;"-"&amp;$AJ$2,#REF!)*AU$6)/AV$5</f>
        <v>#REF!</v>
      </c>
      <c r="AX151" s="25" t="e">
        <f>SUMIF(#REF!,"*-Si-VEQ-*-"&amp;$A151&amp;"-"&amp;$AJ$2,#REF!)</f>
        <v>#REF!</v>
      </c>
      <c r="AY151" s="20" t="e">
        <f>SUMIF(#REF!,"*-Si-VEQ-*-"&amp;$A151&amp;"-"&amp;$AJ$2,#REF!)</f>
        <v>#REF!</v>
      </c>
      <c r="AZ151" s="20" t="e">
        <f>(SUMIF(#REF!,"*-Si-VEQ-*-"&amp;$A151&amp;"-"&amp;$AJ$2,#REF!)*AZ$6-SUMIF(#REF!,"*-Si-VEQ-*-"&amp;$A151&amp;"-"&amp;$AJ$2,#REF!)*AY$6)/AZ$5</f>
        <v>#REF!</v>
      </c>
      <c r="BA151" s="20" t="e">
        <f>(SUMIF(#REF!,"*-Si-VEQ-*-"&amp;$A151&amp;"-"&amp;$AJ$2,#REF!)*BA$6-SUMIF(#REF!,"*-Si-VEQ-*-"&amp;$A151&amp;"-"&amp;$AJ$2,#REF!)*AZ$6)/BA$5</f>
        <v>#REF!</v>
      </c>
      <c r="BB151" s="20" t="e">
        <f>(SUMIF(#REF!,"*-Si-VEQ-*-"&amp;$A151&amp;"-"&amp;$AJ$2,#REF!)*BB$6-SUMIF(#REF!,"*-Si-VEQ-*-"&amp;$A151&amp;"-"&amp;$AJ$2,#REF!)*BA$6)/BB$5</f>
        <v>#REF!</v>
      </c>
      <c r="BC151" s="20" t="e">
        <f>(SUMIF(#REF!,"*-Si-VEQ-*-"&amp;$A151&amp;"-"&amp;$AJ$2,#REF!)*BC$6-SUMIF(#REF!,"*-Si-VEQ-*-"&amp;$A151&amp;"-"&amp;$AJ$2,#REF!)*BB$6)/BC$5</f>
        <v>#REF!</v>
      </c>
      <c r="BD151" s="20" t="e">
        <f>(SUMIF(#REF!,"*-Si-VEQ-*-"&amp;$A151&amp;"-"&amp;$AJ$2,#REF!)*BD$6-SUMIF(#REF!,"*-Si-VEQ-*-"&amp;$A151&amp;"-"&amp;$AJ$2,#REF!)*BC$6)/BD$5</f>
        <v>#REF!</v>
      </c>
      <c r="BE151" s="20" t="e">
        <f>(SUMIF(#REF!,"*-Si-VEQ-*-"&amp;$A151&amp;"-"&amp;$AJ$2,#REF!)*BE$6-SUMIF(#REF!,"*-Si-VEQ-*-"&amp;$A151&amp;"-"&amp;$AJ$2,#REF!)*BD$6)/BE$5</f>
        <v>#REF!</v>
      </c>
      <c r="BF151" s="20" t="e">
        <f>(SUMIF(#REF!,"*-Si-VEQ-*-"&amp;$A151&amp;"-"&amp;$AJ$2,#REF!)*BF$6-SUMIF(#REF!,"*-Si-VEQ-*-"&amp;$A151&amp;"-"&amp;$AJ$2,#REF!)*BE$6)/BF$5</f>
        <v>#REF!</v>
      </c>
      <c r="BG151" s="20" t="e">
        <f>(SUMIF(#REF!,"*-Si-VEQ-*-"&amp;$A151&amp;"-"&amp;$AJ$2,#REF!)*BG$6-SUMIF(#REF!,"*-Si-VEQ-*-"&amp;$A151&amp;"-"&amp;$AJ$2,#REF!)*BF$6)/BG$5</f>
        <v>#REF!</v>
      </c>
      <c r="BH151" s="20" t="e">
        <f>(SUMIF(#REF!,"*-Si-VEQ-*-"&amp;$A151&amp;"-"&amp;$AJ$2,#REF!)*BH$6-SUMIF(#REF!,"*-Si-VEQ-*-"&amp;$A151&amp;"-"&amp;$AJ$2,#REF!)*BG$6)/BH$5</f>
        <v>#REF!</v>
      </c>
      <c r="BI151" s="20" t="e">
        <f>(SUMIF(#REF!,"*-Si-VEQ-*-"&amp;$A151&amp;"-"&amp;$AJ$2,#REF!)*BI$6-SUMIF(#REF!,"*-Si-VEQ-*-"&amp;$A151&amp;"-"&amp;$AJ$2,#REF!)*BH$6)/BI$5</f>
        <v>#REF!</v>
      </c>
      <c r="BJ151" s="20" t="e">
        <f>(SUMIF(#REF!,"*-Si-VEQ-*-"&amp;$A151&amp;"-"&amp;$AJ$2,#REF!)*BJ$6-SUMIF(#REF!,"*-Si-VEQ-*-"&amp;$A151&amp;"-"&amp;$AJ$2,#REF!)*BI$6)/BJ$5</f>
        <v>#REF!</v>
      </c>
      <c r="BL151" s="25" t="e">
        <f>SUMIF(#REF!,"*-Si-USD-*-"&amp;$A151&amp;"-"&amp;$AJ$2,#REF!)</f>
        <v>#REF!</v>
      </c>
      <c r="BM151" s="21" t="e">
        <f>SUMIF(#REF!,"*-Si-USD-*-"&amp;$A151&amp;"-"&amp;$AJ$2,#REF!)</f>
        <v>#REF!</v>
      </c>
      <c r="BN151" s="21" t="e">
        <f>(SUMIF(#REF!,"*-Si-USD-*-"&amp;$A151&amp;"-"&amp;$AJ$2,#REF!)*BN$6-SUMIF(#REF!,"*-Si-USD-*-"&amp;$A151&amp;"-"&amp;$AJ$2,#REF!)*BM$6)/BN$5</f>
        <v>#REF!</v>
      </c>
      <c r="BO151" s="21" t="e">
        <f>(SUMIF(#REF!,"*-Si-USD-*-"&amp;$A151&amp;"-"&amp;$AJ$2,#REF!)*BO$6-SUMIF(#REF!,"*-Si-USD-*-"&amp;$A151&amp;"-"&amp;$AJ$2,#REF!)*BN$6)/BO$5</f>
        <v>#REF!</v>
      </c>
      <c r="BP151" s="21" t="e">
        <f>(SUMIF(#REF!,"*-Si-USD-*-"&amp;$A151&amp;"-"&amp;$AJ$2,#REF!)*BP$6-SUMIF(#REF!,"*-Si-USD-*-"&amp;$A151&amp;"-"&amp;$AJ$2,#REF!)*BO$6)/BP$5</f>
        <v>#REF!</v>
      </c>
      <c r="BQ151" s="21" t="e">
        <f>(SUMIF(#REF!,"*-Si-USD-*-"&amp;$A151&amp;"-"&amp;$AJ$2,#REF!)*BQ$6-SUMIF(#REF!,"*-Si-USD-*-"&amp;$A151&amp;"-"&amp;$AJ$2,#REF!)*BP$6)/BQ$5</f>
        <v>#REF!</v>
      </c>
      <c r="BR151" s="21" t="e">
        <f>(SUMIF(#REF!,"*-Si-USD-*-"&amp;$A151&amp;"-"&amp;$AJ$2,#REF!)*BR$6-SUMIF(#REF!,"*-Si-USD-*-"&amp;$A151&amp;"-"&amp;$AJ$2,#REF!)*BQ$6)/BR$5</f>
        <v>#REF!</v>
      </c>
      <c r="BS151" s="21" t="e">
        <f>(SUMIF(#REF!,"*-Si-USD-*-"&amp;$A151&amp;"-"&amp;$AJ$2,#REF!)*BS$6-SUMIF(#REF!,"*-Si-USD-*-"&amp;$A151&amp;"-"&amp;$AJ$2,#REF!)*BR$6)/BS$5</f>
        <v>#REF!</v>
      </c>
      <c r="BT151" s="21" t="e">
        <f>(SUMIF(#REF!,"*-Si-USD-*-"&amp;$A151&amp;"-"&amp;$AJ$2,#REF!)*BT$6-SUMIF(#REF!,"*-Si-USD-*-"&amp;$A151&amp;"-"&amp;$AJ$2,#REF!)*BS$6)/BT$5</f>
        <v>#REF!</v>
      </c>
      <c r="BU151" s="21" t="e">
        <f>(SUMIF(#REF!,"*-Si-USD-*-"&amp;$A151&amp;"-"&amp;$AJ$2,#REF!)*BU$6-SUMIF(#REF!,"*-Si-USD-*-"&amp;$A151&amp;"-"&amp;$AJ$2,#REF!)*BT$6)/BU$5</f>
        <v>#REF!</v>
      </c>
      <c r="BV151" s="21" t="e">
        <f>(SUMIF(#REF!,"*-Si-USD-*-"&amp;$A151&amp;"-"&amp;$AJ$2,#REF!)*BV$6-SUMIF(#REF!,"*-Si-USD-*-"&amp;$A151&amp;"-"&amp;$AJ$2,#REF!)*BU$6)/BV$5</f>
        <v>#REF!</v>
      </c>
      <c r="BW151" s="21" t="e">
        <f>(SUMIF(#REF!,"*-Si-USD-*-"&amp;$A151&amp;"-"&amp;$AJ$2,#REF!)*BW$6-SUMIF(#REF!,"*-Si-USD-*-"&amp;$A151&amp;"-"&amp;$AJ$2,#REF!)*BV$6)/BW$5</f>
        <v>#REF!</v>
      </c>
      <c r="BX151" s="21" t="e">
        <f>(SUMIF(#REF!,"*-Si-USD-*-"&amp;$A151&amp;"-"&amp;$AJ$2,#REF!)*BX$6-SUMIF(#REF!,"*-Si-USD-*-"&amp;$A151&amp;"-"&amp;$AJ$2,#REF!)*BW$6)/BX$5</f>
        <v>#REF!</v>
      </c>
      <c r="CB151" s="28">
        <f>IFERROR(1000*SUMIF(#REF!,"*-Si-*-Si-"&amp;$A151&amp;"-"&amp;$AJ$2,#REF!)/(SUM(CC151:CE151)*$BX$6),0)</f>
        <v>0</v>
      </c>
      <c r="CC151" s="22" t="e">
        <f>SUMIF(#REF!,"*-Si-VEF-Si-"&amp;$A151&amp;"-"&amp;$AJ$2,#REF!)</f>
        <v>#REF!</v>
      </c>
      <c r="CD151" s="23" t="e">
        <f>SUMIF(#REF!,"*-Si-VEQ-Si-"&amp;$A151&amp;"-"&amp;$AJ$2,#REF!)</f>
        <v>#REF!</v>
      </c>
      <c r="CE151" s="24" t="e">
        <f>SUMIF(#REF!,"*-Si-USD-Si-"&amp;$A151&amp;"-"&amp;$AJ$2,#REF!)</f>
        <v>#REF!</v>
      </c>
      <c r="CI151" s="15" t="str">
        <f t="shared" si="51"/>
        <v>E151</v>
      </c>
      <c r="CK151" s="16">
        <v>12</v>
      </c>
      <c r="CL151" s="16">
        <v>0</v>
      </c>
      <c r="CM151" s="16">
        <v>4</v>
      </c>
    </row>
    <row r="152" spans="1:91" ht="20.100000000000001" customHeight="1" x14ac:dyDescent="0.25">
      <c r="A152" s="18" t="s">
        <v>259</v>
      </c>
      <c r="E152" s="15" t="s">
        <v>260</v>
      </c>
      <c r="G152" s="15" t="str">
        <f t="shared" si="50"/>
        <v>D152</v>
      </c>
      <c r="I152" s="27">
        <f ca="1">IFERROR(1000*SUMIF(#REF!,"*-Si-*-*-"&amp;$A152&amp;"-"&amp;J$2,INDIRECT("'BD Ppto'!"&amp;#REF!))/(SUM(J152:L152)*L$415),0)</f>
        <v>0</v>
      </c>
      <c r="J152" s="19" t="e">
        <f ca="1">SUMIF(#REF!,"*-Si-VEF-*-"&amp;$A152&amp;"-"&amp;$J$2,INDIRECT("'BD Ppto'!"&amp;#REF!))</f>
        <v>#REF!</v>
      </c>
      <c r="K152" s="20" t="e">
        <f ca="1">SUMIF(#REF!,"*-Si-VEQ-*-"&amp;$A152&amp;"-"&amp;$J$2,INDIRECT("'BD Ppto'!"&amp;#REF!))</f>
        <v>#REF!</v>
      </c>
      <c r="L152" s="21" t="e">
        <f ca="1">SUMIF(#REF!,"*-Si-USD-*-"&amp;$A152&amp;"-"&amp;$J$2,INDIRECT("'BD Ppto'!"&amp;#REF!))</f>
        <v>#REF!</v>
      </c>
      <c r="N152" s="27">
        <f ca="1">IFERROR(1000*SUMIF(#REF!,"*-Si-*-*-"&amp;$A152&amp;"-"&amp;O$2,INDIRECT("'BD Ppto'!"&amp;#REF!))/(SUM(O152:Q152)*Q$415),0)</f>
        <v>0</v>
      </c>
      <c r="O152" s="19" t="e">
        <f ca="1">SUMIF(#REF!,"*-Si-VEF-*-"&amp;$A152&amp;"-"&amp;O$2,INDIRECT("'BD Ppto'!"&amp;#REF!))</f>
        <v>#REF!</v>
      </c>
      <c r="P152" s="20" t="e">
        <f ca="1">SUMIF(#REF!,"*-Si-VEQ-*-"&amp;$A152&amp;"-"&amp;O$2,INDIRECT("'BD Ppto'!"&amp;#REF!))</f>
        <v>#REF!</v>
      </c>
      <c r="Q152" s="21" t="e">
        <f ca="1">SUMIF(#REF!,"*-Si-USD-*-"&amp;$A152&amp;"-"&amp;O$2,INDIRECT("'BD Ppto'!"&amp;#REF!))</f>
        <v>#REF!</v>
      </c>
      <c r="S152" s="27">
        <f ca="1">IFERROR(1000*SUMIF(#REF!,"*-Si-*-*-"&amp;$A152&amp;"-"&amp;T$2,INDIRECT("'BD Ppto'!"&amp;#REF!))/(SUM(T152:V152)*V$415),0)</f>
        <v>0</v>
      </c>
      <c r="T152" s="19" t="e">
        <f ca="1">SUMIF(#REF!,"*-Si-VEF-*-"&amp;$A152&amp;"-"&amp;T$2,INDIRECT("'BD Ppto'!"&amp;#REF!))</f>
        <v>#REF!</v>
      </c>
      <c r="U152" s="20" t="e">
        <f ca="1">SUMIF(#REF!,"*-Si-VEQ-*-"&amp;$A152&amp;"-"&amp;T$2,INDIRECT("'BD Ppto'!"&amp;#REF!))</f>
        <v>#REF!</v>
      </c>
      <c r="V152" s="21" t="e">
        <f ca="1">SUMIF(#REF!,"*-Si-USD-*-"&amp;$A152&amp;"-"&amp;T$2,INDIRECT("'BD Ppto'!"&amp;#REF!))</f>
        <v>#REF!</v>
      </c>
      <c r="X152" s="27">
        <f ca="1">IFERROR(1000*SUMIF(#REF!,"*-Si-*-*-"&amp;$A152&amp;"-"&amp;Y$2,INDIRECT("'BD Ppto'!"&amp;#REF!))/(SUM(Y152:AA152)*AA$415),0)</f>
        <v>0</v>
      </c>
      <c r="Y152" s="19" t="e">
        <f ca="1">SUMIF(#REF!,"*-Si-VEF-*-"&amp;$A152&amp;"-"&amp;Y$2,INDIRECT("'BD Ppto'!"&amp;#REF!))</f>
        <v>#REF!</v>
      </c>
      <c r="Z152" s="20" t="e">
        <f ca="1">SUMIF(#REF!,"*-Si-VEQ-*-"&amp;$A152&amp;"-"&amp;Y$2,INDIRECT("'BD Ppto'!"&amp;#REF!))</f>
        <v>#REF!</v>
      </c>
      <c r="AA152" s="21" t="e">
        <f ca="1">SUMIF(#REF!,"*-Si-USD-*-"&amp;$A152&amp;"-"&amp;Y$2,INDIRECT("'BD Ppto'!"&amp;#REF!))</f>
        <v>#REF!</v>
      </c>
      <c r="AC152" s="28">
        <f ca="1">IFERROR(1000*SUMIF(#REF!,"*-Si-*-Si-"&amp;$A152&amp;"-"&amp;AD$2,INDIRECT("'BD Ppto'!"&amp;#REF!))/(SUM(AD152:AF152)*AF$415),0)</f>
        <v>0</v>
      </c>
      <c r="AD152" s="22" t="e">
        <f ca="1">SUMIF(#REF!,"*-Si-VEF-Si-"&amp;$A152&amp;"-"&amp;AD$2,INDIRECT("'BD Ppto'!"&amp;#REF!))</f>
        <v>#REF!</v>
      </c>
      <c r="AE152" s="23" t="e">
        <f ca="1">SUMIF(#REF!,"*-Si-VEQ-Si-"&amp;$A152&amp;"-"&amp;AD$2,INDIRECT("'BD Ppto'!"&amp;#REF!))</f>
        <v>#REF!</v>
      </c>
      <c r="AF152" s="24" t="e">
        <f ca="1">SUMIF(#REF!,"*-Si-USD-Si-"&amp;$A152&amp;"-"&amp;AD$2,INDIRECT("'BD Ppto'!"&amp;#REF!))</f>
        <v>#REF!</v>
      </c>
      <c r="AI152" s="27">
        <f>IFERROR(1000*SUMIF(#REF!,"*-Si-*-*-"&amp;$A152&amp;"-"&amp;$AJ$2,#REF!)/((SUMIF(#REF!,"*-Si-*-*-"&amp;$A152&amp;"-"&amp;$AJ$2,#REF!))*$AV$6),0)</f>
        <v>0</v>
      </c>
      <c r="AJ152" s="25" t="e">
        <f>SUMIF(#REF!,"*-Si-VEF-*-"&amp;$A152&amp;"-"&amp;$AJ$2,#REF!)</f>
        <v>#REF!</v>
      </c>
      <c r="AK152" s="19" t="e">
        <f>SUMIF(#REF!,"*-Si-VEF-*-"&amp;$A152&amp;"-"&amp;$AJ$2,#REF!)</f>
        <v>#REF!</v>
      </c>
      <c r="AL152" s="19" t="e">
        <f>(SUMIF(#REF!,"*-Si-VEF-*-"&amp;$A152&amp;"-"&amp;$AJ$2,#REF!)*AL$6-SUMIF(#REF!,"*-Si-VEF-*-"&amp;$A152&amp;"-"&amp;$AJ$2,#REF!)*AK$6)/AL$5</f>
        <v>#REF!</v>
      </c>
      <c r="AM152" s="19" t="e">
        <f>(SUMIF(#REF!,"*-Si-VEF-*-"&amp;$A152&amp;"-"&amp;$AJ$2,#REF!)*AM$6-SUMIF(#REF!,"*-Si-VEF-*-"&amp;$A152&amp;"-"&amp;$AJ$2,#REF!)*AL$6)/AM$5</f>
        <v>#REF!</v>
      </c>
      <c r="AN152" s="19" t="e">
        <f>(SUMIF(#REF!,"*-Si-VEF-*-"&amp;$A152&amp;"-"&amp;$AJ$2,#REF!)*AN$6-SUMIF(#REF!,"*-Si-VEF-*-"&amp;$A152&amp;"-"&amp;$AJ$2,#REF!)*AM$6)/AN$5</f>
        <v>#REF!</v>
      </c>
      <c r="AO152" s="19" t="e">
        <f>(SUMIF(#REF!,"*-Si-VEF-*-"&amp;$A152&amp;"-"&amp;$AJ$2,#REF!)*AO$6-SUMIF(#REF!,"*-Si-VEF-*-"&amp;$A152&amp;"-"&amp;$AJ$2,#REF!)*AN$6)/AO$5</f>
        <v>#REF!</v>
      </c>
      <c r="AP152" s="19" t="e">
        <f>(SUMIF(#REF!,"*-Si-VEF-*-"&amp;$A152&amp;"-"&amp;$AJ$2,#REF!)*AP$6-SUMIF(#REF!,"*-Si-VEF-*-"&amp;$A152&amp;"-"&amp;$AJ$2,#REF!)*AO$6)/AP$5</f>
        <v>#REF!</v>
      </c>
      <c r="AQ152" s="19" t="e">
        <f>(SUMIF(#REF!,"*-Si-VEF-*-"&amp;$A152&amp;"-"&amp;$AJ$2,#REF!)*AQ$6-SUMIF(#REF!,"*-Si-VEF-*-"&amp;$A152&amp;"-"&amp;$AJ$2,#REF!)*AP$6)/AQ$5</f>
        <v>#REF!</v>
      </c>
      <c r="AR152" s="19" t="e">
        <f>(SUMIF(#REF!,"*-Si-VEF-*-"&amp;$A152&amp;"-"&amp;$AJ$2,#REF!)*AR$6-SUMIF(#REF!,"*-Si-VEF-*-"&amp;$A152&amp;"-"&amp;$AJ$2,#REF!)*AQ$6)/AR$5</f>
        <v>#REF!</v>
      </c>
      <c r="AS152" s="19" t="e">
        <f>(SUMIF(#REF!,"*-Si-VEF-*-"&amp;$A152&amp;"-"&amp;$AJ$2,#REF!)*AS$6-SUMIF(#REF!,"*-Si-VEF-*-"&amp;$A152&amp;"-"&amp;$AJ$2,#REF!)*AR$6)/AS$5</f>
        <v>#REF!</v>
      </c>
      <c r="AT152" s="19" t="e">
        <f>(SUMIF(#REF!,"*-Si-VEF-*-"&amp;$A152&amp;"-"&amp;$AJ$2,#REF!)*AT$6-SUMIF(#REF!,"*-Si-VEF-*-"&amp;$A152&amp;"-"&amp;$AJ$2,#REF!)*AS$6)/AT$5</f>
        <v>#REF!</v>
      </c>
      <c r="AU152" s="19" t="e">
        <f>(SUMIF(#REF!,"*-Si-VEF-*-"&amp;$A152&amp;"-"&amp;$AJ$2,#REF!)*AU$6-SUMIF(#REF!,"*-Si-VEF-*-"&amp;$A152&amp;"-"&amp;$AJ$2,#REF!)*AT$6)/AU$5</f>
        <v>#REF!</v>
      </c>
      <c r="AV152" s="19" t="e">
        <f>(SUMIF(#REF!,"*-Si-VEF-*-"&amp;$A152&amp;"-"&amp;$AJ$2,#REF!)*AV$6-SUMIF(#REF!,"*-Si-VEF-*-"&amp;$A152&amp;"-"&amp;$AJ$2,#REF!)*AU$6)/AV$5</f>
        <v>#REF!</v>
      </c>
      <c r="AX152" s="25" t="e">
        <f>SUMIF(#REF!,"*-Si-VEQ-*-"&amp;$A152&amp;"-"&amp;$AJ$2,#REF!)</f>
        <v>#REF!</v>
      </c>
      <c r="AY152" s="20" t="e">
        <f>SUMIF(#REF!,"*-Si-VEQ-*-"&amp;$A152&amp;"-"&amp;$AJ$2,#REF!)</f>
        <v>#REF!</v>
      </c>
      <c r="AZ152" s="20" t="e">
        <f>(SUMIF(#REF!,"*-Si-VEQ-*-"&amp;$A152&amp;"-"&amp;$AJ$2,#REF!)*AZ$6-SUMIF(#REF!,"*-Si-VEQ-*-"&amp;$A152&amp;"-"&amp;$AJ$2,#REF!)*AY$6)/AZ$5</f>
        <v>#REF!</v>
      </c>
      <c r="BA152" s="20" t="e">
        <f>(SUMIF(#REF!,"*-Si-VEQ-*-"&amp;$A152&amp;"-"&amp;$AJ$2,#REF!)*BA$6-SUMIF(#REF!,"*-Si-VEQ-*-"&amp;$A152&amp;"-"&amp;$AJ$2,#REF!)*AZ$6)/BA$5</f>
        <v>#REF!</v>
      </c>
      <c r="BB152" s="20" t="e">
        <f>(SUMIF(#REF!,"*-Si-VEQ-*-"&amp;$A152&amp;"-"&amp;$AJ$2,#REF!)*BB$6-SUMIF(#REF!,"*-Si-VEQ-*-"&amp;$A152&amp;"-"&amp;$AJ$2,#REF!)*BA$6)/BB$5</f>
        <v>#REF!</v>
      </c>
      <c r="BC152" s="20" t="e">
        <f>(SUMIF(#REF!,"*-Si-VEQ-*-"&amp;$A152&amp;"-"&amp;$AJ$2,#REF!)*BC$6-SUMIF(#REF!,"*-Si-VEQ-*-"&amp;$A152&amp;"-"&amp;$AJ$2,#REF!)*BB$6)/BC$5</f>
        <v>#REF!</v>
      </c>
      <c r="BD152" s="20" t="e">
        <f>(SUMIF(#REF!,"*-Si-VEQ-*-"&amp;$A152&amp;"-"&amp;$AJ$2,#REF!)*BD$6-SUMIF(#REF!,"*-Si-VEQ-*-"&amp;$A152&amp;"-"&amp;$AJ$2,#REF!)*BC$6)/BD$5</f>
        <v>#REF!</v>
      </c>
      <c r="BE152" s="20" t="e">
        <f>(SUMIF(#REF!,"*-Si-VEQ-*-"&amp;$A152&amp;"-"&amp;$AJ$2,#REF!)*BE$6-SUMIF(#REF!,"*-Si-VEQ-*-"&amp;$A152&amp;"-"&amp;$AJ$2,#REF!)*BD$6)/BE$5</f>
        <v>#REF!</v>
      </c>
      <c r="BF152" s="20" t="e">
        <f>(SUMIF(#REF!,"*-Si-VEQ-*-"&amp;$A152&amp;"-"&amp;$AJ$2,#REF!)*BF$6-SUMIF(#REF!,"*-Si-VEQ-*-"&amp;$A152&amp;"-"&amp;$AJ$2,#REF!)*BE$6)/BF$5</f>
        <v>#REF!</v>
      </c>
      <c r="BG152" s="20" t="e">
        <f>(SUMIF(#REF!,"*-Si-VEQ-*-"&amp;$A152&amp;"-"&amp;$AJ$2,#REF!)*BG$6-SUMIF(#REF!,"*-Si-VEQ-*-"&amp;$A152&amp;"-"&amp;$AJ$2,#REF!)*BF$6)/BG$5</f>
        <v>#REF!</v>
      </c>
      <c r="BH152" s="20" t="e">
        <f>(SUMIF(#REF!,"*-Si-VEQ-*-"&amp;$A152&amp;"-"&amp;$AJ$2,#REF!)*BH$6-SUMIF(#REF!,"*-Si-VEQ-*-"&amp;$A152&amp;"-"&amp;$AJ$2,#REF!)*BG$6)/BH$5</f>
        <v>#REF!</v>
      </c>
      <c r="BI152" s="20" t="e">
        <f>(SUMIF(#REF!,"*-Si-VEQ-*-"&amp;$A152&amp;"-"&amp;$AJ$2,#REF!)*BI$6-SUMIF(#REF!,"*-Si-VEQ-*-"&amp;$A152&amp;"-"&amp;$AJ$2,#REF!)*BH$6)/BI$5</f>
        <v>#REF!</v>
      </c>
      <c r="BJ152" s="20" t="e">
        <f>(SUMIF(#REF!,"*-Si-VEQ-*-"&amp;$A152&amp;"-"&amp;$AJ$2,#REF!)*BJ$6-SUMIF(#REF!,"*-Si-VEQ-*-"&amp;$A152&amp;"-"&amp;$AJ$2,#REF!)*BI$6)/BJ$5</f>
        <v>#REF!</v>
      </c>
      <c r="BL152" s="25" t="e">
        <f>SUMIF(#REF!,"*-Si-USD-*-"&amp;$A152&amp;"-"&amp;$AJ$2,#REF!)</f>
        <v>#REF!</v>
      </c>
      <c r="BM152" s="21" t="e">
        <f>SUMIF(#REF!,"*-Si-USD-*-"&amp;$A152&amp;"-"&amp;$AJ$2,#REF!)</f>
        <v>#REF!</v>
      </c>
      <c r="BN152" s="21" t="e">
        <f>(SUMIF(#REF!,"*-Si-USD-*-"&amp;$A152&amp;"-"&amp;$AJ$2,#REF!)*BN$6-SUMIF(#REF!,"*-Si-USD-*-"&amp;$A152&amp;"-"&amp;$AJ$2,#REF!)*BM$6)/BN$5</f>
        <v>#REF!</v>
      </c>
      <c r="BO152" s="21" t="e">
        <f>(SUMIF(#REF!,"*-Si-USD-*-"&amp;$A152&amp;"-"&amp;$AJ$2,#REF!)*BO$6-SUMIF(#REF!,"*-Si-USD-*-"&amp;$A152&amp;"-"&amp;$AJ$2,#REF!)*BN$6)/BO$5</f>
        <v>#REF!</v>
      </c>
      <c r="BP152" s="21" t="e">
        <f>(SUMIF(#REF!,"*-Si-USD-*-"&amp;$A152&amp;"-"&amp;$AJ$2,#REF!)*BP$6-SUMIF(#REF!,"*-Si-USD-*-"&amp;$A152&amp;"-"&amp;$AJ$2,#REF!)*BO$6)/BP$5</f>
        <v>#REF!</v>
      </c>
      <c r="BQ152" s="21" t="e">
        <f>(SUMIF(#REF!,"*-Si-USD-*-"&amp;$A152&amp;"-"&amp;$AJ$2,#REF!)*BQ$6-SUMIF(#REF!,"*-Si-USD-*-"&amp;$A152&amp;"-"&amp;$AJ$2,#REF!)*BP$6)/BQ$5</f>
        <v>#REF!</v>
      </c>
      <c r="BR152" s="21" t="e">
        <f>(SUMIF(#REF!,"*-Si-USD-*-"&amp;$A152&amp;"-"&amp;$AJ$2,#REF!)*BR$6-SUMIF(#REF!,"*-Si-USD-*-"&amp;$A152&amp;"-"&amp;$AJ$2,#REF!)*BQ$6)/BR$5</f>
        <v>#REF!</v>
      </c>
      <c r="BS152" s="21" t="e">
        <f>(SUMIF(#REF!,"*-Si-USD-*-"&amp;$A152&amp;"-"&amp;$AJ$2,#REF!)*BS$6-SUMIF(#REF!,"*-Si-USD-*-"&amp;$A152&amp;"-"&amp;$AJ$2,#REF!)*BR$6)/BS$5</f>
        <v>#REF!</v>
      </c>
      <c r="BT152" s="21" t="e">
        <f>(SUMIF(#REF!,"*-Si-USD-*-"&amp;$A152&amp;"-"&amp;$AJ$2,#REF!)*BT$6-SUMIF(#REF!,"*-Si-USD-*-"&amp;$A152&amp;"-"&amp;$AJ$2,#REF!)*BS$6)/BT$5</f>
        <v>#REF!</v>
      </c>
      <c r="BU152" s="21" t="e">
        <f>(SUMIF(#REF!,"*-Si-USD-*-"&amp;$A152&amp;"-"&amp;$AJ$2,#REF!)*BU$6-SUMIF(#REF!,"*-Si-USD-*-"&amp;$A152&amp;"-"&amp;$AJ$2,#REF!)*BT$6)/BU$5</f>
        <v>#REF!</v>
      </c>
      <c r="BV152" s="21" t="e">
        <f>(SUMIF(#REF!,"*-Si-USD-*-"&amp;$A152&amp;"-"&amp;$AJ$2,#REF!)*BV$6-SUMIF(#REF!,"*-Si-USD-*-"&amp;$A152&amp;"-"&amp;$AJ$2,#REF!)*BU$6)/BV$5</f>
        <v>#REF!</v>
      </c>
      <c r="BW152" s="21" t="e">
        <f>(SUMIF(#REF!,"*-Si-USD-*-"&amp;$A152&amp;"-"&amp;$AJ$2,#REF!)*BW$6-SUMIF(#REF!,"*-Si-USD-*-"&amp;$A152&amp;"-"&amp;$AJ$2,#REF!)*BV$6)/BW$5</f>
        <v>#REF!</v>
      </c>
      <c r="BX152" s="21" t="e">
        <f>(SUMIF(#REF!,"*-Si-USD-*-"&amp;$A152&amp;"-"&amp;$AJ$2,#REF!)*BX$6-SUMIF(#REF!,"*-Si-USD-*-"&amp;$A152&amp;"-"&amp;$AJ$2,#REF!)*BW$6)/BX$5</f>
        <v>#REF!</v>
      </c>
      <c r="CB152" s="28">
        <f>IFERROR(1000*SUMIF(#REF!,"*-Si-*-Si-"&amp;$A152&amp;"-"&amp;$AJ$2,#REF!)/(SUM(CC152:CE152)*$BX$6),0)</f>
        <v>0</v>
      </c>
      <c r="CC152" s="22" t="e">
        <f>SUMIF(#REF!,"*-Si-VEF-Si-"&amp;$A152&amp;"-"&amp;$AJ$2,#REF!)</f>
        <v>#REF!</v>
      </c>
      <c r="CD152" s="23" t="e">
        <f>SUMIF(#REF!,"*-Si-VEQ-Si-"&amp;$A152&amp;"-"&amp;$AJ$2,#REF!)</f>
        <v>#REF!</v>
      </c>
      <c r="CE152" s="24" t="e">
        <f>SUMIF(#REF!,"*-Si-USD-Si-"&amp;$A152&amp;"-"&amp;$AJ$2,#REF!)</f>
        <v>#REF!</v>
      </c>
      <c r="CI152" s="15" t="str">
        <f t="shared" si="51"/>
        <v>E152</v>
      </c>
      <c r="CK152" s="16">
        <v>14</v>
      </c>
      <c r="CL152" s="16">
        <v>4</v>
      </c>
      <c r="CM152" s="16">
        <v>4</v>
      </c>
    </row>
    <row r="153" spans="1:91" ht="20.100000000000001" customHeight="1" x14ac:dyDescent="0.25">
      <c r="A153" s="18" t="s">
        <v>261</v>
      </c>
      <c r="E153" s="15" t="s">
        <v>262</v>
      </c>
      <c r="G153" s="15" t="str">
        <f t="shared" si="50"/>
        <v>D153</v>
      </c>
      <c r="I153" s="27">
        <f ca="1">IFERROR(1000*SUMIF(#REF!,"*-Si-*-*-"&amp;$A153&amp;"-"&amp;J$2,INDIRECT("'BD Ppto'!"&amp;#REF!))/(SUM(J153:L153)*L$415),0)</f>
        <v>0</v>
      </c>
      <c r="J153" s="19" t="e">
        <f ca="1">SUMIF(#REF!,"*-Si-VEF-*-"&amp;$A153&amp;"-"&amp;$J$2,INDIRECT("'BD Ppto'!"&amp;#REF!))</f>
        <v>#REF!</v>
      </c>
      <c r="K153" s="20" t="e">
        <f ca="1">SUMIF(#REF!,"*-Si-VEQ-*-"&amp;$A153&amp;"-"&amp;$J$2,INDIRECT("'BD Ppto'!"&amp;#REF!))</f>
        <v>#REF!</v>
      </c>
      <c r="L153" s="21" t="e">
        <f ca="1">SUMIF(#REF!,"*-Si-USD-*-"&amp;$A153&amp;"-"&amp;$J$2,INDIRECT("'BD Ppto'!"&amp;#REF!))</f>
        <v>#REF!</v>
      </c>
      <c r="N153" s="27">
        <f ca="1">IFERROR(1000*SUMIF(#REF!,"*-Si-*-*-"&amp;$A153&amp;"-"&amp;O$2,INDIRECT("'BD Ppto'!"&amp;#REF!))/(SUM(O153:Q153)*Q$415),0)</f>
        <v>0</v>
      </c>
      <c r="O153" s="19" t="e">
        <f ca="1">SUMIF(#REF!,"*-Si-VEF-*-"&amp;$A153&amp;"-"&amp;O$2,INDIRECT("'BD Ppto'!"&amp;#REF!))</f>
        <v>#REF!</v>
      </c>
      <c r="P153" s="20" t="e">
        <f ca="1">SUMIF(#REF!,"*-Si-VEQ-*-"&amp;$A153&amp;"-"&amp;O$2,INDIRECT("'BD Ppto'!"&amp;#REF!))</f>
        <v>#REF!</v>
      </c>
      <c r="Q153" s="21" t="e">
        <f ca="1">SUMIF(#REF!,"*-Si-USD-*-"&amp;$A153&amp;"-"&amp;O$2,INDIRECT("'BD Ppto'!"&amp;#REF!))</f>
        <v>#REF!</v>
      </c>
      <c r="S153" s="27">
        <f ca="1">IFERROR(1000*SUMIF(#REF!,"*-Si-*-*-"&amp;$A153&amp;"-"&amp;T$2,INDIRECT("'BD Ppto'!"&amp;#REF!))/(SUM(T153:V153)*V$415),0)</f>
        <v>0</v>
      </c>
      <c r="T153" s="19" t="e">
        <f ca="1">SUMIF(#REF!,"*-Si-VEF-*-"&amp;$A153&amp;"-"&amp;T$2,INDIRECT("'BD Ppto'!"&amp;#REF!))</f>
        <v>#REF!</v>
      </c>
      <c r="U153" s="20" t="e">
        <f ca="1">SUMIF(#REF!,"*-Si-VEQ-*-"&amp;$A153&amp;"-"&amp;T$2,INDIRECT("'BD Ppto'!"&amp;#REF!))</f>
        <v>#REF!</v>
      </c>
      <c r="V153" s="21" t="e">
        <f ca="1">SUMIF(#REF!,"*-Si-USD-*-"&amp;$A153&amp;"-"&amp;T$2,INDIRECT("'BD Ppto'!"&amp;#REF!))</f>
        <v>#REF!</v>
      </c>
      <c r="X153" s="27">
        <f ca="1">IFERROR(1000*SUMIF(#REF!,"*-Si-*-*-"&amp;$A153&amp;"-"&amp;Y$2,INDIRECT("'BD Ppto'!"&amp;#REF!))/(SUM(Y153:AA153)*AA$415),0)</f>
        <v>0</v>
      </c>
      <c r="Y153" s="19" t="e">
        <f ca="1">SUMIF(#REF!,"*-Si-VEF-*-"&amp;$A153&amp;"-"&amp;Y$2,INDIRECT("'BD Ppto'!"&amp;#REF!))</f>
        <v>#REF!</v>
      </c>
      <c r="Z153" s="20" t="e">
        <f ca="1">SUMIF(#REF!,"*-Si-VEQ-*-"&amp;$A153&amp;"-"&amp;Y$2,INDIRECT("'BD Ppto'!"&amp;#REF!))</f>
        <v>#REF!</v>
      </c>
      <c r="AA153" s="21" t="e">
        <f ca="1">SUMIF(#REF!,"*-Si-USD-*-"&amp;$A153&amp;"-"&amp;Y$2,INDIRECT("'BD Ppto'!"&amp;#REF!))</f>
        <v>#REF!</v>
      </c>
      <c r="AC153" s="28">
        <f ca="1">IFERROR(1000*SUMIF(#REF!,"*-Si-*-Si-"&amp;$A153&amp;"-"&amp;AD$2,INDIRECT("'BD Ppto'!"&amp;#REF!))/(SUM(AD153:AF153)*AF$415),0)</f>
        <v>0</v>
      </c>
      <c r="AD153" s="22" t="e">
        <f ca="1">SUMIF(#REF!,"*-Si-VEF-Si-"&amp;$A153&amp;"-"&amp;AD$2,INDIRECT("'BD Ppto'!"&amp;#REF!))</f>
        <v>#REF!</v>
      </c>
      <c r="AE153" s="23" t="e">
        <f ca="1">SUMIF(#REF!,"*-Si-VEQ-Si-"&amp;$A153&amp;"-"&amp;AD$2,INDIRECT("'BD Ppto'!"&amp;#REF!))</f>
        <v>#REF!</v>
      </c>
      <c r="AF153" s="24" t="e">
        <f ca="1">SUMIF(#REF!,"*-Si-USD-Si-"&amp;$A153&amp;"-"&amp;AD$2,INDIRECT("'BD Ppto'!"&amp;#REF!))</f>
        <v>#REF!</v>
      </c>
      <c r="AI153" s="27">
        <f>IFERROR(1000*SUMIF(#REF!,"*-Si-*-*-"&amp;$A153&amp;"-"&amp;$AJ$2,#REF!)/((SUMIF(#REF!,"*-Si-*-*-"&amp;$A153&amp;"-"&amp;$AJ$2,#REF!))*$AV$6),0)</f>
        <v>0</v>
      </c>
      <c r="AJ153" s="25" t="e">
        <f>SUMIF(#REF!,"*-Si-VEF-*-"&amp;$A153&amp;"-"&amp;$AJ$2,#REF!)</f>
        <v>#REF!</v>
      </c>
      <c r="AK153" s="19" t="e">
        <f>SUMIF(#REF!,"*-Si-VEF-*-"&amp;$A153&amp;"-"&amp;$AJ$2,#REF!)</f>
        <v>#REF!</v>
      </c>
      <c r="AL153" s="19" t="e">
        <f>(SUMIF(#REF!,"*-Si-VEF-*-"&amp;$A153&amp;"-"&amp;$AJ$2,#REF!)*AL$6-SUMIF(#REF!,"*-Si-VEF-*-"&amp;$A153&amp;"-"&amp;$AJ$2,#REF!)*AK$6)/AL$5</f>
        <v>#REF!</v>
      </c>
      <c r="AM153" s="19" t="e">
        <f>(SUMIF(#REF!,"*-Si-VEF-*-"&amp;$A153&amp;"-"&amp;$AJ$2,#REF!)*AM$6-SUMIF(#REF!,"*-Si-VEF-*-"&amp;$A153&amp;"-"&amp;$AJ$2,#REF!)*AL$6)/AM$5</f>
        <v>#REF!</v>
      </c>
      <c r="AN153" s="19" t="e">
        <f>(SUMIF(#REF!,"*-Si-VEF-*-"&amp;$A153&amp;"-"&amp;$AJ$2,#REF!)*AN$6-SUMIF(#REF!,"*-Si-VEF-*-"&amp;$A153&amp;"-"&amp;$AJ$2,#REF!)*AM$6)/AN$5</f>
        <v>#REF!</v>
      </c>
      <c r="AO153" s="19" t="e">
        <f>(SUMIF(#REF!,"*-Si-VEF-*-"&amp;$A153&amp;"-"&amp;$AJ$2,#REF!)*AO$6-SUMIF(#REF!,"*-Si-VEF-*-"&amp;$A153&amp;"-"&amp;$AJ$2,#REF!)*AN$6)/AO$5</f>
        <v>#REF!</v>
      </c>
      <c r="AP153" s="19" t="e">
        <f>(SUMIF(#REF!,"*-Si-VEF-*-"&amp;$A153&amp;"-"&amp;$AJ$2,#REF!)*AP$6-SUMIF(#REF!,"*-Si-VEF-*-"&amp;$A153&amp;"-"&amp;$AJ$2,#REF!)*AO$6)/AP$5</f>
        <v>#REF!</v>
      </c>
      <c r="AQ153" s="19" t="e">
        <f>(SUMIF(#REF!,"*-Si-VEF-*-"&amp;$A153&amp;"-"&amp;$AJ$2,#REF!)*AQ$6-SUMIF(#REF!,"*-Si-VEF-*-"&amp;$A153&amp;"-"&amp;$AJ$2,#REF!)*AP$6)/AQ$5</f>
        <v>#REF!</v>
      </c>
      <c r="AR153" s="19" t="e">
        <f>(SUMIF(#REF!,"*-Si-VEF-*-"&amp;$A153&amp;"-"&amp;$AJ$2,#REF!)*AR$6-SUMIF(#REF!,"*-Si-VEF-*-"&amp;$A153&amp;"-"&amp;$AJ$2,#REF!)*AQ$6)/AR$5</f>
        <v>#REF!</v>
      </c>
      <c r="AS153" s="19" t="e">
        <f>(SUMIF(#REF!,"*-Si-VEF-*-"&amp;$A153&amp;"-"&amp;$AJ$2,#REF!)*AS$6-SUMIF(#REF!,"*-Si-VEF-*-"&amp;$A153&amp;"-"&amp;$AJ$2,#REF!)*AR$6)/AS$5</f>
        <v>#REF!</v>
      </c>
      <c r="AT153" s="19" t="e">
        <f>(SUMIF(#REF!,"*-Si-VEF-*-"&amp;$A153&amp;"-"&amp;$AJ$2,#REF!)*AT$6-SUMIF(#REF!,"*-Si-VEF-*-"&amp;$A153&amp;"-"&amp;$AJ$2,#REF!)*AS$6)/AT$5</f>
        <v>#REF!</v>
      </c>
      <c r="AU153" s="19" t="e">
        <f>(SUMIF(#REF!,"*-Si-VEF-*-"&amp;$A153&amp;"-"&amp;$AJ$2,#REF!)*AU$6-SUMIF(#REF!,"*-Si-VEF-*-"&amp;$A153&amp;"-"&amp;$AJ$2,#REF!)*AT$6)/AU$5</f>
        <v>#REF!</v>
      </c>
      <c r="AV153" s="19" t="e">
        <f>(SUMIF(#REF!,"*-Si-VEF-*-"&amp;$A153&amp;"-"&amp;$AJ$2,#REF!)*AV$6-SUMIF(#REF!,"*-Si-VEF-*-"&amp;$A153&amp;"-"&amp;$AJ$2,#REF!)*AU$6)/AV$5</f>
        <v>#REF!</v>
      </c>
      <c r="AX153" s="25" t="e">
        <f>SUMIF(#REF!,"*-Si-VEQ-*-"&amp;$A153&amp;"-"&amp;$AJ$2,#REF!)</f>
        <v>#REF!</v>
      </c>
      <c r="AY153" s="20" t="e">
        <f>SUMIF(#REF!,"*-Si-VEQ-*-"&amp;$A153&amp;"-"&amp;$AJ$2,#REF!)</f>
        <v>#REF!</v>
      </c>
      <c r="AZ153" s="20" t="e">
        <f>(SUMIF(#REF!,"*-Si-VEQ-*-"&amp;$A153&amp;"-"&amp;$AJ$2,#REF!)*AZ$6-SUMIF(#REF!,"*-Si-VEQ-*-"&amp;$A153&amp;"-"&amp;$AJ$2,#REF!)*AY$6)/AZ$5</f>
        <v>#REF!</v>
      </c>
      <c r="BA153" s="20" t="e">
        <f>(SUMIF(#REF!,"*-Si-VEQ-*-"&amp;$A153&amp;"-"&amp;$AJ$2,#REF!)*BA$6-SUMIF(#REF!,"*-Si-VEQ-*-"&amp;$A153&amp;"-"&amp;$AJ$2,#REF!)*AZ$6)/BA$5</f>
        <v>#REF!</v>
      </c>
      <c r="BB153" s="20" t="e">
        <f>(SUMIF(#REF!,"*-Si-VEQ-*-"&amp;$A153&amp;"-"&amp;$AJ$2,#REF!)*BB$6-SUMIF(#REF!,"*-Si-VEQ-*-"&amp;$A153&amp;"-"&amp;$AJ$2,#REF!)*BA$6)/BB$5</f>
        <v>#REF!</v>
      </c>
      <c r="BC153" s="20" t="e">
        <f>(SUMIF(#REF!,"*-Si-VEQ-*-"&amp;$A153&amp;"-"&amp;$AJ$2,#REF!)*BC$6-SUMIF(#REF!,"*-Si-VEQ-*-"&amp;$A153&amp;"-"&amp;$AJ$2,#REF!)*BB$6)/BC$5</f>
        <v>#REF!</v>
      </c>
      <c r="BD153" s="20" t="e">
        <f>(SUMIF(#REF!,"*-Si-VEQ-*-"&amp;$A153&amp;"-"&amp;$AJ$2,#REF!)*BD$6-SUMIF(#REF!,"*-Si-VEQ-*-"&amp;$A153&amp;"-"&amp;$AJ$2,#REF!)*BC$6)/BD$5</f>
        <v>#REF!</v>
      </c>
      <c r="BE153" s="20" t="e">
        <f>(SUMIF(#REF!,"*-Si-VEQ-*-"&amp;$A153&amp;"-"&amp;$AJ$2,#REF!)*BE$6-SUMIF(#REF!,"*-Si-VEQ-*-"&amp;$A153&amp;"-"&amp;$AJ$2,#REF!)*BD$6)/BE$5</f>
        <v>#REF!</v>
      </c>
      <c r="BF153" s="20" t="e">
        <f>(SUMIF(#REF!,"*-Si-VEQ-*-"&amp;$A153&amp;"-"&amp;$AJ$2,#REF!)*BF$6-SUMIF(#REF!,"*-Si-VEQ-*-"&amp;$A153&amp;"-"&amp;$AJ$2,#REF!)*BE$6)/BF$5</f>
        <v>#REF!</v>
      </c>
      <c r="BG153" s="20" t="e">
        <f>(SUMIF(#REF!,"*-Si-VEQ-*-"&amp;$A153&amp;"-"&amp;$AJ$2,#REF!)*BG$6-SUMIF(#REF!,"*-Si-VEQ-*-"&amp;$A153&amp;"-"&amp;$AJ$2,#REF!)*BF$6)/BG$5</f>
        <v>#REF!</v>
      </c>
      <c r="BH153" s="20" t="e">
        <f>(SUMIF(#REF!,"*-Si-VEQ-*-"&amp;$A153&amp;"-"&amp;$AJ$2,#REF!)*BH$6-SUMIF(#REF!,"*-Si-VEQ-*-"&amp;$A153&amp;"-"&amp;$AJ$2,#REF!)*BG$6)/BH$5</f>
        <v>#REF!</v>
      </c>
      <c r="BI153" s="20" t="e">
        <f>(SUMIF(#REF!,"*-Si-VEQ-*-"&amp;$A153&amp;"-"&amp;$AJ$2,#REF!)*BI$6-SUMIF(#REF!,"*-Si-VEQ-*-"&amp;$A153&amp;"-"&amp;$AJ$2,#REF!)*BH$6)/BI$5</f>
        <v>#REF!</v>
      </c>
      <c r="BJ153" s="20" t="e">
        <f>(SUMIF(#REF!,"*-Si-VEQ-*-"&amp;$A153&amp;"-"&amp;$AJ$2,#REF!)*BJ$6-SUMIF(#REF!,"*-Si-VEQ-*-"&amp;$A153&amp;"-"&amp;$AJ$2,#REF!)*BI$6)/BJ$5</f>
        <v>#REF!</v>
      </c>
      <c r="BL153" s="25" t="e">
        <f>SUMIF(#REF!,"*-Si-USD-*-"&amp;$A153&amp;"-"&amp;$AJ$2,#REF!)</f>
        <v>#REF!</v>
      </c>
      <c r="BM153" s="21" t="e">
        <f>SUMIF(#REF!,"*-Si-USD-*-"&amp;$A153&amp;"-"&amp;$AJ$2,#REF!)</f>
        <v>#REF!</v>
      </c>
      <c r="BN153" s="21" t="e">
        <f>(SUMIF(#REF!,"*-Si-USD-*-"&amp;$A153&amp;"-"&amp;$AJ$2,#REF!)*BN$6-SUMIF(#REF!,"*-Si-USD-*-"&amp;$A153&amp;"-"&amp;$AJ$2,#REF!)*BM$6)/BN$5</f>
        <v>#REF!</v>
      </c>
      <c r="BO153" s="21" t="e">
        <f>(SUMIF(#REF!,"*-Si-USD-*-"&amp;$A153&amp;"-"&amp;$AJ$2,#REF!)*BO$6-SUMIF(#REF!,"*-Si-USD-*-"&amp;$A153&amp;"-"&amp;$AJ$2,#REF!)*BN$6)/BO$5</f>
        <v>#REF!</v>
      </c>
      <c r="BP153" s="21" t="e">
        <f>(SUMIF(#REF!,"*-Si-USD-*-"&amp;$A153&amp;"-"&amp;$AJ$2,#REF!)*BP$6-SUMIF(#REF!,"*-Si-USD-*-"&amp;$A153&amp;"-"&amp;$AJ$2,#REF!)*BO$6)/BP$5</f>
        <v>#REF!</v>
      </c>
      <c r="BQ153" s="21" t="e">
        <f>(SUMIF(#REF!,"*-Si-USD-*-"&amp;$A153&amp;"-"&amp;$AJ$2,#REF!)*BQ$6-SUMIF(#REF!,"*-Si-USD-*-"&amp;$A153&amp;"-"&amp;$AJ$2,#REF!)*BP$6)/BQ$5</f>
        <v>#REF!</v>
      </c>
      <c r="BR153" s="21" t="e">
        <f>(SUMIF(#REF!,"*-Si-USD-*-"&amp;$A153&amp;"-"&amp;$AJ$2,#REF!)*BR$6-SUMIF(#REF!,"*-Si-USD-*-"&amp;$A153&amp;"-"&amp;$AJ$2,#REF!)*BQ$6)/BR$5</f>
        <v>#REF!</v>
      </c>
      <c r="BS153" s="21" t="e">
        <f>(SUMIF(#REF!,"*-Si-USD-*-"&amp;$A153&amp;"-"&amp;$AJ$2,#REF!)*BS$6-SUMIF(#REF!,"*-Si-USD-*-"&amp;$A153&amp;"-"&amp;$AJ$2,#REF!)*BR$6)/BS$5</f>
        <v>#REF!</v>
      </c>
      <c r="BT153" s="21" t="e">
        <f>(SUMIF(#REF!,"*-Si-USD-*-"&amp;$A153&amp;"-"&amp;$AJ$2,#REF!)*BT$6-SUMIF(#REF!,"*-Si-USD-*-"&amp;$A153&amp;"-"&amp;$AJ$2,#REF!)*BS$6)/BT$5</f>
        <v>#REF!</v>
      </c>
      <c r="BU153" s="21" t="e">
        <f>(SUMIF(#REF!,"*-Si-USD-*-"&amp;$A153&amp;"-"&amp;$AJ$2,#REF!)*BU$6-SUMIF(#REF!,"*-Si-USD-*-"&amp;$A153&amp;"-"&amp;$AJ$2,#REF!)*BT$6)/BU$5</f>
        <v>#REF!</v>
      </c>
      <c r="BV153" s="21" t="e">
        <f>(SUMIF(#REF!,"*-Si-USD-*-"&amp;$A153&amp;"-"&amp;$AJ$2,#REF!)*BV$6-SUMIF(#REF!,"*-Si-USD-*-"&amp;$A153&amp;"-"&amp;$AJ$2,#REF!)*BU$6)/BV$5</f>
        <v>#REF!</v>
      </c>
      <c r="BW153" s="21" t="e">
        <f>(SUMIF(#REF!,"*-Si-USD-*-"&amp;$A153&amp;"-"&amp;$AJ$2,#REF!)*BW$6-SUMIF(#REF!,"*-Si-USD-*-"&amp;$A153&amp;"-"&amp;$AJ$2,#REF!)*BV$6)/BW$5</f>
        <v>#REF!</v>
      </c>
      <c r="BX153" s="21" t="e">
        <f>(SUMIF(#REF!,"*-Si-USD-*-"&amp;$A153&amp;"-"&amp;$AJ$2,#REF!)*BX$6-SUMIF(#REF!,"*-Si-USD-*-"&amp;$A153&amp;"-"&amp;$AJ$2,#REF!)*BW$6)/BX$5</f>
        <v>#REF!</v>
      </c>
      <c r="CB153" s="28">
        <f>IFERROR(1000*SUMIF(#REF!,"*-Si-*-Si-"&amp;$A153&amp;"-"&amp;$AJ$2,#REF!)/(SUM(CC153:CE153)*$BX$6),0)</f>
        <v>0</v>
      </c>
      <c r="CC153" s="22" t="e">
        <f>SUMIF(#REF!,"*-Si-VEF-Si-"&amp;$A153&amp;"-"&amp;$AJ$2,#REF!)</f>
        <v>#REF!</v>
      </c>
      <c r="CD153" s="23" t="e">
        <f>SUMIF(#REF!,"*-Si-VEQ-Si-"&amp;$A153&amp;"-"&amp;$AJ$2,#REF!)</f>
        <v>#REF!</v>
      </c>
      <c r="CE153" s="24" t="e">
        <f>SUMIF(#REF!,"*-Si-USD-Si-"&amp;$A153&amp;"-"&amp;$AJ$2,#REF!)</f>
        <v>#REF!</v>
      </c>
      <c r="CI153" s="15" t="str">
        <f t="shared" si="51"/>
        <v>E153</v>
      </c>
      <c r="CK153" s="16">
        <v>14</v>
      </c>
      <c r="CL153" s="16">
        <v>4</v>
      </c>
      <c r="CM153" s="16">
        <v>4</v>
      </c>
    </row>
    <row r="154" spans="1:91" ht="20.100000000000001" customHeight="1" x14ac:dyDescent="0.25">
      <c r="A154" s="18" t="s">
        <v>263</v>
      </c>
      <c r="E154" s="15" t="s">
        <v>263</v>
      </c>
      <c r="G154" s="15" t="str">
        <f t="shared" si="50"/>
        <v>D154</v>
      </c>
      <c r="I154" s="27">
        <f ca="1">IFERROR(1000*SUMIF(#REF!,"*-Si-*-*-"&amp;$A154&amp;"-"&amp;J$2,INDIRECT("'BD Ppto'!"&amp;#REF!))/(SUM(J154:L154)*L$415),0)</f>
        <v>0</v>
      </c>
      <c r="J154" s="19" t="e">
        <f ca="1">SUMIF(#REF!,"*-Si-VEF-*-"&amp;$A154&amp;"-"&amp;$J$2,INDIRECT("'BD Ppto'!"&amp;#REF!))</f>
        <v>#REF!</v>
      </c>
      <c r="K154" s="20" t="e">
        <f ca="1">SUMIF(#REF!,"*-Si-VEQ-*-"&amp;$A154&amp;"-"&amp;$J$2,INDIRECT("'BD Ppto'!"&amp;#REF!))</f>
        <v>#REF!</v>
      </c>
      <c r="L154" s="21" t="e">
        <f ca="1">SUMIF(#REF!,"*-Si-USD-*-"&amp;$A154&amp;"-"&amp;$J$2,INDIRECT("'BD Ppto'!"&amp;#REF!))</f>
        <v>#REF!</v>
      </c>
      <c r="N154" s="27">
        <f ca="1">IFERROR(1000*SUMIF(#REF!,"*-Si-*-*-"&amp;$A154&amp;"-"&amp;O$2,INDIRECT("'BD Ppto'!"&amp;#REF!))/(SUM(O154:Q154)*Q$415),0)</f>
        <v>0</v>
      </c>
      <c r="O154" s="19" t="e">
        <f ca="1">SUMIF(#REF!,"*-Si-VEF-*-"&amp;$A154&amp;"-"&amp;O$2,INDIRECT("'BD Ppto'!"&amp;#REF!))</f>
        <v>#REF!</v>
      </c>
      <c r="P154" s="20" t="e">
        <f ca="1">SUMIF(#REF!,"*-Si-VEQ-*-"&amp;$A154&amp;"-"&amp;O$2,INDIRECT("'BD Ppto'!"&amp;#REF!))</f>
        <v>#REF!</v>
      </c>
      <c r="Q154" s="21" t="e">
        <f ca="1">SUMIF(#REF!,"*-Si-USD-*-"&amp;$A154&amp;"-"&amp;O$2,INDIRECT("'BD Ppto'!"&amp;#REF!))</f>
        <v>#REF!</v>
      </c>
      <c r="S154" s="27">
        <f ca="1">IFERROR(1000*SUMIF(#REF!,"*-Si-*-*-"&amp;$A154&amp;"-"&amp;T$2,INDIRECT("'BD Ppto'!"&amp;#REF!))/(SUM(T154:V154)*V$415),0)</f>
        <v>0</v>
      </c>
      <c r="T154" s="19" t="e">
        <f ca="1">SUMIF(#REF!,"*-Si-VEF-*-"&amp;$A154&amp;"-"&amp;T$2,INDIRECT("'BD Ppto'!"&amp;#REF!))</f>
        <v>#REF!</v>
      </c>
      <c r="U154" s="20" t="e">
        <f ca="1">SUMIF(#REF!,"*-Si-VEQ-*-"&amp;$A154&amp;"-"&amp;T$2,INDIRECT("'BD Ppto'!"&amp;#REF!))</f>
        <v>#REF!</v>
      </c>
      <c r="V154" s="21" t="e">
        <f ca="1">SUMIF(#REF!,"*-Si-USD-*-"&amp;$A154&amp;"-"&amp;T$2,INDIRECT("'BD Ppto'!"&amp;#REF!))</f>
        <v>#REF!</v>
      </c>
      <c r="X154" s="27">
        <f ca="1">IFERROR(1000*SUMIF(#REF!,"*-Si-*-*-"&amp;$A154&amp;"-"&amp;Y$2,INDIRECT("'BD Ppto'!"&amp;#REF!))/(SUM(Y154:AA154)*AA$415),0)</f>
        <v>0</v>
      </c>
      <c r="Y154" s="19" t="e">
        <f ca="1">SUMIF(#REF!,"*-Si-VEF-*-"&amp;$A154&amp;"-"&amp;Y$2,INDIRECT("'BD Ppto'!"&amp;#REF!))</f>
        <v>#REF!</v>
      </c>
      <c r="Z154" s="20" t="e">
        <f ca="1">SUMIF(#REF!,"*-Si-VEQ-*-"&amp;$A154&amp;"-"&amp;Y$2,INDIRECT("'BD Ppto'!"&amp;#REF!))</f>
        <v>#REF!</v>
      </c>
      <c r="AA154" s="21" t="e">
        <f ca="1">SUMIF(#REF!,"*-Si-USD-*-"&amp;$A154&amp;"-"&amp;Y$2,INDIRECT("'BD Ppto'!"&amp;#REF!))</f>
        <v>#REF!</v>
      </c>
      <c r="AC154" s="28">
        <f ca="1">IFERROR(1000*SUMIF(#REF!,"*-Si-*-Si-"&amp;$A154&amp;"-"&amp;AD$2,INDIRECT("'BD Ppto'!"&amp;#REF!))/(SUM(AD154:AF154)*AF$415),0)</f>
        <v>0</v>
      </c>
      <c r="AD154" s="22" t="e">
        <f ca="1">SUMIF(#REF!,"*-Si-VEF-Si-"&amp;$A154&amp;"-"&amp;AD$2,INDIRECT("'BD Ppto'!"&amp;#REF!))</f>
        <v>#REF!</v>
      </c>
      <c r="AE154" s="23" t="e">
        <f ca="1">SUMIF(#REF!,"*-Si-VEQ-Si-"&amp;$A154&amp;"-"&amp;AD$2,INDIRECT("'BD Ppto'!"&amp;#REF!))</f>
        <v>#REF!</v>
      </c>
      <c r="AF154" s="24" t="e">
        <f ca="1">SUMIF(#REF!,"*-Si-USD-Si-"&amp;$A154&amp;"-"&amp;AD$2,INDIRECT("'BD Ppto'!"&amp;#REF!))</f>
        <v>#REF!</v>
      </c>
      <c r="AI154" s="27">
        <f>IFERROR(1000*SUMIF(#REF!,"*-Si-*-*-"&amp;$A154&amp;"-"&amp;$AJ$2,#REF!)/((SUMIF(#REF!,"*-Si-*-*-"&amp;$A154&amp;"-"&amp;$AJ$2,#REF!))*$AV$6),0)</f>
        <v>0</v>
      </c>
      <c r="AJ154" s="25" t="e">
        <f>SUMIF(#REF!,"*-Si-VEF-*-"&amp;$A154&amp;"-"&amp;$AJ$2,#REF!)</f>
        <v>#REF!</v>
      </c>
      <c r="AK154" s="19" t="e">
        <f>SUMIF(#REF!,"*-Si-VEF-*-"&amp;$A154&amp;"-"&amp;$AJ$2,#REF!)</f>
        <v>#REF!</v>
      </c>
      <c r="AL154" s="19" t="e">
        <f>(SUMIF(#REF!,"*-Si-VEF-*-"&amp;$A154&amp;"-"&amp;$AJ$2,#REF!)*AL$6-SUMIF(#REF!,"*-Si-VEF-*-"&amp;$A154&amp;"-"&amp;$AJ$2,#REF!)*AK$6)/AL$5</f>
        <v>#REF!</v>
      </c>
      <c r="AM154" s="19" t="e">
        <f>(SUMIF(#REF!,"*-Si-VEF-*-"&amp;$A154&amp;"-"&amp;$AJ$2,#REF!)*AM$6-SUMIF(#REF!,"*-Si-VEF-*-"&amp;$A154&amp;"-"&amp;$AJ$2,#REF!)*AL$6)/AM$5</f>
        <v>#REF!</v>
      </c>
      <c r="AN154" s="19" t="e">
        <f>(SUMIF(#REF!,"*-Si-VEF-*-"&amp;$A154&amp;"-"&amp;$AJ$2,#REF!)*AN$6-SUMIF(#REF!,"*-Si-VEF-*-"&amp;$A154&amp;"-"&amp;$AJ$2,#REF!)*AM$6)/AN$5</f>
        <v>#REF!</v>
      </c>
      <c r="AO154" s="19" t="e">
        <f>(SUMIF(#REF!,"*-Si-VEF-*-"&amp;$A154&amp;"-"&amp;$AJ$2,#REF!)*AO$6-SUMIF(#REF!,"*-Si-VEF-*-"&amp;$A154&amp;"-"&amp;$AJ$2,#REF!)*AN$6)/AO$5</f>
        <v>#REF!</v>
      </c>
      <c r="AP154" s="19" t="e">
        <f>(SUMIF(#REF!,"*-Si-VEF-*-"&amp;$A154&amp;"-"&amp;$AJ$2,#REF!)*AP$6-SUMIF(#REF!,"*-Si-VEF-*-"&amp;$A154&amp;"-"&amp;$AJ$2,#REF!)*AO$6)/AP$5</f>
        <v>#REF!</v>
      </c>
      <c r="AQ154" s="19" t="e">
        <f>(SUMIF(#REF!,"*-Si-VEF-*-"&amp;$A154&amp;"-"&amp;$AJ$2,#REF!)*AQ$6-SUMIF(#REF!,"*-Si-VEF-*-"&amp;$A154&amp;"-"&amp;$AJ$2,#REF!)*AP$6)/AQ$5</f>
        <v>#REF!</v>
      </c>
      <c r="AR154" s="19" t="e">
        <f>(SUMIF(#REF!,"*-Si-VEF-*-"&amp;$A154&amp;"-"&amp;$AJ$2,#REF!)*AR$6-SUMIF(#REF!,"*-Si-VEF-*-"&amp;$A154&amp;"-"&amp;$AJ$2,#REF!)*AQ$6)/AR$5</f>
        <v>#REF!</v>
      </c>
      <c r="AS154" s="19" t="e">
        <f>(SUMIF(#REF!,"*-Si-VEF-*-"&amp;$A154&amp;"-"&amp;$AJ$2,#REF!)*AS$6-SUMIF(#REF!,"*-Si-VEF-*-"&amp;$A154&amp;"-"&amp;$AJ$2,#REF!)*AR$6)/AS$5</f>
        <v>#REF!</v>
      </c>
      <c r="AT154" s="19" t="e">
        <f>(SUMIF(#REF!,"*-Si-VEF-*-"&amp;$A154&amp;"-"&amp;$AJ$2,#REF!)*AT$6-SUMIF(#REF!,"*-Si-VEF-*-"&amp;$A154&amp;"-"&amp;$AJ$2,#REF!)*AS$6)/AT$5</f>
        <v>#REF!</v>
      </c>
      <c r="AU154" s="19" t="e">
        <f>(SUMIF(#REF!,"*-Si-VEF-*-"&amp;$A154&amp;"-"&amp;$AJ$2,#REF!)*AU$6-SUMIF(#REF!,"*-Si-VEF-*-"&amp;$A154&amp;"-"&amp;$AJ$2,#REF!)*AT$6)/AU$5</f>
        <v>#REF!</v>
      </c>
      <c r="AV154" s="19" t="e">
        <f>(SUMIF(#REF!,"*-Si-VEF-*-"&amp;$A154&amp;"-"&amp;$AJ$2,#REF!)*AV$6-SUMIF(#REF!,"*-Si-VEF-*-"&amp;$A154&amp;"-"&amp;$AJ$2,#REF!)*AU$6)/AV$5</f>
        <v>#REF!</v>
      </c>
      <c r="AX154" s="25" t="e">
        <f>SUMIF(#REF!,"*-Si-VEQ-*-"&amp;$A154&amp;"-"&amp;$AJ$2,#REF!)</f>
        <v>#REF!</v>
      </c>
      <c r="AY154" s="20" t="e">
        <f>SUMIF(#REF!,"*-Si-VEQ-*-"&amp;$A154&amp;"-"&amp;$AJ$2,#REF!)</f>
        <v>#REF!</v>
      </c>
      <c r="AZ154" s="20" t="e">
        <f>(SUMIF(#REF!,"*-Si-VEQ-*-"&amp;$A154&amp;"-"&amp;$AJ$2,#REF!)*AZ$6-SUMIF(#REF!,"*-Si-VEQ-*-"&amp;$A154&amp;"-"&amp;$AJ$2,#REF!)*AY$6)/AZ$5</f>
        <v>#REF!</v>
      </c>
      <c r="BA154" s="20" t="e">
        <f>(SUMIF(#REF!,"*-Si-VEQ-*-"&amp;$A154&amp;"-"&amp;$AJ$2,#REF!)*BA$6-SUMIF(#REF!,"*-Si-VEQ-*-"&amp;$A154&amp;"-"&amp;$AJ$2,#REF!)*AZ$6)/BA$5</f>
        <v>#REF!</v>
      </c>
      <c r="BB154" s="20" t="e">
        <f>(SUMIF(#REF!,"*-Si-VEQ-*-"&amp;$A154&amp;"-"&amp;$AJ$2,#REF!)*BB$6-SUMIF(#REF!,"*-Si-VEQ-*-"&amp;$A154&amp;"-"&amp;$AJ$2,#REF!)*BA$6)/BB$5</f>
        <v>#REF!</v>
      </c>
      <c r="BC154" s="20" t="e">
        <f>(SUMIF(#REF!,"*-Si-VEQ-*-"&amp;$A154&amp;"-"&amp;$AJ$2,#REF!)*BC$6-SUMIF(#REF!,"*-Si-VEQ-*-"&amp;$A154&amp;"-"&amp;$AJ$2,#REF!)*BB$6)/BC$5</f>
        <v>#REF!</v>
      </c>
      <c r="BD154" s="20" t="e">
        <f>(SUMIF(#REF!,"*-Si-VEQ-*-"&amp;$A154&amp;"-"&amp;$AJ$2,#REF!)*BD$6-SUMIF(#REF!,"*-Si-VEQ-*-"&amp;$A154&amp;"-"&amp;$AJ$2,#REF!)*BC$6)/BD$5</f>
        <v>#REF!</v>
      </c>
      <c r="BE154" s="20" t="e">
        <f>(SUMIF(#REF!,"*-Si-VEQ-*-"&amp;$A154&amp;"-"&amp;$AJ$2,#REF!)*BE$6-SUMIF(#REF!,"*-Si-VEQ-*-"&amp;$A154&amp;"-"&amp;$AJ$2,#REF!)*BD$6)/BE$5</f>
        <v>#REF!</v>
      </c>
      <c r="BF154" s="20" t="e">
        <f>(SUMIF(#REF!,"*-Si-VEQ-*-"&amp;$A154&amp;"-"&amp;$AJ$2,#REF!)*BF$6-SUMIF(#REF!,"*-Si-VEQ-*-"&amp;$A154&amp;"-"&amp;$AJ$2,#REF!)*BE$6)/BF$5</f>
        <v>#REF!</v>
      </c>
      <c r="BG154" s="20" t="e">
        <f>(SUMIF(#REF!,"*-Si-VEQ-*-"&amp;$A154&amp;"-"&amp;$AJ$2,#REF!)*BG$6-SUMIF(#REF!,"*-Si-VEQ-*-"&amp;$A154&amp;"-"&amp;$AJ$2,#REF!)*BF$6)/BG$5</f>
        <v>#REF!</v>
      </c>
      <c r="BH154" s="20" t="e">
        <f>(SUMIF(#REF!,"*-Si-VEQ-*-"&amp;$A154&amp;"-"&amp;$AJ$2,#REF!)*BH$6-SUMIF(#REF!,"*-Si-VEQ-*-"&amp;$A154&amp;"-"&amp;$AJ$2,#REF!)*BG$6)/BH$5</f>
        <v>#REF!</v>
      </c>
      <c r="BI154" s="20" t="e">
        <f>(SUMIF(#REF!,"*-Si-VEQ-*-"&amp;$A154&amp;"-"&amp;$AJ$2,#REF!)*BI$6-SUMIF(#REF!,"*-Si-VEQ-*-"&amp;$A154&amp;"-"&amp;$AJ$2,#REF!)*BH$6)/BI$5</f>
        <v>#REF!</v>
      </c>
      <c r="BJ154" s="20" t="e">
        <f>(SUMIF(#REF!,"*-Si-VEQ-*-"&amp;$A154&amp;"-"&amp;$AJ$2,#REF!)*BJ$6-SUMIF(#REF!,"*-Si-VEQ-*-"&amp;$A154&amp;"-"&amp;$AJ$2,#REF!)*BI$6)/BJ$5</f>
        <v>#REF!</v>
      </c>
      <c r="BL154" s="25" t="e">
        <f>SUMIF(#REF!,"*-Si-USD-*-"&amp;$A154&amp;"-"&amp;$AJ$2,#REF!)</f>
        <v>#REF!</v>
      </c>
      <c r="BM154" s="21" t="e">
        <f>SUMIF(#REF!,"*-Si-USD-*-"&amp;$A154&amp;"-"&amp;$AJ$2,#REF!)</f>
        <v>#REF!</v>
      </c>
      <c r="BN154" s="21" t="e">
        <f>(SUMIF(#REF!,"*-Si-USD-*-"&amp;$A154&amp;"-"&amp;$AJ$2,#REF!)*BN$6-SUMIF(#REF!,"*-Si-USD-*-"&amp;$A154&amp;"-"&amp;$AJ$2,#REF!)*BM$6)/BN$5</f>
        <v>#REF!</v>
      </c>
      <c r="BO154" s="21" t="e">
        <f>(SUMIF(#REF!,"*-Si-USD-*-"&amp;$A154&amp;"-"&amp;$AJ$2,#REF!)*BO$6-SUMIF(#REF!,"*-Si-USD-*-"&amp;$A154&amp;"-"&amp;$AJ$2,#REF!)*BN$6)/BO$5</f>
        <v>#REF!</v>
      </c>
      <c r="BP154" s="21" t="e">
        <f>(SUMIF(#REF!,"*-Si-USD-*-"&amp;$A154&amp;"-"&amp;$AJ$2,#REF!)*BP$6-SUMIF(#REF!,"*-Si-USD-*-"&amp;$A154&amp;"-"&amp;$AJ$2,#REF!)*BO$6)/BP$5</f>
        <v>#REF!</v>
      </c>
      <c r="BQ154" s="21" t="e">
        <f>(SUMIF(#REF!,"*-Si-USD-*-"&amp;$A154&amp;"-"&amp;$AJ$2,#REF!)*BQ$6-SUMIF(#REF!,"*-Si-USD-*-"&amp;$A154&amp;"-"&amp;$AJ$2,#REF!)*BP$6)/BQ$5</f>
        <v>#REF!</v>
      </c>
      <c r="BR154" s="21" t="e">
        <f>(SUMIF(#REF!,"*-Si-USD-*-"&amp;$A154&amp;"-"&amp;$AJ$2,#REF!)*BR$6-SUMIF(#REF!,"*-Si-USD-*-"&amp;$A154&amp;"-"&amp;$AJ$2,#REF!)*BQ$6)/BR$5</f>
        <v>#REF!</v>
      </c>
      <c r="BS154" s="21" t="e">
        <f>(SUMIF(#REF!,"*-Si-USD-*-"&amp;$A154&amp;"-"&amp;$AJ$2,#REF!)*BS$6-SUMIF(#REF!,"*-Si-USD-*-"&amp;$A154&amp;"-"&amp;$AJ$2,#REF!)*BR$6)/BS$5</f>
        <v>#REF!</v>
      </c>
      <c r="BT154" s="21" t="e">
        <f>(SUMIF(#REF!,"*-Si-USD-*-"&amp;$A154&amp;"-"&amp;$AJ$2,#REF!)*BT$6-SUMIF(#REF!,"*-Si-USD-*-"&amp;$A154&amp;"-"&amp;$AJ$2,#REF!)*BS$6)/BT$5</f>
        <v>#REF!</v>
      </c>
      <c r="BU154" s="21" t="e">
        <f>(SUMIF(#REF!,"*-Si-USD-*-"&amp;$A154&amp;"-"&amp;$AJ$2,#REF!)*BU$6-SUMIF(#REF!,"*-Si-USD-*-"&amp;$A154&amp;"-"&amp;$AJ$2,#REF!)*BT$6)/BU$5</f>
        <v>#REF!</v>
      </c>
      <c r="BV154" s="21" t="e">
        <f>(SUMIF(#REF!,"*-Si-USD-*-"&amp;$A154&amp;"-"&amp;$AJ$2,#REF!)*BV$6-SUMIF(#REF!,"*-Si-USD-*-"&amp;$A154&amp;"-"&amp;$AJ$2,#REF!)*BU$6)/BV$5</f>
        <v>#REF!</v>
      </c>
      <c r="BW154" s="21" t="e">
        <f>(SUMIF(#REF!,"*-Si-USD-*-"&amp;$A154&amp;"-"&amp;$AJ$2,#REF!)*BW$6-SUMIF(#REF!,"*-Si-USD-*-"&amp;$A154&amp;"-"&amp;$AJ$2,#REF!)*BV$6)/BW$5</f>
        <v>#REF!</v>
      </c>
      <c r="BX154" s="21" t="e">
        <f>(SUMIF(#REF!,"*-Si-USD-*-"&amp;$A154&amp;"-"&amp;$AJ$2,#REF!)*BX$6-SUMIF(#REF!,"*-Si-USD-*-"&amp;$A154&amp;"-"&amp;$AJ$2,#REF!)*BW$6)/BX$5</f>
        <v>#REF!</v>
      </c>
      <c r="CB154" s="28">
        <f>IFERROR(1000*SUMIF(#REF!,"*-Si-*-Si-"&amp;$A154&amp;"-"&amp;$AJ$2,#REF!)/(SUM(CC154:CE154)*$BX$6),0)</f>
        <v>0</v>
      </c>
      <c r="CC154" s="22" t="e">
        <f>SUMIF(#REF!,"*-Si-VEF-Si-"&amp;$A154&amp;"-"&amp;$AJ$2,#REF!)</f>
        <v>#REF!</v>
      </c>
      <c r="CD154" s="23" t="e">
        <f>SUMIF(#REF!,"*-Si-VEQ-Si-"&amp;$A154&amp;"-"&amp;$AJ$2,#REF!)</f>
        <v>#REF!</v>
      </c>
      <c r="CE154" s="24" t="e">
        <f>SUMIF(#REF!,"*-Si-USD-Si-"&amp;$A154&amp;"-"&amp;$AJ$2,#REF!)</f>
        <v>#REF!</v>
      </c>
      <c r="CI154" s="15" t="str">
        <f t="shared" si="51"/>
        <v>E154</v>
      </c>
      <c r="CK154" s="16">
        <v>4</v>
      </c>
      <c r="CL154" s="16">
        <v>4</v>
      </c>
      <c r="CM154" s="16">
        <v>4</v>
      </c>
    </row>
    <row r="155" spans="1:91" ht="20.100000000000001" customHeight="1" x14ac:dyDescent="0.25">
      <c r="A155" s="18" t="s">
        <v>264</v>
      </c>
      <c r="E155" s="15" t="s">
        <v>264</v>
      </c>
      <c r="G155" s="15" t="str">
        <f t="shared" si="50"/>
        <v>D155</v>
      </c>
      <c r="I155" s="27">
        <f ca="1">IFERROR(1000*SUMIF(#REF!,"*-Si-*-*-"&amp;$A155&amp;"-"&amp;J$2,INDIRECT("'BD Ppto'!"&amp;#REF!))/(SUM(J155:L155)*L$415),0)</f>
        <v>0</v>
      </c>
      <c r="J155" s="19" t="e">
        <f ca="1">SUMIF(#REF!,"*-Si-VEF-*-"&amp;$A155&amp;"-"&amp;$J$2,INDIRECT("'BD Ppto'!"&amp;#REF!))</f>
        <v>#REF!</v>
      </c>
      <c r="K155" s="20" t="e">
        <f ca="1">SUMIF(#REF!,"*-Si-VEQ-*-"&amp;$A155&amp;"-"&amp;$J$2,INDIRECT("'BD Ppto'!"&amp;#REF!))</f>
        <v>#REF!</v>
      </c>
      <c r="L155" s="21" t="e">
        <f ca="1">SUMIF(#REF!,"*-Si-USD-*-"&amp;$A155&amp;"-"&amp;$J$2,INDIRECT("'BD Ppto'!"&amp;#REF!))</f>
        <v>#REF!</v>
      </c>
      <c r="N155" s="27">
        <f ca="1">IFERROR(1000*SUMIF(#REF!,"*-Si-*-*-"&amp;$A155&amp;"-"&amp;O$2,INDIRECT("'BD Ppto'!"&amp;#REF!))/(SUM(O155:Q155)*Q$415),0)</f>
        <v>0</v>
      </c>
      <c r="O155" s="19" t="e">
        <f ca="1">SUMIF(#REF!,"*-Si-VEF-*-"&amp;$A155&amp;"-"&amp;O$2,INDIRECT("'BD Ppto'!"&amp;#REF!))</f>
        <v>#REF!</v>
      </c>
      <c r="P155" s="20" t="e">
        <f ca="1">SUMIF(#REF!,"*-Si-VEQ-*-"&amp;$A155&amp;"-"&amp;O$2,INDIRECT("'BD Ppto'!"&amp;#REF!))</f>
        <v>#REF!</v>
      </c>
      <c r="Q155" s="21" t="e">
        <f ca="1">SUMIF(#REF!,"*-Si-USD-*-"&amp;$A155&amp;"-"&amp;O$2,INDIRECT("'BD Ppto'!"&amp;#REF!))</f>
        <v>#REF!</v>
      </c>
      <c r="S155" s="27">
        <f ca="1">IFERROR(1000*SUMIF(#REF!,"*-Si-*-*-"&amp;$A155&amp;"-"&amp;T$2,INDIRECT("'BD Ppto'!"&amp;#REF!))/(SUM(T155:V155)*V$415),0)</f>
        <v>0</v>
      </c>
      <c r="T155" s="19" t="e">
        <f ca="1">SUMIF(#REF!,"*-Si-VEF-*-"&amp;$A155&amp;"-"&amp;T$2,INDIRECT("'BD Ppto'!"&amp;#REF!))</f>
        <v>#REF!</v>
      </c>
      <c r="U155" s="20" t="e">
        <f ca="1">SUMIF(#REF!,"*-Si-VEQ-*-"&amp;$A155&amp;"-"&amp;T$2,INDIRECT("'BD Ppto'!"&amp;#REF!))</f>
        <v>#REF!</v>
      </c>
      <c r="V155" s="21" t="e">
        <f ca="1">SUMIF(#REF!,"*-Si-USD-*-"&amp;$A155&amp;"-"&amp;T$2,INDIRECT("'BD Ppto'!"&amp;#REF!))</f>
        <v>#REF!</v>
      </c>
      <c r="X155" s="27">
        <f ca="1">IFERROR(1000*SUMIF(#REF!,"*-Si-*-*-"&amp;$A155&amp;"-"&amp;Y$2,INDIRECT("'BD Ppto'!"&amp;#REF!))/(SUM(Y155:AA155)*AA$415),0)</f>
        <v>0</v>
      </c>
      <c r="Y155" s="19" t="e">
        <f ca="1">SUMIF(#REF!,"*-Si-VEF-*-"&amp;$A155&amp;"-"&amp;Y$2,INDIRECT("'BD Ppto'!"&amp;#REF!))</f>
        <v>#REF!</v>
      </c>
      <c r="Z155" s="20" t="e">
        <f ca="1">SUMIF(#REF!,"*-Si-VEQ-*-"&amp;$A155&amp;"-"&amp;Y$2,INDIRECT("'BD Ppto'!"&amp;#REF!))</f>
        <v>#REF!</v>
      </c>
      <c r="AA155" s="21" t="e">
        <f ca="1">SUMIF(#REF!,"*-Si-USD-*-"&amp;$A155&amp;"-"&amp;Y$2,INDIRECT("'BD Ppto'!"&amp;#REF!))</f>
        <v>#REF!</v>
      </c>
      <c r="AC155" s="28">
        <f ca="1">IFERROR(1000*SUMIF(#REF!,"*-Si-*-Si-"&amp;$A155&amp;"-"&amp;AD$2,INDIRECT("'BD Ppto'!"&amp;#REF!))/(SUM(AD155:AF155)*AF$415),0)</f>
        <v>0</v>
      </c>
      <c r="AD155" s="22" t="e">
        <f ca="1">SUMIF(#REF!,"*-Si-VEF-Si-"&amp;$A155&amp;"-"&amp;AD$2,INDIRECT("'BD Ppto'!"&amp;#REF!))</f>
        <v>#REF!</v>
      </c>
      <c r="AE155" s="23" t="e">
        <f ca="1">SUMIF(#REF!,"*-Si-VEQ-Si-"&amp;$A155&amp;"-"&amp;AD$2,INDIRECT("'BD Ppto'!"&amp;#REF!))</f>
        <v>#REF!</v>
      </c>
      <c r="AF155" s="24" t="e">
        <f ca="1">SUMIF(#REF!,"*-Si-USD-Si-"&amp;$A155&amp;"-"&amp;AD$2,INDIRECT("'BD Ppto'!"&amp;#REF!))</f>
        <v>#REF!</v>
      </c>
      <c r="AI155" s="27">
        <f>IFERROR(1000*SUMIF(#REF!,"*-Si-*-*-"&amp;$A155&amp;"-"&amp;$AJ$2,#REF!)/((SUMIF(#REF!,"*-Si-*-*-"&amp;$A155&amp;"-"&amp;$AJ$2,#REF!))*$AV$6),0)</f>
        <v>0</v>
      </c>
      <c r="AJ155" s="25" t="e">
        <f>SUMIF(#REF!,"*-Si-VEF-*-"&amp;$A155&amp;"-"&amp;$AJ$2,#REF!)</f>
        <v>#REF!</v>
      </c>
      <c r="AK155" s="19" t="e">
        <f>SUMIF(#REF!,"*-Si-VEF-*-"&amp;$A155&amp;"-"&amp;$AJ$2,#REF!)</f>
        <v>#REF!</v>
      </c>
      <c r="AL155" s="19" t="e">
        <f>(SUMIF(#REF!,"*-Si-VEF-*-"&amp;$A155&amp;"-"&amp;$AJ$2,#REF!)*AL$6-SUMIF(#REF!,"*-Si-VEF-*-"&amp;$A155&amp;"-"&amp;$AJ$2,#REF!)*AK$6)/AL$5</f>
        <v>#REF!</v>
      </c>
      <c r="AM155" s="19" t="e">
        <f>(SUMIF(#REF!,"*-Si-VEF-*-"&amp;$A155&amp;"-"&amp;$AJ$2,#REF!)*AM$6-SUMIF(#REF!,"*-Si-VEF-*-"&amp;$A155&amp;"-"&amp;$AJ$2,#REF!)*AL$6)/AM$5</f>
        <v>#REF!</v>
      </c>
      <c r="AN155" s="19" t="e">
        <f>(SUMIF(#REF!,"*-Si-VEF-*-"&amp;$A155&amp;"-"&amp;$AJ$2,#REF!)*AN$6-SUMIF(#REF!,"*-Si-VEF-*-"&amp;$A155&amp;"-"&amp;$AJ$2,#REF!)*AM$6)/AN$5</f>
        <v>#REF!</v>
      </c>
      <c r="AO155" s="19" t="e">
        <f>(SUMIF(#REF!,"*-Si-VEF-*-"&amp;$A155&amp;"-"&amp;$AJ$2,#REF!)*AO$6-SUMIF(#REF!,"*-Si-VEF-*-"&amp;$A155&amp;"-"&amp;$AJ$2,#REF!)*AN$6)/AO$5</f>
        <v>#REF!</v>
      </c>
      <c r="AP155" s="19" t="e">
        <f>(SUMIF(#REF!,"*-Si-VEF-*-"&amp;$A155&amp;"-"&amp;$AJ$2,#REF!)*AP$6-SUMIF(#REF!,"*-Si-VEF-*-"&amp;$A155&amp;"-"&amp;$AJ$2,#REF!)*AO$6)/AP$5</f>
        <v>#REF!</v>
      </c>
      <c r="AQ155" s="19" t="e">
        <f>(SUMIF(#REF!,"*-Si-VEF-*-"&amp;$A155&amp;"-"&amp;$AJ$2,#REF!)*AQ$6-SUMIF(#REF!,"*-Si-VEF-*-"&amp;$A155&amp;"-"&amp;$AJ$2,#REF!)*AP$6)/AQ$5</f>
        <v>#REF!</v>
      </c>
      <c r="AR155" s="19" t="e">
        <f>(SUMIF(#REF!,"*-Si-VEF-*-"&amp;$A155&amp;"-"&amp;$AJ$2,#REF!)*AR$6-SUMIF(#REF!,"*-Si-VEF-*-"&amp;$A155&amp;"-"&amp;$AJ$2,#REF!)*AQ$6)/AR$5</f>
        <v>#REF!</v>
      </c>
      <c r="AS155" s="19" t="e">
        <f>(SUMIF(#REF!,"*-Si-VEF-*-"&amp;$A155&amp;"-"&amp;$AJ$2,#REF!)*AS$6-SUMIF(#REF!,"*-Si-VEF-*-"&amp;$A155&amp;"-"&amp;$AJ$2,#REF!)*AR$6)/AS$5</f>
        <v>#REF!</v>
      </c>
      <c r="AT155" s="19" t="e">
        <f>(SUMIF(#REF!,"*-Si-VEF-*-"&amp;$A155&amp;"-"&amp;$AJ$2,#REF!)*AT$6-SUMIF(#REF!,"*-Si-VEF-*-"&amp;$A155&amp;"-"&amp;$AJ$2,#REF!)*AS$6)/AT$5</f>
        <v>#REF!</v>
      </c>
      <c r="AU155" s="19" t="e">
        <f>(SUMIF(#REF!,"*-Si-VEF-*-"&amp;$A155&amp;"-"&amp;$AJ$2,#REF!)*AU$6-SUMIF(#REF!,"*-Si-VEF-*-"&amp;$A155&amp;"-"&amp;$AJ$2,#REF!)*AT$6)/AU$5</f>
        <v>#REF!</v>
      </c>
      <c r="AV155" s="19" t="e">
        <f>(SUMIF(#REF!,"*-Si-VEF-*-"&amp;$A155&amp;"-"&amp;$AJ$2,#REF!)*AV$6-SUMIF(#REF!,"*-Si-VEF-*-"&amp;$A155&amp;"-"&amp;$AJ$2,#REF!)*AU$6)/AV$5</f>
        <v>#REF!</v>
      </c>
      <c r="AX155" s="25" t="e">
        <f>SUMIF(#REF!,"*-Si-VEQ-*-"&amp;$A155&amp;"-"&amp;$AJ$2,#REF!)</f>
        <v>#REF!</v>
      </c>
      <c r="AY155" s="20" t="e">
        <f>SUMIF(#REF!,"*-Si-VEQ-*-"&amp;$A155&amp;"-"&amp;$AJ$2,#REF!)</f>
        <v>#REF!</v>
      </c>
      <c r="AZ155" s="20" t="e">
        <f>(SUMIF(#REF!,"*-Si-VEQ-*-"&amp;$A155&amp;"-"&amp;$AJ$2,#REF!)*AZ$6-SUMIF(#REF!,"*-Si-VEQ-*-"&amp;$A155&amp;"-"&amp;$AJ$2,#REF!)*AY$6)/AZ$5</f>
        <v>#REF!</v>
      </c>
      <c r="BA155" s="20" t="e">
        <f>(SUMIF(#REF!,"*-Si-VEQ-*-"&amp;$A155&amp;"-"&amp;$AJ$2,#REF!)*BA$6-SUMIF(#REF!,"*-Si-VEQ-*-"&amp;$A155&amp;"-"&amp;$AJ$2,#REF!)*AZ$6)/BA$5</f>
        <v>#REF!</v>
      </c>
      <c r="BB155" s="20" t="e">
        <f>(SUMIF(#REF!,"*-Si-VEQ-*-"&amp;$A155&amp;"-"&amp;$AJ$2,#REF!)*BB$6-SUMIF(#REF!,"*-Si-VEQ-*-"&amp;$A155&amp;"-"&amp;$AJ$2,#REF!)*BA$6)/BB$5</f>
        <v>#REF!</v>
      </c>
      <c r="BC155" s="20" t="e">
        <f>(SUMIF(#REF!,"*-Si-VEQ-*-"&amp;$A155&amp;"-"&amp;$AJ$2,#REF!)*BC$6-SUMIF(#REF!,"*-Si-VEQ-*-"&amp;$A155&amp;"-"&amp;$AJ$2,#REF!)*BB$6)/BC$5</f>
        <v>#REF!</v>
      </c>
      <c r="BD155" s="20" t="e">
        <f>(SUMIF(#REF!,"*-Si-VEQ-*-"&amp;$A155&amp;"-"&amp;$AJ$2,#REF!)*BD$6-SUMIF(#REF!,"*-Si-VEQ-*-"&amp;$A155&amp;"-"&amp;$AJ$2,#REF!)*BC$6)/BD$5</f>
        <v>#REF!</v>
      </c>
      <c r="BE155" s="20" t="e">
        <f>(SUMIF(#REF!,"*-Si-VEQ-*-"&amp;$A155&amp;"-"&amp;$AJ$2,#REF!)*BE$6-SUMIF(#REF!,"*-Si-VEQ-*-"&amp;$A155&amp;"-"&amp;$AJ$2,#REF!)*BD$6)/BE$5</f>
        <v>#REF!</v>
      </c>
      <c r="BF155" s="20" t="e">
        <f>(SUMIF(#REF!,"*-Si-VEQ-*-"&amp;$A155&amp;"-"&amp;$AJ$2,#REF!)*BF$6-SUMIF(#REF!,"*-Si-VEQ-*-"&amp;$A155&amp;"-"&amp;$AJ$2,#REF!)*BE$6)/BF$5</f>
        <v>#REF!</v>
      </c>
      <c r="BG155" s="20" t="e">
        <f>(SUMIF(#REF!,"*-Si-VEQ-*-"&amp;$A155&amp;"-"&amp;$AJ$2,#REF!)*BG$6-SUMIF(#REF!,"*-Si-VEQ-*-"&amp;$A155&amp;"-"&amp;$AJ$2,#REF!)*BF$6)/BG$5</f>
        <v>#REF!</v>
      </c>
      <c r="BH155" s="20" t="e">
        <f>(SUMIF(#REF!,"*-Si-VEQ-*-"&amp;$A155&amp;"-"&amp;$AJ$2,#REF!)*BH$6-SUMIF(#REF!,"*-Si-VEQ-*-"&amp;$A155&amp;"-"&amp;$AJ$2,#REF!)*BG$6)/BH$5</f>
        <v>#REF!</v>
      </c>
      <c r="BI155" s="20" t="e">
        <f>(SUMIF(#REF!,"*-Si-VEQ-*-"&amp;$A155&amp;"-"&amp;$AJ$2,#REF!)*BI$6-SUMIF(#REF!,"*-Si-VEQ-*-"&amp;$A155&amp;"-"&amp;$AJ$2,#REF!)*BH$6)/BI$5</f>
        <v>#REF!</v>
      </c>
      <c r="BJ155" s="20" t="e">
        <f>(SUMIF(#REF!,"*-Si-VEQ-*-"&amp;$A155&amp;"-"&amp;$AJ$2,#REF!)*BJ$6-SUMIF(#REF!,"*-Si-VEQ-*-"&amp;$A155&amp;"-"&amp;$AJ$2,#REF!)*BI$6)/BJ$5</f>
        <v>#REF!</v>
      </c>
      <c r="BL155" s="25" t="e">
        <f>SUMIF(#REF!,"*-Si-USD-*-"&amp;$A155&amp;"-"&amp;$AJ$2,#REF!)</f>
        <v>#REF!</v>
      </c>
      <c r="BM155" s="21" t="e">
        <f>SUMIF(#REF!,"*-Si-USD-*-"&amp;$A155&amp;"-"&amp;$AJ$2,#REF!)</f>
        <v>#REF!</v>
      </c>
      <c r="BN155" s="21" t="e">
        <f>(SUMIF(#REF!,"*-Si-USD-*-"&amp;$A155&amp;"-"&amp;$AJ$2,#REF!)*BN$6-SUMIF(#REF!,"*-Si-USD-*-"&amp;$A155&amp;"-"&amp;$AJ$2,#REF!)*BM$6)/BN$5</f>
        <v>#REF!</v>
      </c>
      <c r="BO155" s="21" t="e">
        <f>(SUMIF(#REF!,"*-Si-USD-*-"&amp;$A155&amp;"-"&amp;$AJ$2,#REF!)*BO$6-SUMIF(#REF!,"*-Si-USD-*-"&amp;$A155&amp;"-"&amp;$AJ$2,#REF!)*BN$6)/BO$5</f>
        <v>#REF!</v>
      </c>
      <c r="BP155" s="21" t="e">
        <f>(SUMIF(#REF!,"*-Si-USD-*-"&amp;$A155&amp;"-"&amp;$AJ$2,#REF!)*BP$6-SUMIF(#REF!,"*-Si-USD-*-"&amp;$A155&amp;"-"&amp;$AJ$2,#REF!)*BO$6)/BP$5</f>
        <v>#REF!</v>
      </c>
      <c r="BQ155" s="21" t="e">
        <f>(SUMIF(#REF!,"*-Si-USD-*-"&amp;$A155&amp;"-"&amp;$AJ$2,#REF!)*BQ$6-SUMIF(#REF!,"*-Si-USD-*-"&amp;$A155&amp;"-"&amp;$AJ$2,#REF!)*BP$6)/BQ$5</f>
        <v>#REF!</v>
      </c>
      <c r="BR155" s="21" t="e">
        <f>(SUMIF(#REF!,"*-Si-USD-*-"&amp;$A155&amp;"-"&amp;$AJ$2,#REF!)*BR$6-SUMIF(#REF!,"*-Si-USD-*-"&amp;$A155&amp;"-"&amp;$AJ$2,#REF!)*BQ$6)/BR$5</f>
        <v>#REF!</v>
      </c>
      <c r="BS155" s="21" t="e">
        <f>(SUMIF(#REF!,"*-Si-USD-*-"&amp;$A155&amp;"-"&amp;$AJ$2,#REF!)*BS$6-SUMIF(#REF!,"*-Si-USD-*-"&amp;$A155&amp;"-"&amp;$AJ$2,#REF!)*BR$6)/BS$5</f>
        <v>#REF!</v>
      </c>
      <c r="BT155" s="21" t="e">
        <f>(SUMIF(#REF!,"*-Si-USD-*-"&amp;$A155&amp;"-"&amp;$AJ$2,#REF!)*BT$6-SUMIF(#REF!,"*-Si-USD-*-"&amp;$A155&amp;"-"&amp;$AJ$2,#REF!)*BS$6)/BT$5</f>
        <v>#REF!</v>
      </c>
      <c r="BU155" s="21" t="e">
        <f>(SUMIF(#REF!,"*-Si-USD-*-"&amp;$A155&amp;"-"&amp;$AJ$2,#REF!)*BU$6-SUMIF(#REF!,"*-Si-USD-*-"&amp;$A155&amp;"-"&amp;$AJ$2,#REF!)*BT$6)/BU$5</f>
        <v>#REF!</v>
      </c>
      <c r="BV155" s="21" t="e">
        <f>(SUMIF(#REF!,"*-Si-USD-*-"&amp;$A155&amp;"-"&amp;$AJ$2,#REF!)*BV$6-SUMIF(#REF!,"*-Si-USD-*-"&amp;$A155&amp;"-"&amp;$AJ$2,#REF!)*BU$6)/BV$5</f>
        <v>#REF!</v>
      </c>
      <c r="BW155" s="21" t="e">
        <f>(SUMIF(#REF!,"*-Si-USD-*-"&amp;$A155&amp;"-"&amp;$AJ$2,#REF!)*BW$6-SUMIF(#REF!,"*-Si-USD-*-"&amp;$A155&amp;"-"&amp;$AJ$2,#REF!)*BV$6)/BW$5</f>
        <v>#REF!</v>
      </c>
      <c r="BX155" s="21" t="e">
        <f>(SUMIF(#REF!,"*-Si-USD-*-"&amp;$A155&amp;"-"&amp;$AJ$2,#REF!)*BX$6-SUMIF(#REF!,"*-Si-USD-*-"&amp;$A155&amp;"-"&amp;$AJ$2,#REF!)*BW$6)/BX$5</f>
        <v>#REF!</v>
      </c>
      <c r="CB155" s="28">
        <f>IFERROR(1000*SUMIF(#REF!,"*-Si-*-Si-"&amp;$A155&amp;"-"&amp;$AJ$2,#REF!)/(SUM(CC155:CE155)*$BX$6),0)</f>
        <v>0</v>
      </c>
      <c r="CC155" s="22" t="e">
        <f>SUMIF(#REF!,"*-Si-VEF-Si-"&amp;$A155&amp;"-"&amp;$AJ$2,#REF!)</f>
        <v>#REF!</v>
      </c>
      <c r="CD155" s="23" t="e">
        <f>SUMIF(#REF!,"*-Si-VEQ-Si-"&amp;$A155&amp;"-"&amp;$AJ$2,#REF!)</f>
        <v>#REF!</v>
      </c>
      <c r="CE155" s="24" t="e">
        <f>SUMIF(#REF!,"*-Si-USD-Si-"&amp;$A155&amp;"-"&amp;$AJ$2,#REF!)</f>
        <v>#REF!</v>
      </c>
      <c r="CI155" s="15" t="str">
        <f t="shared" si="51"/>
        <v>E155</v>
      </c>
      <c r="CK155" s="16">
        <v>4</v>
      </c>
      <c r="CL155" s="16">
        <v>4</v>
      </c>
      <c r="CM155" s="16">
        <v>4</v>
      </c>
    </row>
    <row r="156" spans="1:91" ht="20.100000000000001" customHeight="1" x14ac:dyDescent="0.25">
      <c r="A156" s="18" t="s">
        <v>265</v>
      </c>
      <c r="E156" s="15" t="s">
        <v>265</v>
      </c>
      <c r="G156" s="15" t="str">
        <f t="shared" si="50"/>
        <v>D156</v>
      </c>
      <c r="I156" s="27">
        <f ca="1">IFERROR(1000*SUMIF(#REF!,"*-Si-*-*-"&amp;$A156&amp;"-"&amp;J$2,INDIRECT("'BD Ppto'!"&amp;#REF!))/(SUM(J156:L156)*L$415),0)</f>
        <v>0</v>
      </c>
      <c r="J156" s="19" t="e">
        <f ca="1">SUMIF(#REF!,"*-Si-VEF-*-"&amp;$A156&amp;"-"&amp;$J$2,INDIRECT("'BD Ppto'!"&amp;#REF!))</f>
        <v>#REF!</v>
      </c>
      <c r="K156" s="20" t="e">
        <f ca="1">SUMIF(#REF!,"*-Si-VEQ-*-"&amp;$A156&amp;"-"&amp;$J$2,INDIRECT("'BD Ppto'!"&amp;#REF!))</f>
        <v>#REF!</v>
      </c>
      <c r="L156" s="21" t="e">
        <f ca="1">SUMIF(#REF!,"*-Si-USD-*-"&amp;$A156&amp;"-"&amp;$J$2,INDIRECT("'BD Ppto'!"&amp;#REF!))</f>
        <v>#REF!</v>
      </c>
      <c r="N156" s="27">
        <f ca="1">IFERROR(1000*SUMIF(#REF!,"*-Si-*-*-"&amp;$A156&amp;"-"&amp;O$2,INDIRECT("'BD Ppto'!"&amp;#REF!))/(SUM(O156:Q156)*Q$415),0)</f>
        <v>0</v>
      </c>
      <c r="O156" s="19" t="e">
        <f ca="1">SUMIF(#REF!,"*-Si-VEF-*-"&amp;$A156&amp;"-"&amp;O$2,INDIRECT("'BD Ppto'!"&amp;#REF!))</f>
        <v>#REF!</v>
      </c>
      <c r="P156" s="20" t="e">
        <f ca="1">SUMIF(#REF!,"*-Si-VEQ-*-"&amp;$A156&amp;"-"&amp;O$2,INDIRECT("'BD Ppto'!"&amp;#REF!))</f>
        <v>#REF!</v>
      </c>
      <c r="Q156" s="21" t="e">
        <f ca="1">SUMIF(#REF!,"*-Si-USD-*-"&amp;$A156&amp;"-"&amp;O$2,INDIRECT("'BD Ppto'!"&amp;#REF!))</f>
        <v>#REF!</v>
      </c>
      <c r="S156" s="27">
        <f ca="1">IFERROR(1000*SUMIF(#REF!,"*-Si-*-*-"&amp;$A156&amp;"-"&amp;T$2,INDIRECT("'BD Ppto'!"&amp;#REF!))/(SUM(T156:V156)*V$415),0)</f>
        <v>0</v>
      </c>
      <c r="T156" s="19" t="e">
        <f ca="1">SUMIF(#REF!,"*-Si-VEF-*-"&amp;$A156&amp;"-"&amp;T$2,INDIRECT("'BD Ppto'!"&amp;#REF!))</f>
        <v>#REF!</v>
      </c>
      <c r="U156" s="20" t="e">
        <f ca="1">SUMIF(#REF!,"*-Si-VEQ-*-"&amp;$A156&amp;"-"&amp;T$2,INDIRECT("'BD Ppto'!"&amp;#REF!))</f>
        <v>#REF!</v>
      </c>
      <c r="V156" s="21" t="e">
        <f ca="1">SUMIF(#REF!,"*-Si-USD-*-"&amp;$A156&amp;"-"&amp;T$2,INDIRECT("'BD Ppto'!"&amp;#REF!))</f>
        <v>#REF!</v>
      </c>
      <c r="X156" s="27">
        <f ca="1">IFERROR(1000*SUMIF(#REF!,"*-Si-*-*-"&amp;$A156&amp;"-"&amp;Y$2,INDIRECT("'BD Ppto'!"&amp;#REF!))/(SUM(Y156:AA156)*AA$415),0)</f>
        <v>0</v>
      </c>
      <c r="Y156" s="19" t="e">
        <f ca="1">SUMIF(#REF!,"*-Si-VEF-*-"&amp;$A156&amp;"-"&amp;Y$2,INDIRECT("'BD Ppto'!"&amp;#REF!))</f>
        <v>#REF!</v>
      </c>
      <c r="Z156" s="20" t="e">
        <f ca="1">SUMIF(#REF!,"*-Si-VEQ-*-"&amp;$A156&amp;"-"&amp;Y$2,INDIRECT("'BD Ppto'!"&amp;#REF!))</f>
        <v>#REF!</v>
      </c>
      <c r="AA156" s="21" t="e">
        <f ca="1">SUMIF(#REF!,"*-Si-USD-*-"&amp;$A156&amp;"-"&amp;Y$2,INDIRECT("'BD Ppto'!"&amp;#REF!))</f>
        <v>#REF!</v>
      </c>
      <c r="AC156" s="28">
        <f ca="1">IFERROR(1000*SUMIF(#REF!,"*-Si-*-Si-"&amp;$A156&amp;"-"&amp;AD$2,INDIRECT("'BD Ppto'!"&amp;#REF!))/(SUM(AD156:AF156)*AF$415),0)</f>
        <v>0</v>
      </c>
      <c r="AD156" s="22" t="e">
        <f ca="1">SUMIF(#REF!,"*-Si-VEF-Si-"&amp;$A156&amp;"-"&amp;AD$2,INDIRECT("'BD Ppto'!"&amp;#REF!))</f>
        <v>#REF!</v>
      </c>
      <c r="AE156" s="23" t="e">
        <f ca="1">SUMIF(#REF!,"*-Si-VEQ-Si-"&amp;$A156&amp;"-"&amp;AD$2,INDIRECT("'BD Ppto'!"&amp;#REF!))</f>
        <v>#REF!</v>
      </c>
      <c r="AF156" s="24" t="e">
        <f ca="1">SUMIF(#REF!,"*-Si-USD-Si-"&amp;$A156&amp;"-"&amp;AD$2,INDIRECT("'BD Ppto'!"&amp;#REF!))</f>
        <v>#REF!</v>
      </c>
      <c r="AI156" s="27">
        <f>IFERROR(1000*SUMIF(#REF!,"*-Si-*-*-"&amp;$A156&amp;"-"&amp;$AJ$2,#REF!)/((SUMIF(#REF!,"*-Si-*-*-"&amp;$A156&amp;"-"&amp;$AJ$2,#REF!))*$AV$6),0)</f>
        <v>0</v>
      </c>
      <c r="AJ156" s="25" t="e">
        <f>SUMIF(#REF!,"*-Si-VEF-*-"&amp;$A156&amp;"-"&amp;$AJ$2,#REF!)</f>
        <v>#REF!</v>
      </c>
      <c r="AK156" s="19" t="e">
        <f>SUMIF(#REF!,"*-Si-VEF-*-"&amp;$A156&amp;"-"&amp;$AJ$2,#REF!)</f>
        <v>#REF!</v>
      </c>
      <c r="AL156" s="19" t="e">
        <f>(SUMIF(#REF!,"*-Si-VEF-*-"&amp;$A156&amp;"-"&amp;$AJ$2,#REF!)*AL$6-SUMIF(#REF!,"*-Si-VEF-*-"&amp;$A156&amp;"-"&amp;$AJ$2,#REF!)*AK$6)/AL$5</f>
        <v>#REF!</v>
      </c>
      <c r="AM156" s="19" t="e">
        <f>(SUMIF(#REF!,"*-Si-VEF-*-"&amp;$A156&amp;"-"&amp;$AJ$2,#REF!)*AM$6-SUMIF(#REF!,"*-Si-VEF-*-"&amp;$A156&amp;"-"&amp;$AJ$2,#REF!)*AL$6)/AM$5</f>
        <v>#REF!</v>
      </c>
      <c r="AN156" s="19" t="e">
        <f>(SUMIF(#REF!,"*-Si-VEF-*-"&amp;$A156&amp;"-"&amp;$AJ$2,#REF!)*AN$6-SUMIF(#REF!,"*-Si-VEF-*-"&amp;$A156&amp;"-"&amp;$AJ$2,#REF!)*AM$6)/AN$5</f>
        <v>#REF!</v>
      </c>
      <c r="AO156" s="19" t="e">
        <f>(SUMIF(#REF!,"*-Si-VEF-*-"&amp;$A156&amp;"-"&amp;$AJ$2,#REF!)*AO$6-SUMIF(#REF!,"*-Si-VEF-*-"&amp;$A156&amp;"-"&amp;$AJ$2,#REF!)*AN$6)/AO$5</f>
        <v>#REF!</v>
      </c>
      <c r="AP156" s="19" t="e">
        <f>(SUMIF(#REF!,"*-Si-VEF-*-"&amp;$A156&amp;"-"&amp;$AJ$2,#REF!)*AP$6-SUMIF(#REF!,"*-Si-VEF-*-"&amp;$A156&amp;"-"&amp;$AJ$2,#REF!)*AO$6)/AP$5</f>
        <v>#REF!</v>
      </c>
      <c r="AQ156" s="19" t="e">
        <f>(SUMIF(#REF!,"*-Si-VEF-*-"&amp;$A156&amp;"-"&amp;$AJ$2,#REF!)*AQ$6-SUMIF(#REF!,"*-Si-VEF-*-"&amp;$A156&amp;"-"&amp;$AJ$2,#REF!)*AP$6)/AQ$5</f>
        <v>#REF!</v>
      </c>
      <c r="AR156" s="19" t="e">
        <f>(SUMIF(#REF!,"*-Si-VEF-*-"&amp;$A156&amp;"-"&amp;$AJ$2,#REF!)*AR$6-SUMIF(#REF!,"*-Si-VEF-*-"&amp;$A156&amp;"-"&amp;$AJ$2,#REF!)*AQ$6)/AR$5</f>
        <v>#REF!</v>
      </c>
      <c r="AS156" s="19" t="e">
        <f>(SUMIF(#REF!,"*-Si-VEF-*-"&amp;$A156&amp;"-"&amp;$AJ$2,#REF!)*AS$6-SUMIF(#REF!,"*-Si-VEF-*-"&amp;$A156&amp;"-"&amp;$AJ$2,#REF!)*AR$6)/AS$5</f>
        <v>#REF!</v>
      </c>
      <c r="AT156" s="19" t="e">
        <f>(SUMIF(#REF!,"*-Si-VEF-*-"&amp;$A156&amp;"-"&amp;$AJ$2,#REF!)*AT$6-SUMIF(#REF!,"*-Si-VEF-*-"&amp;$A156&amp;"-"&amp;$AJ$2,#REF!)*AS$6)/AT$5</f>
        <v>#REF!</v>
      </c>
      <c r="AU156" s="19" t="e">
        <f>(SUMIF(#REF!,"*-Si-VEF-*-"&amp;$A156&amp;"-"&amp;$AJ$2,#REF!)*AU$6-SUMIF(#REF!,"*-Si-VEF-*-"&amp;$A156&amp;"-"&amp;$AJ$2,#REF!)*AT$6)/AU$5</f>
        <v>#REF!</v>
      </c>
      <c r="AV156" s="19" t="e">
        <f>(SUMIF(#REF!,"*-Si-VEF-*-"&amp;$A156&amp;"-"&amp;$AJ$2,#REF!)*AV$6-SUMIF(#REF!,"*-Si-VEF-*-"&amp;$A156&amp;"-"&amp;$AJ$2,#REF!)*AU$6)/AV$5</f>
        <v>#REF!</v>
      </c>
      <c r="AX156" s="25" t="e">
        <f>SUMIF(#REF!,"*-Si-VEQ-*-"&amp;$A156&amp;"-"&amp;$AJ$2,#REF!)</f>
        <v>#REF!</v>
      </c>
      <c r="AY156" s="20" t="e">
        <f>SUMIF(#REF!,"*-Si-VEQ-*-"&amp;$A156&amp;"-"&amp;$AJ$2,#REF!)</f>
        <v>#REF!</v>
      </c>
      <c r="AZ156" s="20" t="e">
        <f>(SUMIF(#REF!,"*-Si-VEQ-*-"&amp;$A156&amp;"-"&amp;$AJ$2,#REF!)*AZ$6-SUMIF(#REF!,"*-Si-VEQ-*-"&amp;$A156&amp;"-"&amp;$AJ$2,#REF!)*AY$6)/AZ$5</f>
        <v>#REF!</v>
      </c>
      <c r="BA156" s="20" t="e">
        <f>(SUMIF(#REF!,"*-Si-VEQ-*-"&amp;$A156&amp;"-"&amp;$AJ$2,#REF!)*BA$6-SUMIF(#REF!,"*-Si-VEQ-*-"&amp;$A156&amp;"-"&amp;$AJ$2,#REF!)*AZ$6)/BA$5</f>
        <v>#REF!</v>
      </c>
      <c r="BB156" s="20" t="e">
        <f>(SUMIF(#REF!,"*-Si-VEQ-*-"&amp;$A156&amp;"-"&amp;$AJ$2,#REF!)*BB$6-SUMIF(#REF!,"*-Si-VEQ-*-"&amp;$A156&amp;"-"&amp;$AJ$2,#REF!)*BA$6)/BB$5</f>
        <v>#REF!</v>
      </c>
      <c r="BC156" s="20" t="e">
        <f>(SUMIF(#REF!,"*-Si-VEQ-*-"&amp;$A156&amp;"-"&amp;$AJ$2,#REF!)*BC$6-SUMIF(#REF!,"*-Si-VEQ-*-"&amp;$A156&amp;"-"&amp;$AJ$2,#REF!)*BB$6)/BC$5</f>
        <v>#REF!</v>
      </c>
      <c r="BD156" s="20" t="e">
        <f>(SUMIF(#REF!,"*-Si-VEQ-*-"&amp;$A156&amp;"-"&amp;$AJ$2,#REF!)*BD$6-SUMIF(#REF!,"*-Si-VEQ-*-"&amp;$A156&amp;"-"&amp;$AJ$2,#REF!)*BC$6)/BD$5</f>
        <v>#REF!</v>
      </c>
      <c r="BE156" s="20" t="e">
        <f>(SUMIF(#REF!,"*-Si-VEQ-*-"&amp;$A156&amp;"-"&amp;$AJ$2,#REF!)*BE$6-SUMIF(#REF!,"*-Si-VEQ-*-"&amp;$A156&amp;"-"&amp;$AJ$2,#REF!)*BD$6)/BE$5</f>
        <v>#REF!</v>
      </c>
      <c r="BF156" s="20" t="e">
        <f>(SUMIF(#REF!,"*-Si-VEQ-*-"&amp;$A156&amp;"-"&amp;$AJ$2,#REF!)*BF$6-SUMIF(#REF!,"*-Si-VEQ-*-"&amp;$A156&amp;"-"&amp;$AJ$2,#REF!)*BE$6)/BF$5</f>
        <v>#REF!</v>
      </c>
      <c r="BG156" s="20" t="e">
        <f>(SUMIF(#REF!,"*-Si-VEQ-*-"&amp;$A156&amp;"-"&amp;$AJ$2,#REF!)*BG$6-SUMIF(#REF!,"*-Si-VEQ-*-"&amp;$A156&amp;"-"&amp;$AJ$2,#REF!)*BF$6)/BG$5</f>
        <v>#REF!</v>
      </c>
      <c r="BH156" s="20" t="e">
        <f>(SUMIF(#REF!,"*-Si-VEQ-*-"&amp;$A156&amp;"-"&amp;$AJ$2,#REF!)*BH$6-SUMIF(#REF!,"*-Si-VEQ-*-"&amp;$A156&amp;"-"&amp;$AJ$2,#REF!)*BG$6)/BH$5</f>
        <v>#REF!</v>
      </c>
      <c r="BI156" s="20" t="e">
        <f>(SUMIF(#REF!,"*-Si-VEQ-*-"&amp;$A156&amp;"-"&amp;$AJ$2,#REF!)*BI$6-SUMIF(#REF!,"*-Si-VEQ-*-"&amp;$A156&amp;"-"&amp;$AJ$2,#REF!)*BH$6)/BI$5</f>
        <v>#REF!</v>
      </c>
      <c r="BJ156" s="20" t="e">
        <f>(SUMIF(#REF!,"*-Si-VEQ-*-"&amp;$A156&amp;"-"&amp;$AJ$2,#REF!)*BJ$6-SUMIF(#REF!,"*-Si-VEQ-*-"&amp;$A156&amp;"-"&amp;$AJ$2,#REF!)*BI$6)/BJ$5</f>
        <v>#REF!</v>
      </c>
      <c r="BL156" s="25" t="e">
        <f>SUMIF(#REF!,"*-Si-USD-*-"&amp;$A156&amp;"-"&amp;$AJ$2,#REF!)</f>
        <v>#REF!</v>
      </c>
      <c r="BM156" s="21" t="e">
        <f>SUMIF(#REF!,"*-Si-USD-*-"&amp;$A156&amp;"-"&amp;$AJ$2,#REF!)</f>
        <v>#REF!</v>
      </c>
      <c r="BN156" s="21" t="e">
        <f>(SUMIF(#REF!,"*-Si-USD-*-"&amp;$A156&amp;"-"&amp;$AJ$2,#REF!)*BN$6-SUMIF(#REF!,"*-Si-USD-*-"&amp;$A156&amp;"-"&amp;$AJ$2,#REF!)*BM$6)/BN$5</f>
        <v>#REF!</v>
      </c>
      <c r="BO156" s="21" t="e">
        <f>(SUMIF(#REF!,"*-Si-USD-*-"&amp;$A156&amp;"-"&amp;$AJ$2,#REF!)*BO$6-SUMIF(#REF!,"*-Si-USD-*-"&amp;$A156&amp;"-"&amp;$AJ$2,#REF!)*BN$6)/BO$5</f>
        <v>#REF!</v>
      </c>
      <c r="BP156" s="21" t="e">
        <f>(SUMIF(#REF!,"*-Si-USD-*-"&amp;$A156&amp;"-"&amp;$AJ$2,#REF!)*BP$6-SUMIF(#REF!,"*-Si-USD-*-"&amp;$A156&amp;"-"&amp;$AJ$2,#REF!)*BO$6)/BP$5</f>
        <v>#REF!</v>
      </c>
      <c r="BQ156" s="21" t="e">
        <f>(SUMIF(#REF!,"*-Si-USD-*-"&amp;$A156&amp;"-"&amp;$AJ$2,#REF!)*BQ$6-SUMIF(#REF!,"*-Si-USD-*-"&amp;$A156&amp;"-"&amp;$AJ$2,#REF!)*BP$6)/BQ$5</f>
        <v>#REF!</v>
      </c>
      <c r="BR156" s="21" t="e">
        <f>(SUMIF(#REF!,"*-Si-USD-*-"&amp;$A156&amp;"-"&amp;$AJ$2,#REF!)*BR$6-SUMIF(#REF!,"*-Si-USD-*-"&amp;$A156&amp;"-"&amp;$AJ$2,#REF!)*BQ$6)/BR$5</f>
        <v>#REF!</v>
      </c>
      <c r="BS156" s="21" t="e">
        <f>(SUMIF(#REF!,"*-Si-USD-*-"&amp;$A156&amp;"-"&amp;$AJ$2,#REF!)*BS$6-SUMIF(#REF!,"*-Si-USD-*-"&amp;$A156&amp;"-"&amp;$AJ$2,#REF!)*BR$6)/BS$5</f>
        <v>#REF!</v>
      </c>
      <c r="BT156" s="21" t="e">
        <f>(SUMIF(#REF!,"*-Si-USD-*-"&amp;$A156&amp;"-"&amp;$AJ$2,#REF!)*BT$6-SUMIF(#REF!,"*-Si-USD-*-"&amp;$A156&amp;"-"&amp;$AJ$2,#REF!)*BS$6)/BT$5</f>
        <v>#REF!</v>
      </c>
      <c r="BU156" s="21" t="e">
        <f>(SUMIF(#REF!,"*-Si-USD-*-"&amp;$A156&amp;"-"&amp;$AJ$2,#REF!)*BU$6-SUMIF(#REF!,"*-Si-USD-*-"&amp;$A156&amp;"-"&amp;$AJ$2,#REF!)*BT$6)/BU$5</f>
        <v>#REF!</v>
      </c>
      <c r="BV156" s="21" t="e">
        <f>(SUMIF(#REF!,"*-Si-USD-*-"&amp;$A156&amp;"-"&amp;$AJ$2,#REF!)*BV$6-SUMIF(#REF!,"*-Si-USD-*-"&amp;$A156&amp;"-"&amp;$AJ$2,#REF!)*BU$6)/BV$5</f>
        <v>#REF!</v>
      </c>
      <c r="BW156" s="21" t="e">
        <f>(SUMIF(#REF!,"*-Si-USD-*-"&amp;$A156&amp;"-"&amp;$AJ$2,#REF!)*BW$6-SUMIF(#REF!,"*-Si-USD-*-"&amp;$A156&amp;"-"&amp;$AJ$2,#REF!)*BV$6)/BW$5</f>
        <v>#REF!</v>
      </c>
      <c r="BX156" s="21" t="e">
        <f>(SUMIF(#REF!,"*-Si-USD-*-"&amp;$A156&amp;"-"&amp;$AJ$2,#REF!)*BX$6-SUMIF(#REF!,"*-Si-USD-*-"&amp;$A156&amp;"-"&amp;$AJ$2,#REF!)*BW$6)/BX$5</f>
        <v>#REF!</v>
      </c>
      <c r="CB156" s="28">
        <f>IFERROR(1000*SUMIF(#REF!,"*-Si-*-Si-"&amp;$A156&amp;"-"&amp;$AJ$2,#REF!)/(SUM(CC156:CE156)*$BX$6),0)</f>
        <v>0</v>
      </c>
      <c r="CC156" s="22" t="e">
        <f>SUMIF(#REF!,"*-Si-VEF-Si-"&amp;$A156&amp;"-"&amp;$AJ$2,#REF!)</f>
        <v>#REF!</v>
      </c>
      <c r="CD156" s="23" t="e">
        <f>SUMIF(#REF!,"*-Si-VEQ-Si-"&amp;$A156&amp;"-"&amp;$AJ$2,#REF!)</f>
        <v>#REF!</v>
      </c>
      <c r="CE156" s="24" t="e">
        <f>SUMIF(#REF!,"*-Si-USD-Si-"&amp;$A156&amp;"-"&amp;$AJ$2,#REF!)</f>
        <v>#REF!</v>
      </c>
      <c r="CI156" s="15" t="str">
        <f t="shared" si="51"/>
        <v>E156</v>
      </c>
      <c r="CK156" s="16">
        <v>4</v>
      </c>
      <c r="CL156" s="16">
        <v>4</v>
      </c>
      <c r="CM156" s="16">
        <v>4</v>
      </c>
    </row>
    <row r="157" spans="1:91" ht="20.100000000000001" customHeight="1" x14ac:dyDescent="0.25">
      <c r="A157" s="18" t="s">
        <v>266</v>
      </c>
      <c r="E157" s="15" t="s">
        <v>266</v>
      </c>
      <c r="G157" s="15" t="str">
        <f t="shared" si="50"/>
        <v>D157</v>
      </c>
      <c r="I157" s="27">
        <f ca="1">IFERROR(1000*SUMIF(#REF!,"*-Si-*-*-"&amp;$A157&amp;"-"&amp;J$2,INDIRECT("'BD Ppto'!"&amp;#REF!))/(SUM(J157:L157)*L$415),0)</f>
        <v>0</v>
      </c>
      <c r="J157" s="19" t="e">
        <f ca="1">SUMIF(#REF!,"*-Si-VEF-*-"&amp;$A157&amp;"-"&amp;$J$2,INDIRECT("'BD Ppto'!"&amp;#REF!))</f>
        <v>#REF!</v>
      </c>
      <c r="K157" s="20" t="e">
        <f ca="1">SUMIF(#REF!,"*-Si-VEQ-*-"&amp;$A157&amp;"-"&amp;$J$2,INDIRECT("'BD Ppto'!"&amp;#REF!))</f>
        <v>#REF!</v>
      </c>
      <c r="L157" s="21" t="e">
        <f ca="1">SUMIF(#REF!,"*-Si-USD-*-"&amp;$A157&amp;"-"&amp;$J$2,INDIRECT("'BD Ppto'!"&amp;#REF!))</f>
        <v>#REF!</v>
      </c>
      <c r="N157" s="27">
        <f ca="1">IFERROR(1000*SUMIF(#REF!,"*-Si-*-*-"&amp;$A157&amp;"-"&amp;O$2,INDIRECT("'BD Ppto'!"&amp;#REF!))/(SUM(O157:Q157)*Q$415),0)</f>
        <v>0</v>
      </c>
      <c r="O157" s="19" t="e">
        <f ca="1">SUMIF(#REF!,"*-Si-VEF-*-"&amp;$A157&amp;"-"&amp;O$2,INDIRECT("'BD Ppto'!"&amp;#REF!))</f>
        <v>#REF!</v>
      </c>
      <c r="P157" s="20" t="e">
        <f ca="1">SUMIF(#REF!,"*-Si-VEQ-*-"&amp;$A157&amp;"-"&amp;O$2,INDIRECT("'BD Ppto'!"&amp;#REF!))</f>
        <v>#REF!</v>
      </c>
      <c r="Q157" s="21" t="e">
        <f ca="1">SUMIF(#REF!,"*-Si-USD-*-"&amp;$A157&amp;"-"&amp;O$2,INDIRECT("'BD Ppto'!"&amp;#REF!))</f>
        <v>#REF!</v>
      </c>
      <c r="S157" s="27">
        <f ca="1">IFERROR(1000*SUMIF(#REF!,"*-Si-*-*-"&amp;$A157&amp;"-"&amp;T$2,INDIRECT("'BD Ppto'!"&amp;#REF!))/(SUM(T157:V157)*V$415),0)</f>
        <v>0</v>
      </c>
      <c r="T157" s="19" t="e">
        <f ca="1">SUMIF(#REF!,"*-Si-VEF-*-"&amp;$A157&amp;"-"&amp;T$2,INDIRECT("'BD Ppto'!"&amp;#REF!))</f>
        <v>#REF!</v>
      </c>
      <c r="U157" s="20" t="e">
        <f ca="1">SUMIF(#REF!,"*-Si-VEQ-*-"&amp;$A157&amp;"-"&amp;T$2,INDIRECT("'BD Ppto'!"&amp;#REF!))</f>
        <v>#REF!</v>
      </c>
      <c r="V157" s="21" t="e">
        <f ca="1">SUMIF(#REF!,"*-Si-USD-*-"&amp;$A157&amp;"-"&amp;T$2,INDIRECT("'BD Ppto'!"&amp;#REF!))</f>
        <v>#REF!</v>
      </c>
      <c r="X157" s="27">
        <f ca="1">IFERROR(1000*SUMIF(#REF!,"*-Si-*-*-"&amp;$A157&amp;"-"&amp;Y$2,INDIRECT("'BD Ppto'!"&amp;#REF!))/(SUM(Y157:AA157)*AA$415),0)</f>
        <v>0</v>
      </c>
      <c r="Y157" s="19" t="e">
        <f ca="1">SUMIF(#REF!,"*-Si-VEF-*-"&amp;$A157&amp;"-"&amp;Y$2,INDIRECT("'BD Ppto'!"&amp;#REF!))</f>
        <v>#REF!</v>
      </c>
      <c r="Z157" s="20" t="e">
        <f ca="1">SUMIF(#REF!,"*-Si-VEQ-*-"&amp;$A157&amp;"-"&amp;Y$2,INDIRECT("'BD Ppto'!"&amp;#REF!))</f>
        <v>#REF!</v>
      </c>
      <c r="AA157" s="21" t="e">
        <f ca="1">SUMIF(#REF!,"*-Si-USD-*-"&amp;$A157&amp;"-"&amp;Y$2,INDIRECT("'BD Ppto'!"&amp;#REF!))</f>
        <v>#REF!</v>
      </c>
      <c r="AC157" s="28">
        <f ca="1">IFERROR(1000*SUMIF(#REF!,"*-Si-*-Si-"&amp;$A157&amp;"-"&amp;AD$2,INDIRECT("'BD Ppto'!"&amp;#REF!))/(SUM(AD157:AF157)*AF$415),0)</f>
        <v>0</v>
      </c>
      <c r="AD157" s="22" t="e">
        <f ca="1">SUMIF(#REF!,"*-Si-VEF-Si-"&amp;$A157&amp;"-"&amp;AD$2,INDIRECT("'BD Ppto'!"&amp;#REF!))</f>
        <v>#REF!</v>
      </c>
      <c r="AE157" s="23" t="e">
        <f ca="1">SUMIF(#REF!,"*-Si-VEQ-Si-"&amp;$A157&amp;"-"&amp;AD$2,INDIRECT("'BD Ppto'!"&amp;#REF!))</f>
        <v>#REF!</v>
      </c>
      <c r="AF157" s="24" t="e">
        <f ca="1">SUMIF(#REF!,"*-Si-USD-Si-"&amp;$A157&amp;"-"&amp;AD$2,INDIRECT("'BD Ppto'!"&amp;#REF!))</f>
        <v>#REF!</v>
      </c>
      <c r="AI157" s="27">
        <f>IFERROR(1000*SUMIF(#REF!,"*-Si-*-*-"&amp;$A157&amp;"-"&amp;$AJ$2,#REF!)/((SUMIF(#REF!,"*-Si-*-*-"&amp;$A157&amp;"-"&amp;$AJ$2,#REF!))*$AV$6),0)</f>
        <v>0</v>
      </c>
      <c r="AJ157" s="25" t="e">
        <f>SUMIF(#REF!,"*-Si-VEF-*-"&amp;$A157&amp;"-"&amp;$AJ$2,#REF!)</f>
        <v>#REF!</v>
      </c>
      <c r="AK157" s="19" t="e">
        <f>SUMIF(#REF!,"*-Si-VEF-*-"&amp;$A157&amp;"-"&amp;$AJ$2,#REF!)</f>
        <v>#REF!</v>
      </c>
      <c r="AL157" s="19" t="e">
        <f>(SUMIF(#REF!,"*-Si-VEF-*-"&amp;$A157&amp;"-"&amp;$AJ$2,#REF!)*AL$6-SUMIF(#REF!,"*-Si-VEF-*-"&amp;$A157&amp;"-"&amp;$AJ$2,#REF!)*AK$6)/AL$5</f>
        <v>#REF!</v>
      </c>
      <c r="AM157" s="19" t="e">
        <f>(SUMIF(#REF!,"*-Si-VEF-*-"&amp;$A157&amp;"-"&amp;$AJ$2,#REF!)*AM$6-SUMIF(#REF!,"*-Si-VEF-*-"&amp;$A157&amp;"-"&amp;$AJ$2,#REF!)*AL$6)/AM$5</f>
        <v>#REF!</v>
      </c>
      <c r="AN157" s="19" t="e">
        <f>(SUMIF(#REF!,"*-Si-VEF-*-"&amp;$A157&amp;"-"&amp;$AJ$2,#REF!)*AN$6-SUMIF(#REF!,"*-Si-VEF-*-"&amp;$A157&amp;"-"&amp;$AJ$2,#REF!)*AM$6)/AN$5</f>
        <v>#REF!</v>
      </c>
      <c r="AO157" s="19" t="e">
        <f>(SUMIF(#REF!,"*-Si-VEF-*-"&amp;$A157&amp;"-"&amp;$AJ$2,#REF!)*AO$6-SUMIF(#REF!,"*-Si-VEF-*-"&amp;$A157&amp;"-"&amp;$AJ$2,#REF!)*AN$6)/AO$5</f>
        <v>#REF!</v>
      </c>
      <c r="AP157" s="19" t="e">
        <f>(SUMIF(#REF!,"*-Si-VEF-*-"&amp;$A157&amp;"-"&amp;$AJ$2,#REF!)*AP$6-SUMIF(#REF!,"*-Si-VEF-*-"&amp;$A157&amp;"-"&amp;$AJ$2,#REF!)*AO$6)/AP$5</f>
        <v>#REF!</v>
      </c>
      <c r="AQ157" s="19" t="e">
        <f>(SUMIF(#REF!,"*-Si-VEF-*-"&amp;$A157&amp;"-"&amp;$AJ$2,#REF!)*AQ$6-SUMIF(#REF!,"*-Si-VEF-*-"&amp;$A157&amp;"-"&amp;$AJ$2,#REF!)*AP$6)/AQ$5</f>
        <v>#REF!</v>
      </c>
      <c r="AR157" s="19" t="e">
        <f>(SUMIF(#REF!,"*-Si-VEF-*-"&amp;$A157&amp;"-"&amp;$AJ$2,#REF!)*AR$6-SUMIF(#REF!,"*-Si-VEF-*-"&amp;$A157&amp;"-"&amp;$AJ$2,#REF!)*AQ$6)/AR$5</f>
        <v>#REF!</v>
      </c>
      <c r="AS157" s="19" t="e">
        <f>(SUMIF(#REF!,"*-Si-VEF-*-"&amp;$A157&amp;"-"&amp;$AJ$2,#REF!)*AS$6-SUMIF(#REF!,"*-Si-VEF-*-"&amp;$A157&amp;"-"&amp;$AJ$2,#REF!)*AR$6)/AS$5</f>
        <v>#REF!</v>
      </c>
      <c r="AT157" s="19" t="e">
        <f>(SUMIF(#REF!,"*-Si-VEF-*-"&amp;$A157&amp;"-"&amp;$AJ$2,#REF!)*AT$6-SUMIF(#REF!,"*-Si-VEF-*-"&amp;$A157&amp;"-"&amp;$AJ$2,#REF!)*AS$6)/AT$5</f>
        <v>#REF!</v>
      </c>
      <c r="AU157" s="19" t="e">
        <f>(SUMIF(#REF!,"*-Si-VEF-*-"&amp;$A157&amp;"-"&amp;$AJ$2,#REF!)*AU$6-SUMIF(#REF!,"*-Si-VEF-*-"&amp;$A157&amp;"-"&amp;$AJ$2,#REF!)*AT$6)/AU$5</f>
        <v>#REF!</v>
      </c>
      <c r="AV157" s="19" t="e">
        <f>(SUMIF(#REF!,"*-Si-VEF-*-"&amp;$A157&amp;"-"&amp;$AJ$2,#REF!)*AV$6-SUMIF(#REF!,"*-Si-VEF-*-"&amp;$A157&amp;"-"&amp;$AJ$2,#REF!)*AU$6)/AV$5</f>
        <v>#REF!</v>
      </c>
      <c r="AX157" s="25" t="e">
        <f>SUMIF(#REF!,"*-Si-VEQ-*-"&amp;$A157&amp;"-"&amp;$AJ$2,#REF!)</f>
        <v>#REF!</v>
      </c>
      <c r="AY157" s="20" t="e">
        <f>SUMIF(#REF!,"*-Si-VEQ-*-"&amp;$A157&amp;"-"&amp;$AJ$2,#REF!)</f>
        <v>#REF!</v>
      </c>
      <c r="AZ157" s="20" t="e">
        <f>(SUMIF(#REF!,"*-Si-VEQ-*-"&amp;$A157&amp;"-"&amp;$AJ$2,#REF!)*AZ$6-SUMIF(#REF!,"*-Si-VEQ-*-"&amp;$A157&amp;"-"&amp;$AJ$2,#REF!)*AY$6)/AZ$5</f>
        <v>#REF!</v>
      </c>
      <c r="BA157" s="20" t="e">
        <f>(SUMIF(#REF!,"*-Si-VEQ-*-"&amp;$A157&amp;"-"&amp;$AJ$2,#REF!)*BA$6-SUMIF(#REF!,"*-Si-VEQ-*-"&amp;$A157&amp;"-"&amp;$AJ$2,#REF!)*AZ$6)/BA$5</f>
        <v>#REF!</v>
      </c>
      <c r="BB157" s="20" t="e">
        <f>(SUMIF(#REF!,"*-Si-VEQ-*-"&amp;$A157&amp;"-"&amp;$AJ$2,#REF!)*BB$6-SUMIF(#REF!,"*-Si-VEQ-*-"&amp;$A157&amp;"-"&amp;$AJ$2,#REF!)*BA$6)/BB$5</f>
        <v>#REF!</v>
      </c>
      <c r="BC157" s="20" t="e">
        <f>(SUMIF(#REF!,"*-Si-VEQ-*-"&amp;$A157&amp;"-"&amp;$AJ$2,#REF!)*BC$6-SUMIF(#REF!,"*-Si-VEQ-*-"&amp;$A157&amp;"-"&amp;$AJ$2,#REF!)*BB$6)/BC$5</f>
        <v>#REF!</v>
      </c>
      <c r="BD157" s="20" t="e">
        <f>(SUMIF(#REF!,"*-Si-VEQ-*-"&amp;$A157&amp;"-"&amp;$AJ$2,#REF!)*BD$6-SUMIF(#REF!,"*-Si-VEQ-*-"&amp;$A157&amp;"-"&amp;$AJ$2,#REF!)*BC$6)/BD$5</f>
        <v>#REF!</v>
      </c>
      <c r="BE157" s="20" t="e">
        <f>(SUMIF(#REF!,"*-Si-VEQ-*-"&amp;$A157&amp;"-"&amp;$AJ$2,#REF!)*BE$6-SUMIF(#REF!,"*-Si-VEQ-*-"&amp;$A157&amp;"-"&amp;$AJ$2,#REF!)*BD$6)/BE$5</f>
        <v>#REF!</v>
      </c>
      <c r="BF157" s="20" t="e">
        <f>(SUMIF(#REF!,"*-Si-VEQ-*-"&amp;$A157&amp;"-"&amp;$AJ$2,#REF!)*BF$6-SUMIF(#REF!,"*-Si-VEQ-*-"&amp;$A157&amp;"-"&amp;$AJ$2,#REF!)*BE$6)/BF$5</f>
        <v>#REF!</v>
      </c>
      <c r="BG157" s="20" t="e">
        <f>(SUMIF(#REF!,"*-Si-VEQ-*-"&amp;$A157&amp;"-"&amp;$AJ$2,#REF!)*BG$6-SUMIF(#REF!,"*-Si-VEQ-*-"&amp;$A157&amp;"-"&amp;$AJ$2,#REF!)*BF$6)/BG$5</f>
        <v>#REF!</v>
      </c>
      <c r="BH157" s="20" t="e">
        <f>(SUMIF(#REF!,"*-Si-VEQ-*-"&amp;$A157&amp;"-"&amp;$AJ$2,#REF!)*BH$6-SUMIF(#REF!,"*-Si-VEQ-*-"&amp;$A157&amp;"-"&amp;$AJ$2,#REF!)*BG$6)/BH$5</f>
        <v>#REF!</v>
      </c>
      <c r="BI157" s="20" t="e">
        <f>(SUMIF(#REF!,"*-Si-VEQ-*-"&amp;$A157&amp;"-"&amp;$AJ$2,#REF!)*BI$6-SUMIF(#REF!,"*-Si-VEQ-*-"&amp;$A157&amp;"-"&amp;$AJ$2,#REF!)*BH$6)/BI$5</f>
        <v>#REF!</v>
      </c>
      <c r="BJ157" s="20" t="e">
        <f>(SUMIF(#REF!,"*-Si-VEQ-*-"&amp;$A157&amp;"-"&amp;$AJ$2,#REF!)*BJ$6-SUMIF(#REF!,"*-Si-VEQ-*-"&amp;$A157&amp;"-"&amp;$AJ$2,#REF!)*BI$6)/BJ$5</f>
        <v>#REF!</v>
      </c>
      <c r="BL157" s="25" t="e">
        <f>SUMIF(#REF!,"*-Si-USD-*-"&amp;$A157&amp;"-"&amp;$AJ$2,#REF!)</f>
        <v>#REF!</v>
      </c>
      <c r="BM157" s="21" t="e">
        <f>SUMIF(#REF!,"*-Si-USD-*-"&amp;$A157&amp;"-"&amp;$AJ$2,#REF!)</f>
        <v>#REF!</v>
      </c>
      <c r="BN157" s="21" t="e">
        <f>(SUMIF(#REF!,"*-Si-USD-*-"&amp;$A157&amp;"-"&amp;$AJ$2,#REF!)*BN$6-SUMIF(#REF!,"*-Si-USD-*-"&amp;$A157&amp;"-"&amp;$AJ$2,#REF!)*BM$6)/BN$5</f>
        <v>#REF!</v>
      </c>
      <c r="BO157" s="21" t="e">
        <f>(SUMIF(#REF!,"*-Si-USD-*-"&amp;$A157&amp;"-"&amp;$AJ$2,#REF!)*BO$6-SUMIF(#REF!,"*-Si-USD-*-"&amp;$A157&amp;"-"&amp;$AJ$2,#REF!)*BN$6)/BO$5</f>
        <v>#REF!</v>
      </c>
      <c r="BP157" s="21" t="e">
        <f>(SUMIF(#REF!,"*-Si-USD-*-"&amp;$A157&amp;"-"&amp;$AJ$2,#REF!)*BP$6-SUMIF(#REF!,"*-Si-USD-*-"&amp;$A157&amp;"-"&amp;$AJ$2,#REF!)*BO$6)/BP$5</f>
        <v>#REF!</v>
      </c>
      <c r="BQ157" s="21" t="e">
        <f>(SUMIF(#REF!,"*-Si-USD-*-"&amp;$A157&amp;"-"&amp;$AJ$2,#REF!)*BQ$6-SUMIF(#REF!,"*-Si-USD-*-"&amp;$A157&amp;"-"&amp;$AJ$2,#REF!)*BP$6)/BQ$5</f>
        <v>#REF!</v>
      </c>
      <c r="BR157" s="21" t="e">
        <f>(SUMIF(#REF!,"*-Si-USD-*-"&amp;$A157&amp;"-"&amp;$AJ$2,#REF!)*BR$6-SUMIF(#REF!,"*-Si-USD-*-"&amp;$A157&amp;"-"&amp;$AJ$2,#REF!)*BQ$6)/BR$5</f>
        <v>#REF!</v>
      </c>
      <c r="BS157" s="21" t="e">
        <f>(SUMIF(#REF!,"*-Si-USD-*-"&amp;$A157&amp;"-"&amp;$AJ$2,#REF!)*BS$6-SUMIF(#REF!,"*-Si-USD-*-"&amp;$A157&amp;"-"&amp;$AJ$2,#REF!)*BR$6)/BS$5</f>
        <v>#REF!</v>
      </c>
      <c r="BT157" s="21" t="e">
        <f>(SUMIF(#REF!,"*-Si-USD-*-"&amp;$A157&amp;"-"&amp;$AJ$2,#REF!)*BT$6-SUMIF(#REF!,"*-Si-USD-*-"&amp;$A157&amp;"-"&amp;$AJ$2,#REF!)*BS$6)/BT$5</f>
        <v>#REF!</v>
      </c>
      <c r="BU157" s="21" t="e">
        <f>(SUMIF(#REF!,"*-Si-USD-*-"&amp;$A157&amp;"-"&amp;$AJ$2,#REF!)*BU$6-SUMIF(#REF!,"*-Si-USD-*-"&amp;$A157&amp;"-"&amp;$AJ$2,#REF!)*BT$6)/BU$5</f>
        <v>#REF!</v>
      </c>
      <c r="BV157" s="21" t="e">
        <f>(SUMIF(#REF!,"*-Si-USD-*-"&amp;$A157&amp;"-"&amp;$AJ$2,#REF!)*BV$6-SUMIF(#REF!,"*-Si-USD-*-"&amp;$A157&amp;"-"&amp;$AJ$2,#REF!)*BU$6)/BV$5</f>
        <v>#REF!</v>
      </c>
      <c r="BW157" s="21" t="e">
        <f>(SUMIF(#REF!,"*-Si-USD-*-"&amp;$A157&amp;"-"&amp;$AJ$2,#REF!)*BW$6-SUMIF(#REF!,"*-Si-USD-*-"&amp;$A157&amp;"-"&amp;$AJ$2,#REF!)*BV$6)/BW$5</f>
        <v>#REF!</v>
      </c>
      <c r="BX157" s="21" t="e">
        <f>(SUMIF(#REF!,"*-Si-USD-*-"&amp;$A157&amp;"-"&amp;$AJ$2,#REF!)*BX$6-SUMIF(#REF!,"*-Si-USD-*-"&amp;$A157&amp;"-"&amp;$AJ$2,#REF!)*BW$6)/BX$5</f>
        <v>#REF!</v>
      </c>
      <c r="CB157" s="28">
        <f>IFERROR(1000*SUMIF(#REF!,"*-Si-*-Si-"&amp;$A157&amp;"-"&amp;$AJ$2,#REF!)/(SUM(CC157:CE157)*$BX$6),0)</f>
        <v>0</v>
      </c>
      <c r="CC157" s="22" t="e">
        <f>SUMIF(#REF!,"*-Si-VEF-Si-"&amp;$A157&amp;"-"&amp;$AJ$2,#REF!)</f>
        <v>#REF!</v>
      </c>
      <c r="CD157" s="23" t="e">
        <f>SUMIF(#REF!,"*-Si-VEQ-Si-"&amp;$A157&amp;"-"&amp;$AJ$2,#REF!)</f>
        <v>#REF!</v>
      </c>
      <c r="CE157" s="24" t="e">
        <f>SUMIF(#REF!,"*-Si-USD-Si-"&amp;$A157&amp;"-"&amp;$AJ$2,#REF!)</f>
        <v>#REF!</v>
      </c>
      <c r="CI157" s="15" t="str">
        <f t="shared" si="51"/>
        <v>E157</v>
      </c>
      <c r="CK157" s="16">
        <v>4</v>
      </c>
      <c r="CL157" s="16">
        <v>4</v>
      </c>
      <c r="CM157" s="16">
        <v>4</v>
      </c>
    </row>
    <row r="158" spans="1:91" ht="20.100000000000001" customHeight="1" x14ac:dyDescent="0.25">
      <c r="A158" s="18" t="s">
        <v>267</v>
      </c>
      <c r="E158" s="15" t="s">
        <v>267</v>
      </c>
      <c r="G158" s="15" t="str">
        <f t="shared" si="50"/>
        <v>D158</v>
      </c>
      <c r="I158" s="27">
        <f ca="1">IFERROR(1000*SUMIF(#REF!,"*-Si-*-*-"&amp;$A158&amp;"-"&amp;J$2,INDIRECT("'BD Ppto'!"&amp;#REF!))/(SUM(J158:L158)*L$415),0)</f>
        <v>0</v>
      </c>
      <c r="J158" s="19" t="e">
        <f ca="1">SUMIF(#REF!,"*-Si-VEF-*-"&amp;$A158&amp;"-"&amp;$J$2,INDIRECT("'BD Ppto'!"&amp;#REF!))</f>
        <v>#REF!</v>
      </c>
      <c r="K158" s="20" t="e">
        <f ca="1">SUMIF(#REF!,"*-Si-VEQ-*-"&amp;$A158&amp;"-"&amp;$J$2,INDIRECT("'BD Ppto'!"&amp;#REF!))</f>
        <v>#REF!</v>
      </c>
      <c r="L158" s="21" t="e">
        <f ca="1">SUMIF(#REF!,"*-Si-USD-*-"&amp;$A158&amp;"-"&amp;$J$2,INDIRECT("'BD Ppto'!"&amp;#REF!))</f>
        <v>#REF!</v>
      </c>
      <c r="N158" s="27">
        <f ca="1">IFERROR(1000*SUMIF(#REF!,"*-Si-*-*-"&amp;$A158&amp;"-"&amp;O$2,INDIRECT("'BD Ppto'!"&amp;#REF!))/(SUM(O158:Q158)*Q$415),0)</f>
        <v>0</v>
      </c>
      <c r="O158" s="19" t="e">
        <f ca="1">SUMIF(#REF!,"*-Si-VEF-*-"&amp;$A158&amp;"-"&amp;O$2,INDIRECT("'BD Ppto'!"&amp;#REF!))</f>
        <v>#REF!</v>
      </c>
      <c r="P158" s="20" t="e">
        <f ca="1">SUMIF(#REF!,"*-Si-VEQ-*-"&amp;$A158&amp;"-"&amp;O$2,INDIRECT("'BD Ppto'!"&amp;#REF!))</f>
        <v>#REF!</v>
      </c>
      <c r="Q158" s="21" t="e">
        <f ca="1">SUMIF(#REF!,"*-Si-USD-*-"&amp;$A158&amp;"-"&amp;O$2,INDIRECT("'BD Ppto'!"&amp;#REF!))</f>
        <v>#REF!</v>
      </c>
      <c r="S158" s="27">
        <f ca="1">IFERROR(1000*SUMIF(#REF!,"*-Si-*-*-"&amp;$A158&amp;"-"&amp;T$2,INDIRECT("'BD Ppto'!"&amp;#REF!))/(SUM(T158:V158)*V$415),0)</f>
        <v>0</v>
      </c>
      <c r="T158" s="19" t="e">
        <f ca="1">SUMIF(#REF!,"*-Si-VEF-*-"&amp;$A158&amp;"-"&amp;T$2,INDIRECT("'BD Ppto'!"&amp;#REF!))</f>
        <v>#REF!</v>
      </c>
      <c r="U158" s="20" t="e">
        <f ca="1">SUMIF(#REF!,"*-Si-VEQ-*-"&amp;$A158&amp;"-"&amp;T$2,INDIRECT("'BD Ppto'!"&amp;#REF!))</f>
        <v>#REF!</v>
      </c>
      <c r="V158" s="21" t="e">
        <f ca="1">SUMIF(#REF!,"*-Si-USD-*-"&amp;$A158&amp;"-"&amp;T$2,INDIRECT("'BD Ppto'!"&amp;#REF!))</f>
        <v>#REF!</v>
      </c>
      <c r="X158" s="27">
        <f ca="1">IFERROR(1000*SUMIF(#REF!,"*-Si-*-*-"&amp;$A158&amp;"-"&amp;Y$2,INDIRECT("'BD Ppto'!"&amp;#REF!))/(SUM(Y158:AA158)*AA$415),0)</f>
        <v>0</v>
      </c>
      <c r="Y158" s="19" t="e">
        <f ca="1">SUMIF(#REF!,"*-Si-VEF-*-"&amp;$A158&amp;"-"&amp;Y$2,INDIRECT("'BD Ppto'!"&amp;#REF!))</f>
        <v>#REF!</v>
      </c>
      <c r="Z158" s="20" t="e">
        <f ca="1">SUMIF(#REF!,"*-Si-VEQ-*-"&amp;$A158&amp;"-"&amp;Y$2,INDIRECT("'BD Ppto'!"&amp;#REF!))</f>
        <v>#REF!</v>
      </c>
      <c r="AA158" s="21" t="e">
        <f ca="1">SUMIF(#REF!,"*-Si-USD-*-"&amp;$A158&amp;"-"&amp;Y$2,INDIRECT("'BD Ppto'!"&amp;#REF!))</f>
        <v>#REF!</v>
      </c>
      <c r="AC158" s="28">
        <f ca="1">IFERROR(1000*SUMIF(#REF!,"*-Si-*-Si-"&amp;$A158&amp;"-"&amp;AD$2,INDIRECT("'BD Ppto'!"&amp;#REF!))/(SUM(AD158:AF158)*AF$415),0)</f>
        <v>0</v>
      </c>
      <c r="AD158" s="22" t="e">
        <f ca="1">SUMIF(#REF!,"*-Si-VEF-Si-"&amp;$A158&amp;"-"&amp;AD$2,INDIRECT("'BD Ppto'!"&amp;#REF!))</f>
        <v>#REF!</v>
      </c>
      <c r="AE158" s="23" t="e">
        <f ca="1">SUMIF(#REF!,"*-Si-VEQ-Si-"&amp;$A158&amp;"-"&amp;AD$2,INDIRECT("'BD Ppto'!"&amp;#REF!))</f>
        <v>#REF!</v>
      </c>
      <c r="AF158" s="24" t="e">
        <f ca="1">SUMIF(#REF!,"*-Si-USD-Si-"&amp;$A158&amp;"-"&amp;AD$2,INDIRECT("'BD Ppto'!"&amp;#REF!))</f>
        <v>#REF!</v>
      </c>
      <c r="AI158" s="27">
        <f>IFERROR(1000*SUMIF(#REF!,"*-Si-*-*-"&amp;$A158&amp;"-"&amp;$AJ$2,#REF!)/((SUMIF(#REF!,"*-Si-*-*-"&amp;$A158&amp;"-"&amp;$AJ$2,#REF!))*$AV$6),0)</f>
        <v>0</v>
      </c>
      <c r="AJ158" s="25" t="e">
        <f>SUMIF(#REF!,"*-Si-VEF-*-"&amp;$A158&amp;"-"&amp;$AJ$2,#REF!)</f>
        <v>#REF!</v>
      </c>
      <c r="AK158" s="19" t="e">
        <f>SUMIF(#REF!,"*-Si-VEF-*-"&amp;$A158&amp;"-"&amp;$AJ$2,#REF!)</f>
        <v>#REF!</v>
      </c>
      <c r="AL158" s="19" t="e">
        <f>(SUMIF(#REF!,"*-Si-VEF-*-"&amp;$A158&amp;"-"&amp;$AJ$2,#REF!)*AL$6-SUMIF(#REF!,"*-Si-VEF-*-"&amp;$A158&amp;"-"&amp;$AJ$2,#REF!)*AK$6)/AL$5</f>
        <v>#REF!</v>
      </c>
      <c r="AM158" s="19" t="e">
        <f>(SUMIF(#REF!,"*-Si-VEF-*-"&amp;$A158&amp;"-"&amp;$AJ$2,#REF!)*AM$6-SUMIF(#REF!,"*-Si-VEF-*-"&amp;$A158&amp;"-"&amp;$AJ$2,#REF!)*AL$6)/AM$5</f>
        <v>#REF!</v>
      </c>
      <c r="AN158" s="19" t="e">
        <f>(SUMIF(#REF!,"*-Si-VEF-*-"&amp;$A158&amp;"-"&amp;$AJ$2,#REF!)*AN$6-SUMIF(#REF!,"*-Si-VEF-*-"&amp;$A158&amp;"-"&amp;$AJ$2,#REF!)*AM$6)/AN$5</f>
        <v>#REF!</v>
      </c>
      <c r="AO158" s="19" t="e">
        <f>(SUMIF(#REF!,"*-Si-VEF-*-"&amp;$A158&amp;"-"&amp;$AJ$2,#REF!)*AO$6-SUMIF(#REF!,"*-Si-VEF-*-"&amp;$A158&amp;"-"&amp;$AJ$2,#REF!)*AN$6)/AO$5</f>
        <v>#REF!</v>
      </c>
      <c r="AP158" s="19" t="e">
        <f>(SUMIF(#REF!,"*-Si-VEF-*-"&amp;$A158&amp;"-"&amp;$AJ$2,#REF!)*AP$6-SUMIF(#REF!,"*-Si-VEF-*-"&amp;$A158&amp;"-"&amp;$AJ$2,#REF!)*AO$6)/AP$5</f>
        <v>#REF!</v>
      </c>
      <c r="AQ158" s="19" t="e">
        <f>(SUMIF(#REF!,"*-Si-VEF-*-"&amp;$A158&amp;"-"&amp;$AJ$2,#REF!)*AQ$6-SUMIF(#REF!,"*-Si-VEF-*-"&amp;$A158&amp;"-"&amp;$AJ$2,#REF!)*AP$6)/AQ$5</f>
        <v>#REF!</v>
      </c>
      <c r="AR158" s="19" t="e">
        <f>(SUMIF(#REF!,"*-Si-VEF-*-"&amp;$A158&amp;"-"&amp;$AJ$2,#REF!)*AR$6-SUMIF(#REF!,"*-Si-VEF-*-"&amp;$A158&amp;"-"&amp;$AJ$2,#REF!)*AQ$6)/AR$5</f>
        <v>#REF!</v>
      </c>
      <c r="AS158" s="19" t="e">
        <f>(SUMIF(#REF!,"*-Si-VEF-*-"&amp;$A158&amp;"-"&amp;$AJ$2,#REF!)*AS$6-SUMIF(#REF!,"*-Si-VEF-*-"&amp;$A158&amp;"-"&amp;$AJ$2,#REF!)*AR$6)/AS$5</f>
        <v>#REF!</v>
      </c>
      <c r="AT158" s="19" t="e">
        <f>(SUMIF(#REF!,"*-Si-VEF-*-"&amp;$A158&amp;"-"&amp;$AJ$2,#REF!)*AT$6-SUMIF(#REF!,"*-Si-VEF-*-"&amp;$A158&amp;"-"&amp;$AJ$2,#REF!)*AS$6)/AT$5</f>
        <v>#REF!</v>
      </c>
      <c r="AU158" s="19" t="e">
        <f>(SUMIF(#REF!,"*-Si-VEF-*-"&amp;$A158&amp;"-"&amp;$AJ$2,#REF!)*AU$6-SUMIF(#REF!,"*-Si-VEF-*-"&amp;$A158&amp;"-"&amp;$AJ$2,#REF!)*AT$6)/AU$5</f>
        <v>#REF!</v>
      </c>
      <c r="AV158" s="19" t="e">
        <f>(SUMIF(#REF!,"*-Si-VEF-*-"&amp;$A158&amp;"-"&amp;$AJ$2,#REF!)*AV$6-SUMIF(#REF!,"*-Si-VEF-*-"&amp;$A158&amp;"-"&amp;$AJ$2,#REF!)*AU$6)/AV$5</f>
        <v>#REF!</v>
      </c>
      <c r="AX158" s="25" t="e">
        <f>SUMIF(#REF!,"*-Si-VEQ-*-"&amp;$A158&amp;"-"&amp;$AJ$2,#REF!)</f>
        <v>#REF!</v>
      </c>
      <c r="AY158" s="20" t="e">
        <f>SUMIF(#REF!,"*-Si-VEQ-*-"&amp;$A158&amp;"-"&amp;$AJ$2,#REF!)</f>
        <v>#REF!</v>
      </c>
      <c r="AZ158" s="20" t="e">
        <f>(SUMIF(#REF!,"*-Si-VEQ-*-"&amp;$A158&amp;"-"&amp;$AJ$2,#REF!)*AZ$6-SUMIF(#REF!,"*-Si-VEQ-*-"&amp;$A158&amp;"-"&amp;$AJ$2,#REF!)*AY$6)/AZ$5</f>
        <v>#REF!</v>
      </c>
      <c r="BA158" s="20" t="e">
        <f>(SUMIF(#REF!,"*-Si-VEQ-*-"&amp;$A158&amp;"-"&amp;$AJ$2,#REF!)*BA$6-SUMIF(#REF!,"*-Si-VEQ-*-"&amp;$A158&amp;"-"&amp;$AJ$2,#REF!)*AZ$6)/BA$5</f>
        <v>#REF!</v>
      </c>
      <c r="BB158" s="20" t="e">
        <f>(SUMIF(#REF!,"*-Si-VEQ-*-"&amp;$A158&amp;"-"&amp;$AJ$2,#REF!)*BB$6-SUMIF(#REF!,"*-Si-VEQ-*-"&amp;$A158&amp;"-"&amp;$AJ$2,#REF!)*BA$6)/BB$5</f>
        <v>#REF!</v>
      </c>
      <c r="BC158" s="20" t="e">
        <f>(SUMIF(#REF!,"*-Si-VEQ-*-"&amp;$A158&amp;"-"&amp;$AJ$2,#REF!)*BC$6-SUMIF(#REF!,"*-Si-VEQ-*-"&amp;$A158&amp;"-"&amp;$AJ$2,#REF!)*BB$6)/BC$5</f>
        <v>#REF!</v>
      </c>
      <c r="BD158" s="20" t="e">
        <f>(SUMIF(#REF!,"*-Si-VEQ-*-"&amp;$A158&amp;"-"&amp;$AJ$2,#REF!)*BD$6-SUMIF(#REF!,"*-Si-VEQ-*-"&amp;$A158&amp;"-"&amp;$AJ$2,#REF!)*BC$6)/BD$5</f>
        <v>#REF!</v>
      </c>
      <c r="BE158" s="20" t="e">
        <f>(SUMIF(#REF!,"*-Si-VEQ-*-"&amp;$A158&amp;"-"&amp;$AJ$2,#REF!)*BE$6-SUMIF(#REF!,"*-Si-VEQ-*-"&amp;$A158&amp;"-"&amp;$AJ$2,#REF!)*BD$6)/BE$5</f>
        <v>#REF!</v>
      </c>
      <c r="BF158" s="20" t="e">
        <f>(SUMIF(#REF!,"*-Si-VEQ-*-"&amp;$A158&amp;"-"&amp;$AJ$2,#REF!)*BF$6-SUMIF(#REF!,"*-Si-VEQ-*-"&amp;$A158&amp;"-"&amp;$AJ$2,#REF!)*BE$6)/BF$5</f>
        <v>#REF!</v>
      </c>
      <c r="BG158" s="20" t="e">
        <f>(SUMIF(#REF!,"*-Si-VEQ-*-"&amp;$A158&amp;"-"&amp;$AJ$2,#REF!)*BG$6-SUMIF(#REF!,"*-Si-VEQ-*-"&amp;$A158&amp;"-"&amp;$AJ$2,#REF!)*BF$6)/BG$5</f>
        <v>#REF!</v>
      </c>
      <c r="BH158" s="20" t="e">
        <f>(SUMIF(#REF!,"*-Si-VEQ-*-"&amp;$A158&amp;"-"&amp;$AJ$2,#REF!)*BH$6-SUMIF(#REF!,"*-Si-VEQ-*-"&amp;$A158&amp;"-"&amp;$AJ$2,#REF!)*BG$6)/BH$5</f>
        <v>#REF!</v>
      </c>
      <c r="BI158" s="20" t="e">
        <f>(SUMIF(#REF!,"*-Si-VEQ-*-"&amp;$A158&amp;"-"&amp;$AJ$2,#REF!)*BI$6-SUMIF(#REF!,"*-Si-VEQ-*-"&amp;$A158&amp;"-"&amp;$AJ$2,#REF!)*BH$6)/BI$5</f>
        <v>#REF!</v>
      </c>
      <c r="BJ158" s="20" t="e">
        <f>(SUMIF(#REF!,"*-Si-VEQ-*-"&amp;$A158&amp;"-"&amp;$AJ$2,#REF!)*BJ$6-SUMIF(#REF!,"*-Si-VEQ-*-"&amp;$A158&amp;"-"&amp;$AJ$2,#REF!)*BI$6)/BJ$5</f>
        <v>#REF!</v>
      </c>
      <c r="BL158" s="25" t="e">
        <f>SUMIF(#REF!,"*-Si-USD-*-"&amp;$A158&amp;"-"&amp;$AJ$2,#REF!)</f>
        <v>#REF!</v>
      </c>
      <c r="BM158" s="21" t="e">
        <f>SUMIF(#REF!,"*-Si-USD-*-"&amp;$A158&amp;"-"&amp;$AJ$2,#REF!)</f>
        <v>#REF!</v>
      </c>
      <c r="BN158" s="21" t="e">
        <f>(SUMIF(#REF!,"*-Si-USD-*-"&amp;$A158&amp;"-"&amp;$AJ$2,#REF!)*BN$6-SUMIF(#REF!,"*-Si-USD-*-"&amp;$A158&amp;"-"&amp;$AJ$2,#REF!)*BM$6)/BN$5</f>
        <v>#REF!</v>
      </c>
      <c r="BO158" s="21" t="e">
        <f>(SUMIF(#REF!,"*-Si-USD-*-"&amp;$A158&amp;"-"&amp;$AJ$2,#REF!)*BO$6-SUMIF(#REF!,"*-Si-USD-*-"&amp;$A158&amp;"-"&amp;$AJ$2,#REF!)*BN$6)/BO$5</f>
        <v>#REF!</v>
      </c>
      <c r="BP158" s="21" t="e">
        <f>(SUMIF(#REF!,"*-Si-USD-*-"&amp;$A158&amp;"-"&amp;$AJ$2,#REF!)*BP$6-SUMIF(#REF!,"*-Si-USD-*-"&amp;$A158&amp;"-"&amp;$AJ$2,#REF!)*BO$6)/BP$5</f>
        <v>#REF!</v>
      </c>
      <c r="BQ158" s="21" t="e">
        <f>(SUMIF(#REF!,"*-Si-USD-*-"&amp;$A158&amp;"-"&amp;$AJ$2,#REF!)*BQ$6-SUMIF(#REF!,"*-Si-USD-*-"&amp;$A158&amp;"-"&amp;$AJ$2,#REF!)*BP$6)/BQ$5</f>
        <v>#REF!</v>
      </c>
      <c r="BR158" s="21" t="e">
        <f>(SUMIF(#REF!,"*-Si-USD-*-"&amp;$A158&amp;"-"&amp;$AJ$2,#REF!)*BR$6-SUMIF(#REF!,"*-Si-USD-*-"&amp;$A158&amp;"-"&amp;$AJ$2,#REF!)*BQ$6)/BR$5</f>
        <v>#REF!</v>
      </c>
      <c r="BS158" s="21" t="e">
        <f>(SUMIF(#REF!,"*-Si-USD-*-"&amp;$A158&amp;"-"&amp;$AJ$2,#REF!)*BS$6-SUMIF(#REF!,"*-Si-USD-*-"&amp;$A158&amp;"-"&amp;$AJ$2,#REF!)*BR$6)/BS$5</f>
        <v>#REF!</v>
      </c>
      <c r="BT158" s="21" t="e">
        <f>(SUMIF(#REF!,"*-Si-USD-*-"&amp;$A158&amp;"-"&amp;$AJ$2,#REF!)*BT$6-SUMIF(#REF!,"*-Si-USD-*-"&amp;$A158&amp;"-"&amp;$AJ$2,#REF!)*BS$6)/BT$5</f>
        <v>#REF!</v>
      </c>
      <c r="BU158" s="21" t="e">
        <f>(SUMIF(#REF!,"*-Si-USD-*-"&amp;$A158&amp;"-"&amp;$AJ$2,#REF!)*BU$6-SUMIF(#REF!,"*-Si-USD-*-"&amp;$A158&amp;"-"&amp;$AJ$2,#REF!)*BT$6)/BU$5</f>
        <v>#REF!</v>
      </c>
      <c r="BV158" s="21" t="e">
        <f>(SUMIF(#REF!,"*-Si-USD-*-"&amp;$A158&amp;"-"&amp;$AJ$2,#REF!)*BV$6-SUMIF(#REF!,"*-Si-USD-*-"&amp;$A158&amp;"-"&amp;$AJ$2,#REF!)*BU$6)/BV$5</f>
        <v>#REF!</v>
      </c>
      <c r="BW158" s="21" t="e">
        <f>(SUMIF(#REF!,"*-Si-USD-*-"&amp;$A158&amp;"-"&amp;$AJ$2,#REF!)*BW$6-SUMIF(#REF!,"*-Si-USD-*-"&amp;$A158&amp;"-"&amp;$AJ$2,#REF!)*BV$6)/BW$5</f>
        <v>#REF!</v>
      </c>
      <c r="BX158" s="21" t="e">
        <f>(SUMIF(#REF!,"*-Si-USD-*-"&amp;$A158&amp;"-"&amp;$AJ$2,#REF!)*BX$6-SUMIF(#REF!,"*-Si-USD-*-"&amp;$A158&amp;"-"&amp;$AJ$2,#REF!)*BW$6)/BX$5</f>
        <v>#REF!</v>
      </c>
      <c r="CB158" s="28">
        <f>IFERROR(1000*SUMIF(#REF!,"*-Si-*-Si-"&amp;$A158&amp;"-"&amp;$AJ$2,#REF!)/(SUM(CC158:CE158)*$BX$6),0)</f>
        <v>0</v>
      </c>
      <c r="CC158" s="22" t="e">
        <f>SUMIF(#REF!,"*-Si-VEF-Si-"&amp;$A158&amp;"-"&amp;$AJ$2,#REF!)</f>
        <v>#REF!</v>
      </c>
      <c r="CD158" s="23" t="e">
        <f>SUMIF(#REF!,"*-Si-VEQ-Si-"&amp;$A158&amp;"-"&amp;$AJ$2,#REF!)</f>
        <v>#REF!</v>
      </c>
      <c r="CE158" s="24" t="e">
        <f>SUMIF(#REF!,"*-Si-USD-Si-"&amp;$A158&amp;"-"&amp;$AJ$2,#REF!)</f>
        <v>#REF!</v>
      </c>
      <c r="CI158" s="15" t="str">
        <f t="shared" si="51"/>
        <v>E158</v>
      </c>
      <c r="CK158" s="16">
        <v>4</v>
      </c>
      <c r="CL158" s="16">
        <v>4</v>
      </c>
      <c r="CM158" s="16">
        <v>4</v>
      </c>
    </row>
    <row r="159" spans="1:91" ht="20.100000000000001" customHeight="1" x14ac:dyDescent="0.25">
      <c r="A159" s="18" t="s">
        <v>268</v>
      </c>
      <c r="E159" s="15" t="s">
        <v>268</v>
      </c>
      <c r="G159" s="15" t="str">
        <f t="shared" si="50"/>
        <v>D159</v>
      </c>
      <c r="I159" s="27">
        <f ca="1">IFERROR(1000*SUMIF(#REF!,"*-Si-*-*-"&amp;$A159&amp;"-"&amp;J$2,INDIRECT("'BD Ppto'!"&amp;#REF!))/(SUM(J159:L159)*L$415),0)</f>
        <v>0</v>
      </c>
      <c r="J159" s="19" t="e">
        <f ca="1">SUMIF(#REF!,"*-Si-VEF-*-"&amp;$A159&amp;"-"&amp;$J$2,INDIRECT("'BD Ppto'!"&amp;#REF!))</f>
        <v>#REF!</v>
      </c>
      <c r="K159" s="20" t="e">
        <f ca="1">SUMIF(#REF!,"*-Si-VEQ-*-"&amp;$A159&amp;"-"&amp;$J$2,INDIRECT("'BD Ppto'!"&amp;#REF!))</f>
        <v>#REF!</v>
      </c>
      <c r="L159" s="21" t="e">
        <f ca="1">SUMIF(#REF!,"*-Si-USD-*-"&amp;$A159&amp;"-"&amp;$J$2,INDIRECT("'BD Ppto'!"&amp;#REF!))</f>
        <v>#REF!</v>
      </c>
      <c r="N159" s="27">
        <f ca="1">IFERROR(1000*SUMIF(#REF!,"*-Si-*-*-"&amp;$A159&amp;"-"&amp;O$2,INDIRECT("'BD Ppto'!"&amp;#REF!))/(SUM(O159:Q159)*Q$415),0)</f>
        <v>0</v>
      </c>
      <c r="O159" s="19" t="e">
        <f ca="1">SUMIF(#REF!,"*-Si-VEF-*-"&amp;$A159&amp;"-"&amp;O$2,INDIRECT("'BD Ppto'!"&amp;#REF!))</f>
        <v>#REF!</v>
      </c>
      <c r="P159" s="20" t="e">
        <f ca="1">SUMIF(#REF!,"*-Si-VEQ-*-"&amp;$A159&amp;"-"&amp;O$2,INDIRECT("'BD Ppto'!"&amp;#REF!))</f>
        <v>#REF!</v>
      </c>
      <c r="Q159" s="21" t="e">
        <f ca="1">SUMIF(#REF!,"*-Si-USD-*-"&amp;$A159&amp;"-"&amp;O$2,INDIRECT("'BD Ppto'!"&amp;#REF!))</f>
        <v>#REF!</v>
      </c>
      <c r="S159" s="27">
        <f ca="1">IFERROR(1000*SUMIF(#REF!,"*-Si-*-*-"&amp;$A159&amp;"-"&amp;T$2,INDIRECT("'BD Ppto'!"&amp;#REF!))/(SUM(T159:V159)*V$415),0)</f>
        <v>0</v>
      </c>
      <c r="T159" s="19" t="e">
        <f ca="1">SUMIF(#REF!,"*-Si-VEF-*-"&amp;$A159&amp;"-"&amp;T$2,INDIRECT("'BD Ppto'!"&amp;#REF!))</f>
        <v>#REF!</v>
      </c>
      <c r="U159" s="20" t="e">
        <f ca="1">SUMIF(#REF!,"*-Si-VEQ-*-"&amp;$A159&amp;"-"&amp;T$2,INDIRECT("'BD Ppto'!"&amp;#REF!))</f>
        <v>#REF!</v>
      </c>
      <c r="V159" s="21" t="e">
        <f ca="1">SUMIF(#REF!,"*-Si-USD-*-"&amp;$A159&amp;"-"&amp;T$2,INDIRECT("'BD Ppto'!"&amp;#REF!))</f>
        <v>#REF!</v>
      </c>
      <c r="X159" s="27">
        <f ca="1">IFERROR(1000*SUMIF(#REF!,"*-Si-*-*-"&amp;$A159&amp;"-"&amp;Y$2,INDIRECT("'BD Ppto'!"&amp;#REF!))/(SUM(Y159:AA159)*AA$415),0)</f>
        <v>0</v>
      </c>
      <c r="Y159" s="19" t="e">
        <f ca="1">SUMIF(#REF!,"*-Si-VEF-*-"&amp;$A159&amp;"-"&amp;Y$2,INDIRECT("'BD Ppto'!"&amp;#REF!))</f>
        <v>#REF!</v>
      </c>
      <c r="Z159" s="20" t="e">
        <f ca="1">SUMIF(#REF!,"*-Si-VEQ-*-"&amp;$A159&amp;"-"&amp;Y$2,INDIRECT("'BD Ppto'!"&amp;#REF!))</f>
        <v>#REF!</v>
      </c>
      <c r="AA159" s="21" t="e">
        <f ca="1">SUMIF(#REF!,"*-Si-USD-*-"&amp;$A159&amp;"-"&amp;Y$2,INDIRECT("'BD Ppto'!"&amp;#REF!))</f>
        <v>#REF!</v>
      </c>
      <c r="AC159" s="28">
        <f ca="1">IFERROR(1000*SUMIF(#REF!,"*-Si-*-Si-"&amp;$A159&amp;"-"&amp;AD$2,INDIRECT("'BD Ppto'!"&amp;#REF!))/(SUM(AD159:AF159)*AF$415),0)</f>
        <v>0</v>
      </c>
      <c r="AD159" s="22" t="e">
        <f ca="1">SUMIF(#REF!,"*-Si-VEF-Si-"&amp;$A159&amp;"-"&amp;AD$2,INDIRECT("'BD Ppto'!"&amp;#REF!))</f>
        <v>#REF!</v>
      </c>
      <c r="AE159" s="23" t="e">
        <f ca="1">SUMIF(#REF!,"*-Si-VEQ-Si-"&amp;$A159&amp;"-"&amp;AD$2,INDIRECT("'BD Ppto'!"&amp;#REF!))</f>
        <v>#REF!</v>
      </c>
      <c r="AF159" s="24" t="e">
        <f ca="1">SUMIF(#REF!,"*-Si-USD-Si-"&amp;$A159&amp;"-"&amp;AD$2,INDIRECT("'BD Ppto'!"&amp;#REF!))</f>
        <v>#REF!</v>
      </c>
      <c r="AI159" s="27">
        <f>IFERROR(1000*SUMIF(#REF!,"*-Si-*-*-"&amp;$A159&amp;"-"&amp;$AJ$2,#REF!)/((SUMIF(#REF!,"*-Si-*-*-"&amp;$A159&amp;"-"&amp;$AJ$2,#REF!))*$AV$6),0)</f>
        <v>0</v>
      </c>
      <c r="AJ159" s="25" t="e">
        <f>SUMIF(#REF!,"*-Si-VEF-*-"&amp;$A159&amp;"-"&amp;$AJ$2,#REF!)</f>
        <v>#REF!</v>
      </c>
      <c r="AK159" s="19" t="e">
        <f>SUMIF(#REF!,"*-Si-VEF-*-"&amp;$A159&amp;"-"&amp;$AJ$2,#REF!)</f>
        <v>#REF!</v>
      </c>
      <c r="AL159" s="19" t="e">
        <f>(SUMIF(#REF!,"*-Si-VEF-*-"&amp;$A159&amp;"-"&amp;$AJ$2,#REF!)*AL$6-SUMIF(#REF!,"*-Si-VEF-*-"&amp;$A159&amp;"-"&amp;$AJ$2,#REF!)*AK$6)/AL$5</f>
        <v>#REF!</v>
      </c>
      <c r="AM159" s="19" t="e">
        <f>(SUMIF(#REF!,"*-Si-VEF-*-"&amp;$A159&amp;"-"&amp;$AJ$2,#REF!)*AM$6-SUMIF(#REF!,"*-Si-VEF-*-"&amp;$A159&amp;"-"&amp;$AJ$2,#REF!)*AL$6)/AM$5</f>
        <v>#REF!</v>
      </c>
      <c r="AN159" s="19" t="e">
        <f>(SUMIF(#REF!,"*-Si-VEF-*-"&amp;$A159&amp;"-"&amp;$AJ$2,#REF!)*AN$6-SUMIF(#REF!,"*-Si-VEF-*-"&amp;$A159&amp;"-"&amp;$AJ$2,#REF!)*AM$6)/AN$5</f>
        <v>#REF!</v>
      </c>
      <c r="AO159" s="19" t="e">
        <f>(SUMIF(#REF!,"*-Si-VEF-*-"&amp;$A159&amp;"-"&amp;$AJ$2,#REF!)*AO$6-SUMIF(#REF!,"*-Si-VEF-*-"&amp;$A159&amp;"-"&amp;$AJ$2,#REF!)*AN$6)/AO$5</f>
        <v>#REF!</v>
      </c>
      <c r="AP159" s="19" t="e">
        <f>(SUMIF(#REF!,"*-Si-VEF-*-"&amp;$A159&amp;"-"&amp;$AJ$2,#REF!)*AP$6-SUMIF(#REF!,"*-Si-VEF-*-"&amp;$A159&amp;"-"&amp;$AJ$2,#REF!)*AO$6)/AP$5</f>
        <v>#REF!</v>
      </c>
      <c r="AQ159" s="19" t="e">
        <f>(SUMIF(#REF!,"*-Si-VEF-*-"&amp;$A159&amp;"-"&amp;$AJ$2,#REF!)*AQ$6-SUMIF(#REF!,"*-Si-VEF-*-"&amp;$A159&amp;"-"&amp;$AJ$2,#REF!)*AP$6)/AQ$5</f>
        <v>#REF!</v>
      </c>
      <c r="AR159" s="19" t="e">
        <f>(SUMIF(#REF!,"*-Si-VEF-*-"&amp;$A159&amp;"-"&amp;$AJ$2,#REF!)*AR$6-SUMIF(#REF!,"*-Si-VEF-*-"&amp;$A159&amp;"-"&amp;$AJ$2,#REF!)*AQ$6)/AR$5</f>
        <v>#REF!</v>
      </c>
      <c r="AS159" s="19" t="e">
        <f>(SUMIF(#REF!,"*-Si-VEF-*-"&amp;$A159&amp;"-"&amp;$AJ$2,#REF!)*AS$6-SUMIF(#REF!,"*-Si-VEF-*-"&amp;$A159&amp;"-"&amp;$AJ$2,#REF!)*AR$6)/AS$5</f>
        <v>#REF!</v>
      </c>
      <c r="AT159" s="19" t="e">
        <f>(SUMIF(#REF!,"*-Si-VEF-*-"&amp;$A159&amp;"-"&amp;$AJ$2,#REF!)*AT$6-SUMIF(#REF!,"*-Si-VEF-*-"&amp;$A159&amp;"-"&amp;$AJ$2,#REF!)*AS$6)/AT$5</f>
        <v>#REF!</v>
      </c>
      <c r="AU159" s="19" t="e">
        <f>(SUMIF(#REF!,"*-Si-VEF-*-"&amp;$A159&amp;"-"&amp;$AJ$2,#REF!)*AU$6-SUMIF(#REF!,"*-Si-VEF-*-"&amp;$A159&amp;"-"&amp;$AJ$2,#REF!)*AT$6)/AU$5</f>
        <v>#REF!</v>
      </c>
      <c r="AV159" s="19" t="e">
        <f>(SUMIF(#REF!,"*-Si-VEF-*-"&amp;$A159&amp;"-"&amp;$AJ$2,#REF!)*AV$6-SUMIF(#REF!,"*-Si-VEF-*-"&amp;$A159&amp;"-"&amp;$AJ$2,#REF!)*AU$6)/AV$5</f>
        <v>#REF!</v>
      </c>
      <c r="AX159" s="25" t="e">
        <f>SUMIF(#REF!,"*-Si-VEQ-*-"&amp;$A159&amp;"-"&amp;$AJ$2,#REF!)</f>
        <v>#REF!</v>
      </c>
      <c r="AY159" s="20" t="e">
        <f>SUMIF(#REF!,"*-Si-VEQ-*-"&amp;$A159&amp;"-"&amp;$AJ$2,#REF!)</f>
        <v>#REF!</v>
      </c>
      <c r="AZ159" s="20" t="e">
        <f>(SUMIF(#REF!,"*-Si-VEQ-*-"&amp;$A159&amp;"-"&amp;$AJ$2,#REF!)*AZ$6-SUMIF(#REF!,"*-Si-VEQ-*-"&amp;$A159&amp;"-"&amp;$AJ$2,#REF!)*AY$6)/AZ$5</f>
        <v>#REF!</v>
      </c>
      <c r="BA159" s="20" t="e">
        <f>(SUMIF(#REF!,"*-Si-VEQ-*-"&amp;$A159&amp;"-"&amp;$AJ$2,#REF!)*BA$6-SUMIF(#REF!,"*-Si-VEQ-*-"&amp;$A159&amp;"-"&amp;$AJ$2,#REF!)*AZ$6)/BA$5</f>
        <v>#REF!</v>
      </c>
      <c r="BB159" s="20" t="e">
        <f>(SUMIF(#REF!,"*-Si-VEQ-*-"&amp;$A159&amp;"-"&amp;$AJ$2,#REF!)*BB$6-SUMIF(#REF!,"*-Si-VEQ-*-"&amp;$A159&amp;"-"&amp;$AJ$2,#REF!)*BA$6)/BB$5</f>
        <v>#REF!</v>
      </c>
      <c r="BC159" s="20" t="e">
        <f>(SUMIF(#REF!,"*-Si-VEQ-*-"&amp;$A159&amp;"-"&amp;$AJ$2,#REF!)*BC$6-SUMIF(#REF!,"*-Si-VEQ-*-"&amp;$A159&amp;"-"&amp;$AJ$2,#REF!)*BB$6)/BC$5</f>
        <v>#REF!</v>
      </c>
      <c r="BD159" s="20" t="e">
        <f>(SUMIF(#REF!,"*-Si-VEQ-*-"&amp;$A159&amp;"-"&amp;$AJ$2,#REF!)*BD$6-SUMIF(#REF!,"*-Si-VEQ-*-"&amp;$A159&amp;"-"&amp;$AJ$2,#REF!)*BC$6)/BD$5</f>
        <v>#REF!</v>
      </c>
      <c r="BE159" s="20" t="e">
        <f>(SUMIF(#REF!,"*-Si-VEQ-*-"&amp;$A159&amp;"-"&amp;$AJ$2,#REF!)*BE$6-SUMIF(#REF!,"*-Si-VEQ-*-"&amp;$A159&amp;"-"&amp;$AJ$2,#REF!)*BD$6)/BE$5</f>
        <v>#REF!</v>
      </c>
      <c r="BF159" s="20" t="e">
        <f>(SUMIF(#REF!,"*-Si-VEQ-*-"&amp;$A159&amp;"-"&amp;$AJ$2,#REF!)*BF$6-SUMIF(#REF!,"*-Si-VEQ-*-"&amp;$A159&amp;"-"&amp;$AJ$2,#REF!)*BE$6)/BF$5</f>
        <v>#REF!</v>
      </c>
      <c r="BG159" s="20" t="e">
        <f>(SUMIF(#REF!,"*-Si-VEQ-*-"&amp;$A159&amp;"-"&amp;$AJ$2,#REF!)*BG$6-SUMIF(#REF!,"*-Si-VEQ-*-"&amp;$A159&amp;"-"&amp;$AJ$2,#REF!)*BF$6)/BG$5</f>
        <v>#REF!</v>
      </c>
      <c r="BH159" s="20" t="e">
        <f>(SUMIF(#REF!,"*-Si-VEQ-*-"&amp;$A159&amp;"-"&amp;$AJ$2,#REF!)*BH$6-SUMIF(#REF!,"*-Si-VEQ-*-"&amp;$A159&amp;"-"&amp;$AJ$2,#REF!)*BG$6)/BH$5</f>
        <v>#REF!</v>
      </c>
      <c r="BI159" s="20" t="e">
        <f>(SUMIF(#REF!,"*-Si-VEQ-*-"&amp;$A159&amp;"-"&amp;$AJ$2,#REF!)*BI$6-SUMIF(#REF!,"*-Si-VEQ-*-"&amp;$A159&amp;"-"&amp;$AJ$2,#REF!)*BH$6)/BI$5</f>
        <v>#REF!</v>
      </c>
      <c r="BJ159" s="20" t="e">
        <f>(SUMIF(#REF!,"*-Si-VEQ-*-"&amp;$A159&amp;"-"&amp;$AJ$2,#REF!)*BJ$6-SUMIF(#REF!,"*-Si-VEQ-*-"&amp;$A159&amp;"-"&amp;$AJ$2,#REF!)*BI$6)/BJ$5</f>
        <v>#REF!</v>
      </c>
      <c r="BL159" s="25" t="e">
        <f>SUMIF(#REF!,"*-Si-USD-*-"&amp;$A159&amp;"-"&amp;$AJ$2,#REF!)</f>
        <v>#REF!</v>
      </c>
      <c r="BM159" s="21" t="e">
        <f>SUMIF(#REF!,"*-Si-USD-*-"&amp;$A159&amp;"-"&amp;$AJ$2,#REF!)</f>
        <v>#REF!</v>
      </c>
      <c r="BN159" s="21" t="e">
        <f>(SUMIF(#REF!,"*-Si-USD-*-"&amp;$A159&amp;"-"&amp;$AJ$2,#REF!)*BN$6-SUMIF(#REF!,"*-Si-USD-*-"&amp;$A159&amp;"-"&amp;$AJ$2,#REF!)*BM$6)/BN$5</f>
        <v>#REF!</v>
      </c>
      <c r="BO159" s="21" t="e">
        <f>(SUMIF(#REF!,"*-Si-USD-*-"&amp;$A159&amp;"-"&amp;$AJ$2,#REF!)*BO$6-SUMIF(#REF!,"*-Si-USD-*-"&amp;$A159&amp;"-"&amp;$AJ$2,#REF!)*BN$6)/BO$5</f>
        <v>#REF!</v>
      </c>
      <c r="BP159" s="21" t="e">
        <f>(SUMIF(#REF!,"*-Si-USD-*-"&amp;$A159&amp;"-"&amp;$AJ$2,#REF!)*BP$6-SUMIF(#REF!,"*-Si-USD-*-"&amp;$A159&amp;"-"&amp;$AJ$2,#REF!)*BO$6)/BP$5</f>
        <v>#REF!</v>
      </c>
      <c r="BQ159" s="21" t="e">
        <f>(SUMIF(#REF!,"*-Si-USD-*-"&amp;$A159&amp;"-"&amp;$AJ$2,#REF!)*BQ$6-SUMIF(#REF!,"*-Si-USD-*-"&amp;$A159&amp;"-"&amp;$AJ$2,#REF!)*BP$6)/BQ$5</f>
        <v>#REF!</v>
      </c>
      <c r="BR159" s="21" t="e">
        <f>(SUMIF(#REF!,"*-Si-USD-*-"&amp;$A159&amp;"-"&amp;$AJ$2,#REF!)*BR$6-SUMIF(#REF!,"*-Si-USD-*-"&amp;$A159&amp;"-"&amp;$AJ$2,#REF!)*BQ$6)/BR$5</f>
        <v>#REF!</v>
      </c>
      <c r="BS159" s="21" t="e">
        <f>(SUMIF(#REF!,"*-Si-USD-*-"&amp;$A159&amp;"-"&amp;$AJ$2,#REF!)*BS$6-SUMIF(#REF!,"*-Si-USD-*-"&amp;$A159&amp;"-"&amp;$AJ$2,#REF!)*BR$6)/BS$5</f>
        <v>#REF!</v>
      </c>
      <c r="BT159" s="21" t="e">
        <f>(SUMIF(#REF!,"*-Si-USD-*-"&amp;$A159&amp;"-"&amp;$AJ$2,#REF!)*BT$6-SUMIF(#REF!,"*-Si-USD-*-"&amp;$A159&amp;"-"&amp;$AJ$2,#REF!)*BS$6)/BT$5</f>
        <v>#REF!</v>
      </c>
      <c r="BU159" s="21" t="e">
        <f>(SUMIF(#REF!,"*-Si-USD-*-"&amp;$A159&amp;"-"&amp;$AJ$2,#REF!)*BU$6-SUMIF(#REF!,"*-Si-USD-*-"&amp;$A159&amp;"-"&amp;$AJ$2,#REF!)*BT$6)/BU$5</f>
        <v>#REF!</v>
      </c>
      <c r="BV159" s="21" t="e">
        <f>(SUMIF(#REF!,"*-Si-USD-*-"&amp;$A159&amp;"-"&amp;$AJ$2,#REF!)*BV$6-SUMIF(#REF!,"*-Si-USD-*-"&amp;$A159&amp;"-"&amp;$AJ$2,#REF!)*BU$6)/BV$5</f>
        <v>#REF!</v>
      </c>
      <c r="BW159" s="21" t="e">
        <f>(SUMIF(#REF!,"*-Si-USD-*-"&amp;$A159&amp;"-"&amp;$AJ$2,#REF!)*BW$6-SUMIF(#REF!,"*-Si-USD-*-"&amp;$A159&amp;"-"&amp;$AJ$2,#REF!)*BV$6)/BW$5</f>
        <v>#REF!</v>
      </c>
      <c r="BX159" s="21" t="e">
        <f>(SUMIF(#REF!,"*-Si-USD-*-"&amp;$A159&amp;"-"&amp;$AJ$2,#REF!)*BX$6-SUMIF(#REF!,"*-Si-USD-*-"&amp;$A159&amp;"-"&amp;$AJ$2,#REF!)*BW$6)/BX$5</f>
        <v>#REF!</v>
      </c>
      <c r="CB159" s="28">
        <f>IFERROR(1000*SUMIF(#REF!,"*-Si-*-Si-"&amp;$A159&amp;"-"&amp;$AJ$2,#REF!)/(SUM(CC159:CE159)*$BX$6),0)</f>
        <v>0</v>
      </c>
      <c r="CC159" s="22" t="e">
        <f>SUMIF(#REF!,"*-Si-VEF-Si-"&amp;$A159&amp;"-"&amp;$AJ$2,#REF!)</f>
        <v>#REF!</v>
      </c>
      <c r="CD159" s="23" t="e">
        <f>SUMIF(#REF!,"*-Si-VEQ-Si-"&amp;$A159&amp;"-"&amp;$AJ$2,#REF!)</f>
        <v>#REF!</v>
      </c>
      <c r="CE159" s="24" t="e">
        <f>SUMIF(#REF!,"*-Si-USD-Si-"&amp;$A159&amp;"-"&amp;$AJ$2,#REF!)</f>
        <v>#REF!</v>
      </c>
      <c r="CI159" s="15" t="str">
        <f t="shared" si="51"/>
        <v>E159</v>
      </c>
      <c r="CK159" s="16">
        <v>4</v>
      </c>
      <c r="CL159" s="16">
        <v>4</v>
      </c>
      <c r="CM159" s="16">
        <v>4</v>
      </c>
    </row>
    <row r="160" spans="1:91" ht="20.100000000000001" customHeight="1" x14ac:dyDescent="0.25">
      <c r="A160" s="18" t="s">
        <v>269</v>
      </c>
      <c r="E160" s="15" t="s">
        <v>269</v>
      </c>
      <c r="G160" s="15" t="str">
        <f t="shared" si="50"/>
        <v>D160</v>
      </c>
      <c r="I160" s="27">
        <f ca="1">IFERROR(1000*SUMIF(#REF!,"*-Si-*-*-"&amp;$A160&amp;"-"&amp;J$2,INDIRECT("'BD Ppto'!"&amp;#REF!))/(SUM(J160:L160)*L$415),0)</f>
        <v>0</v>
      </c>
      <c r="J160" s="19" t="e">
        <f ca="1">SUMIF(#REF!,"*-Si-VEF-*-"&amp;$A160&amp;"-"&amp;$J$2,INDIRECT("'BD Ppto'!"&amp;#REF!))</f>
        <v>#REF!</v>
      </c>
      <c r="K160" s="20" t="e">
        <f ca="1">SUMIF(#REF!,"*-Si-VEQ-*-"&amp;$A160&amp;"-"&amp;$J$2,INDIRECT("'BD Ppto'!"&amp;#REF!))</f>
        <v>#REF!</v>
      </c>
      <c r="L160" s="21" t="e">
        <f ca="1">SUMIF(#REF!,"*-Si-USD-*-"&amp;$A160&amp;"-"&amp;$J$2,INDIRECT("'BD Ppto'!"&amp;#REF!))</f>
        <v>#REF!</v>
      </c>
      <c r="N160" s="27">
        <f ca="1">IFERROR(1000*SUMIF(#REF!,"*-Si-*-*-"&amp;$A160&amp;"-"&amp;O$2,INDIRECT("'BD Ppto'!"&amp;#REF!))/(SUM(O160:Q160)*Q$415),0)</f>
        <v>0</v>
      </c>
      <c r="O160" s="19" t="e">
        <f ca="1">SUMIF(#REF!,"*-Si-VEF-*-"&amp;$A160&amp;"-"&amp;O$2,INDIRECT("'BD Ppto'!"&amp;#REF!))</f>
        <v>#REF!</v>
      </c>
      <c r="P160" s="20" t="e">
        <f ca="1">SUMIF(#REF!,"*-Si-VEQ-*-"&amp;$A160&amp;"-"&amp;O$2,INDIRECT("'BD Ppto'!"&amp;#REF!))</f>
        <v>#REF!</v>
      </c>
      <c r="Q160" s="21" t="e">
        <f ca="1">SUMIF(#REF!,"*-Si-USD-*-"&amp;$A160&amp;"-"&amp;O$2,INDIRECT("'BD Ppto'!"&amp;#REF!))</f>
        <v>#REF!</v>
      </c>
      <c r="S160" s="27">
        <f ca="1">IFERROR(1000*SUMIF(#REF!,"*-Si-*-*-"&amp;$A160&amp;"-"&amp;T$2,INDIRECT("'BD Ppto'!"&amp;#REF!))/(SUM(T160:V160)*V$415),0)</f>
        <v>0</v>
      </c>
      <c r="T160" s="19" t="e">
        <f ca="1">SUMIF(#REF!,"*-Si-VEF-*-"&amp;$A160&amp;"-"&amp;T$2,INDIRECT("'BD Ppto'!"&amp;#REF!))</f>
        <v>#REF!</v>
      </c>
      <c r="U160" s="20" t="e">
        <f ca="1">SUMIF(#REF!,"*-Si-VEQ-*-"&amp;$A160&amp;"-"&amp;T$2,INDIRECT("'BD Ppto'!"&amp;#REF!))</f>
        <v>#REF!</v>
      </c>
      <c r="V160" s="21" t="e">
        <f ca="1">SUMIF(#REF!,"*-Si-USD-*-"&amp;$A160&amp;"-"&amp;T$2,INDIRECT("'BD Ppto'!"&amp;#REF!))</f>
        <v>#REF!</v>
      </c>
      <c r="X160" s="27">
        <f ca="1">IFERROR(1000*SUMIF(#REF!,"*-Si-*-*-"&amp;$A160&amp;"-"&amp;Y$2,INDIRECT("'BD Ppto'!"&amp;#REF!))/(SUM(Y160:AA160)*AA$415),0)</f>
        <v>0</v>
      </c>
      <c r="Y160" s="19" t="e">
        <f ca="1">SUMIF(#REF!,"*-Si-VEF-*-"&amp;$A160&amp;"-"&amp;Y$2,INDIRECT("'BD Ppto'!"&amp;#REF!))</f>
        <v>#REF!</v>
      </c>
      <c r="Z160" s="20" t="e">
        <f ca="1">SUMIF(#REF!,"*-Si-VEQ-*-"&amp;$A160&amp;"-"&amp;Y$2,INDIRECT("'BD Ppto'!"&amp;#REF!))</f>
        <v>#REF!</v>
      </c>
      <c r="AA160" s="21" t="e">
        <f ca="1">SUMIF(#REF!,"*-Si-USD-*-"&amp;$A160&amp;"-"&amp;Y$2,INDIRECT("'BD Ppto'!"&amp;#REF!))</f>
        <v>#REF!</v>
      </c>
      <c r="AC160" s="28">
        <f ca="1">IFERROR(1000*SUMIF(#REF!,"*-Si-*-Si-"&amp;$A160&amp;"-"&amp;AD$2,INDIRECT("'BD Ppto'!"&amp;#REF!))/(SUM(AD160:AF160)*AF$415),0)</f>
        <v>0</v>
      </c>
      <c r="AD160" s="22" t="e">
        <f ca="1">SUMIF(#REF!,"*-Si-VEF-Si-"&amp;$A160&amp;"-"&amp;AD$2,INDIRECT("'BD Ppto'!"&amp;#REF!))</f>
        <v>#REF!</v>
      </c>
      <c r="AE160" s="23" t="e">
        <f ca="1">SUMIF(#REF!,"*-Si-VEQ-Si-"&amp;$A160&amp;"-"&amp;AD$2,INDIRECT("'BD Ppto'!"&amp;#REF!))</f>
        <v>#REF!</v>
      </c>
      <c r="AF160" s="24" t="e">
        <f ca="1">SUMIF(#REF!,"*-Si-USD-Si-"&amp;$A160&amp;"-"&amp;AD$2,INDIRECT("'BD Ppto'!"&amp;#REF!))</f>
        <v>#REF!</v>
      </c>
      <c r="AI160" s="27">
        <f>IFERROR(1000*SUMIF(#REF!,"*-Si-*-*-"&amp;$A160&amp;"-"&amp;$AJ$2,#REF!)/((SUMIF(#REF!,"*-Si-*-*-"&amp;$A160&amp;"-"&amp;$AJ$2,#REF!))*$AV$6),0)</f>
        <v>0</v>
      </c>
      <c r="AJ160" s="25" t="e">
        <f>SUMIF(#REF!,"*-Si-VEF-*-"&amp;$A160&amp;"-"&amp;$AJ$2,#REF!)</f>
        <v>#REF!</v>
      </c>
      <c r="AK160" s="19" t="e">
        <f>SUMIF(#REF!,"*-Si-VEF-*-"&amp;$A160&amp;"-"&amp;$AJ$2,#REF!)</f>
        <v>#REF!</v>
      </c>
      <c r="AL160" s="19" t="e">
        <f>(SUMIF(#REF!,"*-Si-VEF-*-"&amp;$A160&amp;"-"&amp;$AJ$2,#REF!)*AL$6-SUMIF(#REF!,"*-Si-VEF-*-"&amp;$A160&amp;"-"&amp;$AJ$2,#REF!)*AK$6)/AL$5</f>
        <v>#REF!</v>
      </c>
      <c r="AM160" s="19" t="e">
        <f>(SUMIF(#REF!,"*-Si-VEF-*-"&amp;$A160&amp;"-"&amp;$AJ$2,#REF!)*AM$6-SUMIF(#REF!,"*-Si-VEF-*-"&amp;$A160&amp;"-"&amp;$AJ$2,#REF!)*AL$6)/AM$5</f>
        <v>#REF!</v>
      </c>
      <c r="AN160" s="19" t="e">
        <f>(SUMIF(#REF!,"*-Si-VEF-*-"&amp;$A160&amp;"-"&amp;$AJ$2,#REF!)*AN$6-SUMIF(#REF!,"*-Si-VEF-*-"&amp;$A160&amp;"-"&amp;$AJ$2,#REF!)*AM$6)/AN$5</f>
        <v>#REF!</v>
      </c>
      <c r="AO160" s="19" t="e">
        <f>(SUMIF(#REF!,"*-Si-VEF-*-"&amp;$A160&amp;"-"&amp;$AJ$2,#REF!)*AO$6-SUMIF(#REF!,"*-Si-VEF-*-"&amp;$A160&amp;"-"&amp;$AJ$2,#REF!)*AN$6)/AO$5</f>
        <v>#REF!</v>
      </c>
      <c r="AP160" s="19" t="e">
        <f>(SUMIF(#REF!,"*-Si-VEF-*-"&amp;$A160&amp;"-"&amp;$AJ$2,#REF!)*AP$6-SUMIF(#REF!,"*-Si-VEF-*-"&amp;$A160&amp;"-"&amp;$AJ$2,#REF!)*AO$6)/AP$5</f>
        <v>#REF!</v>
      </c>
      <c r="AQ160" s="19" t="e">
        <f>(SUMIF(#REF!,"*-Si-VEF-*-"&amp;$A160&amp;"-"&amp;$AJ$2,#REF!)*AQ$6-SUMIF(#REF!,"*-Si-VEF-*-"&amp;$A160&amp;"-"&amp;$AJ$2,#REF!)*AP$6)/AQ$5</f>
        <v>#REF!</v>
      </c>
      <c r="AR160" s="19" t="e">
        <f>(SUMIF(#REF!,"*-Si-VEF-*-"&amp;$A160&amp;"-"&amp;$AJ$2,#REF!)*AR$6-SUMIF(#REF!,"*-Si-VEF-*-"&amp;$A160&amp;"-"&amp;$AJ$2,#REF!)*AQ$6)/AR$5</f>
        <v>#REF!</v>
      </c>
      <c r="AS160" s="19" t="e">
        <f>(SUMIF(#REF!,"*-Si-VEF-*-"&amp;$A160&amp;"-"&amp;$AJ$2,#REF!)*AS$6-SUMIF(#REF!,"*-Si-VEF-*-"&amp;$A160&amp;"-"&amp;$AJ$2,#REF!)*AR$6)/AS$5</f>
        <v>#REF!</v>
      </c>
      <c r="AT160" s="19" t="e">
        <f>(SUMIF(#REF!,"*-Si-VEF-*-"&amp;$A160&amp;"-"&amp;$AJ$2,#REF!)*AT$6-SUMIF(#REF!,"*-Si-VEF-*-"&amp;$A160&amp;"-"&amp;$AJ$2,#REF!)*AS$6)/AT$5</f>
        <v>#REF!</v>
      </c>
      <c r="AU160" s="19" t="e">
        <f>(SUMIF(#REF!,"*-Si-VEF-*-"&amp;$A160&amp;"-"&amp;$AJ$2,#REF!)*AU$6-SUMIF(#REF!,"*-Si-VEF-*-"&amp;$A160&amp;"-"&amp;$AJ$2,#REF!)*AT$6)/AU$5</f>
        <v>#REF!</v>
      </c>
      <c r="AV160" s="19" t="e">
        <f>(SUMIF(#REF!,"*-Si-VEF-*-"&amp;$A160&amp;"-"&amp;$AJ$2,#REF!)*AV$6-SUMIF(#REF!,"*-Si-VEF-*-"&amp;$A160&amp;"-"&amp;$AJ$2,#REF!)*AU$6)/AV$5</f>
        <v>#REF!</v>
      </c>
      <c r="AX160" s="25" t="e">
        <f>SUMIF(#REF!,"*-Si-VEQ-*-"&amp;$A160&amp;"-"&amp;$AJ$2,#REF!)</f>
        <v>#REF!</v>
      </c>
      <c r="AY160" s="20" t="e">
        <f>SUMIF(#REF!,"*-Si-VEQ-*-"&amp;$A160&amp;"-"&amp;$AJ$2,#REF!)</f>
        <v>#REF!</v>
      </c>
      <c r="AZ160" s="20" t="e">
        <f>(SUMIF(#REF!,"*-Si-VEQ-*-"&amp;$A160&amp;"-"&amp;$AJ$2,#REF!)*AZ$6-SUMIF(#REF!,"*-Si-VEQ-*-"&amp;$A160&amp;"-"&amp;$AJ$2,#REF!)*AY$6)/AZ$5</f>
        <v>#REF!</v>
      </c>
      <c r="BA160" s="20" t="e">
        <f>(SUMIF(#REF!,"*-Si-VEQ-*-"&amp;$A160&amp;"-"&amp;$AJ$2,#REF!)*BA$6-SUMIF(#REF!,"*-Si-VEQ-*-"&amp;$A160&amp;"-"&amp;$AJ$2,#REF!)*AZ$6)/BA$5</f>
        <v>#REF!</v>
      </c>
      <c r="BB160" s="20" t="e">
        <f>(SUMIF(#REF!,"*-Si-VEQ-*-"&amp;$A160&amp;"-"&amp;$AJ$2,#REF!)*BB$6-SUMIF(#REF!,"*-Si-VEQ-*-"&amp;$A160&amp;"-"&amp;$AJ$2,#REF!)*BA$6)/BB$5</f>
        <v>#REF!</v>
      </c>
      <c r="BC160" s="20" t="e">
        <f>(SUMIF(#REF!,"*-Si-VEQ-*-"&amp;$A160&amp;"-"&amp;$AJ$2,#REF!)*BC$6-SUMIF(#REF!,"*-Si-VEQ-*-"&amp;$A160&amp;"-"&amp;$AJ$2,#REF!)*BB$6)/BC$5</f>
        <v>#REF!</v>
      </c>
      <c r="BD160" s="20" t="e">
        <f>(SUMIF(#REF!,"*-Si-VEQ-*-"&amp;$A160&amp;"-"&amp;$AJ$2,#REF!)*BD$6-SUMIF(#REF!,"*-Si-VEQ-*-"&amp;$A160&amp;"-"&amp;$AJ$2,#REF!)*BC$6)/BD$5</f>
        <v>#REF!</v>
      </c>
      <c r="BE160" s="20" t="e">
        <f>(SUMIF(#REF!,"*-Si-VEQ-*-"&amp;$A160&amp;"-"&amp;$AJ$2,#REF!)*BE$6-SUMIF(#REF!,"*-Si-VEQ-*-"&amp;$A160&amp;"-"&amp;$AJ$2,#REF!)*BD$6)/BE$5</f>
        <v>#REF!</v>
      </c>
      <c r="BF160" s="20" t="e">
        <f>(SUMIF(#REF!,"*-Si-VEQ-*-"&amp;$A160&amp;"-"&amp;$AJ$2,#REF!)*BF$6-SUMIF(#REF!,"*-Si-VEQ-*-"&amp;$A160&amp;"-"&amp;$AJ$2,#REF!)*BE$6)/BF$5</f>
        <v>#REF!</v>
      </c>
      <c r="BG160" s="20" t="e">
        <f>(SUMIF(#REF!,"*-Si-VEQ-*-"&amp;$A160&amp;"-"&amp;$AJ$2,#REF!)*BG$6-SUMIF(#REF!,"*-Si-VEQ-*-"&amp;$A160&amp;"-"&amp;$AJ$2,#REF!)*BF$6)/BG$5</f>
        <v>#REF!</v>
      </c>
      <c r="BH160" s="20" t="e">
        <f>(SUMIF(#REF!,"*-Si-VEQ-*-"&amp;$A160&amp;"-"&amp;$AJ$2,#REF!)*BH$6-SUMIF(#REF!,"*-Si-VEQ-*-"&amp;$A160&amp;"-"&amp;$AJ$2,#REF!)*BG$6)/BH$5</f>
        <v>#REF!</v>
      </c>
      <c r="BI160" s="20" t="e">
        <f>(SUMIF(#REF!,"*-Si-VEQ-*-"&amp;$A160&amp;"-"&amp;$AJ$2,#REF!)*BI$6-SUMIF(#REF!,"*-Si-VEQ-*-"&amp;$A160&amp;"-"&amp;$AJ$2,#REF!)*BH$6)/BI$5</f>
        <v>#REF!</v>
      </c>
      <c r="BJ160" s="20" t="e">
        <f>(SUMIF(#REF!,"*-Si-VEQ-*-"&amp;$A160&amp;"-"&amp;$AJ$2,#REF!)*BJ$6-SUMIF(#REF!,"*-Si-VEQ-*-"&amp;$A160&amp;"-"&amp;$AJ$2,#REF!)*BI$6)/BJ$5</f>
        <v>#REF!</v>
      </c>
      <c r="BL160" s="25" t="e">
        <f>SUMIF(#REF!,"*-Si-USD-*-"&amp;$A160&amp;"-"&amp;$AJ$2,#REF!)</f>
        <v>#REF!</v>
      </c>
      <c r="BM160" s="21" t="e">
        <f>SUMIF(#REF!,"*-Si-USD-*-"&amp;$A160&amp;"-"&amp;$AJ$2,#REF!)</f>
        <v>#REF!</v>
      </c>
      <c r="BN160" s="21" t="e">
        <f>(SUMIF(#REF!,"*-Si-USD-*-"&amp;$A160&amp;"-"&amp;$AJ$2,#REF!)*BN$6-SUMIF(#REF!,"*-Si-USD-*-"&amp;$A160&amp;"-"&amp;$AJ$2,#REF!)*BM$6)/BN$5</f>
        <v>#REF!</v>
      </c>
      <c r="BO160" s="21" t="e">
        <f>(SUMIF(#REF!,"*-Si-USD-*-"&amp;$A160&amp;"-"&amp;$AJ$2,#REF!)*BO$6-SUMIF(#REF!,"*-Si-USD-*-"&amp;$A160&amp;"-"&amp;$AJ$2,#REF!)*BN$6)/BO$5</f>
        <v>#REF!</v>
      </c>
      <c r="BP160" s="21" t="e">
        <f>(SUMIF(#REF!,"*-Si-USD-*-"&amp;$A160&amp;"-"&amp;$AJ$2,#REF!)*BP$6-SUMIF(#REF!,"*-Si-USD-*-"&amp;$A160&amp;"-"&amp;$AJ$2,#REF!)*BO$6)/BP$5</f>
        <v>#REF!</v>
      </c>
      <c r="BQ160" s="21" t="e">
        <f>(SUMIF(#REF!,"*-Si-USD-*-"&amp;$A160&amp;"-"&amp;$AJ$2,#REF!)*BQ$6-SUMIF(#REF!,"*-Si-USD-*-"&amp;$A160&amp;"-"&amp;$AJ$2,#REF!)*BP$6)/BQ$5</f>
        <v>#REF!</v>
      </c>
      <c r="BR160" s="21" t="e">
        <f>(SUMIF(#REF!,"*-Si-USD-*-"&amp;$A160&amp;"-"&amp;$AJ$2,#REF!)*BR$6-SUMIF(#REF!,"*-Si-USD-*-"&amp;$A160&amp;"-"&amp;$AJ$2,#REF!)*BQ$6)/BR$5</f>
        <v>#REF!</v>
      </c>
      <c r="BS160" s="21" t="e">
        <f>(SUMIF(#REF!,"*-Si-USD-*-"&amp;$A160&amp;"-"&amp;$AJ$2,#REF!)*BS$6-SUMIF(#REF!,"*-Si-USD-*-"&amp;$A160&amp;"-"&amp;$AJ$2,#REF!)*BR$6)/BS$5</f>
        <v>#REF!</v>
      </c>
      <c r="BT160" s="21" t="e">
        <f>(SUMIF(#REF!,"*-Si-USD-*-"&amp;$A160&amp;"-"&amp;$AJ$2,#REF!)*BT$6-SUMIF(#REF!,"*-Si-USD-*-"&amp;$A160&amp;"-"&amp;$AJ$2,#REF!)*BS$6)/BT$5</f>
        <v>#REF!</v>
      </c>
      <c r="BU160" s="21" t="e">
        <f>(SUMIF(#REF!,"*-Si-USD-*-"&amp;$A160&amp;"-"&amp;$AJ$2,#REF!)*BU$6-SUMIF(#REF!,"*-Si-USD-*-"&amp;$A160&amp;"-"&amp;$AJ$2,#REF!)*BT$6)/BU$5</f>
        <v>#REF!</v>
      </c>
      <c r="BV160" s="21" t="e">
        <f>(SUMIF(#REF!,"*-Si-USD-*-"&amp;$A160&amp;"-"&amp;$AJ$2,#REF!)*BV$6-SUMIF(#REF!,"*-Si-USD-*-"&amp;$A160&amp;"-"&amp;$AJ$2,#REF!)*BU$6)/BV$5</f>
        <v>#REF!</v>
      </c>
      <c r="BW160" s="21" t="e">
        <f>(SUMIF(#REF!,"*-Si-USD-*-"&amp;$A160&amp;"-"&amp;$AJ$2,#REF!)*BW$6-SUMIF(#REF!,"*-Si-USD-*-"&amp;$A160&amp;"-"&amp;$AJ$2,#REF!)*BV$6)/BW$5</f>
        <v>#REF!</v>
      </c>
      <c r="BX160" s="21" t="e">
        <f>(SUMIF(#REF!,"*-Si-USD-*-"&amp;$A160&amp;"-"&amp;$AJ$2,#REF!)*BX$6-SUMIF(#REF!,"*-Si-USD-*-"&amp;$A160&amp;"-"&amp;$AJ$2,#REF!)*BW$6)/BX$5</f>
        <v>#REF!</v>
      </c>
      <c r="CB160" s="28">
        <f>IFERROR(1000*SUMIF(#REF!,"*-Si-*-Si-"&amp;$A160&amp;"-"&amp;$AJ$2,#REF!)/(SUM(CC160:CE160)*$BX$6),0)</f>
        <v>0</v>
      </c>
      <c r="CC160" s="22" t="e">
        <f>SUMIF(#REF!,"*-Si-VEF-Si-"&amp;$A160&amp;"-"&amp;$AJ$2,#REF!)</f>
        <v>#REF!</v>
      </c>
      <c r="CD160" s="23" t="e">
        <f>SUMIF(#REF!,"*-Si-VEQ-Si-"&amp;$A160&amp;"-"&amp;$AJ$2,#REF!)</f>
        <v>#REF!</v>
      </c>
      <c r="CE160" s="24" t="e">
        <f>SUMIF(#REF!,"*-Si-USD-Si-"&amp;$A160&amp;"-"&amp;$AJ$2,#REF!)</f>
        <v>#REF!</v>
      </c>
      <c r="CI160" s="15" t="str">
        <f t="shared" si="51"/>
        <v>E160</v>
      </c>
      <c r="CK160" s="16">
        <v>4</v>
      </c>
      <c r="CL160" s="16">
        <v>4</v>
      </c>
      <c r="CM160" s="16">
        <v>4</v>
      </c>
    </row>
    <row r="161" spans="1:91" ht="20.100000000000001" customHeight="1" x14ac:dyDescent="0.25">
      <c r="A161" s="18" t="s">
        <v>270</v>
      </c>
      <c r="E161" s="15" t="s">
        <v>270</v>
      </c>
      <c r="G161" s="15" t="str">
        <f t="shared" si="50"/>
        <v>D161</v>
      </c>
      <c r="I161" s="27">
        <f ca="1">IFERROR(1000*SUMIF(#REF!,"*-Si-*-*-"&amp;$A161&amp;"-"&amp;J$2,INDIRECT("'BD Ppto'!"&amp;#REF!))/(SUM(J161:L161)*L$415),0)</f>
        <v>0</v>
      </c>
      <c r="J161" s="19" t="e">
        <f ca="1">SUMIF(#REF!,"*-Si-VEF-*-"&amp;$A161&amp;"-"&amp;$J$2,INDIRECT("'BD Ppto'!"&amp;#REF!))</f>
        <v>#REF!</v>
      </c>
      <c r="K161" s="20" t="e">
        <f ca="1">SUMIF(#REF!,"*-Si-VEQ-*-"&amp;$A161&amp;"-"&amp;$J$2,INDIRECT("'BD Ppto'!"&amp;#REF!))</f>
        <v>#REF!</v>
      </c>
      <c r="L161" s="21" t="e">
        <f ca="1">SUMIF(#REF!,"*-Si-USD-*-"&amp;$A161&amp;"-"&amp;$J$2,INDIRECT("'BD Ppto'!"&amp;#REF!))</f>
        <v>#REF!</v>
      </c>
      <c r="N161" s="27">
        <f ca="1">IFERROR(1000*SUMIF(#REF!,"*-Si-*-*-"&amp;$A161&amp;"-"&amp;O$2,INDIRECT("'BD Ppto'!"&amp;#REF!))/(SUM(O161:Q161)*Q$415),0)</f>
        <v>0</v>
      </c>
      <c r="O161" s="19" t="e">
        <f ca="1">SUMIF(#REF!,"*-Si-VEF-*-"&amp;$A161&amp;"-"&amp;O$2,INDIRECT("'BD Ppto'!"&amp;#REF!))</f>
        <v>#REF!</v>
      </c>
      <c r="P161" s="20" t="e">
        <f ca="1">SUMIF(#REF!,"*-Si-VEQ-*-"&amp;$A161&amp;"-"&amp;O$2,INDIRECT("'BD Ppto'!"&amp;#REF!))</f>
        <v>#REF!</v>
      </c>
      <c r="Q161" s="21" t="e">
        <f ca="1">SUMIF(#REF!,"*-Si-USD-*-"&amp;$A161&amp;"-"&amp;O$2,INDIRECT("'BD Ppto'!"&amp;#REF!))</f>
        <v>#REF!</v>
      </c>
      <c r="S161" s="27">
        <f ca="1">IFERROR(1000*SUMIF(#REF!,"*-Si-*-*-"&amp;$A161&amp;"-"&amp;T$2,INDIRECT("'BD Ppto'!"&amp;#REF!))/(SUM(T161:V161)*V$415),0)</f>
        <v>0</v>
      </c>
      <c r="T161" s="19" t="e">
        <f ca="1">SUMIF(#REF!,"*-Si-VEF-*-"&amp;$A161&amp;"-"&amp;T$2,INDIRECT("'BD Ppto'!"&amp;#REF!))</f>
        <v>#REF!</v>
      </c>
      <c r="U161" s="20" t="e">
        <f ca="1">SUMIF(#REF!,"*-Si-VEQ-*-"&amp;$A161&amp;"-"&amp;T$2,INDIRECT("'BD Ppto'!"&amp;#REF!))</f>
        <v>#REF!</v>
      </c>
      <c r="V161" s="21" t="e">
        <f ca="1">SUMIF(#REF!,"*-Si-USD-*-"&amp;$A161&amp;"-"&amp;T$2,INDIRECT("'BD Ppto'!"&amp;#REF!))</f>
        <v>#REF!</v>
      </c>
      <c r="X161" s="27">
        <f ca="1">IFERROR(1000*SUMIF(#REF!,"*-Si-*-*-"&amp;$A161&amp;"-"&amp;Y$2,INDIRECT("'BD Ppto'!"&amp;#REF!))/(SUM(Y161:AA161)*AA$415),0)</f>
        <v>0</v>
      </c>
      <c r="Y161" s="19" t="e">
        <f ca="1">SUMIF(#REF!,"*-Si-VEF-*-"&amp;$A161&amp;"-"&amp;Y$2,INDIRECT("'BD Ppto'!"&amp;#REF!))</f>
        <v>#REF!</v>
      </c>
      <c r="Z161" s="20" t="e">
        <f ca="1">SUMIF(#REF!,"*-Si-VEQ-*-"&amp;$A161&amp;"-"&amp;Y$2,INDIRECT("'BD Ppto'!"&amp;#REF!))</f>
        <v>#REF!</v>
      </c>
      <c r="AA161" s="21" t="e">
        <f ca="1">SUMIF(#REF!,"*-Si-USD-*-"&amp;$A161&amp;"-"&amp;Y$2,INDIRECT("'BD Ppto'!"&amp;#REF!))</f>
        <v>#REF!</v>
      </c>
      <c r="AC161" s="28">
        <f ca="1">IFERROR(1000*SUMIF(#REF!,"*-Si-*-Si-"&amp;$A161&amp;"-"&amp;AD$2,INDIRECT("'BD Ppto'!"&amp;#REF!))/(SUM(AD161:AF161)*AF$415),0)</f>
        <v>0</v>
      </c>
      <c r="AD161" s="22" t="e">
        <f ca="1">SUMIF(#REF!,"*-Si-VEF-Si-"&amp;$A161&amp;"-"&amp;AD$2,INDIRECT("'BD Ppto'!"&amp;#REF!))</f>
        <v>#REF!</v>
      </c>
      <c r="AE161" s="23" t="e">
        <f ca="1">SUMIF(#REF!,"*-Si-VEQ-Si-"&amp;$A161&amp;"-"&amp;AD$2,INDIRECT("'BD Ppto'!"&amp;#REF!))</f>
        <v>#REF!</v>
      </c>
      <c r="AF161" s="24" t="e">
        <f ca="1">SUMIF(#REF!,"*-Si-USD-Si-"&amp;$A161&amp;"-"&amp;AD$2,INDIRECT("'BD Ppto'!"&amp;#REF!))</f>
        <v>#REF!</v>
      </c>
      <c r="AI161" s="27">
        <f>IFERROR(1000*SUMIF(#REF!,"*-Si-*-*-"&amp;$A161&amp;"-"&amp;$AJ$2,#REF!)/((SUMIF(#REF!,"*-Si-*-*-"&amp;$A161&amp;"-"&amp;$AJ$2,#REF!))*$AV$6),0)</f>
        <v>0</v>
      </c>
      <c r="AJ161" s="25" t="e">
        <f>SUMIF(#REF!,"*-Si-VEF-*-"&amp;$A161&amp;"-"&amp;$AJ$2,#REF!)</f>
        <v>#REF!</v>
      </c>
      <c r="AK161" s="19" t="e">
        <f>SUMIF(#REF!,"*-Si-VEF-*-"&amp;$A161&amp;"-"&amp;$AJ$2,#REF!)</f>
        <v>#REF!</v>
      </c>
      <c r="AL161" s="19" t="e">
        <f>(SUMIF(#REF!,"*-Si-VEF-*-"&amp;$A161&amp;"-"&amp;$AJ$2,#REF!)*AL$6-SUMIF(#REF!,"*-Si-VEF-*-"&amp;$A161&amp;"-"&amp;$AJ$2,#REF!)*AK$6)/AL$5</f>
        <v>#REF!</v>
      </c>
      <c r="AM161" s="19" t="e">
        <f>(SUMIF(#REF!,"*-Si-VEF-*-"&amp;$A161&amp;"-"&amp;$AJ$2,#REF!)*AM$6-SUMIF(#REF!,"*-Si-VEF-*-"&amp;$A161&amp;"-"&amp;$AJ$2,#REF!)*AL$6)/AM$5</f>
        <v>#REF!</v>
      </c>
      <c r="AN161" s="19" t="e">
        <f>(SUMIF(#REF!,"*-Si-VEF-*-"&amp;$A161&amp;"-"&amp;$AJ$2,#REF!)*AN$6-SUMIF(#REF!,"*-Si-VEF-*-"&amp;$A161&amp;"-"&amp;$AJ$2,#REF!)*AM$6)/AN$5</f>
        <v>#REF!</v>
      </c>
      <c r="AO161" s="19" t="e">
        <f>(SUMIF(#REF!,"*-Si-VEF-*-"&amp;$A161&amp;"-"&amp;$AJ$2,#REF!)*AO$6-SUMIF(#REF!,"*-Si-VEF-*-"&amp;$A161&amp;"-"&amp;$AJ$2,#REF!)*AN$6)/AO$5</f>
        <v>#REF!</v>
      </c>
      <c r="AP161" s="19" t="e">
        <f>(SUMIF(#REF!,"*-Si-VEF-*-"&amp;$A161&amp;"-"&amp;$AJ$2,#REF!)*AP$6-SUMIF(#REF!,"*-Si-VEF-*-"&amp;$A161&amp;"-"&amp;$AJ$2,#REF!)*AO$6)/AP$5</f>
        <v>#REF!</v>
      </c>
      <c r="AQ161" s="19" t="e">
        <f>(SUMIF(#REF!,"*-Si-VEF-*-"&amp;$A161&amp;"-"&amp;$AJ$2,#REF!)*AQ$6-SUMIF(#REF!,"*-Si-VEF-*-"&amp;$A161&amp;"-"&amp;$AJ$2,#REF!)*AP$6)/AQ$5</f>
        <v>#REF!</v>
      </c>
      <c r="AR161" s="19" t="e">
        <f>(SUMIF(#REF!,"*-Si-VEF-*-"&amp;$A161&amp;"-"&amp;$AJ$2,#REF!)*AR$6-SUMIF(#REF!,"*-Si-VEF-*-"&amp;$A161&amp;"-"&amp;$AJ$2,#REF!)*AQ$6)/AR$5</f>
        <v>#REF!</v>
      </c>
      <c r="AS161" s="19" t="e">
        <f>(SUMIF(#REF!,"*-Si-VEF-*-"&amp;$A161&amp;"-"&amp;$AJ$2,#REF!)*AS$6-SUMIF(#REF!,"*-Si-VEF-*-"&amp;$A161&amp;"-"&amp;$AJ$2,#REF!)*AR$6)/AS$5</f>
        <v>#REF!</v>
      </c>
      <c r="AT161" s="19" t="e">
        <f>(SUMIF(#REF!,"*-Si-VEF-*-"&amp;$A161&amp;"-"&amp;$AJ$2,#REF!)*AT$6-SUMIF(#REF!,"*-Si-VEF-*-"&amp;$A161&amp;"-"&amp;$AJ$2,#REF!)*AS$6)/AT$5</f>
        <v>#REF!</v>
      </c>
      <c r="AU161" s="19" t="e">
        <f>(SUMIF(#REF!,"*-Si-VEF-*-"&amp;$A161&amp;"-"&amp;$AJ$2,#REF!)*AU$6-SUMIF(#REF!,"*-Si-VEF-*-"&amp;$A161&amp;"-"&amp;$AJ$2,#REF!)*AT$6)/AU$5</f>
        <v>#REF!</v>
      </c>
      <c r="AV161" s="19" t="e">
        <f>(SUMIF(#REF!,"*-Si-VEF-*-"&amp;$A161&amp;"-"&amp;$AJ$2,#REF!)*AV$6-SUMIF(#REF!,"*-Si-VEF-*-"&amp;$A161&amp;"-"&amp;$AJ$2,#REF!)*AU$6)/AV$5</f>
        <v>#REF!</v>
      </c>
      <c r="AX161" s="25" t="e">
        <f>SUMIF(#REF!,"*-Si-VEQ-*-"&amp;$A161&amp;"-"&amp;$AJ$2,#REF!)</f>
        <v>#REF!</v>
      </c>
      <c r="AY161" s="20" t="e">
        <f>SUMIF(#REF!,"*-Si-VEQ-*-"&amp;$A161&amp;"-"&amp;$AJ$2,#REF!)</f>
        <v>#REF!</v>
      </c>
      <c r="AZ161" s="20" t="e">
        <f>(SUMIF(#REF!,"*-Si-VEQ-*-"&amp;$A161&amp;"-"&amp;$AJ$2,#REF!)*AZ$6-SUMIF(#REF!,"*-Si-VEQ-*-"&amp;$A161&amp;"-"&amp;$AJ$2,#REF!)*AY$6)/AZ$5</f>
        <v>#REF!</v>
      </c>
      <c r="BA161" s="20" t="e">
        <f>(SUMIF(#REF!,"*-Si-VEQ-*-"&amp;$A161&amp;"-"&amp;$AJ$2,#REF!)*BA$6-SUMIF(#REF!,"*-Si-VEQ-*-"&amp;$A161&amp;"-"&amp;$AJ$2,#REF!)*AZ$6)/BA$5</f>
        <v>#REF!</v>
      </c>
      <c r="BB161" s="20" t="e">
        <f>(SUMIF(#REF!,"*-Si-VEQ-*-"&amp;$A161&amp;"-"&amp;$AJ$2,#REF!)*BB$6-SUMIF(#REF!,"*-Si-VEQ-*-"&amp;$A161&amp;"-"&amp;$AJ$2,#REF!)*BA$6)/BB$5</f>
        <v>#REF!</v>
      </c>
      <c r="BC161" s="20" t="e">
        <f>(SUMIF(#REF!,"*-Si-VEQ-*-"&amp;$A161&amp;"-"&amp;$AJ$2,#REF!)*BC$6-SUMIF(#REF!,"*-Si-VEQ-*-"&amp;$A161&amp;"-"&amp;$AJ$2,#REF!)*BB$6)/BC$5</f>
        <v>#REF!</v>
      </c>
      <c r="BD161" s="20" t="e">
        <f>(SUMIF(#REF!,"*-Si-VEQ-*-"&amp;$A161&amp;"-"&amp;$AJ$2,#REF!)*BD$6-SUMIF(#REF!,"*-Si-VEQ-*-"&amp;$A161&amp;"-"&amp;$AJ$2,#REF!)*BC$6)/BD$5</f>
        <v>#REF!</v>
      </c>
      <c r="BE161" s="20" t="e">
        <f>(SUMIF(#REF!,"*-Si-VEQ-*-"&amp;$A161&amp;"-"&amp;$AJ$2,#REF!)*BE$6-SUMIF(#REF!,"*-Si-VEQ-*-"&amp;$A161&amp;"-"&amp;$AJ$2,#REF!)*BD$6)/BE$5</f>
        <v>#REF!</v>
      </c>
      <c r="BF161" s="20" t="e">
        <f>(SUMIF(#REF!,"*-Si-VEQ-*-"&amp;$A161&amp;"-"&amp;$AJ$2,#REF!)*BF$6-SUMIF(#REF!,"*-Si-VEQ-*-"&amp;$A161&amp;"-"&amp;$AJ$2,#REF!)*BE$6)/BF$5</f>
        <v>#REF!</v>
      </c>
      <c r="BG161" s="20" t="e">
        <f>(SUMIF(#REF!,"*-Si-VEQ-*-"&amp;$A161&amp;"-"&amp;$AJ$2,#REF!)*BG$6-SUMIF(#REF!,"*-Si-VEQ-*-"&amp;$A161&amp;"-"&amp;$AJ$2,#REF!)*BF$6)/BG$5</f>
        <v>#REF!</v>
      </c>
      <c r="BH161" s="20" t="e">
        <f>(SUMIF(#REF!,"*-Si-VEQ-*-"&amp;$A161&amp;"-"&amp;$AJ$2,#REF!)*BH$6-SUMIF(#REF!,"*-Si-VEQ-*-"&amp;$A161&amp;"-"&amp;$AJ$2,#REF!)*BG$6)/BH$5</f>
        <v>#REF!</v>
      </c>
      <c r="BI161" s="20" t="e">
        <f>(SUMIF(#REF!,"*-Si-VEQ-*-"&amp;$A161&amp;"-"&amp;$AJ$2,#REF!)*BI$6-SUMIF(#REF!,"*-Si-VEQ-*-"&amp;$A161&amp;"-"&amp;$AJ$2,#REF!)*BH$6)/BI$5</f>
        <v>#REF!</v>
      </c>
      <c r="BJ161" s="20" t="e">
        <f>(SUMIF(#REF!,"*-Si-VEQ-*-"&amp;$A161&amp;"-"&amp;$AJ$2,#REF!)*BJ$6-SUMIF(#REF!,"*-Si-VEQ-*-"&amp;$A161&amp;"-"&amp;$AJ$2,#REF!)*BI$6)/BJ$5</f>
        <v>#REF!</v>
      </c>
      <c r="BL161" s="25" t="e">
        <f>SUMIF(#REF!,"*-Si-USD-*-"&amp;$A161&amp;"-"&amp;$AJ$2,#REF!)</f>
        <v>#REF!</v>
      </c>
      <c r="BM161" s="21" t="e">
        <f>SUMIF(#REF!,"*-Si-USD-*-"&amp;$A161&amp;"-"&amp;$AJ$2,#REF!)</f>
        <v>#REF!</v>
      </c>
      <c r="BN161" s="21" t="e">
        <f>(SUMIF(#REF!,"*-Si-USD-*-"&amp;$A161&amp;"-"&amp;$AJ$2,#REF!)*BN$6-SUMIF(#REF!,"*-Si-USD-*-"&amp;$A161&amp;"-"&amp;$AJ$2,#REF!)*BM$6)/BN$5</f>
        <v>#REF!</v>
      </c>
      <c r="BO161" s="21" t="e">
        <f>(SUMIF(#REF!,"*-Si-USD-*-"&amp;$A161&amp;"-"&amp;$AJ$2,#REF!)*BO$6-SUMIF(#REF!,"*-Si-USD-*-"&amp;$A161&amp;"-"&amp;$AJ$2,#REF!)*BN$6)/BO$5</f>
        <v>#REF!</v>
      </c>
      <c r="BP161" s="21" t="e">
        <f>(SUMIF(#REF!,"*-Si-USD-*-"&amp;$A161&amp;"-"&amp;$AJ$2,#REF!)*BP$6-SUMIF(#REF!,"*-Si-USD-*-"&amp;$A161&amp;"-"&amp;$AJ$2,#REF!)*BO$6)/BP$5</f>
        <v>#REF!</v>
      </c>
      <c r="BQ161" s="21" t="e">
        <f>(SUMIF(#REF!,"*-Si-USD-*-"&amp;$A161&amp;"-"&amp;$AJ$2,#REF!)*BQ$6-SUMIF(#REF!,"*-Si-USD-*-"&amp;$A161&amp;"-"&amp;$AJ$2,#REF!)*BP$6)/BQ$5</f>
        <v>#REF!</v>
      </c>
      <c r="BR161" s="21" t="e">
        <f>(SUMIF(#REF!,"*-Si-USD-*-"&amp;$A161&amp;"-"&amp;$AJ$2,#REF!)*BR$6-SUMIF(#REF!,"*-Si-USD-*-"&amp;$A161&amp;"-"&amp;$AJ$2,#REF!)*BQ$6)/BR$5</f>
        <v>#REF!</v>
      </c>
      <c r="BS161" s="21" t="e">
        <f>(SUMIF(#REF!,"*-Si-USD-*-"&amp;$A161&amp;"-"&amp;$AJ$2,#REF!)*BS$6-SUMIF(#REF!,"*-Si-USD-*-"&amp;$A161&amp;"-"&amp;$AJ$2,#REF!)*BR$6)/BS$5</f>
        <v>#REF!</v>
      </c>
      <c r="BT161" s="21" t="e">
        <f>(SUMIF(#REF!,"*-Si-USD-*-"&amp;$A161&amp;"-"&amp;$AJ$2,#REF!)*BT$6-SUMIF(#REF!,"*-Si-USD-*-"&amp;$A161&amp;"-"&amp;$AJ$2,#REF!)*BS$6)/BT$5</f>
        <v>#REF!</v>
      </c>
      <c r="BU161" s="21" t="e">
        <f>(SUMIF(#REF!,"*-Si-USD-*-"&amp;$A161&amp;"-"&amp;$AJ$2,#REF!)*BU$6-SUMIF(#REF!,"*-Si-USD-*-"&amp;$A161&amp;"-"&amp;$AJ$2,#REF!)*BT$6)/BU$5</f>
        <v>#REF!</v>
      </c>
      <c r="BV161" s="21" t="e">
        <f>(SUMIF(#REF!,"*-Si-USD-*-"&amp;$A161&amp;"-"&amp;$AJ$2,#REF!)*BV$6-SUMIF(#REF!,"*-Si-USD-*-"&amp;$A161&amp;"-"&amp;$AJ$2,#REF!)*BU$6)/BV$5</f>
        <v>#REF!</v>
      </c>
      <c r="BW161" s="21" t="e">
        <f>(SUMIF(#REF!,"*-Si-USD-*-"&amp;$A161&amp;"-"&amp;$AJ$2,#REF!)*BW$6-SUMIF(#REF!,"*-Si-USD-*-"&amp;$A161&amp;"-"&amp;$AJ$2,#REF!)*BV$6)/BW$5</f>
        <v>#REF!</v>
      </c>
      <c r="BX161" s="21" t="e">
        <f>(SUMIF(#REF!,"*-Si-USD-*-"&amp;$A161&amp;"-"&amp;$AJ$2,#REF!)*BX$6-SUMIF(#REF!,"*-Si-USD-*-"&amp;$A161&amp;"-"&amp;$AJ$2,#REF!)*BW$6)/BX$5</f>
        <v>#REF!</v>
      </c>
      <c r="CB161" s="28">
        <f>IFERROR(1000*SUMIF(#REF!,"*-Si-*-Si-"&amp;$A161&amp;"-"&amp;$AJ$2,#REF!)/(SUM(CC161:CE161)*$BX$6),0)</f>
        <v>0</v>
      </c>
      <c r="CC161" s="22" t="e">
        <f>SUMIF(#REF!,"*-Si-VEF-Si-"&amp;$A161&amp;"-"&amp;$AJ$2,#REF!)</f>
        <v>#REF!</v>
      </c>
      <c r="CD161" s="23" t="e">
        <f>SUMIF(#REF!,"*-Si-VEQ-Si-"&amp;$A161&amp;"-"&amp;$AJ$2,#REF!)</f>
        <v>#REF!</v>
      </c>
      <c r="CE161" s="24" t="e">
        <f>SUMIF(#REF!,"*-Si-USD-Si-"&amp;$A161&amp;"-"&amp;$AJ$2,#REF!)</f>
        <v>#REF!</v>
      </c>
      <c r="CI161" s="15" t="str">
        <f t="shared" si="51"/>
        <v>E161</v>
      </c>
      <c r="CK161" s="16">
        <v>4</v>
      </c>
      <c r="CL161" s="16">
        <v>4</v>
      </c>
      <c r="CM161" s="16">
        <v>4</v>
      </c>
    </row>
    <row r="162" spans="1:91" ht="20.100000000000001" customHeight="1" x14ac:dyDescent="0.25">
      <c r="A162" s="18" t="s">
        <v>271</v>
      </c>
      <c r="E162" s="15" t="s">
        <v>271</v>
      </c>
      <c r="G162" s="15" t="str">
        <f t="shared" si="50"/>
        <v>D162</v>
      </c>
      <c r="I162" s="27">
        <f ca="1">IFERROR(1000*SUMIF(#REF!,"*-Si-*-*-"&amp;$A162&amp;"-"&amp;J$2,INDIRECT("'BD Ppto'!"&amp;#REF!))/(SUM(J162:L162)*L$415),0)</f>
        <v>0</v>
      </c>
      <c r="J162" s="19" t="e">
        <f ca="1">SUMIF(#REF!,"*-Si-VEF-*-"&amp;$A162&amp;"-"&amp;$J$2,INDIRECT("'BD Ppto'!"&amp;#REF!))</f>
        <v>#REF!</v>
      </c>
      <c r="K162" s="20" t="e">
        <f ca="1">SUMIF(#REF!,"*-Si-VEQ-*-"&amp;$A162&amp;"-"&amp;$J$2,INDIRECT("'BD Ppto'!"&amp;#REF!))</f>
        <v>#REF!</v>
      </c>
      <c r="L162" s="21" t="e">
        <f ca="1">SUMIF(#REF!,"*-Si-USD-*-"&amp;$A162&amp;"-"&amp;$J$2,INDIRECT("'BD Ppto'!"&amp;#REF!))</f>
        <v>#REF!</v>
      </c>
      <c r="N162" s="27">
        <f ca="1">IFERROR(1000*SUMIF(#REF!,"*-Si-*-*-"&amp;$A162&amp;"-"&amp;O$2,INDIRECT("'BD Ppto'!"&amp;#REF!))/(SUM(O162:Q162)*Q$415),0)</f>
        <v>0</v>
      </c>
      <c r="O162" s="19" t="e">
        <f ca="1">SUMIF(#REF!,"*-Si-VEF-*-"&amp;$A162&amp;"-"&amp;O$2,INDIRECT("'BD Ppto'!"&amp;#REF!))</f>
        <v>#REF!</v>
      </c>
      <c r="P162" s="20" t="e">
        <f ca="1">SUMIF(#REF!,"*-Si-VEQ-*-"&amp;$A162&amp;"-"&amp;O$2,INDIRECT("'BD Ppto'!"&amp;#REF!))</f>
        <v>#REF!</v>
      </c>
      <c r="Q162" s="21" t="e">
        <f ca="1">SUMIF(#REF!,"*-Si-USD-*-"&amp;$A162&amp;"-"&amp;O$2,INDIRECT("'BD Ppto'!"&amp;#REF!))</f>
        <v>#REF!</v>
      </c>
      <c r="S162" s="27">
        <f ca="1">IFERROR(1000*SUMIF(#REF!,"*-Si-*-*-"&amp;$A162&amp;"-"&amp;T$2,INDIRECT("'BD Ppto'!"&amp;#REF!))/(SUM(T162:V162)*V$415),0)</f>
        <v>0</v>
      </c>
      <c r="T162" s="19" t="e">
        <f ca="1">SUMIF(#REF!,"*-Si-VEF-*-"&amp;$A162&amp;"-"&amp;T$2,INDIRECT("'BD Ppto'!"&amp;#REF!))</f>
        <v>#REF!</v>
      </c>
      <c r="U162" s="20" t="e">
        <f ca="1">SUMIF(#REF!,"*-Si-VEQ-*-"&amp;$A162&amp;"-"&amp;T$2,INDIRECT("'BD Ppto'!"&amp;#REF!))</f>
        <v>#REF!</v>
      </c>
      <c r="V162" s="21" t="e">
        <f ca="1">SUMIF(#REF!,"*-Si-USD-*-"&amp;$A162&amp;"-"&amp;T$2,INDIRECT("'BD Ppto'!"&amp;#REF!))</f>
        <v>#REF!</v>
      </c>
      <c r="X162" s="27">
        <f ca="1">IFERROR(1000*SUMIF(#REF!,"*-Si-*-*-"&amp;$A162&amp;"-"&amp;Y$2,INDIRECT("'BD Ppto'!"&amp;#REF!))/(SUM(Y162:AA162)*AA$415),0)</f>
        <v>0</v>
      </c>
      <c r="Y162" s="19" t="e">
        <f ca="1">SUMIF(#REF!,"*-Si-VEF-*-"&amp;$A162&amp;"-"&amp;Y$2,INDIRECT("'BD Ppto'!"&amp;#REF!))</f>
        <v>#REF!</v>
      </c>
      <c r="Z162" s="20" t="e">
        <f ca="1">SUMIF(#REF!,"*-Si-VEQ-*-"&amp;$A162&amp;"-"&amp;Y$2,INDIRECT("'BD Ppto'!"&amp;#REF!))</f>
        <v>#REF!</v>
      </c>
      <c r="AA162" s="21" t="e">
        <f ca="1">SUMIF(#REF!,"*-Si-USD-*-"&amp;$A162&amp;"-"&amp;Y$2,INDIRECT("'BD Ppto'!"&amp;#REF!))</f>
        <v>#REF!</v>
      </c>
      <c r="AC162" s="28">
        <f ca="1">IFERROR(1000*SUMIF(#REF!,"*-Si-*-Si-"&amp;$A162&amp;"-"&amp;AD$2,INDIRECT("'BD Ppto'!"&amp;#REF!))/(SUM(AD162:AF162)*AF$415),0)</f>
        <v>0</v>
      </c>
      <c r="AD162" s="22" t="e">
        <f ca="1">SUMIF(#REF!,"*-Si-VEF-Si-"&amp;$A162&amp;"-"&amp;AD$2,INDIRECT("'BD Ppto'!"&amp;#REF!))</f>
        <v>#REF!</v>
      </c>
      <c r="AE162" s="23" t="e">
        <f ca="1">SUMIF(#REF!,"*-Si-VEQ-Si-"&amp;$A162&amp;"-"&amp;AD$2,INDIRECT("'BD Ppto'!"&amp;#REF!))</f>
        <v>#REF!</v>
      </c>
      <c r="AF162" s="24" t="e">
        <f ca="1">SUMIF(#REF!,"*-Si-USD-Si-"&amp;$A162&amp;"-"&amp;AD$2,INDIRECT("'BD Ppto'!"&amp;#REF!))</f>
        <v>#REF!</v>
      </c>
      <c r="AI162" s="27">
        <f>IFERROR(1000*SUMIF(#REF!,"*-Si-*-*-"&amp;$A162&amp;"-"&amp;$AJ$2,#REF!)/((SUMIF(#REF!,"*-Si-*-*-"&amp;$A162&amp;"-"&amp;$AJ$2,#REF!))*$AV$6),0)</f>
        <v>0</v>
      </c>
      <c r="AJ162" s="25" t="e">
        <f>SUMIF(#REF!,"*-Si-VEF-*-"&amp;$A162&amp;"-"&amp;$AJ$2,#REF!)</f>
        <v>#REF!</v>
      </c>
      <c r="AK162" s="19" t="e">
        <f>SUMIF(#REF!,"*-Si-VEF-*-"&amp;$A162&amp;"-"&amp;$AJ$2,#REF!)</f>
        <v>#REF!</v>
      </c>
      <c r="AL162" s="19" t="e">
        <f>(SUMIF(#REF!,"*-Si-VEF-*-"&amp;$A162&amp;"-"&amp;$AJ$2,#REF!)*AL$6-SUMIF(#REF!,"*-Si-VEF-*-"&amp;$A162&amp;"-"&amp;$AJ$2,#REF!)*AK$6)/AL$5</f>
        <v>#REF!</v>
      </c>
      <c r="AM162" s="19" t="e">
        <f>(SUMIF(#REF!,"*-Si-VEF-*-"&amp;$A162&amp;"-"&amp;$AJ$2,#REF!)*AM$6-SUMIF(#REF!,"*-Si-VEF-*-"&amp;$A162&amp;"-"&amp;$AJ$2,#REF!)*AL$6)/AM$5</f>
        <v>#REF!</v>
      </c>
      <c r="AN162" s="19" t="e">
        <f>(SUMIF(#REF!,"*-Si-VEF-*-"&amp;$A162&amp;"-"&amp;$AJ$2,#REF!)*AN$6-SUMIF(#REF!,"*-Si-VEF-*-"&amp;$A162&amp;"-"&amp;$AJ$2,#REF!)*AM$6)/AN$5</f>
        <v>#REF!</v>
      </c>
      <c r="AO162" s="19" t="e">
        <f>(SUMIF(#REF!,"*-Si-VEF-*-"&amp;$A162&amp;"-"&amp;$AJ$2,#REF!)*AO$6-SUMIF(#REF!,"*-Si-VEF-*-"&amp;$A162&amp;"-"&amp;$AJ$2,#REF!)*AN$6)/AO$5</f>
        <v>#REF!</v>
      </c>
      <c r="AP162" s="19" t="e">
        <f>(SUMIF(#REF!,"*-Si-VEF-*-"&amp;$A162&amp;"-"&amp;$AJ$2,#REF!)*AP$6-SUMIF(#REF!,"*-Si-VEF-*-"&amp;$A162&amp;"-"&amp;$AJ$2,#REF!)*AO$6)/AP$5</f>
        <v>#REF!</v>
      </c>
      <c r="AQ162" s="19" t="e">
        <f>(SUMIF(#REF!,"*-Si-VEF-*-"&amp;$A162&amp;"-"&amp;$AJ$2,#REF!)*AQ$6-SUMIF(#REF!,"*-Si-VEF-*-"&amp;$A162&amp;"-"&amp;$AJ$2,#REF!)*AP$6)/AQ$5</f>
        <v>#REF!</v>
      </c>
      <c r="AR162" s="19" t="e">
        <f>(SUMIF(#REF!,"*-Si-VEF-*-"&amp;$A162&amp;"-"&amp;$AJ$2,#REF!)*AR$6-SUMIF(#REF!,"*-Si-VEF-*-"&amp;$A162&amp;"-"&amp;$AJ$2,#REF!)*AQ$6)/AR$5</f>
        <v>#REF!</v>
      </c>
      <c r="AS162" s="19" t="e">
        <f>(SUMIF(#REF!,"*-Si-VEF-*-"&amp;$A162&amp;"-"&amp;$AJ$2,#REF!)*AS$6-SUMIF(#REF!,"*-Si-VEF-*-"&amp;$A162&amp;"-"&amp;$AJ$2,#REF!)*AR$6)/AS$5</f>
        <v>#REF!</v>
      </c>
      <c r="AT162" s="19" t="e">
        <f>(SUMIF(#REF!,"*-Si-VEF-*-"&amp;$A162&amp;"-"&amp;$AJ$2,#REF!)*AT$6-SUMIF(#REF!,"*-Si-VEF-*-"&amp;$A162&amp;"-"&amp;$AJ$2,#REF!)*AS$6)/AT$5</f>
        <v>#REF!</v>
      </c>
      <c r="AU162" s="19" t="e">
        <f>(SUMIF(#REF!,"*-Si-VEF-*-"&amp;$A162&amp;"-"&amp;$AJ$2,#REF!)*AU$6-SUMIF(#REF!,"*-Si-VEF-*-"&amp;$A162&amp;"-"&amp;$AJ$2,#REF!)*AT$6)/AU$5</f>
        <v>#REF!</v>
      </c>
      <c r="AV162" s="19" t="e">
        <f>(SUMIF(#REF!,"*-Si-VEF-*-"&amp;$A162&amp;"-"&amp;$AJ$2,#REF!)*AV$6-SUMIF(#REF!,"*-Si-VEF-*-"&amp;$A162&amp;"-"&amp;$AJ$2,#REF!)*AU$6)/AV$5</f>
        <v>#REF!</v>
      </c>
      <c r="AX162" s="25" t="e">
        <f>SUMIF(#REF!,"*-Si-VEQ-*-"&amp;$A162&amp;"-"&amp;$AJ$2,#REF!)</f>
        <v>#REF!</v>
      </c>
      <c r="AY162" s="20" t="e">
        <f>SUMIF(#REF!,"*-Si-VEQ-*-"&amp;$A162&amp;"-"&amp;$AJ$2,#REF!)</f>
        <v>#REF!</v>
      </c>
      <c r="AZ162" s="20" t="e">
        <f>(SUMIF(#REF!,"*-Si-VEQ-*-"&amp;$A162&amp;"-"&amp;$AJ$2,#REF!)*AZ$6-SUMIF(#REF!,"*-Si-VEQ-*-"&amp;$A162&amp;"-"&amp;$AJ$2,#REF!)*AY$6)/AZ$5</f>
        <v>#REF!</v>
      </c>
      <c r="BA162" s="20" t="e">
        <f>(SUMIF(#REF!,"*-Si-VEQ-*-"&amp;$A162&amp;"-"&amp;$AJ$2,#REF!)*BA$6-SUMIF(#REF!,"*-Si-VEQ-*-"&amp;$A162&amp;"-"&amp;$AJ$2,#REF!)*AZ$6)/BA$5</f>
        <v>#REF!</v>
      </c>
      <c r="BB162" s="20" t="e">
        <f>(SUMIF(#REF!,"*-Si-VEQ-*-"&amp;$A162&amp;"-"&amp;$AJ$2,#REF!)*BB$6-SUMIF(#REF!,"*-Si-VEQ-*-"&amp;$A162&amp;"-"&amp;$AJ$2,#REF!)*BA$6)/BB$5</f>
        <v>#REF!</v>
      </c>
      <c r="BC162" s="20" t="e">
        <f>(SUMIF(#REF!,"*-Si-VEQ-*-"&amp;$A162&amp;"-"&amp;$AJ$2,#REF!)*BC$6-SUMIF(#REF!,"*-Si-VEQ-*-"&amp;$A162&amp;"-"&amp;$AJ$2,#REF!)*BB$6)/BC$5</f>
        <v>#REF!</v>
      </c>
      <c r="BD162" s="20" t="e">
        <f>(SUMIF(#REF!,"*-Si-VEQ-*-"&amp;$A162&amp;"-"&amp;$AJ$2,#REF!)*BD$6-SUMIF(#REF!,"*-Si-VEQ-*-"&amp;$A162&amp;"-"&amp;$AJ$2,#REF!)*BC$6)/BD$5</f>
        <v>#REF!</v>
      </c>
      <c r="BE162" s="20" t="e">
        <f>(SUMIF(#REF!,"*-Si-VEQ-*-"&amp;$A162&amp;"-"&amp;$AJ$2,#REF!)*BE$6-SUMIF(#REF!,"*-Si-VEQ-*-"&amp;$A162&amp;"-"&amp;$AJ$2,#REF!)*BD$6)/BE$5</f>
        <v>#REF!</v>
      </c>
      <c r="BF162" s="20" t="e">
        <f>(SUMIF(#REF!,"*-Si-VEQ-*-"&amp;$A162&amp;"-"&amp;$AJ$2,#REF!)*BF$6-SUMIF(#REF!,"*-Si-VEQ-*-"&amp;$A162&amp;"-"&amp;$AJ$2,#REF!)*BE$6)/BF$5</f>
        <v>#REF!</v>
      </c>
      <c r="BG162" s="20" t="e">
        <f>(SUMIF(#REF!,"*-Si-VEQ-*-"&amp;$A162&amp;"-"&amp;$AJ$2,#REF!)*BG$6-SUMIF(#REF!,"*-Si-VEQ-*-"&amp;$A162&amp;"-"&amp;$AJ$2,#REF!)*BF$6)/BG$5</f>
        <v>#REF!</v>
      </c>
      <c r="BH162" s="20" t="e">
        <f>(SUMIF(#REF!,"*-Si-VEQ-*-"&amp;$A162&amp;"-"&amp;$AJ$2,#REF!)*BH$6-SUMIF(#REF!,"*-Si-VEQ-*-"&amp;$A162&amp;"-"&amp;$AJ$2,#REF!)*BG$6)/BH$5</f>
        <v>#REF!</v>
      </c>
      <c r="BI162" s="20" t="e">
        <f>(SUMIF(#REF!,"*-Si-VEQ-*-"&amp;$A162&amp;"-"&amp;$AJ$2,#REF!)*BI$6-SUMIF(#REF!,"*-Si-VEQ-*-"&amp;$A162&amp;"-"&amp;$AJ$2,#REF!)*BH$6)/BI$5</f>
        <v>#REF!</v>
      </c>
      <c r="BJ162" s="20" t="e">
        <f>(SUMIF(#REF!,"*-Si-VEQ-*-"&amp;$A162&amp;"-"&amp;$AJ$2,#REF!)*BJ$6-SUMIF(#REF!,"*-Si-VEQ-*-"&amp;$A162&amp;"-"&amp;$AJ$2,#REF!)*BI$6)/BJ$5</f>
        <v>#REF!</v>
      </c>
      <c r="BL162" s="25" t="e">
        <f>SUMIF(#REF!,"*-Si-USD-*-"&amp;$A162&amp;"-"&amp;$AJ$2,#REF!)</f>
        <v>#REF!</v>
      </c>
      <c r="BM162" s="21" t="e">
        <f>SUMIF(#REF!,"*-Si-USD-*-"&amp;$A162&amp;"-"&amp;$AJ$2,#REF!)</f>
        <v>#REF!</v>
      </c>
      <c r="BN162" s="21" t="e">
        <f>(SUMIF(#REF!,"*-Si-USD-*-"&amp;$A162&amp;"-"&amp;$AJ$2,#REF!)*BN$6-SUMIF(#REF!,"*-Si-USD-*-"&amp;$A162&amp;"-"&amp;$AJ$2,#REF!)*BM$6)/BN$5</f>
        <v>#REF!</v>
      </c>
      <c r="BO162" s="21" t="e">
        <f>(SUMIF(#REF!,"*-Si-USD-*-"&amp;$A162&amp;"-"&amp;$AJ$2,#REF!)*BO$6-SUMIF(#REF!,"*-Si-USD-*-"&amp;$A162&amp;"-"&amp;$AJ$2,#REF!)*BN$6)/BO$5</f>
        <v>#REF!</v>
      </c>
      <c r="BP162" s="21" t="e">
        <f>(SUMIF(#REF!,"*-Si-USD-*-"&amp;$A162&amp;"-"&amp;$AJ$2,#REF!)*BP$6-SUMIF(#REF!,"*-Si-USD-*-"&amp;$A162&amp;"-"&amp;$AJ$2,#REF!)*BO$6)/BP$5</f>
        <v>#REF!</v>
      </c>
      <c r="BQ162" s="21" t="e">
        <f>(SUMIF(#REF!,"*-Si-USD-*-"&amp;$A162&amp;"-"&amp;$AJ$2,#REF!)*BQ$6-SUMIF(#REF!,"*-Si-USD-*-"&amp;$A162&amp;"-"&amp;$AJ$2,#REF!)*BP$6)/BQ$5</f>
        <v>#REF!</v>
      </c>
      <c r="BR162" s="21" t="e">
        <f>(SUMIF(#REF!,"*-Si-USD-*-"&amp;$A162&amp;"-"&amp;$AJ$2,#REF!)*BR$6-SUMIF(#REF!,"*-Si-USD-*-"&amp;$A162&amp;"-"&amp;$AJ$2,#REF!)*BQ$6)/BR$5</f>
        <v>#REF!</v>
      </c>
      <c r="BS162" s="21" t="e">
        <f>(SUMIF(#REF!,"*-Si-USD-*-"&amp;$A162&amp;"-"&amp;$AJ$2,#REF!)*BS$6-SUMIF(#REF!,"*-Si-USD-*-"&amp;$A162&amp;"-"&amp;$AJ$2,#REF!)*BR$6)/BS$5</f>
        <v>#REF!</v>
      </c>
      <c r="BT162" s="21" t="e">
        <f>(SUMIF(#REF!,"*-Si-USD-*-"&amp;$A162&amp;"-"&amp;$AJ$2,#REF!)*BT$6-SUMIF(#REF!,"*-Si-USD-*-"&amp;$A162&amp;"-"&amp;$AJ$2,#REF!)*BS$6)/BT$5</f>
        <v>#REF!</v>
      </c>
      <c r="BU162" s="21" t="e">
        <f>(SUMIF(#REF!,"*-Si-USD-*-"&amp;$A162&amp;"-"&amp;$AJ$2,#REF!)*BU$6-SUMIF(#REF!,"*-Si-USD-*-"&amp;$A162&amp;"-"&amp;$AJ$2,#REF!)*BT$6)/BU$5</f>
        <v>#REF!</v>
      </c>
      <c r="BV162" s="21" t="e">
        <f>(SUMIF(#REF!,"*-Si-USD-*-"&amp;$A162&amp;"-"&amp;$AJ$2,#REF!)*BV$6-SUMIF(#REF!,"*-Si-USD-*-"&amp;$A162&amp;"-"&amp;$AJ$2,#REF!)*BU$6)/BV$5</f>
        <v>#REF!</v>
      </c>
      <c r="BW162" s="21" t="e">
        <f>(SUMIF(#REF!,"*-Si-USD-*-"&amp;$A162&amp;"-"&amp;$AJ$2,#REF!)*BW$6-SUMIF(#REF!,"*-Si-USD-*-"&amp;$A162&amp;"-"&amp;$AJ$2,#REF!)*BV$6)/BW$5</f>
        <v>#REF!</v>
      </c>
      <c r="BX162" s="21" t="e">
        <f>(SUMIF(#REF!,"*-Si-USD-*-"&amp;$A162&amp;"-"&amp;$AJ$2,#REF!)*BX$6-SUMIF(#REF!,"*-Si-USD-*-"&amp;$A162&amp;"-"&amp;$AJ$2,#REF!)*BW$6)/BX$5</f>
        <v>#REF!</v>
      </c>
      <c r="CB162" s="28">
        <f>IFERROR(1000*SUMIF(#REF!,"*-Si-*-Si-"&amp;$A162&amp;"-"&amp;$AJ$2,#REF!)/(SUM(CC162:CE162)*$BX$6),0)</f>
        <v>0</v>
      </c>
      <c r="CC162" s="22" t="e">
        <f>SUMIF(#REF!,"*-Si-VEF-Si-"&amp;$A162&amp;"-"&amp;$AJ$2,#REF!)</f>
        <v>#REF!</v>
      </c>
      <c r="CD162" s="23" t="e">
        <f>SUMIF(#REF!,"*-Si-VEQ-Si-"&amp;$A162&amp;"-"&amp;$AJ$2,#REF!)</f>
        <v>#REF!</v>
      </c>
      <c r="CE162" s="24" t="e">
        <f>SUMIF(#REF!,"*-Si-USD-Si-"&amp;$A162&amp;"-"&amp;$AJ$2,#REF!)</f>
        <v>#REF!</v>
      </c>
      <c r="CI162" s="15" t="str">
        <f t="shared" si="51"/>
        <v>E162</v>
      </c>
      <c r="CK162" s="16">
        <v>4</v>
      </c>
      <c r="CL162" s="16">
        <v>4</v>
      </c>
      <c r="CM162" s="16">
        <v>4</v>
      </c>
    </row>
    <row r="163" spans="1:91" ht="20.100000000000001" customHeight="1" x14ac:dyDescent="0.25">
      <c r="A163" s="18" t="s">
        <v>272</v>
      </c>
      <c r="E163" s="15" t="s">
        <v>272</v>
      </c>
      <c r="G163" s="15" t="str">
        <f t="shared" si="50"/>
        <v>D163</v>
      </c>
      <c r="I163" s="27">
        <f ca="1">IFERROR(1000*SUMIF(#REF!,"*-Si-*-*-"&amp;$A163&amp;"-"&amp;J$2,INDIRECT("'BD Ppto'!"&amp;#REF!))/(SUM(J163:L163)*L$415),0)</f>
        <v>0</v>
      </c>
      <c r="J163" s="19" t="e">
        <f ca="1">SUMIF(#REF!,"*-Si-VEF-*-"&amp;$A163&amp;"-"&amp;$J$2,INDIRECT("'BD Ppto'!"&amp;#REF!))</f>
        <v>#REF!</v>
      </c>
      <c r="K163" s="20" t="e">
        <f ca="1">SUMIF(#REF!,"*-Si-VEQ-*-"&amp;$A163&amp;"-"&amp;$J$2,INDIRECT("'BD Ppto'!"&amp;#REF!))</f>
        <v>#REF!</v>
      </c>
      <c r="L163" s="21" t="e">
        <f ca="1">SUMIF(#REF!,"*-Si-USD-*-"&amp;$A163&amp;"-"&amp;$J$2,INDIRECT("'BD Ppto'!"&amp;#REF!))</f>
        <v>#REF!</v>
      </c>
      <c r="N163" s="27">
        <f ca="1">IFERROR(1000*SUMIF(#REF!,"*-Si-*-*-"&amp;$A163&amp;"-"&amp;O$2,INDIRECT("'BD Ppto'!"&amp;#REF!))/(SUM(O163:Q163)*Q$415),0)</f>
        <v>0</v>
      </c>
      <c r="O163" s="19" t="e">
        <f ca="1">SUMIF(#REF!,"*-Si-VEF-*-"&amp;$A163&amp;"-"&amp;O$2,INDIRECT("'BD Ppto'!"&amp;#REF!))</f>
        <v>#REF!</v>
      </c>
      <c r="P163" s="20" t="e">
        <f ca="1">SUMIF(#REF!,"*-Si-VEQ-*-"&amp;$A163&amp;"-"&amp;O$2,INDIRECT("'BD Ppto'!"&amp;#REF!))</f>
        <v>#REF!</v>
      </c>
      <c r="Q163" s="21" t="e">
        <f ca="1">SUMIF(#REF!,"*-Si-USD-*-"&amp;$A163&amp;"-"&amp;O$2,INDIRECT("'BD Ppto'!"&amp;#REF!))</f>
        <v>#REF!</v>
      </c>
      <c r="S163" s="27">
        <f ca="1">IFERROR(1000*SUMIF(#REF!,"*-Si-*-*-"&amp;$A163&amp;"-"&amp;T$2,INDIRECT("'BD Ppto'!"&amp;#REF!))/(SUM(T163:V163)*V$415),0)</f>
        <v>0</v>
      </c>
      <c r="T163" s="19" t="e">
        <f ca="1">SUMIF(#REF!,"*-Si-VEF-*-"&amp;$A163&amp;"-"&amp;T$2,INDIRECT("'BD Ppto'!"&amp;#REF!))</f>
        <v>#REF!</v>
      </c>
      <c r="U163" s="20" t="e">
        <f ca="1">SUMIF(#REF!,"*-Si-VEQ-*-"&amp;$A163&amp;"-"&amp;T$2,INDIRECT("'BD Ppto'!"&amp;#REF!))</f>
        <v>#REF!</v>
      </c>
      <c r="V163" s="21" t="e">
        <f ca="1">SUMIF(#REF!,"*-Si-USD-*-"&amp;$A163&amp;"-"&amp;T$2,INDIRECT("'BD Ppto'!"&amp;#REF!))</f>
        <v>#REF!</v>
      </c>
      <c r="X163" s="27">
        <f ca="1">IFERROR(1000*SUMIF(#REF!,"*-Si-*-*-"&amp;$A163&amp;"-"&amp;Y$2,INDIRECT("'BD Ppto'!"&amp;#REF!))/(SUM(Y163:AA163)*AA$415),0)</f>
        <v>0</v>
      </c>
      <c r="Y163" s="19" t="e">
        <f ca="1">SUMIF(#REF!,"*-Si-VEF-*-"&amp;$A163&amp;"-"&amp;Y$2,INDIRECT("'BD Ppto'!"&amp;#REF!))</f>
        <v>#REF!</v>
      </c>
      <c r="Z163" s="20" t="e">
        <f ca="1">SUMIF(#REF!,"*-Si-VEQ-*-"&amp;$A163&amp;"-"&amp;Y$2,INDIRECT("'BD Ppto'!"&amp;#REF!))</f>
        <v>#REF!</v>
      </c>
      <c r="AA163" s="21" t="e">
        <f ca="1">SUMIF(#REF!,"*-Si-USD-*-"&amp;$A163&amp;"-"&amp;Y$2,INDIRECT("'BD Ppto'!"&amp;#REF!))</f>
        <v>#REF!</v>
      </c>
      <c r="AC163" s="28">
        <f ca="1">IFERROR(1000*SUMIF(#REF!,"*-Si-*-Si-"&amp;$A163&amp;"-"&amp;AD$2,INDIRECT("'BD Ppto'!"&amp;#REF!))/(SUM(AD163:AF163)*AF$415),0)</f>
        <v>0</v>
      </c>
      <c r="AD163" s="22" t="e">
        <f ca="1">SUMIF(#REF!,"*-Si-VEF-Si-"&amp;$A163&amp;"-"&amp;AD$2,INDIRECT("'BD Ppto'!"&amp;#REF!))</f>
        <v>#REF!</v>
      </c>
      <c r="AE163" s="23" t="e">
        <f ca="1">SUMIF(#REF!,"*-Si-VEQ-Si-"&amp;$A163&amp;"-"&amp;AD$2,INDIRECT("'BD Ppto'!"&amp;#REF!))</f>
        <v>#REF!</v>
      </c>
      <c r="AF163" s="24" t="e">
        <f ca="1">SUMIF(#REF!,"*-Si-USD-Si-"&amp;$A163&amp;"-"&amp;AD$2,INDIRECT("'BD Ppto'!"&amp;#REF!))</f>
        <v>#REF!</v>
      </c>
      <c r="AI163" s="27">
        <f>IFERROR(1000*SUMIF(#REF!,"*-Si-*-*-"&amp;$A163&amp;"-"&amp;$AJ$2,#REF!)/((SUMIF(#REF!,"*-Si-*-*-"&amp;$A163&amp;"-"&amp;$AJ$2,#REF!))*$AV$6),0)</f>
        <v>0</v>
      </c>
      <c r="AJ163" s="25" t="e">
        <f>SUMIF(#REF!,"*-Si-VEF-*-"&amp;$A163&amp;"-"&amp;$AJ$2,#REF!)</f>
        <v>#REF!</v>
      </c>
      <c r="AK163" s="19" t="e">
        <f>SUMIF(#REF!,"*-Si-VEF-*-"&amp;$A163&amp;"-"&amp;$AJ$2,#REF!)</f>
        <v>#REF!</v>
      </c>
      <c r="AL163" s="19" t="e">
        <f>(SUMIF(#REF!,"*-Si-VEF-*-"&amp;$A163&amp;"-"&amp;$AJ$2,#REF!)*AL$6-SUMIF(#REF!,"*-Si-VEF-*-"&amp;$A163&amp;"-"&amp;$AJ$2,#REF!)*AK$6)/AL$5</f>
        <v>#REF!</v>
      </c>
      <c r="AM163" s="19" t="e">
        <f>(SUMIF(#REF!,"*-Si-VEF-*-"&amp;$A163&amp;"-"&amp;$AJ$2,#REF!)*AM$6-SUMIF(#REF!,"*-Si-VEF-*-"&amp;$A163&amp;"-"&amp;$AJ$2,#REF!)*AL$6)/AM$5</f>
        <v>#REF!</v>
      </c>
      <c r="AN163" s="19" t="e">
        <f>(SUMIF(#REF!,"*-Si-VEF-*-"&amp;$A163&amp;"-"&amp;$AJ$2,#REF!)*AN$6-SUMIF(#REF!,"*-Si-VEF-*-"&amp;$A163&amp;"-"&amp;$AJ$2,#REF!)*AM$6)/AN$5</f>
        <v>#REF!</v>
      </c>
      <c r="AO163" s="19" t="e">
        <f>(SUMIF(#REF!,"*-Si-VEF-*-"&amp;$A163&amp;"-"&amp;$AJ$2,#REF!)*AO$6-SUMIF(#REF!,"*-Si-VEF-*-"&amp;$A163&amp;"-"&amp;$AJ$2,#REF!)*AN$6)/AO$5</f>
        <v>#REF!</v>
      </c>
      <c r="AP163" s="19" t="e">
        <f>(SUMIF(#REF!,"*-Si-VEF-*-"&amp;$A163&amp;"-"&amp;$AJ$2,#REF!)*AP$6-SUMIF(#REF!,"*-Si-VEF-*-"&amp;$A163&amp;"-"&amp;$AJ$2,#REF!)*AO$6)/AP$5</f>
        <v>#REF!</v>
      </c>
      <c r="AQ163" s="19" t="e">
        <f>(SUMIF(#REF!,"*-Si-VEF-*-"&amp;$A163&amp;"-"&amp;$AJ$2,#REF!)*AQ$6-SUMIF(#REF!,"*-Si-VEF-*-"&amp;$A163&amp;"-"&amp;$AJ$2,#REF!)*AP$6)/AQ$5</f>
        <v>#REF!</v>
      </c>
      <c r="AR163" s="19" t="e">
        <f>(SUMIF(#REF!,"*-Si-VEF-*-"&amp;$A163&amp;"-"&amp;$AJ$2,#REF!)*AR$6-SUMIF(#REF!,"*-Si-VEF-*-"&amp;$A163&amp;"-"&amp;$AJ$2,#REF!)*AQ$6)/AR$5</f>
        <v>#REF!</v>
      </c>
      <c r="AS163" s="19" t="e">
        <f>(SUMIF(#REF!,"*-Si-VEF-*-"&amp;$A163&amp;"-"&amp;$AJ$2,#REF!)*AS$6-SUMIF(#REF!,"*-Si-VEF-*-"&amp;$A163&amp;"-"&amp;$AJ$2,#REF!)*AR$6)/AS$5</f>
        <v>#REF!</v>
      </c>
      <c r="AT163" s="19" t="e">
        <f>(SUMIF(#REF!,"*-Si-VEF-*-"&amp;$A163&amp;"-"&amp;$AJ$2,#REF!)*AT$6-SUMIF(#REF!,"*-Si-VEF-*-"&amp;$A163&amp;"-"&amp;$AJ$2,#REF!)*AS$6)/AT$5</f>
        <v>#REF!</v>
      </c>
      <c r="AU163" s="19" t="e">
        <f>(SUMIF(#REF!,"*-Si-VEF-*-"&amp;$A163&amp;"-"&amp;$AJ$2,#REF!)*AU$6-SUMIF(#REF!,"*-Si-VEF-*-"&amp;$A163&amp;"-"&amp;$AJ$2,#REF!)*AT$6)/AU$5</f>
        <v>#REF!</v>
      </c>
      <c r="AV163" s="19" t="e">
        <f>(SUMIF(#REF!,"*-Si-VEF-*-"&amp;$A163&amp;"-"&amp;$AJ$2,#REF!)*AV$6-SUMIF(#REF!,"*-Si-VEF-*-"&amp;$A163&amp;"-"&amp;$AJ$2,#REF!)*AU$6)/AV$5</f>
        <v>#REF!</v>
      </c>
      <c r="AX163" s="25" t="e">
        <f>SUMIF(#REF!,"*-Si-VEQ-*-"&amp;$A163&amp;"-"&amp;$AJ$2,#REF!)</f>
        <v>#REF!</v>
      </c>
      <c r="AY163" s="20" t="e">
        <f>SUMIF(#REF!,"*-Si-VEQ-*-"&amp;$A163&amp;"-"&amp;$AJ$2,#REF!)</f>
        <v>#REF!</v>
      </c>
      <c r="AZ163" s="20" t="e">
        <f>(SUMIF(#REF!,"*-Si-VEQ-*-"&amp;$A163&amp;"-"&amp;$AJ$2,#REF!)*AZ$6-SUMIF(#REF!,"*-Si-VEQ-*-"&amp;$A163&amp;"-"&amp;$AJ$2,#REF!)*AY$6)/AZ$5</f>
        <v>#REF!</v>
      </c>
      <c r="BA163" s="20" t="e">
        <f>(SUMIF(#REF!,"*-Si-VEQ-*-"&amp;$A163&amp;"-"&amp;$AJ$2,#REF!)*BA$6-SUMIF(#REF!,"*-Si-VEQ-*-"&amp;$A163&amp;"-"&amp;$AJ$2,#REF!)*AZ$6)/BA$5</f>
        <v>#REF!</v>
      </c>
      <c r="BB163" s="20" t="e">
        <f>(SUMIF(#REF!,"*-Si-VEQ-*-"&amp;$A163&amp;"-"&amp;$AJ$2,#REF!)*BB$6-SUMIF(#REF!,"*-Si-VEQ-*-"&amp;$A163&amp;"-"&amp;$AJ$2,#REF!)*BA$6)/BB$5</f>
        <v>#REF!</v>
      </c>
      <c r="BC163" s="20" t="e">
        <f>(SUMIF(#REF!,"*-Si-VEQ-*-"&amp;$A163&amp;"-"&amp;$AJ$2,#REF!)*BC$6-SUMIF(#REF!,"*-Si-VEQ-*-"&amp;$A163&amp;"-"&amp;$AJ$2,#REF!)*BB$6)/BC$5</f>
        <v>#REF!</v>
      </c>
      <c r="BD163" s="20" t="e">
        <f>(SUMIF(#REF!,"*-Si-VEQ-*-"&amp;$A163&amp;"-"&amp;$AJ$2,#REF!)*BD$6-SUMIF(#REF!,"*-Si-VEQ-*-"&amp;$A163&amp;"-"&amp;$AJ$2,#REF!)*BC$6)/BD$5</f>
        <v>#REF!</v>
      </c>
      <c r="BE163" s="20" t="e">
        <f>(SUMIF(#REF!,"*-Si-VEQ-*-"&amp;$A163&amp;"-"&amp;$AJ$2,#REF!)*BE$6-SUMIF(#REF!,"*-Si-VEQ-*-"&amp;$A163&amp;"-"&amp;$AJ$2,#REF!)*BD$6)/BE$5</f>
        <v>#REF!</v>
      </c>
      <c r="BF163" s="20" t="e">
        <f>(SUMIF(#REF!,"*-Si-VEQ-*-"&amp;$A163&amp;"-"&amp;$AJ$2,#REF!)*BF$6-SUMIF(#REF!,"*-Si-VEQ-*-"&amp;$A163&amp;"-"&amp;$AJ$2,#REF!)*BE$6)/BF$5</f>
        <v>#REF!</v>
      </c>
      <c r="BG163" s="20" t="e">
        <f>(SUMIF(#REF!,"*-Si-VEQ-*-"&amp;$A163&amp;"-"&amp;$AJ$2,#REF!)*BG$6-SUMIF(#REF!,"*-Si-VEQ-*-"&amp;$A163&amp;"-"&amp;$AJ$2,#REF!)*BF$6)/BG$5</f>
        <v>#REF!</v>
      </c>
      <c r="BH163" s="20" t="e">
        <f>(SUMIF(#REF!,"*-Si-VEQ-*-"&amp;$A163&amp;"-"&amp;$AJ$2,#REF!)*BH$6-SUMIF(#REF!,"*-Si-VEQ-*-"&amp;$A163&amp;"-"&amp;$AJ$2,#REF!)*BG$6)/BH$5</f>
        <v>#REF!</v>
      </c>
      <c r="BI163" s="20" t="e">
        <f>(SUMIF(#REF!,"*-Si-VEQ-*-"&amp;$A163&amp;"-"&amp;$AJ$2,#REF!)*BI$6-SUMIF(#REF!,"*-Si-VEQ-*-"&amp;$A163&amp;"-"&amp;$AJ$2,#REF!)*BH$6)/BI$5</f>
        <v>#REF!</v>
      </c>
      <c r="BJ163" s="20" t="e">
        <f>(SUMIF(#REF!,"*-Si-VEQ-*-"&amp;$A163&amp;"-"&amp;$AJ$2,#REF!)*BJ$6-SUMIF(#REF!,"*-Si-VEQ-*-"&amp;$A163&amp;"-"&amp;$AJ$2,#REF!)*BI$6)/BJ$5</f>
        <v>#REF!</v>
      </c>
      <c r="BL163" s="25" t="e">
        <f>SUMIF(#REF!,"*-Si-USD-*-"&amp;$A163&amp;"-"&amp;$AJ$2,#REF!)</f>
        <v>#REF!</v>
      </c>
      <c r="BM163" s="21" t="e">
        <f>SUMIF(#REF!,"*-Si-USD-*-"&amp;$A163&amp;"-"&amp;$AJ$2,#REF!)</f>
        <v>#REF!</v>
      </c>
      <c r="BN163" s="21" t="e">
        <f>(SUMIF(#REF!,"*-Si-USD-*-"&amp;$A163&amp;"-"&amp;$AJ$2,#REF!)*BN$6-SUMIF(#REF!,"*-Si-USD-*-"&amp;$A163&amp;"-"&amp;$AJ$2,#REF!)*BM$6)/BN$5</f>
        <v>#REF!</v>
      </c>
      <c r="BO163" s="21" t="e">
        <f>(SUMIF(#REF!,"*-Si-USD-*-"&amp;$A163&amp;"-"&amp;$AJ$2,#REF!)*BO$6-SUMIF(#REF!,"*-Si-USD-*-"&amp;$A163&amp;"-"&amp;$AJ$2,#REF!)*BN$6)/BO$5</f>
        <v>#REF!</v>
      </c>
      <c r="BP163" s="21" t="e">
        <f>(SUMIF(#REF!,"*-Si-USD-*-"&amp;$A163&amp;"-"&amp;$AJ$2,#REF!)*BP$6-SUMIF(#REF!,"*-Si-USD-*-"&amp;$A163&amp;"-"&amp;$AJ$2,#REF!)*BO$6)/BP$5</f>
        <v>#REF!</v>
      </c>
      <c r="BQ163" s="21" t="e">
        <f>(SUMIF(#REF!,"*-Si-USD-*-"&amp;$A163&amp;"-"&amp;$AJ$2,#REF!)*BQ$6-SUMIF(#REF!,"*-Si-USD-*-"&amp;$A163&amp;"-"&amp;$AJ$2,#REF!)*BP$6)/BQ$5</f>
        <v>#REF!</v>
      </c>
      <c r="BR163" s="21" t="e">
        <f>(SUMIF(#REF!,"*-Si-USD-*-"&amp;$A163&amp;"-"&amp;$AJ$2,#REF!)*BR$6-SUMIF(#REF!,"*-Si-USD-*-"&amp;$A163&amp;"-"&amp;$AJ$2,#REF!)*BQ$6)/BR$5</f>
        <v>#REF!</v>
      </c>
      <c r="BS163" s="21" t="e">
        <f>(SUMIF(#REF!,"*-Si-USD-*-"&amp;$A163&amp;"-"&amp;$AJ$2,#REF!)*BS$6-SUMIF(#REF!,"*-Si-USD-*-"&amp;$A163&amp;"-"&amp;$AJ$2,#REF!)*BR$6)/BS$5</f>
        <v>#REF!</v>
      </c>
      <c r="BT163" s="21" t="e">
        <f>(SUMIF(#REF!,"*-Si-USD-*-"&amp;$A163&amp;"-"&amp;$AJ$2,#REF!)*BT$6-SUMIF(#REF!,"*-Si-USD-*-"&amp;$A163&amp;"-"&amp;$AJ$2,#REF!)*BS$6)/BT$5</f>
        <v>#REF!</v>
      </c>
      <c r="BU163" s="21" t="e">
        <f>(SUMIF(#REF!,"*-Si-USD-*-"&amp;$A163&amp;"-"&amp;$AJ$2,#REF!)*BU$6-SUMIF(#REF!,"*-Si-USD-*-"&amp;$A163&amp;"-"&amp;$AJ$2,#REF!)*BT$6)/BU$5</f>
        <v>#REF!</v>
      </c>
      <c r="BV163" s="21" t="e">
        <f>(SUMIF(#REF!,"*-Si-USD-*-"&amp;$A163&amp;"-"&amp;$AJ$2,#REF!)*BV$6-SUMIF(#REF!,"*-Si-USD-*-"&amp;$A163&amp;"-"&amp;$AJ$2,#REF!)*BU$6)/BV$5</f>
        <v>#REF!</v>
      </c>
      <c r="BW163" s="21" t="e">
        <f>(SUMIF(#REF!,"*-Si-USD-*-"&amp;$A163&amp;"-"&amp;$AJ$2,#REF!)*BW$6-SUMIF(#REF!,"*-Si-USD-*-"&amp;$A163&amp;"-"&amp;$AJ$2,#REF!)*BV$6)/BW$5</f>
        <v>#REF!</v>
      </c>
      <c r="BX163" s="21" t="e">
        <f>(SUMIF(#REF!,"*-Si-USD-*-"&amp;$A163&amp;"-"&amp;$AJ$2,#REF!)*BX$6-SUMIF(#REF!,"*-Si-USD-*-"&amp;$A163&amp;"-"&amp;$AJ$2,#REF!)*BW$6)/BX$5</f>
        <v>#REF!</v>
      </c>
      <c r="CB163" s="28">
        <f>IFERROR(1000*SUMIF(#REF!,"*-Si-*-Si-"&amp;$A163&amp;"-"&amp;$AJ$2,#REF!)/(SUM(CC163:CE163)*$BX$6),0)</f>
        <v>0</v>
      </c>
      <c r="CC163" s="22" t="e">
        <f>SUMIF(#REF!,"*-Si-VEF-Si-"&amp;$A163&amp;"-"&amp;$AJ$2,#REF!)</f>
        <v>#REF!</v>
      </c>
      <c r="CD163" s="23" t="e">
        <f>SUMIF(#REF!,"*-Si-VEQ-Si-"&amp;$A163&amp;"-"&amp;$AJ$2,#REF!)</f>
        <v>#REF!</v>
      </c>
      <c r="CE163" s="24" t="e">
        <f>SUMIF(#REF!,"*-Si-USD-Si-"&amp;$A163&amp;"-"&amp;$AJ$2,#REF!)</f>
        <v>#REF!</v>
      </c>
      <c r="CI163" s="15" t="str">
        <f t="shared" si="51"/>
        <v>E163</v>
      </c>
      <c r="CK163" s="16">
        <v>4</v>
      </c>
      <c r="CL163" s="16">
        <v>4</v>
      </c>
      <c r="CM163" s="16">
        <v>4</v>
      </c>
    </row>
    <row r="164" spans="1:91" ht="20.100000000000001" customHeight="1" x14ac:dyDescent="0.25">
      <c r="A164" s="18" t="s">
        <v>273</v>
      </c>
      <c r="E164" s="15" t="s">
        <v>273</v>
      </c>
      <c r="G164" s="15" t="str">
        <f t="shared" si="50"/>
        <v>D164</v>
      </c>
      <c r="I164" s="27">
        <f ca="1">IFERROR(1000*SUMIF(#REF!,"*-Si-*-*-"&amp;$A164&amp;"-"&amp;J$2,INDIRECT("'BD Ppto'!"&amp;#REF!))/(SUM(J164:L164)*L$415),0)</f>
        <v>0</v>
      </c>
      <c r="J164" s="19" t="e">
        <f ca="1">SUMIF(#REF!,"*-Si-VEF-*-"&amp;$A164&amp;"-"&amp;$J$2,INDIRECT("'BD Ppto'!"&amp;#REF!))</f>
        <v>#REF!</v>
      </c>
      <c r="K164" s="20" t="e">
        <f ca="1">SUMIF(#REF!,"*-Si-VEQ-*-"&amp;$A164&amp;"-"&amp;$J$2,INDIRECT("'BD Ppto'!"&amp;#REF!))</f>
        <v>#REF!</v>
      </c>
      <c r="L164" s="21" t="e">
        <f ca="1">SUMIF(#REF!,"*-Si-USD-*-"&amp;$A164&amp;"-"&amp;$J$2,INDIRECT("'BD Ppto'!"&amp;#REF!))</f>
        <v>#REF!</v>
      </c>
      <c r="N164" s="27">
        <f ca="1">IFERROR(1000*SUMIF(#REF!,"*-Si-*-*-"&amp;$A164&amp;"-"&amp;O$2,INDIRECT("'BD Ppto'!"&amp;#REF!))/(SUM(O164:Q164)*Q$415),0)</f>
        <v>0</v>
      </c>
      <c r="O164" s="19" t="e">
        <f ca="1">SUMIF(#REF!,"*-Si-VEF-*-"&amp;$A164&amp;"-"&amp;O$2,INDIRECT("'BD Ppto'!"&amp;#REF!))</f>
        <v>#REF!</v>
      </c>
      <c r="P164" s="20" t="e">
        <f ca="1">SUMIF(#REF!,"*-Si-VEQ-*-"&amp;$A164&amp;"-"&amp;O$2,INDIRECT("'BD Ppto'!"&amp;#REF!))</f>
        <v>#REF!</v>
      </c>
      <c r="Q164" s="21" t="e">
        <f ca="1">SUMIF(#REF!,"*-Si-USD-*-"&amp;$A164&amp;"-"&amp;O$2,INDIRECT("'BD Ppto'!"&amp;#REF!))</f>
        <v>#REF!</v>
      </c>
      <c r="S164" s="27">
        <f ca="1">IFERROR(1000*SUMIF(#REF!,"*-Si-*-*-"&amp;$A164&amp;"-"&amp;T$2,INDIRECT("'BD Ppto'!"&amp;#REF!))/(SUM(T164:V164)*V$415),0)</f>
        <v>0</v>
      </c>
      <c r="T164" s="19" t="e">
        <f ca="1">SUMIF(#REF!,"*-Si-VEF-*-"&amp;$A164&amp;"-"&amp;T$2,INDIRECT("'BD Ppto'!"&amp;#REF!))</f>
        <v>#REF!</v>
      </c>
      <c r="U164" s="20" t="e">
        <f ca="1">SUMIF(#REF!,"*-Si-VEQ-*-"&amp;$A164&amp;"-"&amp;T$2,INDIRECT("'BD Ppto'!"&amp;#REF!))</f>
        <v>#REF!</v>
      </c>
      <c r="V164" s="21" t="e">
        <f ca="1">SUMIF(#REF!,"*-Si-USD-*-"&amp;$A164&amp;"-"&amp;T$2,INDIRECT("'BD Ppto'!"&amp;#REF!))</f>
        <v>#REF!</v>
      </c>
      <c r="X164" s="27">
        <f ca="1">IFERROR(1000*SUMIF(#REF!,"*-Si-*-*-"&amp;$A164&amp;"-"&amp;Y$2,INDIRECT("'BD Ppto'!"&amp;#REF!))/(SUM(Y164:AA164)*AA$415),0)</f>
        <v>0</v>
      </c>
      <c r="Y164" s="19" t="e">
        <f ca="1">SUMIF(#REF!,"*-Si-VEF-*-"&amp;$A164&amp;"-"&amp;Y$2,INDIRECT("'BD Ppto'!"&amp;#REF!))</f>
        <v>#REF!</v>
      </c>
      <c r="Z164" s="20" t="e">
        <f ca="1">SUMIF(#REF!,"*-Si-VEQ-*-"&amp;$A164&amp;"-"&amp;Y$2,INDIRECT("'BD Ppto'!"&amp;#REF!))</f>
        <v>#REF!</v>
      </c>
      <c r="AA164" s="21" t="e">
        <f ca="1">SUMIF(#REF!,"*-Si-USD-*-"&amp;$A164&amp;"-"&amp;Y$2,INDIRECT("'BD Ppto'!"&amp;#REF!))</f>
        <v>#REF!</v>
      </c>
      <c r="AC164" s="28">
        <f ca="1">IFERROR(1000*SUMIF(#REF!,"*-Si-*-Si-"&amp;$A164&amp;"-"&amp;AD$2,INDIRECT("'BD Ppto'!"&amp;#REF!))/(SUM(AD164:AF164)*AF$415),0)</f>
        <v>0</v>
      </c>
      <c r="AD164" s="22" t="e">
        <f ca="1">SUMIF(#REF!,"*-Si-VEF-Si-"&amp;$A164&amp;"-"&amp;AD$2,INDIRECT("'BD Ppto'!"&amp;#REF!))</f>
        <v>#REF!</v>
      </c>
      <c r="AE164" s="23" t="e">
        <f ca="1">SUMIF(#REF!,"*-Si-VEQ-Si-"&amp;$A164&amp;"-"&amp;AD$2,INDIRECT("'BD Ppto'!"&amp;#REF!))</f>
        <v>#REF!</v>
      </c>
      <c r="AF164" s="24" t="e">
        <f ca="1">SUMIF(#REF!,"*-Si-USD-Si-"&amp;$A164&amp;"-"&amp;AD$2,INDIRECT("'BD Ppto'!"&amp;#REF!))</f>
        <v>#REF!</v>
      </c>
      <c r="AI164" s="27">
        <f>IFERROR(1000*SUMIF(#REF!,"*-Si-*-*-"&amp;$A164&amp;"-"&amp;$AJ$2,#REF!)/((SUMIF(#REF!,"*-Si-*-*-"&amp;$A164&amp;"-"&amp;$AJ$2,#REF!))*$AV$6),0)</f>
        <v>0</v>
      </c>
      <c r="AJ164" s="25" t="e">
        <f>SUMIF(#REF!,"*-Si-VEF-*-"&amp;$A164&amp;"-"&amp;$AJ$2,#REF!)</f>
        <v>#REF!</v>
      </c>
      <c r="AK164" s="19" t="e">
        <f>SUMIF(#REF!,"*-Si-VEF-*-"&amp;$A164&amp;"-"&amp;$AJ$2,#REF!)</f>
        <v>#REF!</v>
      </c>
      <c r="AL164" s="19" t="e">
        <f>(SUMIF(#REF!,"*-Si-VEF-*-"&amp;$A164&amp;"-"&amp;$AJ$2,#REF!)*AL$6-SUMIF(#REF!,"*-Si-VEF-*-"&amp;$A164&amp;"-"&amp;$AJ$2,#REF!)*AK$6)/AL$5</f>
        <v>#REF!</v>
      </c>
      <c r="AM164" s="19" t="e">
        <f>(SUMIF(#REF!,"*-Si-VEF-*-"&amp;$A164&amp;"-"&amp;$AJ$2,#REF!)*AM$6-SUMIF(#REF!,"*-Si-VEF-*-"&amp;$A164&amp;"-"&amp;$AJ$2,#REF!)*AL$6)/AM$5</f>
        <v>#REF!</v>
      </c>
      <c r="AN164" s="19" t="e">
        <f>(SUMIF(#REF!,"*-Si-VEF-*-"&amp;$A164&amp;"-"&amp;$AJ$2,#REF!)*AN$6-SUMIF(#REF!,"*-Si-VEF-*-"&amp;$A164&amp;"-"&amp;$AJ$2,#REF!)*AM$6)/AN$5</f>
        <v>#REF!</v>
      </c>
      <c r="AO164" s="19" t="e">
        <f>(SUMIF(#REF!,"*-Si-VEF-*-"&amp;$A164&amp;"-"&amp;$AJ$2,#REF!)*AO$6-SUMIF(#REF!,"*-Si-VEF-*-"&amp;$A164&amp;"-"&amp;$AJ$2,#REF!)*AN$6)/AO$5</f>
        <v>#REF!</v>
      </c>
      <c r="AP164" s="19" t="e">
        <f>(SUMIF(#REF!,"*-Si-VEF-*-"&amp;$A164&amp;"-"&amp;$AJ$2,#REF!)*AP$6-SUMIF(#REF!,"*-Si-VEF-*-"&amp;$A164&amp;"-"&amp;$AJ$2,#REF!)*AO$6)/AP$5</f>
        <v>#REF!</v>
      </c>
      <c r="AQ164" s="19" t="e">
        <f>(SUMIF(#REF!,"*-Si-VEF-*-"&amp;$A164&amp;"-"&amp;$AJ$2,#REF!)*AQ$6-SUMIF(#REF!,"*-Si-VEF-*-"&amp;$A164&amp;"-"&amp;$AJ$2,#REF!)*AP$6)/AQ$5</f>
        <v>#REF!</v>
      </c>
      <c r="AR164" s="19" t="e">
        <f>(SUMIF(#REF!,"*-Si-VEF-*-"&amp;$A164&amp;"-"&amp;$AJ$2,#REF!)*AR$6-SUMIF(#REF!,"*-Si-VEF-*-"&amp;$A164&amp;"-"&amp;$AJ$2,#REF!)*AQ$6)/AR$5</f>
        <v>#REF!</v>
      </c>
      <c r="AS164" s="19" t="e">
        <f>(SUMIF(#REF!,"*-Si-VEF-*-"&amp;$A164&amp;"-"&amp;$AJ$2,#REF!)*AS$6-SUMIF(#REF!,"*-Si-VEF-*-"&amp;$A164&amp;"-"&amp;$AJ$2,#REF!)*AR$6)/AS$5</f>
        <v>#REF!</v>
      </c>
      <c r="AT164" s="19" t="e">
        <f>(SUMIF(#REF!,"*-Si-VEF-*-"&amp;$A164&amp;"-"&amp;$AJ$2,#REF!)*AT$6-SUMIF(#REF!,"*-Si-VEF-*-"&amp;$A164&amp;"-"&amp;$AJ$2,#REF!)*AS$6)/AT$5</f>
        <v>#REF!</v>
      </c>
      <c r="AU164" s="19" t="e">
        <f>(SUMIF(#REF!,"*-Si-VEF-*-"&amp;$A164&amp;"-"&amp;$AJ$2,#REF!)*AU$6-SUMIF(#REF!,"*-Si-VEF-*-"&amp;$A164&amp;"-"&amp;$AJ$2,#REF!)*AT$6)/AU$5</f>
        <v>#REF!</v>
      </c>
      <c r="AV164" s="19" t="e">
        <f>(SUMIF(#REF!,"*-Si-VEF-*-"&amp;$A164&amp;"-"&amp;$AJ$2,#REF!)*AV$6-SUMIF(#REF!,"*-Si-VEF-*-"&amp;$A164&amp;"-"&amp;$AJ$2,#REF!)*AU$6)/AV$5</f>
        <v>#REF!</v>
      </c>
      <c r="AX164" s="25" t="e">
        <f>SUMIF(#REF!,"*-Si-VEQ-*-"&amp;$A164&amp;"-"&amp;$AJ$2,#REF!)</f>
        <v>#REF!</v>
      </c>
      <c r="AY164" s="20" t="e">
        <f>SUMIF(#REF!,"*-Si-VEQ-*-"&amp;$A164&amp;"-"&amp;$AJ$2,#REF!)</f>
        <v>#REF!</v>
      </c>
      <c r="AZ164" s="20" t="e">
        <f>(SUMIF(#REF!,"*-Si-VEQ-*-"&amp;$A164&amp;"-"&amp;$AJ$2,#REF!)*AZ$6-SUMIF(#REF!,"*-Si-VEQ-*-"&amp;$A164&amp;"-"&amp;$AJ$2,#REF!)*AY$6)/AZ$5</f>
        <v>#REF!</v>
      </c>
      <c r="BA164" s="20" t="e">
        <f>(SUMIF(#REF!,"*-Si-VEQ-*-"&amp;$A164&amp;"-"&amp;$AJ$2,#REF!)*BA$6-SUMIF(#REF!,"*-Si-VEQ-*-"&amp;$A164&amp;"-"&amp;$AJ$2,#REF!)*AZ$6)/BA$5</f>
        <v>#REF!</v>
      </c>
      <c r="BB164" s="20" t="e">
        <f>(SUMIF(#REF!,"*-Si-VEQ-*-"&amp;$A164&amp;"-"&amp;$AJ$2,#REF!)*BB$6-SUMIF(#REF!,"*-Si-VEQ-*-"&amp;$A164&amp;"-"&amp;$AJ$2,#REF!)*BA$6)/BB$5</f>
        <v>#REF!</v>
      </c>
      <c r="BC164" s="20" t="e">
        <f>(SUMIF(#REF!,"*-Si-VEQ-*-"&amp;$A164&amp;"-"&amp;$AJ$2,#REF!)*BC$6-SUMIF(#REF!,"*-Si-VEQ-*-"&amp;$A164&amp;"-"&amp;$AJ$2,#REF!)*BB$6)/BC$5</f>
        <v>#REF!</v>
      </c>
      <c r="BD164" s="20" t="e">
        <f>(SUMIF(#REF!,"*-Si-VEQ-*-"&amp;$A164&amp;"-"&amp;$AJ$2,#REF!)*BD$6-SUMIF(#REF!,"*-Si-VEQ-*-"&amp;$A164&amp;"-"&amp;$AJ$2,#REF!)*BC$6)/BD$5</f>
        <v>#REF!</v>
      </c>
      <c r="BE164" s="20" t="e">
        <f>(SUMIF(#REF!,"*-Si-VEQ-*-"&amp;$A164&amp;"-"&amp;$AJ$2,#REF!)*BE$6-SUMIF(#REF!,"*-Si-VEQ-*-"&amp;$A164&amp;"-"&amp;$AJ$2,#REF!)*BD$6)/BE$5</f>
        <v>#REF!</v>
      </c>
      <c r="BF164" s="20" t="e">
        <f>(SUMIF(#REF!,"*-Si-VEQ-*-"&amp;$A164&amp;"-"&amp;$AJ$2,#REF!)*BF$6-SUMIF(#REF!,"*-Si-VEQ-*-"&amp;$A164&amp;"-"&amp;$AJ$2,#REF!)*BE$6)/BF$5</f>
        <v>#REF!</v>
      </c>
      <c r="BG164" s="20" t="e">
        <f>(SUMIF(#REF!,"*-Si-VEQ-*-"&amp;$A164&amp;"-"&amp;$AJ$2,#REF!)*BG$6-SUMIF(#REF!,"*-Si-VEQ-*-"&amp;$A164&amp;"-"&amp;$AJ$2,#REF!)*BF$6)/BG$5</f>
        <v>#REF!</v>
      </c>
      <c r="BH164" s="20" t="e">
        <f>(SUMIF(#REF!,"*-Si-VEQ-*-"&amp;$A164&amp;"-"&amp;$AJ$2,#REF!)*BH$6-SUMIF(#REF!,"*-Si-VEQ-*-"&amp;$A164&amp;"-"&amp;$AJ$2,#REF!)*BG$6)/BH$5</f>
        <v>#REF!</v>
      </c>
      <c r="BI164" s="20" t="e">
        <f>(SUMIF(#REF!,"*-Si-VEQ-*-"&amp;$A164&amp;"-"&amp;$AJ$2,#REF!)*BI$6-SUMIF(#REF!,"*-Si-VEQ-*-"&amp;$A164&amp;"-"&amp;$AJ$2,#REF!)*BH$6)/BI$5</f>
        <v>#REF!</v>
      </c>
      <c r="BJ164" s="20" t="e">
        <f>(SUMIF(#REF!,"*-Si-VEQ-*-"&amp;$A164&amp;"-"&amp;$AJ$2,#REF!)*BJ$6-SUMIF(#REF!,"*-Si-VEQ-*-"&amp;$A164&amp;"-"&amp;$AJ$2,#REF!)*BI$6)/BJ$5</f>
        <v>#REF!</v>
      </c>
      <c r="BL164" s="25" t="e">
        <f>SUMIF(#REF!,"*-Si-USD-*-"&amp;$A164&amp;"-"&amp;$AJ$2,#REF!)</f>
        <v>#REF!</v>
      </c>
      <c r="BM164" s="21" t="e">
        <f>SUMIF(#REF!,"*-Si-USD-*-"&amp;$A164&amp;"-"&amp;$AJ$2,#REF!)</f>
        <v>#REF!</v>
      </c>
      <c r="BN164" s="21" t="e">
        <f>(SUMIF(#REF!,"*-Si-USD-*-"&amp;$A164&amp;"-"&amp;$AJ$2,#REF!)*BN$6-SUMIF(#REF!,"*-Si-USD-*-"&amp;$A164&amp;"-"&amp;$AJ$2,#REF!)*BM$6)/BN$5</f>
        <v>#REF!</v>
      </c>
      <c r="BO164" s="21" t="e">
        <f>(SUMIF(#REF!,"*-Si-USD-*-"&amp;$A164&amp;"-"&amp;$AJ$2,#REF!)*BO$6-SUMIF(#REF!,"*-Si-USD-*-"&amp;$A164&amp;"-"&amp;$AJ$2,#REF!)*BN$6)/BO$5</f>
        <v>#REF!</v>
      </c>
      <c r="BP164" s="21" t="e">
        <f>(SUMIF(#REF!,"*-Si-USD-*-"&amp;$A164&amp;"-"&amp;$AJ$2,#REF!)*BP$6-SUMIF(#REF!,"*-Si-USD-*-"&amp;$A164&amp;"-"&amp;$AJ$2,#REF!)*BO$6)/BP$5</f>
        <v>#REF!</v>
      </c>
      <c r="BQ164" s="21" t="e">
        <f>(SUMIF(#REF!,"*-Si-USD-*-"&amp;$A164&amp;"-"&amp;$AJ$2,#REF!)*BQ$6-SUMIF(#REF!,"*-Si-USD-*-"&amp;$A164&amp;"-"&amp;$AJ$2,#REF!)*BP$6)/BQ$5</f>
        <v>#REF!</v>
      </c>
      <c r="BR164" s="21" t="e">
        <f>(SUMIF(#REF!,"*-Si-USD-*-"&amp;$A164&amp;"-"&amp;$AJ$2,#REF!)*BR$6-SUMIF(#REF!,"*-Si-USD-*-"&amp;$A164&amp;"-"&amp;$AJ$2,#REF!)*BQ$6)/BR$5</f>
        <v>#REF!</v>
      </c>
      <c r="BS164" s="21" t="e">
        <f>(SUMIF(#REF!,"*-Si-USD-*-"&amp;$A164&amp;"-"&amp;$AJ$2,#REF!)*BS$6-SUMIF(#REF!,"*-Si-USD-*-"&amp;$A164&amp;"-"&amp;$AJ$2,#REF!)*BR$6)/BS$5</f>
        <v>#REF!</v>
      </c>
      <c r="BT164" s="21" t="e">
        <f>(SUMIF(#REF!,"*-Si-USD-*-"&amp;$A164&amp;"-"&amp;$AJ$2,#REF!)*BT$6-SUMIF(#REF!,"*-Si-USD-*-"&amp;$A164&amp;"-"&amp;$AJ$2,#REF!)*BS$6)/BT$5</f>
        <v>#REF!</v>
      </c>
      <c r="BU164" s="21" t="e">
        <f>(SUMIF(#REF!,"*-Si-USD-*-"&amp;$A164&amp;"-"&amp;$AJ$2,#REF!)*BU$6-SUMIF(#REF!,"*-Si-USD-*-"&amp;$A164&amp;"-"&amp;$AJ$2,#REF!)*BT$6)/BU$5</f>
        <v>#REF!</v>
      </c>
      <c r="BV164" s="21" t="e">
        <f>(SUMIF(#REF!,"*-Si-USD-*-"&amp;$A164&amp;"-"&amp;$AJ$2,#REF!)*BV$6-SUMIF(#REF!,"*-Si-USD-*-"&amp;$A164&amp;"-"&amp;$AJ$2,#REF!)*BU$6)/BV$5</f>
        <v>#REF!</v>
      </c>
      <c r="BW164" s="21" t="e">
        <f>(SUMIF(#REF!,"*-Si-USD-*-"&amp;$A164&amp;"-"&amp;$AJ$2,#REF!)*BW$6-SUMIF(#REF!,"*-Si-USD-*-"&amp;$A164&amp;"-"&amp;$AJ$2,#REF!)*BV$6)/BW$5</f>
        <v>#REF!</v>
      </c>
      <c r="BX164" s="21" t="e">
        <f>(SUMIF(#REF!,"*-Si-USD-*-"&amp;$A164&amp;"-"&amp;$AJ$2,#REF!)*BX$6-SUMIF(#REF!,"*-Si-USD-*-"&amp;$A164&amp;"-"&amp;$AJ$2,#REF!)*BW$6)/BX$5</f>
        <v>#REF!</v>
      </c>
      <c r="CB164" s="28">
        <f>IFERROR(1000*SUMIF(#REF!,"*-Si-*-Si-"&amp;$A164&amp;"-"&amp;$AJ$2,#REF!)/(SUM(CC164:CE164)*$BX$6),0)</f>
        <v>0</v>
      </c>
      <c r="CC164" s="22" t="e">
        <f>SUMIF(#REF!,"*-Si-VEF-Si-"&amp;$A164&amp;"-"&amp;$AJ$2,#REF!)</f>
        <v>#REF!</v>
      </c>
      <c r="CD164" s="23" t="e">
        <f>SUMIF(#REF!,"*-Si-VEQ-Si-"&amp;$A164&amp;"-"&amp;$AJ$2,#REF!)</f>
        <v>#REF!</v>
      </c>
      <c r="CE164" s="24" t="e">
        <f>SUMIF(#REF!,"*-Si-USD-Si-"&amp;$A164&amp;"-"&amp;$AJ$2,#REF!)</f>
        <v>#REF!</v>
      </c>
      <c r="CI164" s="15" t="str">
        <f t="shared" si="51"/>
        <v>E164</v>
      </c>
      <c r="CK164" s="16">
        <v>4</v>
      </c>
      <c r="CL164" s="16">
        <v>4</v>
      </c>
      <c r="CM164" s="16">
        <v>4</v>
      </c>
    </row>
    <row r="165" spans="1:91" ht="20.100000000000001" customHeight="1" x14ac:dyDescent="0.25">
      <c r="E165" s="26" t="s">
        <v>182</v>
      </c>
      <c r="N165" s="3"/>
      <c r="O165" s="3"/>
      <c r="P165" s="3"/>
      <c r="Q165" s="3"/>
      <c r="S165" s="3"/>
      <c r="T165" s="3"/>
      <c r="U165" s="3"/>
      <c r="V165" s="3"/>
      <c r="X165" s="3"/>
      <c r="Y165" s="3"/>
      <c r="Z165" s="3"/>
      <c r="AA165" s="3"/>
      <c r="AC165" s="3"/>
      <c r="AD165" s="3"/>
      <c r="AE165" s="3"/>
      <c r="AF165" s="3"/>
      <c r="CB165" s="3"/>
      <c r="CC165" s="3"/>
      <c r="CD165" s="3"/>
      <c r="CE165" s="3"/>
      <c r="CI165" s="15" t="str">
        <f t="shared" si="51"/>
        <v>E165</v>
      </c>
      <c r="CK165" s="16">
        <v>31</v>
      </c>
      <c r="CL165" s="16">
        <v>0</v>
      </c>
      <c r="CM165" s="16">
        <v>0</v>
      </c>
    </row>
    <row r="166" spans="1:91" ht="20.100000000000001" customHeight="1" x14ac:dyDescent="0.25">
      <c r="A166" s="18" t="s">
        <v>274</v>
      </c>
      <c r="E166" s="15" t="s">
        <v>275</v>
      </c>
      <c r="G166" s="15" t="str">
        <f t="shared" ref="G166:G201" si="52">"D"&amp;TEXT(ROW(H166),"000")</f>
        <v>D166</v>
      </c>
      <c r="I166" s="27">
        <f ca="1">IFERROR(1000*SUMIF(#REF!,"*-Si-*-*-"&amp;$A166&amp;"-"&amp;J$2,INDIRECT("'BD Ppto'!"&amp;#REF!))/(SUM(J166:L166)*L$415),0)</f>
        <v>0</v>
      </c>
      <c r="J166" s="19" t="e">
        <f ca="1">SUMIF(#REF!,"*-Si-VEF-*-"&amp;$A166&amp;"-"&amp;$J$2,INDIRECT("'BD Ppto'!"&amp;#REF!))</f>
        <v>#REF!</v>
      </c>
      <c r="K166" s="20" t="e">
        <f ca="1">SUMIF(#REF!,"*-Si-VEQ-*-"&amp;$A166&amp;"-"&amp;$J$2,INDIRECT("'BD Ppto'!"&amp;#REF!))</f>
        <v>#REF!</v>
      </c>
      <c r="L166" s="21" t="e">
        <f ca="1">SUMIF(#REF!,"*-Si-USD-*-"&amp;$A166&amp;"-"&amp;$J$2,INDIRECT("'BD Ppto'!"&amp;#REF!))</f>
        <v>#REF!</v>
      </c>
      <c r="N166" s="27">
        <f ca="1">IFERROR(1000*SUMIF(#REF!,"*-Si-*-*-"&amp;$A166&amp;"-"&amp;O$2,INDIRECT("'BD Ppto'!"&amp;#REF!))/(SUM(O166:Q166)*Q$415),0)</f>
        <v>0</v>
      </c>
      <c r="O166" s="19" t="e">
        <f ca="1">SUMIF(#REF!,"*-Si-VEF-*-"&amp;$A166&amp;"-"&amp;O$2,INDIRECT("'BD Ppto'!"&amp;#REF!))</f>
        <v>#REF!</v>
      </c>
      <c r="P166" s="20" t="e">
        <f ca="1">SUMIF(#REF!,"*-Si-VEQ-*-"&amp;$A166&amp;"-"&amp;O$2,INDIRECT("'BD Ppto'!"&amp;#REF!))</f>
        <v>#REF!</v>
      </c>
      <c r="Q166" s="21" t="e">
        <f ca="1">SUMIF(#REF!,"*-Si-USD-*-"&amp;$A166&amp;"-"&amp;O$2,INDIRECT("'BD Ppto'!"&amp;#REF!))</f>
        <v>#REF!</v>
      </c>
      <c r="S166" s="27">
        <f ca="1">IFERROR(1000*SUMIF(#REF!,"*-Si-*-*-"&amp;$A166&amp;"-"&amp;T$2,INDIRECT("'BD Ppto'!"&amp;#REF!))/(SUM(T166:V166)*V$415),0)</f>
        <v>0</v>
      </c>
      <c r="T166" s="19" t="e">
        <f ca="1">SUMIF(#REF!,"*-Si-VEF-*-"&amp;$A166&amp;"-"&amp;T$2,INDIRECT("'BD Ppto'!"&amp;#REF!))</f>
        <v>#REF!</v>
      </c>
      <c r="U166" s="20" t="e">
        <f ca="1">SUMIF(#REF!,"*-Si-VEQ-*-"&amp;$A166&amp;"-"&amp;T$2,INDIRECT("'BD Ppto'!"&amp;#REF!))</f>
        <v>#REF!</v>
      </c>
      <c r="V166" s="21" t="e">
        <f ca="1">SUMIF(#REF!,"*-Si-USD-*-"&amp;$A166&amp;"-"&amp;T$2,INDIRECT("'BD Ppto'!"&amp;#REF!))</f>
        <v>#REF!</v>
      </c>
      <c r="X166" s="27">
        <f ca="1">IFERROR(1000*SUMIF(#REF!,"*-Si-*-*-"&amp;$A166&amp;"-"&amp;Y$2,INDIRECT("'BD Ppto'!"&amp;#REF!))/(SUM(Y166:AA166)*AA$415),0)</f>
        <v>0</v>
      </c>
      <c r="Y166" s="19" t="e">
        <f ca="1">SUMIF(#REF!,"*-Si-VEF-*-"&amp;$A166&amp;"-"&amp;Y$2,INDIRECT("'BD Ppto'!"&amp;#REF!))</f>
        <v>#REF!</v>
      </c>
      <c r="Z166" s="20" t="e">
        <f ca="1">SUMIF(#REF!,"*-Si-VEQ-*-"&amp;$A166&amp;"-"&amp;Y$2,INDIRECT("'BD Ppto'!"&amp;#REF!))</f>
        <v>#REF!</v>
      </c>
      <c r="AA166" s="21" t="e">
        <f ca="1">SUMIF(#REF!,"*-Si-USD-*-"&amp;$A166&amp;"-"&amp;Y$2,INDIRECT("'BD Ppto'!"&amp;#REF!))</f>
        <v>#REF!</v>
      </c>
      <c r="AC166" s="28">
        <f ca="1">IFERROR(1000*SUMIF(#REF!,"*-Si-*-Si-"&amp;$A166&amp;"-"&amp;AD$2,INDIRECT("'BD Ppto'!"&amp;#REF!))/(SUM(AD166:AF166)*AF$415),0)</f>
        <v>0</v>
      </c>
      <c r="AD166" s="22" t="e">
        <f ca="1">SUMIF(#REF!,"*-Si-VEF-Si-"&amp;$A166&amp;"-"&amp;AD$2,INDIRECT("'BD Ppto'!"&amp;#REF!))</f>
        <v>#REF!</v>
      </c>
      <c r="AE166" s="23" t="e">
        <f ca="1">SUMIF(#REF!,"*-Si-VEQ-Si-"&amp;$A166&amp;"-"&amp;AD$2,INDIRECT("'BD Ppto'!"&amp;#REF!))</f>
        <v>#REF!</v>
      </c>
      <c r="AF166" s="24" t="e">
        <f ca="1">SUMIF(#REF!,"*-Si-USD-Si-"&amp;$A166&amp;"-"&amp;AD$2,INDIRECT("'BD Ppto'!"&amp;#REF!))</f>
        <v>#REF!</v>
      </c>
      <c r="AI166" s="27">
        <f>IFERROR(1000*SUMIF(#REF!,"*-Si-*-*-"&amp;$A166&amp;"-"&amp;$AJ$2,#REF!)/((SUMIF(#REF!,"*-Si-*-*-"&amp;$A166&amp;"-"&amp;$AJ$2,#REF!))*$AV$6),0)</f>
        <v>0</v>
      </c>
      <c r="AJ166" s="25" t="e">
        <f>SUMIF(#REF!,"*-Si-VEF-*-"&amp;$A166&amp;"-"&amp;$AJ$2,#REF!)</f>
        <v>#REF!</v>
      </c>
      <c r="AK166" s="19" t="e">
        <f>SUMIF(#REF!,"*-Si-VEF-*-"&amp;$A166&amp;"-"&amp;$AJ$2,#REF!)</f>
        <v>#REF!</v>
      </c>
      <c r="AL166" s="19" t="e">
        <f>(SUMIF(#REF!,"*-Si-VEF-*-"&amp;$A166&amp;"-"&amp;$AJ$2,#REF!)*AL$6-SUMIF(#REF!,"*-Si-VEF-*-"&amp;$A166&amp;"-"&amp;$AJ$2,#REF!)*AK$6)/AL$5</f>
        <v>#REF!</v>
      </c>
      <c r="AM166" s="19" t="e">
        <f>(SUMIF(#REF!,"*-Si-VEF-*-"&amp;$A166&amp;"-"&amp;$AJ$2,#REF!)*AM$6-SUMIF(#REF!,"*-Si-VEF-*-"&amp;$A166&amp;"-"&amp;$AJ$2,#REF!)*AL$6)/AM$5</f>
        <v>#REF!</v>
      </c>
      <c r="AN166" s="19" t="e">
        <f>(SUMIF(#REF!,"*-Si-VEF-*-"&amp;$A166&amp;"-"&amp;$AJ$2,#REF!)*AN$6-SUMIF(#REF!,"*-Si-VEF-*-"&amp;$A166&amp;"-"&amp;$AJ$2,#REF!)*AM$6)/AN$5</f>
        <v>#REF!</v>
      </c>
      <c r="AO166" s="19" t="e">
        <f>(SUMIF(#REF!,"*-Si-VEF-*-"&amp;$A166&amp;"-"&amp;$AJ$2,#REF!)*AO$6-SUMIF(#REF!,"*-Si-VEF-*-"&amp;$A166&amp;"-"&amp;$AJ$2,#REF!)*AN$6)/AO$5</f>
        <v>#REF!</v>
      </c>
      <c r="AP166" s="19" t="e">
        <f>(SUMIF(#REF!,"*-Si-VEF-*-"&amp;$A166&amp;"-"&amp;$AJ$2,#REF!)*AP$6-SUMIF(#REF!,"*-Si-VEF-*-"&amp;$A166&amp;"-"&amp;$AJ$2,#REF!)*AO$6)/AP$5</f>
        <v>#REF!</v>
      </c>
      <c r="AQ166" s="19" t="e">
        <f>(SUMIF(#REF!,"*-Si-VEF-*-"&amp;$A166&amp;"-"&amp;$AJ$2,#REF!)*AQ$6-SUMIF(#REF!,"*-Si-VEF-*-"&amp;$A166&amp;"-"&amp;$AJ$2,#REF!)*AP$6)/AQ$5</f>
        <v>#REF!</v>
      </c>
      <c r="AR166" s="19" t="e">
        <f>(SUMIF(#REF!,"*-Si-VEF-*-"&amp;$A166&amp;"-"&amp;$AJ$2,#REF!)*AR$6-SUMIF(#REF!,"*-Si-VEF-*-"&amp;$A166&amp;"-"&amp;$AJ$2,#REF!)*AQ$6)/AR$5</f>
        <v>#REF!</v>
      </c>
      <c r="AS166" s="19" t="e">
        <f>(SUMIF(#REF!,"*-Si-VEF-*-"&amp;$A166&amp;"-"&amp;$AJ$2,#REF!)*AS$6-SUMIF(#REF!,"*-Si-VEF-*-"&amp;$A166&amp;"-"&amp;$AJ$2,#REF!)*AR$6)/AS$5</f>
        <v>#REF!</v>
      </c>
      <c r="AT166" s="19" t="e">
        <f>(SUMIF(#REF!,"*-Si-VEF-*-"&amp;$A166&amp;"-"&amp;$AJ$2,#REF!)*AT$6-SUMIF(#REF!,"*-Si-VEF-*-"&amp;$A166&amp;"-"&amp;$AJ$2,#REF!)*AS$6)/AT$5</f>
        <v>#REF!</v>
      </c>
      <c r="AU166" s="19" t="e">
        <f>(SUMIF(#REF!,"*-Si-VEF-*-"&amp;$A166&amp;"-"&amp;$AJ$2,#REF!)*AU$6-SUMIF(#REF!,"*-Si-VEF-*-"&amp;$A166&amp;"-"&amp;$AJ$2,#REF!)*AT$6)/AU$5</f>
        <v>#REF!</v>
      </c>
      <c r="AV166" s="19" t="e">
        <f>(SUMIF(#REF!,"*-Si-VEF-*-"&amp;$A166&amp;"-"&amp;$AJ$2,#REF!)*AV$6-SUMIF(#REF!,"*-Si-VEF-*-"&amp;$A166&amp;"-"&amp;$AJ$2,#REF!)*AU$6)/AV$5</f>
        <v>#REF!</v>
      </c>
      <c r="AX166" s="25" t="e">
        <f>SUMIF(#REF!,"*-Si-VEQ-*-"&amp;$A166&amp;"-"&amp;$AJ$2,#REF!)</f>
        <v>#REF!</v>
      </c>
      <c r="AY166" s="20" t="e">
        <f>SUMIF(#REF!,"*-Si-VEQ-*-"&amp;$A166&amp;"-"&amp;$AJ$2,#REF!)</f>
        <v>#REF!</v>
      </c>
      <c r="AZ166" s="20" t="e">
        <f>(SUMIF(#REF!,"*-Si-VEQ-*-"&amp;$A166&amp;"-"&amp;$AJ$2,#REF!)*AZ$6-SUMIF(#REF!,"*-Si-VEQ-*-"&amp;$A166&amp;"-"&amp;$AJ$2,#REF!)*AY$6)/AZ$5</f>
        <v>#REF!</v>
      </c>
      <c r="BA166" s="20" t="e">
        <f>(SUMIF(#REF!,"*-Si-VEQ-*-"&amp;$A166&amp;"-"&amp;$AJ$2,#REF!)*BA$6-SUMIF(#REF!,"*-Si-VEQ-*-"&amp;$A166&amp;"-"&amp;$AJ$2,#REF!)*AZ$6)/BA$5</f>
        <v>#REF!</v>
      </c>
      <c r="BB166" s="20" t="e">
        <f>(SUMIF(#REF!,"*-Si-VEQ-*-"&amp;$A166&amp;"-"&amp;$AJ$2,#REF!)*BB$6-SUMIF(#REF!,"*-Si-VEQ-*-"&amp;$A166&amp;"-"&amp;$AJ$2,#REF!)*BA$6)/BB$5</f>
        <v>#REF!</v>
      </c>
      <c r="BC166" s="20" t="e">
        <f>(SUMIF(#REF!,"*-Si-VEQ-*-"&amp;$A166&amp;"-"&amp;$AJ$2,#REF!)*BC$6-SUMIF(#REF!,"*-Si-VEQ-*-"&amp;$A166&amp;"-"&amp;$AJ$2,#REF!)*BB$6)/BC$5</f>
        <v>#REF!</v>
      </c>
      <c r="BD166" s="20" t="e">
        <f>(SUMIF(#REF!,"*-Si-VEQ-*-"&amp;$A166&amp;"-"&amp;$AJ$2,#REF!)*BD$6-SUMIF(#REF!,"*-Si-VEQ-*-"&amp;$A166&amp;"-"&amp;$AJ$2,#REF!)*BC$6)/BD$5</f>
        <v>#REF!</v>
      </c>
      <c r="BE166" s="20" t="e">
        <f>(SUMIF(#REF!,"*-Si-VEQ-*-"&amp;$A166&amp;"-"&amp;$AJ$2,#REF!)*BE$6-SUMIF(#REF!,"*-Si-VEQ-*-"&amp;$A166&amp;"-"&amp;$AJ$2,#REF!)*BD$6)/BE$5</f>
        <v>#REF!</v>
      </c>
      <c r="BF166" s="20" t="e">
        <f>(SUMIF(#REF!,"*-Si-VEQ-*-"&amp;$A166&amp;"-"&amp;$AJ$2,#REF!)*BF$6-SUMIF(#REF!,"*-Si-VEQ-*-"&amp;$A166&amp;"-"&amp;$AJ$2,#REF!)*BE$6)/BF$5</f>
        <v>#REF!</v>
      </c>
      <c r="BG166" s="20" t="e">
        <f>(SUMIF(#REF!,"*-Si-VEQ-*-"&amp;$A166&amp;"-"&amp;$AJ$2,#REF!)*BG$6-SUMIF(#REF!,"*-Si-VEQ-*-"&amp;$A166&amp;"-"&amp;$AJ$2,#REF!)*BF$6)/BG$5</f>
        <v>#REF!</v>
      </c>
      <c r="BH166" s="20" t="e">
        <f>(SUMIF(#REF!,"*-Si-VEQ-*-"&amp;$A166&amp;"-"&amp;$AJ$2,#REF!)*BH$6-SUMIF(#REF!,"*-Si-VEQ-*-"&amp;$A166&amp;"-"&amp;$AJ$2,#REF!)*BG$6)/BH$5</f>
        <v>#REF!</v>
      </c>
      <c r="BI166" s="20" t="e">
        <f>(SUMIF(#REF!,"*-Si-VEQ-*-"&amp;$A166&amp;"-"&amp;$AJ$2,#REF!)*BI$6-SUMIF(#REF!,"*-Si-VEQ-*-"&amp;$A166&amp;"-"&amp;$AJ$2,#REF!)*BH$6)/BI$5</f>
        <v>#REF!</v>
      </c>
      <c r="BJ166" s="20" t="e">
        <f>(SUMIF(#REF!,"*-Si-VEQ-*-"&amp;$A166&amp;"-"&amp;$AJ$2,#REF!)*BJ$6-SUMIF(#REF!,"*-Si-VEQ-*-"&amp;$A166&amp;"-"&amp;$AJ$2,#REF!)*BI$6)/BJ$5</f>
        <v>#REF!</v>
      </c>
      <c r="BL166" s="25" t="e">
        <f>SUMIF(#REF!,"*-Si-USD-*-"&amp;$A166&amp;"-"&amp;$AJ$2,#REF!)</f>
        <v>#REF!</v>
      </c>
      <c r="BM166" s="21" t="e">
        <f>SUMIF(#REF!,"*-Si-USD-*-"&amp;$A166&amp;"-"&amp;$AJ$2,#REF!)</f>
        <v>#REF!</v>
      </c>
      <c r="BN166" s="21" t="e">
        <f>(SUMIF(#REF!,"*-Si-USD-*-"&amp;$A166&amp;"-"&amp;$AJ$2,#REF!)*BN$6-SUMIF(#REF!,"*-Si-USD-*-"&amp;$A166&amp;"-"&amp;$AJ$2,#REF!)*BM$6)/BN$5</f>
        <v>#REF!</v>
      </c>
      <c r="BO166" s="21" t="e">
        <f>(SUMIF(#REF!,"*-Si-USD-*-"&amp;$A166&amp;"-"&amp;$AJ$2,#REF!)*BO$6-SUMIF(#REF!,"*-Si-USD-*-"&amp;$A166&amp;"-"&amp;$AJ$2,#REF!)*BN$6)/BO$5</f>
        <v>#REF!</v>
      </c>
      <c r="BP166" s="21" t="e">
        <f>(SUMIF(#REF!,"*-Si-USD-*-"&amp;$A166&amp;"-"&amp;$AJ$2,#REF!)*BP$6-SUMIF(#REF!,"*-Si-USD-*-"&amp;$A166&amp;"-"&amp;$AJ$2,#REF!)*BO$6)/BP$5</f>
        <v>#REF!</v>
      </c>
      <c r="BQ166" s="21" t="e">
        <f>(SUMIF(#REF!,"*-Si-USD-*-"&amp;$A166&amp;"-"&amp;$AJ$2,#REF!)*BQ$6-SUMIF(#REF!,"*-Si-USD-*-"&amp;$A166&amp;"-"&amp;$AJ$2,#REF!)*BP$6)/BQ$5</f>
        <v>#REF!</v>
      </c>
      <c r="BR166" s="21" t="e">
        <f>(SUMIF(#REF!,"*-Si-USD-*-"&amp;$A166&amp;"-"&amp;$AJ$2,#REF!)*BR$6-SUMIF(#REF!,"*-Si-USD-*-"&amp;$A166&amp;"-"&amp;$AJ$2,#REF!)*BQ$6)/BR$5</f>
        <v>#REF!</v>
      </c>
      <c r="BS166" s="21" t="e">
        <f>(SUMIF(#REF!,"*-Si-USD-*-"&amp;$A166&amp;"-"&amp;$AJ$2,#REF!)*BS$6-SUMIF(#REF!,"*-Si-USD-*-"&amp;$A166&amp;"-"&amp;$AJ$2,#REF!)*BR$6)/BS$5</f>
        <v>#REF!</v>
      </c>
      <c r="BT166" s="21" t="e">
        <f>(SUMIF(#REF!,"*-Si-USD-*-"&amp;$A166&amp;"-"&amp;$AJ$2,#REF!)*BT$6-SUMIF(#REF!,"*-Si-USD-*-"&amp;$A166&amp;"-"&amp;$AJ$2,#REF!)*BS$6)/BT$5</f>
        <v>#REF!</v>
      </c>
      <c r="BU166" s="21" t="e">
        <f>(SUMIF(#REF!,"*-Si-USD-*-"&amp;$A166&amp;"-"&amp;$AJ$2,#REF!)*BU$6-SUMIF(#REF!,"*-Si-USD-*-"&amp;$A166&amp;"-"&amp;$AJ$2,#REF!)*BT$6)/BU$5</f>
        <v>#REF!</v>
      </c>
      <c r="BV166" s="21" t="e">
        <f>(SUMIF(#REF!,"*-Si-USD-*-"&amp;$A166&amp;"-"&amp;$AJ$2,#REF!)*BV$6-SUMIF(#REF!,"*-Si-USD-*-"&amp;$A166&amp;"-"&amp;$AJ$2,#REF!)*BU$6)/BV$5</f>
        <v>#REF!</v>
      </c>
      <c r="BW166" s="21" t="e">
        <f>(SUMIF(#REF!,"*-Si-USD-*-"&amp;$A166&amp;"-"&amp;$AJ$2,#REF!)*BW$6-SUMIF(#REF!,"*-Si-USD-*-"&amp;$A166&amp;"-"&amp;$AJ$2,#REF!)*BV$6)/BW$5</f>
        <v>#REF!</v>
      </c>
      <c r="BX166" s="21" t="e">
        <f>(SUMIF(#REF!,"*-Si-USD-*-"&amp;$A166&amp;"-"&amp;$AJ$2,#REF!)*BX$6-SUMIF(#REF!,"*-Si-USD-*-"&amp;$A166&amp;"-"&amp;$AJ$2,#REF!)*BW$6)/BX$5</f>
        <v>#REF!</v>
      </c>
      <c r="CB166" s="28">
        <f>IFERROR(1000*SUMIF(#REF!,"*-Si-*-Si-"&amp;$A166&amp;"-"&amp;$AJ$2,#REF!)/(SUM(CC166:CE166)*$BX$6),0)</f>
        <v>0</v>
      </c>
      <c r="CC166" s="22" t="e">
        <f>SUMIF(#REF!,"*-Si-VEF-Si-"&amp;$A166&amp;"-"&amp;$AJ$2,#REF!)</f>
        <v>#REF!</v>
      </c>
      <c r="CD166" s="23" t="e">
        <f>SUMIF(#REF!,"*-Si-VEQ-Si-"&amp;$A166&amp;"-"&amp;$AJ$2,#REF!)</f>
        <v>#REF!</v>
      </c>
      <c r="CE166" s="24" t="e">
        <f>SUMIF(#REF!,"*-Si-USD-Si-"&amp;$A166&amp;"-"&amp;$AJ$2,#REF!)</f>
        <v>#REF!</v>
      </c>
      <c r="CI166" s="15" t="str">
        <f t="shared" si="51"/>
        <v>E166</v>
      </c>
      <c r="CK166" s="16">
        <v>15</v>
      </c>
      <c r="CL166" s="16">
        <v>0</v>
      </c>
      <c r="CM166" s="16">
        <v>4</v>
      </c>
    </row>
    <row r="167" spans="1:91" ht="20.100000000000001" customHeight="1" x14ac:dyDescent="0.25">
      <c r="A167" s="18" t="s">
        <v>276</v>
      </c>
      <c r="E167" s="15" t="s">
        <v>277</v>
      </c>
      <c r="G167" s="15" t="str">
        <f t="shared" si="52"/>
        <v>D167</v>
      </c>
      <c r="I167" s="27">
        <f ca="1">IFERROR(1000*SUMIF(#REF!,"*-Si-*-*-"&amp;$A167&amp;"-"&amp;J$2,INDIRECT("'BD Ppto'!"&amp;#REF!))/(SUM(J167:L167)*L$415),0)</f>
        <v>0</v>
      </c>
      <c r="J167" s="19" t="e">
        <f ca="1">SUMIF(#REF!,"*-Si-VEF-*-"&amp;$A167&amp;"-"&amp;$J$2,INDIRECT("'BD Ppto'!"&amp;#REF!))</f>
        <v>#REF!</v>
      </c>
      <c r="K167" s="20" t="e">
        <f ca="1">SUMIF(#REF!,"*-Si-VEQ-*-"&amp;$A167&amp;"-"&amp;$J$2,INDIRECT("'BD Ppto'!"&amp;#REF!))</f>
        <v>#REF!</v>
      </c>
      <c r="L167" s="21" t="e">
        <f ca="1">SUMIF(#REF!,"*-Si-USD-*-"&amp;$A167&amp;"-"&amp;$J$2,INDIRECT("'BD Ppto'!"&amp;#REF!))</f>
        <v>#REF!</v>
      </c>
      <c r="N167" s="27">
        <f ca="1">IFERROR(1000*SUMIF(#REF!,"*-Si-*-*-"&amp;$A167&amp;"-"&amp;O$2,INDIRECT("'BD Ppto'!"&amp;#REF!))/(SUM(O167:Q167)*Q$415),0)</f>
        <v>0</v>
      </c>
      <c r="O167" s="19" t="e">
        <f ca="1">SUMIF(#REF!,"*-Si-VEF-*-"&amp;$A167&amp;"-"&amp;O$2,INDIRECT("'BD Ppto'!"&amp;#REF!))</f>
        <v>#REF!</v>
      </c>
      <c r="P167" s="20" t="e">
        <f ca="1">SUMIF(#REF!,"*-Si-VEQ-*-"&amp;$A167&amp;"-"&amp;O$2,INDIRECT("'BD Ppto'!"&amp;#REF!))</f>
        <v>#REF!</v>
      </c>
      <c r="Q167" s="21" t="e">
        <f ca="1">SUMIF(#REF!,"*-Si-USD-*-"&amp;$A167&amp;"-"&amp;O$2,INDIRECT("'BD Ppto'!"&amp;#REF!))</f>
        <v>#REF!</v>
      </c>
      <c r="S167" s="27">
        <f ca="1">IFERROR(1000*SUMIF(#REF!,"*-Si-*-*-"&amp;$A167&amp;"-"&amp;T$2,INDIRECT("'BD Ppto'!"&amp;#REF!))/(SUM(T167:V167)*V$415),0)</f>
        <v>0</v>
      </c>
      <c r="T167" s="19" t="e">
        <f ca="1">SUMIF(#REF!,"*-Si-VEF-*-"&amp;$A167&amp;"-"&amp;T$2,INDIRECT("'BD Ppto'!"&amp;#REF!))</f>
        <v>#REF!</v>
      </c>
      <c r="U167" s="20" t="e">
        <f ca="1">SUMIF(#REF!,"*-Si-VEQ-*-"&amp;$A167&amp;"-"&amp;T$2,INDIRECT("'BD Ppto'!"&amp;#REF!))</f>
        <v>#REF!</v>
      </c>
      <c r="V167" s="21" t="e">
        <f ca="1">SUMIF(#REF!,"*-Si-USD-*-"&amp;$A167&amp;"-"&amp;T$2,INDIRECT("'BD Ppto'!"&amp;#REF!))</f>
        <v>#REF!</v>
      </c>
      <c r="X167" s="27">
        <f ca="1">IFERROR(1000*SUMIF(#REF!,"*-Si-*-*-"&amp;$A167&amp;"-"&amp;Y$2,INDIRECT("'BD Ppto'!"&amp;#REF!))/(SUM(Y167:AA167)*AA$415),0)</f>
        <v>0</v>
      </c>
      <c r="Y167" s="19" t="e">
        <f ca="1">SUMIF(#REF!,"*-Si-VEF-*-"&amp;$A167&amp;"-"&amp;Y$2,INDIRECT("'BD Ppto'!"&amp;#REF!))</f>
        <v>#REF!</v>
      </c>
      <c r="Z167" s="20" t="e">
        <f ca="1">SUMIF(#REF!,"*-Si-VEQ-*-"&amp;$A167&amp;"-"&amp;Y$2,INDIRECT("'BD Ppto'!"&amp;#REF!))</f>
        <v>#REF!</v>
      </c>
      <c r="AA167" s="21" t="e">
        <f ca="1">SUMIF(#REF!,"*-Si-USD-*-"&amp;$A167&amp;"-"&amp;Y$2,INDIRECT("'BD Ppto'!"&amp;#REF!))</f>
        <v>#REF!</v>
      </c>
      <c r="AC167" s="28">
        <f ca="1">IFERROR(1000*SUMIF(#REF!,"*-Si-*-Si-"&amp;$A167&amp;"-"&amp;AD$2,INDIRECT("'BD Ppto'!"&amp;#REF!))/(SUM(AD167:AF167)*AF$415),0)</f>
        <v>0</v>
      </c>
      <c r="AD167" s="22" t="e">
        <f ca="1">SUMIF(#REF!,"*-Si-VEF-Si-"&amp;$A167&amp;"-"&amp;AD$2,INDIRECT("'BD Ppto'!"&amp;#REF!))</f>
        <v>#REF!</v>
      </c>
      <c r="AE167" s="23" t="e">
        <f ca="1">SUMIF(#REF!,"*-Si-VEQ-Si-"&amp;$A167&amp;"-"&amp;AD$2,INDIRECT("'BD Ppto'!"&amp;#REF!))</f>
        <v>#REF!</v>
      </c>
      <c r="AF167" s="24" t="e">
        <f ca="1">SUMIF(#REF!,"*-Si-USD-Si-"&amp;$A167&amp;"-"&amp;AD$2,INDIRECT("'BD Ppto'!"&amp;#REF!))</f>
        <v>#REF!</v>
      </c>
      <c r="AI167" s="27">
        <f>IFERROR(1000*SUMIF(#REF!,"*-Si-*-*-"&amp;$A167&amp;"-"&amp;$AJ$2,#REF!)/((SUMIF(#REF!,"*-Si-*-*-"&amp;$A167&amp;"-"&amp;$AJ$2,#REF!))*$AV$6),0)</f>
        <v>0</v>
      </c>
      <c r="AJ167" s="25" t="e">
        <f>SUMIF(#REF!,"*-Si-VEF-*-"&amp;$A167&amp;"-"&amp;$AJ$2,#REF!)</f>
        <v>#REF!</v>
      </c>
      <c r="AK167" s="19" t="e">
        <f>SUMIF(#REF!,"*-Si-VEF-*-"&amp;$A167&amp;"-"&amp;$AJ$2,#REF!)</f>
        <v>#REF!</v>
      </c>
      <c r="AL167" s="19" t="e">
        <f>(SUMIF(#REF!,"*-Si-VEF-*-"&amp;$A167&amp;"-"&amp;$AJ$2,#REF!)*AL$6-SUMIF(#REF!,"*-Si-VEF-*-"&amp;$A167&amp;"-"&amp;$AJ$2,#REF!)*AK$6)/AL$5</f>
        <v>#REF!</v>
      </c>
      <c r="AM167" s="19" t="e">
        <f>(SUMIF(#REF!,"*-Si-VEF-*-"&amp;$A167&amp;"-"&amp;$AJ$2,#REF!)*AM$6-SUMIF(#REF!,"*-Si-VEF-*-"&amp;$A167&amp;"-"&amp;$AJ$2,#REF!)*AL$6)/AM$5</f>
        <v>#REF!</v>
      </c>
      <c r="AN167" s="19" t="e">
        <f>(SUMIF(#REF!,"*-Si-VEF-*-"&amp;$A167&amp;"-"&amp;$AJ$2,#REF!)*AN$6-SUMIF(#REF!,"*-Si-VEF-*-"&amp;$A167&amp;"-"&amp;$AJ$2,#REF!)*AM$6)/AN$5</f>
        <v>#REF!</v>
      </c>
      <c r="AO167" s="19" t="e">
        <f>(SUMIF(#REF!,"*-Si-VEF-*-"&amp;$A167&amp;"-"&amp;$AJ$2,#REF!)*AO$6-SUMIF(#REF!,"*-Si-VEF-*-"&amp;$A167&amp;"-"&amp;$AJ$2,#REF!)*AN$6)/AO$5</f>
        <v>#REF!</v>
      </c>
      <c r="AP167" s="19" t="e">
        <f>(SUMIF(#REF!,"*-Si-VEF-*-"&amp;$A167&amp;"-"&amp;$AJ$2,#REF!)*AP$6-SUMIF(#REF!,"*-Si-VEF-*-"&amp;$A167&amp;"-"&amp;$AJ$2,#REF!)*AO$6)/AP$5</f>
        <v>#REF!</v>
      </c>
      <c r="AQ167" s="19" t="e">
        <f>(SUMIF(#REF!,"*-Si-VEF-*-"&amp;$A167&amp;"-"&amp;$AJ$2,#REF!)*AQ$6-SUMIF(#REF!,"*-Si-VEF-*-"&amp;$A167&amp;"-"&amp;$AJ$2,#REF!)*AP$6)/AQ$5</f>
        <v>#REF!</v>
      </c>
      <c r="AR167" s="19" t="e">
        <f>(SUMIF(#REF!,"*-Si-VEF-*-"&amp;$A167&amp;"-"&amp;$AJ$2,#REF!)*AR$6-SUMIF(#REF!,"*-Si-VEF-*-"&amp;$A167&amp;"-"&amp;$AJ$2,#REF!)*AQ$6)/AR$5</f>
        <v>#REF!</v>
      </c>
      <c r="AS167" s="19" t="e">
        <f>(SUMIF(#REF!,"*-Si-VEF-*-"&amp;$A167&amp;"-"&amp;$AJ$2,#REF!)*AS$6-SUMIF(#REF!,"*-Si-VEF-*-"&amp;$A167&amp;"-"&amp;$AJ$2,#REF!)*AR$6)/AS$5</f>
        <v>#REF!</v>
      </c>
      <c r="AT167" s="19" t="e">
        <f>(SUMIF(#REF!,"*-Si-VEF-*-"&amp;$A167&amp;"-"&amp;$AJ$2,#REF!)*AT$6-SUMIF(#REF!,"*-Si-VEF-*-"&amp;$A167&amp;"-"&amp;$AJ$2,#REF!)*AS$6)/AT$5</f>
        <v>#REF!</v>
      </c>
      <c r="AU167" s="19" t="e">
        <f>(SUMIF(#REF!,"*-Si-VEF-*-"&amp;$A167&amp;"-"&amp;$AJ$2,#REF!)*AU$6-SUMIF(#REF!,"*-Si-VEF-*-"&amp;$A167&amp;"-"&amp;$AJ$2,#REF!)*AT$6)/AU$5</f>
        <v>#REF!</v>
      </c>
      <c r="AV167" s="19" t="e">
        <f>(SUMIF(#REF!,"*-Si-VEF-*-"&amp;$A167&amp;"-"&amp;$AJ$2,#REF!)*AV$6-SUMIF(#REF!,"*-Si-VEF-*-"&amp;$A167&amp;"-"&amp;$AJ$2,#REF!)*AU$6)/AV$5</f>
        <v>#REF!</v>
      </c>
      <c r="AX167" s="25" t="e">
        <f>SUMIF(#REF!,"*-Si-VEQ-*-"&amp;$A167&amp;"-"&amp;$AJ$2,#REF!)</f>
        <v>#REF!</v>
      </c>
      <c r="AY167" s="20" t="e">
        <f>SUMIF(#REF!,"*-Si-VEQ-*-"&amp;$A167&amp;"-"&amp;$AJ$2,#REF!)</f>
        <v>#REF!</v>
      </c>
      <c r="AZ167" s="20" t="e">
        <f>(SUMIF(#REF!,"*-Si-VEQ-*-"&amp;$A167&amp;"-"&amp;$AJ$2,#REF!)*AZ$6-SUMIF(#REF!,"*-Si-VEQ-*-"&amp;$A167&amp;"-"&amp;$AJ$2,#REF!)*AY$6)/AZ$5</f>
        <v>#REF!</v>
      </c>
      <c r="BA167" s="20" t="e">
        <f>(SUMIF(#REF!,"*-Si-VEQ-*-"&amp;$A167&amp;"-"&amp;$AJ$2,#REF!)*BA$6-SUMIF(#REF!,"*-Si-VEQ-*-"&amp;$A167&amp;"-"&amp;$AJ$2,#REF!)*AZ$6)/BA$5</f>
        <v>#REF!</v>
      </c>
      <c r="BB167" s="20" t="e">
        <f>(SUMIF(#REF!,"*-Si-VEQ-*-"&amp;$A167&amp;"-"&amp;$AJ$2,#REF!)*BB$6-SUMIF(#REF!,"*-Si-VEQ-*-"&amp;$A167&amp;"-"&amp;$AJ$2,#REF!)*BA$6)/BB$5</f>
        <v>#REF!</v>
      </c>
      <c r="BC167" s="20" t="e">
        <f>(SUMIF(#REF!,"*-Si-VEQ-*-"&amp;$A167&amp;"-"&amp;$AJ$2,#REF!)*BC$6-SUMIF(#REF!,"*-Si-VEQ-*-"&amp;$A167&amp;"-"&amp;$AJ$2,#REF!)*BB$6)/BC$5</f>
        <v>#REF!</v>
      </c>
      <c r="BD167" s="20" t="e">
        <f>(SUMIF(#REF!,"*-Si-VEQ-*-"&amp;$A167&amp;"-"&amp;$AJ$2,#REF!)*BD$6-SUMIF(#REF!,"*-Si-VEQ-*-"&amp;$A167&amp;"-"&amp;$AJ$2,#REF!)*BC$6)/BD$5</f>
        <v>#REF!</v>
      </c>
      <c r="BE167" s="20" t="e">
        <f>(SUMIF(#REF!,"*-Si-VEQ-*-"&amp;$A167&amp;"-"&amp;$AJ$2,#REF!)*BE$6-SUMIF(#REF!,"*-Si-VEQ-*-"&amp;$A167&amp;"-"&amp;$AJ$2,#REF!)*BD$6)/BE$5</f>
        <v>#REF!</v>
      </c>
      <c r="BF167" s="20" t="e">
        <f>(SUMIF(#REF!,"*-Si-VEQ-*-"&amp;$A167&amp;"-"&amp;$AJ$2,#REF!)*BF$6-SUMIF(#REF!,"*-Si-VEQ-*-"&amp;$A167&amp;"-"&amp;$AJ$2,#REF!)*BE$6)/BF$5</f>
        <v>#REF!</v>
      </c>
      <c r="BG167" s="20" t="e">
        <f>(SUMIF(#REF!,"*-Si-VEQ-*-"&amp;$A167&amp;"-"&amp;$AJ$2,#REF!)*BG$6-SUMIF(#REF!,"*-Si-VEQ-*-"&amp;$A167&amp;"-"&amp;$AJ$2,#REF!)*BF$6)/BG$5</f>
        <v>#REF!</v>
      </c>
      <c r="BH167" s="20" t="e">
        <f>(SUMIF(#REF!,"*-Si-VEQ-*-"&amp;$A167&amp;"-"&amp;$AJ$2,#REF!)*BH$6-SUMIF(#REF!,"*-Si-VEQ-*-"&amp;$A167&amp;"-"&amp;$AJ$2,#REF!)*BG$6)/BH$5</f>
        <v>#REF!</v>
      </c>
      <c r="BI167" s="20" t="e">
        <f>(SUMIF(#REF!,"*-Si-VEQ-*-"&amp;$A167&amp;"-"&amp;$AJ$2,#REF!)*BI$6-SUMIF(#REF!,"*-Si-VEQ-*-"&amp;$A167&amp;"-"&amp;$AJ$2,#REF!)*BH$6)/BI$5</f>
        <v>#REF!</v>
      </c>
      <c r="BJ167" s="20" t="e">
        <f>(SUMIF(#REF!,"*-Si-VEQ-*-"&amp;$A167&amp;"-"&amp;$AJ$2,#REF!)*BJ$6-SUMIF(#REF!,"*-Si-VEQ-*-"&amp;$A167&amp;"-"&amp;$AJ$2,#REF!)*BI$6)/BJ$5</f>
        <v>#REF!</v>
      </c>
      <c r="BL167" s="25" t="e">
        <f>SUMIF(#REF!,"*-Si-USD-*-"&amp;$A167&amp;"-"&amp;$AJ$2,#REF!)</f>
        <v>#REF!</v>
      </c>
      <c r="BM167" s="21" t="e">
        <f>SUMIF(#REF!,"*-Si-USD-*-"&amp;$A167&amp;"-"&amp;$AJ$2,#REF!)</f>
        <v>#REF!</v>
      </c>
      <c r="BN167" s="21" t="e">
        <f>(SUMIF(#REF!,"*-Si-USD-*-"&amp;$A167&amp;"-"&amp;$AJ$2,#REF!)*BN$6-SUMIF(#REF!,"*-Si-USD-*-"&amp;$A167&amp;"-"&amp;$AJ$2,#REF!)*BM$6)/BN$5</f>
        <v>#REF!</v>
      </c>
      <c r="BO167" s="21" t="e">
        <f>(SUMIF(#REF!,"*-Si-USD-*-"&amp;$A167&amp;"-"&amp;$AJ$2,#REF!)*BO$6-SUMIF(#REF!,"*-Si-USD-*-"&amp;$A167&amp;"-"&amp;$AJ$2,#REF!)*BN$6)/BO$5</f>
        <v>#REF!</v>
      </c>
      <c r="BP167" s="21" t="e">
        <f>(SUMIF(#REF!,"*-Si-USD-*-"&amp;$A167&amp;"-"&amp;$AJ$2,#REF!)*BP$6-SUMIF(#REF!,"*-Si-USD-*-"&amp;$A167&amp;"-"&amp;$AJ$2,#REF!)*BO$6)/BP$5</f>
        <v>#REF!</v>
      </c>
      <c r="BQ167" s="21" t="e">
        <f>(SUMIF(#REF!,"*-Si-USD-*-"&amp;$A167&amp;"-"&amp;$AJ$2,#REF!)*BQ$6-SUMIF(#REF!,"*-Si-USD-*-"&amp;$A167&amp;"-"&amp;$AJ$2,#REF!)*BP$6)/BQ$5</f>
        <v>#REF!</v>
      </c>
      <c r="BR167" s="21" t="e">
        <f>(SUMIF(#REF!,"*-Si-USD-*-"&amp;$A167&amp;"-"&amp;$AJ$2,#REF!)*BR$6-SUMIF(#REF!,"*-Si-USD-*-"&amp;$A167&amp;"-"&amp;$AJ$2,#REF!)*BQ$6)/BR$5</f>
        <v>#REF!</v>
      </c>
      <c r="BS167" s="21" t="e">
        <f>(SUMIF(#REF!,"*-Si-USD-*-"&amp;$A167&amp;"-"&amp;$AJ$2,#REF!)*BS$6-SUMIF(#REF!,"*-Si-USD-*-"&amp;$A167&amp;"-"&amp;$AJ$2,#REF!)*BR$6)/BS$5</f>
        <v>#REF!</v>
      </c>
      <c r="BT167" s="21" t="e">
        <f>(SUMIF(#REF!,"*-Si-USD-*-"&amp;$A167&amp;"-"&amp;$AJ$2,#REF!)*BT$6-SUMIF(#REF!,"*-Si-USD-*-"&amp;$A167&amp;"-"&amp;$AJ$2,#REF!)*BS$6)/BT$5</f>
        <v>#REF!</v>
      </c>
      <c r="BU167" s="21" t="e">
        <f>(SUMIF(#REF!,"*-Si-USD-*-"&amp;$A167&amp;"-"&amp;$AJ$2,#REF!)*BU$6-SUMIF(#REF!,"*-Si-USD-*-"&amp;$A167&amp;"-"&amp;$AJ$2,#REF!)*BT$6)/BU$5</f>
        <v>#REF!</v>
      </c>
      <c r="BV167" s="21" t="e">
        <f>(SUMIF(#REF!,"*-Si-USD-*-"&amp;$A167&amp;"-"&amp;$AJ$2,#REF!)*BV$6-SUMIF(#REF!,"*-Si-USD-*-"&amp;$A167&amp;"-"&amp;$AJ$2,#REF!)*BU$6)/BV$5</f>
        <v>#REF!</v>
      </c>
      <c r="BW167" s="21" t="e">
        <f>(SUMIF(#REF!,"*-Si-USD-*-"&amp;$A167&amp;"-"&amp;$AJ$2,#REF!)*BW$6-SUMIF(#REF!,"*-Si-USD-*-"&amp;$A167&amp;"-"&amp;$AJ$2,#REF!)*BV$6)/BW$5</f>
        <v>#REF!</v>
      </c>
      <c r="BX167" s="21" t="e">
        <f>(SUMIF(#REF!,"*-Si-USD-*-"&amp;$A167&amp;"-"&amp;$AJ$2,#REF!)*BX$6-SUMIF(#REF!,"*-Si-USD-*-"&amp;$A167&amp;"-"&amp;$AJ$2,#REF!)*BW$6)/BX$5</f>
        <v>#REF!</v>
      </c>
      <c r="CB167" s="28">
        <f>IFERROR(1000*SUMIF(#REF!,"*-Si-*-Si-"&amp;$A167&amp;"-"&amp;$AJ$2,#REF!)/(SUM(CC167:CE167)*$BX$6),0)</f>
        <v>0</v>
      </c>
      <c r="CC167" s="22" t="e">
        <f>SUMIF(#REF!,"*-Si-VEF-Si-"&amp;$A167&amp;"-"&amp;$AJ$2,#REF!)</f>
        <v>#REF!</v>
      </c>
      <c r="CD167" s="23" t="e">
        <f>SUMIF(#REF!,"*-Si-VEQ-Si-"&amp;$A167&amp;"-"&amp;$AJ$2,#REF!)</f>
        <v>#REF!</v>
      </c>
      <c r="CE167" s="24" t="e">
        <f>SUMIF(#REF!,"*-Si-USD-Si-"&amp;$A167&amp;"-"&amp;$AJ$2,#REF!)</f>
        <v>#REF!</v>
      </c>
      <c r="CI167" s="15" t="str">
        <f t="shared" si="51"/>
        <v>E167</v>
      </c>
      <c r="CK167" s="16">
        <v>18</v>
      </c>
      <c r="CL167" s="16"/>
      <c r="CM167" s="16"/>
    </row>
    <row r="168" spans="1:91" ht="20.100000000000001" customHeight="1" x14ac:dyDescent="0.25">
      <c r="A168" s="18" t="s">
        <v>278</v>
      </c>
      <c r="E168" s="15" t="s">
        <v>216</v>
      </c>
      <c r="G168" s="15" t="str">
        <f t="shared" si="52"/>
        <v>D168</v>
      </c>
      <c r="I168" s="27">
        <f ca="1">IFERROR(1000*SUMIF(#REF!,"*-Si-*-*-"&amp;$A168&amp;"-"&amp;J$2,INDIRECT("'BD Ppto'!"&amp;#REF!))/(SUM(J168:L168)*L$415),0)</f>
        <v>0</v>
      </c>
      <c r="J168" s="19" t="e">
        <f ca="1">SUMIF(#REF!,"*-Si-VEF-*-"&amp;$A168&amp;"-"&amp;$J$2,INDIRECT("'BD Ppto'!"&amp;#REF!))</f>
        <v>#REF!</v>
      </c>
      <c r="K168" s="20" t="e">
        <f ca="1">SUMIF(#REF!,"*-Si-VEQ-*-"&amp;$A168&amp;"-"&amp;$J$2,INDIRECT("'BD Ppto'!"&amp;#REF!))</f>
        <v>#REF!</v>
      </c>
      <c r="L168" s="21" t="e">
        <f ca="1">SUMIF(#REF!,"*-Si-USD-*-"&amp;$A168&amp;"-"&amp;$J$2,INDIRECT("'BD Ppto'!"&amp;#REF!))</f>
        <v>#REF!</v>
      </c>
      <c r="N168" s="27">
        <f ca="1">IFERROR(1000*SUMIF(#REF!,"*-Si-*-*-"&amp;$A168&amp;"-"&amp;O$2,INDIRECT("'BD Ppto'!"&amp;#REF!))/(SUM(O168:Q168)*Q$415),0)</f>
        <v>0</v>
      </c>
      <c r="O168" s="19" t="e">
        <f ca="1">SUMIF(#REF!,"*-Si-VEF-*-"&amp;$A168&amp;"-"&amp;O$2,INDIRECT("'BD Ppto'!"&amp;#REF!))</f>
        <v>#REF!</v>
      </c>
      <c r="P168" s="20" t="e">
        <f ca="1">SUMIF(#REF!,"*-Si-VEQ-*-"&amp;$A168&amp;"-"&amp;O$2,INDIRECT("'BD Ppto'!"&amp;#REF!))</f>
        <v>#REF!</v>
      </c>
      <c r="Q168" s="21" t="e">
        <f ca="1">SUMIF(#REF!,"*-Si-USD-*-"&amp;$A168&amp;"-"&amp;O$2,INDIRECT("'BD Ppto'!"&amp;#REF!))</f>
        <v>#REF!</v>
      </c>
      <c r="S168" s="27">
        <f ca="1">IFERROR(1000*SUMIF(#REF!,"*-Si-*-*-"&amp;$A168&amp;"-"&amp;T$2,INDIRECT("'BD Ppto'!"&amp;#REF!))/(SUM(T168:V168)*V$415),0)</f>
        <v>0</v>
      </c>
      <c r="T168" s="19" t="e">
        <f ca="1">SUMIF(#REF!,"*-Si-VEF-*-"&amp;$A168&amp;"-"&amp;T$2,INDIRECT("'BD Ppto'!"&amp;#REF!))</f>
        <v>#REF!</v>
      </c>
      <c r="U168" s="20" t="e">
        <f ca="1">SUMIF(#REF!,"*-Si-VEQ-*-"&amp;$A168&amp;"-"&amp;T$2,INDIRECT("'BD Ppto'!"&amp;#REF!))</f>
        <v>#REF!</v>
      </c>
      <c r="V168" s="21" t="e">
        <f ca="1">SUMIF(#REF!,"*-Si-USD-*-"&amp;$A168&amp;"-"&amp;T$2,INDIRECT("'BD Ppto'!"&amp;#REF!))</f>
        <v>#REF!</v>
      </c>
      <c r="X168" s="27">
        <f ca="1">IFERROR(1000*SUMIF(#REF!,"*-Si-*-*-"&amp;$A168&amp;"-"&amp;Y$2,INDIRECT("'BD Ppto'!"&amp;#REF!))/(SUM(Y168:AA168)*AA$415),0)</f>
        <v>0</v>
      </c>
      <c r="Y168" s="19" t="e">
        <f ca="1">SUMIF(#REF!,"*-Si-VEF-*-"&amp;$A168&amp;"-"&amp;Y$2,INDIRECT("'BD Ppto'!"&amp;#REF!))</f>
        <v>#REF!</v>
      </c>
      <c r="Z168" s="20" t="e">
        <f ca="1">SUMIF(#REF!,"*-Si-VEQ-*-"&amp;$A168&amp;"-"&amp;Y$2,INDIRECT("'BD Ppto'!"&amp;#REF!))</f>
        <v>#REF!</v>
      </c>
      <c r="AA168" s="21" t="e">
        <f ca="1">SUMIF(#REF!,"*-Si-USD-*-"&amp;$A168&amp;"-"&amp;Y$2,INDIRECT("'BD Ppto'!"&amp;#REF!))</f>
        <v>#REF!</v>
      </c>
      <c r="AC168" s="28">
        <f ca="1">IFERROR(1000*SUMIF(#REF!,"*-Si-*-Si-"&amp;$A168&amp;"-"&amp;AD$2,INDIRECT("'BD Ppto'!"&amp;#REF!))/(SUM(AD168:AF168)*AF$415),0)</f>
        <v>0</v>
      </c>
      <c r="AD168" s="22" t="e">
        <f ca="1">SUMIF(#REF!,"*-Si-VEF-Si-"&amp;$A168&amp;"-"&amp;AD$2,INDIRECT("'BD Ppto'!"&amp;#REF!))</f>
        <v>#REF!</v>
      </c>
      <c r="AE168" s="23" t="e">
        <f ca="1">SUMIF(#REF!,"*-Si-VEQ-Si-"&amp;$A168&amp;"-"&amp;AD$2,INDIRECT("'BD Ppto'!"&amp;#REF!))</f>
        <v>#REF!</v>
      </c>
      <c r="AF168" s="24" t="e">
        <f ca="1">SUMIF(#REF!,"*-Si-USD-Si-"&amp;$A168&amp;"-"&amp;AD$2,INDIRECT("'BD Ppto'!"&amp;#REF!))</f>
        <v>#REF!</v>
      </c>
      <c r="AI168" s="27">
        <f>IFERROR(1000*SUMIF(#REF!,"*-Si-*-*-"&amp;$A168&amp;"-"&amp;$AJ$2,#REF!)/((SUMIF(#REF!,"*-Si-*-*-"&amp;$A168&amp;"-"&amp;$AJ$2,#REF!))*$AV$6),0)</f>
        <v>0</v>
      </c>
      <c r="AJ168" s="25" t="e">
        <f>SUMIF(#REF!,"*-Si-VEF-*-"&amp;$A168&amp;"-"&amp;$AJ$2,#REF!)</f>
        <v>#REF!</v>
      </c>
      <c r="AK168" s="19" t="e">
        <f>SUMIF(#REF!,"*-Si-VEF-*-"&amp;$A168&amp;"-"&amp;$AJ$2,#REF!)</f>
        <v>#REF!</v>
      </c>
      <c r="AL168" s="19" t="e">
        <f>(SUMIF(#REF!,"*-Si-VEF-*-"&amp;$A168&amp;"-"&amp;$AJ$2,#REF!)*AL$6-SUMIF(#REF!,"*-Si-VEF-*-"&amp;$A168&amp;"-"&amp;$AJ$2,#REF!)*AK$6)/AL$5</f>
        <v>#REF!</v>
      </c>
      <c r="AM168" s="19" t="e">
        <f>(SUMIF(#REF!,"*-Si-VEF-*-"&amp;$A168&amp;"-"&amp;$AJ$2,#REF!)*AM$6-SUMIF(#REF!,"*-Si-VEF-*-"&amp;$A168&amp;"-"&amp;$AJ$2,#REF!)*AL$6)/AM$5</f>
        <v>#REF!</v>
      </c>
      <c r="AN168" s="19" t="e">
        <f>(SUMIF(#REF!,"*-Si-VEF-*-"&amp;$A168&amp;"-"&amp;$AJ$2,#REF!)*AN$6-SUMIF(#REF!,"*-Si-VEF-*-"&amp;$A168&amp;"-"&amp;$AJ$2,#REF!)*AM$6)/AN$5</f>
        <v>#REF!</v>
      </c>
      <c r="AO168" s="19" t="e">
        <f>(SUMIF(#REF!,"*-Si-VEF-*-"&amp;$A168&amp;"-"&amp;$AJ$2,#REF!)*AO$6-SUMIF(#REF!,"*-Si-VEF-*-"&amp;$A168&amp;"-"&amp;$AJ$2,#REF!)*AN$6)/AO$5</f>
        <v>#REF!</v>
      </c>
      <c r="AP168" s="19" t="e">
        <f>(SUMIF(#REF!,"*-Si-VEF-*-"&amp;$A168&amp;"-"&amp;$AJ$2,#REF!)*AP$6-SUMIF(#REF!,"*-Si-VEF-*-"&amp;$A168&amp;"-"&amp;$AJ$2,#REF!)*AO$6)/AP$5</f>
        <v>#REF!</v>
      </c>
      <c r="AQ168" s="19" t="e">
        <f>(SUMIF(#REF!,"*-Si-VEF-*-"&amp;$A168&amp;"-"&amp;$AJ$2,#REF!)*AQ$6-SUMIF(#REF!,"*-Si-VEF-*-"&amp;$A168&amp;"-"&amp;$AJ$2,#REF!)*AP$6)/AQ$5</f>
        <v>#REF!</v>
      </c>
      <c r="AR168" s="19" t="e">
        <f>(SUMIF(#REF!,"*-Si-VEF-*-"&amp;$A168&amp;"-"&amp;$AJ$2,#REF!)*AR$6-SUMIF(#REF!,"*-Si-VEF-*-"&amp;$A168&amp;"-"&amp;$AJ$2,#REF!)*AQ$6)/AR$5</f>
        <v>#REF!</v>
      </c>
      <c r="AS168" s="19" t="e">
        <f>(SUMIF(#REF!,"*-Si-VEF-*-"&amp;$A168&amp;"-"&amp;$AJ$2,#REF!)*AS$6-SUMIF(#REF!,"*-Si-VEF-*-"&amp;$A168&amp;"-"&amp;$AJ$2,#REF!)*AR$6)/AS$5</f>
        <v>#REF!</v>
      </c>
      <c r="AT168" s="19" t="e">
        <f>(SUMIF(#REF!,"*-Si-VEF-*-"&amp;$A168&amp;"-"&amp;$AJ$2,#REF!)*AT$6-SUMIF(#REF!,"*-Si-VEF-*-"&amp;$A168&amp;"-"&amp;$AJ$2,#REF!)*AS$6)/AT$5</f>
        <v>#REF!</v>
      </c>
      <c r="AU168" s="19" t="e">
        <f>(SUMIF(#REF!,"*-Si-VEF-*-"&amp;$A168&amp;"-"&amp;$AJ$2,#REF!)*AU$6-SUMIF(#REF!,"*-Si-VEF-*-"&amp;$A168&amp;"-"&amp;$AJ$2,#REF!)*AT$6)/AU$5</f>
        <v>#REF!</v>
      </c>
      <c r="AV168" s="19" t="e">
        <f>(SUMIF(#REF!,"*-Si-VEF-*-"&amp;$A168&amp;"-"&amp;$AJ$2,#REF!)*AV$6-SUMIF(#REF!,"*-Si-VEF-*-"&amp;$A168&amp;"-"&amp;$AJ$2,#REF!)*AU$6)/AV$5</f>
        <v>#REF!</v>
      </c>
      <c r="AX168" s="25" t="e">
        <f>SUMIF(#REF!,"*-Si-VEQ-*-"&amp;$A168&amp;"-"&amp;$AJ$2,#REF!)</f>
        <v>#REF!</v>
      </c>
      <c r="AY168" s="20" t="e">
        <f>SUMIF(#REF!,"*-Si-VEQ-*-"&amp;$A168&amp;"-"&amp;$AJ$2,#REF!)</f>
        <v>#REF!</v>
      </c>
      <c r="AZ168" s="20" t="e">
        <f>(SUMIF(#REF!,"*-Si-VEQ-*-"&amp;$A168&amp;"-"&amp;$AJ$2,#REF!)*AZ$6-SUMIF(#REF!,"*-Si-VEQ-*-"&amp;$A168&amp;"-"&amp;$AJ$2,#REF!)*AY$6)/AZ$5</f>
        <v>#REF!</v>
      </c>
      <c r="BA168" s="20" t="e">
        <f>(SUMIF(#REF!,"*-Si-VEQ-*-"&amp;$A168&amp;"-"&amp;$AJ$2,#REF!)*BA$6-SUMIF(#REF!,"*-Si-VEQ-*-"&amp;$A168&amp;"-"&amp;$AJ$2,#REF!)*AZ$6)/BA$5</f>
        <v>#REF!</v>
      </c>
      <c r="BB168" s="20" t="e">
        <f>(SUMIF(#REF!,"*-Si-VEQ-*-"&amp;$A168&amp;"-"&amp;$AJ$2,#REF!)*BB$6-SUMIF(#REF!,"*-Si-VEQ-*-"&amp;$A168&amp;"-"&amp;$AJ$2,#REF!)*BA$6)/BB$5</f>
        <v>#REF!</v>
      </c>
      <c r="BC168" s="20" t="e">
        <f>(SUMIF(#REF!,"*-Si-VEQ-*-"&amp;$A168&amp;"-"&amp;$AJ$2,#REF!)*BC$6-SUMIF(#REF!,"*-Si-VEQ-*-"&amp;$A168&amp;"-"&amp;$AJ$2,#REF!)*BB$6)/BC$5</f>
        <v>#REF!</v>
      </c>
      <c r="BD168" s="20" t="e">
        <f>(SUMIF(#REF!,"*-Si-VEQ-*-"&amp;$A168&amp;"-"&amp;$AJ$2,#REF!)*BD$6-SUMIF(#REF!,"*-Si-VEQ-*-"&amp;$A168&amp;"-"&amp;$AJ$2,#REF!)*BC$6)/BD$5</f>
        <v>#REF!</v>
      </c>
      <c r="BE168" s="20" t="e">
        <f>(SUMIF(#REF!,"*-Si-VEQ-*-"&amp;$A168&amp;"-"&amp;$AJ$2,#REF!)*BE$6-SUMIF(#REF!,"*-Si-VEQ-*-"&amp;$A168&amp;"-"&amp;$AJ$2,#REF!)*BD$6)/BE$5</f>
        <v>#REF!</v>
      </c>
      <c r="BF168" s="20" t="e">
        <f>(SUMIF(#REF!,"*-Si-VEQ-*-"&amp;$A168&amp;"-"&amp;$AJ$2,#REF!)*BF$6-SUMIF(#REF!,"*-Si-VEQ-*-"&amp;$A168&amp;"-"&amp;$AJ$2,#REF!)*BE$6)/BF$5</f>
        <v>#REF!</v>
      </c>
      <c r="BG168" s="20" t="e">
        <f>(SUMIF(#REF!,"*-Si-VEQ-*-"&amp;$A168&amp;"-"&amp;$AJ$2,#REF!)*BG$6-SUMIF(#REF!,"*-Si-VEQ-*-"&amp;$A168&amp;"-"&amp;$AJ$2,#REF!)*BF$6)/BG$5</f>
        <v>#REF!</v>
      </c>
      <c r="BH168" s="20" t="e">
        <f>(SUMIF(#REF!,"*-Si-VEQ-*-"&amp;$A168&amp;"-"&amp;$AJ$2,#REF!)*BH$6-SUMIF(#REF!,"*-Si-VEQ-*-"&amp;$A168&amp;"-"&amp;$AJ$2,#REF!)*BG$6)/BH$5</f>
        <v>#REF!</v>
      </c>
      <c r="BI168" s="20" t="e">
        <f>(SUMIF(#REF!,"*-Si-VEQ-*-"&amp;$A168&amp;"-"&amp;$AJ$2,#REF!)*BI$6-SUMIF(#REF!,"*-Si-VEQ-*-"&amp;$A168&amp;"-"&amp;$AJ$2,#REF!)*BH$6)/BI$5</f>
        <v>#REF!</v>
      </c>
      <c r="BJ168" s="20" t="e">
        <f>(SUMIF(#REF!,"*-Si-VEQ-*-"&amp;$A168&amp;"-"&amp;$AJ$2,#REF!)*BJ$6-SUMIF(#REF!,"*-Si-VEQ-*-"&amp;$A168&amp;"-"&amp;$AJ$2,#REF!)*BI$6)/BJ$5</f>
        <v>#REF!</v>
      </c>
      <c r="BL168" s="25" t="e">
        <f>SUMIF(#REF!,"*-Si-USD-*-"&amp;$A168&amp;"-"&amp;$AJ$2,#REF!)</f>
        <v>#REF!</v>
      </c>
      <c r="BM168" s="21" t="e">
        <f>SUMIF(#REF!,"*-Si-USD-*-"&amp;$A168&amp;"-"&amp;$AJ$2,#REF!)</f>
        <v>#REF!</v>
      </c>
      <c r="BN168" s="21" t="e">
        <f>(SUMIF(#REF!,"*-Si-USD-*-"&amp;$A168&amp;"-"&amp;$AJ$2,#REF!)*BN$6-SUMIF(#REF!,"*-Si-USD-*-"&amp;$A168&amp;"-"&amp;$AJ$2,#REF!)*BM$6)/BN$5</f>
        <v>#REF!</v>
      </c>
      <c r="BO168" s="21" t="e">
        <f>(SUMIF(#REF!,"*-Si-USD-*-"&amp;$A168&amp;"-"&amp;$AJ$2,#REF!)*BO$6-SUMIF(#REF!,"*-Si-USD-*-"&amp;$A168&amp;"-"&amp;$AJ$2,#REF!)*BN$6)/BO$5</f>
        <v>#REF!</v>
      </c>
      <c r="BP168" s="21" t="e">
        <f>(SUMIF(#REF!,"*-Si-USD-*-"&amp;$A168&amp;"-"&amp;$AJ$2,#REF!)*BP$6-SUMIF(#REF!,"*-Si-USD-*-"&amp;$A168&amp;"-"&amp;$AJ$2,#REF!)*BO$6)/BP$5</f>
        <v>#REF!</v>
      </c>
      <c r="BQ168" s="21" t="e">
        <f>(SUMIF(#REF!,"*-Si-USD-*-"&amp;$A168&amp;"-"&amp;$AJ$2,#REF!)*BQ$6-SUMIF(#REF!,"*-Si-USD-*-"&amp;$A168&amp;"-"&amp;$AJ$2,#REF!)*BP$6)/BQ$5</f>
        <v>#REF!</v>
      </c>
      <c r="BR168" s="21" t="e">
        <f>(SUMIF(#REF!,"*-Si-USD-*-"&amp;$A168&amp;"-"&amp;$AJ$2,#REF!)*BR$6-SUMIF(#REF!,"*-Si-USD-*-"&amp;$A168&amp;"-"&amp;$AJ$2,#REF!)*BQ$6)/BR$5</f>
        <v>#REF!</v>
      </c>
      <c r="BS168" s="21" t="e">
        <f>(SUMIF(#REF!,"*-Si-USD-*-"&amp;$A168&amp;"-"&amp;$AJ$2,#REF!)*BS$6-SUMIF(#REF!,"*-Si-USD-*-"&amp;$A168&amp;"-"&amp;$AJ$2,#REF!)*BR$6)/BS$5</f>
        <v>#REF!</v>
      </c>
      <c r="BT168" s="21" t="e">
        <f>(SUMIF(#REF!,"*-Si-USD-*-"&amp;$A168&amp;"-"&amp;$AJ$2,#REF!)*BT$6-SUMIF(#REF!,"*-Si-USD-*-"&amp;$A168&amp;"-"&amp;$AJ$2,#REF!)*BS$6)/BT$5</f>
        <v>#REF!</v>
      </c>
      <c r="BU168" s="21" t="e">
        <f>(SUMIF(#REF!,"*-Si-USD-*-"&amp;$A168&amp;"-"&amp;$AJ$2,#REF!)*BU$6-SUMIF(#REF!,"*-Si-USD-*-"&amp;$A168&amp;"-"&amp;$AJ$2,#REF!)*BT$6)/BU$5</f>
        <v>#REF!</v>
      </c>
      <c r="BV168" s="21" t="e">
        <f>(SUMIF(#REF!,"*-Si-USD-*-"&amp;$A168&amp;"-"&amp;$AJ$2,#REF!)*BV$6-SUMIF(#REF!,"*-Si-USD-*-"&amp;$A168&amp;"-"&amp;$AJ$2,#REF!)*BU$6)/BV$5</f>
        <v>#REF!</v>
      </c>
      <c r="BW168" s="21" t="e">
        <f>(SUMIF(#REF!,"*-Si-USD-*-"&amp;$A168&amp;"-"&amp;$AJ$2,#REF!)*BW$6-SUMIF(#REF!,"*-Si-USD-*-"&amp;$A168&amp;"-"&amp;$AJ$2,#REF!)*BV$6)/BW$5</f>
        <v>#REF!</v>
      </c>
      <c r="BX168" s="21" t="e">
        <f>(SUMIF(#REF!,"*-Si-USD-*-"&amp;$A168&amp;"-"&amp;$AJ$2,#REF!)*BX$6-SUMIF(#REF!,"*-Si-USD-*-"&amp;$A168&amp;"-"&amp;$AJ$2,#REF!)*BW$6)/BX$5</f>
        <v>#REF!</v>
      </c>
      <c r="CB168" s="28">
        <f>IFERROR(1000*SUMIF(#REF!,"*-Si-*-Si-"&amp;$A168&amp;"-"&amp;$AJ$2,#REF!)/(SUM(CC168:CE168)*$BX$6),0)</f>
        <v>0</v>
      </c>
      <c r="CC168" s="22" t="e">
        <f>SUMIF(#REF!,"*-Si-VEF-Si-"&amp;$A168&amp;"-"&amp;$AJ$2,#REF!)</f>
        <v>#REF!</v>
      </c>
      <c r="CD168" s="23" t="e">
        <f>SUMIF(#REF!,"*-Si-VEQ-Si-"&amp;$A168&amp;"-"&amp;$AJ$2,#REF!)</f>
        <v>#REF!</v>
      </c>
      <c r="CE168" s="24" t="e">
        <f>SUMIF(#REF!,"*-Si-USD-Si-"&amp;$A168&amp;"-"&amp;$AJ$2,#REF!)</f>
        <v>#REF!</v>
      </c>
      <c r="CI168" s="15" t="str">
        <f t="shared" si="51"/>
        <v>E168</v>
      </c>
      <c r="CK168" s="16">
        <v>4</v>
      </c>
      <c r="CL168" s="16">
        <v>0</v>
      </c>
      <c r="CM168" s="16">
        <v>4</v>
      </c>
    </row>
    <row r="169" spans="1:91" ht="20.100000000000001" customHeight="1" x14ac:dyDescent="0.25">
      <c r="A169" s="18" t="s">
        <v>279</v>
      </c>
      <c r="E169" s="15" t="s">
        <v>280</v>
      </c>
      <c r="G169" s="15" t="str">
        <f t="shared" si="52"/>
        <v>D169</v>
      </c>
      <c r="I169" s="27">
        <f ca="1">IFERROR(1000*SUMIF(#REF!,"*-Si-*-*-"&amp;$A169&amp;"-"&amp;J$2,INDIRECT("'BD Ppto'!"&amp;#REF!))/(SUM(J169:L169)*L$415),0)</f>
        <v>0</v>
      </c>
      <c r="J169" s="19" t="e">
        <f ca="1">SUMIF(#REF!,"*-Si-VEF-*-"&amp;$A169&amp;"-"&amp;$J$2,INDIRECT("'BD Ppto'!"&amp;#REF!))</f>
        <v>#REF!</v>
      </c>
      <c r="K169" s="20" t="e">
        <f ca="1">SUMIF(#REF!,"*-Si-VEQ-*-"&amp;$A169&amp;"-"&amp;$J$2,INDIRECT("'BD Ppto'!"&amp;#REF!))</f>
        <v>#REF!</v>
      </c>
      <c r="L169" s="21" t="e">
        <f ca="1">SUMIF(#REF!,"*-Si-USD-*-"&amp;$A169&amp;"-"&amp;$J$2,INDIRECT("'BD Ppto'!"&amp;#REF!))</f>
        <v>#REF!</v>
      </c>
      <c r="N169" s="27">
        <f ca="1">IFERROR(1000*SUMIF(#REF!,"*-Si-*-*-"&amp;$A169&amp;"-"&amp;O$2,INDIRECT("'BD Ppto'!"&amp;#REF!))/(SUM(O169:Q169)*Q$415),0)</f>
        <v>0</v>
      </c>
      <c r="O169" s="19" t="e">
        <f ca="1">SUMIF(#REF!,"*-Si-VEF-*-"&amp;$A169&amp;"-"&amp;O$2,INDIRECT("'BD Ppto'!"&amp;#REF!))</f>
        <v>#REF!</v>
      </c>
      <c r="P169" s="20" t="e">
        <f ca="1">SUMIF(#REF!,"*-Si-VEQ-*-"&amp;$A169&amp;"-"&amp;O$2,INDIRECT("'BD Ppto'!"&amp;#REF!))</f>
        <v>#REF!</v>
      </c>
      <c r="Q169" s="21" t="e">
        <f ca="1">SUMIF(#REF!,"*-Si-USD-*-"&amp;$A169&amp;"-"&amp;O$2,INDIRECT("'BD Ppto'!"&amp;#REF!))</f>
        <v>#REF!</v>
      </c>
      <c r="S169" s="27">
        <f ca="1">IFERROR(1000*SUMIF(#REF!,"*-Si-*-*-"&amp;$A169&amp;"-"&amp;T$2,INDIRECT("'BD Ppto'!"&amp;#REF!))/(SUM(T169:V169)*V$415),0)</f>
        <v>0</v>
      </c>
      <c r="T169" s="19" t="e">
        <f ca="1">SUMIF(#REF!,"*-Si-VEF-*-"&amp;$A169&amp;"-"&amp;T$2,INDIRECT("'BD Ppto'!"&amp;#REF!))</f>
        <v>#REF!</v>
      </c>
      <c r="U169" s="20" t="e">
        <f ca="1">SUMIF(#REF!,"*-Si-VEQ-*-"&amp;$A169&amp;"-"&amp;T$2,INDIRECT("'BD Ppto'!"&amp;#REF!))</f>
        <v>#REF!</v>
      </c>
      <c r="V169" s="21" t="e">
        <f ca="1">SUMIF(#REF!,"*-Si-USD-*-"&amp;$A169&amp;"-"&amp;T$2,INDIRECT("'BD Ppto'!"&amp;#REF!))</f>
        <v>#REF!</v>
      </c>
      <c r="X169" s="27">
        <f ca="1">IFERROR(1000*SUMIF(#REF!,"*-Si-*-*-"&amp;$A169&amp;"-"&amp;Y$2,INDIRECT("'BD Ppto'!"&amp;#REF!))/(SUM(Y169:AA169)*AA$415),0)</f>
        <v>0</v>
      </c>
      <c r="Y169" s="19" t="e">
        <f ca="1">SUMIF(#REF!,"*-Si-VEF-*-"&amp;$A169&amp;"-"&amp;Y$2,INDIRECT("'BD Ppto'!"&amp;#REF!))</f>
        <v>#REF!</v>
      </c>
      <c r="Z169" s="20" t="e">
        <f ca="1">SUMIF(#REF!,"*-Si-VEQ-*-"&amp;$A169&amp;"-"&amp;Y$2,INDIRECT("'BD Ppto'!"&amp;#REF!))</f>
        <v>#REF!</v>
      </c>
      <c r="AA169" s="21" t="e">
        <f ca="1">SUMIF(#REF!,"*-Si-USD-*-"&amp;$A169&amp;"-"&amp;Y$2,INDIRECT("'BD Ppto'!"&amp;#REF!))</f>
        <v>#REF!</v>
      </c>
      <c r="AC169" s="28">
        <f ca="1">IFERROR(1000*SUMIF(#REF!,"*-Si-*-Si-"&amp;$A169&amp;"-"&amp;AD$2,INDIRECT("'BD Ppto'!"&amp;#REF!))/(SUM(AD169:AF169)*AF$415),0)</f>
        <v>0</v>
      </c>
      <c r="AD169" s="22" t="e">
        <f ca="1">SUMIF(#REF!,"*-Si-VEF-Si-"&amp;$A169&amp;"-"&amp;AD$2,INDIRECT("'BD Ppto'!"&amp;#REF!))</f>
        <v>#REF!</v>
      </c>
      <c r="AE169" s="23" t="e">
        <f ca="1">SUMIF(#REF!,"*-Si-VEQ-Si-"&amp;$A169&amp;"-"&amp;AD$2,INDIRECT("'BD Ppto'!"&amp;#REF!))</f>
        <v>#REF!</v>
      </c>
      <c r="AF169" s="24" t="e">
        <f ca="1">SUMIF(#REF!,"*-Si-USD-Si-"&amp;$A169&amp;"-"&amp;AD$2,INDIRECT("'BD Ppto'!"&amp;#REF!))</f>
        <v>#REF!</v>
      </c>
      <c r="AI169" s="27">
        <f>IFERROR(1000*SUMIF(#REF!,"*-Si-*-*-"&amp;$A169&amp;"-"&amp;$AJ$2,#REF!)/((SUMIF(#REF!,"*-Si-*-*-"&amp;$A169&amp;"-"&amp;$AJ$2,#REF!))*$AV$6),0)</f>
        <v>0</v>
      </c>
      <c r="AJ169" s="25" t="e">
        <f>SUMIF(#REF!,"*-Si-VEF-*-"&amp;$A169&amp;"-"&amp;$AJ$2,#REF!)</f>
        <v>#REF!</v>
      </c>
      <c r="AK169" s="19" t="e">
        <f>SUMIF(#REF!,"*-Si-VEF-*-"&amp;$A169&amp;"-"&amp;$AJ$2,#REF!)</f>
        <v>#REF!</v>
      </c>
      <c r="AL169" s="19" t="e">
        <f>(SUMIF(#REF!,"*-Si-VEF-*-"&amp;$A169&amp;"-"&amp;$AJ$2,#REF!)*AL$6-SUMIF(#REF!,"*-Si-VEF-*-"&amp;$A169&amp;"-"&amp;$AJ$2,#REF!)*AK$6)/AL$5</f>
        <v>#REF!</v>
      </c>
      <c r="AM169" s="19" t="e">
        <f>(SUMIF(#REF!,"*-Si-VEF-*-"&amp;$A169&amp;"-"&amp;$AJ$2,#REF!)*AM$6-SUMIF(#REF!,"*-Si-VEF-*-"&amp;$A169&amp;"-"&amp;$AJ$2,#REF!)*AL$6)/AM$5</f>
        <v>#REF!</v>
      </c>
      <c r="AN169" s="19" t="e">
        <f>(SUMIF(#REF!,"*-Si-VEF-*-"&amp;$A169&amp;"-"&amp;$AJ$2,#REF!)*AN$6-SUMIF(#REF!,"*-Si-VEF-*-"&amp;$A169&amp;"-"&amp;$AJ$2,#REF!)*AM$6)/AN$5</f>
        <v>#REF!</v>
      </c>
      <c r="AO169" s="19" t="e">
        <f>(SUMIF(#REF!,"*-Si-VEF-*-"&amp;$A169&amp;"-"&amp;$AJ$2,#REF!)*AO$6-SUMIF(#REF!,"*-Si-VEF-*-"&amp;$A169&amp;"-"&amp;$AJ$2,#REF!)*AN$6)/AO$5</f>
        <v>#REF!</v>
      </c>
      <c r="AP169" s="19" t="e">
        <f>(SUMIF(#REF!,"*-Si-VEF-*-"&amp;$A169&amp;"-"&amp;$AJ$2,#REF!)*AP$6-SUMIF(#REF!,"*-Si-VEF-*-"&amp;$A169&amp;"-"&amp;$AJ$2,#REF!)*AO$6)/AP$5</f>
        <v>#REF!</v>
      </c>
      <c r="AQ169" s="19" t="e">
        <f>(SUMIF(#REF!,"*-Si-VEF-*-"&amp;$A169&amp;"-"&amp;$AJ$2,#REF!)*AQ$6-SUMIF(#REF!,"*-Si-VEF-*-"&amp;$A169&amp;"-"&amp;$AJ$2,#REF!)*AP$6)/AQ$5</f>
        <v>#REF!</v>
      </c>
      <c r="AR169" s="19" t="e">
        <f>(SUMIF(#REF!,"*-Si-VEF-*-"&amp;$A169&amp;"-"&amp;$AJ$2,#REF!)*AR$6-SUMIF(#REF!,"*-Si-VEF-*-"&amp;$A169&amp;"-"&amp;$AJ$2,#REF!)*AQ$6)/AR$5</f>
        <v>#REF!</v>
      </c>
      <c r="AS169" s="19" t="e">
        <f>(SUMIF(#REF!,"*-Si-VEF-*-"&amp;$A169&amp;"-"&amp;$AJ$2,#REF!)*AS$6-SUMIF(#REF!,"*-Si-VEF-*-"&amp;$A169&amp;"-"&amp;$AJ$2,#REF!)*AR$6)/AS$5</f>
        <v>#REF!</v>
      </c>
      <c r="AT169" s="19" t="e">
        <f>(SUMIF(#REF!,"*-Si-VEF-*-"&amp;$A169&amp;"-"&amp;$AJ$2,#REF!)*AT$6-SUMIF(#REF!,"*-Si-VEF-*-"&amp;$A169&amp;"-"&amp;$AJ$2,#REF!)*AS$6)/AT$5</f>
        <v>#REF!</v>
      </c>
      <c r="AU169" s="19" t="e">
        <f>(SUMIF(#REF!,"*-Si-VEF-*-"&amp;$A169&amp;"-"&amp;$AJ$2,#REF!)*AU$6-SUMIF(#REF!,"*-Si-VEF-*-"&amp;$A169&amp;"-"&amp;$AJ$2,#REF!)*AT$6)/AU$5</f>
        <v>#REF!</v>
      </c>
      <c r="AV169" s="19" t="e">
        <f>(SUMIF(#REF!,"*-Si-VEF-*-"&amp;$A169&amp;"-"&amp;$AJ$2,#REF!)*AV$6-SUMIF(#REF!,"*-Si-VEF-*-"&amp;$A169&amp;"-"&amp;$AJ$2,#REF!)*AU$6)/AV$5</f>
        <v>#REF!</v>
      </c>
      <c r="AX169" s="25" t="e">
        <f>SUMIF(#REF!,"*-Si-VEQ-*-"&amp;$A169&amp;"-"&amp;$AJ$2,#REF!)</f>
        <v>#REF!</v>
      </c>
      <c r="AY169" s="20" t="e">
        <f>SUMIF(#REF!,"*-Si-VEQ-*-"&amp;$A169&amp;"-"&amp;$AJ$2,#REF!)</f>
        <v>#REF!</v>
      </c>
      <c r="AZ169" s="20" t="e">
        <f>(SUMIF(#REF!,"*-Si-VEQ-*-"&amp;$A169&amp;"-"&amp;$AJ$2,#REF!)*AZ$6-SUMIF(#REF!,"*-Si-VEQ-*-"&amp;$A169&amp;"-"&amp;$AJ$2,#REF!)*AY$6)/AZ$5</f>
        <v>#REF!</v>
      </c>
      <c r="BA169" s="20" t="e">
        <f>(SUMIF(#REF!,"*-Si-VEQ-*-"&amp;$A169&amp;"-"&amp;$AJ$2,#REF!)*BA$6-SUMIF(#REF!,"*-Si-VEQ-*-"&amp;$A169&amp;"-"&amp;$AJ$2,#REF!)*AZ$6)/BA$5</f>
        <v>#REF!</v>
      </c>
      <c r="BB169" s="20" t="e">
        <f>(SUMIF(#REF!,"*-Si-VEQ-*-"&amp;$A169&amp;"-"&amp;$AJ$2,#REF!)*BB$6-SUMIF(#REF!,"*-Si-VEQ-*-"&amp;$A169&amp;"-"&amp;$AJ$2,#REF!)*BA$6)/BB$5</f>
        <v>#REF!</v>
      </c>
      <c r="BC169" s="20" t="e">
        <f>(SUMIF(#REF!,"*-Si-VEQ-*-"&amp;$A169&amp;"-"&amp;$AJ$2,#REF!)*BC$6-SUMIF(#REF!,"*-Si-VEQ-*-"&amp;$A169&amp;"-"&amp;$AJ$2,#REF!)*BB$6)/BC$5</f>
        <v>#REF!</v>
      </c>
      <c r="BD169" s="20" t="e">
        <f>(SUMIF(#REF!,"*-Si-VEQ-*-"&amp;$A169&amp;"-"&amp;$AJ$2,#REF!)*BD$6-SUMIF(#REF!,"*-Si-VEQ-*-"&amp;$A169&amp;"-"&amp;$AJ$2,#REF!)*BC$6)/BD$5</f>
        <v>#REF!</v>
      </c>
      <c r="BE169" s="20" t="e">
        <f>(SUMIF(#REF!,"*-Si-VEQ-*-"&amp;$A169&amp;"-"&amp;$AJ$2,#REF!)*BE$6-SUMIF(#REF!,"*-Si-VEQ-*-"&amp;$A169&amp;"-"&amp;$AJ$2,#REF!)*BD$6)/BE$5</f>
        <v>#REF!</v>
      </c>
      <c r="BF169" s="20" t="e">
        <f>(SUMIF(#REF!,"*-Si-VEQ-*-"&amp;$A169&amp;"-"&amp;$AJ$2,#REF!)*BF$6-SUMIF(#REF!,"*-Si-VEQ-*-"&amp;$A169&amp;"-"&amp;$AJ$2,#REF!)*BE$6)/BF$5</f>
        <v>#REF!</v>
      </c>
      <c r="BG169" s="20" t="e">
        <f>(SUMIF(#REF!,"*-Si-VEQ-*-"&amp;$A169&amp;"-"&amp;$AJ$2,#REF!)*BG$6-SUMIF(#REF!,"*-Si-VEQ-*-"&amp;$A169&amp;"-"&amp;$AJ$2,#REF!)*BF$6)/BG$5</f>
        <v>#REF!</v>
      </c>
      <c r="BH169" s="20" t="e">
        <f>(SUMIF(#REF!,"*-Si-VEQ-*-"&amp;$A169&amp;"-"&amp;$AJ$2,#REF!)*BH$6-SUMIF(#REF!,"*-Si-VEQ-*-"&amp;$A169&amp;"-"&amp;$AJ$2,#REF!)*BG$6)/BH$5</f>
        <v>#REF!</v>
      </c>
      <c r="BI169" s="20" t="e">
        <f>(SUMIF(#REF!,"*-Si-VEQ-*-"&amp;$A169&amp;"-"&amp;$AJ$2,#REF!)*BI$6-SUMIF(#REF!,"*-Si-VEQ-*-"&amp;$A169&amp;"-"&amp;$AJ$2,#REF!)*BH$6)/BI$5</f>
        <v>#REF!</v>
      </c>
      <c r="BJ169" s="20" t="e">
        <f>(SUMIF(#REF!,"*-Si-VEQ-*-"&amp;$A169&amp;"-"&amp;$AJ$2,#REF!)*BJ$6-SUMIF(#REF!,"*-Si-VEQ-*-"&amp;$A169&amp;"-"&amp;$AJ$2,#REF!)*BI$6)/BJ$5</f>
        <v>#REF!</v>
      </c>
      <c r="BL169" s="25" t="e">
        <f>SUMIF(#REF!,"*-Si-USD-*-"&amp;$A169&amp;"-"&amp;$AJ$2,#REF!)</f>
        <v>#REF!</v>
      </c>
      <c r="BM169" s="21" t="e">
        <f>SUMIF(#REF!,"*-Si-USD-*-"&amp;$A169&amp;"-"&amp;$AJ$2,#REF!)</f>
        <v>#REF!</v>
      </c>
      <c r="BN169" s="21" t="e">
        <f>(SUMIF(#REF!,"*-Si-USD-*-"&amp;$A169&amp;"-"&amp;$AJ$2,#REF!)*BN$6-SUMIF(#REF!,"*-Si-USD-*-"&amp;$A169&amp;"-"&amp;$AJ$2,#REF!)*BM$6)/BN$5</f>
        <v>#REF!</v>
      </c>
      <c r="BO169" s="21" t="e">
        <f>(SUMIF(#REF!,"*-Si-USD-*-"&amp;$A169&amp;"-"&amp;$AJ$2,#REF!)*BO$6-SUMIF(#REF!,"*-Si-USD-*-"&amp;$A169&amp;"-"&amp;$AJ$2,#REF!)*BN$6)/BO$5</f>
        <v>#REF!</v>
      </c>
      <c r="BP169" s="21" t="e">
        <f>(SUMIF(#REF!,"*-Si-USD-*-"&amp;$A169&amp;"-"&amp;$AJ$2,#REF!)*BP$6-SUMIF(#REF!,"*-Si-USD-*-"&amp;$A169&amp;"-"&amp;$AJ$2,#REF!)*BO$6)/BP$5</f>
        <v>#REF!</v>
      </c>
      <c r="BQ169" s="21" t="e">
        <f>(SUMIF(#REF!,"*-Si-USD-*-"&amp;$A169&amp;"-"&amp;$AJ$2,#REF!)*BQ$6-SUMIF(#REF!,"*-Si-USD-*-"&amp;$A169&amp;"-"&amp;$AJ$2,#REF!)*BP$6)/BQ$5</f>
        <v>#REF!</v>
      </c>
      <c r="BR169" s="21" t="e">
        <f>(SUMIF(#REF!,"*-Si-USD-*-"&amp;$A169&amp;"-"&amp;$AJ$2,#REF!)*BR$6-SUMIF(#REF!,"*-Si-USD-*-"&amp;$A169&amp;"-"&amp;$AJ$2,#REF!)*BQ$6)/BR$5</f>
        <v>#REF!</v>
      </c>
      <c r="BS169" s="21" t="e">
        <f>(SUMIF(#REF!,"*-Si-USD-*-"&amp;$A169&amp;"-"&amp;$AJ$2,#REF!)*BS$6-SUMIF(#REF!,"*-Si-USD-*-"&amp;$A169&amp;"-"&amp;$AJ$2,#REF!)*BR$6)/BS$5</f>
        <v>#REF!</v>
      </c>
      <c r="BT169" s="21" t="e">
        <f>(SUMIF(#REF!,"*-Si-USD-*-"&amp;$A169&amp;"-"&amp;$AJ$2,#REF!)*BT$6-SUMIF(#REF!,"*-Si-USD-*-"&amp;$A169&amp;"-"&amp;$AJ$2,#REF!)*BS$6)/BT$5</f>
        <v>#REF!</v>
      </c>
      <c r="BU169" s="21" t="e">
        <f>(SUMIF(#REF!,"*-Si-USD-*-"&amp;$A169&amp;"-"&amp;$AJ$2,#REF!)*BU$6-SUMIF(#REF!,"*-Si-USD-*-"&amp;$A169&amp;"-"&amp;$AJ$2,#REF!)*BT$6)/BU$5</f>
        <v>#REF!</v>
      </c>
      <c r="BV169" s="21" t="e">
        <f>(SUMIF(#REF!,"*-Si-USD-*-"&amp;$A169&amp;"-"&amp;$AJ$2,#REF!)*BV$6-SUMIF(#REF!,"*-Si-USD-*-"&amp;$A169&amp;"-"&amp;$AJ$2,#REF!)*BU$6)/BV$5</f>
        <v>#REF!</v>
      </c>
      <c r="BW169" s="21" t="e">
        <f>(SUMIF(#REF!,"*-Si-USD-*-"&amp;$A169&amp;"-"&amp;$AJ$2,#REF!)*BW$6-SUMIF(#REF!,"*-Si-USD-*-"&amp;$A169&amp;"-"&amp;$AJ$2,#REF!)*BV$6)/BW$5</f>
        <v>#REF!</v>
      </c>
      <c r="BX169" s="21" t="e">
        <f>(SUMIF(#REF!,"*-Si-USD-*-"&amp;$A169&amp;"-"&amp;$AJ$2,#REF!)*BX$6-SUMIF(#REF!,"*-Si-USD-*-"&amp;$A169&amp;"-"&amp;$AJ$2,#REF!)*BW$6)/BX$5</f>
        <v>#REF!</v>
      </c>
      <c r="CB169" s="28">
        <f>IFERROR(1000*SUMIF(#REF!,"*-Si-*-Si-"&amp;$A169&amp;"-"&amp;$AJ$2,#REF!)/(SUM(CC169:CE169)*$BX$6),0)</f>
        <v>0</v>
      </c>
      <c r="CC169" s="22" t="e">
        <f>SUMIF(#REF!,"*-Si-VEF-Si-"&amp;$A169&amp;"-"&amp;$AJ$2,#REF!)</f>
        <v>#REF!</v>
      </c>
      <c r="CD169" s="23" t="e">
        <f>SUMIF(#REF!,"*-Si-VEQ-Si-"&amp;$A169&amp;"-"&amp;$AJ$2,#REF!)</f>
        <v>#REF!</v>
      </c>
      <c r="CE169" s="24" t="e">
        <f>SUMIF(#REF!,"*-Si-USD-Si-"&amp;$A169&amp;"-"&amp;$AJ$2,#REF!)</f>
        <v>#REF!</v>
      </c>
      <c r="CI169" s="15" t="str">
        <f t="shared" si="51"/>
        <v>E169</v>
      </c>
      <c r="CK169" s="16">
        <v>14</v>
      </c>
      <c r="CL169" s="16">
        <v>0</v>
      </c>
      <c r="CM169" s="16">
        <v>4</v>
      </c>
    </row>
    <row r="170" spans="1:91" ht="20.100000000000001" customHeight="1" x14ac:dyDescent="0.25">
      <c r="A170" s="18" t="s">
        <v>281</v>
      </c>
      <c r="E170" s="15" t="s">
        <v>248</v>
      </c>
      <c r="G170" s="15" t="str">
        <f t="shared" si="52"/>
        <v>D170</v>
      </c>
      <c r="I170" s="27">
        <f ca="1">IFERROR(1000*SUMIF(#REF!,"*-Si-*-*-"&amp;$A170&amp;"-"&amp;J$2,INDIRECT("'BD Ppto'!"&amp;#REF!))/(SUM(J170:L170)*L$415),0)</f>
        <v>0</v>
      </c>
      <c r="J170" s="19" t="e">
        <f ca="1">SUMIF(#REF!,"*-Si-VEF-*-"&amp;$A170&amp;"-"&amp;$J$2,INDIRECT("'BD Ppto'!"&amp;#REF!))</f>
        <v>#REF!</v>
      </c>
      <c r="K170" s="20" t="e">
        <f ca="1">SUMIF(#REF!,"*-Si-VEQ-*-"&amp;$A170&amp;"-"&amp;$J$2,INDIRECT("'BD Ppto'!"&amp;#REF!))</f>
        <v>#REF!</v>
      </c>
      <c r="L170" s="21" t="e">
        <f ca="1">SUMIF(#REF!,"*-Si-USD-*-"&amp;$A170&amp;"-"&amp;$J$2,INDIRECT("'BD Ppto'!"&amp;#REF!))</f>
        <v>#REF!</v>
      </c>
      <c r="N170" s="27">
        <f ca="1">IFERROR(1000*SUMIF(#REF!,"*-Si-*-*-"&amp;$A170&amp;"-"&amp;O$2,INDIRECT("'BD Ppto'!"&amp;#REF!))/(SUM(O170:Q170)*Q$415),0)</f>
        <v>0</v>
      </c>
      <c r="O170" s="19" t="e">
        <f ca="1">SUMIF(#REF!,"*-Si-VEF-*-"&amp;$A170&amp;"-"&amp;O$2,INDIRECT("'BD Ppto'!"&amp;#REF!))</f>
        <v>#REF!</v>
      </c>
      <c r="P170" s="20" t="e">
        <f ca="1">SUMIF(#REF!,"*-Si-VEQ-*-"&amp;$A170&amp;"-"&amp;O$2,INDIRECT("'BD Ppto'!"&amp;#REF!))</f>
        <v>#REF!</v>
      </c>
      <c r="Q170" s="21" t="e">
        <f ca="1">SUMIF(#REF!,"*-Si-USD-*-"&amp;$A170&amp;"-"&amp;O$2,INDIRECT("'BD Ppto'!"&amp;#REF!))</f>
        <v>#REF!</v>
      </c>
      <c r="S170" s="27">
        <f ca="1">IFERROR(1000*SUMIF(#REF!,"*-Si-*-*-"&amp;$A170&amp;"-"&amp;T$2,INDIRECT("'BD Ppto'!"&amp;#REF!))/(SUM(T170:V170)*V$415),0)</f>
        <v>0</v>
      </c>
      <c r="T170" s="19" t="e">
        <f ca="1">SUMIF(#REF!,"*-Si-VEF-*-"&amp;$A170&amp;"-"&amp;T$2,INDIRECT("'BD Ppto'!"&amp;#REF!))</f>
        <v>#REF!</v>
      </c>
      <c r="U170" s="20" t="e">
        <f ca="1">SUMIF(#REF!,"*-Si-VEQ-*-"&amp;$A170&amp;"-"&amp;T$2,INDIRECT("'BD Ppto'!"&amp;#REF!))</f>
        <v>#REF!</v>
      </c>
      <c r="V170" s="21" t="e">
        <f ca="1">SUMIF(#REF!,"*-Si-USD-*-"&amp;$A170&amp;"-"&amp;T$2,INDIRECT("'BD Ppto'!"&amp;#REF!))</f>
        <v>#REF!</v>
      </c>
      <c r="X170" s="27">
        <f ca="1">IFERROR(1000*SUMIF(#REF!,"*-Si-*-*-"&amp;$A170&amp;"-"&amp;Y$2,INDIRECT("'BD Ppto'!"&amp;#REF!))/(SUM(Y170:AA170)*AA$415),0)</f>
        <v>0</v>
      </c>
      <c r="Y170" s="19" t="e">
        <f ca="1">SUMIF(#REF!,"*-Si-VEF-*-"&amp;$A170&amp;"-"&amp;Y$2,INDIRECT("'BD Ppto'!"&amp;#REF!))</f>
        <v>#REF!</v>
      </c>
      <c r="Z170" s="20" t="e">
        <f ca="1">SUMIF(#REF!,"*-Si-VEQ-*-"&amp;$A170&amp;"-"&amp;Y$2,INDIRECT("'BD Ppto'!"&amp;#REF!))</f>
        <v>#REF!</v>
      </c>
      <c r="AA170" s="21" t="e">
        <f ca="1">SUMIF(#REF!,"*-Si-USD-*-"&amp;$A170&amp;"-"&amp;Y$2,INDIRECT("'BD Ppto'!"&amp;#REF!))</f>
        <v>#REF!</v>
      </c>
      <c r="AC170" s="28">
        <f ca="1">IFERROR(1000*SUMIF(#REF!,"*-Si-*-Si-"&amp;$A170&amp;"-"&amp;AD$2,INDIRECT("'BD Ppto'!"&amp;#REF!))/(SUM(AD170:AF170)*AF$415),0)</f>
        <v>0</v>
      </c>
      <c r="AD170" s="22" t="e">
        <f ca="1">SUMIF(#REF!,"*-Si-VEF-Si-"&amp;$A170&amp;"-"&amp;AD$2,INDIRECT("'BD Ppto'!"&amp;#REF!))</f>
        <v>#REF!</v>
      </c>
      <c r="AE170" s="23" t="e">
        <f ca="1">SUMIF(#REF!,"*-Si-VEQ-Si-"&amp;$A170&amp;"-"&amp;AD$2,INDIRECT("'BD Ppto'!"&amp;#REF!))</f>
        <v>#REF!</v>
      </c>
      <c r="AF170" s="24" t="e">
        <f ca="1">SUMIF(#REF!,"*-Si-USD-Si-"&amp;$A170&amp;"-"&amp;AD$2,INDIRECT("'BD Ppto'!"&amp;#REF!))</f>
        <v>#REF!</v>
      </c>
      <c r="AI170" s="27">
        <f>IFERROR(1000*SUMIF(#REF!,"*-Si-*-*-"&amp;$A170&amp;"-"&amp;$AJ$2,#REF!)/((SUMIF(#REF!,"*-Si-*-*-"&amp;$A170&amp;"-"&amp;$AJ$2,#REF!))*$AV$6),0)</f>
        <v>0</v>
      </c>
      <c r="AJ170" s="25" t="e">
        <f>SUMIF(#REF!,"*-Si-VEF-*-"&amp;$A170&amp;"-"&amp;$AJ$2,#REF!)</f>
        <v>#REF!</v>
      </c>
      <c r="AK170" s="19" t="e">
        <f>SUMIF(#REF!,"*-Si-VEF-*-"&amp;$A170&amp;"-"&amp;$AJ$2,#REF!)</f>
        <v>#REF!</v>
      </c>
      <c r="AL170" s="19" t="e">
        <f>(SUMIF(#REF!,"*-Si-VEF-*-"&amp;$A170&amp;"-"&amp;$AJ$2,#REF!)*AL$6-SUMIF(#REF!,"*-Si-VEF-*-"&amp;$A170&amp;"-"&amp;$AJ$2,#REF!)*AK$6)/AL$5</f>
        <v>#REF!</v>
      </c>
      <c r="AM170" s="19" t="e">
        <f>(SUMIF(#REF!,"*-Si-VEF-*-"&amp;$A170&amp;"-"&amp;$AJ$2,#REF!)*AM$6-SUMIF(#REF!,"*-Si-VEF-*-"&amp;$A170&amp;"-"&amp;$AJ$2,#REF!)*AL$6)/AM$5</f>
        <v>#REF!</v>
      </c>
      <c r="AN170" s="19" t="e">
        <f>(SUMIF(#REF!,"*-Si-VEF-*-"&amp;$A170&amp;"-"&amp;$AJ$2,#REF!)*AN$6-SUMIF(#REF!,"*-Si-VEF-*-"&amp;$A170&amp;"-"&amp;$AJ$2,#REF!)*AM$6)/AN$5</f>
        <v>#REF!</v>
      </c>
      <c r="AO170" s="19" t="e">
        <f>(SUMIF(#REF!,"*-Si-VEF-*-"&amp;$A170&amp;"-"&amp;$AJ$2,#REF!)*AO$6-SUMIF(#REF!,"*-Si-VEF-*-"&amp;$A170&amp;"-"&amp;$AJ$2,#REF!)*AN$6)/AO$5</f>
        <v>#REF!</v>
      </c>
      <c r="AP170" s="19" t="e">
        <f>(SUMIF(#REF!,"*-Si-VEF-*-"&amp;$A170&amp;"-"&amp;$AJ$2,#REF!)*AP$6-SUMIF(#REF!,"*-Si-VEF-*-"&amp;$A170&amp;"-"&amp;$AJ$2,#REF!)*AO$6)/AP$5</f>
        <v>#REF!</v>
      </c>
      <c r="AQ170" s="19" t="e">
        <f>(SUMIF(#REF!,"*-Si-VEF-*-"&amp;$A170&amp;"-"&amp;$AJ$2,#REF!)*AQ$6-SUMIF(#REF!,"*-Si-VEF-*-"&amp;$A170&amp;"-"&amp;$AJ$2,#REF!)*AP$6)/AQ$5</f>
        <v>#REF!</v>
      </c>
      <c r="AR170" s="19" t="e">
        <f>(SUMIF(#REF!,"*-Si-VEF-*-"&amp;$A170&amp;"-"&amp;$AJ$2,#REF!)*AR$6-SUMIF(#REF!,"*-Si-VEF-*-"&amp;$A170&amp;"-"&amp;$AJ$2,#REF!)*AQ$6)/AR$5</f>
        <v>#REF!</v>
      </c>
      <c r="AS170" s="19" t="e">
        <f>(SUMIF(#REF!,"*-Si-VEF-*-"&amp;$A170&amp;"-"&amp;$AJ$2,#REF!)*AS$6-SUMIF(#REF!,"*-Si-VEF-*-"&amp;$A170&amp;"-"&amp;$AJ$2,#REF!)*AR$6)/AS$5</f>
        <v>#REF!</v>
      </c>
      <c r="AT170" s="19" t="e">
        <f>(SUMIF(#REF!,"*-Si-VEF-*-"&amp;$A170&amp;"-"&amp;$AJ$2,#REF!)*AT$6-SUMIF(#REF!,"*-Si-VEF-*-"&amp;$A170&amp;"-"&amp;$AJ$2,#REF!)*AS$6)/AT$5</f>
        <v>#REF!</v>
      </c>
      <c r="AU170" s="19" t="e">
        <f>(SUMIF(#REF!,"*-Si-VEF-*-"&amp;$A170&amp;"-"&amp;$AJ$2,#REF!)*AU$6-SUMIF(#REF!,"*-Si-VEF-*-"&amp;$A170&amp;"-"&amp;$AJ$2,#REF!)*AT$6)/AU$5</f>
        <v>#REF!</v>
      </c>
      <c r="AV170" s="19" t="e">
        <f>(SUMIF(#REF!,"*-Si-VEF-*-"&amp;$A170&amp;"-"&amp;$AJ$2,#REF!)*AV$6-SUMIF(#REF!,"*-Si-VEF-*-"&amp;$A170&amp;"-"&amp;$AJ$2,#REF!)*AU$6)/AV$5</f>
        <v>#REF!</v>
      </c>
      <c r="AX170" s="25" t="e">
        <f>SUMIF(#REF!,"*-Si-VEQ-*-"&amp;$A170&amp;"-"&amp;$AJ$2,#REF!)</f>
        <v>#REF!</v>
      </c>
      <c r="AY170" s="20" t="e">
        <f>SUMIF(#REF!,"*-Si-VEQ-*-"&amp;$A170&amp;"-"&amp;$AJ$2,#REF!)</f>
        <v>#REF!</v>
      </c>
      <c r="AZ170" s="20" t="e">
        <f>(SUMIF(#REF!,"*-Si-VEQ-*-"&amp;$A170&amp;"-"&amp;$AJ$2,#REF!)*AZ$6-SUMIF(#REF!,"*-Si-VEQ-*-"&amp;$A170&amp;"-"&amp;$AJ$2,#REF!)*AY$6)/AZ$5</f>
        <v>#REF!</v>
      </c>
      <c r="BA170" s="20" t="e">
        <f>(SUMIF(#REF!,"*-Si-VEQ-*-"&amp;$A170&amp;"-"&amp;$AJ$2,#REF!)*BA$6-SUMIF(#REF!,"*-Si-VEQ-*-"&amp;$A170&amp;"-"&amp;$AJ$2,#REF!)*AZ$6)/BA$5</f>
        <v>#REF!</v>
      </c>
      <c r="BB170" s="20" t="e">
        <f>(SUMIF(#REF!,"*-Si-VEQ-*-"&amp;$A170&amp;"-"&amp;$AJ$2,#REF!)*BB$6-SUMIF(#REF!,"*-Si-VEQ-*-"&amp;$A170&amp;"-"&amp;$AJ$2,#REF!)*BA$6)/BB$5</f>
        <v>#REF!</v>
      </c>
      <c r="BC170" s="20" t="e">
        <f>(SUMIF(#REF!,"*-Si-VEQ-*-"&amp;$A170&amp;"-"&amp;$AJ$2,#REF!)*BC$6-SUMIF(#REF!,"*-Si-VEQ-*-"&amp;$A170&amp;"-"&amp;$AJ$2,#REF!)*BB$6)/BC$5</f>
        <v>#REF!</v>
      </c>
      <c r="BD170" s="20" t="e">
        <f>(SUMIF(#REF!,"*-Si-VEQ-*-"&amp;$A170&amp;"-"&amp;$AJ$2,#REF!)*BD$6-SUMIF(#REF!,"*-Si-VEQ-*-"&amp;$A170&amp;"-"&amp;$AJ$2,#REF!)*BC$6)/BD$5</f>
        <v>#REF!</v>
      </c>
      <c r="BE170" s="20" t="e">
        <f>(SUMIF(#REF!,"*-Si-VEQ-*-"&amp;$A170&amp;"-"&amp;$AJ$2,#REF!)*BE$6-SUMIF(#REF!,"*-Si-VEQ-*-"&amp;$A170&amp;"-"&amp;$AJ$2,#REF!)*BD$6)/BE$5</f>
        <v>#REF!</v>
      </c>
      <c r="BF170" s="20" t="e">
        <f>(SUMIF(#REF!,"*-Si-VEQ-*-"&amp;$A170&amp;"-"&amp;$AJ$2,#REF!)*BF$6-SUMIF(#REF!,"*-Si-VEQ-*-"&amp;$A170&amp;"-"&amp;$AJ$2,#REF!)*BE$6)/BF$5</f>
        <v>#REF!</v>
      </c>
      <c r="BG170" s="20" t="e">
        <f>(SUMIF(#REF!,"*-Si-VEQ-*-"&amp;$A170&amp;"-"&amp;$AJ$2,#REF!)*BG$6-SUMIF(#REF!,"*-Si-VEQ-*-"&amp;$A170&amp;"-"&amp;$AJ$2,#REF!)*BF$6)/BG$5</f>
        <v>#REF!</v>
      </c>
      <c r="BH170" s="20" t="e">
        <f>(SUMIF(#REF!,"*-Si-VEQ-*-"&amp;$A170&amp;"-"&amp;$AJ$2,#REF!)*BH$6-SUMIF(#REF!,"*-Si-VEQ-*-"&amp;$A170&amp;"-"&amp;$AJ$2,#REF!)*BG$6)/BH$5</f>
        <v>#REF!</v>
      </c>
      <c r="BI170" s="20" t="e">
        <f>(SUMIF(#REF!,"*-Si-VEQ-*-"&amp;$A170&amp;"-"&amp;$AJ$2,#REF!)*BI$6-SUMIF(#REF!,"*-Si-VEQ-*-"&amp;$A170&amp;"-"&amp;$AJ$2,#REF!)*BH$6)/BI$5</f>
        <v>#REF!</v>
      </c>
      <c r="BJ170" s="20" t="e">
        <f>(SUMIF(#REF!,"*-Si-VEQ-*-"&amp;$A170&amp;"-"&amp;$AJ$2,#REF!)*BJ$6-SUMIF(#REF!,"*-Si-VEQ-*-"&amp;$A170&amp;"-"&amp;$AJ$2,#REF!)*BI$6)/BJ$5</f>
        <v>#REF!</v>
      </c>
      <c r="BL170" s="25" t="e">
        <f>SUMIF(#REF!,"*-Si-USD-*-"&amp;$A170&amp;"-"&amp;$AJ$2,#REF!)</f>
        <v>#REF!</v>
      </c>
      <c r="BM170" s="21" t="e">
        <f>SUMIF(#REF!,"*-Si-USD-*-"&amp;$A170&amp;"-"&amp;$AJ$2,#REF!)</f>
        <v>#REF!</v>
      </c>
      <c r="BN170" s="21" t="e">
        <f>(SUMIF(#REF!,"*-Si-USD-*-"&amp;$A170&amp;"-"&amp;$AJ$2,#REF!)*BN$6-SUMIF(#REF!,"*-Si-USD-*-"&amp;$A170&amp;"-"&amp;$AJ$2,#REF!)*BM$6)/BN$5</f>
        <v>#REF!</v>
      </c>
      <c r="BO170" s="21" t="e">
        <f>(SUMIF(#REF!,"*-Si-USD-*-"&amp;$A170&amp;"-"&amp;$AJ$2,#REF!)*BO$6-SUMIF(#REF!,"*-Si-USD-*-"&amp;$A170&amp;"-"&amp;$AJ$2,#REF!)*BN$6)/BO$5</f>
        <v>#REF!</v>
      </c>
      <c r="BP170" s="21" t="e">
        <f>(SUMIF(#REF!,"*-Si-USD-*-"&amp;$A170&amp;"-"&amp;$AJ$2,#REF!)*BP$6-SUMIF(#REF!,"*-Si-USD-*-"&amp;$A170&amp;"-"&amp;$AJ$2,#REF!)*BO$6)/BP$5</f>
        <v>#REF!</v>
      </c>
      <c r="BQ170" s="21" t="e">
        <f>(SUMIF(#REF!,"*-Si-USD-*-"&amp;$A170&amp;"-"&amp;$AJ$2,#REF!)*BQ$6-SUMIF(#REF!,"*-Si-USD-*-"&amp;$A170&amp;"-"&amp;$AJ$2,#REF!)*BP$6)/BQ$5</f>
        <v>#REF!</v>
      </c>
      <c r="BR170" s="21" t="e">
        <f>(SUMIF(#REF!,"*-Si-USD-*-"&amp;$A170&amp;"-"&amp;$AJ$2,#REF!)*BR$6-SUMIF(#REF!,"*-Si-USD-*-"&amp;$A170&amp;"-"&amp;$AJ$2,#REF!)*BQ$6)/BR$5</f>
        <v>#REF!</v>
      </c>
      <c r="BS170" s="21" t="e">
        <f>(SUMIF(#REF!,"*-Si-USD-*-"&amp;$A170&amp;"-"&amp;$AJ$2,#REF!)*BS$6-SUMIF(#REF!,"*-Si-USD-*-"&amp;$A170&amp;"-"&amp;$AJ$2,#REF!)*BR$6)/BS$5</f>
        <v>#REF!</v>
      </c>
      <c r="BT170" s="21" t="e">
        <f>(SUMIF(#REF!,"*-Si-USD-*-"&amp;$A170&amp;"-"&amp;$AJ$2,#REF!)*BT$6-SUMIF(#REF!,"*-Si-USD-*-"&amp;$A170&amp;"-"&amp;$AJ$2,#REF!)*BS$6)/BT$5</f>
        <v>#REF!</v>
      </c>
      <c r="BU170" s="21" t="e">
        <f>(SUMIF(#REF!,"*-Si-USD-*-"&amp;$A170&amp;"-"&amp;$AJ$2,#REF!)*BU$6-SUMIF(#REF!,"*-Si-USD-*-"&amp;$A170&amp;"-"&amp;$AJ$2,#REF!)*BT$6)/BU$5</f>
        <v>#REF!</v>
      </c>
      <c r="BV170" s="21" t="e">
        <f>(SUMIF(#REF!,"*-Si-USD-*-"&amp;$A170&amp;"-"&amp;$AJ$2,#REF!)*BV$6-SUMIF(#REF!,"*-Si-USD-*-"&amp;$A170&amp;"-"&amp;$AJ$2,#REF!)*BU$6)/BV$5</f>
        <v>#REF!</v>
      </c>
      <c r="BW170" s="21" t="e">
        <f>(SUMIF(#REF!,"*-Si-USD-*-"&amp;$A170&amp;"-"&amp;$AJ$2,#REF!)*BW$6-SUMIF(#REF!,"*-Si-USD-*-"&amp;$A170&amp;"-"&amp;$AJ$2,#REF!)*BV$6)/BW$5</f>
        <v>#REF!</v>
      </c>
      <c r="BX170" s="21" t="e">
        <f>(SUMIF(#REF!,"*-Si-USD-*-"&amp;$A170&amp;"-"&amp;$AJ$2,#REF!)*BX$6-SUMIF(#REF!,"*-Si-USD-*-"&amp;$A170&amp;"-"&amp;$AJ$2,#REF!)*BW$6)/BX$5</f>
        <v>#REF!</v>
      </c>
      <c r="CB170" s="28">
        <f>IFERROR(1000*SUMIF(#REF!,"*-Si-*-Si-"&amp;$A170&amp;"-"&amp;$AJ$2,#REF!)/(SUM(CC170:CE170)*$BX$6),0)</f>
        <v>0</v>
      </c>
      <c r="CC170" s="22" t="e">
        <f>SUMIF(#REF!,"*-Si-VEF-Si-"&amp;$A170&amp;"-"&amp;$AJ$2,#REF!)</f>
        <v>#REF!</v>
      </c>
      <c r="CD170" s="23" t="e">
        <f>SUMIF(#REF!,"*-Si-VEQ-Si-"&amp;$A170&amp;"-"&amp;$AJ$2,#REF!)</f>
        <v>#REF!</v>
      </c>
      <c r="CE170" s="24" t="e">
        <f>SUMIF(#REF!,"*-Si-USD-Si-"&amp;$A170&amp;"-"&amp;$AJ$2,#REF!)</f>
        <v>#REF!</v>
      </c>
      <c r="CI170" s="15" t="str">
        <f t="shared" si="51"/>
        <v>E170</v>
      </c>
      <c r="CK170" s="16">
        <v>8</v>
      </c>
      <c r="CL170" s="16">
        <v>0</v>
      </c>
      <c r="CM170" s="16">
        <v>4</v>
      </c>
    </row>
    <row r="171" spans="1:91" ht="20.100000000000001" customHeight="1" x14ac:dyDescent="0.25">
      <c r="A171" s="18" t="s">
        <v>282</v>
      </c>
      <c r="E171" s="15" t="s">
        <v>283</v>
      </c>
      <c r="G171" s="15" t="str">
        <f t="shared" si="52"/>
        <v>D171</v>
      </c>
      <c r="I171" s="27">
        <f ca="1">IFERROR(1000*SUMIF(#REF!,"*-Si-*-*-"&amp;$A171&amp;"-"&amp;J$2,INDIRECT("'BD Ppto'!"&amp;#REF!))/(SUM(J171:L171)*L$415),0)</f>
        <v>0</v>
      </c>
      <c r="J171" s="19" t="e">
        <f ca="1">SUMIF(#REF!,"*-Si-VEF-*-"&amp;$A171&amp;"-"&amp;$J$2,INDIRECT("'BD Ppto'!"&amp;#REF!))</f>
        <v>#REF!</v>
      </c>
      <c r="K171" s="20" t="e">
        <f ca="1">SUMIF(#REF!,"*-Si-VEQ-*-"&amp;$A171&amp;"-"&amp;$J$2,INDIRECT("'BD Ppto'!"&amp;#REF!))</f>
        <v>#REF!</v>
      </c>
      <c r="L171" s="21" t="e">
        <f ca="1">SUMIF(#REF!,"*-Si-USD-*-"&amp;$A171&amp;"-"&amp;$J$2,INDIRECT("'BD Ppto'!"&amp;#REF!))</f>
        <v>#REF!</v>
      </c>
      <c r="N171" s="27">
        <f ca="1">IFERROR(1000*SUMIF(#REF!,"*-Si-*-*-"&amp;$A171&amp;"-"&amp;O$2,INDIRECT("'BD Ppto'!"&amp;#REF!))/(SUM(O171:Q171)*Q$415),0)</f>
        <v>0</v>
      </c>
      <c r="O171" s="19" t="e">
        <f ca="1">SUMIF(#REF!,"*-Si-VEF-*-"&amp;$A171&amp;"-"&amp;O$2,INDIRECT("'BD Ppto'!"&amp;#REF!))</f>
        <v>#REF!</v>
      </c>
      <c r="P171" s="20" t="e">
        <f ca="1">SUMIF(#REF!,"*-Si-VEQ-*-"&amp;$A171&amp;"-"&amp;O$2,INDIRECT("'BD Ppto'!"&amp;#REF!))</f>
        <v>#REF!</v>
      </c>
      <c r="Q171" s="21" t="e">
        <f ca="1">SUMIF(#REF!,"*-Si-USD-*-"&amp;$A171&amp;"-"&amp;O$2,INDIRECT("'BD Ppto'!"&amp;#REF!))</f>
        <v>#REF!</v>
      </c>
      <c r="S171" s="27">
        <f ca="1">IFERROR(1000*SUMIF(#REF!,"*-Si-*-*-"&amp;$A171&amp;"-"&amp;T$2,INDIRECT("'BD Ppto'!"&amp;#REF!))/(SUM(T171:V171)*V$415),0)</f>
        <v>0</v>
      </c>
      <c r="T171" s="19" t="e">
        <f ca="1">SUMIF(#REF!,"*-Si-VEF-*-"&amp;$A171&amp;"-"&amp;T$2,INDIRECT("'BD Ppto'!"&amp;#REF!))</f>
        <v>#REF!</v>
      </c>
      <c r="U171" s="20" t="e">
        <f ca="1">SUMIF(#REF!,"*-Si-VEQ-*-"&amp;$A171&amp;"-"&amp;T$2,INDIRECT("'BD Ppto'!"&amp;#REF!))</f>
        <v>#REF!</v>
      </c>
      <c r="V171" s="21" t="e">
        <f ca="1">SUMIF(#REF!,"*-Si-USD-*-"&amp;$A171&amp;"-"&amp;T$2,INDIRECT("'BD Ppto'!"&amp;#REF!))</f>
        <v>#REF!</v>
      </c>
      <c r="X171" s="27">
        <f ca="1">IFERROR(1000*SUMIF(#REF!,"*-Si-*-*-"&amp;$A171&amp;"-"&amp;Y$2,INDIRECT("'BD Ppto'!"&amp;#REF!))/(SUM(Y171:AA171)*AA$415),0)</f>
        <v>0</v>
      </c>
      <c r="Y171" s="19" t="e">
        <f ca="1">SUMIF(#REF!,"*-Si-VEF-*-"&amp;$A171&amp;"-"&amp;Y$2,INDIRECT("'BD Ppto'!"&amp;#REF!))</f>
        <v>#REF!</v>
      </c>
      <c r="Z171" s="20" t="e">
        <f ca="1">SUMIF(#REF!,"*-Si-VEQ-*-"&amp;$A171&amp;"-"&amp;Y$2,INDIRECT("'BD Ppto'!"&amp;#REF!))</f>
        <v>#REF!</v>
      </c>
      <c r="AA171" s="21" t="e">
        <f ca="1">SUMIF(#REF!,"*-Si-USD-*-"&amp;$A171&amp;"-"&amp;Y$2,INDIRECT("'BD Ppto'!"&amp;#REF!))</f>
        <v>#REF!</v>
      </c>
      <c r="AC171" s="28">
        <f ca="1">IFERROR(1000*SUMIF(#REF!,"*-Si-*-Si-"&amp;$A171&amp;"-"&amp;AD$2,INDIRECT("'BD Ppto'!"&amp;#REF!))/(SUM(AD171:AF171)*AF$415),0)</f>
        <v>0</v>
      </c>
      <c r="AD171" s="22" t="e">
        <f ca="1">SUMIF(#REF!,"*-Si-VEF-Si-"&amp;$A171&amp;"-"&amp;AD$2,INDIRECT("'BD Ppto'!"&amp;#REF!))</f>
        <v>#REF!</v>
      </c>
      <c r="AE171" s="23" t="e">
        <f ca="1">SUMIF(#REF!,"*-Si-VEQ-Si-"&amp;$A171&amp;"-"&amp;AD$2,INDIRECT("'BD Ppto'!"&amp;#REF!))</f>
        <v>#REF!</v>
      </c>
      <c r="AF171" s="24" t="e">
        <f ca="1">SUMIF(#REF!,"*-Si-USD-Si-"&amp;$A171&amp;"-"&amp;AD$2,INDIRECT("'BD Ppto'!"&amp;#REF!))</f>
        <v>#REF!</v>
      </c>
      <c r="AI171" s="27">
        <f>IFERROR(1000*SUMIF(#REF!,"*-Si-*-*-"&amp;$A171&amp;"-"&amp;$AJ$2,#REF!)/((SUMIF(#REF!,"*-Si-*-*-"&amp;$A171&amp;"-"&amp;$AJ$2,#REF!))*$AV$6),0)</f>
        <v>0</v>
      </c>
      <c r="AJ171" s="25" t="e">
        <f>SUMIF(#REF!,"*-Si-VEF-*-"&amp;$A171&amp;"-"&amp;$AJ$2,#REF!)</f>
        <v>#REF!</v>
      </c>
      <c r="AK171" s="19" t="e">
        <f>SUMIF(#REF!,"*-Si-VEF-*-"&amp;$A171&amp;"-"&amp;$AJ$2,#REF!)</f>
        <v>#REF!</v>
      </c>
      <c r="AL171" s="19" t="e">
        <f>(SUMIF(#REF!,"*-Si-VEF-*-"&amp;$A171&amp;"-"&amp;$AJ$2,#REF!)*AL$6-SUMIF(#REF!,"*-Si-VEF-*-"&amp;$A171&amp;"-"&amp;$AJ$2,#REF!)*AK$6)/AL$5</f>
        <v>#REF!</v>
      </c>
      <c r="AM171" s="19" t="e">
        <f>(SUMIF(#REF!,"*-Si-VEF-*-"&amp;$A171&amp;"-"&amp;$AJ$2,#REF!)*AM$6-SUMIF(#REF!,"*-Si-VEF-*-"&amp;$A171&amp;"-"&amp;$AJ$2,#REF!)*AL$6)/AM$5</f>
        <v>#REF!</v>
      </c>
      <c r="AN171" s="19" t="e">
        <f>(SUMIF(#REF!,"*-Si-VEF-*-"&amp;$A171&amp;"-"&amp;$AJ$2,#REF!)*AN$6-SUMIF(#REF!,"*-Si-VEF-*-"&amp;$A171&amp;"-"&amp;$AJ$2,#REF!)*AM$6)/AN$5</f>
        <v>#REF!</v>
      </c>
      <c r="AO171" s="19" t="e">
        <f>(SUMIF(#REF!,"*-Si-VEF-*-"&amp;$A171&amp;"-"&amp;$AJ$2,#REF!)*AO$6-SUMIF(#REF!,"*-Si-VEF-*-"&amp;$A171&amp;"-"&amp;$AJ$2,#REF!)*AN$6)/AO$5</f>
        <v>#REF!</v>
      </c>
      <c r="AP171" s="19" t="e">
        <f>(SUMIF(#REF!,"*-Si-VEF-*-"&amp;$A171&amp;"-"&amp;$AJ$2,#REF!)*AP$6-SUMIF(#REF!,"*-Si-VEF-*-"&amp;$A171&amp;"-"&amp;$AJ$2,#REF!)*AO$6)/AP$5</f>
        <v>#REF!</v>
      </c>
      <c r="AQ171" s="19" t="e">
        <f>(SUMIF(#REF!,"*-Si-VEF-*-"&amp;$A171&amp;"-"&amp;$AJ$2,#REF!)*AQ$6-SUMIF(#REF!,"*-Si-VEF-*-"&amp;$A171&amp;"-"&amp;$AJ$2,#REF!)*AP$6)/AQ$5</f>
        <v>#REF!</v>
      </c>
      <c r="AR171" s="19" t="e">
        <f>(SUMIF(#REF!,"*-Si-VEF-*-"&amp;$A171&amp;"-"&amp;$AJ$2,#REF!)*AR$6-SUMIF(#REF!,"*-Si-VEF-*-"&amp;$A171&amp;"-"&amp;$AJ$2,#REF!)*AQ$6)/AR$5</f>
        <v>#REF!</v>
      </c>
      <c r="AS171" s="19" t="e">
        <f>(SUMIF(#REF!,"*-Si-VEF-*-"&amp;$A171&amp;"-"&amp;$AJ$2,#REF!)*AS$6-SUMIF(#REF!,"*-Si-VEF-*-"&amp;$A171&amp;"-"&amp;$AJ$2,#REF!)*AR$6)/AS$5</f>
        <v>#REF!</v>
      </c>
      <c r="AT171" s="19" t="e">
        <f>(SUMIF(#REF!,"*-Si-VEF-*-"&amp;$A171&amp;"-"&amp;$AJ$2,#REF!)*AT$6-SUMIF(#REF!,"*-Si-VEF-*-"&amp;$A171&amp;"-"&amp;$AJ$2,#REF!)*AS$6)/AT$5</f>
        <v>#REF!</v>
      </c>
      <c r="AU171" s="19" t="e">
        <f>(SUMIF(#REF!,"*-Si-VEF-*-"&amp;$A171&amp;"-"&amp;$AJ$2,#REF!)*AU$6-SUMIF(#REF!,"*-Si-VEF-*-"&amp;$A171&amp;"-"&amp;$AJ$2,#REF!)*AT$6)/AU$5</f>
        <v>#REF!</v>
      </c>
      <c r="AV171" s="19" t="e">
        <f>(SUMIF(#REF!,"*-Si-VEF-*-"&amp;$A171&amp;"-"&amp;$AJ$2,#REF!)*AV$6-SUMIF(#REF!,"*-Si-VEF-*-"&amp;$A171&amp;"-"&amp;$AJ$2,#REF!)*AU$6)/AV$5</f>
        <v>#REF!</v>
      </c>
      <c r="AX171" s="25" t="e">
        <f>SUMIF(#REF!,"*-Si-VEQ-*-"&amp;$A171&amp;"-"&amp;$AJ$2,#REF!)</f>
        <v>#REF!</v>
      </c>
      <c r="AY171" s="20" t="e">
        <f>SUMIF(#REF!,"*-Si-VEQ-*-"&amp;$A171&amp;"-"&amp;$AJ$2,#REF!)</f>
        <v>#REF!</v>
      </c>
      <c r="AZ171" s="20" t="e">
        <f>(SUMIF(#REF!,"*-Si-VEQ-*-"&amp;$A171&amp;"-"&amp;$AJ$2,#REF!)*AZ$6-SUMIF(#REF!,"*-Si-VEQ-*-"&amp;$A171&amp;"-"&amp;$AJ$2,#REF!)*AY$6)/AZ$5</f>
        <v>#REF!</v>
      </c>
      <c r="BA171" s="20" t="e">
        <f>(SUMIF(#REF!,"*-Si-VEQ-*-"&amp;$A171&amp;"-"&amp;$AJ$2,#REF!)*BA$6-SUMIF(#REF!,"*-Si-VEQ-*-"&amp;$A171&amp;"-"&amp;$AJ$2,#REF!)*AZ$6)/BA$5</f>
        <v>#REF!</v>
      </c>
      <c r="BB171" s="20" t="e">
        <f>(SUMIF(#REF!,"*-Si-VEQ-*-"&amp;$A171&amp;"-"&amp;$AJ$2,#REF!)*BB$6-SUMIF(#REF!,"*-Si-VEQ-*-"&amp;$A171&amp;"-"&amp;$AJ$2,#REF!)*BA$6)/BB$5</f>
        <v>#REF!</v>
      </c>
      <c r="BC171" s="20" t="e">
        <f>(SUMIF(#REF!,"*-Si-VEQ-*-"&amp;$A171&amp;"-"&amp;$AJ$2,#REF!)*BC$6-SUMIF(#REF!,"*-Si-VEQ-*-"&amp;$A171&amp;"-"&amp;$AJ$2,#REF!)*BB$6)/BC$5</f>
        <v>#REF!</v>
      </c>
      <c r="BD171" s="20" t="e">
        <f>(SUMIF(#REF!,"*-Si-VEQ-*-"&amp;$A171&amp;"-"&amp;$AJ$2,#REF!)*BD$6-SUMIF(#REF!,"*-Si-VEQ-*-"&amp;$A171&amp;"-"&amp;$AJ$2,#REF!)*BC$6)/BD$5</f>
        <v>#REF!</v>
      </c>
      <c r="BE171" s="20" t="e">
        <f>(SUMIF(#REF!,"*-Si-VEQ-*-"&amp;$A171&amp;"-"&amp;$AJ$2,#REF!)*BE$6-SUMIF(#REF!,"*-Si-VEQ-*-"&amp;$A171&amp;"-"&amp;$AJ$2,#REF!)*BD$6)/BE$5</f>
        <v>#REF!</v>
      </c>
      <c r="BF171" s="20" t="e">
        <f>(SUMIF(#REF!,"*-Si-VEQ-*-"&amp;$A171&amp;"-"&amp;$AJ$2,#REF!)*BF$6-SUMIF(#REF!,"*-Si-VEQ-*-"&amp;$A171&amp;"-"&amp;$AJ$2,#REF!)*BE$6)/BF$5</f>
        <v>#REF!</v>
      </c>
      <c r="BG171" s="20" t="e">
        <f>(SUMIF(#REF!,"*-Si-VEQ-*-"&amp;$A171&amp;"-"&amp;$AJ$2,#REF!)*BG$6-SUMIF(#REF!,"*-Si-VEQ-*-"&amp;$A171&amp;"-"&amp;$AJ$2,#REF!)*BF$6)/BG$5</f>
        <v>#REF!</v>
      </c>
      <c r="BH171" s="20" t="e">
        <f>(SUMIF(#REF!,"*-Si-VEQ-*-"&amp;$A171&amp;"-"&amp;$AJ$2,#REF!)*BH$6-SUMIF(#REF!,"*-Si-VEQ-*-"&amp;$A171&amp;"-"&amp;$AJ$2,#REF!)*BG$6)/BH$5</f>
        <v>#REF!</v>
      </c>
      <c r="BI171" s="20" t="e">
        <f>(SUMIF(#REF!,"*-Si-VEQ-*-"&amp;$A171&amp;"-"&amp;$AJ$2,#REF!)*BI$6-SUMIF(#REF!,"*-Si-VEQ-*-"&amp;$A171&amp;"-"&amp;$AJ$2,#REF!)*BH$6)/BI$5</f>
        <v>#REF!</v>
      </c>
      <c r="BJ171" s="20" t="e">
        <f>(SUMIF(#REF!,"*-Si-VEQ-*-"&amp;$A171&amp;"-"&amp;$AJ$2,#REF!)*BJ$6-SUMIF(#REF!,"*-Si-VEQ-*-"&amp;$A171&amp;"-"&amp;$AJ$2,#REF!)*BI$6)/BJ$5</f>
        <v>#REF!</v>
      </c>
      <c r="BL171" s="25" t="e">
        <f>SUMIF(#REF!,"*-Si-USD-*-"&amp;$A171&amp;"-"&amp;$AJ$2,#REF!)</f>
        <v>#REF!</v>
      </c>
      <c r="BM171" s="21" t="e">
        <f>SUMIF(#REF!,"*-Si-USD-*-"&amp;$A171&amp;"-"&amp;$AJ$2,#REF!)</f>
        <v>#REF!</v>
      </c>
      <c r="BN171" s="21" t="e">
        <f>(SUMIF(#REF!,"*-Si-USD-*-"&amp;$A171&amp;"-"&amp;$AJ$2,#REF!)*BN$6-SUMIF(#REF!,"*-Si-USD-*-"&amp;$A171&amp;"-"&amp;$AJ$2,#REF!)*BM$6)/BN$5</f>
        <v>#REF!</v>
      </c>
      <c r="BO171" s="21" t="e">
        <f>(SUMIF(#REF!,"*-Si-USD-*-"&amp;$A171&amp;"-"&amp;$AJ$2,#REF!)*BO$6-SUMIF(#REF!,"*-Si-USD-*-"&amp;$A171&amp;"-"&amp;$AJ$2,#REF!)*BN$6)/BO$5</f>
        <v>#REF!</v>
      </c>
      <c r="BP171" s="21" t="e">
        <f>(SUMIF(#REF!,"*-Si-USD-*-"&amp;$A171&amp;"-"&amp;$AJ$2,#REF!)*BP$6-SUMIF(#REF!,"*-Si-USD-*-"&amp;$A171&amp;"-"&amp;$AJ$2,#REF!)*BO$6)/BP$5</f>
        <v>#REF!</v>
      </c>
      <c r="BQ171" s="21" t="e">
        <f>(SUMIF(#REF!,"*-Si-USD-*-"&amp;$A171&amp;"-"&amp;$AJ$2,#REF!)*BQ$6-SUMIF(#REF!,"*-Si-USD-*-"&amp;$A171&amp;"-"&amp;$AJ$2,#REF!)*BP$6)/BQ$5</f>
        <v>#REF!</v>
      </c>
      <c r="BR171" s="21" t="e">
        <f>(SUMIF(#REF!,"*-Si-USD-*-"&amp;$A171&amp;"-"&amp;$AJ$2,#REF!)*BR$6-SUMIF(#REF!,"*-Si-USD-*-"&amp;$A171&amp;"-"&amp;$AJ$2,#REF!)*BQ$6)/BR$5</f>
        <v>#REF!</v>
      </c>
      <c r="BS171" s="21" t="e">
        <f>(SUMIF(#REF!,"*-Si-USD-*-"&amp;$A171&amp;"-"&amp;$AJ$2,#REF!)*BS$6-SUMIF(#REF!,"*-Si-USD-*-"&amp;$A171&amp;"-"&amp;$AJ$2,#REF!)*BR$6)/BS$5</f>
        <v>#REF!</v>
      </c>
      <c r="BT171" s="21" t="e">
        <f>(SUMIF(#REF!,"*-Si-USD-*-"&amp;$A171&amp;"-"&amp;$AJ$2,#REF!)*BT$6-SUMIF(#REF!,"*-Si-USD-*-"&amp;$A171&amp;"-"&amp;$AJ$2,#REF!)*BS$6)/BT$5</f>
        <v>#REF!</v>
      </c>
      <c r="BU171" s="21" t="e">
        <f>(SUMIF(#REF!,"*-Si-USD-*-"&amp;$A171&amp;"-"&amp;$AJ$2,#REF!)*BU$6-SUMIF(#REF!,"*-Si-USD-*-"&amp;$A171&amp;"-"&amp;$AJ$2,#REF!)*BT$6)/BU$5</f>
        <v>#REF!</v>
      </c>
      <c r="BV171" s="21" t="e">
        <f>(SUMIF(#REF!,"*-Si-USD-*-"&amp;$A171&amp;"-"&amp;$AJ$2,#REF!)*BV$6-SUMIF(#REF!,"*-Si-USD-*-"&amp;$A171&amp;"-"&amp;$AJ$2,#REF!)*BU$6)/BV$5</f>
        <v>#REF!</v>
      </c>
      <c r="BW171" s="21" t="e">
        <f>(SUMIF(#REF!,"*-Si-USD-*-"&amp;$A171&amp;"-"&amp;$AJ$2,#REF!)*BW$6-SUMIF(#REF!,"*-Si-USD-*-"&amp;$A171&amp;"-"&amp;$AJ$2,#REF!)*BV$6)/BW$5</f>
        <v>#REF!</v>
      </c>
      <c r="BX171" s="21" t="e">
        <f>(SUMIF(#REF!,"*-Si-USD-*-"&amp;$A171&amp;"-"&amp;$AJ$2,#REF!)*BX$6-SUMIF(#REF!,"*-Si-USD-*-"&amp;$A171&amp;"-"&amp;$AJ$2,#REF!)*BW$6)/BX$5</f>
        <v>#REF!</v>
      </c>
      <c r="CB171" s="28">
        <f>IFERROR(1000*SUMIF(#REF!,"*-Si-*-Si-"&amp;$A171&amp;"-"&amp;$AJ$2,#REF!)/(SUM(CC171:CE171)*$BX$6),0)</f>
        <v>0</v>
      </c>
      <c r="CC171" s="22" t="e">
        <f>SUMIF(#REF!,"*-Si-VEF-Si-"&amp;$A171&amp;"-"&amp;$AJ$2,#REF!)</f>
        <v>#REF!</v>
      </c>
      <c r="CD171" s="23" t="e">
        <f>SUMIF(#REF!,"*-Si-VEQ-Si-"&amp;$A171&amp;"-"&amp;$AJ$2,#REF!)</f>
        <v>#REF!</v>
      </c>
      <c r="CE171" s="24" t="e">
        <f>SUMIF(#REF!,"*-Si-USD-Si-"&amp;$A171&amp;"-"&amp;$AJ$2,#REF!)</f>
        <v>#REF!</v>
      </c>
      <c r="CI171" s="15" t="str">
        <f t="shared" si="51"/>
        <v>E171</v>
      </c>
      <c r="CK171" s="16">
        <v>8</v>
      </c>
      <c r="CL171" s="16">
        <v>0</v>
      </c>
      <c r="CM171" s="16">
        <v>4</v>
      </c>
    </row>
    <row r="172" spans="1:91" ht="20.100000000000001" customHeight="1" x14ac:dyDescent="0.25">
      <c r="A172" s="18" t="s">
        <v>284</v>
      </c>
      <c r="E172" s="15" t="s">
        <v>285</v>
      </c>
      <c r="G172" s="15" t="str">
        <f t="shared" si="52"/>
        <v>D172</v>
      </c>
      <c r="I172" s="27">
        <f ca="1">IFERROR(1000*SUMIF(#REF!,"*-Si-*-*-"&amp;$A172&amp;"-"&amp;J$2,INDIRECT("'BD Ppto'!"&amp;#REF!))/(SUM(J172:L172)*L$415),0)</f>
        <v>0</v>
      </c>
      <c r="J172" s="19" t="e">
        <f ca="1">SUMIF(#REF!,"*-Si-VEF-*-"&amp;$A172&amp;"-"&amp;$J$2,INDIRECT("'BD Ppto'!"&amp;#REF!))</f>
        <v>#REF!</v>
      </c>
      <c r="K172" s="20" t="e">
        <f ca="1">SUMIF(#REF!,"*-Si-VEQ-*-"&amp;$A172&amp;"-"&amp;$J$2,INDIRECT("'BD Ppto'!"&amp;#REF!))</f>
        <v>#REF!</v>
      </c>
      <c r="L172" s="21" t="e">
        <f ca="1">SUMIF(#REF!,"*-Si-USD-*-"&amp;$A172&amp;"-"&amp;$J$2,INDIRECT("'BD Ppto'!"&amp;#REF!))</f>
        <v>#REF!</v>
      </c>
      <c r="N172" s="27">
        <f ca="1">IFERROR(1000*SUMIF(#REF!,"*-Si-*-*-"&amp;$A172&amp;"-"&amp;O$2,INDIRECT("'BD Ppto'!"&amp;#REF!))/(SUM(O172:Q172)*Q$415),0)</f>
        <v>0</v>
      </c>
      <c r="O172" s="19" t="e">
        <f ca="1">SUMIF(#REF!,"*-Si-VEF-*-"&amp;$A172&amp;"-"&amp;O$2,INDIRECT("'BD Ppto'!"&amp;#REF!))</f>
        <v>#REF!</v>
      </c>
      <c r="P172" s="20" t="e">
        <f ca="1">SUMIF(#REF!,"*-Si-VEQ-*-"&amp;$A172&amp;"-"&amp;O$2,INDIRECT("'BD Ppto'!"&amp;#REF!))</f>
        <v>#REF!</v>
      </c>
      <c r="Q172" s="21" t="e">
        <f ca="1">SUMIF(#REF!,"*-Si-USD-*-"&amp;$A172&amp;"-"&amp;O$2,INDIRECT("'BD Ppto'!"&amp;#REF!))</f>
        <v>#REF!</v>
      </c>
      <c r="S172" s="27">
        <f ca="1">IFERROR(1000*SUMIF(#REF!,"*-Si-*-*-"&amp;$A172&amp;"-"&amp;T$2,INDIRECT("'BD Ppto'!"&amp;#REF!))/(SUM(T172:V172)*V$415),0)</f>
        <v>0</v>
      </c>
      <c r="T172" s="19" t="e">
        <f ca="1">SUMIF(#REF!,"*-Si-VEF-*-"&amp;$A172&amp;"-"&amp;T$2,INDIRECT("'BD Ppto'!"&amp;#REF!))</f>
        <v>#REF!</v>
      </c>
      <c r="U172" s="20" t="e">
        <f ca="1">SUMIF(#REF!,"*-Si-VEQ-*-"&amp;$A172&amp;"-"&amp;T$2,INDIRECT("'BD Ppto'!"&amp;#REF!))</f>
        <v>#REF!</v>
      </c>
      <c r="V172" s="21" t="e">
        <f ca="1">SUMIF(#REF!,"*-Si-USD-*-"&amp;$A172&amp;"-"&amp;T$2,INDIRECT("'BD Ppto'!"&amp;#REF!))</f>
        <v>#REF!</v>
      </c>
      <c r="X172" s="27">
        <f ca="1">IFERROR(1000*SUMIF(#REF!,"*-Si-*-*-"&amp;$A172&amp;"-"&amp;Y$2,INDIRECT("'BD Ppto'!"&amp;#REF!))/(SUM(Y172:AA172)*AA$415),0)</f>
        <v>0</v>
      </c>
      <c r="Y172" s="19" t="e">
        <f ca="1">SUMIF(#REF!,"*-Si-VEF-*-"&amp;$A172&amp;"-"&amp;Y$2,INDIRECT("'BD Ppto'!"&amp;#REF!))</f>
        <v>#REF!</v>
      </c>
      <c r="Z172" s="20" t="e">
        <f ca="1">SUMIF(#REF!,"*-Si-VEQ-*-"&amp;$A172&amp;"-"&amp;Y$2,INDIRECT("'BD Ppto'!"&amp;#REF!))</f>
        <v>#REF!</v>
      </c>
      <c r="AA172" s="21" t="e">
        <f ca="1">SUMIF(#REF!,"*-Si-USD-*-"&amp;$A172&amp;"-"&amp;Y$2,INDIRECT("'BD Ppto'!"&amp;#REF!))</f>
        <v>#REF!</v>
      </c>
      <c r="AC172" s="28">
        <f ca="1">IFERROR(1000*SUMIF(#REF!,"*-Si-*-Si-"&amp;$A172&amp;"-"&amp;AD$2,INDIRECT("'BD Ppto'!"&amp;#REF!))/(SUM(AD172:AF172)*AF$415),0)</f>
        <v>0</v>
      </c>
      <c r="AD172" s="22" t="e">
        <f ca="1">SUMIF(#REF!,"*-Si-VEF-Si-"&amp;$A172&amp;"-"&amp;AD$2,INDIRECT("'BD Ppto'!"&amp;#REF!))</f>
        <v>#REF!</v>
      </c>
      <c r="AE172" s="23" t="e">
        <f ca="1">SUMIF(#REF!,"*-Si-VEQ-Si-"&amp;$A172&amp;"-"&amp;AD$2,INDIRECT("'BD Ppto'!"&amp;#REF!))</f>
        <v>#REF!</v>
      </c>
      <c r="AF172" s="24" t="e">
        <f ca="1">SUMIF(#REF!,"*-Si-USD-Si-"&amp;$A172&amp;"-"&amp;AD$2,INDIRECT("'BD Ppto'!"&amp;#REF!))</f>
        <v>#REF!</v>
      </c>
      <c r="AI172" s="27">
        <f>IFERROR(1000*SUMIF(#REF!,"*-Si-*-*-"&amp;$A172&amp;"-"&amp;$AJ$2,#REF!)/((SUMIF(#REF!,"*-Si-*-*-"&amp;$A172&amp;"-"&amp;$AJ$2,#REF!))*$AV$6),0)</f>
        <v>0</v>
      </c>
      <c r="AJ172" s="25" t="e">
        <f>SUMIF(#REF!,"*-Si-VEF-*-"&amp;$A172&amp;"-"&amp;$AJ$2,#REF!)</f>
        <v>#REF!</v>
      </c>
      <c r="AK172" s="19" t="e">
        <f>SUMIF(#REF!,"*-Si-VEF-*-"&amp;$A172&amp;"-"&amp;$AJ$2,#REF!)</f>
        <v>#REF!</v>
      </c>
      <c r="AL172" s="19" t="e">
        <f>(SUMIF(#REF!,"*-Si-VEF-*-"&amp;$A172&amp;"-"&amp;$AJ$2,#REF!)*AL$6-SUMIF(#REF!,"*-Si-VEF-*-"&amp;$A172&amp;"-"&amp;$AJ$2,#REF!)*AK$6)/AL$5</f>
        <v>#REF!</v>
      </c>
      <c r="AM172" s="19" t="e">
        <f>(SUMIF(#REF!,"*-Si-VEF-*-"&amp;$A172&amp;"-"&amp;$AJ$2,#REF!)*AM$6-SUMIF(#REF!,"*-Si-VEF-*-"&amp;$A172&amp;"-"&amp;$AJ$2,#REF!)*AL$6)/AM$5</f>
        <v>#REF!</v>
      </c>
      <c r="AN172" s="19" t="e">
        <f>(SUMIF(#REF!,"*-Si-VEF-*-"&amp;$A172&amp;"-"&amp;$AJ$2,#REF!)*AN$6-SUMIF(#REF!,"*-Si-VEF-*-"&amp;$A172&amp;"-"&amp;$AJ$2,#REF!)*AM$6)/AN$5</f>
        <v>#REF!</v>
      </c>
      <c r="AO172" s="19" t="e">
        <f>(SUMIF(#REF!,"*-Si-VEF-*-"&amp;$A172&amp;"-"&amp;$AJ$2,#REF!)*AO$6-SUMIF(#REF!,"*-Si-VEF-*-"&amp;$A172&amp;"-"&amp;$AJ$2,#REF!)*AN$6)/AO$5</f>
        <v>#REF!</v>
      </c>
      <c r="AP172" s="19" t="e">
        <f>(SUMIF(#REF!,"*-Si-VEF-*-"&amp;$A172&amp;"-"&amp;$AJ$2,#REF!)*AP$6-SUMIF(#REF!,"*-Si-VEF-*-"&amp;$A172&amp;"-"&amp;$AJ$2,#REF!)*AO$6)/AP$5</f>
        <v>#REF!</v>
      </c>
      <c r="AQ172" s="19" t="e">
        <f>(SUMIF(#REF!,"*-Si-VEF-*-"&amp;$A172&amp;"-"&amp;$AJ$2,#REF!)*AQ$6-SUMIF(#REF!,"*-Si-VEF-*-"&amp;$A172&amp;"-"&amp;$AJ$2,#REF!)*AP$6)/AQ$5</f>
        <v>#REF!</v>
      </c>
      <c r="AR172" s="19" t="e">
        <f>(SUMIF(#REF!,"*-Si-VEF-*-"&amp;$A172&amp;"-"&amp;$AJ$2,#REF!)*AR$6-SUMIF(#REF!,"*-Si-VEF-*-"&amp;$A172&amp;"-"&amp;$AJ$2,#REF!)*AQ$6)/AR$5</f>
        <v>#REF!</v>
      </c>
      <c r="AS172" s="19" t="e">
        <f>(SUMIF(#REF!,"*-Si-VEF-*-"&amp;$A172&amp;"-"&amp;$AJ$2,#REF!)*AS$6-SUMIF(#REF!,"*-Si-VEF-*-"&amp;$A172&amp;"-"&amp;$AJ$2,#REF!)*AR$6)/AS$5</f>
        <v>#REF!</v>
      </c>
      <c r="AT172" s="19" t="e">
        <f>(SUMIF(#REF!,"*-Si-VEF-*-"&amp;$A172&amp;"-"&amp;$AJ$2,#REF!)*AT$6-SUMIF(#REF!,"*-Si-VEF-*-"&amp;$A172&amp;"-"&amp;$AJ$2,#REF!)*AS$6)/AT$5</f>
        <v>#REF!</v>
      </c>
      <c r="AU172" s="19" t="e">
        <f>(SUMIF(#REF!,"*-Si-VEF-*-"&amp;$A172&amp;"-"&amp;$AJ$2,#REF!)*AU$6-SUMIF(#REF!,"*-Si-VEF-*-"&amp;$A172&amp;"-"&amp;$AJ$2,#REF!)*AT$6)/AU$5</f>
        <v>#REF!</v>
      </c>
      <c r="AV172" s="19" t="e">
        <f>(SUMIF(#REF!,"*-Si-VEF-*-"&amp;$A172&amp;"-"&amp;$AJ$2,#REF!)*AV$6-SUMIF(#REF!,"*-Si-VEF-*-"&amp;$A172&amp;"-"&amp;$AJ$2,#REF!)*AU$6)/AV$5</f>
        <v>#REF!</v>
      </c>
      <c r="AX172" s="25" t="e">
        <f>SUMIF(#REF!,"*-Si-VEQ-*-"&amp;$A172&amp;"-"&amp;$AJ$2,#REF!)</f>
        <v>#REF!</v>
      </c>
      <c r="AY172" s="20" t="e">
        <f>SUMIF(#REF!,"*-Si-VEQ-*-"&amp;$A172&amp;"-"&amp;$AJ$2,#REF!)</f>
        <v>#REF!</v>
      </c>
      <c r="AZ172" s="20" t="e">
        <f>(SUMIF(#REF!,"*-Si-VEQ-*-"&amp;$A172&amp;"-"&amp;$AJ$2,#REF!)*AZ$6-SUMIF(#REF!,"*-Si-VEQ-*-"&amp;$A172&amp;"-"&amp;$AJ$2,#REF!)*AY$6)/AZ$5</f>
        <v>#REF!</v>
      </c>
      <c r="BA172" s="20" t="e">
        <f>(SUMIF(#REF!,"*-Si-VEQ-*-"&amp;$A172&amp;"-"&amp;$AJ$2,#REF!)*BA$6-SUMIF(#REF!,"*-Si-VEQ-*-"&amp;$A172&amp;"-"&amp;$AJ$2,#REF!)*AZ$6)/BA$5</f>
        <v>#REF!</v>
      </c>
      <c r="BB172" s="20" t="e">
        <f>(SUMIF(#REF!,"*-Si-VEQ-*-"&amp;$A172&amp;"-"&amp;$AJ$2,#REF!)*BB$6-SUMIF(#REF!,"*-Si-VEQ-*-"&amp;$A172&amp;"-"&amp;$AJ$2,#REF!)*BA$6)/BB$5</f>
        <v>#REF!</v>
      </c>
      <c r="BC172" s="20" t="e">
        <f>(SUMIF(#REF!,"*-Si-VEQ-*-"&amp;$A172&amp;"-"&amp;$AJ$2,#REF!)*BC$6-SUMIF(#REF!,"*-Si-VEQ-*-"&amp;$A172&amp;"-"&amp;$AJ$2,#REF!)*BB$6)/BC$5</f>
        <v>#REF!</v>
      </c>
      <c r="BD172" s="20" t="e">
        <f>(SUMIF(#REF!,"*-Si-VEQ-*-"&amp;$A172&amp;"-"&amp;$AJ$2,#REF!)*BD$6-SUMIF(#REF!,"*-Si-VEQ-*-"&amp;$A172&amp;"-"&amp;$AJ$2,#REF!)*BC$6)/BD$5</f>
        <v>#REF!</v>
      </c>
      <c r="BE172" s="20" t="e">
        <f>(SUMIF(#REF!,"*-Si-VEQ-*-"&amp;$A172&amp;"-"&amp;$AJ$2,#REF!)*BE$6-SUMIF(#REF!,"*-Si-VEQ-*-"&amp;$A172&amp;"-"&amp;$AJ$2,#REF!)*BD$6)/BE$5</f>
        <v>#REF!</v>
      </c>
      <c r="BF172" s="20" t="e">
        <f>(SUMIF(#REF!,"*-Si-VEQ-*-"&amp;$A172&amp;"-"&amp;$AJ$2,#REF!)*BF$6-SUMIF(#REF!,"*-Si-VEQ-*-"&amp;$A172&amp;"-"&amp;$AJ$2,#REF!)*BE$6)/BF$5</f>
        <v>#REF!</v>
      </c>
      <c r="BG172" s="20" t="e">
        <f>(SUMIF(#REF!,"*-Si-VEQ-*-"&amp;$A172&amp;"-"&amp;$AJ$2,#REF!)*BG$6-SUMIF(#REF!,"*-Si-VEQ-*-"&amp;$A172&amp;"-"&amp;$AJ$2,#REF!)*BF$6)/BG$5</f>
        <v>#REF!</v>
      </c>
      <c r="BH172" s="20" t="e">
        <f>(SUMIF(#REF!,"*-Si-VEQ-*-"&amp;$A172&amp;"-"&amp;$AJ$2,#REF!)*BH$6-SUMIF(#REF!,"*-Si-VEQ-*-"&amp;$A172&amp;"-"&amp;$AJ$2,#REF!)*BG$6)/BH$5</f>
        <v>#REF!</v>
      </c>
      <c r="BI172" s="20" t="e">
        <f>(SUMIF(#REF!,"*-Si-VEQ-*-"&amp;$A172&amp;"-"&amp;$AJ$2,#REF!)*BI$6-SUMIF(#REF!,"*-Si-VEQ-*-"&amp;$A172&amp;"-"&amp;$AJ$2,#REF!)*BH$6)/BI$5</f>
        <v>#REF!</v>
      </c>
      <c r="BJ172" s="20" t="e">
        <f>(SUMIF(#REF!,"*-Si-VEQ-*-"&amp;$A172&amp;"-"&amp;$AJ$2,#REF!)*BJ$6-SUMIF(#REF!,"*-Si-VEQ-*-"&amp;$A172&amp;"-"&amp;$AJ$2,#REF!)*BI$6)/BJ$5</f>
        <v>#REF!</v>
      </c>
      <c r="BL172" s="25" t="e">
        <f>SUMIF(#REF!,"*-Si-USD-*-"&amp;$A172&amp;"-"&amp;$AJ$2,#REF!)</f>
        <v>#REF!</v>
      </c>
      <c r="BM172" s="21" t="e">
        <f>SUMIF(#REF!,"*-Si-USD-*-"&amp;$A172&amp;"-"&amp;$AJ$2,#REF!)</f>
        <v>#REF!</v>
      </c>
      <c r="BN172" s="21" t="e">
        <f>(SUMIF(#REF!,"*-Si-USD-*-"&amp;$A172&amp;"-"&amp;$AJ$2,#REF!)*BN$6-SUMIF(#REF!,"*-Si-USD-*-"&amp;$A172&amp;"-"&amp;$AJ$2,#REF!)*BM$6)/BN$5</f>
        <v>#REF!</v>
      </c>
      <c r="BO172" s="21" t="e">
        <f>(SUMIF(#REF!,"*-Si-USD-*-"&amp;$A172&amp;"-"&amp;$AJ$2,#REF!)*BO$6-SUMIF(#REF!,"*-Si-USD-*-"&amp;$A172&amp;"-"&amp;$AJ$2,#REF!)*BN$6)/BO$5</f>
        <v>#REF!</v>
      </c>
      <c r="BP172" s="21" t="e">
        <f>(SUMIF(#REF!,"*-Si-USD-*-"&amp;$A172&amp;"-"&amp;$AJ$2,#REF!)*BP$6-SUMIF(#REF!,"*-Si-USD-*-"&amp;$A172&amp;"-"&amp;$AJ$2,#REF!)*BO$6)/BP$5</f>
        <v>#REF!</v>
      </c>
      <c r="BQ172" s="21" t="e">
        <f>(SUMIF(#REF!,"*-Si-USD-*-"&amp;$A172&amp;"-"&amp;$AJ$2,#REF!)*BQ$6-SUMIF(#REF!,"*-Si-USD-*-"&amp;$A172&amp;"-"&amp;$AJ$2,#REF!)*BP$6)/BQ$5</f>
        <v>#REF!</v>
      </c>
      <c r="BR172" s="21" t="e">
        <f>(SUMIF(#REF!,"*-Si-USD-*-"&amp;$A172&amp;"-"&amp;$AJ$2,#REF!)*BR$6-SUMIF(#REF!,"*-Si-USD-*-"&amp;$A172&amp;"-"&amp;$AJ$2,#REF!)*BQ$6)/BR$5</f>
        <v>#REF!</v>
      </c>
      <c r="BS172" s="21" t="e">
        <f>(SUMIF(#REF!,"*-Si-USD-*-"&amp;$A172&amp;"-"&amp;$AJ$2,#REF!)*BS$6-SUMIF(#REF!,"*-Si-USD-*-"&amp;$A172&amp;"-"&amp;$AJ$2,#REF!)*BR$6)/BS$5</f>
        <v>#REF!</v>
      </c>
      <c r="BT172" s="21" t="e">
        <f>(SUMIF(#REF!,"*-Si-USD-*-"&amp;$A172&amp;"-"&amp;$AJ$2,#REF!)*BT$6-SUMIF(#REF!,"*-Si-USD-*-"&amp;$A172&amp;"-"&amp;$AJ$2,#REF!)*BS$6)/BT$5</f>
        <v>#REF!</v>
      </c>
      <c r="BU172" s="21" t="e">
        <f>(SUMIF(#REF!,"*-Si-USD-*-"&amp;$A172&amp;"-"&amp;$AJ$2,#REF!)*BU$6-SUMIF(#REF!,"*-Si-USD-*-"&amp;$A172&amp;"-"&amp;$AJ$2,#REF!)*BT$6)/BU$5</f>
        <v>#REF!</v>
      </c>
      <c r="BV172" s="21" t="e">
        <f>(SUMIF(#REF!,"*-Si-USD-*-"&amp;$A172&amp;"-"&amp;$AJ$2,#REF!)*BV$6-SUMIF(#REF!,"*-Si-USD-*-"&amp;$A172&amp;"-"&amp;$AJ$2,#REF!)*BU$6)/BV$5</f>
        <v>#REF!</v>
      </c>
      <c r="BW172" s="21" t="e">
        <f>(SUMIF(#REF!,"*-Si-USD-*-"&amp;$A172&amp;"-"&amp;$AJ$2,#REF!)*BW$6-SUMIF(#REF!,"*-Si-USD-*-"&amp;$A172&amp;"-"&amp;$AJ$2,#REF!)*BV$6)/BW$5</f>
        <v>#REF!</v>
      </c>
      <c r="BX172" s="21" t="e">
        <f>(SUMIF(#REF!,"*-Si-USD-*-"&amp;$A172&amp;"-"&amp;$AJ$2,#REF!)*BX$6-SUMIF(#REF!,"*-Si-USD-*-"&amp;$A172&amp;"-"&amp;$AJ$2,#REF!)*BW$6)/BX$5</f>
        <v>#REF!</v>
      </c>
      <c r="CB172" s="28">
        <f>IFERROR(1000*SUMIF(#REF!,"*-Si-*-Si-"&amp;$A172&amp;"-"&amp;$AJ$2,#REF!)/(SUM(CC172:CE172)*$BX$6),0)</f>
        <v>0</v>
      </c>
      <c r="CC172" s="22" t="e">
        <f>SUMIF(#REF!,"*-Si-VEF-Si-"&amp;$A172&amp;"-"&amp;$AJ$2,#REF!)</f>
        <v>#REF!</v>
      </c>
      <c r="CD172" s="23" t="e">
        <f>SUMIF(#REF!,"*-Si-VEQ-Si-"&amp;$A172&amp;"-"&amp;$AJ$2,#REF!)</f>
        <v>#REF!</v>
      </c>
      <c r="CE172" s="24" t="e">
        <f>SUMIF(#REF!,"*-Si-USD-Si-"&amp;$A172&amp;"-"&amp;$AJ$2,#REF!)</f>
        <v>#REF!</v>
      </c>
      <c r="CI172" s="15" t="str">
        <f t="shared" si="51"/>
        <v>E172</v>
      </c>
      <c r="CK172" s="16">
        <v>7</v>
      </c>
      <c r="CL172" s="16">
        <v>0</v>
      </c>
      <c r="CM172" s="16">
        <v>4</v>
      </c>
    </row>
    <row r="173" spans="1:91" ht="20.100000000000001" customHeight="1" x14ac:dyDescent="0.25">
      <c r="A173" s="18" t="s">
        <v>286</v>
      </c>
      <c r="E173" s="15" t="s">
        <v>287</v>
      </c>
      <c r="G173" s="15" t="str">
        <f t="shared" si="52"/>
        <v>D173</v>
      </c>
      <c r="I173" s="27">
        <f ca="1">IFERROR(1000*SUMIF(#REF!,"*-Si-*-*-"&amp;$A173&amp;"-"&amp;J$2,INDIRECT("'BD Ppto'!"&amp;#REF!))/(SUM(J173:L173)*L$415),0)</f>
        <v>0</v>
      </c>
      <c r="J173" s="19" t="e">
        <f ca="1">SUMIF(#REF!,"*-Si-VEF-*-"&amp;$A173&amp;"-"&amp;$J$2,INDIRECT("'BD Ppto'!"&amp;#REF!))</f>
        <v>#REF!</v>
      </c>
      <c r="K173" s="20" t="e">
        <f ca="1">SUMIF(#REF!,"*-Si-VEQ-*-"&amp;$A173&amp;"-"&amp;$J$2,INDIRECT("'BD Ppto'!"&amp;#REF!))</f>
        <v>#REF!</v>
      </c>
      <c r="L173" s="21" t="e">
        <f ca="1">SUMIF(#REF!,"*-Si-USD-*-"&amp;$A173&amp;"-"&amp;$J$2,INDIRECT("'BD Ppto'!"&amp;#REF!))</f>
        <v>#REF!</v>
      </c>
      <c r="N173" s="27">
        <f ca="1">IFERROR(1000*SUMIF(#REF!,"*-Si-*-*-"&amp;$A173&amp;"-"&amp;O$2,INDIRECT("'BD Ppto'!"&amp;#REF!))/(SUM(O173:Q173)*Q$415),0)</f>
        <v>0</v>
      </c>
      <c r="O173" s="19" t="e">
        <f ca="1">SUMIF(#REF!,"*-Si-VEF-*-"&amp;$A173&amp;"-"&amp;O$2,INDIRECT("'BD Ppto'!"&amp;#REF!))</f>
        <v>#REF!</v>
      </c>
      <c r="P173" s="20" t="e">
        <f ca="1">SUMIF(#REF!,"*-Si-VEQ-*-"&amp;$A173&amp;"-"&amp;O$2,INDIRECT("'BD Ppto'!"&amp;#REF!))</f>
        <v>#REF!</v>
      </c>
      <c r="Q173" s="21" t="e">
        <f ca="1">SUMIF(#REF!,"*-Si-USD-*-"&amp;$A173&amp;"-"&amp;O$2,INDIRECT("'BD Ppto'!"&amp;#REF!))</f>
        <v>#REF!</v>
      </c>
      <c r="S173" s="27">
        <f ca="1">IFERROR(1000*SUMIF(#REF!,"*-Si-*-*-"&amp;$A173&amp;"-"&amp;T$2,INDIRECT("'BD Ppto'!"&amp;#REF!))/(SUM(T173:V173)*V$415),0)</f>
        <v>0</v>
      </c>
      <c r="T173" s="19" t="e">
        <f ca="1">SUMIF(#REF!,"*-Si-VEF-*-"&amp;$A173&amp;"-"&amp;T$2,INDIRECT("'BD Ppto'!"&amp;#REF!))</f>
        <v>#REF!</v>
      </c>
      <c r="U173" s="20" t="e">
        <f ca="1">SUMIF(#REF!,"*-Si-VEQ-*-"&amp;$A173&amp;"-"&amp;T$2,INDIRECT("'BD Ppto'!"&amp;#REF!))</f>
        <v>#REF!</v>
      </c>
      <c r="V173" s="21" t="e">
        <f ca="1">SUMIF(#REF!,"*-Si-USD-*-"&amp;$A173&amp;"-"&amp;T$2,INDIRECT("'BD Ppto'!"&amp;#REF!))</f>
        <v>#REF!</v>
      </c>
      <c r="X173" s="27">
        <f ca="1">IFERROR(1000*SUMIF(#REF!,"*-Si-*-*-"&amp;$A173&amp;"-"&amp;Y$2,INDIRECT("'BD Ppto'!"&amp;#REF!))/(SUM(Y173:AA173)*AA$415),0)</f>
        <v>0</v>
      </c>
      <c r="Y173" s="19" t="e">
        <f ca="1">SUMIF(#REF!,"*-Si-VEF-*-"&amp;$A173&amp;"-"&amp;Y$2,INDIRECT("'BD Ppto'!"&amp;#REF!))</f>
        <v>#REF!</v>
      </c>
      <c r="Z173" s="20" t="e">
        <f ca="1">SUMIF(#REF!,"*-Si-VEQ-*-"&amp;$A173&amp;"-"&amp;Y$2,INDIRECT("'BD Ppto'!"&amp;#REF!))</f>
        <v>#REF!</v>
      </c>
      <c r="AA173" s="21" t="e">
        <f ca="1">SUMIF(#REF!,"*-Si-USD-*-"&amp;$A173&amp;"-"&amp;Y$2,INDIRECT("'BD Ppto'!"&amp;#REF!))</f>
        <v>#REF!</v>
      </c>
      <c r="AC173" s="28">
        <f ca="1">IFERROR(1000*SUMIF(#REF!,"*-Si-*-Si-"&amp;$A173&amp;"-"&amp;AD$2,INDIRECT("'BD Ppto'!"&amp;#REF!))/(SUM(AD173:AF173)*AF$415),0)</f>
        <v>0</v>
      </c>
      <c r="AD173" s="22" t="e">
        <f ca="1">SUMIF(#REF!,"*-Si-VEF-Si-"&amp;$A173&amp;"-"&amp;AD$2,INDIRECT("'BD Ppto'!"&amp;#REF!))</f>
        <v>#REF!</v>
      </c>
      <c r="AE173" s="23" t="e">
        <f ca="1">SUMIF(#REF!,"*-Si-VEQ-Si-"&amp;$A173&amp;"-"&amp;AD$2,INDIRECT("'BD Ppto'!"&amp;#REF!))</f>
        <v>#REF!</v>
      </c>
      <c r="AF173" s="24" t="e">
        <f ca="1">SUMIF(#REF!,"*-Si-USD-Si-"&amp;$A173&amp;"-"&amp;AD$2,INDIRECT("'BD Ppto'!"&amp;#REF!))</f>
        <v>#REF!</v>
      </c>
      <c r="AI173" s="27">
        <f>IFERROR(1000*SUMIF(#REF!,"*-Si-*-*-"&amp;$A173&amp;"-"&amp;$AJ$2,#REF!)/((SUMIF(#REF!,"*-Si-*-*-"&amp;$A173&amp;"-"&amp;$AJ$2,#REF!))*$AV$6),0)</f>
        <v>0</v>
      </c>
      <c r="AJ173" s="25" t="e">
        <f>SUMIF(#REF!,"*-Si-VEF-*-"&amp;$A173&amp;"-"&amp;$AJ$2,#REF!)</f>
        <v>#REF!</v>
      </c>
      <c r="AK173" s="19" t="e">
        <f>SUMIF(#REF!,"*-Si-VEF-*-"&amp;$A173&amp;"-"&amp;$AJ$2,#REF!)</f>
        <v>#REF!</v>
      </c>
      <c r="AL173" s="19" t="e">
        <f>(SUMIF(#REF!,"*-Si-VEF-*-"&amp;$A173&amp;"-"&amp;$AJ$2,#REF!)*AL$6-SUMIF(#REF!,"*-Si-VEF-*-"&amp;$A173&amp;"-"&amp;$AJ$2,#REF!)*AK$6)/AL$5</f>
        <v>#REF!</v>
      </c>
      <c r="AM173" s="19" t="e">
        <f>(SUMIF(#REF!,"*-Si-VEF-*-"&amp;$A173&amp;"-"&amp;$AJ$2,#REF!)*AM$6-SUMIF(#REF!,"*-Si-VEF-*-"&amp;$A173&amp;"-"&amp;$AJ$2,#REF!)*AL$6)/AM$5</f>
        <v>#REF!</v>
      </c>
      <c r="AN173" s="19" t="e">
        <f>(SUMIF(#REF!,"*-Si-VEF-*-"&amp;$A173&amp;"-"&amp;$AJ$2,#REF!)*AN$6-SUMIF(#REF!,"*-Si-VEF-*-"&amp;$A173&amp;"-"&amp;$AJ$2,#REF!)*AM$6)/AN$5</f>
        <v>#REF!</v>
      </c>
      <c r="AO173" s="19" t="e">
        <f>(SUMIF(#REF!,"*-Si-VEF-*-"&amp;$A173&amp;"-"&amp;$AJ$2,#REF!)*AO$6-SUMIF(#REF!,"*-Si-VEF-*-"&amp;$A173&amp;"-"&amp;$AJ$2,#REF!)*AN$6)/AO$5</f>
        <v>#REF!</v>
      </c>
      <c r="AP173" s="19" t="e">
        <f>(SUMIF(#REF!,"*-Si-VEF-*-"&amp;$A173&amp;"-"&amp;$AJ$2,#REF!)*AP$6-SUMIF(#REF!,"*-Si-VEF-*-"&amp;$A173&amp;"-"&amp;$AJ$2,#REF!)*AO$6)/AP$5</f>
        <v>#REF!</v>
      </c>
      <c r="AQ173" s="19" t="e">
        <f>(SUMIF(#REF!,"*-Si-VEF-*-"&amp;$A173&amp;"-"&amp;$AJ$2,#REF!)*AQ$6-SUMIF(#REF!,"*-Si-VEF-*-"&amp;$A173&amp;"-"&amp;$AJ$2,#REF!)*AP$6)/AQ$5</f>
        <v>#REF!</v>
      </c>
      <c r="AR173" s="19" t="e">
        <f>(SUMIF(#REF!,"*-Si-VEF-*-"&amp;$A173&amp;"-"&amp;$AJ$2,#REF!)*AR$6-SUMIF(#REF!,"*-Si-VEF-*-"&amp;$A173&amp;"-"&amp;$AJ$2,#REF!)*AQ$6)/AR$5</f>
        <v>#REF!</v>
      </c>
      <c r="AS173" s="19" t="e">
        <f>(SUMIF(#REF!,"*-Si-VEF-*-"&amp;$A173&amp;"-"&amp;$AJ$2,#REF!)*AS$6-SUMIF(#REF!,"*-Si-VEF-*-"&amp;$A173&amp;"-"&amp;$AJ$2,#REF!)*AR$6)/AS$5</f>
        <v>#REF!</v>
      </c>
      <c r="AT173" s="19" t="e">
        <f>(SUMIF(#REF!,"*-Si-VEF-*-"&amp;$A173&amp;"-"&amp;$AJ$2,#REF!)*AT$6-SUMIF(#REF!,"*-Si-VEF-*-"&amp;$A173&amp;"-"&amp;$AJ$2,#REF!)*AS$6)/AT$5</f>
        <v>#REF!</v>
      </c>
      <c r="AU173" s="19" t="e">
        <f>(SUMIF(#REF!,"*-Si-VEF-*-"&amp;$A173&amp;"-"&amp;$AJ$2,#REF!)*AU$6-SUMIF(#REF!,"*-Si-VEF-*-"&amp;$A173&amp;"-"&amp;$AJ$2,#REF!)*AT$6)/AU$5</f>
        <v>#REF!</v>
      </c>
      <c r="AV173" s="19" t="e">
        <f>(SUMIF(#REF!,"*-Si-VEF-*-"&amp;$A173&amp;"-"&amp;$AJ$2,#REF!)*AV$6-SUMIF(#REF!,"*-Si-VEF-*-"&amp;$A173&amp;"-"&amp;$AJ$2,#REF!)*AU$6)/AV$5</f>
        <v>#REF!</v>
      </c>
      <c r="AX173" s="25" t="e">
        <f>SUMIF(#REF!,"*-Si-VEQ-*-"&amp;$A173&amp;"-"&amp;$AJ$2,#REF!)</f>
        <v>#REF!</v>
      </c>
      <c r="AY173" s="20" t="e">
        <f>SUMIF(#REF!,"*-Si-VEQ-*-"&amp;$A173&amp;"-"&amp;$AJ$2,#REF!)</f>
        <v>#REF!</v>
      </c>
      <c r="AZ173" s="20" t="e">
        <f>(SUMIF(#REF!,"*-Si-VEQ-*-"&amp;$A173&amp;"-"&amp;$AJ$2,#REF!)*AZ$6-SUMIF(#REF!,"*-Si-VEQ-*-"&amp;$A173&amp;"-"&amp;$AJ$2,#REF!)*AY$6)/AZ$5</f>
        <v>#REF!</v>
      </c>
      <c r="BA173" s="20" t="e">
        <f>(SUMIF(#REF!,"*-Si-VEQ-*-"&amp;$A173&amp;"-"&amp;$AJ$2,#REF!)*BA$6-SUMIF(#REF!,"*-Si-VEQ-*-"&amp;$A173&amp;"-"&amp;$AJ$2,#REF!)*AZ$6)/BA$5</f>
        <v>#REF!</v>
      </c>
      <c r="BB173" s="20" t="e">
        <f>(SUMIF(#REF!,"*-Si-VEQ-*-"&amp;$A173&amp;"-"&amp;$AJ$2,#REF!)*BB$6-SUMIF(#REF!,"*-Si-VEQ-*-"&amp;$A173&amp;"-"&amp;$AJ$2,#REF!)*BA$6)/BB$5</f>
        <v>#REF!</v>
      </c>
      <c r="BC173" s="20" t="e">
        <f>(SUMIF(#REF!,"*-Si-VEQ-*-"&amp;$A173&amp;"-"&amp;$AJ$2,#REF!)*BC$6-SUMIF(#REF!,"*-Si-VEQ-*-"&amp;$A173&amp;"-"&amp;$AJ$2,#REF!)*BB$6)/BC$5</f>
        <v>#REF!</v>
      </c>
      <c r="BD173" s="20" t="e">
        <f>(SUMIF(#REF!,"*-Si-VEQ-*-"&amp;$A173&amp;"-"&amp;$AJ$2,#REF!)*BD$6-SUMIF(#REF!,"*-Si-VEQ-*-"&amp;$A173&amp;"-"&amp;$AJ$2,#REF!)*BC$6)/BD$5</f>
        <v>#REF!</v>
      </c>
      <c r="BE173" s="20" t="e">
        <f>(SUMIF(#REF!,"*-Si-VEQ-*-"&amp;$A173&amp;"-"&amp;$AJ$2,#REF!)*BE$6-SUMIF(#REF!,"*-Si-VEQ-*-"&amp;$A173&amp;"-"&amp;$AJ$2,#REF!)*BD$6)/BE$5</f>
        <v>#REF!</v>
      </c>
      <c r="BF173" s="20" t="e">
        <f>(SUMIF(#REF!,"*-Si-VEQ-*-"&amp;$A173&amp;"-"&amp;$AJ$2,#REF!)*BF$6-SUMIF(#REF!,"*-Si-VEQ-*-"&amp;$A173&amp;"-"&amp;$AJ$2,#REF!)*BE$6)/BF$5</f>
        <v>#REF!</v>
      </c>
      <c r="BG173" s="20" t="e">
        <f>(SUMIF(#REF!,"*-Si-VEQ-*-"&amp;$A173&amp;"-"&amp;$AJ$2,#REF!)*BG$6-SUMIF(#REF!,"*-Si-VEQ-*-"&amp;$A173&amp;"-"&amp;$AJ$2,#REF!)*BF$6)/BG$5</f>
        <v>#REF!</v>
      </c>
      <c r="BH173" s="20" t="e">
        <f>(SUMIF(#REF!,"*-Si-VEQ-*-"&amp;$A173&amp;"-"&amp;$AJ$2,#REF!)*BH$6-SUMIF(#REF!,"*-Si-VEQ-*-"&amp;$A173&amp;"-"&amp;$AJ$2,#REF!)*BG$6)/BH$5</f>
        <v>#REF!</v>
      </c>
      <c r="BI173" s="20" t="e">
        <f>(SUMIF(#REF!,"*-Si-VEQ-*-"&amp;$A173&amp;"-"&amp;$AJ$2,#REF!)*BI$6-SUMIF(#REF!,"*-Si-VEQ-*-"&amp;$A173&amp;"-"&amp;$AJ$2,#REF!)*BH$6)/BI$5</f>
        <v>#REF!</v>
      </c>
      <c r="BJ173" s="20" t="e">
        <f>(SUMIF(#REF!,"*-Si-VEQ-*-"&amp;$A173&amp;"-"&amp;$AJ$2,#REF!)*BJ$6-SUMIF(#REF!,"*-Si-VEQ-*-"&amp;$A173&amp;"-"&amp;$AJ$2,#REF!)*BI$6)/BJ$5</f>
        <v>#REF!</v>
      </c>
      <c r="BL173" s="25" t="e">
        <f>SUMIF(#REF!,"*-Si-USD-*-"&amp;$A173&amp;"-"&amp;$AJ$2,#REF!)</f>
        <v>#REF!</v>
      </c>
      <c r="BM173" s="21" t="e">
        <f>SUMIF(#REF!,"*-Si-USD-*-"&amp;$A173&amp;"-"&amp;$AJ$2,#REF!)</f>
        <v>#REF!</v>
      </c>
      <c r="BN173" s="21" t="e">
        <f>(SUMIF(#REF!,"*-Si-USD-*-"&amp;$A173&amp;"-"&amp;$AJ$2,#REF!)*BN$6-SUMIF(#REF!,"*-Si-USD-*-"&amp;$A173&amp;"-"&amp;$AJ$2,#REF!)*BM$6)/BN$5</f>
        <v>#REF!</v>
      </c>
      <c r="BO173" s="21" t="e">
        <f>(SUMIF(#REF!,"*-Si-USD-*-"&amp;$A173&amp;"-"&amp;$AJ$2,#REF!)*BO$6-SUMIF(#REF!,"*-Si-USD-*-"&amp;$A173&amp;"-"&amp;$AJ$2,#REF!)*BN$6)/BO$5</f>
        <v>#REF!</v>
      </c>
      <c r="BP173" s="21" t="e">
        <f>(SUMIF(#REF!,"*-Si-USD-*-"&amp;$A173&amp;"-"&amp;$AJ$2,#REF!)*BP$6-SUMIF(#REF!,"*-Si-USD-*-"&amp;$A173&amp;"-"&amp;$AJ$2,#REF!)*BO$6)/BP$5</f>
        <v>#REF!</v>
      </c>
      <c r="BQ173" s="21" t="e">
        <f>(SUMIF(#REF!,"*-Si-USD-*-"&amp;$A173&amp;"-"&amp;$AJ$2,#REF!)*BQ$6-SUMIF(#REF!,"*-Si-USD-*-"&amp;$A173&amp;"-"&amp;$AJ$2,#REF!)*BP$6)/BQ$5</f>
        <v>#REF!</v>
      </c>
      <c r="BR173" s="21" t="e">
        <f>(SUMIF(#REF!,"*-Si-USD-*-"&amp;$A173&amp;"-"&amp;$AJ$2,#REF!)*BR$6-SUMIF(#REF!,"*-Si-USD-*-"&amp;$A173&amp;"-"&amp;$AJ$2,#REF!)*BQ$6)/BR$5</f>
        <v>#REF!</v>
      </c>
      <c r="BS173" s="21" t="e">
        <f>(SUMIF(#REF!,"*-Si-USD-*-"&amp;$A173&amp;"-"&amp;$AJ$2,#REF!)*BS$6-SUMIF(#REF!,"*-Si-USD-*-"&amp;$A173&amp;"-"&amp;$AJ$2,#REF!)*BR$6)/BS$5</f>
        <v>#REF!</v>
      </c>
      <c r="BT173" s="21" t="e">
        <f>(SUMIF(#REF!,"*-Si-USD-*-"&amp;$A173&amp;"-"&amp;$AJ$2,#REF!)*BT$6-SUMIF(#REF!,"*-Si-USD-*-"&amp;$A173&amp;"-"&amp;$AJ$2,#REF!)*BS$6)/BT$5</f>
        <v>#REF!</v>
      </c>
      <c r="BU173" s="21" t="e">
        <f>(SUMIF(#REF!,"*-Si-USD-*-"&amp;$A173&amp;"-"&amp;$AJ$2,#REF!)*BU$6-SUMIF(#REF!,"*-Si-USD-*-"&amp;$A173&amp;"-"&amp;$AJ$2,#REF!)*BT$6)/BU$5</f>
        <v>#REF!</v>
      </c>
      <c r="BV173" s="21" t="e">
        <f>(SUMIF(#REF!,"*-Si-USD-*-"&amp;$A173&amp;"-"&amp;$AJ$2,#REF!)*BV$6-SUMIF(#REF!,"*-Si-USD-*-"&amp;$A173&amp;"-"&amp;$AJ$2,#REF!)*BU$6)/BV$5</f>
        <v>#REF!</v>
      </c>
      <c r="BW173" s="21" t="e">
        <f>(SUMIF(#REF!,"*-Si-USD-*-"&amp;$A173&amp;"-"&amp;$AJ$2,#REF!)*BW$6-SUMIF(#REF!,"*-Si-USD-*-"&amp;$A173&amp;"-"&amp;$AJ$2,#REF!)*BV$6)/BW$5</f>
        <v>#REF!</v>
      </c>
      <c r="BX173" s="21" t="e">
        <f>(SUMIF(#REF!,"*-Si-USD-*-"&amp;$A173&amp;"-"&amp;$AJ$2,#REF!)*BX$6-SUMIF(#REF!,"*-Si-USD-*-"&amp;$A173&amp;"-"&amp;$AJ$2,#REF!)*BW$6)/BX$5</f>
        <v>#REF!</v>
      </c>
      <c r="CB173" s="28">
        <f>IFERROR(1000*SUMIF(#REF!,"*-Si-*-Si-"&amp;$A173&amp;"-"&amp;$AJ$2,#REF!)/(SUM(CC173:CE173)*$BX$6),0)</f>
        <v>0</v>
      </c>
      <c r="CC173" s="22" t="e">
        <f>SUMIF(#REF!,"*-Si-VEF-Si-"&amp;$A173&amp;"-"&amp;$AJ$2,#REF!)</f>
        <v>#REF!</v>
      </c>
      <c r="CD173" s="23" t="e">
        <f>SUMIF(#REF!,"*-Si-VEQ-Si-"&amp;$A173&amp;"-"&amp;$AJ$2,#REF!)</f>
        <v>#REF!</v>
      </c>
      <c r="CE173" s="24" t="e">
        <f>SUMIF(#REF!,"*-Si-USD-Si-"&amp;$A173&amp;"-"&amp;$AJ$2,#REF!)</f>
        <v>#REF!</v>
      </c>
      <c r="CI173" s="15" t="str">
        <f t="shared" si="51"/>
        <v>E173</v>
      </c>
      <c r="CK173" s="16">
        <v>7</v>
      </c>
      <c r="CL173" s="16">
        <v>0</v>
      </c>
      <c r="CM173" s="16">
        <v>4</v>
      </c>
    </row>
    <row r="174" spans="1:91" ht="20.100000000000001" customHeight="1" x14ac:dyDescent="0.25">
      <c r="A174" s="18" t="s">
        <v>288</v>
      </c>
      <c r="E174" s="15" t="s">
        <v>289</v>
      </c>
      <c r="G174" s="15" t="str">
        <f t="shared" si="52"/>
        <v>D174</v>
      </c>
      <c r="I174" s="27">
        <f ca="1">IFERROR(1000*SUMIF(#REF!,"*-Si-*-*-"&amp;$A174&amp;"-"&amp;J$2,INDIRECT("'BD Ppto'!"&amp;#REF!))/(SUM(J174:L174)*L$415),0)</f>
        <v>0</v>
      </c>
      <c r="J174" s="19" t="e">
        <f ca="1">SUMIF(#REF!,"*-Si-VEF-*-"&amp;$A174&amp;"-"&amp;$J$2,INDIRECT("'BD Ppto'!"&amp;#REF!))</f>
        <v>#REF!</v>
      </c>
      <c r="K174" s="20" t="e">
        <f ca="1">SUMIF(#REF!,"*-Si-VEQ-*-"&amp;$A174&amp;"-"&amp;$J$2,INDIRECT("'BD Ppto'!"&amp;#REF!))</f>
        <v>#REF!</v>
      </c>
      <c r="L174" s="21" t="e">
        <f ca="1">SUMIF(#REF!,"*-Si-USD-*-"&amp;$A174&amp;"-"&amp;$J$2,INDIRECT("'BD Ppto'!"&amp;#REF!))</f>
        <v>#REF!</v>
      </c>
      <c r="N174" s="27">
        <f ca="1">IFERROR(1000*SUMIF(#REF!,"*-Si-*-*-"&amp;$A174&amp;"-"&amp;O$2,INDIRECT("'BD Ppto'!"&amp;#REF!))/(SUM(O174:Q174)*Q$415),0)</f>
        <v>0</v>
      </c>
      <c r="O174" s="19" t="e">
        <f ca="1">SUMIF(#REF!,"*-Si-VEF-*-"&amp;$A174&amp;"-"&amp;O$2,INDIRECT("'BD Ppto'!"&amp;#REF!))</f>
        <v>#REF!</v>
      </c>
      <c r="P174" s="20" t="e">
        <f ca="1">SUMIF(#REF!,"*-Si-VEQ-*-"&amp;$A174&amp;"-"&amp;O$2,INDIRECT("'BD Ppto'!"&amp;#REF!))</f>
        <v>#REF!</v>
      </c>
      <c r="Q174" s="21" t="e">
        <f ca="1">SUMIF(#REF!,"*-Si-USD-*-"&amp;$A174&amp;"-"&amp;O$2,INDIRECT("'BD Ppto'!"&amp;#REF!))</f>
        <v>#REF!</v>
      </c>
      <c r="S174" s="27">
        <f ca="1">IFERROR(1000*SUMIF(#REF!,"*-Si-*-*-"&amp;$A174&amp;"-"&amp;T$2,INDIRECT("'BD Ppto'!"&amp;#REF!))/(SUM(T174:V174)*V$415),0)</f>
        <v>0</v>
      </c>
      <c r="T174" s="19" t="e">
        <f ca="1">SUMIF(#REF!,"*-Si-VEF-*-"&amp;$A174&amp;"-"&amp;T$2,INDIRECT("'BD Ppto'!"&amp;#REF!))</f>
        <v>#REF!</v>
      </c>
      <c r="U174" s="20" t="e">
        <f ca="1">SUMIF(#REF!,"*-Si-VEQ-*-"&amp;$A174&amp;"-"&amp;T$2,INDIRECT("'BD Ppto'!"&amp;#REF!))</f>
        <v>#REF!</v>
      </c>
      <c r="V174" s="21" t="e">
        <f ca="1">SUMIF(#REF!,"*-Si-USD-*-"&amp;$A174&amp;"-"&amp;T$2,INDIRECT("'BD Ppto'!"&amp;#REF!))</f>
        <v>#REF!</v>
      </c>
      <c r="X174" s="27">
        <f ca="1">IFERROR(1000*SUMIF(#REF!,"*-Si-*-*-"&amp;$A174&amp;"-"&amp;Y$2,INDIRECT("'BD Ppto'!"&amp;#REF!))/(SUM(Y174:AA174)*AA$415),0)</f>
        <v>0</v>
      </c>
      <c r="Y174" s="19" t="e">
        <f ca="1">SUMIF(#REF!,"*-Si-VEF-*-"&amp;$A174&amp;"-"&amp;Y$2,INDIRECT("'BD Ppto'!"&amp;#REF!))</f>
        <v>#REF!</v>
      </c>
      <c r="Z174" s="20" t="e">
        <f ca="1">SUMIF(#REF!,"*-Si-VEQ-*-"&amp;$A174&amp;"-"&amp;Y$2,INDIRECT("'BD Ppto'!"&amp;#REF!))</f>
        <v>#REF!</v>
      </c>
      <c r="AA174" s="21" t="e">
        <f ca="1">SUMIF(#REF!,"*-Si-USD-*-"&amp;$A174&amp;"-"&amp;Y$2,INDIRECT("'BD Ppto'!"&amp;#REF!))</f>
        <v>#REF!</v>
      </c>
      <c r="AC174" s="28">
        <f ca="1">IFERROR(1000*SUMIF(#REF!,"*-Si-*-Si-"&amp;$A174&amp;"-"&amp;AD$2,INDIRECT("'BD Ppto'!"&amp;#REF!))/(SUM(AD174:AF174)*AF$415),0)</f>
        <v>0</v>
      </c>
      <c r="AD174" s="22" t="e">
        <f ca="1">SUMIF(#REF!,"*-Si-VEF-Si-"&amp;$A174&amp;"-"&amp;AD$2,INDIRECT("'BD Ppto'!"&amp;#REF!))</f>
        <v>#REF!</v>
      </c>
      <c r="AE174" s="23" t="e">
        <f ca="1">SUMIF(#REF!,"*-Si-VEQ-Si-"&amp;$A174&amp;"-"&amp;AD$2,INDIRECT("'BD Ppto'!"&amp;#REF!))</f>
        <v>#REF!</v>
      </c>
      <c r="AF174" s="24" t="e">
        <f ca="1">SUMIF(#REF!,"*-Si-USD-Si-"&amp;$A174&amp;"-"&amp;AD$2,INDIRECT("'BD Ppto'!"&amp;#REF!))</f>
        <v>#REF!</v>
      </c>
      <c r="AI174" s="27">
        <f>IFERROR(1000*SUMIF(#REF!,"*-Si-*-*-"&amp;$A174&amp;"-"&amp;$AJ$2,#REF!)/((SUMIF(#REF!,"*-Si-*-*-"&amp;$A174&amp;"-"&amp;$AJ$2,#REF!))*$AV$6),0)</f>
        <v>0</v>
      </c>
      <c r="AJ174" s="25" t="e">
        <f>SUMIF(#REF!,"*-Si-VEF-*-"&amp;$A174&amp;"-"&amp;$AJ$2,#REF!)</f>
        <v>#REF!</v>
      </c>
      <c r="AK174" s="19" t="e">
        <f>SUMIF(#REF!,"*-Si-VEF-*-"&amp;$A174&amp;"-"&amp;$AJ$2,#REF!)</f>
        <v>#REF!</v>
      </c>
      <c r="AL174" s="19" t="e">
        <f>(SUMIF(#REF!,"*-Si-VEF-*-"&amp;$A174&amp;"-"&amp;$AJ$2,#REF!)*AL$6-SUMIF(#REF!,"*-Si-VEF-*-"&amp;$A174&amp;"-"&amp;$AJ$2,#REF!)*AK$6)/AL$5</f>
        <v>#REF!</v>
      </c>
      <c r="AM174" s="19" t="e">
        <f>(SUMIF(#REF!,"*-Si-VEF-*-"&amp;$A174&amp;"-"&amp;$AJ$2,#REF!)*AM$6-SUMIF(#REF!,"*-Si-VEF-*-"&amp;$A174&amp;"-"&amp;$AJ$2,#REF!)*AL$6)/AM$5</f>
        <v>#REF!</v>
      </c>
      <c r="AN174" s="19" t="e">
        <f>(SUMIF(#REF!,"*-Si-VEF-*-"&amp;$A174&amp;"-"&amp;$AJ$2,#REF!)*AN$6-SUMIF(#REF!,"*-Si-VEF-*-"&amp;$A174&amp;"-"&amp;$AJ$2,#REF!)*AM$6)/AN$5</f>
        <v>#REF!</v>
      </c>
      <c r="AO174" s="19" t="e">
        <f>(SUMIF(#REF!,"*-Si-VEF-*-"&amp;$A174&amp;"-"&amp;$AJ$2,#REF!)*AO$6-SUMIF(#REF!,"*-Si-VEF-*-"&amp;$A174&amp;"-"&amp;$AJ$2,#REF!)*AN$6)/AO$5</f>
        <v>#REF!</v>
      </c>
      <c r="AP174" s="19" t="e">
        <f>(SUMIF(#REF!,"*-Si-VEF-*-"&amp;$A174&amp;"-"&amp;$AJ$2,#REF!)*AP$6-SUMIF(#REF!,"*-Si-VEF-*-"&amp;$A174&amp;"-"&amp;$AJ$2,#REF!)*AO$6)/AP$5</f>
        <v>#REF!</v>
      </c>
      <c r="AQ174" s="19" t="e">
        <f>(SUMIF(#REF!,"*-Si-VEF-*-"&amp;$A174&amp;"-"&amp;$AJ$2,#REF!)*AQ$6-SUMIF(#REF!,"*-Si-VEF-*-"&amp;$A174&amp;"-"&amp;$AJ$2,#REF!)*AP$6)/AQ$5</f>
        <v>#REF!</v>
      </c>
      <c r="AR174" s="19" t="e">
        <f>(SUMIF(#REF!,"*-Si-VEF-*-"&amp;$A174&amp;"-"&amp;$AJ$2,#REF!)*AR$6-SUMIF(#REF!,"*-Si-VEF-*-"&amp;$A174&amp;"-"&amp;$AJ$2,#REF!)*AQ$6)/AR$5</f>
        <v>#REF!</v>
      </c>
      <c r="AS174" s="19" t="e">
        <f>(SUMIF(#REF!,"*-Si-VEF-*-"&amp;$A174&amp;"-"&amp;$AJ$2,#REF!)*AS$6-SUMIF(#REF!,"*-Si-VEF-*-"&amp;$A174&amp;"-"&amp;$AJ$2,#REF!)*AR$6)/AS$5</f>
        <v>#REF!</v>
      </c>
      <c r="AT174" s="19" t="e">
        <f>(SUMIF(#REF!,"*-Si-VEF-*-"&amp;$A174&amp;"-"&amp;$AJ$2,#REF!)*AT$6-SUMIF(#REF!,"*-Si-VEF-*-"&amp;$A174&amp;"-"&amp;$AJ$2,#REF!)*AS$6)/AT$5</f>
        <v>#REF!</v>
      </c>
      <c r="AU174" s="19" t="e">
        <f>(SUMIF(#REF!,"*-Si-VEF-*-"&amp;$A174&amp;"-"&amp;$AJ$2,#REF!)*AU$6-SUMIF(#REF!,"*-Si-VEF-*-"&amp;$A174&amp;"-"&amp;$AJ$2,#REF!)*AT$6)/AU$5</f>
        <v>#REF!</v>
      </c>
      <c r="AV174" s="19" t="e">
        <f>(SUMIF(#REF!,"*-Si-VEF-*-"&amp;$A174&amp;"-"&amp;$AJ$2,#REF!)*AV$6-SUMIF(#REF!,"*-Si-VEF-*-"&amp;$A174&amp;"-"&amp;$AJ$2,#REF!)*AU$6)/AV$5</f>
        <v>#REF!</v>
      </c>
      <c r="AX174" s="25" t="e">
        <f>SUMIF(#REF!,"*-Si-VEQ-*-"&amp;$A174&amp;"-"&amp;$AJ$2,#REF!)</f>
        <v>#REF!</v>
      </c>
      <c r="AY174" s="20" t="e">
        <f>SUMIF(#REF!,"*-Si-VEQ-*-"&amp;$A174&amp;"-"&amp;$AJ$2,#REF!)</f>
        <v>#REF!</v>
      </c>
      <c r="AZ174" s="20" t="e">
        <f>(SUMIF(#REF!,"*-Si-VEQ-*-"&amp;$A174&amp;"-"&amp;$AJ$2,#REF!)*AZ$6-SUMIF(#REF!,"*-Si-VEQ-*-"&amp;$A174&amp;"-"&amp;$AJ$2,#REF!)*AY$6)/AZ$5</f>
        <v>#REF!</v>
      </c>
      <c r="BA174" s="20" t="e">
        <f>(SUMIF(#REF!,"*-Si-VEQ-*-"&amp;$A174&amp;"-"&amp;$AJ$2,#REF!)*BA$6-SUMIF(#REF!,"*-Si-VEQ-*-"&amp;$A174&amp;"-"&amp;$AJ$2,#REF!)*AZ$6)/BA$5</f>
        <v>#REF!</v>
      </c>
      <c r="BB174" s="20" t="e">
        <f>(SUMIF(#REF!,"*-Si-VEQ-*-"&amp;$A174&amp;"-"&amp;$AJ$2,#REF!)*BB$6-SUMIF(#REF!,"*-Si-VEQ-*-"&amp;$A174&amp;"-"&amp;$AJ$2,#REF!)*BA$6)/BB$5</f>
        <v>#REF!</v>
      </c>
      <c r="BC174" s="20" t="e">
        <f>(SUMIF(#REF!,"*-Si-VEQ-*-"&amp;$A174&amp;"-"&amp;$AJ$2,#REF!)*BC$6-SUMIF(#REF!,"*-Si-VEQ-*-"&amp;$A174&amp;"-"&amp;$AJ$2,#REF!)*BB$6)/BC$5</f>
        <v>#REF!</v>
      </c>
      <c r="BD174" s="20" t="e">
        <f>(SUMIF(#REF!,"*-Si-VEQ-*-"&amp;$A174&amp;"-"&amp;$AJ$2,#REF!)*BD$6-SUMIF(#REF!,"*-Si-VEQ-*-"&amp;$A174&amp;"-"&amp;$AJ$2,#REF!)*BC$6)/BD$5</f>
        <v>#REF!</v>
      </c>
      <c r="BE174" s="20" t="e">
        <f>(SUMIF(#REF!,"*-Si-VEQ-*-"&amp;$A174&amp;"-"&amp;$AJ$2,#REF!)*BE$6-SUMIF(#REF!,"*-Si-VEQ-*-"&amp;$A174&amp;"-"&amp;$AJ$2,#REF!)*BD$6)/BE$5</f>
        <v>#REF!</v>
      </c>
      <c r="BF174" s="20" t="e">
        <f>(SUMIF(#REF!,"*-Si-VEQ-*-"&amp;$A174&amp;"-"&amp;$AJ$2,#REF!)*BF$6-SUMIF(#REF!,"*-Si-VEQ-*-"&amp;$A174&amp;"-"&amp;$AJ$2,#REF!)*BE$6)/BF$5</f>
        <v>#REF!</v>
      </c>
      <c r="BG174" s="20" t="e">
        <f>(SUMIF(#REF!,"*-Si-VEQ-*-"&amp;$A174&amp;"-"&amp;$AJ$2,#REF!)*BG$6-SUMIF(#REF!,"*-Si-VEQ-*-"&amp;$A174&amp;"-"&amp;$AJ$2,#REF!)*BF$6)/BG$5</f>
        <v>#REF!</v>
      </c>
      <c r="BH174" s="20" t="e">
        <f>(SUMIF(#REF!,"*-Si-VEQ-*-"&amp;$A174&amp;"-"&amp;$AJ$2,#REF!)*BH$6-SUMIF(#REF!,"*-Si-VEQ-*-"&amp;$A174&amp;"-"&amp;$AJ$2,#REF!)*BG$6)/BH$5</f>
        <v>#REF!</v>
      </c>
      <c r="BI174" s="20" t="e">
        <f>(SUMIF(#REF!,"*-Si-VEQ-*-"&amp;$A174&amp;"-"&amp;$AJ$2,#REF!)*BI$6-SUMIF(#REF!,"*-Si-VEQ-*-"&amp;$A174&amp;"-"&amp;$AJ$2,#REF!)*BH$6)/BI$5</f>
        <v>#REF!</v>
      </c>
      <c r="BJ174" s="20" t="e">
        <f>(SUMIF(#REF!,"*-Si-VEQ-*-"&amp;$A174&amp;"-"&amp;$AJ$2,#REF!)*BJ$6-SUMIF(#REF!,"*-Si-VEQ-*-"&amp;$A174&amp;"-"&amp;$AJ$2,#REF!)*BI$6)/BJ$5</f>
        <v>#REF!</v>
      </c>
      <c r="BL174" s="25" t="e">
        <f>SUMIF(#REF!,"*-Si-USD-*-"&amp;$A174&amp;"-"&amp;$AJ$2,#REF!)</f>
        <v>#REF!</v>
      </c>
      <c r="BM174" s="21" t="e">
        <f>SUMIF(#REF!,"*-Si-USD-*-"&amp;$A174&amp;"-"&amp;$AJ$2,#REF!)</f>
        <v>#REF!</v>
      </c>
      <c r="BN174" s="21" t="e">
        <f>(SUMIF(#REF!,"*-Si-USD-*-"&amp;$A174&amp;"-"&amp;$AJ$2,#REF!)*BN$6-SUMIF(#REF!,"*-Si-USD-*-"&amp;$A174&amp;"-"&amp;$AJ$2,#REF!)*BM$6)/BN$5</f>
        <v>#REF!</v>
      </c>
      <c r="BO174" s="21" t="e">
        <f>(SUMIF(#REF!,"*-Si-USD-*-"&amp;$A174&amp;"-"&amp;$AJ$2,#REF!)*BO$6-SUMIF(#REF!,"*-Si-USD-*-"&amp;$A174&amp;"-"&amp;$AJ$2,#REF!)*BN$6)/BO$5</f>
        <v>#REF!</v>
      </c>
      <c r="BP174" s="21" t="e">
        <f>(SUMIF(#REF!,"*-Si-USD-*-"&amp;$A174&amp;"-"&amp;$AJ$2,#REF!)*BP$6-SUMIF(#REF!,"*-Si-USD-*-"&amp;$A174&amp;"-"&amp;$AJ$2,#REF!)*BO$6)/BP$5</f>
        <v>#REF!</v>
      </c>
      <c r="BQ174" s="21" t="e">
        <f>(SUMIF(#REF!,"*-Si-USD-*-"&amp;$A174&amp;"-"&amp;$AJ$2,#REF!)*BQ$6-SUMIF(#REF!,"*-Si-USD-*-"&amp;$A174&amp;"-"&amp;$AJ$2,#REF!)*BP$6)/BQ$5</f>
        <v>#REF!</v>
      </c>
      <c r="BR174" s="21" t="e">
        <f>(SUMIF(#REF!,"*-Si-USD-*-"&amp;$A174&amp;"-"&amp;$AJ$2,#REF!)*BR$6-SUMIF(#REF!,"*-Si-USD-*-"&amp;$A174&amp;"-"&amp;$AJ$2,#REF!)*BQ$6)/BR$5</f>
        <v>#REF!</v>
      </c>
      <c r="BS174" s="21" t="e">
        <f>(SUMIF(#REF!,"*-Si-USD-*-"&amp;$A174&amp;"-"&amp;$AJ$2,#REF!)*BS$6-SUMIF(#REF!,"*-Si-USD-*-"&amp;$A174&amp;"-"&amp;$AJ$2,#REF!)*BR$6)/BS$5</f>
        <v>#REF!</v>
      </c>
      <c r="BT174" s="21" t="e">
        <f>(SUMIF(#REF!,"*-Si-USD-*-"&amp;$A174&amp;"-"&amp;$AJ$2,#REF!)*BT$6-SUMIF(#REF!,"*-Si-USD-*-"&amp;$A174&amp;"-"&amp;$AJ$2,#REF!)*BS$6)/BT$5</f>
        <v>#REF!</v>
      </c>
      <c r="BU174" s="21" t="e">
        <f>(SUMIF(#REF!,"*-Si-USD-*-"&amp;$A174&amp;"-"&amp;$AJ$2,#REF!)*BU$6-SUMIF(#REF!,"*-Si-USD-*-"&amp;$A174&amp;"-"&amp;$AJ$2,#REF!)*BT$6)/BU$5</f>
        <v>#REF!</v>
      </c>
      <c r="BV174" s="21" t="e">
        <f>(SUMIF(#REF!,"*-Si-USD-*-"&amp;$A174&amp;"-"&amp;$AJ$2,#REF!)*BV$6-SUMIF(#REF!,"*-Si-USD-*-"&amp;$A174&amp;"-"&amp;$AJ$2,#REF!)*BU$6)/BV$5</f>
        <v>#REF!</v>
      </c>
      <c r="BW174" s="21" t="e">
        <f>(SUMIF(#REF!,"*-Si-USD-*-"&amp;$A174&amp;"-"&amp;$AJ$2,#REF!)*BW$6-SUMIF(#REF!,"*-Si-USD-*-"&amp;$A174&amp;"-"&amp;$AJ$2,#REF!)*BV$6)/BW$5</f>
        <v>#REF!</v>
      </c>
      <c r="BX174" s="21" t="e">
        <f>(SUMIF(#REF!,"*-Si-USD-*-"&amp;$A174&amp;"-"&amp;$AJ$2,#REF!)*BX$6-SUMIF(#REF!,"*-Si-USD-*-"&amp;$A174&amp;"-"&amp;$AJ$2,#REF!)*BW$6)/BX$5</f>
        <v>#REF!</v>
      </c>
      <c r="CB174" s="28">
        <f>IFERROR(1000*SUMIF(#REF!,"*-Si-*-Si-"&amp;$A174&amp;"-"&amp;$AJ$2,#REF!)/(SUM(CC174:CE174)*$BX$6),0)</f>
        <v>0</v>
      </c>
      <c r="CC174" s="22" t="e">
        <f>SUMIF(#REF!,"*-Si-VEF-Si-"&amp;$A174&amp;"-"&amp;$AJ$2,#REF!)</f>
        <v>#REF!</v>
      </c>
      <c r="CD174" s="23" t="e">
        <f>SUMIF(#REF!,"*-Si-VEQ-Si-"&amp;$A174&amp;"-"&amp;$AJ$2,#REF!)</f>
        <v>#REF!</v>
      </c>
      <c r="CE174" s="24" t="e">
        <f>SUMIF(#REF!,"*-Si-USD-Si-"&amp;$A174&amp;"-"&amp;$AJ$2,#REF!)</f>
        <v>#REF!</v>
      </c>
      <c r="CI174" s="15" t="str">
        <f t="shared" si="51"/>
        <v>E174</v>
      </c>
      <c r="CK174" s="16">
        <v>9</v>
      </c>
      <c r="CL174" s="16">
        <v>0</v>
      </c>
      <c r="CM174" s="16">
        <v>4</v>
      </c>
    </row>
    <row r="175" spans="1:91" ht="20.100000000000001" customHeight="1" x14ac:dyDescent="0.25">
      <c r="A175" s="18" t="s">
        <v>290</v>
      </c>
      <c r="E175" s="15" t="s">
        <v>244</v>
      </c>
      <c r="G175" s="15" t="str">
        <f t="shared" si="52"/>
        <v>D175</v>
      </c>
      <c r="I175" s="27">
        <f ca="1">IFERROR(1000*SUMIF(#REF!,"*-Si-*-*-"&amp;$A175&amp;"-"&amp;J$2,INDIRECT("'BD Ppto'!"&amp;#REF!))/(SUM(J175:L175)*L$415),0)</f>
        <v>0</v>
      </c>
      <c r="J175" s="19" t="e">
        <f ca="1">SUMIF(#REF!,"*-Si-VEF-*-"&amp;$A175&amp;"-"&amp;$J$2,INDIRECT("'BD Ppto'!"&amp;#REF!))</f>
        <v>#REF!</v>
      </c>
      <c r="K175" s="20" t="e">
        <f ca="1">SUMIF(#REF!,"*-Si-VEQ-*-"&amp;$A175&amp;"-"&amp;$J$2,INDIRECT("'BD Ppto'!"&amp;#REF!))</f>
        <v>#REF!</v>
      </c>
      <c r="L175" s="21" t="e">
        <f ca="1">SUMIF(#REF!,"*-Si-USD-*-"&amp;$A175&amp;"-"&amp;$J$2,INDIRECT("'BD Ppto'!"&amp;#REF!))</f>
        <v>#REF!</v>
      </c>
      <c r="N175" s="27">
        <f ca="1">IFERROR(1000*SUMIF(#REF!,"*-Si-*-*-"&amp;$A175&amp;"-"&amp;O$2,INDIRECT("'BD Ppto'!"&amp;#REF!))/(SUM(O175:Q175)*Q$415),0)</f>
        <v>0</v>
      </c>
      <c r="O175" s="19" t="e">
        <f ca="1">SUMIF(#REF!,"*-Si-VEF-*-"&amp;$A175&amp;"-"&amp;O$2,INDIRECT("'BD Ppto'!"&amp;#REF!))</f>
        <v>#REF!</v>
      </c>
      <c r="P175" s="20" t="e">
        <f ca="1">SUMIF(#REF!,"*-Si-VEQ-*-"&amp;$A175&amp;"-"&amp;O$2,INDIRECT("'BD Ppto'!"&amp;#REF!))</f>
        <v>#REF!</v>
      </c>
      <c r="Q175" s="21" t="e">
        <f ca="1">SUMIF(#REF!,"*-Si-USD-*-"&amp;$A175&amp;"-"&amp;O$2,INDIRECT("'BD Ppto'!"&amp;#REF!))</f>
        <v>#REF!</v>
      </c>
      <c r="S175" s="27">
        <f ca="1">IFERROR(1000*SUMIF(#REF!,"*-Si-*-*-"&amp;$A175&amp;"-"&amp;T$2,INDIRECT("'BD Ppto'!"&amp;#REF!))/(SUM(T175:V175)*V$415),0)</f>
        <v>0</v>
      </c>
      <c r="T175" s="19" t="e">
        <f ca="1">SUMIF(#REF!,"*-Si-VEF-*-"&amp;$A175&amp;"-"&amp;T$2,INDIRECT("'BD Ppto'!"&amp;#REF!))</f>
        <v>#REF!</v>
      </c>
      <c r="U175" s="20" t="e">
        <f ca="1">SUMIF(#REF!,"*-Si-VEQ-*-"&amp;$A175&amp;"-"&amp;T$2,INDIRECT("'BD Ppto'!"&amp;#REF!))</f>
        <v>#REF!</v>
      </c>
      <c r="V175" s="21" t="e">
        <f ca="1">SUMIF(#REF!,"*-Si-USD-*-"&amp;$A175&amp;"-"&amp;T$2,INDIRECT("'BD Ppto'!"&amp;#REF!))</f>
        <v>#REF!</v>
      </c>
      <c r="X175" s="27">
        <f ca="1">IFERROR(1000*SUMIF(#REF!,"*-Si-*-*-"&amp;$A175&amp;"-"&amp;Y$2,INDIRECT("'BD Ppto'!"&amp;#REF!))/(SUM(Y175:AA175)*AA$415),0)</f>
        <v>0</v>
      </c>
      <c r="Y175" s="19" t="e">
        <f ca="1">SUMIF(#REF!,"*-Si-VEF-*-"&amp;$A175&amp;"-"&amp;Y$2,INDIRECT("'BD Ppto'!"&amp;#REF!))</f>
        <v>#REF!</v>
      </c>
      <c r="Z175" s="20" t="e">
        <f ca="1">SUMIF(#REF!,"*-Si-VEQ-*-"&amp;$A175&amp;"-"&amp;Y$2,INDIRECT("'BD Ppto'!"&amp;#REF!))</f>
        <v>#REF!</v>
      </c>
      <c r="AA175" s="21" t="e">
        <f ca="1">SUMIF(#REF!,"*-Si-USD-*-"&amp;$A175&amp;"-"&amp;Y$2,INDIRECT("'BD Ppto'!"&amp;#REF!))</f>
        <v>#REF!</v>
      </c>
      <c r="AC175" s="28">
        <f ca="1">IFERROR(1000*SUMIF(#REF!,"*-Si-*-Si-"&amp;$A175&amp;"-"&amp;AD$2,INDIRECT("'BD Ppto'!"&amp;#REF!))/(SUM(AD175:AF175)*AF$415),0)</f>
        <v>0</v>
      </c>
      <c r="AD175" s="22" t="e">
        <f ca="1">SUMIF(#REF!,"*-Si-VEF-Si-"&amp;$A175&amp;"-"&amp;AD$2,INDIRECT("'BD Ppto'!"&amp;#REF!))</f>
        <v>#REF!</v>
      </c>
      <c r="AE175" s="23" t="e">
        <f ca="1">SUMIF(#REF!,"*-Si-VEQ-Si-"&amp;$A175&amp;"-"&amp;AD$2,INDIRECT("'BD Ppto'!"&amp;#REF!))</f>
        <v>#REF!</v>
      </c>
      <c r="AF175" s="24" t="e">
        <f ca="1">SUMIF(#REF!,"*-Si-USD-Si-"&amp;$A175&amp;"-"&amp;AD$2,INDIRECT("'BD Ppto'!"&amp;#REF!))</f>
        <v>#REF!</v>
      </c>
      <c r="AI175" s="27">
        <f>IFERROR(1000*SUMIF(#REF!,"*-Si-*-*-"&amp;$A175&amp;"-"&amp;$AJ$2,#REF!)/((SUMIF(#REF!,"*-Si-*-*-"&amp;$A175&amp;"-"&amp;$AJ$2,#REF!))*$AV$6),0)</f>
        <v>0</v>
      </c>
      <c r="AJ175" s="25" t="e">
        <f>SUMIF(#REF!,"*-Si-VEF-*-"&amp;$A175&amp;"-"&amp;$AJ$2,#REF!)</f>
        <v>#REF!</v>
      </c>
      <c r="AK175" s="19" t="e">
        <f>SUMIF(#REF!,"*-Si-VEF-*-"&amp;$A175&amp;"-"&amp;$AJ$2,#REF!)</f>
        <v>#REF!</v>
      </c>
      <c r="AL175" s="19" t="e">
        <f>(SUMIF(#REF!,"*-Si-VEF-*-"&amp;$A175&amp;"-"&amp;$AJ$2,#REF!)*AL$6-SUMIF(#REF!,"*-Si-VEF-*-"&amp;$A175&amp;"-"&amp;$AJ$2,#REF!)*AK$6)/AL$5</f>
        <v>#REF!</v>
      </c>
      <c r="AM175" s="19" t="e">
        <f>(SUMIF(#REF!,"*-Si-VEF-*-"&amp;$A175&amp;"-"&amp;$AJ$2,#REF!)*AM$6-SUMIF(#REF!,"*-Si-VEF-*-"&amp;$A175&amp;"-"&amp;$AJ$2,#REF!)*AL$6)/AM$5</f>
        <v>#REF!</v>
      </c>
      <c r="AN175" s="19" t="e">
        <f>(SUMIF(#REF!,"*-Si-VEF-*-"&amp;$A175&amp;"-"&amp;$AJ$2,#REF!)*AN$6-SUMIF(#REF!,"*-Si-VEF-*-"&amp;$A175&amp;"-"&amp;$AJ$2,#REF!)*AM$6)/AN$5</f>
        <v>#REF!</v>
      </c>
      <c r="AO175" s="19" t="e">
        <f>(SUMIF(#REF!,"*-Si-VEF-*-"&amp;$A175&amp;"-"&amp;$AJ$2,#REF!)*AO$6-SUMIF(#REF!,"*-Si-VEF-*-"&amp;$A175&amp;"-"&amp;$AJ$2,#REF!)*AN$6)/AO$5</f>
        <v>#REF!</v>
      </c>
      <c r="AP175" s="19" t="e">
        <f>(SUMIF(#REF!,"*-Si-VEF-*-"&amp;$A175&amp;"-"&amp;$AJ$2,#REF!)*AP$6-SUMIF(#REF!,"*-Si-VEF-*-"&amp;$A175&amp;"-"&amp;$AJ$2,#REF!)*AO$6)/AP$5</f>
        <v>#REF!</v>
      </c>
      <c r="AQ175" s="19" t="e">
        <f>(SUMIF(#REF!,"*-Si-VEF-*-"&amp;$A175&amp;"-"&amp;$AJ$2,#REF!)*AQ$6-SUMIF(#REF!,"*-Si-VEF-*-"&amp;$A175&amp;"-"&amp;$AJ$2,#REF!)*AP$6)/AQ$5</f>
        <v>#REF!</v>
      </c>
      <c r="AR175" s="19" t="e">
        <f>(SUMIF(#REF!,"*-Si-VEF-*-"&amp;$A175&amp;"-"&amp;$AJ$2,#REF!)*AR$6-SUMIF(#REF!,"*-Si-VEF-*-"&amp;$A175&amp;"-"&amp;$AJ$2,#REF!)*AQ$6)/AR$5</f>
        <v>#REF!</v>
      </c>
      <c r="AS175" s="19" t="e">
        <f>(SUMIF(#REF!,"*-Si-VEF-*-"&amp;$A175&amp;"-"&amp;$AJ$2,#REF!)*AS$6-SUMIF(#REF!,"*-Si-VEF-*-"&amp;$A175&amp;"-"&amp;$AJ$2,#REF!)*AR$6)/AS$5</f>
        <v>#REF!</v>
      </c>
      <c r="AT175" s="19" t="e">
        <f>(SUMIF(#REF!,"*-Si-VEF-*-"&amp;$A175&amp;"-"&amp;$AJ$2,#REF!)*AT$6-SUMIF(#REF!,"*-Si-VEF-*-"&amp;$A175&amp;"-"&amp;$AJ$2,#REF!)*AS$6)/AT$5</f>
        <v>#REF!</v>
      </c>
      <c r="AU175" s="19" t="e">
        <f>(SUMIF(#REF!,"*-Si-VEF-*-"&amp;$A175&amp;"-"&amp;$AJ$2,#REF!)*AU$6-SUMIF(#REF!,"*-Si-VEF-*-"&amp;$A175&amp;"-"&amp;$AJ$2,#REF!)*AT$6)/AU$5</f>
        <v>#REF!</v>
      </c>
      <c r="AV175" s="19" t="e">
        <f>(SUMIF(#REF!,"*-Si-VEF-*-"&amp;$A175&amp;"-"&amp;$AJ$2,#REF!)*AV$6-SUMIF(#REF!,"*-Si-VEF-*-"&amp;$A175&amp;"-"&amp;$AJ$2,#REF!)*AU$6)/AV$5</f>
        <v>#REF!</v>
      </c>
      <c r="AX175" s="25" t="e">
        <f>SUMIF(#REF!,"*-Si-VEQ-*-"&amp;$A175&amp;"-"&amp;$AJ$2,#REF!)</f>
        <v>#REF!</v>
      </c>
      <c r="AY175" s="20" t="e">
        <f>SUMIF(#REF!,"*-Si-VEQ-*-"&amp;$A175&amp;"-"&amp;$AJ$2,#REF!)</f>
        <v>#REF!</v>
      </c>
      <c r="AZ175" s="20" t="e">
        <f>(SUMIF(#REF!,"*-Si-VEQ-*-"&amp;$A175&amp;"-"&amp;$AJ$2,#REF!)*AZ$6-SUMIF(#REF!,"*-Si-VEQ-*-"&amp;$A175&amp;"-"&amp;$AJ$2,#REF!)*AY$6)/AZ$5</f>
        <v>#REF!</v>
      </c>
      <c r="BA175" s="20" t="e">
        <f>(SUMIF(#REF!,"*-Si-VEQ-*-"&amp;$A175&amp;"-"&amp;$AJ$2,#REF!)*BA$6-SUMIF(#REF!,"*-Si-VEQ-*-"&amp;$A175&amp;"-"&amp;$AJ$2,#REF!)*AZ$6)/BA$5</f>
        <v>#REF!</v>
      </c>
      <c r="BB175" s="20" t="e">
        <f>(SUMIF(#REF!,"*-Si-VEQ-*-"&amp;$A175&amp;"-"&amp;$AJ$2,#REF!)*BB$6-SUMIF(#REF!,"*-Si-VEQ-*-"&amp;$A175&amp;"-"&amp;$AJ$2,#REF!)*BA$6)/BB$5</f>
        <v>#REF!</v>
      </c>
      <c r="BC175" s="20" t="e">
        <f>(SUMIF(#REF!,"*-Si-VEQ-*-"&amp;$A175&amp;"-"&amp;$AJ$2,#REF!)*BC$6-SUMIF(#REF!,"*-Si-VEQ-*-"&amp;$A175&amp;"-"&amp;$AJ$2,#REF!)*BB$6)/BC$5</f>
        <v>#REF!</v>
      </c>
      <c r="BD175" s="20" t="e">
        <f>(SUMIF(#REF!,"*-Si-VEQ-*-"&amp;$A175&amp;"-"&amp;$AJ$2,#REF!)*BD$6-SUMIF(#REF!,"*-Si-VEQ-*-"&amp;$A175&amp;"-"&amp;$AJ$2,#REF!)*BC$6)/BD$5</f>
        <v>#REF!</v>
      </c>
      <c r="BE175" s="20" t="e">
        <f>(SUMIF(#REF!,"*-Si-VEQ-*-"&amp;$A175&amp;"-"&amp;$AJ$2,#REF!)*BE$6-SUMIF(#REF!,"*-Si-VEQ-*-"&amp;$A175&amp;"-"&amp;$AJ$2,#REF!)*BD$6)/BE$5</f>
        <v>#REF!</v>
      </c>
      <c r="BF175" s="20" t="e">
        <f>(SUMIF(#REF!,"*-Si-VEQ-*-"&amp;$A175&amp;"-"&amp;$AJ$2,#REF!)*BF$6-SUMIF(#REF!,"*-Si-VEQ-*-"&amp;$A175&amp;"-"&amp;$AJ$2,#REF!)*BE$6)/BF$5</f>
        <v>#REF!</v>
      </c>
      <c r="BG175" s="20" t="e">
        <f>(SUMIF(#REF!,"*-Si-VEQ-*-"&amp;$A175&amp;"-"&amp;$AJ$2,#REF!)*BG$6-SUMIF(#REF!,"*-Si-VEQ-*-"&amp;$A175&amp;"-"&amp;$AJ$2,#REF!)*BF$6)/BG$5</f>
        <v>#REF!</v>
      </c>
      <c r="BH175" s="20" t="e">
        <f>(SUMIF(#REF!,"*-Si-VEQ-*-"&amp;$A175&amp;"-"&amp;$AJ$2,#REF!)*BH$6-SUMIF(#REF!,"*-Si-VEQ-*-"&amp;$A175&amp;"-"&amp;$AJ$2,#REF!)*BG$6)/BH$5</f>
        <v>#REF!</v>
      </c>
      <c r="BI175" s="20" t="e">
        <f>(SUMIF(#REF!,"*-Si-VEQ-*-"&amp;$A175&amp;"-"&amp;$AJ$2,#REF!)*BI$6-SUMIF(#REF!,"*-Si-VEQ-*-"&amp;$A175&amp;"-"&amp;$AJ$2,#REF!)*BH$6)/BI$5</f>
        <v>#REF!</v>
      </c>
      <c r="BJ175" s="20" t="e">
        <f>(SUMIF(#REF!,"*-Si-VEQ-*-"&amp;$A175&amp;"-"&amp;$AJ$2,#REF!)*BJ$6-SUMIF(#REF!,"*-Si-VEQ-*-"&amp;$A175&amp;"-"&amp;$AJ$2,#REF!)*BI$6)/BJ$5</f>
        <v>#REF!</v>
      </c>
      <c r="BL175" s="25" t="e">
        <f>SUMIF(#REF!,"*-Si-USD-*-"&amp;$A175&amp;"-"&amp;$AJ$2,#REF!)</f>
        <v>#REF!</v>
      </c>
      <c r="BM175" s="21" t="e">
        <f>SUMIF(#REF!,"*-Si-USD-*-"&amp;$A175&amp;"-"&amp;$AJ$2,#REF!)</f>
        <v>#REF!</v>
      </c>
      <c r="BN175" s="21" t="e">
        <f>(SUMIF(#REF!,"*-Si-USD-*-"&amp;$A175&amp;"-"&amp;$AJ$2,#REF!)*BN$6-SUMIF(#REF!,"*-Si-USD-*-"&amp;$A175&amp;"-"&amp;$AJ$2,#REF!)*BM$6)/BN$5</f>
        <v>#REF!</v>
      </c>
      <c r="BO175" s="21" t="e">
        <f>(SUMIF(#REF!,"*-Si-USD-*-"&amp;$A175&amp;"-"&amp;$AJ$2,#REF!)*BO$6-SUMIF(#REF!,"*-Si-USD-*-"&amp;$A175&amp;"-"&amp;$AJ$2,#REF!)*BN$6)/BO$5</f>
        <v>#REF!</v>
      </c>
      <c r="BP175" s="21" t="e">
        <f>(SUMIF(#REF!,"*-Si-USD-*-"&amp;$A175&amp;"-"&amp;$AJ$2,#REF!)*BP$6-SUMIF(#REF!,"*-Si-USD-*-"&amp;$A175&amp;"-"&amp;$AJ$2,#REF!)*BO$6)/BP$5</f>
        <v>#REF!</v>
      </c>
      <c r="BQ175" s="21" t="e">
        <f>(SUMIF(#REF!,"*-Si-USD-*-"&amp;$A175&amp;"-"&amp;$AJ$2,#REF!)*BQ$6-SUMIF(#REF!,"*-Si-USD-*-"&amp;$A175&amp;"-"&amp;$AJ$2,#REF!)*BP$6)/BQ$5</f>
        <v>#REF!</v>
      </c>
      <c r="BR175" s="21" t="e">
        <f>(SUMIF(#REF!,"*-Si-USD-*-"&amp;$A175&amp;"-"&amp;$AJ$2,#REF!)*BR$6-SUMIF(#REF!,"*-Si-USD-*-"&amp;$A175&amp;"-"&amp;$AJ$2,#REF!)*BQ$6)/BR$5</f>
        <v>#REF!</v>
      </c>
      <c r="BS175" s="21" t="e">
        <f>(SUMIF(#REF!,"*-Si-USD-*-"&amp;$A175&amp;"-"&amp;$AJ$2,#REF!)*BS$6-SUMIF(#REF!,"*-Si-USD-*-"&amp;$A175&amp;"-"&amp;$AJ$2,#REF!)*BR$6)/BS$5</f>
        <v>#REF!</v>
      </c>
      <c r="BT175" s="21" t="e">
        <f>(SUMIF(#REF!,"*-Si-USD-*-"&amp;$A175&amp;"-"&amp;$AJ$2,#REF!)*BT$6-SUMIF(#REF!,"*-Si-USD-*-"&amp;$A175&amp;"-"&amp;$AJ$2,#REF!)*BS$6)/BT$5</f>
        <v>#REF!</v>
      </c>
      <c r="BU175" s="21" t="e">
        <f>(SUMIF(#REF!,"*-Si-USD-*-"&amp;$A175&amp;"-"&amp;$AJ$2,#REF!)*BU$6-SUMIF(#REF!,"*-Si-USD-*-"&amp;$A175&amp;"-"&amp;$AJ$2,#REF!)*BT$6)/BU$5</f>
        <v>#REF!</v>
      </c>
      <c r="BV175" s="21" t="e">
        <f>(SUMIF(#REF!,"*-Si-USD-*-"&amp;$A175&amp;"-"&amp;$AJ$2,#REF!)*BV$6-SUMIF(#REF!,"*-Si-USD-*-"&amp;$A175&amp;"-"&amp;$AJ$2,#REF!)*BU$6)/BV$5</f>
        <v>#REF!</v>
      </c>
      <c r="BW175" s="21" t="e">
        <f>(SUMIF(#REF!,"*-Si-USD-*-"&amp;$A175&amp;"-"&amp;$AJ$2,#REF!)*BW$6-SUMIF(#REF!,"*-Si-USD-*-"&amp;$A175&amp;"-"&amp;$AJ$2,#REF!)*BV$6)/BW$5</f>
        <v>#REF!</v>
      </c>
      <c r="BX175" s="21" t="e">
        <f>(SUMIF(#REF!,"*-Si-USD-*-"&amp;$A175&amp;"-"&amp;$AJ$2,#REF!)*BX$6-SUMIF(#REF!,"*-Si-USD-*-"&amp;$A175&amp;"-"&amp;$AJ$2,#REF!)*BW$6)/BX$5</f>
        <v>#REF!</v>
      </c>
      <c r="CB175" s="28">
        <f>IFERROR(1000*SUMIF(#REF!,"*-Si-*-Si-"&amp;$A175&amp;"-"&amp;$AJ$2,#REF!)/(SUM(CC175:CE175)*$BX$6),0)</f>
        <v>0</v>
      </c>
      <c r="CC175" s="22" t="e">
        <f>SUMIF(#REF!,"*-Si-VEF-Si-"&amp;$A175&amp;"-"&amp;$AJ$2,#REF!)</f>
        <v>#REF!</v>
      </c>
      <c r="CD175" s="23" t="e">
        <f>SUMIF(#REF!,"*-Si-VEQ-Si-"&amp;$A175&amp;"-"&amp;$AJ$2,#REF!)</f>
        <v>#REF!</v>
      </c>
      <c r="CE175" s="24" t="e">
        <f>SUMIF(#REF!,"*-Si-USD-Si-"&amp;$A175&amp;"-"&amp;$AJ$2,#REF!)</f>
        <v>#REF!</v>
      </c>
      <c r="CI175" s="15" t="str">
        <f t="shared" si="51"/>
        <v>E175</v>
      </c>
      <c r="CK175" s="16">
        <v>8</v>
      </c>
      <c r="CL175" s="16">
        <v>0</v>
      </c>
      <c r="CM175" s="16">
        <v>4</v>
      </c>
    </row>
    <row r="176" spans="1:91" ht="20.100000000000001" customHeight="1" x14ac:dyDescent="0.25">
      <c r="A176" s="18" t="s">
        <v>291</v>
      </c>
      <c r="E176" s="15" t="s">
        <v>292</v>
      </c>
      <c r="G176" s="15" t="str">
        <f t="shared" si="52"/>
        <v>D176</v>
      </c>
      <c r="I176" s="27">
        <f ca="1">IFERROR(1000*SUMIF(#REF!,"*-Si-*-*-"&amp;$A176&amp;"-"&amp;J$2,INDIRECT("'BD Ppto'!"&amp;#REF!))/(SUM(J176:L176)*L$415),0)</f>
        <v>0</v>
      </c>
      <c r="J176" s="19" t="e">
        <f ca="1">SUMIF(#REF!,"*-Si-VEF-*-"&amp;$A176&amp;"-"&amp;$J$2,INDIRECT("'BD Ppto'!"&amp;#REF!))</f>
        <v>#REF!</v>
      </c>
      <c r="K176" s="20" t="e">
        <f ca="1">SUMIF(#REF!,"*-Si-VEQ-*-"&amp;$A176&amp;"-"&amp;$J$2,INDIRECT("'BD Ppto'!"&amp;#REF!))</f>
        <v>#REF!</v>
      </c>
      <c r="L176" s="21" t="e">
        <f ca="1">SUMIF(#REF!,"*-Si-USD-*-"&amp;$A176&amp;"-"&amp;$J$2,INDIRECT("'BD Ppto'!"&amp;#REF!))</f>
        <v>#REF!</v>
      </c>
      <c r="N176" s="27">
        <f ca="1">IFERROR(1000*SUMIF(#REF!,"*-Si-*-*-"&amp;$A176&amp;"-"&amp;O$2,INDIRECT("'BD Ppto'!"&amp;#REF!))/(SUM(O176:Q176)*Q$415),0)</f>
        <v>0</v>
      </c>
      <c r="O176" s="19" t="e">
        <f ca="1">SUMIF(#REF!,"*-Si-VEF-*-"&amp;$A176&amp;"-"&amp;O$2,INDIRECT("'BD Ppto'!"&amp;#REF!))</f>
        <v>#REF!</v>
      </c>
      <c r="P176" s="20" t="e">
        <f ca="1">SUMIF(#REF!,"*-Si-VEQ-*-"&amp;$A176&amp;"-"&amp;O$2,INDIRECT("'BD Ppto'!"&amp;#REF!))</f>
        <v>#REF!</v>
      </c>
      <c r="Q176" s="21" t="e">
        <f ca="1">SUMIF(#REF!,"*-Si-USD-*-"&amp;$A176&amp;"-"&amp;O$2,INDIRECT("'BD Ppto'!"&amp;#REF!))</f>
        <v>#REF!</v>
      </c>
      <c r="S176" s="27">
        <f ca="1">IFERROR(1000*SUMIF(#REF!,"*-Si-*-*-"&amp;$A176&amp;"-"&amp;T$2,INDIRECT("'BD Ppto'!"&amp;#REF!))/(SUM(T176:V176)*V$415),0)</f>
        <v>0</v>
      </c>
      <c r="T176" s="19" t="e">
        <f ca="1">SUMIF(#REF!,"*-Si-VEF-*-"&amp;$A176&amp;"-"&amp;T$2,INDIRECT("'BD Ppto'!"&amp;#REF!))</f>
        <v>#REF!</v>
      </c>
      <c r="U176" s="20" t="e">
        <f ca="1">SUMIF(#REF!,"*-Si-VEQ-*-"&amp;$A176&amp;"-"&amp;T$2,INDIRECT("'BD Ppto'!"&amp;#REF!))</f>
        <v>#REF!</v>
      </c>
      <c r="V176" s="21" t="e">
        <f ca="1">SUMIF(#REF!,"*-Si-USD-*-"&amp;$A176&amp;"-"&amp;T$2,INDIRECT("'BD Ppto'!"&amp;#REF!))</f>
        <v>#REF!</v>
      </c>
      <c r="X176" s="27">
        <f ca="1">IFERROR(1000*SUMIF(#REF!,"*-Si-*-*-"&amp;$A176&amp;"-"&amp;Y$2,INDIRECT("'BD Ppto'!"&amp;#REF!))/(SUM(Y176:AA176)*AA$415),0)</f>
        <v>0</v>
      </c>
      <c r="Y176" s="19" t="e">
        <f ca="1">SUMIF(#REF!,"*-Si-VEF-*-"&amp;$A176&amp;"-"&amp;Y$2,INDIRECT("'BD Ppto'!"&amp;#REF!))</f>
        <v>#REF!</v>
      </c>
      <c r="Z176" s="20" t="e">
        <f ca="1">SUMIF(#REF!,"*-Si-VEQ-*-"&amp;$A176&amp;"-"&amp;Y$2,INDIRECT("'BD Ppto'!"&amp;#REF!))</f>
        <v>#REF!</v>
      </c>
      <c r="AA176" s="21" t="e">
        <f ca="1">SUMIF(#REF!,"*-Si-USD-*-"&amp;$A176&amp;"-"&amp;Y$2,INDIRECT("'BD Ppto'!"&amp;#REF!))</f>
        <v>#REF!</v>
      </c>
      <c r="AC176" s="28">
        <f ca="1">IFERROR(1000*SUMIF(#REF!,"*-Si-*-Si-"&amp;$A176&amp;"-"&amp;AD$2,INDIRECT("'BD Ppto'!"&amp;#REF!))/(SUM(AD176:AF176)*AF$415),0)</f>
        <v>0</v>
      </c>
      <c r="AD176" s="22" t="e">
        <f ca="1">SUMIF(#REF!,"*-Si-VEF-Si-"&amp;$A176&amp;"-"&amp;AD$2,INDIRECT("'BD Ppto'!"&amp;#REF!))</f>
        <v>#REF!</v>
      </c>
      <c r="AE176" s="23" t="e">
        <f ca="1">SUMIF(#REF!,"*-Si-VEQ-Si-"&amp;$A176&amp;"-"&amp;AD$2,INDIRECT("'BD Ppto'!"&amp;#REF!))</f>
        <v>#REF!</v>
      </c>
      <c r="AF176" s="24" t="e">
        <f ca="1">SUMIF(#REF!,"*-Si-USD-Si-"&amp;$A176&amp;"-"&amp;AD$2,INDIRECT("'BD Ppto'!"&amp;#REF!))</f>
        <v>#REF!</v>
      </c>
      <c r="AI176" s="27">
        <f>IFERROR(1000*SUMIF(#REF!,"*-Si-*-*-"&amp;$A176&amp;"-"&amp;$AJ$2,#REF!)/((SUMIF(#REF!,"*-Si-*-*-"&amp;$A176&amp;"-"&amp;$AJ$2,#REF!))*$AV$6),0)</f>
        <v>0</v>
      </c>
      <c r="AJ176" s="25" t="e">
        <f>SUMIF(#REF!,"*-Si-VEF-*-"&amp;$A176&amp;"-"&amp;$AJ$2,#REF!)</f>
        <v>#REF!</v>
      </c>
      <c r="AK176" s="19" t="e">
        <f>SUMIF(#REF!,"*-Si-VEF-*-"&amp;$A176&amp;"-"&amp;$AJ$2,#REF!)</f>
        <v>#REF!</v>
      </c>
      <c r="AL176" s="19" t="e">
        <f>(SUMIF(#REF!,"*-Si-VEF-*-"&amp;$A176&amp;"-"&amp;$AJ$2,#REF!)*AL$6-SUMIF(#REF!,"*-Si-VEF-*-"&amp;$A176&amp;"-"&amp;$AJ$2,#REF!)*AK$6)/AL$5</f>
        <v>#REF!</v>
      </c>
      <c r="AM176" s="19" t="e">
        <f>(SUMIF(#REF!,"*-Si-VEF-*-"&amp;$A176&amp;"-"&amp;$AJ$2,#REF!)*AM$6-SUMIF(#REF!,"*-Si-VEF-*-"&amp;$A176&amp;"-"&amp;$AJ$2,#REF!)*AL$6)/AM$5</f>
        <v>#REF!</v>
      </c>
      <c r="AN176" s="19" t="e">
        <f>(SUMIF(#REF!,"*-Si-VEF-*-"&amp;$A176&amp;"-"&amp;$AJ$2,#REF!)*AN$6-SUMIF(#REF!,"*-Si-VEF-*-"&amp;$A176&amp;"-"&amp;$AJ$2,#REF!)*AM$6)/AN$5</f>
        <v>#REF!</v>
      </c>
      <c r="AO176" s="19" t="e">
        <f>(SUMIF(#REF!,"*-Si-VEF-*-"&amp;$A176&amp;"-"&amp;$AJ$2,#REF!)*AO$6-SUMIF(#REF!,"*-Si-VEF-*-"&amp;$A176&amp;"-"&amp;$AJ$2,#REF!)*AN$6)/AO$5</f>
        <v>#REF!</v>
      </c>
      <c r="AP176" s="19" t="e">
        <f>(SUMIF(#REF!,"*-Si-VEF-*-"&amp;$A176&amp;"-"&amp;$AJ$2,#REF!)*AP$6-SUMIF(#REF!,"*-Si-VEF-*-"&amp;$A176&amp;"-"&amp;$AJ$2,#REF!)*AO$6)/AP$5</f>
        <v>#REF!</v>
      </c>
      <c r="AQ176" s="19" t="e">
        <f>(SUMIF(#REF!,"*-Si-VEF-*-"&amp;$A176&amp;"-"&amp;$AJ$2,#REF!)*AQ$6-SUMIF(#REF!,"*-Si-VEF-*-"&amp;$A176&amp;"-"&amp;$AJ$2,#REF!)*AP$6)/AQ$5</f>
        <v>#REF!</v>
      </c>
      <c r="AR176" s="19" t="e">
        <f>(SUMIF(#REF!,"*-Si-VEF-*-"&amp;$A176&amp;"-"&amp;$AJ$2,#REF!)*AR$6-SUMIF(#REF!,"*-Si-VEF-*-"&amp;$A176&amp;"-"&amp;$AJ$2,#REF!)*AQ$6)/AR$5</f>
        <v>#REF!</v>
      </c>
      <c r="AS176" s="19" t="e">
        <f>(SUMIF(#REF!,"*-Si-VEF-*-"&amp;$A176&amp;"-"&amp;$AJ$2,#REF!)*AS$6-SUMIF(#REF!,"*-Si-VEF-*-"&amp;$A176&amp;"-"&amp;$AJ$2,#REF!)*AR$6)/AS$5</f>
        <v>#REF!</v>
      </c>
      <c r="AT176" s="19" t="e">
        <f>(SUMIF(#REF!,"*-Si-VEF-*-"&amp;$A176&amp;"-"&amp;$AJ$2,#REF!)*AT$6-SUMIF(#REF!,"*-Si-VEF-*-"&amp;$A176&amp;"-"&amp;$AJ$2,#REF!)*AS$6)/AT$5</f>
        <v>#REF!</v>
      </c>
      <c r="AU176" s="19" t="e">
        <f>(SUMIF(#REF!,"*-Si-VEF-*-"&amp;$A176&amp;"-"&amp;$AJ$2,#REF!)*AU$6-SUMIF(#REF!,"*-Si-VEF-*-"&amp;$A176&amp;"-"&amp;$AJ$2,#REF!)*AT$6)/AU$5</f>
        <v>#REF!</v>
      </c>
      <c r="AV176" s="19" t="e">
        <f>(SUMIF(#REF!,"*-Si-VEF-*-"&amp;$A176&amp;"-"&amp;$AJ$2,#REF!)*AV$6-SUMIF(#REF!,"*-Si-VEF-*-"&amp;$A176&amp;"-"&amp;$AJ$2,#REF!)*AU$6)/AV$5</f>
        <v>#REF!</v>
      </c>
      <c r="AX176" s="25" t="e">
        <f>SUMIF(#REF!,"*-Si-VEQ-*-"&amp;$A176&amp;"-"&amp;$AJ$2,#REF!)</f>
        <v>#REF!</v>
      </c>
      <c r="AY176" s="20" t="e">
        <f>SUMIF(#REF!,"*-Si-VEQ-*-"&amp;$A176&amp;"-"&amp;$AJ$2,#REF!)</f>
        <v>#REF!</v>
      </c>
      <c r="AZ176" s="20" t="e">
        <f>(SUMIF(#REF!,"*-Si-VEQ-*-"&amp;$A176&amp;"-"&amp;$AJ$2,#REF!)*AZ$6-SUMIF(#REF!,"*-Si-VEQ-*-"&amp;$A176&amp;"-"&amp;$AJ$2,#REF!)*AY$6)/AZ$5</f>
        <v>#REF!</v>
      </c>
      <c r="BA176" s="20" t="e">
        <f>(SUMIF(#REF!,"*-Si-VEQ-*-"&amp;$A176&amp;"-"&amp;$AJ$2,#REF!)*BA$6-SUMIF(#REF!,"*-Si-VEQ-*-"&amp;$A176&amp;"-"&amp;$AJ$2,#REF!)*AZ$6)/BA$5</f>
        <v>#REF!</v>
      </c>
      <c r="BB176" s="20" t="e">
        <f>(SUMIF(#REF!,"*-Si-VEQ-*-"&amp;$A176&amp;"-"&amp;$AJ$2,#REF!)*BB$6-SUMIF(#REF!,"*-Si-VEQ-*-"&amp;$A176&amp;"-"&amp;$AJ$2,#REF!)*BA$6)/BB$5</f>
        <v>#REF!</v>
      </c>
      <c r="BC176" s="20" t="e">
        <f>(SUMIF(#REF!,"*-Si-VEQ-*-"&amp;$A176&amp;"-"&amp;$AJ$2,#REF!)*BC$6-SUMIF(#REF!,"*-Si-VEQ-*-"&amp;$A176&amp;"-"&amp;$AJ$2,#REF!)*BB$6)/BC$5</f>
        <v>#REF!</v>
      </c>
      <c r="BD176" s="20" t="e">
        <f>(SUMIF(#REF!,"*-Si-VEQ-*-"&amp;$A176&amp;"-"&amp;$AJ$2,#REF!)*BD$6-SUMIF(#REF!,"*-Si-VEQ-*-"&amp;$A176&amp;"-"&amp;$AJ$2,#REF!)*BC$6)/BD$5</f>
        <v>#REF!</v>
      </c>
      <c r="BE176" s="20" t="e">
        <f>(SUMIF(#REF!,"*-Si-VEQ-*-"&amp;$A176&amp;"-"&amp;$AJ$2,#REF!)*BE$6-SUMIF(#REF!,"*-Si-VEQ-*-"&amp;$A176&amp;"-"&amp;$AJ$2,#REF!)*BD$6)/BE$5</f>
        <v>#REF!</v>
      </c>
      <c r="BF176" s="20" t="e">
        <f>(SUMIF(#REF!,"*-Si-VEQ-*-"&amp;$A176&amp;"-"&amp;$AJ$2,#REF!)*BF$6-SUMIF(#REF!,"*-Si-VEQ-*-"&amp;$A176&amp;"-"&amp;$AJ$2,#REF!)*BE$6)/BF$5</f>
        <v>#REF!</v>
      </c>
      <c r="BG176" s="20" t="e">
        <f>(SUMIF(#REF!,"*-Si-VEQ-*-"&amp;$A176&amp;"-"&amp;$AJ$2,#REF!)*BG$6-SUMIF(#REF!,"*-Si-VEQ-*-"&amp;$A176&amp;"-"&amp;$AJ$2,#REF!)*BF$6)/BG$5</f>
        <v>#REF!</v>
      </c>
      <c r="BH176" s="20" t="e">
        <f>(SUMIF(#REF!,"*-Si-VEQ-*-"&amp;$A176&amp;"-"&amp;$AJ$2,#REF!)*BH$6-SUMIF(#REF!,"*-Si-VEQ-*-"&amp;$A176&amp;"-"&amp;$AJ$2,#REF!)*BG$6)/BH$5</f>
        <v>#REF!</v>
      </c>
      <c r="BI176" s="20" t="e">
        <f>(SUMIF(#REF!,"*-Si-VEQ-*-"&amp;$A176&amp;"-"&amp;$AJ$2,#REF!)*BI$6-SUMIF(#REF!,"*-Si-VEQ-*-"&amp;$A176&amp;"-"&amp;$AJ$2,#REF!)*BH$6)/BI$5</f>
        <v>#REF!</v>
      </c>
      <c r="BJ176" s="20" t="e">
        <f>(SUMIF(#REF!,"*-Si-VEQ-*-"&amp;$A176&amp;"-"&amp;$AJ$2,#REF!)*BJ$6-SUMIF(#REF!,"*-Si-VEQ-*-"&amp;$A176&amp;"-"&amp;$AJ$2,#REF!)*BI$6)/BJ$5</f>
        <v>#REF!</v>
      </c>
      <c r="BL176" s="25" t="e">
        <f>SUMIF(#REF!,"*-Si-USD-*-"&amp;$A176&amp;"-"&amp;$AJ$2,#REF!)</f>
        <v>#REF!</v>
      </c>
      <c r="BM176" s="21" t="e">
        <f>SUMIF(#REF!,"*-Si-USD-*-"&amp;$A176&amp;"-"&amp;$AJ$2,#REF!)</f>
        <v>#REF!</v>
      </c>
      <c r="BN176" s="21" t="e">
        <f>(SUMIF(#REF!,"*-Si-USD-*-"&amp;$A176&amp;"-"&amp;$AJ$2,#REF!)*BN$6-SUMIF(#REF!,"*-Si-USD-*-"&amp;$A176&amp;"-"&amp;$AJ$2,#REF!)*BM$6)/BN$5</f>
        <v>#REF!</v>
      </c>
      <c r="BO176" s="21" t="e">
        <f>(SUMIF(#REF!,"*-Si-USD-*-"&amp;$A176&amp;"-"&amp;$AJ$2,#REF!)*BO$6-SUMIF(#REF!,"*-Si-USD-*-"&amp;$A176&amp;"-"&amp;$AJ$2,#REF!)*BN$6)/BO$5</f>
        <v>#REF!</v>
      </c>
      <c r="BP176" s="21" t="e">
        <f>(SUMIF(#REF!,"*-Si-USD-*-"&amp;$A176&amp;"-"&amp;$AJ$2,#REF!)*BP$6-SUMIF(#REF!,"*-Si-USD-*-"&amp;$A176&amp;"-"&amp;$AJ$2,#REF!)*BO$6)/BP$5</f>
        <v>#REF!</v>
      </c>
      <c r="BQ176" s="21" t="e">
        <f>(SUMIF(#REF!,"*-Si-USD-*-"&amp;$A176&amp;"-"&amp;$AJ$2,#REF!)*BQ$6-SUMIF(#REF!,"*-Si-USD-*-"&amp;$A176&amp;"-"&amp;$AJ$2,#REF!)*BP$6)/BQ$5</f>
        <v>#REF!</v>
      </c>
      <c r="BR176" s="21" t="e">
        <f>(SUMIF(#REF!,"*-Si-USD-*-"&amp;$A176&amp;"-"&amp;$AJ$2,#REF!)*BR$6-SUMIF(#REF!,"*-Si-USD-*-"&amp;$A176&amp;"-"&amp;$AJ$2,#REF!)*BQ$6)/BR$5</f>
        <v>#REF!</v>
      </c>
      <c r="BS176" s="21" t="e">
        <f>(SUMIF(#REF!,"*-Si-USD-*-"&amp;$A176&amp;"-"&amp;$AJ$2,#REF!)*BS$6-SUMIF(#REF!,"*-Si-USD-*-"&amp;$A176&amp;"-"&amp;$AJ$2,#REF!)*BR$6)/BS$5</f>
        <v>#REF!</v>
      </c>
      <c r="BT176" s="21" t="e">
        <f>(SUMIF(#REF!,"*-Si-USD-*-"&amp;$A176&amp;"-"&amp;$AJ$2,#REF!)*BT$6-SUMIF(#REF!,"*-Si-USD-*-"&amp;$A176&amp;"-"&amp;$AJ$2,#REF!)*BS$6)/BT$5</f>
        <v>#REF!</v>
      </c>
      <c r="BU176" s="21" t="e">
        <f>(SUMIF(#REF!,"*-Si-USD-*-"&amp;$A176&amp;"-"&amp;$AJ$2,#REF!)*BU$6-SUMIF(#REF!,"*-Si-USD-*-"&amp;$A176&amp;"-"&amp;$AJ$2,#REF!)*BT$6)/BU$5</f>
        <v>#REF!</v>
      </c>
      <c r="BV176" s="21" t="e">
        <f>(SUMIF(#REF!,"*-Si-USD-*-"&amp;$A176&amp;"-"&amp;$AJ$2,#REF!)*BV$6-SUMIF(#REF!,"*-Si-USD-*-"&amp;$A176&amp;"-"&amp;$AJ$2,#REF!)*BU$6)/BV$5</f>
        <v>#REF!</v>
      </c>
      <c r="BW176" s="21" t="e">
        <f>(SUMIF(#REF!,"*-Si-USD-*-"&amp;$A176&amp;"-"&amp;$AJ$2,#REF!)*BW$6-SUMIF(#REF!,"*-Si-USD-*-"&amp;$A176&amp;"-"&amp;$AJ$2,#REF!)*BV$6)/BW$5</f>
        <v>#REF!</v>
      </c>
      <c r="BX176" s="21" t="e">
        <f>(SUMIF(#REF!,"*-Si-USD-*-"&amp;$A176&amp;"-"&amp;$AJ$2,#REF!)*BX$6-SUMIF(#REF!,"*-Si-USD-*-"&amp;$A176&amp;"-"&amp;$AJ$2,#REF!)*BW$6)/BX$5</f>
        <v>#REF!</v>
      </c>
      <c r="CB176" s="28">
        <f>IFERROR(1000*SUMIF(#REF!,"*-Si-*-Si-"&amp;$A176&amp;"-"&amp;$AJ$2,#REF!)/(SUM(CC176:CE176)*$BX$6),0)</f>
        <v>0</v>
      </c>
      <c r="CC176" s="22" t="e">
        <f>SUMIF(#REF!,"*-Si-VEF-Si-"&amp;$A176&amp;"-"&amp;$AJ$2,#REF!)</f>
        <v>#REF!</v>
      </c>
      <c r="CD176" s="23" t="e">
        <f>SUMIF(#REF!,"*-Si-VEQ-Si-"&amp;$A176&amp;"-"&amp;$AJ$2,#REF!)</f>
        <v>#REF!</v>
      </c>
      <c r="CE176" s="24" t="e">
        <f>SUMIF(#REF!,"*-Si-USD-Si-"&amp;$A176&amp;"-"&amp;$AJ$2,#REF!)</f>
        <v>#REF!</v>
      </c>
      <c r="CI176" s="15" t="str">
        <f t="shared" si="51"/>
        <v>E176</v>
      </c>
      <c r="CK176" s="16">
        <v>13</v>
      </c>
      <c r="CL176" s="16">
        <v>0</v>
      </c>
      <c r="CM176" s="16">
        <v>4</v>
      </c>
    </row>
    <row r="177" spans="1:91" ht="20.100000000000001" customHeight="1" x14ac:dyDescent="0.25">
      <c r="A177" s="18" t="s">
        <v>293</v>
      </c>
      <c r="E177" s="15" t="s">
        <v>294</v>
      </c>
      <c r="G177" s="15" t="str">
        <f t="shared" si="52"/>
        <v>D177</v>
      </c>
      <c r="I177" s="27">
        <f ca="1">IFERROR(1000*SUMIF(#REF!,"*-Si-*-*-"&amp;$A177&amp;"-"&amp;J$2,INDIRECT("'BD Ppto'!"&amp;#REF!))/(SUM(J177:L177)*L$415),0)</f>
        <v>0</v>
      </c>
      <c r="J177" s="19" t="e">
        <f ca="1">SUMIF(#REF!,"*-Si-VEF-*-"&amp;$A177&amp;"-"&amp;$J$2,INDIRECT("'BD Ppto'!"&amp;#REF!))</f>
        <v>#REF!</v>
      </c>
      <c r="K177" s="20" t="e">
        <f ca="1">SUMIF(#REF!,"*-Si-VEQ-*-"&amp;$A177&amp;"-"&amp;$J$2,INDIRECT("'BD Ppto'!"&amp;#REF!))</f>
        <v>#REF!</v>
      </c>
      <c r="L177" s="21" t="e">
        <f ca="1">SUMIF(#REF!,"*-Si-USD-*-"&amp;$A177&amp;"-"&amp;$J$2,INDIRECT("'BD Ppto'!"&amp;#REF!))</f>
        <v>#REF!</v>
      </c>
      <c r="N177" s="27">
        <f ca="1">IFERROR(1000*SUMIF(#REF!,"*-Si-*-*-"&amp;$A177&amp;"-"&amp;O$2,INDIRECT("'BD Ppto'!"&amp;#REF!))/(SUM(O177:Q177)*Q$415),0)</f>
        <v>0</v>
      </c>
      <c r="O177" s="19" t="e">
        <f ca="1">SUMIF(#REF!,"*-Si-VEF-*-"&amp;$A177&amp;"-"&amp;O$2,INDIRECT("'BD Ppto'!"&amp;#REF!))</f>
        <v>#REF!</v>
      </c>
      <c r="P177" s="20" t="e">
        <f ca="1">SUMIF(#REF!,"*-Si-VEQ-*-"&amp;$A177&amp;"-"&amp;O$2,INDIRECT("'BD Ppto'!"&amp;#REF!))</f>
        <v>#REF!</v>
      </c>
      <c r="Q177" s="21" t="e">
        <f ca="1">SUMIF(#REF!,"*-Si-USD-*-"&amp;$A177&amp;"-"&amp;O$2,INDIRECT("'BD Ppto'!"&amp;#REF!))</f>
        <v>#REF!</v>
      </c>
      <c r="S177" s="27">
        <f ca="1">IFERROR(1000*SUMIF(#REF!,"*-Si-*-*-"&amp;$A177&amp;"-"&amp;T$2,INDIRECT("'BD Ppto'!"&amp;#REF!))/(SUM(T177:V177)*V$415),0)</f>
        <v>0</v>
      </c>
      <c r="T177" s="19" t="e">
        <f ca="1">SUMIF(#REF!,"*-Si-VEF-*-"&amp;$A177&amp;"-"&amp;T$2,INDIRECT("'BD Ppto'!"&amp;#REF!))</f>
        <v>#REF!</v>
      </c>
      <c r="U177" s="20" t="e">
        <f ca="1">SUMIF(#REF!,"*-Si-VEQ-*-"&amp;$A177&amp;"-"&amp;T$2,INDIRECT("'BD Ppto'!"&amp;#REF!))</f>
        <v>#REF!</v>
      </c>
      <c r="V177" s="21" t="e">
        <f ca="1">SUMIF(#REF!,"*-Si-USD-*-"&amp;$A177&amp;"-"&amp;T$2,INDIRECT("'BD Ppto'!"&amp;#REF!))</f>
        <v>#REF!</v>
      </c>
      <c r="X177" s="27">
        <f ca="1">IFERROR(1000*SUMIF(#REF!,"*-Si-*-*-"&amp;$A177&amp;"-"&amp;Y$2,INDIRECT("'BD Ppto'!"&amp;#REF!))/(SUM(Y177:AA177)*AA$415),0)</f>
        <v>0</v>
      </c>
      <c r="Y177" s="19" t="e">
        <f ca="1">SUMIF(#REF!,"*-Si-VEF-*-"&amp;$A177&amp;"-"&amp;Y$2,INDIRECT("'BD Ppto'!"&amp;#REF!))</f>
        <v>#REF!</v>
      </c>
      <c r="Z177" s="20" t="e">
        <f ca="1">SUMIF(#REF!,"*-Si-VEQ-*-"&amp;$A177&amp;"-"&amp;Y$2,INDIRECT("'BD Ppto'!"&amp;#REF!))</f>
        <v>#REF!</v>
      </c>
      <c r="AA177" s="21" t="e">
        <f ca="1">SUMIF(#REF!,"*-Si-USD-*-"&amp;$A177&amp;"-"&amp;Y$2,INDIRECT("'BD Ppto'!"&amp;#REF!))</f>
        <v>#REF!</v>
      </c>
      <c r="AC177" s="28">
        <f ca="1">IFERROR(1000*SUMIF(#REF!,"*-Si-*-Si-"&amp;$A177&amp;"-"&amp;AD$2,INDIRECT("'BD Ppto'!"&amp;#REF!))/(SUM(AD177:AF177)*AF$415),0)</f>
        <v>0</v>
      </c>
      <c r="AD177" s="22" t="e">
        <f ca="1">SUMIF(#REF!,"*-Si-VEF-Si-"&amp;$A177&amp;"-"&amp;AD$2,INDIRECT("'BD Ppto'!"&amp;#REF!))</f>
        <v>#REF!</v>
      </c>
      <c r="AE177" s="23" t="e">
        <f ca="1">SUMIF(#REF!,"*-Si-VEQ-Si-"&amp;$A177&amp;"-"&amp;AD$2,INDIRECT("'BD Ppto'!"&amp;#REF!))</f>
        <v>#REF!</v>
      </c>
      <c r="AF177" s="24" t="e">
        <f ca="1">SUMIF(#REF!,"*-Si-USD-Si-"&amp;$A177&amp;"-"&amp;AD$2,INDIRECT("'BD Ppto'!"&amp;#REF!))</f>
        <v>#REF!</v>
      </c>
      <c r="AI177" s="27">
        <f>IFERROR(1000*SUMIF(#REF!,"*-Si-*-*-"&amp;$A177&amp;"-"&amp;$AJ$2,#REF!)/((SUMIF(#REF!,"*-Si-*-*-"&amp;$A177&amp;"-"&amp;$AJ$2,#REF!))*$AV$6),0)</f>
        <v>0</v>
      </c>
      <c r="AJ177" s="25" t="e">
        <f>SUMIF(#REF!,"*-Si-VEF-*-"&amp;$A177&amp;"-"&amp;$AJ$2,#REF!)</f>
        <v>#REF!</v>
      </c>
      <c r="AK177" s="19" t="e">
        <f>SUMIF(#REF!,"*-Si-VEF-*-"&amp;$A177&amp;"-"&amp;$AJ$2,#REF!)</f>
        <v>#REF!</v>
      </c>
      <c r="AL177" s="19" t="e">
        <f>(SUMIF(#REF!,"*-Si-VEF-*-"&amp;$A177&amp;"-"&amp;$AJ$2,#REF!)*AL$6-SUMIF(#REF!,"*-Si-VEF-*-"&amp;$A177&amp;"-"&amp;$AJ$2,#REF!)*AK$6)/AL$5</f>
        <v>#REF!</v>
      </c>
      <c r="AM177" s="19" t="e">
        <f>(SUMIF(#REF!,"*-Si-VEF-*-"&amp;$A177&amp;"-"&amp;$AJ$2,#REF!)*AM$6-SUMIF(#REF!,"*-Si-VEF-*-"&amp;$A177&amp;"-"&amp;$AJ$2,#REF!)*AL$6)/AM$5</f>
        <v>#REF!</v>
      </c>
      <c r="AN177" s="19" t="e">
        <f>(SUMIF(#REF!,"*-Si-VEF-*-"&amp;$A177&amp;"-"&amp;$AJ$2,#REF!)*AN$6-SUMIF(#REF!,"*-Si-VEF-*-"&amp;$A177&amp;"-"&amp;$AJ$2,#REF!)*AM$6)/AN$5</f>
        <v>#REF!</v>
      </c>
      <c r="AO177" s="19" t="e">
        <f>(SUMIF(#REF!,"*-Si-VEF-*-"&amp;$A177&amp;"-"&amp;$AJ$2,#REF!)*AO$6-SUMIF(#REF!,"*-Si-VEF-*-"&amp;$A177&amp;"-"&amp;$AJ$2,#REF!)*AN$6)/AO$5</f>
        <v>#REF!</v>
      </c>
      <c r="AP177" s="19" t="e">
        <f>(SUMIF(#REF!,"*-Si-VEF-*-"&amp;$A177&amp;"-"&amp;$AJ$2,#REF!)*AP$6-SUMIF(#REF!,"*-Si-VEF-*-"&amp;$A177&amp;"-"&amp;$AJ$2,#REF!)*AO$6)/AP$5</f>
        <v>#REF!</v>
      </c>
      <c r="AQ177" s="19" t="e">
        <f>(SUMIF(#REF!,"*-Si-VEF-*-"&amp;$A177&amp;"-"&amp;$AJ$2,#REF!)*AQ$6-SUMIF(#REF!,"*-Si-VEF-*-"&amp;$A177&amp;"-"&amp;$AJ$2,#REF!)*AP$6)/AQ$5</f>
        <v>#REF!</v>
      </c>
      <c r="AR177" s="19" t="e">
        <f>(SUMIF(#REF!,"*-Si-VEF-*-"&amp;$A177&amp;"-"&amp;$AJ$2,#REF!)*AR$6-SUMIF(#REF!,"*-Si-VEF-*-"&amp;$A177&amp;"-"&amp;$AJ$2,#REF!)*AQ$6)/AR$5</f>
        <v>#REF!</v>
      </c>
      <c r="AS177" s="19" t="e">
        <f>(SUMIF(#REF!,"*-Si-VEF-*-"&amp;$A177&amp;"-"&amp;$AJ$2,#REF!)*AS$6-SUMIF(#REF!,"*-Si-VEF-*-"&amp;$A177&amp;"-"&amp;$AJ$2,#REF!)*AR$6)/AS$5</f>
        <v>#REF!</v>
      </c>
      <c r="AT177" s="19" t="e">
        <f>(SUMIF(#REF!,"*-Si-VEF-*-"&amp;$A177&amp;"-"&amp;$AJ$2,#REF!)*AT$6-SUMIF(#REF!,"*-Si-VEF-*-"&amp;$A177&amp;"-"&amp;$AJ$2,#REF!)*AS$6)/AT$5</f>
        <v>#REF!</v>
      </c>
      <c r="AU177" s="19" t="e">
        <f>(SUMIF(#REF!,"*-Si-VEF-*-"&amp;$A177&amp;"-"&amp;$AJ$2,#REF!)*AU$6-SUMIF(#REF!,"*-Si-VEF-*-"&amp;$A177&amp;"-"&amp;$AJ$2,#REF!)*AT$6)/AU$5</f>
        <v>#REF!</v>
      </c>
      <c r="AV177" s="19" t="e">
        <f>(SUMIF(#REF!,"*-Si-VEF-*-"&amp;$A177&amp;"-"&amp;$AJ$2,#REF!)*AV$6-SUMIF(#REF!,"*-Si-VEF-*-"&amp;$A177&amp;"-"&amp;$AJ$2,#REF!)*AU$6)/AV$5</f>
        <v>#REF!</v>
      </c>
      <c r="AX177" s="25" t="e">
        <f>SUMIF(#REF!,"*-Si-VEQ-*-"&amp;$A177&amp;"-"&amp;$AJ$2,#REF!)</f>
        <v>#REF!</v>
      </c>
      <c r="AY177" s="20" t="e">
        <f>SUMIF(#REF!,"*-Si-VEQ-*-"&amp;$A177&amp;"-"&amp;$AJ$2,#REF!)</f>
        <v>#REF!</v>
      </c>
      <c r="AZ177" s="20" t="e">
        <f>(SUMIF(#REF!,"*-Si-VEQ-*-"&amp;$A177&amp;"-"&amp;$AJ$2,#REF!)*AZ$6-SUMIF(#REF!,"*-Si-VEQ-*-"&amp;$A177&amp;"-"&amp;$AJ$2,#REF!)*AY$6)/AZ$5</f>
        <v>#REF!</v>
      </c>
      <c r="BA177" s="20" t="e">
        <f>(SUMIF(#REF!,"*-Si-VEQ-*-"&amp;$A177&amp;"-"&amp;$AJ$2,#REF!)*BA$6-SUMIF(#REF!,"*-Si-VEQ-*-"&amp;$A177&amp;"-"&amp;$AJ$2,#REF!)*AZ$6)/BA$5</f>
        <v>#REF!</v>
      </c>
      <c r="BB177" s="20" t="e">
        <f>(SUMIF(#REF!,"*-Si-VEQ-*-"&amp;$A177&amp;"-"&amp;$AJ$2,#REF!)*BB$6-SUMIF(#REF!,"*-Si-VEQ-*-"&amp;$A177&amp;"-"&amp;$AJ$2,#REF!)*BA$6)/BB$5</f>
        <v>#REF!</v>
      </c>
      <c r="BC177" s="20" t="e">
        <f>(SUMIF(#REF!,"*-Si-VEQ-*-"&amp;$A177&amp;"-"&amp;$AJ$2,#REF!)*BC$6-SUMIF(#REF!,"*-Si-VEQ-*-"&amp;$A177&amp;"-"&amp;$AJ$2,#REF!)*BB$6)/BC$5</f>
        <v>#REF!</v>
      </c>
      <c r="BD177" s="20" t="e">
        <f>(SUMIF(#REF!,"*-Si-VEQ-*-"&amp;$A177&amp;"-"&amp;$AJ$2,#REF!)*BD$6-SUMIF(#REF!,"*-Si-VEQ-*-"&amp;$A177&amp;"-"&amp;$AJ$2,#REF!)*BC$6)/BD$5</f>
        <v>#REF!</v>
      </c>
      <c r="BE177" s="20" t="e">
        <f>(SUMIF(#REF!,"*-Si-VEQ-*-"&amp;$A177&amp;"-"&amp;$AJ$2,#REF!)*BE$6-SUMIF(#REF!,"*-Si-VEQ-*-"&amp;$A177&amp;"-"&amp;$AJ$2,#REF!)*BD$6)/BE$5</f>
        <v>#REF!</v>
      </c>
      <c r="BF177" s="20" t="e">
        <f>(SUMIF(#REF!,"*-Si-VEQ-*-"&amp;$A177&amp;"-"&amp;$AJ$2,#REF!)*BF$6-SUMIF(#REF!,"*-Si-VEQ-*-"&amp;$A177&amp;"-"&amp;$AJ$2,#REF!)*BE$6)/BF$5</f>
        <v>#REF!</v>
      </c>
      <c r="BG177" s="20" t="e">
        <f>(SUMIF(#REF!,"*-Si-VEQ-*-"&amp;$A177&amp;"-"&amp;$AJ$2,#REF!)*BG$6-SUMIF(#REF!,"*-Si-VEQ-*-"&amp;$A177&amp;"-"&amp;$AJ$2,#REF!)*BF$6)/BG$5</f>
        <v>#REF!</v>
      </c>
      <c r="BH177" s="20" t="e">
        <f>(SUMIF(#REF!,"*-Si-VEQ-*-"&amp;$A177&amp;"-"&amp;$AJ$2,#REF!)*BH$6-SUMIF(#REF!,"*-Si-VEQ-*-"&amp;$A177&amp;"-"&amp;$AJ$2,#REF!)*BG$6)/BH$5</f>
        <v>#REF!</v>
      </c>
      <c r="BI177" s="20" t="e">
        <f>(SUMIF(#REF!,"*-Si-VEQ-*-"&amp;$A177&amp;"-"&amp;$AJ$2,#REF!)*BI$6-SUMIF(#REF!,"*-Si-VEQ-*-"&amp;$A177&amp;"-"&amp;$AJ$2,#REF!)*BH$6)/BI$5</f>
        <v>#REF!</v>
      </c>
      <c r="BJ177" s="20" t="e">
        <f>(SUMIF(#REF!,"*-Si-VEQ-*-"&amp;$A177&amp;"-"&amp;$AJ$2,#REF!)*BJ$6-SUMIF(#REF!,"*-Si-VEQ-*-"&amp;$A177&amp;"-"&amp;$AJ$2,#REF!)*BI$6)/BJ$5</f>
        <v>#REF!</v>
      </c>
      <c r="BL177" s="25" t="e">
        <f>SUMIF(#REF!,"*-Si-USD-*-"&amp;$A177&amp;"-"&amp;$AJ$2,#REF!)</f>
        <v>#REF!</v>
      </c>
      <c r="BM177" s="21" t="e">
        <f>SUMIF(#REF!,"*-Si-USD-*-"&amp;$A177&amp;"-"&amp;$AJ$2,#REF!)</f>
        <v>#REF!</v>
      </c>
      <c r="BN177" s="21" t="e">
        <f>(SUMIF(#REF!,"*-Si-USD-*-"&amp;$A177&amp;"-"&amp;$AJ$2,#REF!)*BN$6-SUMIF(#REF!,"*-Si-USD-*-"&amp;$A177&amp;"-"&amp;$AJ$2,#REF!)*BM$6)/BN$5</f>
        <v>#REF!</v>
      </c>
      <c r="BO177" s="21" t="e">
        <f>(SUMIF(#REF!,"*-Si-USD-*-"&amp;$A177&amp;"-"&amp;$AJ$2,#REF!)*BO$6-SUMIF(#REF!,"*-Si-USD-*-"&amp;$A177&amp;"-"&amp;$AJ$2,#REF!)*BN$6)/BO$5</f>
        <v>#REF!</v>
      </c>
      <c r="BP177" s="21" t="e">
        <f>(SUMIF(#REF!,"*-Si-USD-*-"&amp;$A177&amp;"-"&amp;$AJ$2,#REF!)*BP$6-SUMIF(#REF!,"*-Si-USD-*-"&amp;$A177&amp;"-"&amp;$AJ$2,#REF!)*BO$6)/BP$5</f>
        <v>#REF!</v>
      </c>
      <c r="BQ177" s="21" t="e">
        <f>(SUMIF(#REF!,"*-Si-USD-*-"&amp;$A177&amp;"-"&amp;$AJ$2,#REF!)*BQ$6-SUMIF(#REF!,"*-Si-USD-*-"&amp;$A177&amp;"-"&amp;$AJ$2,#REF!)*BP$6)/BQ$5</f>
        <v>#REF!</v>
      </c>
      <c r="BR177" s="21" t="e">
        <f>(SUMIF(#REF!,"*-Si-USD-*-"&amp;$A177&amp;"-"&amp;$AJ$2,#REF!)*BR$6-SUMIF(#REF!,"*-Si-USD-*-"&amp;$A177&amp;"-"&amp;$AJ$2,#REF!)*BQ$6)/BR$5</f>
        <v>#REF!</v>
      </c>
      <c r="BS177" s="21" t="e">
        <f>(SUMIF(#REF!,"*-Si-USD-*-"&amp;$A177&amp;"-"&amp;$AJ$2,#REF!)*BS$6-SUMIF(#REF!,"*-Si-USD-*-"&amp;$A177&amp;"-"&amp;$AJ$2,#REF!)*BR$6)/BS$5</f>
        <v>#REF!</v>
      </c>
      <c r="BT177" s="21" t="e">
        <f>(SUMIF(#REF!,"*-Si-USD-*-"&amp;$A177&amp;"-"&amp;$AJ$2,#REF!)*BT$6-SUMIF(#REF!,"*-Si-USD-*-"&amp;$A177&amp;"-"&amp;$AJ$2,#REF!)*BS$6)/BT$5</f>
        <v>#REF!</v>
      </c>
      <c r="BU177" s="21" t="e">
        <f>(SUMIF(#REF!,"*-Si-USD-*-"&amp;$A177&amp;"-"&amp;$AJ$2,#REF!)*BU$6-SUMIF(#REF!,"*-Si-USD-*-"&amp;$A177&amp;"-"&amp;$AJ$2,#REF!)*BT$6)/BU$5</f>
        <v>#REF!</v>
      </c>
      <c r="BV177" s="21" t="e">
        <f>(SUMIF(#REF!,"*-Si-USD-*-"&amp;$A177&amp;"-"&amp;$AJ$2,#REF!)*BV$6-SUMIF(#REF!,"*-Si-USD-*-"&amp;$A177&amp;"-"&amp;$AJ$2,#REF!)*BU$6)/BV$5</f>
        <v>#REF!</v>
      </c>
      <c r="BW177" s="21" t="e">
        <f>(SUMIF(#REF!,"*-Si-USD-*-"&amp;$A177&amp;"-"&amp;$AJ$2,#REF!)*BW$6-SUMIF(#REF!,"*-Si-USD-*-"&amp;$A177&amp;"-"&amp;$AJ$2,#REF!)*BV$6)/BW$5</f>
        <v>#REF!</v>
      </c>
      <c r="BX177" s="21" t="e">
        <f>(SUMIF(#REF!,"*-Si-USD-*-"&amp;$A177&amp;"-"&amp;$AJ$2,#REF!)*BX$6-SUMIF(#REF!,"*-Si-USD-*-"&amp;$A177&amp;"-"&amp;$AJ$2,#REF!)*BW$6)/BX$5</f>
        <v>#REF!</v>
      </c>
      <c r="CB177" s="28">
        <f>IFERROR(1000*SUMIF(#REF!,"*-Si-*-Si-"&amp;$A177&amp;"-"&amp;$AJ$2,#REF!)/(SUM(CC177:CE177)*$BX$6),0)</f>
        <v>0</v>
      </c>
      <c r="CC177" s="22" t="e">
        <f>SUMIF(#REF!,"*-Si-VEF-Si-"&amp;$A177&amp;"-"&amp;$AJ$2,#REF!)</f>
        <v>#REF!</v>
      </c>
      <c r="CD177" s="23" t="e">
        <f>SUMIF(#REF!,"*-Si-VEQ-Si-"&amp;$A177&amp;"-"&amp;$AJ$2,#REF!)</f>
        <v>#REF!</v>
      </c>
      <c r="CE177" s="24" t="e">
        <f>SUMIF(#REF!,"*-Si-USD-Si-"&amp;$A177&amp;"-"&amp;$AJ$2,#REF!)</f>
        <v>#REF!</v>
      </c>
      <c r="CI177" s="15" t="str">
        <f t="shared" si="51"/>
        <v>E177</v>
      </c>
      <c r="CK177" s="16">
        <v>8</v>
      </c>
      <c r="CL177" s="16">
        <v>0</v>
      </c>
      <c r="CM177" s="16">
        <v>4</v>
      </c>
    </row>
    <row r="178" spans="1:91" ht="20.100000000000001" customHeight="1" x14ac:dyDescent="0.25">
      <c r="A178" s="18" t="s">
        <v>295</v>
      </c>
      <c r="E178" s="15" t="s">
        <v>230</v>
      </c>
      <c r="G178" s="15" t="str">
        <f t="shared" si="52"/>
        <v>D178</v>
      </c>
      <c r="I178" s="27">
        <f ca="1">IFERROR(1000*SUMIF(#REF!,"*-Si-*-*-"&amp;$A178&amp;"-"&amp;J$2,INDIRECT("'BD Ppto'!"&amp;#REF!))/(SUM(J178:L178)*L$415),0)</f>
        <v>0</v>
      </c>
      <c r="J178" s="19" t="e">
        <f ca="1">SUMIF(#REF!,"*-Si-VEF-*-"&amp;$A178&amp;"-"&amp;$J$2,INDIRECT("'BD Ppto'!"&amp;#REF!))</f>
        <v>#REF!</v>
      </c>
      <c r="K178" s="20" t="e">
        <f ca="1">SUMIF(#REF!,"*-Si-VEQ-*-"&amp;$A178&amp;"-"&amp;$J$2,INDIRECT("'BD Ppto'!"&amp;#REF!))</f>
        <v>#REF!</v>
      </c>
      <c r="L178" s="21" t="e">
        <f ca="1">SUMIF(#REF!,"*-Si-USD-*-"&amp;$A178&amp;"-"&amp;$J$2,INDIRECT("'BD Ppto'!"&amp;#REF!))</f>
        <v>#REF!</v>
      </c>
      <c r="N178" s="27">
        <f ca="1">IFERROR(1000*SUMIF(#REF!,"*-Si-*-*-"&amp;$A178&amp;"-"&amp;O$2,INDIRECT("'BD Ppto'!"&amp;#REF!))/(SUM(O178:Q178)*Q$415),0)</f>
        <v>0</v>
      </c>
      <c r="O178" s="19" t="e">
        <f ca="1">SUMIF(#REF!,"*-Si-VEF-*-"&amp;$A178&amp;"-"&amp;O$2,INDIRECT("'BD Ppto'!"&amp;#REF!))</f>
        <v>#REF!</v>
      </c>
      <c r="P178" s="20" t="e">
        <f ca="1">SUMIF(#REF!,"*-Si-VEQ-*-"&amp;$A178&amp;"-"&amp;O$2,INDIRECT("'BD Ppto'!"&amp;#REF!))</f>
        <v>#REF!</v>
      </c>
      <c r="Q178" s="21" t="e">
        <f ca="1">SUMIF(#REF!,"*-Si-USD-*-"&amp;$A178&amp;"-"&amp;O$2,INDIRECT("'BD Ppto'!"&amp;#REF!))</f>
        <v>#REF!</v>
      </c>
      <c r="S178" s="27">
        <f ca="1">IFERROR(1000*SUMIF(#REF!,"*-Si-*-*-"&amp;$A178&amp;"-"&amp;T$2,INDIRECT("'BD Ppto'!"&amp;#REF!))/(SUM(T178:V178)*V$415),0)</f>
        <v>0</v>
      </c>
      <c r="T178" s="19" t="e">
        <f ca="1">SUMIF(#REF!,"*-Si-VEF-*-"&amp;$A178&amp;"-"&amp;T$2,INDIRECT("'BD Ppto'!"&amp;#REF!))</f>
        <v>#REF!</v>
      </c>
      <c r="U178" s="20" t="e">
        <f ca="1">SUMIF(#REF!,"*-Si-VEQ-*-"&amp;$A178&amp;"-"&amp;T$2,INDIRECT("'BD Ppto'!"&amp;#REF!))</f>
        <v>#REF!</v>
      </c>
      <c r="V178" s="21" t="e">
        <f ca="1">SUMIF(#REF!,"*-Si-USD-*-"&amp;$A178&amp;"-"&amp;T$2,INDIRECT("'BD Ppto'!"&amp;#REF!))</f>
        <v>#REF!</v>
      </c>
      <c r="X178" s="27">
        <f ca="1">IFERROR(1000*SUMIF(#REF!,"*-Si-*-*-"&amp;$A178&amp;"-"&amp;Y$2,INDIRECT("'BD Ppto'!"&amp;#REF!))/(SUM(Y178:AA178)*AA$415),0)</f>
        <v>0</v>
      </c>
      <c r="Y178" s="19" t="e">
        <f ca="1">SUMIF(#REF!,"*-Si-VEF-*-"&amp;$A178&amp;"-"&amp;Y$2,INDIRECT("'BD Ppto'!"&amp;#REF!))</f>
        <v>#REF!</v>
      </c>
      <c r="Z178" s="20" t="e">
        <f ca="1">SUMIF(#REF!,"*-Si-VEQ-*-"&amp;$A178&amp;"-"&amp;Y$2,INDIRECT("'BD Ppto'!"&amp;#REF!))</f>
        <v>#REF!</v>
      </c>
      <c r="AA178" s="21" t="e">
        <f ca="1">SUMIF(#REF!,"*-Si-USD-*-"&amp;$A178&amp;"-"&amp;Y$2,INDIRECT("'BD Ppto'!"&amp;#REF!))</f>
        <v>#REF!</v>
      </c>
      <c r="AC178" s="28">
        <f ca="1">IFERROR(1000*SUMIF(#REF!,"*-Si-*-Si-"&amp;$A178&amp;"-"&amp;AD$2,INDIRECT("'BD Ppto'!"&amp;#REF!))/(SUM(AD178:AF178)*AF$415),0)</f>
        <v>0</v>
      </c>
      <c r="AD178" s="22" t="e">
        <f ca="1">SUMIF(#REF!,"*-Si-VEF-Si-"&amp;$A178&amp;"-"&amp;AD$2,INDIRECT("'BD Ppto'!"&amp;#REF!))</f>
        <v>#REF!</v>
      </c>
      <c r="AE178" s="23" t="e">
        <f ca="1">SUMIF(#REF!,"*-Si-VEQ-Si-"&amp;$A178&amp;"-"&amp;AD$2,INDIRECT("'BD Ppto'!"&amp;#REF!))</f>
        <v>#REF!</v>
      </c>
      <c r="AF178" s="24" t="e">
        <f ca="1">SUMIF(#REF!,"*-Si-USD-Si-"&amp;$A178&amp;"-"&amp;AD$2,INDIRECT("'BD Ppto'!"&amp;#REF!))</f>
        <v>#REF!</v>
      </c>
      <c r="AI178" s="27">
        <f>IFERROR(1000*SUMIF(#REF!,"*-Si-*-*-"&amp;$A178&amp;"-"&amp;$AJ$2,#REF!)/((SUMIF(#REF!,"*-Si-*-*-"&amp;$A178&amp;"-"&amp;$AJ$2,#REF!))*$AV$6),0)</f>
        <v>0</v>
      </c>
      <c r="AJ178" s="25" t="e">
        <f>SUMIF(#REF!,"*-Si-VEF-*-"&amp;$A178&amp;"-"&amp;$AJ$2,#REF!)</f>
        <v>#REF!</v>
      </c>
      <c r="AK178" s="19" t="e">
        <f>SUMIF(#REF!,"*-Si-VEF-*-"&amp;$A178&amp;"-"&amp;$AJ$2,#REF!)</f>
        <v>#REF!</v>
      </c>
      <c r="AL178" s="19" t="e">
        <f>(SUMIF(#REF!,"*-Si-VEF-*-"&amp;$A178&amp;"-"&amp;$AJ$2,#REF!)*AL$6-SUMIF(#REF!,"*-Si-VEF-*-"&amp;$A178&amp;"-"&amp;$AJ$2,#REF!)*AK$6)/AL$5</f>
        <v>#REF!</v>
      </c>
      <c r="AM178" s="19" t="e">
        <f>(SUMIF(#REF!,"*-Si-VEF-*-"&amp;$A178&amp;"-"&amp;$AJ$2,#REF!)*AM$6-SUMIF(#REF!,"*-Si-VEF-*-"&amp;$A178&amp;"-"&amp;$AJ$2,#REF!)*AL$6)/AM$5</f>
        <v>#REF!</v>
      </c>
      <c r="AN178" s="19" t="e">
        <f>(SUMIF(#REF!,"*-Si-VEF-*-"&amp;$A178&amp;"-"&amp;$AJ$2,#REF!)*AN$6-SUMIF(#REF!,"*-Si-VEF-*-"&amp;$A178&amp;"-"&amp;$AJ$2,#REF!)*AM$6)/AN$5</f>
        <v>#REF!</v>
      </c>
      <c r="AO178" s="19" t="e">
        <f>(SUMIF(#REF!,"*-Si-VEF-*-"&amp;$A178&amp;"-"&amp;$AJ$2,#REF!)*AO$6-SUMIF(#REF!,"*-Si-VEF-*-"&amp;$A178&amp;"-"&amp;$AJ$2,#REF!)*AN$6)/AO$5</f>
        <v>#REF!</v>
      </c>
      <c r="AP178" s="19" t="e">
        <f>(SUMIF(#REF!,"*-Si-VEF-*-"&amp;$A178&amp;"-"&amp;$AJ$2,#REF!)*AP$6-SUMIF(#REF!,"*-Si-VEF-*-"&amp;$A178&amp;"-"&amp;$AJ$2,#REF!)*AO$6)/AP$5</f>
        <v>#REF!</v>
      </c>
      <c r="AQ178" s="19" t="e">
        <f>(SUMIF(#REF!,"*-Si-VEF-*-"&amp;$A178&amp;"-"&amp;$AJ$2,#REF!)*AQ$6-SUMIF(#REF!,"*-Si-VEF-*-"&amp;$A178&amp;"-"&amp;$AJ$2,#REF!)*AP$6)/AQ$5</f>
        <v>#REF!</v>
      </c>
      <c r="AR178" s="19" t="e">
        <f>(SUMIF(#REF!,"*-Si-VEF-*-"&amp;$A178&amp;"-"&amp;$AJ$2,#REF!)*AR$6-SUMIF(#REF!,"*-Si-VEF-*-"&amp;$A178&amp;"-"&amp;$AJ$2,#REF!)*AQ$6)/AR$5</f>
        <v>#REF!</v>
      </c>
      <c r="AS178" s="19" t="e">
        <f>(SUMIF(#REF!,"*-Si-VEF-*-"&amp;$A178&amp;"-"&amp;$AJ$2,#REF!)*AS$6-SUMIF(#REF!,"*-Si-VEF-*-"&amp;$A178&amp;"-"&amp;$AJ$2,#REF!)*AR$6)/AS$5</f>
        <v>#REF!</v>
      </c>
      <c r="AT178" s="19" t="e">
        <f>(SUMIF(#REF!,"*-Si-VEF-*-"&amp;$A178&amp;"-"&amp;$AJ$2,#REF!)*AT$6-SUMIF(#REF!,"*-Si-VEF-*-"&amp;$A178&amp;"-"&amp;$AJ$2,#REF!)*AS$6)/AT$5</f>
        <v>#REF!</v>
      </c>
      <c r="AU178" s="19" t="e">
        <f>(SUMIF(#REF!,"*-Si-VEF-*-"&amp;$A178&amp;"-"&amp;$AJ$2,#REF!)*AU$6-SUMIF(#REF!,"*-Si-VEF-*-"&amp;$A178&amp;"-"&amp;$AJ$2,#REF!)*AT$6)/AU$5</f>
        <v>#REF!</v>
      </c>
      <c r="AV178" s="19" t="e">
        <f>(SUMIF(#REF!,"*-Si-VEF-*-"&amp;$A178&amp;"-"&amp;$AJ$2,#REF!)*AV$6-SUMIF(#REF!,"*-Si-VEF-*-"&amp;$A178&amp;"-"&amp;$AJ$2,#REF!)*AU$6)/AV$5</f>
        <v>#REF!</v>
      </c>
      <c r="AX178" s="25" t="e">
        <f>SUMIF(#REF!,"*-Si-VEQ-*-"&amp;$A178&amp;"-"&amp;$AJ$2,#REF!)</f>
        <v>#REF!</v>
      </c>
      <c r="AY178" s="20" t="e">
        <f>SUMIF(#REF!,"*-Si-VEQ-*-"&amp;$A178&amp;"-"&amp;$AJ$2,#REF!)</f>
        <v>#REF!</v>
      </c>
      <c r="AZ178" s="20" t="e">
        <f>(SUMIF(#REF!,"*-Si-VEQ-*-"&amp;$A178&amp;"-"&amp;$AJ$2,#REF!)*AZ$6-SUMIF(#REF!,"*-Si-VEQ-*-"&amp;$A178&amp;"-"&amp;$AJ$2,#REF!)*AY$6)/AZ$5</f>
        <v>#REF!</v>
      </c>
      <c r="BA178" s="20" t="e">
        <f>(SUMIF(#REF!,"*-Si-VEQ-*-"&amp;$A178&amp;"-"&amp;$AJ$2,#REF!)*BA$6-SUMIF(#REF!,"*-Si-VEQ-*-"&amp;$A178&amp;"-"&amp;$AJ$2,#REF!)*AZ$6)/BA$5</f>
        <v>#REF!</v>
      </c>
      <c r="BB178" s="20" t="e">
        <f>(SUMIF(#REF!,"*-Si-VEQ-*-"&amp;$A178&amp;"-"&amp;$AJ$2,#REF!)*BB$6-SUMIF(#REF!,"*-Si-VEQ-*-"&amp;$A178&amp;"-"&amp;$AJ$2,#REF!)*BA$6)/BB$5</f>
        <v>#REF!</v>
      </c>
      <c r="BC178" s="20" t="e">
        <f>(SUMIF(#REF!,"*-Si-VEQ-*-"&amp;$A178&amp;"-"&amp;$AJ$2,#REF!)*BC$6-SUMIF(#REF!,"*-Si-VEQ-*-"&amp;$A178&amp;"-"&amp;$AJ$2,#REF!)*BB$6)/BC$5</f>
        <v>#REF!</v>
      </c>
      <c r="BD178" s="20" t="e">
        <f>(SUMIF(#REF!,"*-Si-VEQ-*-"&amp;$A178&amp;"-"&amp;$AJ$2,#REF!)*BD$6-SUMIF(#REF!,"*-Si-VEQ-*-"&amp;$A178&amp;"-"&amp;$AJ$2,#REF!)*BC$6)/BD$5</f>
        <v>#REF!</v>
      </c>
      <c r="BE178" s="20" t="e">
        <f>(SUMIF(#REF!,"*-Si-VEQ-*-"&amp;$A178&amp;"-"&amp;$AJ$2,#REF!)*BE$6-SUMIF(#REF!,"*-Si-VEQ-*-"&amp;$A178&amp;"-"&amp;$AJ$2,#REF!)*BD$6)/BE$5</f>
        <v>#REF!</v>
      </c>
      <c r="BF178" s="20" t="e">
        <f>(SUMIF(#REF!,"*-Si-VEQ-*-"&amp;$A178&amp;"-"&amp;$AJ$2,#REF!)*BF$6-SUMIF(#REF!,"*-Si-VEQ-*-"&amp;$A178&amp;"-"&amp;$AJ$2,#REF!)*BE$6)/BF$5</f>
        <v>#REF!</v>
      </c>
      <c r="BG178" s="20" t="e">
        <f>(SUMIF(#REF!,"*-Si-VEQ-*-"&amp;$A178&amp;"-"&amp;$AJ$2,#REF!)*BG$6-SUMIF(#REF!,"*-Si-VEQ-*-"&amp;$A178&amp;"-"&amp;$AJ$2,#REF!)*BF$6)/BG$5</f>
        <v>#REF!</v>
      </c>
      <c r="BH178" s="20" t="e">
        <f>(SUMIF(#REF!,"*-Si-VEQ-*-"&amp;$A178&amp;"-"&amp;$AJ$2,#REF!)*BH$6-SUMIF(#REF!,"*-Si-VEQ-*-"&amp;$A178&amp;"-"&amp;$AJ$2,#REF!)*BG$6)/BH$5</f>
        <v>#REF!</v>
      </c>
      <c r="BI178" s="20" t="e">
        <f>(SUMIF(#REF!,"*-Si-VEQ-*-"&amp;$A178&amp;"-"&amp;$AJ$2,#REF!)*BI$6-SUMIF(#REF!,"*-Si-VEQ-*-"&amp;$A178&amp;"-"&amp;$AJ$2,#REF!)*BH$6)/BI$5</f>
        <v>#REF!</v>
      </c>
      <c r="BJ178" s="20" t="e">
        <f>(SUMIF(#REF!,"*-Si-VEQ-*-"&amp;$A178&amp;"-"&amp;$AJ$2,#REF!)*BJ$6-SUMIF(#REF!,"*-Si-VEQ-*-"&amp;$A178&amp;"-"&amp;$AJ$2,#REF!)*BI$6)/BJ$5</f>
        <v>#REF!</v>
      </c>
      <c r="BL178" s="25" t="e">
        <f>SUMIF(#REF!,"*-Si-USD-*-"&amp;$A178&amp;"-"&amp;$AJ$2,#REF!)</f>
        <v>#REF!</v>
      </c>
      <c r="BM178" s="21" t="e">
        <f>SUMIF(#REF!,"*-Si-USD-*-"&amp;$A178&amp;"-"&amp;$AJ$2,#REF!)</f>
        <v>#REF!</v>
      </c>
      <c r="BN178" s="21" t="e">
        <f>(SUMIF(#REF!,"*-Si-USD-*-"&amp;$A178&amp;"-"&amp;$AJ$2,#REF!)*BN$6-SUMIF(#REF!,"*-Si-USD-*-"&amp;$A178&amp;"-"&amp;$AJ$2,#REF!)*BM$6)/BN$5</f>
        <v>#REF!</v>
      </c>
      <c r="BO178" s="21" t="e">
        <f>(SUMIF(#REF!,"*-Si-USD-*-"&amp;$A178&amp;"-"&amp;$AJ$2,#REF!)*BO$6-SUMIF(#REF!,"*-Si-USD-*-"&amp;$A178&amp;"-"&amp;$AJ$2,#REF!)*BN$6)/BO$5</f>
        <v>#REF!</v>
      </c>
      <c r="BP178" s="21" t="e">
        <f>(SUMIF(#REF!,"*-Si-USD-*-"&amp;$A178&amp;"-"&amp;$AJ$2,#REF!)*BP$6-SUMIF(#REF!,"*-Si-USD-*-"&amp;$A178&amp;"-"&amp;$AJ$2,#REF!)*BO$6)/BP$5</f>
        <v>#REF!</v>
      </c>
      <c r="BQ178" s="21" t="e">
        <f>(SUMIF(#REF!,"*-Si-USD-*-"&amp;$A178&amp;"-"&amp;$AJ$2,#REF!)*BQ$6-SUMIF(#REF!,"*-Si-USD-*-"&amp;$A178&amp;"-"&amp;$AJ$2,#REF!)*BP$6)/BQ$5</f>
        <v>#REF!</v>
      </c>
      <c r="BR178" s="21" t="e">
        <f>(SUMIF(#REF!,"*-Si-USD-*-"&amp;$A178&amp;"-"&amp;$AJ$2,#REF!)*BR$6-SUMIF(#REF!,"*-Si-USD-*-"&amp;$A178&amp;"-"&amp;$AJ$2,#REF!)*BQ$6)/BR$5</f>
        <v>#REF!</v>
      </c>
      <c r="BS178" s="21" t="e">
        <f>(SUMIF(#REF!,"*-Si-USD-*-"&amp;$A178&amp;"-"&amp;$AJ$2,#REF!)*BS$6-SUMIF(#REF!,"*-Si-USD-*-"&amp;$A178&amp;"-"&amp;$AJ$2,#REF!)*BR$6)/BS$5</f>
        <v>#REF!</v>
      </c>
      <c r="BT178" s="21" t="e">
        <f>(SUMIF(#REF!,"*-Si-USD-*-"&amp;$A178&amp;"-"&amp;$AJ$2,#REF!)*BT$6-SUMIF(#REF!,"*-Si-USD-*-"&amp;$A178&amp;"-"&amp;$AJ$2,#REF!)*BS$6)/BT$5</f>
        <v>#REF!</v>
      </c>
      <c r="BU178" s="21" t="e">
        <f>(SUMIF(#REF!,"*-Si-USD-*-"&amp;$A178&amp;"-"&amp;$AJ$2,#REF!)*BU$6-SUMIF(#REF!,"*-Si-USD-*-"&amp;$A178&amp;"-"&amp;$AJ$2,#REF!)*BT$6)/BU$5</f>
        <v>#REF!</v>
      </c>
      <c r="BV178" s="21" t="e">
        <f>(SUMIF(#REF!,"*-Si-USD-*-"&amp;$A178&amp;"-"&amp;$AJ$2,#REF!)*BV$6-SUMIF(#REF!,"*-Si-USD-*-"&amp;$A178&amp;"-"&amp;$AJ$2,#REF!)*BU$6)/BV$5</f>
        <v>#REF!</v>
      </c>
      <c r="BW178" s="21" t="e">
        <f>(SUMIF(#REF!,"*-Si-USD-*-"&amp;$A178&amp;"-"&amp;$AJ$2,#REF!)*BW$6-SUMIF(#REF!,"*-Si-USD-*-"&amp;$A178&amp;"-"&amp;$AJ$2,#REF!)*BV$6)/BW$5</f>
        <v>#REF!</v>
      </c>
      <c r="BX178" s="21" t="e">
        <f>(SUMIF(#REF!,"*-Si-USD-*-"&amp;$A178&amp;"-"&amp;$AJ$2,#REF!)*BX$6-SUMIF(#REF!,"*-Si-USD-*-"&amp;$A178&amp;"-"&amp;$AJ$2,#REF!)*BW$6)/BX$5</f>
        <v>#REF!</v>
      </c>
      <c r="CB178" s="28">
        <f>IFERROR(1000*SUMIF(#REF!,"*-Si-*-Si-"&amp;$A178&amp;"-"&amp;$AJ$2,#REF!)/(SUM(CC178:CE178)*$BX$6),0)</f>
        <v>0</v>
      </c>
      <c r="CC178" s="22" t="e">
        <f>SUMIF(#REF!,"*-Si-VEF-Si-"&amp;$A178&amp;"-"&amp;$AJ$2,#REF!)</f>
        <v>#REF!</v>
      </c>
      <c r="CD178" s="23" t="e">
        <f>SUMIF(#REF!,"*-Si-VEQ-Si-"&amp;$A178&amp;"-"&amp;$AJ$2,#REF!)</f>
        <v>#REF!</v>
      </c>
      <c r="CE178" s="24" t="e">
        <f>SUMIF(#REF!,"*-Si-USD-Si-"&amp;$A178&amp;"-"&amp;$AJ$2,#REF!)</f>
        <v>#REF!</v>
      </c>
      <c r="CI178" s="15" t="str">
        <f t="shared" si="51"/>
        <v>E178</v>
      </c>
      <c r="CK178" s="16">
        <v>16</v>
      </c>
      <c r="CL178" s="16">
        <v>0</v>
      </c>
      <c r="CM178" s="16">
        <v>4</v>
      </c>
    </row>
    <row r="179" spans="1:91" ht="20.100000000000001" customHeight="1" x14ac:dyDescent="0.25">
      <c r="A179" s="18" t="s">
        <v>296</v>
      </c>
      <c r="E179" s="15" t="s">
        <v>297</v>
      </c>
      <c r="G179" s="15" t="str">
        <f t="shared" si="52"/>
        <v>D179</v>
      </c>
      <c r="I179" s="27">
        <f ca="1">IFERROR(1000*SUMIF(#REF!,"*-Si-*-*-"&amp;$A179&amp;"-"&amp;J$2,INDIRECT("'BD Ppto'!"&amp;#REF!))/(SUM(J179:L179)*L$415),0)</f>
        <v>0</v>
      </c>
      <c r="J179" s="19" t="e">
        <f ca="1">SUMIF(#REF!,"*-Si-VEF-*-"&amp;$A179&amp;"-"&amp;$J$2,INDIRECT("'BD Ppto'!"&amp;#REF!))</f>
        <v>#REF!</v>
      </c>
      <c r="K179" s="20" t="e">
        <f ca="1">SUMIF(#REF!,"*-Si-VEQ-*-"&amp;$A179&amp;"-"&amp;$J$2,INDIRECT("'BD Ppto'!"&amp;#REF!))</f>
        <v>#REF!</v>
      </c>
      <c r="L179" s="21" t="e">
        <f ca="1">SUMIF(#REF!,"*-Si-USD-*-"&amp;$A179&amp;"-"&amp;$J$2,INDIRECT("'BD Ppto'!"&amp;#REF!))</f>
        <v>#REF!</v>
      </c>
      <c r="N179" s="27">
        <f ca="1">IFERROR(1000*SUMIF(#REF!,"*-Si-*-*-"&amp;$A179&amp;"-"&amp;O$2,INDIRECT("'BD Ppto'!"&amp;#REF!))/(SUM(O179:Q179)*Q$415),0)</f>
        <v>0</v>
      </c>
      <c r="O179" s="19" t="e">
        <f ca="1">SUMIF(#REF!,"*-Si-VEF-*-"&amp;$A179&amp;"-"&amp;O$2,INDIRECT("'BD Ppto'!"&amp;#REF!))</f>
        <v>#REF!</v>
      </c>
      <c r="P179" s="20" t="e">
        <f ca="1">SUMIF(#REF!,"*-Si-VEQ-*-"&amp;$A179&amp;"-"&amp;O$2,INDIRECT("'BD Ppto'!"&amp;#REF!))</f>
        <v>#REF!</v>
      </c>
      <c r="Q179" s="21" t="e">
        <f ca="1">SUMIF(#REF!,"*-Si-USD-*-"&amp;$A179&amp;"-"&amp;O$2,INDIRECT("'BD Ppto'!"&amp;#REF!))</f>
        <v>#REF!</v>
      </c>
      <c r="S179" s="27">
        <f ca="1">IFERROR(1000*SUMIF(#REF!,"*-Si-*-*-"&amp;$A179&amp;"-"&amp;T$2,INDIRECT("'BD Ppto'!"&amp;#REF!))/(SUM(T179:V179)*V$415),0)</f>
        <v>0</v>
      </c>
      <c r="T179" s="19" t="e">
        <f ca="1">SUMIF(#REF!,"*-Si-VEF-*-"&amp;$A179&amp;"-"&amp;T$2,INDIRECT("'BD Ppto'!"&amp;#REF!))</f>
        <v>#REF!</v>
      </c>
      <c r="U179" s="20" t="e">
        <f ca="1">SUMIF(#REF!,"*-Si-VEQ-*-"&amp;$A179&amp;"-"&amp;T$2,INDIRECT("'BD Ppto'!"&amp;#REF!))</f>
        <v>#REF!</v>
      </c>
      <c r="V179" s="21" t="e">
        <f ca="1">SUMIF(#REF!,"*-Si-USD-*-"&amp;$A179&amp;"-"&amp;T$2,INDIRECT("'BD Ppto'!"&amp;#REF!))</f>
        <v>#REF!</v>
      </c>
      <c r="X179" s="27">
        <f ca="1">IFERROR(1000*SUMIF(#REF!,"*-Si-*-*-"&amp;$A179&amp;"-"&amp;Y$2,INDIRECT("'BD Ppto'!"&amp;#REF!))/(SUM(Y179:AA179)*AA$415),0)</f>
        <v>0</v>
      </c>
      <c r="Y179" s="19" t="e">
        <f ca="1">SUMIF(#REF!,"*-Si-VEF-*-"&amp;$A179&amp;"-"&amp;Y$2,INDIRECT("'BD Ppto'!"&amp;#REF!))</f>
        <v>#REF!</v>
      </c>
      <c r="Z179" s="20" t="e">
        <f ca="1">SUMIF(#REF!,"*-Si-VEQ-*-"&amp;$A179&amp;"-"&amp;Y$2,INDIRECT("'BD Ppto'!"&amp;#REF!))</f>
        <v>#REF!</v>
      </c>
      <c r="AA179" s="21" t="e">
        <f ca="1">SUMIF(#REF!,"*-Si-USD-*-"&amp;$A179&amp;"-"&amp;Y$2,INDIRECT("'BD Ppto'!"&amp;#REF!))</f>
        <v>#REF!</v>
      </c>
      <c r="AC179" s="28">
        <f ca="1">IFERROR(1000*SUMIF(#REF!,"*-Si-*-Si-"&amp;$A179&amp;"-"&amp;AD$2,INDIRECT("'BD Ppto'!"&amp;#REF!))/(SUM(AD179:AF179)*AF$415),0)</f>
        <v>0</v>
      </c>
      <c r="AD179" s="22" t="e">
        <f ca="1">SUMIF(#REF!,"*-Si-VEF-Si-"&amp;$A179&amp;"-"&amp;AD$2,INDIRECT("'BD Ppto'!"&amp;#REF!))</f>
        <v>#REF!</v>
      </c>
      <c r="AE179" s="23" t="e">
        <f ca="1">SUMIF(#REF!,"*-Si-VEQ-Si-"&amp;$A179&amp;"-"&amp;AD$2,INDIRECT("'BD Ppto'!"&amp;#REF!))</f>
        <v>#REF!</v>
      </c>
      <c r="AF179" s="24" t="e">
        <f ca="1">SUMIF(#REF!,"*-Si-USD-Si-"&amp;$A179&amp;"-"&amp;AD$2,INDIRECT("'BD Ppto'!"&amp;#REF!))</f>
        <v>#REF!</v>
      </c>
      <c r="AI179" s="27">
        <f>IFERROR(1000*SUMIF(#REF!,"*-Si-*-*-"&amp;$A179&amp;"-"&amp;$AJ$2,#REF!)/((SUMIF(#REF!,"*-Si-*-*-"&amp;$A179&amp;"-"&amp;$AJ$2,#REF!))*$AV$6),0)</f>
        <v>0</v>
      </c>
      <c r="AJ179" s="25" t="e">
        <f>SUMIF(#REF!,"*-Si-VEF-*-"&amp;$A179&amp;"-"&amp;$AJ$2,#REF!)</f>
        <v>#REF!</v>
      </c>
      <c r="AK179" s="19" t="e">
        <f>SUMIF(#REF!,"*-Si-VEF-*-"&amp;$A179&amp;"-"&amp;$AJ$2,#REF!)</f>
        <v>#REF!</v>
      </c>
      <c r="AL179" s="19" t="e">
        <f>(SUMIF(#REF!,"*-Si-VEF-*-"&amp;$A179&amp;"-"&amp;$AJ$2,#REF!)*AL$6-SUMIF(#REF!,"*-Si-VEF-*-"&amp;$A179&amp;"-"&amp;$AJ$2,#REF!)*AK$6)/AL$5</f>
        <v>#REF!</v>
      </c>
      <c r="AM179" s="19" t="e">
        <f>(SUMIF(#REF!,"*-Si-VEF-*-"&amp;$A179&amp;"-"&amp;$AJ$2,#REF!)*AM$6-SUMIF(#REF!,"*-Si-VEF-*-"&amp;$A179&amp;"-"&amp;$AJ$2,#REF!)*AL$6)/AM$5</f>
        <v>#REF!</v>
      </c>
      <c r="AN179" s="19" t="e">
        <f>(SUMIF(#REF!,"*-Si-VEF-*-"&amp;$A179&amp;"-"&amp;$AJ$2,#REF!)*AN$6-SUMIF(#REF!,"*-Si-VEF-*-"&amp;$A179&amp;"-"&amp;$AJ$2,#REF!)*AM$6)/AN$5</f>
        <v>#REF!</v>
      </c>
      <c r="AO179" s="19" t="e">
        <f>(SUMIF(#REF!,"*-Si-VEF-*-"&amp;$A179&amp;"-"&amp;$AJ$2,#REF!)*AO$6-SUMIF(#REF!,"*-Si-VEF-*-"&amp;$A179&amp;"-"&amp;$AJ$2,#REF!)*AN$6)/AO$5</f>
        <v>#REF!</v>
      </c>
      <c r="AP179" s="19" t="e">
        <f>(SUMIF(#REF!,"*-Si-VEF-*-"&amp;$A179&amp;"-"&amp;$AJ$2,#REF!)*AP$6-SUMIF(#REF!,"*-Si-VEF-*-"&amp;$A179&amp;"-"&amp;$AJ$2,#REF!)*AO$6)/AP$5</f>
        <v>#REF!</v>
      </c>
      <c r="AQ179" s="19" t="e">
        <f>(SUMIF(#REF!,"*-Si-VEF-*-"&amp;$A179&amp;"-"&amp;$AJ$2,#REF!)*AQ$6-SUMIF(#REF!,"*-Si-VEF-*-"&amp;$A179&amp;"-"&amp;$AJ$2,#REF!)*AP$6)/AQ$5</f>
        <v>#REF!</v>
      </c>
      <c r="AR179" s="19" t="e">
        <f>(SUMIF(#REF!,"*-Si-VEF-*-"&amp;$A179&amp;"-"&amp;$AJ$2,#REF!)*AR$6-SUMIF(#REF!,"*-Si-VEF-*-"&amp;$A179&amp;"-"&amp;$AJ$2,#REF!)*AQ$6)/AR$5</f>
        <v>#REF!</v>
      </c>
      <c r="AS179" s="19" t="e">
        <f>(SUMIF(#REF!,"*-Si-VEF-*-"&amp;$A179&amp;"-"&amp;$AJ$2,#REF!)*AS$6-SUMIF(#REF!,"*-Si-VEF-*-"&amp;$A179&amp;"-"&amp;$AJ$2,#REF!)*AR$6)/AS$5</f>
        <v>#REF!</v>
      </c>
      <c r="AT179" s="19" t="e">
        <f>(SUMIF(#REF!,"*-Si-VEF-*-"&amp;$A179&amp;"-"&amp;$AJ$2,#REF!)*AT$6-SUMIF(#REF!,"*-Si-VEF-*-"&amp;$A179&amp;"-"&amp;$AJ$2,#REF!)*AS$6)/AT$5</f>
        <v>#REF!</v>
      </c>
      <c r="AU179" s="19" t="e">
        <f>(SUMIF(#REF!,"*-Si-VEF-*-"&amp;$A179&amp;"-"&amp;$AJ$2,#REF!)*AU$6-SUMIF(#REF!,"*-Si-VEF-*-"&amp;$A179&amp;"-"&amp;$AJ$2,#REF!)*AT$6)/AU$5</f>
        <v>#REF!</v>
      </c>
      <c r="AV179" s="19" t="e">
        <f>(SUMIF(#REF!,"*-Si-VEF-*-"&amp;$A179&amp;"-"&amp;$AJ$2,#REF!)*AV$6-SUMIF(#REF!,"*-Si-VEF-*-"&amp;$A179&amp;"-"&amp;$AJ$2,#REF!)*AU$6)/AV$5</f>
        <v>#REF!</v>
      </c>
      <c r="AX179" s="25" t="e">
        <f>SUMIF(#REF!,"*-Si-VEQ-*-"&amp;$A179&amp;"-"&amp;$AJ$2,#REF!)</f>
        <v>#REF!</v>
      </c>
      <c r="AY179" s="20" t="e">
        <f>SUMIF(#REF!,"*-Si-VEQ-*-"&amp;$A179&amp;"-"&amp;$AJ$2,#REF!)</f>
        <v>#REF!</v>
      </c>
      <c r="AZ179" s="20" t="e">
        <f>(SUMIF(#REF!,"*-Si-VEQ-*-"&amp;$A179&amp;"-"&amp;$AJ$2,#REF!)*AZ$6-SUMIF(#REF!,"*-Si-VEQ-*-"&amp;$A179&amp;"-"&amp;$AJ$2,#REF!)*AY$6)/AZ$5</f>
        <v>#REF!</v>
      </c>
      <c r="BA179" s="20" t="e">
        <f>(SUMIF(#REF!,"*-Si-VEQ-*-"&amp;$A179&amp;"-"&amp;$AJ$2,#REF!)*BA$6-SUMIF(#REF!,"*-Si-VEQ-*-"&amp;$A179&amp;"-"&amp;$AJ$2,#REF!)*AZ$6)/BA$5</f>
        <v>#REF!</v>
      </c>
      <c r="BB179" s="20" t="e">
        <f>(SUMIF(#REF!,"*-Si-VEQ-*-"&amp;$A179&amp;"-"&amp;$AJ$2,#REF!)*BB$6-SUMIF(#REF!,"*-Si-VEQ-*-"&amp;$A179&amp;"-"&amp;$AJ$2,#REF!)*BA$6)/BB$5</f>
        <v>#REF!</v>
      </c>
      <c r="BC179" s="20" t="e">
        <f>(SUMIF(#REF!,"*-Si-VEQ-*-"&amp;$A179&amp;"-"&amp;$AJ$2,#REF!)*BC$6-SUMIF(#REF!,"*-Si-VEQ-*-"&amp;$A179&amp;"-"&amp;$AJ$2,#REF!)*BB$6)/BC$5</f>
        <v>#REF!</v>
      </c>
      <c r="BD179" s="20" t="e">
        <f>(SUMIF(#REF!,"*-Si-VEQ-*-"&amp;$A179&amp;"-"&amp;$AJ$2,#REF!)*BD$6-SUMIF(#REF!,"*-Si-VEQ-*-"&amp;$A179&amp;"-"&amp;$AJ$2,#REF!)*BC$6)/BD$5</f>
        <v>#REF!</v>
      </c>
      <c r="BE179" s="20" t="e">
        <f>(SUMIF(#REF!,"*-Si-VEQ-*-"&amp;$A179&amp;"-"&amp;$AJ$2,#REF!)*BE$6-SUMIF(#REF!,"*-Si-VEQ-*-"&amp;$A179&amp;"-"&amp;$AJ$2,#REF!)*BD$6)/BE$5</f>
        <v>#REF!</v>
      </c>
      <c r="BF179" s="20" t="e">
        <f>(SUMIF(#REF!,"*-Si-VEQ-*-"&amp;$A179&amp;"-"&amp;$AJ$2,#REF!)*BF$6-SUMIF(#REF!,"*-Si-VEQ-*-"&amp;$A179&amp;"-"&amp;$AJ$2,#REF!)*BE$6)/BF$5</f>
        <v>#REF!</v>
      </c>
      <c r="BG179" s="20" t="e">
        <f>(SUMIF(#REF!,"*-Si-VEQ-*-"&amp;$A179&amp;"-"&amp;$AJ$2,#REF!)*BG$6-SUMIF(#REF!,"*-Si-VEQ-*-"&amp;$A179&amp;"-"&amp;$AJ$2,#REF!)*BF$6)/BG$5</f>
        <v>#REF!</v>
      </c>
      <c r="BH179" s="20" t="e">
        <f>(SUMIF(#REF!,"*-Si-VEQ-*-"&amp;$A179&amp;"-"&amp;$AJ$2,#REF!)*BH$6-SUMIF(#REF!,"*-Si-VEQ-*-"&amp;$A179&amp;"-"&amp;$AJ$2,#REF!)*BG$6)/BH$5</f>
        <v>#REF!</v>
      </c>
      <c r="BI179" s="20" t="e">
        <f>(SUMIF(#REF!,"*-Si-VEQ-*-"&amp;$A179&amp;"-"&amp;$AJ$2,#REF!)*BI$6-SUMIF(#REF!,"*-Si-VEQ-*-"&amp;$A179&amp;"-"&amp;$AJ$2,#REF!)*BH$6)/BI$5</f>
        <v>#REF!</v>
      </c>
      <c r="BJ179" s="20" t="e">
        <f>(SUMIF(#REF!,"*-Si-VEQ-*-"&amp;$A179&amp;"-"&amp;$AJ$2,#REF!)*BJ$6-SUMIF(#REF!,"*-Si-VEQ-*-"&amp;$A179&amp;"-"&amp;$AJ$2,#REF!)*BI$6)/BJ$5</f>
        <v>#REF!</v>
      </c>
      <c r="BL179" s="25" t="e">
        <f>SUMIF(#REF!,"*-Si-USD-*-"&amp;$A179&amp;"-"&amp;$AJ$2,#REF!)</f>
        <v>#REF!</v>
      </c>
      <c r="BM179" s="21" t="e">
        <f>SUMIF(#REF!,"*-Si-USD-*-"&amp;$A179&amp;"-"&amp;$AJ$2,#REF!)</f>
        <v>#REF!</v>
      </c>
      <c r="BN179" s="21" t="e">
        <f>(SUMIF(#REF!,"*-Si-USD-*-"&amp;$A179&amp;"-"&amp;$AJ$2,#REF!)*BN$6-SUMIF(#REF!,"*-Si-USD-*-"&amp;$A179&amp;"-"&amp;$AJ$2,#REF!)*BM$6)/BN$5</f>
        <v>#REF!</v>
      </c>
      <c r="BO179" s="21" t="e">
        <f>(SUMIF(#REF!,"*-Si-USD-*-"&amp;$A179&amp;"-"&amp;$AJ$2,#REF!)*BO$6-SUMIF(#REF!,"*-Si-USD-*-"&amp;$A179&amp;"-"&amp;$AJ$2,#REF!)*BN$6)/BO$5</f>
        <v>#REF!</v>
      </c>
      <c r="BP179" s="21" t="e">
        <f>(SUMIF(#REF!,"*-Si-USD-*-"&amp;$A179&amp;"-"&amp;$AJ$2,#REF!)*BP$6-SUMIF(#REF!,"*-Si-USD-*-"&amp;$A179&amp;"-"&amp;$AJ$2,#REF!)*BO$6)/BP$5</f>
        <v>#REF!</v>
      </c>
      <c r="BQ179" s="21" t="e">
        <f>(SUMIF(#REF!,"*-Si-USD-*-"&amp;$A179&amp;"-"&amp;$AJ$2,#REF!)*BQ$6-SUMIF(#REF!,"*-Si-USD-*-"&amp;$A179&amp;"-"&amp;$AJ$2,#REF!)*BP$6)/BQ$5</f>
        <v>#REF!</v>
      </c>
      <c r="BR179" s="21" t="e">
        <f>(SUMIF(#REF!,"*-Si-USD-*-"&amp;$A179&amp;"-"&amp;$AJ$2,#REF!)*BR$6-SUMIF(#REF!,"*-Si-USD-*-"&amp;$A179&amp;"-"&amp;$AJ$2,#REF!)*BQ$6)/BR$5</f>
        <v>#REF!</v>
      </c>
      <c r="BS179" s="21" t="e">
        <f>(SUMIF(#REF!,"*-Si-USD-*-"&amp;$A179&amp;"-"&amp;$AJ$2,#REF!)*BS$6-SUMIF(#REF!,"*-Si-USD-*-"&amp;$A179&amp;"-"&amp;$AJ$2,#REF!)*BR$6)/BS$5</f>
        <v>#REF!</v>
      </c>
      <c r="BT179" s="21" t="e">
        <f>(SUMIF(#REF!,"*-Si-USD-*-"&amp;$A179&amp;"-"&amp;$AJ$2,#REF!)*BT$6-SUMIF(#REF!,"*-Si-USD-*-"&amp;$A179&amp;"-"&amp;$AJ$2,#REF!)*BS$6)/BT$5</f>
        <v>#REF!</v>
      </c>
      <c r="BU179" s="21" t="e">
        <f>(SUMIF(#REF!,"*-Si-USD-*-"&amp;$A179&amp;"-"&amp;$AJ$2,#REF!)*BU$6-SUMIF(#REF!,"*-Si-USD-*-"&amp;$A179&amp;"-"&amp;$AJ$2,#REF!)*BT$6)/BU$5</f>
        <v>#REF!</v>
      </c>
      <c r="BV179" s="21" t="e">
        <f>(SUMIF(#REF!,"*-Si-USD-*-"&amp;$A179&amp;"-"&amp;$AJ$2,#REF!)*BV$6-SUMIF(#REF!,"*-Si-USD-*-"&amp;$A179&amp;"-"&amp;$AJ$2,#REF!)*BU$6)/BV$5</f>
        <v>#REF!</v>
      </c>
      <c r="BW179" s="21" t="e">
        <f>(SUMIF(#REF!,"*-Si-USD-*-"&amp;$A179&amp;"-"&amp;$AJ$2,#REF!)*BW$6-SUMIF(#REF!,"*-Si-USD-*-"&amp;$A179&amp;"-"&amp;$AJ$2,#REF!)*BV$6)/BW$5</f>
        <v>#REF!</v>
      </c>
      <c r="BX179" s="21" t="e">
        <f>(SUMIF(#REF!,"*-Si-USD-*-"&amp;$A179&amp;"-"&amp;$AJ$2,#REF!)*BX$6-SUMIF(#REF!,"*-Si-USD-*-"&amp;$A179&amp;"-"&amp;$AJ$2,#REF!)*BW$6)/BX$5</f>
        <v>#REF!</v>
      </c>
      <c r="CB179" s="28">
        <f>IFERROR(1000*SUMIF(#REF!,"*-Si-*-Si-"&amp;$A179&amp;"-"&amp;$AJ$2,#REF!)/(SUM(CC179:CE179)*$BX$6),0)</f>
        <v>0</v>
      </c>
      <c r="CC179" s="22" t="e">
        <f>SUMIF(#REF!,"*-Si-VEF-Si-"&amp;$A179&amp;"-"&amp;$AJ$2,#REF!)</f>
        <v>#REF!</v>
      </c>
      <c r="CD179" s="23" t="e">
        <f>SUMIF(#REF!,"*-Si-VEQ-Si-"&amp;$A179&amp;"-"&amp;$AJ$2,#REF!)</f>
        <v>#REF!</v>
      </c>
      <c r="CE179" s="24" t="e">
        <f>SUMIF(#REF!,"*-Si-USD-Si-"&amp;$A179&amp;"-"&amp;$AJ$2,#REF!)</f>
        <v>#REF!</v>
      </c>
      <c r="CI179" s="15" t="str">
        <f t="shared" si="51"/>
        <v>E179</v>
      </c>
      <c r="CK179" s="16">
        <v>6</v>
      </c>
      <c r="CL179" s="16">
        <v>0</v>
      </c>
      <c r="CM179" s="16">
        <v>4</v>
      </c>
    </row>
    <row r="180" spans="1:91" ht="20.100000000000001" customHeight="1" x14ac:dyDescent="0.25">
      <c r="A180" s="18" t="s">
        <v>298</v>
      </c>
      <c r="E180" s="15" t="s">
        <v>234</v>
      </c>
      <c r="G180" s="15" t="str">
        <f t="shared" si="52"/>
        <v>D180</v>
      </c>
      <c r="I180" s="27">
        <f ca="1">IFERROR(1000*SUMIF(#REF!,"*-Si-*-*-"&amp;$A180&amp;"-"&amp;J$2,INDIRECT("'BD Ppto'!"&amp;#REF!))/(SUM(J180:L180)*L$415),0)</f>
        <v>0</v>
      </c>
      <c r="J180" s="19" t="e">
        <f ca="1">SUMIF(#REF!,"*-Si-VEF-*-"&amp;$A180&amp;"-"&amp;$J$2,INDIRECT("'BD Ppto'!"&amp;#REF!))</f>
        <v>#REF!</v>
      </c>
      <c r="K180" s="20" t="e">
        <f ca="1">SUMIF(#REF!,"*-Si-VEQ-*-"&amp;$A180&amp;"-"&amp;$J$2,INDIRECT("'BD Ppto'!"&amp;#REF!))</f>
        <v>#REF!</v>
      </c>
      <c r="L180" s="21" t="e">
        <f ca="1">SUMIF(#REF!,"*-Si-USD-*-"&amp;$A180&amp;"-"&amp;$J$2,INDIRECT("'BD Ppto'!"&amp;#REF!))</f>
        <v>#REF!</v>
      </c>
      <c r="N180" s="27">
        <f ca="1">IFERROR(1000*SUMIF(#REF!,"*-Si-*-*-"&amp;$A180&amp;"-"&amp;O$2,INDIRECT("'BD Ppto'!"&amp;#REF!))/(SUM(O180:Q180)*Q$415),0)</f>
        <v>0</v>
      </c>
      <c r="O180" s="19" t="e">
        <f ca="1">SUMIF(#REF!,"*-Si-VEF-*-"&amp;$A180&amp;"-"&amp;O$2,INDIRECT("'BD Ppto'!"&amp;#REF!))</f>
        <v>#REF!</v>
      </c>
      <c r="P180" s="20" t="e">
        <f ca="1">SUMIF(#REF!,"*-Si-VEQ-*-"&amp;$A180&amp;"-"&amp;O$2,INDIRECT("'BD Ppto'!"&amp;#REF!))</f>
        <v>#REF!</v>
      </c>
      <c r="Q180" s="21" t="e">
        <f ca="1">SUMIF(#REF!,"*-Si-USD-*-"&amp;$A180&amp;"-"&amp;O$2,INDIRECT("'BD Ppto'!"&amp;#REF!))</f>
        <v>#REF!</v>
      </c>
      <c r="S180" s="27">
        <f ca="1">IFERROR(1000*SUMIF(#REF!,"*-Si-*-*-"&amp;$A180&amp;"-"&amp;T$2,INDIRECT("'BD Ppto'!"&amp;#REF!))/(SUM(T180:V180)*V$415),0)</f>
        <v>0</v>
      </c>
      <c r="T180" s="19" t="e">
        <f ca="1">SUMIF(#REF!,"*-Si-VEF-*-"&amp;$A180&amp;"-"&amp;T$2,INDIRECT("'BD Ppto'!"&amp;#REF!))</f>
        <v>#REF!</v>
      </c>
      <c r="U180" s="20" t="e">
        <f ca="1">SUMIF(#REF!,"*-Si-VEQ-*-"&amp;$A180&amp;"-"&amp;T$2,INDIRECT("'BD Ppto'!"&amp;#REF!))</f>
        <v>#REF!</v>
      </c>
      <c r="V180" s="21" t="e">
        <f ca="1">SUMIF(#REF!,"*-Si-USD-*-"&amp;$A180&amp;"-"&amp;T$2,INDIRECT("'BD Ppto'!"&amp;#REF!))</f>
        <v>#REF!</v>
      </c>
      <c r="X180" s="27">
        <f ca="1">IFERROR(1000*SUMIF(#REF!,"*-Si-*-*-"&amp;$A180&amp;"-"&amp;Y$2,INDIRECT("'BD Ppto'!"&amp;#REF!))/(SUM(Y180:AA180)*AA$415),0)</f>
        <v>0</v>
      </c>
      <c r="Y180" s="19" t="e">
        <f ca="1">SUMIF(#REF!,"*-Si-VEF-*-"&amp;$A180&amp;"-"&amp;Y$2,INDIRECT("'BD Ppto'!"&amp;#REF!))</f>
        <v>#REF!</v>
      </c>
      <c r="Z180" s="20" t="e">
        <f ca="1">SUMIF(#REF!,"*-Si-VEQ-*-"&amp;$A180&amp;"-"&amp;Y$2,INDIRECT("'BD Ppto'!"&amp;#REF!))</f>
        <v>#REF!</v>
      </c>
      <c r="AA180" s="21" t="e">
        <f ca="1">SUMIF(#REF!,"*-Si-USD-*-"&amp;$A180&amp;"-"&amp;Y$2,INDIRECT("'BD Ppto'!"&amp;#REF!))</f>
        <v>#REF!</v>
      </c>
      <c r="AC180" s="28">
        <f ca="1">IFERROR(1000*SUMIF(#REF!,"*-Si-*-Si-"&amp;$A180&amp;"-"&amp;AD$2,INDIRECT("'BD Ppto'!"&amp;#REF!))/(SUM(AD180:AF180)*AF$415),0)</f>
        <v>0</v>
      </c>
      <c r="AD180" s="22" t="e">
        <f ca="1">SUMIF(#REF!,"*-Si-VEF-Si-"&amp;$A180&amp;"-"&amp;AD$2,INDIRECT("'BD Ppto'!"&amp;#REF!))</f>
        <v>#REF!</v>
      </c>
      <c r="AE180" s="23" t="e">
        <f ca="1">SUMIF(#REF!,"*-Si-VEQ-Si-"&amp;$A180&amp;"-"&amp;AD$2,INDIRECT("'BD Ppto'!"&amp;#REF!))</f>
        <v>#REF!</v>
      </c>
      <c r="AF180" s="24" t="e">
        <f ca="1">SUMIF(#REF!,"*-Si-USD-Si-"&amp;$A180&amp;"-"&amp;AD$2,INDIRECT("'BD Ppto'!"&amp;#REF!))</f>
        <v>#REF!</v>
      </c>
      <c r="AI180" s="27">
        <f>IFERROR(1000*SUMIF(#REF!,"*-Si-*-*-"&amp;$A180&amp;"-"&amp;$AJ$2,#REF!)/((SUMIF(#REF!,"*-Si-*-*-"&amp;$A180&amp;"-"&amp;$AJ$2,#REF!))*$AV$6),0)</f>
        <v>0</v>
      </c>
      <c r="AJ180" s="25" t="e">
        <f>SUMIF(#REF!,"*-Si-VEF-*-"&amp;$A180&amp;"-"&amp;$AJ$2,#REF!)</f>
        <v>#REF!</v>
      </c>
      <c r="AK180" s="19" t="e">
        <f>SUMIF(#REF!,"*-Si-VEF-*-"&amp;$A180&amp;"-"&amp;$AJ$2,#REF!)</f>
        <v>#REF!</v>
      </c>
      <c r="AL180" s="19" t="e">
        <f>(SUMIF(#REF!,"*-Si-VEF-*-"&amp;$A180&amp;"-"&amp;$AJ$2,#REF!)*AL$6-SUMIF(#REF!,"*-Si-VEF-*-"&amp;$A180&amp;"-"&amp;$AJ$2,#REF!)*AK$6)/AL$5</f>
        <v>#REF!</v>
      </c>
      <c r="AM180" s="19" t="e">
        <f>(SUMIF(#REF!,"*-Si-VEF-*-"&amp;$A180&amp;"-"&amp;$AJ$2,#REF!)*AM$6-SUMIF(#REF!,"*-Si-VEF-*-"&amp;$A180&amp;"-"&amp;$AJ$2,#REF!)*AL$6)/AM$5</f>
        <v>#REF!</v>
      </c>
      <c r="AN180" s="19" t="e">
        <f>(SUMIF(#REF!,"*-Si-VEF-*-"&amp;$A180&amp;"-"&amp;$AJ$2,#REF!)*AN$6-SUMIF(#REF!,"*-Si-VEF-*-"&amp;$A180&amp;"-"&amp;$AJ$2,#REF!)*AM$6)/AN$5</f>
        <v>#REF!</v>
      </c>
      <c r="AO180" s="19" t="e">
        <f>(SUMIF(#REF!,"*-Si-VEF-*-"&amp;$A180&amp;"-"&amp;$AJ$2,#REF!)*AO$6-SUMIF(#REF!,"*-Si-VEF-*-"&amp;$A180&amp;"-"&amp;$AJ$2,#REF!)*AN$6)/AO$5</f>
        <v>#REF!</v>
      </c>
      <c r="AP180" s="19" t="e">
        <f>(SUMIF(#REF!,"*-Si-VEF-*-"&amp;$A180&amp;"-"&amp;$AJ$2,#REF!)*AP$6-SUMIF(#REF!,"*-Si-VEF-*-"&amp;$A180&amp;"-"&amp;$AJ$2,#REF!)*AO$6)/AP$5</f>
        <v>#REF!</v>
      </c>
      <c r="AQ180" s="19" t="e">
        <f>(SUMIF(#REF!,"*-Si-VEF-*-"&amp;$A180&amp;"-"&amp;$AJ$2,#REF!)*AQ$6-SUMIF(#REF!,"*-Si-VEF-*-"&amp;$A180&amp;"-"&amp;$AJ$2,#REF!)*AP$6)/AQ$5</f>
        <v>#REF!</v>
      </c>
      <c r="AR180" s="19" t="e">
        <f>(SUMIF(#REF!,"*-Si-VEF-*-"&amp;$A180&amp;"-"&amp;$AJ$2,#REF!)*AR$6-SUMIF(#REF!,"*-Si-VEF-*-"&amp;$A180&amp;"-"&amp;$AJ$2,#REF!)*AQ$6)/AR$5</f>
        <v>#REF!</v>
      </c>
      <c r="AS180" s="19" t="e">
        <f>(SUMIF(#REF!,"*-Si-VEF-*-"&amp;$A180&amp;"-"&amp;$AJ$2,#REF!)*AS$6-SUMIF(#REF!,"*-Si-VEF-*-"&amp;$A180&amp;"-"&amp;$AJ$2,#REF!)*AR$6)/AS$5</f>
        <v>#REF!</v>
      </c>
      <c r="AT180" s="19" t="e">
        <f>(SUMIF(#REF!,"*-Si-VEF-*-"&amp;$A180&amp;"-"&amp;$AJ$2,#REF!)*AT$6-SUMIF(#REF!,"*-Si-VEF-*-"&amp;$A180&amp;"-"&amp;$AJ$2,#REF!)*AS$6)/AT$5</f>
        <v>#REF!</v>
      </c>
      <c r="AU180" s="19" t="e">
        <f>(SUMIF(#REF!,"*-Si-VEF-*-"&amp;$A180&amp;"-"&amp;$AJ$2,#REF!)*AU$6-SUMIF(#REF!,"*-Si-VEF-*-"&amp;$A180&amp;"-"&amp;$AJ$2,#REF!)*AT$6)/AU$5</f>
        <v>#REF!</v>
      </c>
      <c r="AV180" s="19" t="e">
        <f>(SUMIF(#REF!,"*-Si-VEF-*-"&amp;$A180&amp;"-"&amp;$AJ$2,#REF!)*AV$6-SUMIF(#REF!,"*-Si-VEF-*-"&amp;$A180&amp;"-"&amp;$AJ$2,#REF!)*AU$6)/AV$5</f>
        <v>#REF!</v>
      </c>
      <c r="AX180" s="25" t="e">
        <f>SUMIF(#REF!,"*-Si-VEQ-*-"&amp;$A180&amp;"-"&amp;$AJ$2,#REF!)</f>
        <v>#REF!</v>
      </c>
      <c r="AY180" s="20" t="e">
        <f>SUMIF(#REF!,"*-Si-VEQ-*-"&amp;$A180&amp;"-"&amp;$AJ$2,#REF!)</f>
        <v>#REF!</v>
      </c>
      <c r="AZ180" s="20" t="e">
        <f>(SUMIF(#REF!,"*-Si-VEQ-*-"&amp;$A180&amp;"-"&amp;$AJ$2,#REF!)*AZ$6-SUMIF(#REF!,"*-Si-VEQ-*-"&amp;$A180&amp;"-"&amp;$AJ$2,#REF!)*AY$6)/AZ$5</f>
        <v>#REF!</v>
      </c>
      <c r="BA180" s="20" t="e">
        <f>(SUMIF(#REF!,"*-Si-VEQ-*-"&amp;$A180&amp;"-"&amp;$AJ$2,#REF!)*BA$6-SUMIF(#REF!,"*-Si-VEQ-*-"&amp;$A180&amp;"-"&amp;$AJ$2,#REF!)*AZ$6)/BA$5</f>
        <v>#REF!</v>
      </c>
      <c r="BB180" s="20" t="e">
        <f>(SUMIF(#REF!,"*-Si-VEQ-*-"&amp;$A180&amp;"-"&amp;$AJ$2,#REF!)*BB$6-SUMIF(#REF!,"*-Si-VEQ-*-"&amp;$A180&amp;"-"&amp;$AJ$2,#REF!)*BA$6)/BB$5</f>
        <v>#REF!</v>
      </c>
      <c r="BC180" s="20" t="e">
        <f>(SUMIF(#REF!,"*-Si-VEQ-*-"&amp;$A180&amp;"-"&amp;$AJ$2,#REF!)*BC$6-SUMIF(#REF!,"*-Si-VEQ-*-"&amp;$A180&amp;"-"&amp;$AJ$2,#REF!)*BB$6)/BC$5</f>
        <v>#REF!</v>
      </c>
      <c r="BD180" s="20" t="e">
        <f>(SUMIF(#REF!,"*-Si-VEQ-*-"&amp;$A180&amp;"-"&amp;$AJ$2,#REF!)*BD$6-SUMIF(#REF!,"*-Si-VEQ-*-"&amp;$A180&amp;"-"&amp;$AJ$2,#REF!)*BC$6)/BD$5</f>
        <v>#REF!</v>
      </c>
      <c r="BE180" s="20" t="e">
        <f>(SUMIF(#REF!,"*-Si-VEQ-*-"&amp;$A180&amp;"-"&amp;$AJ$2,#REF!)*BE$6-SUMIF(#REF!,"*-Si-VEQ-*-"&amp;$A180&amp;"-"&amp;$AJ$2,#REF!)*BD$6)/BE$5</f>
        <v>#REF!</v>
      </c>
      <c r="BF180" s="20" t="e">
        <f>(SUMIF(#REF!,"*-Si-VEQ-*-"&amp;$A180&amp;"-"&amp;$AJ$2,#REF!)*BF$6-SUMIF(#REF!,"*-Si-VEQ-*-"&amp;$A180&amp;"-"&amp;$AJ$2,#REF!)*BE$6)/BF$5</f>
        <v>#REF!</v>
      </c>
      <c r="BG180" s="20" t="e">
        <f>(SUMIF(#REF!,"*-Si-VEQ-*-"&amp;$A180&amp;"-"&amp;$AJ$2,#REF!)*BG$6-SUMIF(#REF!,"*-Si-VEQ-*-"&amp;$A180&amp;"-"&amp;$AJ$2,#REF!)*BF$6)/BG$5</f>
        <v>#REF!</v>
      </c>
      <c r="BH180" s="20" t="e">
        <f>(SUMIF(#REF!,"*-Si-VEQ-*-"&amp;$A180&amp;"-"&amp;$AJ$2,#REF!)*BH$6-SUMIF(#REF!,"*-Si-VEQ-*-"&amp;$A180&amp;"-"&amp;$AJ$2,#REF!)*BG$6)/BH$5</f>
        <v>#REF!</v>
      </c>
      <c r="BI180" s="20" t="e">
        <f>(SUMIF(#REF!,"*-Si-VEQ-*-"&amp;$A180&amp;"-"&amp;$AJ$2,#REF!)*BI$6-SUMIF(#REF!,"*-Si-VEQ-*-"&amp;$A180&amp;"-"&amp;$AJ$2,#REF!)*BH$6)/BI$5</f>
        <v>#REF!</v>
      </c>
      <c r="BJ180" s="20" t="e">
        <f>(SUMIF(#REF!,"*-Si-VEQ-*-"&amp;$A180&amp;"-"&amp;$AJ$2,#REF!)*BJ$6-SUMIF(#REF!,"*-Si-VEQ-*-"&amp;$A180&amp;"-"&amp;$AJ$2,#REF!)*BI$6)/BJ$5</f>
        <v>#REF!</v>
      </c>
      <c r="BL180" s="25" t="e">
        <f>SUMIF(#REF!,"*-Si-USD-*-"&amp;$A180&amp;"-"&amp;$AJ$2,#REF!)</f>
        <v>#REF!</v>
      </c>
      <c r="BM180" s="21" t="e">
        <f>SUMIF(#REF!,"*-Si-USD-*-"&amp;$A180&amp;"-"&amp;$AJ$2,#REF!)</f>
        <v>#REF!</v>
      </c>
      <c r="BN180" s="21" t="e">
        <f>(SUMIF(#REF!,"*-Si-USD-*-"&amp;$A180&amp;"-"&amp;$AJ$2,#REF!)*BN$6-SUMIF(#REF!,"*-Si-USD-*-"&amp;$A180&amp;"-"&amp;$AJ$2,#REF!)*BM$6)/BN$5</f>
        <v>#REF!</v>
      </c>
      <c r="BO180" s="21" t="e">
        <f>(SUMIF(#REF!,"*-Si-USD-*-"&amp;$A180&amp;"-"&amp;$AJ$2,#REF!)*BO$6-SUMIF(#REF!,"*-Si-USD-*-"&amp;$A180&amp;"-"&amp;$AJ$2,#REF!)*BN$6)/BO$5</f>
        <v>#REF!</v>
      </c>
      <c r="BP180" s="21" t="e">
        <f>(SUMIF(#REF!,"*-Si-USD-*-"&amp;$A180&amp;"-"&amp;$AJ$2,#REF!)*BP$6-SUMIF(#REF!,"*-Si-USD-*-"&amp;$A180&amp;"-"&amp;$AJ$2,#REF!)*BO$6)/BP$5</f>
        <v>#REF!</v>
      </c>
      <c r="BQ180" s="21" t="e">
        <f>(SUMIF(#REF!,"*-Si-USD-*-"&amp;$A180&amp;"-"&amp;$AJ$2,#REF!)*BQ$6-SUMIF(#REF!,"*-Si-USD-*-"&amp;$A180&amp;"-"&amp;$AJ$2,#REF!)*BP$6)/BQ$5</f>
        <v>#REF!</v>
      </c>
      <c r="BR180" s="21" t="e">
        <f>(SUMIF(#REF!,"*-Si-USD-*-"&amp;$A180&amp;"-"&amp;$AJ$2,#REF!)*BR$6-SUMIF(#REF!,"*-Si-USD-*-"&amp;$A180&amp;"-"&amp;$AJ$2,#REF!)*BQ$6)/BR$5</f>
        <v>#REF!</v>
      </c>
      <c r="BS180" s="21" t="e">
        <f>(SUMIF(#REF!,"*-Si-USD-*-"&amp;$A180&amp;"-"&amp;$AJ$2,#REF!)*BS$6-SUMIF(#REF!,"*-Si-USD-*-"&amp;$A180&amp;"-"&amp;$AJ$2,#REF!)*BR$6)/BS$5</f>
        <v>#REF!</v>
      </c>
      <c r="BT180" s="21" t="e">
        <f>(SUMIF(#REF!,"*-Si-USD-*-"&amp;$A180&amp;"-"&amp;$AJ$2,#REF!)*BT$6-SUMIF(#REF!,"*-Si-USD-*-"&amp;$A180&amp;"-"&amp;$AJ$2,#REF!)*BS$6)/BT$5</f>
        <v>#REF!</v>
      </c>
      <c r="BU180" s="21" t="e">
        <f>(SUMIF(#REF!,"*-Si-USD-*-"&amp;$A180&amp;"-"&amp;$AJ$2,#REF!)*BU$6-SUMIF(#REF!,"*-Si-USD-*-"&amp;$A180&amp;"-"&amp;$AJ$2,#REF!)*BT$6)/BU$5</f>
        <v>#REF!</v>
      </c>
      <c r="BV180" s="21" t="e">
        <f>(SUMIF(#REF!,"*-Si-USD-*-"&amp;$A180&amp;"-"&amp;$AJ$2,#REF!)*BV$6-SUMIF(#REF!,"*-Si-USD-*-"&amp;$A180&amp;"-"&amp;$AJ$2,#REF!)*BU$6)/BV$5</f>
        <v>#REF!</v>
      </c>
      <c r="BW180" s="21" t="e">
        <f>(SUMIF(#REF!,"*-Si-USD-*-"&amp;$A180&amp;"-"&amp;$AJ$2,#REF!)*BW$6-SUMIF(#REF!,"*-Si-USD-*-"&amp;$A180&amp;"-"&amp;$AJ$2,#REF!)*BV$6)/BW$5</f>
        <v>#REF!</v>
      </c>
      <c r="BX180" s="21" t="e">
        <f>(SUMIF(#REF!,"*-Si-USD-*-"&amp;$A180&amp;"-"&amp;$AJ$2,#REF!)*BX$6-SUMIF(#REF!,"*-Si-USD-*-"&amp;$A180&amp;"-"&amp;$AJ$2,#REF!)*BW$6)/BX$5</f>
        <v>#REF!</v>
      </c>
      <c r="CB180" s="28">
        <f>IFERROR(1000*SUMIF(#REF!,"*-Si-*-Si-"&amp;$A180&amp;"-"&amp;$AJ$2,#REF!)/(SUM(CC180:CE180)*$BX$6),0)</f>
        <v>0</v>
      </c>
      <c r="CC180" s="22" t="e">
        <f>SUMIF(#REF!,"*-Si-VEF-Si-"&amp;$A180&amp;"-"&amp;$AJ$2,#REF!)</f>
        <v>#REF!</v>
      </c>
      <c r="CD180" s="23" t="e">
        <f>SUMIF(#REF!,"*-Si-VEQ-Si-"&amp;$A180&amp;"-"&amp;$AJ$2,#REF!)</f>
        <v>#REF!</v>
      </c>
      <c r="CE180" s="24" t="e">
        <f>SUMIF(#REF!,"*-Si-USD-Si-"&amp;$A180&amp;"-"&amp;$AJ$2,#REF!)</f>
        <v>#REF!</v>
      </c>
      <c r="CI180" s="15" t="str">
        <f t="shared" si="51"/>
        <v>E180</v>
      </c>
      <c r="CK180" s="16">
        <v>10</v>
      </c>
      <c r="CL180" s="16">
        <v>1</v>
      </c>
      <c r="CM180" s="16">
        <v>4</v>
      </c>
    </row>
    <row r="181" spans="1:91" ht="20.100000000000001" customHeight="1" x14ac:dyDescent="0.25">
      <c r="A181" s="18" t="s">
        <v>299</v>
      </c>
      <c r="E181" s="15" t="s">
        <v>300</v>
      </c>
      <c r="G181" s="15" t="str">
        <f t="shared" si="52"/>
        <v>D181</v>
      </c>
      <c r="I181" s="27">
        <f ca="1">IFERROR(1000*SUMIF(#REF!,"*-Si-*-*-"&amp;$A181&amp;"-"&amp;J$2,INDIRECT("'BD Ppto'!"&amp;#REF!))/(SUM(J181:L181)*L$415),0)</f>
        <v>0</v>
      </c>
      <c r="J181" s="19" t="e">
        <f ca="1">SUMIF(#REF!,"*-Si-VEF-*-"&amp;$A181&amp;"-"&amp;$J$2,INDIRECT("'BD Ppto'!"&amp;#REF!))</f>
        <v>#REF!</v>
      </c>
      <c r="K181" s="20" t="e">
        <f ca="1">SUMIF(#REF!,"*-Si-VEQ-*-"&amp;$A181&amp;"-"&amp;$J$2,INDIRECT("'BD Ppto'!"&amp;#REF!))</f>
        <v>#REF!</v>
      </c>
      <c r="L181" s="21" t="e">
        <f ca="1">SUMIF(#REF!,"*-Si-USD-*-"&amp;$A181&amp;"-"&amp;$J$2,INDIRECT("'BD Ppto'!"&amp;#REF!))</f>
        <v>#REF!</v>
      </c>
      <c r="N181" s="27">
        <f ca="1">IFERROR(1000*SUMIF(#REF!,"*-Si-*-*-"&amp;$A181&amp;"-"&amp;O$2,INDIRECT("'BD Ppto'!"&amp;#REF!))/(SUM(O181:Q181)*Q$415),0)</f>
        <v>0</v>
      </c>
      <c r="O181" s="19" t="e">
        <f ca="1">SUMIF(#REF!,"*-Si-VEF-*-"&amp;$A181&amp;"-"&amp;O$2,INDIRECT("'BD Ppto'!"&amp;#REF!))</f>
        <v>#REF!</v>
      </c>
      <c r="P181" s="20" t="e">
        <f ca="1">SUMIF(#REF!,"*-Si-VEQ-*-"&amp;$A181&amp;"-"&amp;O$2,INDIRECT("'BD Ppto'!"&amp;#REF!))</f>
        <v>#REF!</v>
      </c>
      <c r="Q181" s="21" t="e">
        <f ca="1">SUMIF(#REF!,"*-Si-USD-*-"&amp;$A181&amp;"-"&amp;O$2,INDIRECT("'BD Ppto'!"&amp;#REF!))</f>
        <v>#REF!</v>
      </c>
      <c r="S181" s="27">
        <f ca="1">IFERROR(1000*SUMIF(#REF!,"*-Si-*-*-"&amp;$A181&amp;"-"&amp;T$2,INDIRECT("'BD Ppto'!"&amp;#REF!))/(SUM(T181:V181)*V$415),0)</f>
        <v>0</v>
      </c>
      <c r="T181" s="19" t="e">
        <f ca="1">SUMIF(#REF!,"*-Si-VEF-*-"&amp;$A181&amp;"-"&amp;T$2,INDIRECT("'BD Ppto'!"&amp;#REF!))</f>
        <v>#REF!</v>
      </c>
      <c r="U181" s="20" t="e">
        <f ca="1">SUMIF(#REF!,"*-Si-VEQ-*-"&amp;$A181&amp;"-"&amp;T$2,INDIRECT("'BD Ppto'!"&amp;#REF!))</f>
        <v>#REF!</v>
      </c>
      <c r="V181" s="21" t="e">
        <f ca="1">SUMIF(#REF!,"*-Si-USD-*-"&amp;$A181&amp;"-"&amp;T$2,INDIRECT("'BD Ppto'!"&amp;#REF!))</f>
        <v>#REF!</v>
      </c>
      <c r="X181" s="27">
        <f ca="1">IFERROR(1000*SUMIF(#REF!,"*-Si-*-*-"&amp;$A181&amp;"-"&amp;Y$2,INDIRECT("'BD Ppto'!"&amp;#REF!))/(SUM(Y181:AA181)*AA$415),0)</f>
        <v>0</v>
      </c>
      <c r="Y181" s="19" t="e">
        <f ca="1">SUMIF(#REF!,"*-Si-VEF-*-"&amp;$A181&amp;"-"&amp;Y$2,INDIRECT("'BD Ppto'!"&amp;#REF!))</f>
        <v>#REF!</v>
      </c>
      <c r="Z181" s="20" t="e">
        <f ca="1">SUMIF(#REF!,"*-Si-VEQ-*-"&amp;$A181&amp;"-"&amp;Y$2,INDIRECT("'BD Ppto'!"&amp;#REF!))</f>
        <v>#REF!</v>
      </c>
      <c r="AA181" s="21" t="e">
        <f ca="1">SUMIF(#REF!,"*-Si-USD-*-"&amp;$A181&amp;"-"&amp;Y$2,INDIRECT("'BD Ppto'!"&amp;#REF!))</f>
        <v>#REF!</v>
      </c>
      <c r="AC181" s="28">
        <f ca="1">IFERROR(1000*SUMIF(#REF!,"*-Si-*-Si-"&amp;$A181&amp;"-"&amp;AD$2,INDIRECT("'BD Ppto'!"&amp;#REF!))/(SUM(AD181:AF181)*AF$415),0)</f>
        <v>0</v>
      </c>
      <c r="AD181" s="22" t="e">
        <f ca="1">SUMIF(#REF!,"*-Si-VEF-Si-"&amp;$A181&amp;"-"&amp;AD$2,INDIRECT("'BD Ppto'!"&amp;#REF!))</f>
        <v>#REF!</v>
      </c>
      <c r="AE181" s="23" t="e">
        <f ca="1">SUMIF(#REF!,"*-Si-VEQ-Si-"&amp;$A181&amp;"-"&amp;AD$2,INDIRECT("'BD Ppto'!"&amp;#REF!))</f>
        <v>#REF!</v>
      </c>
      <c r="AF181" s="24" t="e">
        <f ca="1">SUMIF(#REF!,"*-Si-USD-Si-"&amp;$A181&amp;"-"&amp;AD$2,INDIRECT("'BD Ppto'!"&amp;#REF!))</f>
        <v>#REF!</v>
      </c>
      <c r="AI181" s="27">
        <f>IFERROR(1000*SUMIF(#REF!,"*-Si-*-*-"&amp;$A181&amp;"-"&amp;$AJ$2,#REF!)/((SUMIF(#REF!,"*-Si-*-*-"&amp;$A181&amp;"-"&amp;$AJ$2,#REF!))*$AV$6),0)</f>
        <v>0</v>
      </c>
      <c r="AJ181" s="25" t="e">
        <f>SUMIF(#REF!,"*-Si-VEF-*-"&amp;$A181&amp;"-"&amp;$AJ$2,#REF!)</f>
        <v>#REF!</v>
      </c>
      <c r="AK181" s="19" t="e">
        <f>SUMIF(#REF!,"*-Si-VEF-*-"&amp;$A181&amp;"-"&amp;$AJ$2,#REF!)</f>
        <v>#REF!</v>
      </c>
      <c r="AL181" s="19" t="e">
        <f>(SUMIF(#REF!,"*-Si-VEF-*-"&amp;$A181&amp;"-"&amp;$AJ$2,#REF!)*AL$6-SUMIF(#REF!,"*-Si-VEF-*-"&amp;$A181&amp;"-"&amp;$AJ$2,#REF!)*AK$6)/AL$5</f>
        <v>#REF!</v>
      </c>
      <c r="AM181" s="19" t="e">
        <f>(SUMIF(#REF!,"*-Si-VEF-*-"&amp;$A181&amp;"-"&amp;$AJ$2,#REF!)*AM$6-SUMIF(#REF!,"*-Si-VEF-*-"&amp;$A181&amp;"-"&amp;$AJ$2,#REF!)*AL$6)/AM$5</f>
        <v>#REF!</v>
      </c>
      <c r="AN181" s="19" t="e">
        <f>(SUMIF(#REF!,"*-Si-VEF-*-"&amp;$A181&amp;"-"&amp;$AJ$2,#REF!)*AN$6-SUMIF(#REF!,"*-Si-VEF-*-"&amp;$A181&amp;"-"&amp;$AJ$2,#REF!)*AM$6)/AN$5</f>
        <v>#REF!</v>
      </c>
      <c r="AO181" s="19" t="e">
        <f>(SUMIF(#REF!,"*-Si-VEF-*-"&amp;$A181&amp;"-"&amp;$AJ$2,#REF!)*AO$6-SUMIF(#REF!,"*-Si-VEF-*-"&amp;$A181&amp;"-"&amp;$AJ$2,#REF!)*AN$6)/AO$5</f>
        <v>#REF!</v>
      </c>
      <c r="AP181" s="19" t="e">
        <f>(SUMIF(#REF!,"*-Si-VEF-*-"&amp;$A181&amp;"-"&amp;$AJ$2,#REF!)*AP$6-SUMIF(#REF!,"*-Si-VEF-*-"&amp;$A181&amp;"-"&amp;$AJ$2,#REF!)*AO$6)/AP$5</f>
        <v>#REF!</v>
      </c>
      <c r="AQ181" s="19" t="e">
        <f>(SUMIF(#REF!,"*-Si-VEF-*-"&amp;$A181&amp;"-"&amp;$AJ$2,#REF!)*AQ$6-SUMIF(#REF!,"*-Si-VEF-*-"&amp;$A181&amp;"-"&amp;$AJ$2,#REF!)*AP$6)/AQ$5</f>
        <v>#REF!</v>
      </c>
      <c r="AR181" s="19" t="e">
        <f>(SUMIF(#REF!,"*-Si-VEF-*-"&amp;$A181&amp;"-"&amp;$AJ$2,#REF!)*AR$6-SUMIF(#REF!,"*-Si-VEF-*-"&amp;$A181&amp;"-"&amp;$AJ$2,#REF!)*AQ$6)/AR$5</f>
        <v>#REF!</v>
      </c>
      <c r="AS181" s="19" t="e">
        <f>(SUMIF(#REF!,"*-Si-VEF-*-"&amp;$A181&amp;"-"&amp;$AJ$2,#REF!)*AS$6-SUMIF(#REF!,"*-Si-VEF-*-"&amp;$A181&amp;"-"&amp;$AJ$2,#REF!)*AR$6)/AS$5</f>
        <v>#REF!</v>
      </c>
      <c r="AT181" s="19" t="e">
        <f>(SUMIF(#REF!,"*-Si-VEF-*-"&amp;$A181&amp;"-"&amp;$AJ$2,#REF!)*AT$6-SUMIF(#REF!,"*-Si-VEF-*-"&amp;$A181&amp;"-"&amp;$AJ$2,#REF!)*AS$6)/AT$5</f>
        <v>#REF!</v>
      </c>
      <c r="AU181" s="19" t="e">
        <f>(SUMIF(#REF!,"*-Si-VEF-*-"&amp;$A181&amp;"-"&amp;$AJ$2,#REF!)*AU$6-SUMIF(#REF!,"*-Si-VEF-*-"&amp;$A181&amp;"-"&amp;$AJ$2,#REF!)*AT$6)/AU$5</f>
        <v>#REF!</v>
      </c>
      <c r="AV181" s="19" t="e">
        <f>(SUMIF(#REF!,"*-Si-VEF-*-"&amp;$A181&amp;"-"&amp;$AJ$2,#REF!)*AV$6-SUMIF(#REF!,"*-Si-VEF-*-"&amp;$A181&amp;"-"&amp;$AJ$2,#REF!)*AU$6)/AV$5</f>
        <v>#REF!</v>
      </c>
      <c r="AX181" s="25" t="e">
        <f>SUMIF(#REF!,"*-Si-VEQ-*-"&amp;$A181&amp;"-"&amp;$AJ$2,#REF!)</f>
        <v>#REF!</v>
      </c>
      <c r="AY181" s="20" t="e">
        <f>SUMIF(#REF!,"*-Si-VEQ-*-"&amp;$A181&amp;"-"&amp;$AJ$2,#REF!)</f>
        <v>#REF!</v>
      </c>
      <c r="AZ181" s="20" t="e">
        <f>(SUMIF(#REF!,"*-Si-VEQ-*-"&amp;$A181&amp;"-"&amp;$AJ$2,#REF!)*AZ$6-SUMIF(#REF!,"*-Si-VEQ-*-"&amp;$A181&amp;"-"&amp;$AJ$2,#REF!)*AY$6)/AZ$5</f>
        <v>#REF!</v>
      </c>
      <c r="BA181" s="20" t="e">
        <f>(SUMIF(#REF!,"*-Si-VEQ-*-"&amp;$A181&amp;"-"&amp;$AJ$2,#REF!)*BA$6-SUMIF(#REF!,"*-Si-VEQ-*-"&amp;$A181&amp;"-"&amp;$AJ$2,#REF!)*AZ$6)/BA$5</f>
        <v>#REF!</v>
      </c>
      <c r="BB181" s="20" t="e">
        <f>(SUMIF(#REF!,"*-Si-VEQ-*-"&amp;$A181&amp;"-"&amp;$AJ$2,#REF!)*BB$6-SUMIF(#REF!,"*-Si-VEQ-*-"&amp;$A181&amp;"-"&amp;$AJ$2,#REF!)*BA$6)/BB$5</f>
        <v>#REF!</v>
      </c>
      <c r="BC181" s="20" t="e">
        <f>(SUMIF(#REF!,"*-Si-VEQ-*-"&amp;$A181&amp;"-"&amp;$AJ$2,#REF!)*BC$6-SUMIF(#REF!,"*-Si-VEQ-*-"&amp;$A181&amp;"-"&amp;$AJ$2,#REF!)*BB$6)/BC$5</f>
        <v>#REF!</v>
      </c>
      <c r="BD181" s="20" t="e">
        <f>(SUMIF(#REF!,"*-Si-VEQ-*-"&amp;$A181&amp;"-"&amp;$AJ$2,#REF!)*BD$6-SUMIF(#REF!,"*-Si-VEQ-*-"&amp;$A181&amp;"-"&amp;$AJ$2,#REF!)*BC$6)/BD$5</f>
        <v>#REF!</v>
      </c>
      <c r="BE181" s="20" t="e">
        <f>(SUMIF(#REF!,"*-Si-VEQ-*-"&amp;$A181&amp;"-"&amp;$AJ$2,#REF!)*BE$6-SUMIF(#REF!,"*-Si-VEQ-*-"&amp;$A181&amp;"-"&amp;$AJ$2,#REF!)*BD$6)/BE$5</f>
        <v>#REF!</v>
      </c>
      <c r="BF181" s="20" t="e">
        <f>(SUMIF(#REF!,"*-Si-VEQ-*-"&amp;$A181&amp;"-"&amp;$AJ$2,#REF!)*BF$6-SUMIF(#REF!,"*-Si-VEQ-*-"&amp;$A181&amp;"-"&amp;$AJ$2,#REF!)*BE$6)/BF$5</f>
        <v>#REF!</v>
      </c>
      <c r="BG181" s="20" t="e">
        <f>(SUMIF(#REF!,"*-Si-VEQ-*-"&amp;$A181&amp;"-"&amp;$AJ$2,#REF!)*BG$6-SUMIF(#REF!,"*-Si-VEQ-*-"&amp;$A181&amp;"-"&amp;$AJ$2,#REF!)*BF$6)/BG$5</f>
        <v>#REF!</v>
      </c>
      <c r="BH181" s="20" t="e">
        <f>(SUMIF(#REF!,"*-Si-VEQ-*-"&amp;$A181&amp;"-"&amp;$AJ$2,#REF!)*BH$6-SUMIF(#REF!,"*-Si-VEQ-*-"&amp;$A181&amp;"-"&amp;$AJ$2,#REF!)*BG$6)/BH$5</f>
        <v>#REF!</v>
      </c>
      <c r="BI181" s="20" t="e">
        <f>(SUMIF(#REF!,"*-Si-VEQ-*-"&amp;$A181&amp;"-"&amp;$AJ$2,#REF!)*BI$6-SUMIF(#REF!,"*-Si-VEQ-*-"&amp;$A181&amp;"-"&amp;$AJ$2,#REF!)*BH$6)/BI$5</f>
        <v>#REF!</v>
      </c>
      <c r="BJ181" s="20" t="e">
        <f>(SUMIF(#REF!,"*-Si-VEQ-*-"&amp;$A181&amp;"-"&amp;$AJ$2,#REF!)*BJ$6-SUMIF(#REF!,"*-Si-VEQ-*-"&amp;$A181&amp;"-"&amp;$AJ$2,#REF!)*BI$6)/BJ$5</f>
        <v>#REF!</v>
      </c>
      <c r="BL181" s="25" t="e">
        <f>SUMIF(#REF!,"*-Si-USD-*-"&amp;$A181&amp;"-"&amp;$AJ$2,#REF!)</f>
        <v>#REF!</v>
      </c>
      <c r="BM181" s="21" t="e">
        <f>SUMIF(#REF!,"*-Si-USD-*-"&amp;$A181&amp;"-"&amp;$AJ$2,#REF!)</f>
        <v>#REF!</v>
      </c>
      <c r="BN181" s="21" t="e">
        <f>(SUMIF(#REF!,"*-Si-USD-*-"&amp;$A181&amp;"-"&amp;$AJ$2,#REF!)*BN$6-SUMIF(#REF!,"*-Si-USD-*-"&amp;$A181&amp;"-"&amp;$AJ$2,#REF!)*BM$6)/BN$5</f>
        <v>#REF!</v>
      </c>
      <c r="BO181" s="21" t="e">
        <f>(SUMIF(#REF!,"*-Si-USD-*-"&amp;$A181&amp;"-"&amp;$AJ$2,#REF!)*BO$6-SUMIF(#REF!,"*-Si-USD-*-"&amp;$A181&amp;"-"&amp;$AJ$2,#REF!)*BN$6)/BO$5</f>
        <v>#REF!</v>
      </c>
      <c r="BP181" s="21" t="e">
        <f>(SUMIF(#REF!,"*-Si-USD-*-"&amp;$A181&amp;"-"&amp;$AJ$2,#REF!)*BP$6-SUMIF(#REF!,"*-Si-USD-*-"&amp;$A181&amp;"-"&amp;$AJ$2,#REF!)*BO$6)/BP$5</f>
        <v>#REF!</v>
      </c>
      <c r="BQ181" s="21" t="e">
        <f>(SUMIF(#REF!,"*-Si-USD-*-"&amp;$A181&amp;"-"&amp;$AJ$2,#REF!)*BQ$6-SUMIF(#REF!,"*-Si-USD-*-"&amp;$A181&amp;"-"&amp;$AJ$2,#REF!)*BP$6)/BQ$5</f>
        <v>#REF!</v>
      </c>
      <c r="BR181" s="21" t="e">
        <f>(SUMIF(#REF!,"*-Si-USD-*-"&amp;$A181&amp;"-"&amp;$AJ$2,#REF!)*BR$6-SUMIF(#REF!,"*-Si-USD-*-"&amp;$A181&amp;"-"&amp;$AJ$2,#REF!)*BQ$6)/BR$5</f>
        <v>#REF!</v>
      </c>
      <c r="BS181" s="21" t="e">
        <f>(SUMIF(#REF!,"*-Si-USD-*-"&amp;$A181&amp;"-"&amp;$AJ$2,#REF!)*BS$6-SUMIF(#REF!,"*-Si-USD-*-"&amp;$A181&amp;"-"&amp;$AJ$2,#REF!)*BR$6)/BS$5</f>
        <v>#REF!</v>
      </c>
      <c r="BT181" s="21" t="e">
        <f>(SUMIF(#REF!,"*-Si-USD-*-"&amp;$A181&amp;"-"&amp;$AJ$2,#REF!)*BT$6-SUMIF(#REF!,"*-Si-USD-*-"&amp;$A181&amp;"-"&amp;$AJ$2,#REF!)*BS$6)/BT$5</f>
        <v>#REF!</v>
      </c>
      <c r="BU181" s="21" t="e">
        <f>(SUMIF(#REF!,"*-Si-USD-*-"&amp;$A181&amp;"-"&amp;$AJ$2,#REF!)*BU$6-SUMIF(#REF!,"*-Si-USD-*-"&amp;$A181&amp;"-"&amp;$AJ$2,#REF!)*BT$6)/BU$5</f>
        <v>#REF!</v>
      </c>
      <c r="BV181" s="21" t="e">
        <f>(SUMIF(#REF!,"*-Si-USD-*-"&amp;$A181&amp;"-"&amp;$AJ$2,#REF!)*BV$6-SUMIF(#REF!,"*-Si-USD-*-"&amp;$A181&amp;"-"&amp;$AJ$2,#REF!)*BU$6)/BV$5</f>
        <v>#REF!</v>
      </c>
      <c r="BW181" s="21" t="e">
        <f>(SUMIF(#REF!,"*-Si-USD-*-"&amp;$A181&amp;"-"&amp;$AJ$2,#REF!)*BW$6-SUMIF(#REF!,"*-Si-USD-*-"&amp;$A181&amp;"-"&amp;$AJ$2,#REF!)*BV$6)/BW$5</f>
        <v>#REF!</v>
      </c>
      <c r="BX181" s="21" t="e">
        <f>(SUMIF(#REF!,"*-Si-USD-*-"&amp;$A181&amp;"-"&amp;$AJ$2,#REF!)*BX$6-SUMIF(#REF!,"*-Si-USD-*-"&amp;$A181&amp;"-"&amp;$AJ$2,#REF!)*BW$6)/BX$5</f>
        <v>#REF!</v>
      </c>
      <c r="CB181" s="28">
        <f>IFERROR(1000*SUMIF(#REF!,"*-Si-*-Si-"&amp;$A181&amp;"-"&amp;$AJ$2,#REF!)/(SUM(CC181:CE181)*$BX$6),0)</f>
        <v>0</v>
      </c>
      <c r="CC181" s="22" t="e">
        <f>SUMIF(#REF!,"*-Si-VEF-Si-"&amp;$A181&amp;"-"&amp;$AJ$2,#REF!)</f>
        <v>#REF!</v>
      </c>
      <c r="CD181" s="23" t="e">
        <f>SUMIF(#REF!,"*-Si-VEQ-Si-"&amp;$A181&amp;"-"&amp;$AJ$2,#REF!)</f>
        <v>#REF!</v>
      </c>
      <c r="CE181" s="24" t="e">
        <f>SUMIF(#REF!,"*-Si-USD-Si-"&amp;$A181&amp;"-"&amp;$AJ$2,#REF!)</f>
        <v>#REF!</v>
      </c>
      <c r="CI181" s="15" t="str">
        <f t="shared" si="51"/>
        <v>E181</v>
      </c>
      <c r="CK181" s="16">
        <v>6</v>
      </c>
      <c r="CL181" s="16">
        <v>1</v>
      </c>
      <c r="CM181" s="16">
        <v>4</v>
      </c>
    </row>
    <row r="182" spans="1:91" ht="20.100000000000001" customHeight="1" x14ac:dyDescent="0.25">
      <c r="A182" s="18" t="s">
        <v>301</v>
      </c>
      <c r="E182" s="15" t="s">
        <v>302</v>
      </c>
      <c r="G182" s="15" t="str">
        <f t="shared" si="52"/>
        <v>D182</v>
      </c>
      <c r="I182" s="27">
        <f ca="1">IFERROR(1000*SUMIF(#REF!,"*-Si-*-*-"&amp;$A182&amp;"-"&amp;J$2,INDIRECT("'BD Ppto'!"&amp;#REF!))/(SUM(J182:L182)*L$415),0)</f>
        <v>0</v>
      </c>
      <c r="J182" s="19" t="e">
        <f ca="1">SUMIF(#REF!,"*-Si-VEF-*-"&amp;$A182&amp;"-"&amp;$J$2,INDIRECT("'BD Ppto'!"&amp;#REF!))</f>
        <v>#REF!</v>
      </c>
      <c r="K182" s="20" t="e">
        <f ca="1">SUMIF(#REF!,"*-Si-VEQ-*-"&amp;$A182&amp;"-"&amp;$J$2,INDIRECT("'BD Ppto'!"&amp;#REF!))</f>
        <v>#REF!</v>
      </c>
      <c r="L182" s="21" t="e">
        <f ca="1">SUMIF(#REF!,"*-Si-USD-*-"&amp;$A182&amp;"-"&amp;$J$2,INDIRECT("'BD Ppto'!"&amp;#REF!))</f>
        <v>#REF!</v>
      </c>
      <c r="N182" s="27">
        <f ca="1">IFERROR(1000*SUMIF(#REF!,"*-Si-*-*-"&amp;$A182&amp;"-"&amp;O$2,INDIRECT("'BD Ppto'!"&amp;#REF!))/(SUM(O182:Q182)*Q$415),0)</f>
        <v>0</v>
      </c>
      <c r="O182" s="19" t="e">
        <f ca="1">SUMIF(#REF!,"*-Si-VEF-*-"&amp;$A182&amp;"-"&amp;O$2,INDIRECT("'BD Ppto'!"&amp;#REF!))</f>
        <v>#REF!</v>
      </c>
      <c r="P182" s="20" t="e">
        <f ca="1">SUMIF(#REF!,"*-Si-VEQ-*-"&amp;$A182&amp;"-"&amp;O$2,INDIRECT("'BD Ppto'!"&amp;#REF!))</f>
        <v>#REF!</v>
      </c>
      <c r="Q182" s="21" t="e">
        <f ca="1">SUMIF(#REF!,"*-Si-USD-*-"&amp;$A182&amp;"-"&amp;O$2,INDIRECT("'BD Ppto'!"&amp;#REF!))</f>
        <v>#REF!</v>
      </c>
      <c r="S182" s="27">
        <f ca="1">IFERROR(1000*SUMIF(#REF!,"*-Si-*-*-"&amp;$A182&amp;"-"&amp;T$2,INDIRECT("'BD Ppto'!"&amp;#REF!))/(SUM(T182:V182)*V$415),0)</f>
        <v>0</v>
      </c>
      <c r="T182" s="19" t="e">
        <f ca="1">SUMIF(#REF!,"*-Si-VEF-*-"&amp;$A182&amp;"-"&amp;T$2,INDIRECT("'BD Ppto'!"&amp;#REF!))</f>
        <v>#REF!</v>
      </c>
      <c r="U182" s="20" t="e">
        <f ca="1">SUMIF(#REF!,"*-Si-VEQ-*-"&amp;$A182&amp;"-"&amp;T$2,INDIRECT("'BD Ppto'!"&amp;#REF!))</f>
        <v>#REF!</v>
      </c>
      <c r="V182" s="21" t="e">
        <f ca="1">SUMIF(#REF!,"*-Si-USD-*-"&amp;$A182&amp;"-"&amp;T$2,INDIRECT("'BD Ppto'!"&amp;#REF!))</f>
        <v>#REF!</v>
      </c>
      <c r="X182" s="27">
        <f ca="1">IFERROR(1000*SUMIF(#REF!,"*-Si-*-*-"&amp;$A182&amp;"-"&amp;Y$2,INDIRECT("'BD Ppto'!"&amp;#REF!))/(SUM(Y182:AA182)*AA$415),0)</f>
        <v>0</v>
      </c>
      <c r="Y182" s="19" t="e">
        <f ca="1">SUMIF(#REF!,"*-Si-VEF-*-"&amp;$A182&amp;"-"&amp;Y$2,INDIRECT("'BD Ppto'!"&amp;#REF!))</f>
        <v>#REF!</v>
      </c>
      <c r="Z182" s="20" t="e">
        <f ca="1">SUMIF(#REF!,"*-Si-VEQ-*-"&amp;$A182&amp;"-"&amp;Y$2,INDIRECT("'BD Ppto'!"&amp;#REF!))</f>
        <v>#REF!</v>
      </c>
      <c r="AA182" s="21" t="e">
        <f ca="1">SUMIF(#REF!,"*-Si-USD-*-"&amp;$A182&amp;"-"&amp;Y$2,INDIRECT("'BD Ppto'!"&amp;#REF!))</f>
        <v>#REF!</v>
      </c>
      <c r="AC182" s="28">
        <f ca="1">IFERROR(1000*SUMIF(#REF!,"*-Si-*-Si-"&amp;$A182&amp;"-"&amp;AD$2,INDIRECT("'BD Ppto'!"&amp;#REF!))/(SUM(AD182:AF182)*AF$415),0)</f>
        <v>0</v>
      </c>
      <c r="AD182" s="22" t="e">
        <f ca="1">SUMIF(#REF!,"*-Si-VEF-Si-"&amp;$A182&amp;"-"&amp;AD$2,INDIRECT("'BD Ppto'!"&amp;#REF!))</f>
        <v>#REF!</v>
      </c>
      <c r="AE182" s="23" t="e">
        <f ca="1">SUMIF(#REF!,"*-Si-VEQ-Si-"&amp;$A182&amp;"-"&amp;AD$2,INDIRECT("'BD Ppto'!"&amp;#REF!))</f>
        <v>#REF!</v>
      </c>
      <c r="AF182" s="24" t="e">
        <f ca="1">SUMIF(#REF!,"*-Si-USD-Si-"&amp;$A182&amp;"-"&amp;AD$2,INDIRECT("'BD Ppto'!"&amp;#REF!))</f>
        <v>#REF!</v>
      </c>
      <c r="AI182" s="27">
        <f>IFERROR(1000*SUMIF(#REF!,"*-Si-*-*-"&amp;$A182&amp;"-"&amp;$AJ$2,#REF!)/((SUMIF(#REF!,"*-Si-*-*-"&amp;$A182&amp;"-"&amp;$AJ$2,#REF!))*$AV$6),0)</f>
        <v>0</v>
      </c>
      <c r="AJ182" s="25" t="e">
        <f>SUMIF(#REF!,"*-Si-VEF-*-"&amp;$A182&amp;"-"&amp;$AJ$2,#REF!)</f>
        <v>#REF!</v>
      </c>
      <c r="AK182" s="19" t="e">
        <f>SUMIF(#REF!,"*-Si-VEF-*-"&amp;$A182&amp;"-"&amp;$AJ$2,#REF!)</f>
        <v>#REF!</v>
      </c>
      <c r="AL182" s="19" t="e">
        <f>(SUMIF(#REF!,"*-Si-VEF-*-"&amp;$A182&amp;"-"&amp;$AJ$2,#REF!)*AL$6-SUMIF(#REF!,"*-Si-VEF-*-"&amp;$A182&amp;"-"&amp;$AJ$2,#REF!)*AK$6)/AL$5</f>
        <v>#REF!</v>
      </c>
      <c r="AM182" s="19" t="e">
        <f>(SUMIF(#REF!,"*-Si-VEF-*-"&amp;$A182&amp;"-"&amp;$AJ$2,#REF!)*AM$6-SUMIF(#REF!,"*-Si-VEF-*-"&amp;$A182&amp;"-"&amp;$AJ$2,#REF!)*AL$6)/AM$5</f>
        <v>#REF!</v>
      </c>
      <c r="AN182" s="19" t="e">
        <f>(SUMIF(#REF!,"*-Si-VEF-*-"&amp;$A182&amp;"-"&amp;$AJ$2,#REF!)*AN$6-SUMIF(#REF!,"*-Si-VEF-*-"&amp;$A182&amp;"-"&amp;$AJ$2,#REF!)*AM$6)/AN$5</f>
        <v>#REF!</v>
      </c>
      <c r="AO182" s="19" t="e">
        <f>(SUMIF(#REF!,"*-Si-VEF-*-"&amp;$A182&amp;"-"&amp;$AJ$2,#REF!)*AO$6-SUMIF(#REF!,"*-Si-VEF-*-"&amp;$A182&amp;"-"&amp;$AJ$2,#REF!)*AN$6)/AO$5</f>
        <v>#REF!</v>
      </c>
      <c r="AP182" s="19" t="e">
        <f>(SUMIF(#REF!,"*-Si-VEF-*-"&amp;$A182&amp;"-"&amp;$AJ$2,#REF!)*AP$6-SUMIF(#REF!,"*-Si-VEF-*-"&amp;$A182&amp;"-"&amp;$AJ$2,#REF!)*AO$6)/AP$5</f>
        <v>#REF!</v>
      </c>
      <c r="AQ182" s="19" t="e">
        <f>(SUMIF(#REF!,"*-Si-VEF-*-"&amp;$A182&amp;"-"&amp;$AJ$2,#REF!)*AQ$6-SUMIF(#REF!,"*-Si-VEF-*-"&amp;$A182&amp;"-"&amp;$AJ$2,#REF!)*AP$6)/AQ$5</f>
        <v>#REF!</v>
      </c>
      <c r="AR182" s="19" t="e">
        <f>(SUMIF(#REF!,"*-Si-VEF-*-"&amp;$A182&amp;"-"&amp;$AJ$2,#REF!)*AR$6-SUMIF(#REF!,"*-Si-VEF-*-"&amp;$A182&amp;"-"&amp;$AJ$2,#REF!)*AQ$6)/AR$5</f>
        <v>#REF!</v>
      </c>
      <c r="AS182" s="19" t="e">
        <f>(SUMIF(#REF!,"*-Si-VEF-*-"&amp;$A182&amp;"-"&amp;$AJ$2,#REF!)*AS$6-SUMIF(#REF!,"*-Si-VEF-*-"&amp;$A182&amp;"-"&amp;$AJ$2,#REF!)*AR$6)/AS$5</f>
        <v>#REF!</v>
      </c>
      <c r="AT182" s="19" t="e">
        <f>(SUMIF(#REF!,"*-Si-VEF-*-"&amp;$A182&amp;"-"&amp;$AJ$2,#REF!)*AT$6-SUMIF(#REF!,"*-Si-VEF-*-"&amp;$A182&amp;"-"&amp;$AJ$2,#REF!)*AS$6)/AT$5</f>
        <v>#REF!</v>
      </c>
      <c r="AU182" s="19" t="e">
        <f>(SUMIF(#REF!,"*-Si-VEF-*-"&amp;$A182&amp;"-"&amp;$AJ$2,#REF!)*AU$6-SUMIF(#REF!,"*-Si-VEF-*-"&amp;$A182&amp;"-"&amp;$AJ$2,#REF!)*AT$6)/AU$5</f>
        <v>#REF!</v>
      </c>
      <c r="AV182" s="19" t="e">
        <f>(SUMIF(#REF!,"*-Si-VEF-*-"&amp;$A182&amp;"-"&amp;$AJ$2,#REF!)*AV$6-SUMIF(#REF!,"*-Si-VEF-*-"&amp;$A182&amp;"-"&amp;$AJ$2,#REF!)*AU$6)/AV$5</f>
        <v>#REF!</v>
      </c>
      <c r="AX182" s="25" t="e">
        <f>SUMIF(#REF!,"*-Si-VEQ-*-"&amp;$A182&amp;"-"&amp;$AJ$2,#REF!)</f>
        <v>#REF!</v>
      </c>
      <c r="AY182" s="20" t="e">
        <f>SUMIF(#REF!,"*-Si-VEQ-*-"&amp;$A182&amp;"-"&amp;$AJ$2,#REF!)</f>
        <v>#REF!</v>
      </c>
      <c r="AZ182" s="20" t="e">
        <f>(SUMIF(#REF!,"*-Si-VEQ-*-"&amp;$A182&amp;"-"&amp;$AJ$2,#REF!)*AZ$6-SUMIF(#REF!,"*-Si-VEQ-*-"&amp;$A182&amp;"-"&amp;$AJ$2,#REF!)*AY$6)/AZ$5</f>
        <v>#REF!</v>
      </c>
      <c r="BA182" s="20" t="e">
        <f>(SUMIF(#REF!,"*-Si-VEQ-*-"&amp;$A182&amp;"-"&amp;$AJ$2,#REF!)*BA$6-SUMIF(#REF!,"*-Si-VEQ-*-"&amp;$A182&amp;"-"&amp;$AJ$2,#REF!)*AZ$6)/BA$5</f>
        <v>#REF!</v>
      </c>
      <c r="BB182" s="20" t="e">
        <f>(SUMIF(#REF!,"*-Si-VEQ-*-"&amp;$A182&amp;"-"&amp;$AJ$2,#REF!)*BB$6-SUMIF(#REF!,"*-Si-VEQ-*-"&amp;$A182&amp;"-"&amp;$AJ$2,#REF!)*BA$6)/BB$5</f>
        <v>#REF!</v>
      </c>
      <c r="BC182" s="20" t="e">
        <f>(SUMIF(#REF!,"*-Si-VEQ-*-"&amp;$A182&amp;"-"&amp;$AJ$2,#REF!)*BC$6-SUMIF(#REF!,"*-Si-VEQ-*-"&amp;$A182&amp;"-"&amp;$AJ$2,#REF!)*BB$6)/BC$5</f>
        <v>#REF!</v>
      </c>
      <c r="BD182" s="20" t="e">
        <f>(SUMIF(#REF!,"*-Si-VEQ-*-"&amp;$A182&amp;"-"&amp;$AJ$2,#REF!)*BD$6-SUMIF(#REF!,"*-Si-VEQ-*-"&amp;$A182&amp;"-"&amp;$AJ$2,#REF!)*BC$6)/BD$5</f>
        <v>#REF!</v>
      </c>
      <c r="BE182" s="20" t="e">
        <f>(SUMIF(#REF!,"*-Si-VEQ-*-"&amp;$A182&amp;"-"&amp;$AJ$2,#REF!)*BE$6-SUMIF(#REF!,"*-Si-VEQ-*-"&amp;$A182&amp;"-"&amp;$AJ$2,#REF!)*BD$6)/BE$5</f>
        <v>#REF!</v>
      </c>
      <c r="BF182" s="20" t="e">
        <f>(SUMIF(#REF!,"*-Si-VEQ-*-"&amp;$A182&amp;"-"&amp;$AJ$2,#REF!)*BF$6-SUMIF(#REF!,"*-Si-VEQ-*-"&amp;$A182&amp;"-"&amp;$AJ$2,#REF!)*BE$6)/BF$5</f>
        <v>#REF!</v>
      </c>
      <c r="BG182" s="20" t="e">
        <f>(SUMIF(#REF!,"*-Si-VEQ-*-"&amp;$A182&amp;"-"&amp;$AJ$2,#REF!)*BG$6-SUMIF(#REF!,"*-Si-VEQ-*-"&amp;$A182&amp;"-"&amp;$AJ$2,#REF!)*BF$6)/BG$5</f>
        <v>#REF!</v>
      </c>
      <c r="BH182" s="20" t="e">
        <f>(SUMIF(#REF!,"*-Si-VEQ-*-"&amp;$A182&amp;"-"&amp;$AJ$2,#REF!)*BH$6-SUMIF(#REF!,"*-Si-VEQ-*-"&amp;$A182&amp;"-"&amp;$AJ$2,#REF!)*BG$6)/BH$5</f>
        <v>#REF!</v>
      </c>
      <c r="BI182" s="20" t="e">
        <f>(SUMIF(#REF!,"*-Si-VEQ-*-"&amp;$A182&amp;"-"&amp;$AJ$2,#REF!)*BI$6-SUMIF(#REF!,"*-Si-VEQ-*-"&amp;$A182&amp;"-"&amp;$AJ$2,#REF!)*BH$6)/BI$5</f>
        <v>#REF!</v>
      </c>
      <c r="BJ182" s="20" t="e">
        <f>(SUMIF(#REF!,"*-Si-VEQ-*-"&amp;$A182&amp;"-"&amp;$AJ$2,#REF!)*BJ$6-SUMIF(#REF!,"*-Si-VEQ-*-"&amp;$A182&amp;"-"&amp;$AJ$2,#REF!)*BI$6)/BJ$5</f>
        <v>#REF!</v>
      </c>
      <c r="BL182" s="25" t="e">
        <f>SUMIF(#REF!,"*-Si-USD-*-"&amp;$A182&amp;"-"&amp;$AJ$2,#REF!)</f>
        <v>#REF!</v>
      </c>
      <c r="BM182" s="21" t="e">
        <f>SUMIF(#REF!,"*-Si-USD-*-"&amp;$A182&amp;"-"&amp;$AJ$2,#REF!)</f>
        <v>#REF!</v>
      </c>
      <c r="BN182" s="21" t="e">
        <f>(SUMIF(#REF!,"*-Si-USD-*-"&amp;$A182&amp;"-"&amp;$AJ$2,#REF!)*BN$6-SUMIF(#REF!,"*-Si-USD-*-"&amp;$A182&amp;"-"&amp;$AJ$2,#REF!)*BM$6)/BN$5</f>
        <v>#REF!</v>
      </c>
      <c r="BO182" s="21" t="e">
        <f>(SUMIF(#REF!,"*-Si-USD-*-"&amp;$A182&amp;"-"&amp;$AJ$2,#REF!)*BO$6-SUMIF(#REF!,"*-Si-USD-*-"&amp;$A182&amp;"-"&amp;$AJ$2,#REF!)*BN$6)/BO$5</f>
        <v>#REF!</v>
      </c>
      <c r="BP182" s="21" t="e">
        <f>(SUMIF(#REF!,"*-Si-USD-*-"&amp;$A182&amp;"-"&amp;$AJ$2,#REF!)*BP$6-SUMIF(#REF!,"*-Si-USD-*-"&amp;$A182&amp;"-"&amp;$AJ$2,#REF!)*BO$6)/BP$5</f>
        <v>#REF!</v>
      </c>
      <c r="BQ182" s="21" t="e">
        <f>(SUMIF(#REF!,"*-Si-USD-*-"&amp;$A182&amp;"-"&amp;$AJ$2,#REF!)*BQ$6-SUMIF(#REF!,"*-Si-USD-*-"&amp;$A182&amp;"-"&amp;$AJ$2,#REF!)*BP$6)/BQ$5</f>
        <v>#REF!</v>
      </c>
      <c r="BR182" s="21" t="e">
        <f>(SUMIF(#REF!,"*-Si-USD-*-"&amp;$A182&amp;"-"&amp;$AJ$2,#REF!)*BR$6-SUMIF(#REF!,"*-Si-USD-*-"&amp;$A182&amp;"-"&amp;$AJ$2,#REF!)*BQ$6)/BR$5</f>
        <v>#REF!</v>
      </c>
      <c r="BS182" s="21" t="e">
        <f>(SUMIF(#REF!,"*-Si-USD-*-"&amp;$A182&amp;"-"&amp;$AJ$2,#REF!)*BS$6-SUMIF(#REF!,"*-Si-USD-*-"&amp;$A182&amp;"-"&amp;$AJ$2,#REF!)*BR$6)/BS$5</f>
        <v>#REF!</v>
      </c>
      <c r="BT182" s="21" t="e">
        <f>(SUMIF(#REF!,"*-Si-USD-*-"&amp;$A182&amp;"-"&amp;$AJ$2,#REF!)*BT$6-SUMIF(#REF!,"*-Si-USD-*-"&amp;$A182&amp;"-"&amp;$AJ$2,#REF!)*BS$6)/BT$5</f>
        <v>#REF!</v>
      </c>
      <c r="BU182" s="21" t="e">
        <f>(SUMIF(#REF!,"*-Si-USD-*-"&amp;$A182&amp;"-"&amp;$AJ$2,#REF!)*BU$6-SUMIF(#REF!,"*-Si-USD-*-"&amp;$A182&amp;"-"&amp;$AJ$2,#REF!)*BT$6)/BU$5</f>
        <v>#REF!</v>
      </c>
      <c r="BV182" s="21" t="e">
        <f>(SUMIF(#REF!,"*-Si-USD-*-"&amp;$A182&amp;"-"&amp;$AJ$2,#REF!)*BV$6-SUMIF(#REF!,"*-Si-USD-*-"&amp;$A182&amp;"-"&amp;$AJ$2,#REF!)*BU$6)/BV$5</f>
        <v>#REF!</v>
      </c>
      <c r="BW182" s="21" t="e">
        <f>(SUMIF(#REF!,"*-Si-USD-*-"&amp;$A182&amp;"-"&amp;$AJ$2,#REF!)*BW$6-SUMIF(#REF!,"*-Si-USD-*-"&amp;$A182&amp;"-"&amp;$AJ$2,#REF!)*BV$6)/BW$5</f>
        <v>#REF!</v>
      </c>
      <c r="BX182" s="21" t="e">
        <f>(SUMIF(#REF!,"*-Si-USD-*-"&amp;$A182&amp;"-"&amp;$AJ$2,#REF!)*BX$6-SUMIF(#REF!,"*-Si-USD-*-"&amp;$A182&amp;"-"&amp;$AJ$2,#REF!)*BW$6)/BX$5</f>
        <v>#REF!</v>
      </c>
      <c r="CB182" s="28">
        <f>IFERROR(1000*SUMIF(#REF!,"*-Si-*-Si-"&amp;$A182&amp;"-"&amp;$AJ$2,#REF!)/(SUM(CC182:CE182)*$BX$6),0)</f>
        <v>0</v>
      </c>
      <c r="CC182" s="22" t="e">
        <f>SUMIF(#REF!,"*-Si-VEF-Si-"&amp;$A182&amp;"-"&amp;$AJ$2,#REF!)</f>
        <v>#REF!</v>
      </c>
      <c r="CD182" s="23" t="e">
        <f>SUMIF(#REF!,"*-Si-VEQ-Si-"&amp;$A182&amp;"-"&amp;$AJ$2,#REF!)</f>
        <v>#REF!</v>
      </c>
      <c r="CE182" s="24" t="e">
        <f>SUMIF(#REF!,"*-Si-USD-Si-"&amp;$A182&amp;"-"&amp;$AJ$2,#REF!)</f>
        <v>#REF!</v>
      </c>
      <c r="CI182" s="15" t="str">
        <f t="shared" si="51"/>
        <v>E182</v>
      </c>
      <c r="CK182" s="16">
        <v>4</v>
      </c>
      <c r="CL182" s="16">
        <v>4</v>
      </c>
      <c r="CM182" s="16">
        <v>4</v>
      </c>
    </row>
    <row r="183" spans="1:91" ht="20.100000000000001" customHeight="1" x14ac:dyDescent="0.25">
      <c r="A183" s="18" t="s">
        <v>303</v>
      </c>
      <c r="E183" s="15" t="s">
        <v>254</v>
      </c>
      <c r="G183" s="15" t="str">
        <f t="shared" si="52"/>
        <v>D183</v>
      </c>
      <c r="I183" s="27">
        <f ca="1">IFERROR(1000*SUMIF(#REF!,"*-Si-*-*-"&amp;$A183&amp;"-"&amp;J$2,INDIRECT("'BD Ppto'!"&amp;#REF!))/(SUM(J183:L183)*L$415),0)</f>
        <v>0</v>
      </c>
      <c r="J183" s="19" t="e">
        <f ca="1">SUMIF(#REF!,"*-Si-VEF-*-"&amp;$A183&amp;"-"&amp;$J$2,INDIRECT("'BD Ppto'!"&amp;#REF!))</f>
        <v>#REF!</v>
      </c>
      <c r="K183" s="20" t="e">
        <f ca="1">SUMIF(#REF!,"*-Si-VEQ-*-"&amp;$A183&amp;"-"&amp;$J$2,INDIRECT("'BD Ppto'!"&amp;#REF!))</f>
        <v>#REF!</v>
      </c>
      <c r="L183" s="21" t="e">
        <f ca="1">SUMIF(#REF!,"*-Si-USD-*-"&amp;$A183&amp;"-"&amp;$J$2,INDIRECT("'BD Ppto'!"&amp;#REF!))</f>
        <v>#REF!</v>
      </c>
      <c r="N183" s="27">
        <f ca="1">IFERROR(1000*SUMIF(#REF!,"*-Si-*-*-"&amp;$A183&amp;"-"&amp;O$2,INDIRECT("'BD Ppto'!"&amp;#REF!))/(SUM(O183:Q183)*Q$415),0)</f>
        <v>0</v>
      </c>
      <c r="O183" s="19" t="e">
        <f ca="1">SUMIF(#REF!,"*-Si-VEF-*-"&amp;$A183&amp;"-"&amp;O$2,INDIRECT("'BD Ppto'!"&amp;#REF!))</f>
        <v>#REF!</v>
      </c>
      <c r="P183" s="20" t="e">
        <f ca="1">SUMIF(#REF!,"*-Si-VEQ-*-"&amp;$A183&amp;"-"&amp;O$2,INDIRECT("'BD Ppto'!"&amp;#REF!))</f>
        <v>#REF!</v>
      </c>
      <c r="Q183" s="21" t="e">
        <f ca="1">SUMIF(#REF!,"*-Si-USD-*-"&amp;$A183&amp;"-"&amp;O$2,INDIRECT("'BD Ppto'!"&amp;#REF!))</f>
        <v>#REF!</v>
      </c>
      <c r="S183" s="27">
        <f ca="1">IFERROR(1000*SUMIF(#REF!,"*-Si-*-*-"&amp;$A183&amp;"-"&amp;T$2,INDIRECT("'BD Ppto'!"&amp;#REF!))/(SUM(T183:V183)*V$415),0)</f>
        <v>0</v>
      </c>
      <c r="T183" s="19" t="e">
        <f ca="1">SUMIF(#REF!,"*-Si-VEF-*-"&amp;$A183&amp;"-"&amp;T$2,INDIRECT("'BD Ppto'!"&amp;#REF!))</f>
        <v>#REF!</v>
      </c>
      <c r="U183" s="20" t="e">
        <f ca="1">SUMIF(#REF!,"*-Si-VEQ-*-"&amp;$A183&amp;"-"&amp;T$2,INDIRECT("'BD Ppto'!"&amp;#REF!))</f>
        <v>#REF!</v>
      </c>
      <c r="V183" s="21" t="e">
        <f ca="1">SUMIF(#REF!,"*-Si-USD-*-"&amp;$A183&amp;"-"&amp;T$2,INDIRECT("'BD Ppto'!"&amp;#REF!))</f>
        <v>#REF!</v>
      </c>
      <c r="X183" s="27">
        <f ca="1">IFERROR(1000*SUMIF(#REF!,"*-Si-*-*-"&amp;$A183&amp;"-"&amp;Y$2,INDIRECT("'BD Ppto'!"&amp;#REF!))/(SUM(Y183:AA183)*AA$415),0)</f>
        <v>0</v>
      </c>
      <c r="Y183" s="19" t="e">
        <f ca="1">SUMIF(#REF!,"*-Si-VEF-*-"&amp;$A183&amp;"-"&amp;Y$2,INDIRECT("'BD Ppto'!"&amp;#REF!))</f>
        <v>#REF!</v>
      </c>
      <c r="Z183" s="20" t="e">
        <f ca="1">SUMIF(#REF!,"*-Si-VEQ-*-"&amp;$A183&amp;"-"&amp;Y$2,INDIRECT("'BD Ppto'!"&amp;#REF!))</f>
        <v>#REF!</v>
      </c>
      <c r="AA183" s="21" t="e">
        <f ca="1">SUMIF(#REF!,"*-Si-USD-*-"&amp;$A183&amp;"-"&amp;Y$2,INDIRECT("'BD Ppto'!"&amp;#REF!))</f>
        <v>#REF!</v>
      </c>
      <c r="AC183" s="28">
        <f ca="1">IFERROR(1000*SUMIF(#REF!,"*-Si-*-Si-"&amp;$A183&amp;"-"&amp;AD$2,INDIRECT("'BD Ppto'!"&amp;#REF!))/(SUM(AD183:AF183)*AF$415),0)</f>
        <v>0</v>
      </c>
      <c r="AD183" s="22" t="e">
        <f ca="1">SUMIF(#REF!,"*-Si-VEF-Si-"&amp;$A183&amp;"-"&amp;AD$2,INDIRECT("'BD Ppto'!"&amp;#REF!))</f>
        <v>#REF!</v>
      </c>
      <c r="AE183" s="23" t="e">
        <f ca="1">SUMIF(#REF!,"*-Si-VEQ-Si-"&amp;$A183&amp;"-"&amp;AD$2,INDIRECT("'BD Ppto'!"&amp;#REF!))</f>
        <v>#REF!</v>
      </c>
      <c r="AF183" s="24" t="e">
        <f ca="1">SUMIF(#REF!,"*-Si-USD-Si-"&amp;$A183&amp;"-"&amp;AD$2,INDIRECT("'BD Ppto'!"&amp;#REF!))</f>
        <v>#REF!</v>
      </c>
      <c r="AI183" s="27">
        <f>IFERROR(1000*SUMIF(#REF!,"*-Si-*-*-"&amp;$A183&amp;"-"&amp;$AJ$2,#REF!)/((SUMIF(#REF!,"*-Si-*-*-"&amp;$A183&amp;"-"&amp;$AJ$2,#REF!))*$AV$6),0)</f>
        <v>0</v>
      </c>
      <c r="AJ183" s="25" t="e">
        <f>SUMIF(#REF!,"*-Si-VEF-*-"&amp;$A183&amp;"-"&amp;$AJ$2,#REF!)</f>
        <v>#REF!</v>
      </c>
      <c r="AK183" s="19" t="e">
        <f>SUMIF(#REF!,"*-Si-VEF-*-"&amp;$A183&amp;"-"&amp;$AJ$2,#REF!)</f>
        <v>#REF!</v>
      </c>
      <c r="AL183" s="19" t="e">
        <f>(SUMIF(#REF!,"*-Si-VEF-*-"&amp;$A183&amp;"-"&amp;$AJ$2,#REF!)*AL$6-SUMIF(#REF!,"*-Si-VEF-*-"&amp;$A183&amp;"-"&amp;$AJ$2,#REF!)*AK$6)/AL$5</f>
        <v>#REF!</v>
      </c>
      <c r="AM183" s="19" t="e">
        <f>(SUMIF(#REF!,"*-Si-VEF-*-"&amp;$A183&amp;"-"&amp;$AJ$2,#REF!)*AM$6-SUMIF(#REF!,"*-Si-VEF-*-"&amp;$A183&amp;"-"&amp;$AJ$2,#REF!)*AL$6)/AM$5</f>
        <v>#REF!</v>
      </c>
      <c r="AN183" s="19" t="e">
        <f>(SUMIF(#REF!,"*-Si-VEF-*-"&amp;$A183&amp;"-"&amp;$AJ$2,#REF!)*AN$6-SUMIF(#REF!,"*-Si-VEF-*-"&amp;$A183&amp;"-"&amp;$AJ$2,#REF!)*AM$6)/AN$5</f>
        <v>#REF!</v>
      </c>
      <c r="AO183" s="19" t="e">
        <f>(SUMIF(#REF!,"*-Si-VEF-*-"&amp;$A183&amp;"-"&amp;$AJ$2,#REF!)*AO$6-SUMIF(#REF!,"*-Si-VEF-*-"&amp;$A183&amp;"-"&amp;$AJ$2,#REF!)*AN$6)/AO$5</f>
        <v>#REF!</v>
      </c>
      <c r="AP183" s="19" t="e">
        <f>(SUMIF(#REF!,"*-Si-VEF-*-"&amp;$A183&amp;"-"&amp;$AJ$2,#REF!)*AP$6-SUMIF(#REF!,"*-Si-VEF-*-"&amp;$A183&amp;"-"&amp;$AJ$2,#REF!)*AO$6)/AP$5</f>
        <v>#REF!</v>
      </c>
      <c r="AQ183" s="19" t="e">
        <f>(SUMIF(#REF!,"*-Si-VEF-*-"&amp;$A183&amp;"-"&amp;$AJ$2,#REF!)*AQ$6-SUMIF(#REF!,"*-Si-VEF-*-"&amp;$A183&amp;"-"&amp;$AJ$2,#REF!)*AP$6)/AQ$5</f>
        <v>#REF!</v>
      </c>
      <c r="AR183" s="19" t="e">
        <f>(SUMIF(#REF!,"*-Si-VEF-*-"&amp;$A183&amp;"-"&amp;$AJ$2,#REF!)*AR$6-SUMIF(#REF!,"*-Si-VEF-*-"&amp;$A183&amp;"-"&amp;$AJ$2,#REF!)*AQ$6)/AR$5</f>
        <v>#REF!</v>
      </c>
      <c r="AS183" s="19" t="e">
        <f>(SUMIF(#REF!,"*-Si-VEF-*-"&amp;$A183&amp;"-"&amp;$AJ$2,#REF!)*AS$6-SUMIF(#REF!,"*-Si-VEF-*-"&amp;$A183&amp;"-"&amp;$AJ$2,#REF!)*AR$6)/AS$5</f>
        <v>#REF!</v>
      </c>
      <c r="AT183" s="19" t="e">
        <f>(SUMIF(#REF!,"*-Si-VEF-*-"&amp;$A183&amp;"-"&amp;$AJ$2,#REF!)*AT$6-SUMIF(#REF!,"*-Si-VEF-*-"&amp;$A183&amp;"-"&amp;$AJ$2,#REF!)*AS$6)/AT$5</f>
        <v>#REF!</v>
      </c>
      <c r="AU183" s="19" t="e">
        <f>(SUMIF(#REF!,"*-Si-VEF-*-"&amp;$A183&amp;"-"&amp;$AJ$2,#REF!)*AU$6-SUMIF(#REF!,"*-Si-VEF-*-"&amp;$A183&amp;"-"&amp;$AJ$2,#REF!)*AT$6)/AU$5</f>
        <v>#REF!</v>
      </c>
      <c r="AV183" s="19" t="e">
        <f>(SUMIF(#REF!,"*-Si-VEF-*-"&amp;$A183&amp;"-"&amp;$AJ$2,#REF!)*AV$6-SUMIF(#REF!,"*-Si-VEF-*-"&amp;$A183&amp;"-"&amp;$AJ$2,#REF!)*AU$6)/AV$5</f>
        <v>#REF!</v>
      </c>
      <c r="AX183" s="25" t="e">
        <f>SUMIF(#REF!,"*-Si-VEQ-*-"&amp;$A183&amp;"-"&amp;$AJ$2,#REF!)</f>
        <v>#REF!</v>
      </c>
      <c r="AY183" s="20" t="e">
        <f>SUMIF(#REF!,"*-Si-VEQ-*-"&amp;$A183&amp;"-"&amp;$AJ$2,#REF!)</f>
        <v>#REF!</v>
      </c>
      <c r="AZ183" s="20" t="e">
        <f>(SUMIF(#REF!,"*-Si-VEQ-*-"&amp;$A183&amp;"-"&amp;$AJ$2,#REF!)*AZ$6-SUMIF(#REF!,"*-Si-VEQ-*-"&amp;$A183&amp;"-"&amp;$AJ$2,#REF!)*AY$6)/AZ$5</f>
        <v>#REF!</v>
      </c>
      <c r="BA183" s="20" t="e">
        <f>(SUMIF(#REF!,"*-Si-VEQ-*-"&amp;$A183&amp;"-"&amp;$AJ$2,#REF!)*BA$6-SUMIF(#REF!,"*-Si-VEQ-*-"&amp;$A183&amp;"-"&amp;$AJ$2,#REF!)*AZ$6)/BA$5</f>
        <v>#REF!</v>
      </c>
      <c r="BB183" s="20" t="e">
        <f>(SUMIF(#REF!,"*-Si-VEQ-*-"&amp;$A183&amp;"-"&amp;$AJ$2,#REF!)*BB$6-SUMIF(#REF!,"*-Si-VEQ-*-"&amp;$A183&amp;"-"&amp;$AJ$2,#REF!)*BA$6)/BB$5</f>
        <v>#REF!</v>
      </c>
      <c r="BC183" s="20" t="e">
        <f>(SUMIF(#REF!,"*-Si-VEQ-*-"&amp;$A183&amp;"-"&amp;$AJ$2,#REF!)*BC$6-SUMIF(#REF!,"*-Si-VEQ-*-"&amp;$A183&amp;"-"&amp;$AJ$2,#REF!)*BB$6)/BC$5</f>
        <v>#REF!</v>
      </c>
      <c r="BD183" s="20" t="e">
        <f>(SUMIF(#REF!,"*-Si-VEQ-*-"&amp;$A183&amp;"-"&amp;$AJ$2,#REF!)*BD$6-SUMIF(#REF!,"*-Si-VEQ-*-"&amp;$A183&amp;"-"&amp;$AJ$2,#REF!)*BC$6)/BD$5</f>
        <v>#REF!</v>
      </c>
      <c r="BE183" s="20" t="e">
        <f>(SUMIF(#REF!,"*-Si-VEQ-*-"&amp;$A183&amp;"-"&amp;$AJ$2,#REF!)*BE$6-SUMIF(#REF!,"*-Si-VEQ-*-"&amp;$A183&amp;"-"&amp;$AJ$2,#REF!)*BD$6)/BE$5</f>
        <v>#REF!</v>
      </c>
      <c r="BF183" s="20" t="e">
        <f>(SUMIF(#REF!,"*-Si-VEQ-*-"&amp;$A183&amp;"-"&amp;$AJ$2,#REF!)*BF$6-SUMIF(#REF!,"*-Si-VEQ-*-"&amp;$A183&amp;"-"&amp;$AJ$2,#REF!)*BE$6)/BF$5</f>
        <v>#REF!</v>
      </c>
      <c r="BG183" s="20" t="e">
        <f>(SUMIF(#REF!,"*-Si-VEQ-*-"&amp;$A183&amp;"-"&amp;$AJ$2,#REF!)*BG$6-SUMIF(#REF!,"*-Si-VEQ-*-"&amp;$A183&amp;"-"&amp;$AJ$2,#REF!)*BF$6)/BG$5</f>
        <v>#REF!</v>
      </c>
      <c r="BH183" s="20" t="e">
        <f>(SUMIF(#REF!,"*-Si-VEQ-*-"&amp;$A183&amp;"-"&amp;$AJ$2,#REF!)*BH$6-SUMIF(#REF!,"*-Si-VEQ-*-"&amp;$A183&amp;"-"&amp;$AJ$2,#REF!)*BG$6)/BH$5</f>
        <v>#REF!</v>
      </c>
      <c r="BI183" s="20" t="e">
        <f>(SUMIF(#REF!,"*-Si-VEQ-*-"&amp;$A183&amp;"-"&amp;$AJ$2,#REF!)*BI$6-SUMIF(#REF!,"*-Si-VEQ-*-"&amp;$A183&amp;"-"&amp;$AJ$2,#REF!)*BH$6)/BI$5</f>
        <v>#REF!</v>
      </c>
      <c r="BJ183" s="20" t="e">
        <f>(SUMIF(#REF!,"*-Si-VEQ-*-"&amp;$A183&amp;"-"&amp;$AJ$2,#REF!)*BJ$6-SUMIF(#REF!,"*-Si-VEQ-*-"&amp;$A183&amp;"-"&amp;$AJ$2,#REF!)*BI$6)/BJ$5</f>
        <v>#REF!</v>
      </c>
      <c r="BL183" s="25" t="e">
        <f>SUMIF(#REF!,"*-Si-USD-*-"&amp;$A183&amp;"-"&amp;$AJ$2,#REF!)</f>
        <v>#REF!</v>
      </c>
      <c r="BM183" s="21" t="e">
        <f>SUMIF(#REF!,"*-Si-USD-*-"&amp;$A183&amp;"-"&amp;$AJ$2,#REF!)</f>
        <v>#REF!</v>
      </c>
      <c r="BN183" s="21" t="e">
        <f>(SUMIF(#REF!,"*-Si-USD-*-"&amp;$A183&amp;"-"&amp;$AJ$2,#REF!)*BN$6-SUMIF(#REF!,"*-Si-USD-*-"&amp;$A183&amp;"-"&amp;$AJ$2,#REF!)*BM$6)/BN$5</f>
        <v>#REF!</v>
      </c>
      <c r="BO183" s="21" t="e">
        <f>(SUMIF(#REF!,"*-Si-USD-*-"&amp;$A183&amp;"-"&amp;$AJ$2,#REF!)*BO$6-SUMIF(#REF!,"*-Si-USD-*-"&amp;$A183&amp;"-"&amp;$AJ$2,#REF!)*BN$6)/BO$5</f>
        <v>#REF!</v>
      </c>
      <c r="BP183" s="21" t="e">
        <f>(SUMIF(#REF!,"*-Si-USD-*-"&amp;$A183&amp;"-"&amp;$AJ$2,#REF!)*BP$6-SUMIF(#REF!,"*-Si-USD-*-"&amp;$A183&amp;"-"&amp;$AJ$2,#REF!)*BO$6)/BP$5</f>
        <v>#REF!</v>
      </c>
      <c r="BQ183" s="21" t="e">
        <f>(SUMIF(#REF!,"*-Si-USD-*-"&amp;$A183&amp;"-"&amp;$AJ$2,#REF!)*BQ$6-SUMIF(#REF!,"*-Si-USD-*-"&amp;$A183&amp;"-"&amp;$AJ$2,#REF!)*BP$6)/BQ$5</f>
        <v>#REF!</v>
      </c>
      <c r="BR183" s="21" t="e">
        <f>(SUMIF(#REF!,"*-Si-USD-*-"&amp;$A183&amp;"-"&amp;$AJ$2,#REF!)*BR$6-SUMIF(#REF!,"*-Si-USD-*-"&amp;$A183&amp;"-"&amp;$AJ$2,#REF!)*BQ$6)/BR$5</f>
        <v>#REF!</v>
      </c>
      <c r="BS183" s="21" t="e">
        <f>(SUMIF(#REF!,"*-Si-USD-*-"&amp;$A183&amp;"-"&amp;$AJ$2,#REF!)*BS$6-SUMIF(#REF!,"*-Si-USD-*-"&amp;$A183&amp;"-"&amp;$AJ$2,#REF!)*BR$6)/BS$5</f>
        <v>#REF!</v>
      </c>
      <c r="BT183" s="21" t="e">
        <f>(SUMIF(#REF!,"*-Si-USD-*-"&amp;$A183&amp;"-"&amp;$AJ$2,#REF!)*BT$6-SUMIF(#REF!,"*-Si-USD-*-"&amp;$A183&amp;"-"&amp;$AJ$2,#REF!)*BS$6)/BT$5</f>
        <v>#REF!</v>
      </c>
      <c r="BU183" s="21" t="e">
        <f>(SUMIF(#REF!,"*-Si-USD-*-"&amp;$A183&amp;"-"&amp;$AJ$2,#REF!)*BU$6-SUMIF(#REF!,"*-Si-USD-*-"&amp;$A183&amp;"-"&amp;$AJ$2,#REF!)*BT$6)/BU$5</f>
        <v>#REF!</v>
      </c>
      <c r="BV183" s="21" t="e">
        <f>(SUMIF(#REF!,"*-Si-USD-*-"&amp;$A183&amp;"-"&amp;$AJ$2,#REF!)*BV$6-SUMIF(#REF!,"*-Si-USD-*-"&amp;$A183&amp;"-"&amp;$AJ$2,#REF!)*BU$6)/BV$5</f>
        <v>#REF!</v>
      </c>
      <c r="BW183" s="21" t="e">
        <f>(SUMIF(#REF!,"*-Si-USD-*-"&amp;$A183&amp;"-"&amp;$AJ$2,#REF!)*BW$6-SUMIF(#REF!,"*-Si-USD-*-"&amp;$A183&amp;"-"&amp;$AJ$2,#REF!)*BV$6)/BW$5</f>
        <v>#REF!</v>
      </c>
      <c r="BX183" s="21" t="e">
        <f>(SUMIF(#REF!,"*-Si-USD-*-"&amp;$A183&amp;"-"&amp;$AJ$2,#REF!)*BX$6-SUMIF(#REF!,"*-Si-USD-*-"&amp;$A183&amp;"-"&amp;$AJ$2,#REF!)*BW$6)/BX$5</f>
        <v>#REF!</v>
      </c>
      <c r="CB183" s="28">
        <f>IFERROR(1000*SUMIF(#REF!,"*-Si-*-Si-"&amp;$A183&amp;"-"&amp;$AJ$2,#REF!)/(SUM(CC183:CE183)*$BX$6),0)</f>
        <v>0</v>
      </c>
      <c r="CC183" s="22" t="e">
        <f>SUMIF(#REF!,"*-Si-VEF-Si-"&amp;$A183&amp;"-"&amp;$AJ$2,#REF!)</f>
        <v>#REF!</v>
      </c>
      <c r="CD183" s="23" t="e">
        <f>SUMIF(#REF!,"*-Si-VEQ-Si-"&amp;$A183&amp;"-"&amp;$AJ$2,#REF!)</f>
        <v>#REF!</v>
      </c>
      <c r="CE183" s="24" t="e">
        <f>SUMIF(#REF!,"*-Si-USD-Si-"&amp;$A183&amp;"-"&amp;$AJ$2,#REF!)</f>
        <v>#REF!</v>
      </c>
      <c r="CI183" s="15" t="str">
        <f t="shared" si="51"/>
        <v>E183</v>
      </c>
      <c r="CK183" s="16">
        <v>9</v>
      </c>
      <c r="CL183" s="16">
        <v>4</v>
      </c>
      <c r="CM183" s="16">
        <v>1</v>
      </c>
    </row>
    <row r="184" spans="1:91" ht="20.100000000000001" customHeight="1" x14ac:dyDescent="0.25">
      <c r="A184" s="18" t="s">
        <v>304</v>
      </c>
      <c r="E184" s="15" t="s">
        <v>305</v>
      </c>
      <c r="G184" s="15" t="str">
        <f t="shared" si="52"/>
        <v>D184</v>
      </c>
      <c r="I184" s="27">
        <f ca="1">IFERROR(1000*SUMIF(#REF!,"*-Si-*-*-"&amp;$A184&amp;"-"&amp;J$2,INDIRECT("'BD Ppto'!"&amp;#REF!))/(SUM(J184:L184)*L$415),0)</f>
        <v>0</v>
      </c>
      <c r="J184" s="19" t="e">
        <f ca="1">SUMIF(#REF!,"*-Si-VEF-*-"&amp;$A184&amp;"-"&amp;$J$2,INDIRECT("'BD Ppto'!"&amp;#REF!))</f>
        <v>#REF!</v>
      </c>
      <c r="K184" s="20" t="e">
        <f ca="1">SUMIF(#REF!,"*-Si-VEQ-*-"&amp;$A184&amp;"-"&amp;$J$2,INDIRECT("'BD Ppto'!"&amp;#REF!))</f>
        <v>#REF!</v>
      </c>
      <c r="L184" s="21" t="e">
        <f ca="1">SUMIF(#REF!,"*-Si-USD-*-"&amp;$A184&amp;"-"&amp;$J$2,INDIRECT("'BD Ppto'!"&amp;#REF!))</f>
        <v>#REF!</v>
      </c>
      <c r="N184" s="27">
        <f ca="1">IFERROR(1000*SUMIF(#REF!,"*-Si-*-*-"&amp;$A184&amp;"-"&amp;O$2,INDIRECT("'BD Ppto'!"&amp;#REF!))/(SUM(O184:Q184)*Q$415),0)</f>
        <v>0</v>
      </c>
      <c r="O184" s="19" t="e">
        <f ca="1">SUMIF(#REF!,"*-Si-VEF-*-"&amp;$A184&amp;"-"&amp;O$2,INDIRECT("'BD Ppto'!"&amp;#REF!))</f>
        <v>#REF!</v>
      </c>
      <c r="P184" s="20" t="e">
        <f ca="1">SUMIF(#REF!,"*-Si-VEQ-*-"&amp;$A184&amp;"-"&amp;O$2,INDIRECT("'BD Ppto'!"&amp;#REF!))</f>
        <v>#REF!</v>
      </c>
      <c r="Q184" s="21" t="e">
        <f ca="1">SUMIF(#REF!,"*-Si-USD-*-"&amp;$A184&amp;"-"&amp;O$2,INDIRECT("'BD Ppto'!"&amp;#REF!))</f>
        <v>#REF!</v>
      </c>
      <c r="S184" s="27">
        <f ca="1">IFERROR(1000*SUMIF(#REF!,"*-Si-*-*-"&amp;$A184&amp;"-"&amp;T$2,INDIRECT("'BD Ppto'!"&amp;#REF!))/(SUM(T184:V184)*V$415),0)</f>
        <v>0</v>
      </c>
      <c r="T184" s="19" t="e">
        <f ca="1">SUMIF(#REF!,"*-Si-VEF-*-"&amp;$A184&amp;"-"&amp;T$2,INDIRECT("'BD Ppto'!"&amp;#REF!))</f>
        <v>#REF!</v>
      </c>
      <c r="U184" s="20" t="e">
        <f ca="1">SUMIF(#REF!,"*-Si-VEQ-*-"&amp;$A184&amp;"-"&amp;T$2,INDIRECT("'BD Ppto'!"&amp;#REF!))</f>
        <v>#REF!</v>
      </c>
      <c r="V184" s="21" t="e">
        <f ca="1">SUMIF(#REF!,"*-Si-USD-*-"&amp;$A184&amp;"-"&amp;T$2,INDIRECT("'BD Ppto'!"&amp;#REF!))</f>
        <v>#REF!</v>
      </c>
      <c r="X184" s="27">
        <f ca="1">IFERROR(1000*SUMIF(#REF!,"*-Si-*-*-"&amp;$A184&amp;"-"&amp;Y$2,INDIRECT("'BD Ppto'!"&amp;#REF!))/(SUM(Y184:AA184)*AA$415),0)</f>
        <v>0</v>
      </c>
      <c r="Y184" s="19" t="e">
        <f ca="1">SUMIF(#REF!,"*-Si-VEF-*-"&amp;$A184&amp;"-"&amp;Y$2,INDIRECT("'BD Ppto'!"&amp;#REF!))</f>
        <v>#REF!</v>
      </c>
      <c r="Z184" s="20" t="e">
        <f ca="1">SUMIF(#REF!,"*-Si-VEQ-*-"&amp;$A184&amp;"-"&amp;Y$2,INDIRECT("'BD Ppto'!"&amp;#REF!))</f>
        <v>#REF!</v>
      </c>
      <c r="AA184" s="21" t="e">
        <f ca="1">SUMIF(#REF!,"*-Si-USD-*-"&amp;$A184&amp;"-"&amp;Y$2,INDIRECT("'BD Ppto'!"&amp;#REF!))</f>
        <v>#REF!</v>
      </c>
      <c r="AC184" s="28">
        <f ca="1">IFERROR(1000*SUMIF(#REF!,"*-Si-*-Si-"&amp;$A184&amp;"-"&amp;AD$2,INDIRECT("'BD Ppto'!"&amp;#REF!))/(SUM(AD184:AF184)*AF$415),0)</f>
        <v>0</v>
      </c>
      <c r="AD184" s="22" t="e">
        <f ca="1">SUMIF(#REF!,"*-Si-VEF-Si-"&amp;$A184&amp;"-"&amp;AD$2,INDIRECT("'BD Ppto'!"&amp;#REF!))</f>
        <v>#REF!</v>
      </c>
      <c r="AE184" s="23" t="e">
        <f ca="1">SUMIF(#REF!,"*-Si-VEQ-Si-"&amp;$A184&amp;"-"&amp;AD$2,INDIRECT("'BD Ppto'!"&amp;#REF!))</f>
        <v>#REF!</v>
      </c>
      <c r="AF184" s="24" t="e">
        <f ca="1">SUMIF(#REF!,"*-Si-USD-Si-"&amp;$A184&amp;"-"&amp;AD$2,INDIRECT("'BD Ppto'!"&amp;#REF!))</f>
        <v>#REF!</v>
      </c>
      <c r="AI184" s="27">
        <f>IFERROR(1000*SUMIF(#REF!,"*-Si-*-*-"&amp;$A184&amp;"-"&amp;$AJ$2,#REF!)/((SUMIF(#REF!,"*-Si-*-*-"&amp;$A184&amp;"-"&amp;$AJ$2,#REF!))*$AV$6),0)</f>
        <v>0</v>
      </c>
      <c r="AJ184" s="25" t="e">
        <f>SUMIF(#REF!,"*-Si-VEF-*-"&amp;$A184&amp;"-"&amp;$AJ$2,#REF!)</f>
        <v>#REF!</v>
      </c>
      <c r="AK184" s="19" t="e">
        <f>SUMIF(#REF!,"*-Si-VEF-*-"&amp;$A184&amp;"-"&amp;$AJ$2,#REF!)</f>
        <v>#REF!</v>
      </c>
      <c r="AL184" s="19" t="e">
        <f>(SUMIF(#REF!,"*-Si-VEF-*-"&amp;$A184&amp;"-"&amp;$AJ$2,#REF!)*AL$6-SUMIF(#REF!,"*-Si-VEF-*-"&amp;$A184&amp;"-"&amp;$AJ$2,#REF!)*AK$6)/AL$5</f>
        <v>#REF!</v>
      </c>
      <c r="AM184" s="19" t="e">
        <f>(SUMIF(#REF!,"*-Si-VEF-*-"&amp;$A184&amp;"-"&amp;$AJ$2,#REF!)*AM$6-SUMIF(#REF!,"*-Si-VEF-*-"&amp;$A184&amp;"-"&amp;$AJ$2,#REF!)*AL$6)/AM$5</f>
        <v>#REF!</v>
      </c>
      <c r="AN184" s="19" t="e">
        <f>(SUMIF(#REF!,"*-Si-VEF-*-"&amp;$A184&amp;"-"&amp;$AJ$2,#REF!)*AN$6-SUMIF(#REF!,"*-Si-VEF-*-"&amp;$A184&amp;"-"&amp;$AJ$2,#REF!)*AM$6)/AN$5</f>
        <v>#REF!</v>
      </c>
      <c r="AO184" s="19" t="e">
        <f>(SUMIF(#REF!,"*-Si-VEF-*-"&amp;$A184&amp;"-"&amp;$AJ$2,#REF!)*AO$6-SUMIF(#REF!,"*-Si-VEF-*-"&amp;$A184&amp;"-"&amp;$AJ$2,#REF!)*AN$6)/AO$5</f>
        <v>#REF!</v>
      </c>
      <c r="AP184" s="19" t="e">
        <f>(SUMIF(#REF!,"*-Si-VEF-*-"&amp;$A184&amp;"-"&amp;$AJ$2,#REF!)*AP$6-SUMIF(#REF!,"*-Si-VEF-*-"&amp;$A184&amp;"-"&amp;$AJ$2,#REF!)*AO$6)/AP$5</f>
        <v>#REF!</v>
      </c>
      <c r="AQ184" s="19" t="e">
        <f>(SUMIF(#REF!,"*-Si-VEF-*-"&amp;$A184&amp;"-"&amp;$AJ$2,#REF!)*AQ$6-SUMIF(#REF!,"*-Si-VEF-*-"&amp;$A184&amp;"-"&amp;$AJ$2,#REF!)*AP$6)/AQ$5</f>
        <v>#REF!</v>
      </c>
      <c r="AR184" s="19" t="e">
        <f>(SUMIF(#REF!,"*-Si-VEF-*-"&amp;$A184&amp;"-"&amp;$AJ$2,#REF!)*AR$6-SUMIF(#REF!,"*-Si-VEF-*-"&amp;$A184&amp;"-"&amp;$AJ$2,#REF!)*AQ$6)/AR$5</f>
        <v>#REF!</v>
      </c>
      <c r="AS184" s="19" t="e">
        <f>(SUMIF(#REF!,"*-Si-VEF-*-"&amp;$A184&amp;"-"&amp;$AJ$2,#REF!)*AS$6-SUMIF(#REF!,"*-Si-VEF-*-"&amp;$A184&amp;"-"&amp;$AJ$2,#REF!)*AR$6)/AS$5</f>
        <v>#REF!</v>
      </c>
      <c r="AT184" s="19" t="e">
        <f>(SUMIF(#REF!,"*-Si-VEF-*-"&amp;$A184&amp;"-"&amp;$AJ$2,#REF!)*AT$6-SUMIF(#REF!,"*-Si-VEF-*-"&amp;$A184&amp;"-"&amp;$AJ$2,#REF!)*AS$6)/AT$5</f>
        <v>#REF!</v>
      </c>
      <c r="AU184" s="19" t="e">
        <f>(SUMIF(#REF!,"*-Si-VEF-*-"&amp;$A184&amp;"-"&amp;$AJ$2,#REF!)*AU$6-SUMIF(#REF!,"*-Si-VEF-*-"&amp;$A184&amp;"-"&amp;$AJ$2,#REF!)*AT$6)/AU$5</f>
        <v>#REF!</v>
      </c>
      <c r="AV184" s="19" t="e">
        <f>(SUMIF(#REF!,"*-Si-VEF-*-"&amp;$A184&amp;"-"&amp;$AJ$2,#REF!)*AV$6-SUMIF(#REF!,"*-Si-VEF-*-"&amp;$A184&amp;"-"&amp;$AJ$2,#REF!)*AU$6)/AV$5</f>
        <v>#REF!</v>
      </c>
      <c r="AX184" s="25" t="e">
        <f>SUMIF(#REF!,"*-Si-VEQ-*-"&amp;$A184&amp;"-"&amp;$AJ$2,#REF!)</f>
        <v>#REF!</v>
      </c>
      <c r="AY184" s="20" t="e">
        <f>SUMIF(#REF!,"*-Si-VEQ-*-"&amp;$A184&amp;"-"&amp;$AJ$2,#REF!)</f>
        <v>#REF!</v>
      </c>
      <c r="AZ184" s="20" t="e">
        <f>(SUMIF(#REF!,"*-Si-VEQ-*-"&amp;$A184&amp;"-"&amp;$AJ$2,#REF!)*AZ$6-SUMIF(#REF!,"*-Si-VEQ-*-"&amp;$A184&amp;"-"&amp;$AJ$2,#REF!)*AY$6)/AZ$5</f>
        <v>#REF!</v>
      </c>
      <c r="BA184" s="20" t="e">
        <f>(SUMIF(#REF!,"*-Si-VEQ-*-"&amp;$A184&amp;"-"&amp;$AJ$2,#REF!)*BA$6-SUMIF(#REF!,"*-Si-VEQ-*-"&amp;$A184&amp;"-"&amp;$AJ$2,#REF!)*AZ$6)/BA$5</f>
        <v>#REF!</v>
      </c>
      <c r="BB184" s="20" t="e">
        <f>(SUMIF(#REF!,"*-Si-VEQ-*-"&amp;$A184&amp;"-"&amp;$AJ$2,#REF!)*BB$6-SUMIF(#REF!,"*-Si-VEQ-*-"&amp;$A184&amp;"-"&amp;$AJ$2,#REF!)*BA$6)/BB$5</f>
        <v>#REF!</v>
      </c>
      <c r="BC184" s="20" t="e">
        <f>(SUMIF(#REF!,"*-Si-VEQ-*-"&amp;$A184&amp;"-"&amp;$AJ$2,#REF!)*BC$6-SUMIF(#REF!,"*-Si-VEQ-*-"&amp;$A184&amp;"-"&amp;$AJ$2,#REF!)*BB$6)/BC$5</f>
        <v>#REF!</v>
      </c>
      <c r="BD184" s="20" t="e">
        <f>(SUMIF(#REF!,"*-Si-VEQ-*-"&amp;$A184&amp;"-"&amp;$AJ$2,#REF!)*BD$6-SUMIF(#REF!,"*-Si-VEQ-*-"&amp;$A184&amp;"-"&amp;$AJ$2,#REF!)*BC$6)/BD$5</f>
        <v>#REF!</v>
      </c>
      <c r="BE184" s="20" t="e">
        <f>(SUMIF(#REF!,"*-Si-VEQ-*-"&amp;$A184&amp;"-"&amp;$AJ$2,#REF!)*BE$6-SUMIF(#REF!,"*-Si-VEQ-*-"&amp;$A184&amp;"-"&amp;$AJ$2,#REF!)*BD$6)/BE$5</f>
        <v>#REF!</v>
      </c>
      <c r="BF184" s="20" t="e">
        <f>(SUMIF(#REF!,"*-Si-VEQ-*-"&amp;$A184&amp;"-"&amp;$AJ$2,#REF!)*BF$6-SUMIF(#REF!,"*-Si-VEQ-*-"&amp;$A184&amp;"-"&amp;$AJ$2,#REF!)*BE$6)/BF$5</f>
        <v>#REF!</v>
      </c>
      <c r="BG184" s="20" t="e">
        <f>(SUMIF(#REF!,"*-Si-VEQ-*-"&amp;$A184&amp;"-"&amp;$AJ$2,#REF!)*BG$6-SUMIF(#REF!,"*-Si-VEQ-*-"&amp;$A184&amp;"-"&amp;$AJ$2,#REF!)*BF$6)/BG$5</f>
        <v>#REF!</v>
      </c>
      <c r="BH184" s="20" t="e">
        <f>(SUMIF(#REF!,"*-Si-VEQ-*-"&amp;$A184&amp;"-"&amp;$AJ$2,#REF!)*BH$6-SUMIF(#REF!,"*-Si-VEQ-*-"&amp;$A184&amp;"-"&amp;$AJ$2,#REF!)*BG$6)/BH$5</f>
        <v>#REF!</v>
      </c>
      <c r="BI184" s="20" t="e">
        <f>(SUMIF(#REF!,"*-Si-VEQ-*-"&amp;$A184&amp;"-"&amp;$AJ$2,#REF!)*BI$6-SUMIF(#REF!,"*-Si-VEQ-*-"&amp;$A184&amp;"-"&amp;$AJ$2,#REF!)*BH$6)/BI$5</f>
        <v>#REF!</v>
      </c>
      <c r="BJ184" s="20" t="e">
        <f>(SUMIF(#REF!,"*-Si-VEQ-*-"&amp;$A184&amp;"-"&amp;$AJ$2,#REF!)*BJ$6-SUMIF(#REF!,"*-Si-VEQ-*-"&amp;$A184&amp;"-"&amp;$AJ$2,#REF!)*BI$6)/BJ$5</f>
        <v>#REF!</v>
      </c>
      <c r="BL184" s="25" t="e">
        <f>SUMIF(#REF!,"*-Si-USD-*-"&amp;$A184&amp;"-"&amp;$AJ$2,#REF!)</f>
        <v>#REF!</v>
      </c>
      <c r="BM184" s="21" t="e">
        <f>SUMIF(#REF!,"*-Si-USD-*-"&amp;$A184&amp;"-"&amp;$AJ$2,#REF!)</f>
        <v>#REF!</v>
      </c>
      <c r="BN184" s="21" t="e">
        <f>(SUMIF(#REF!,"*-Si-USD-*-"&amp;$A184&amp;"-"&amp;$AJ$2,#REF!)*BN$6-SUMIF(#REF!,"*-Si-USD-*-"&amp;$A184&amp;"-"&amp;$AJ$2,#REF!)*BM$6)/BN$5</f>
        <v>#REF!</v>
      </c>
      <c r="BO184" s="21" t="e">
        <f>(SUMIF(#REF!,"*-Si-USD-*-"&amp;$A184&amp;"-"&amp;$AJ$2,#REF!)*BO$6-SUMIF(#REF!,"*-Si-USD-*-"&amp;$A184&amp;"-"&amp;$AJ$2,#REF!)*BN$6)/BO$5</f>
        <v>#REF!</v>
      </c>
      <c r="BP184" s="21" t="e">
        <f>(SUMIF(#REF!,"*-Si-USD-*-"&amp;$A184&amp;"-"&amp;$AJ$2,#REF!)*BP$6-SUMIF(#REF!,"*-Si-USD-*-"&amp;$A184&amp;"-"&amp;$AJ$2,#REF!)*BO$6)/BP$5</f>
        <v>#REF!</v>
      </c>
      <c r="BQ184" s="21" t="e">
        <f>(SUMIF(#REF!,"*-Si-USD-*-"&amp;$A184&amp;"-"&amp;$AJ$2,#REF!)*BQ$6-SUMIF(#REF!,"*-Si-USD-*-"&amp;$A184&amp;"-"&amp;$AJ$2,#REF!)*BP$6)/BQ$5</f>
        <v>#REF!</v>
      </c>
      <c r="BR184" s="21" t="e">
        <f>(SUMIF(#REF!,"*-Si-USD-*-"&amp;$A184&amp;"-"&amp;$AJ$2,#REF!)*BR$6-SUMIF(#REF!,"*-Si-USD-*-"&amp;$A184&amp;"-"&amp;$AJ$2,#REF!)*BQ$6)/BR$5</f>
        <v>#REF!</v>
      </c>
      <c r="BS184" s="21" t="e">
        <f>(SUMIF(#REF!,"*-Si-USD-*-"&amp;$A184&amp;"-"&amp;$AJ$2,#REF!)*BS$6-SUMIF(#REF!,"*-Si-USD-*-"&amp;$A184&amp;"-"&amp;$AJ$2,#REF!)*BR$6)/BS$5</f>
        <v>#REF!</v>
      </c>
      <c r="BT184" s="21" t="e">
        <f>(SUMIF(#REF!,"*-Si-USD-*-"&amp;$A184&amp;"-"&amp;$AJ$2,#REF!)*BT$6-SUMIF(#REF!,"*-Si-USD-*-"&amp;$A184&amp;"-"&amp;$AJ$2,#REF!)*BS$6)/BT$5</f>
        <v>#REF!</v>
      </c>
      <c r="BU184" s="21" t="e">
        <f>(SUMIF(#REF!,"*-Si-USD-*-"&amp;$A184&amp;"-"&amp;$AJ$2,#REF!)*BU$6-SUMIF(#REF!,"*-Si-USD-*-"&amp;$A184&amp;"-"&amp;$AJ$2,#REF!)*BT$6)/BU$5</f>
        <v>#REF!</v>
      </c>
      <c r="BV184" s="21" t="e">
        <f>(SUMIF(#REF!,"*-Si-USD-*-"&amp;$A184&amp;"-"&amp;$AJ$2,#REF!)*BV$6-SUMIF(#REF!,"*-Si-USD-*-"&amp;$A184&amp;"-"&amp;$AJ$2,#REF!)*BU$6)/BV$5</f>
        <v>#REF!</v>
      </c>
      <c r="BW184" s="21" t="e">
        <f>(SUMIF(#REF!,"*-Si-USD-*-"&amp;$A184&amp;"-"&amp;$AJ$2,#REF!)*BW$6-SUMIF(#REF!,"*-Si-USD-*-"&amp;$A184&amp;"-"&amp;$AJ$2,#REF!)*BV$6)/BW$5</f>
        <v>#REF!</v>
      </c>
      <c r="BX184" s="21" t="e">
        <f>(SUMIF(#REF!,"*-Si-USD-*-"&amp;$A184&amp;"-"&amp;$AJ$2,#REF!)*BX$6-SUMIF(#REF!,"*-Si-USD-*-"&amp;$A184&amp;"-"&amp;$AJ$2,#REF!)*BW$6)/BX$5</f>
        <v>#REF!</v>
      </c>
      <c r="CB184" s="28">
        <f>IFERROR(1000*SUMIF(#REF!,"*-Si-*-Si-"&amp;$A184&amp;"-"&amp;$AJ$2,#REF!)/(SUM(CC184:CE184)*$BX$6),0)</f>
        <v>0</v>
      </c>
      <c r="CC184" s="22" t="e">
        <f>SUMIF(#REF!,"*-Si-VEF-Si-"&amp;$A184&amp;"-"&amp;$AJ$2,#REF!)</f>
        <v>#REF!</v>
      </c>
      <c r="CD184" s="23" t="e">
        <f>SUMIF(#REF!,"*-Si-VEQ-Si-"&amp;$A184&amp;"-"&amp;$AJ$2,#REF!)</f>
        <v>#REF!</v>
      </c>
      <c r="CE184" s="24" t="e">
        <f>SUMIF(#REF!,"*-Si-USD-Si-"&amp;$A184&amp;"-"&amp;$AJ$2,#REF!)</f>
        <v>#REF!</v>
      </c>
      <c r="CI184" s="15" t="str">
        <f t="shared" si="51"/>
        <v>E184</v>
      </c>
      <c r="CK184" s="16">
        <v>16</v>
      </c>
      <c r="CL184" s="16">
        <v>4</v>
      </c>
      <c r="CM184" s="16">
        <v>4</v>
      </c>
    </row>
    <row r="185" spans="1:91" ht="20.100000000000001" customHeight="1" x14ac:dyDescent="0.25">
      <c r="A185" s="18" t="s">
        <v>306</v>
      </c>
      <c r="E185" s="15" t="s">
        <v>258</v>
      </c>
      <c r="G185" s="15" t="str">
        <f t="shared" si="52"/>
        <v>D185</v>
      </c>
      <c r="I185" s="27">
        <f ca="1">IFERROR(1000*SUMIF(#REF!,"*-Si-*-*-"&amp;$A185&amp;"-"&amp;J$2,INDIRECT("'BD Ppto'!"&amp;#REF!))/(SUM(J185:L185)*L$415),0)</f>
        <v>0</v>
      </c>
      <c r="J185" s="19" t="e">
        <f ca="1">SUMIF(#REF!,"*-Si-VEF-*-"&amp;$A185&amp;"-"&amp;$J$2,INDIRECT("'BD Ppto'!"&amp;#REF!))</f>
        <v>#REF!</v>
      </c>
      <c r="K185" s="20" t="e">
        <f ca="1">SUMIF(#REF!,"*-Si-VEQ-*-"&amp;$A185&amp;"-"&amp;$J$2,INDIRECT("'BD Ppto'!"&amp;#REF!))</f>
        <v>#REF!</v>
      </c>
      <c r="L185" s="21" t="e">
        <f ca="1">SUMIF(#REF!,"*-Si-USD-*-"&amp;$A185&amp;"-"&amp;$J$2,INDIRECT("'BD Ppto'!"&amp;#REF!))</f>
        <v>#REF!</v>
      </c>
      <c r="N185" s="27">
        <f ca="1">IFERROR(1000*SUMIF(#REF!,"*-Si-*-*-"&amp;$A185&amp;"-"&amp;O$2,INDIRECT("'BD Ppto'!"&amp;#REF!))/(SUM(O185:Q185)*Q$415),0)</f>
        <v>0</v>
      </c>
      <c r="O185" s="19" t="e">
        <f ca="1">SUMIF(#REF!,"*-Si-VEF-*-"&amp;$A185&amp;"-"&amp;O$2,INDIRECT("'BD Ppto'!"&amp;#REF!))</f>
        <v>#REF!</v>
      </c>
      <c r="P185" s="20" t="e">
        <f ca="1">SUMIF(#REF!,"*-Si-VEQ-*-"&amp;$A185&amp;"-"&amp;O$2,INDIRECT("'BD Ppto'!"&amp;#REF!))</f>
        <v>#REF!</v>
      </c>
      <c r="Q185" s="21" t="e">
        <f ca="1">SUMIF(#REF!,"*-Si-USD-*-"&amp;$A185&amp;"-"&amp;O$2,INDIRECT("'BD Ppto'!"&amp;#REF!))</f>
        <v>#REF!</v>
      </c>
      <c r="S185" s="27">
        <f ca="1">IFERROR(1000*SUMIF(#REF!,"*-Si-*-*-"&amp;$A185&amp;"-"&amp;T$2,INDIRECT("'BD Ppto'!"&amp;#REF!))/(SUM(T185:V185)*V$415),0)</f>
        <v>0</v>
      </c>
      <c r="T185" s="19" t="e">
        <f ca="1">SUMIF(#REF!,"*-Si-VEF-*-"&amp;$A185&amp;"-"&amp;T$2,INDIRECT("'BD Ppto'!"&amp;#REF!))</f>
        <v>#REF!</v>
      </c>
      <c r="U185" s="20" t="e">
        <f ca="1">SUMIF(#REF!,"*-Si-VEQ-*-"&amp;$A185&amp;"-"&amp;T$2,INDIRECT("'BD Ppto'!"&amp;#REF!))</f>
        <v>#REF!</v>
      </c>
      <c r="V185" s="21" t="e">
        <f ca="1">SUMIF(#REF!,"*-Si-USD-*-"&amp;$A185&amp;"-"&amp;T$2,INDIRECT("'BD Ppto'!"&amp;#REF!))</f>
        <v>#REF!</v>
      </c>
      <c r="X185" s="27">
        <f ca="1">IFERROR(1000*SUMIF(#REF!,"*-Si-*-*-"&amp;$A185&amp;"-"&amp;Y$2,INDIRECT("'BD Ppto'!"&amp;#REF!))/(SUM(Y185:AA185)*AA$415),0)</f>
        <v>0</v>
      </c>
      <c r="Y185" s="19" t="e">
        <f ca="1">SUMIF(#REF!,"*-Si-VEF-*-"&amp;$A185&amp;"-"&amp;Y$2,INDIRECT("'BD Ppto'!"&amp;#REF!))</f>
        <v>#REF!</v>
      </c>
      <c r="Z185" s="20" t="e">
        <f ca="1">SUMIF(#REF!,"*-Si-VEQ-*-"&amp;$A185&amp;"-"&amp;Y$2,INDIRECT("'BD Ppto'!"&amp;#REF!))</f>
        <v>#REF!</v>
      </c>
      <c r="AA185" s="21" t="e">
        <f ca="1">SUMIF(#REF!,"*-Si-USD-*-"&amp;$A185&amp;"-"&amp;Y$2,INDIRECT("'BD Ppto'!"&amp;#REF!))</f>
        <v>#REF!</v>
      </c>
      <c r="AC185" s="28">
        <f ca="1">IFERROR(1000*SUMIF(#REF!,"*-Si-*-Si-"&amp;$A185&amp;"-"&amp;AD$2,INDIRECT("'BD Ppto'!"&amp;#REF!))/(SUM(AD185:AF185)*AF$415),0)</f>
        <v>0</v>
      </c>
      <c r="AD185" s="22" t="e">
        <f ca="1">SUMIF(#REF!,"*-Si-VEF-Si-"&amp;$A185&amp;"-"&amp;AD$2,INDIRECT("'BD Ppto'!"&amp;#REF!))</f>
        <v>#REF!</v>
      </c>
      <c r="AE185" s="23" t="e">
        <f ca="1">SUMIF(#REF!,"*-Si-VEQ-Si-"&amp;$A185&amp;"-"&amp;AD$2,INDIRECT("'BD Ppto'!"&amp;#REF!))</f>
        <v>#REF!</v>
      </c>
      <c r="AF185" s="24" t="e">
        <f ca="1">SUMIF(#REF!,"*-Si-USD-Si-"&amp;$A185&amp;"-"&amp;AD$2,INDIRECT("'BD Ppto'!"&amp;#REF!))</f>
        <v>#REF!</v>
      </c>
      <c r="AI185" s="27">
        <f>IFERROR(1000*SUMIF(#REF!,"*-Si-*-*-"&amp;$A185&amp;"-"&amp;$AJ$2,#REF!)/((SUMIF(#REF!,"*-Si-*-*-"&amp;$A185&amp;"-"&amp;$AJ$2,#REF!))*$AV$6),0)</f>
        <v>0</v>
      </c>
      <c r="AJ185" s="25" t="e">
        <f>SUMIF(#REF!,"*-Si-VEF-*-"&amp;$A185&amp;"-"&amp;$AJ$2,#REF!)</f>
        <v>#REF!</v>
      </c>
      <c r="AK185" s="19" t="e">
        <f>SUMIF(#REF!,"*-Si-VEF-*-"&amp;$A185&amp;"-"&amp;$AJ$2,#REF!)</f>
        <v>#REF!</v>
      </c>
      <c r="AL185" s="19" t="e">
        <f>(SUMIF(#REF!,"*-Si-VEF-*-"&amp;$A185&amp;"-"&amp;$AJ$2,#REF!)*AL$6-SUMIF(#REF!,"*-Si-VEF-*-"&amp;$A185&amp;"-"&amp;$AJ$2,#REF!)*AK$6)/AL$5</f>
        <v>#REF!</v>
      </c>
      <c r="AM185" s="19" t="e">
        <f>(SUMIF(#REF!,"*-Si-VEF-*-"&amp;$A185&amp;"-"&amp;$AJ$2,#REF!)*AM$6-SUMIF(#REF!,"*-Si-VEF-*-"&amp;$A185&amp;"-"&amp;$AJ$2,#REF!)*AL$6)/AM$5</f>
        <v>#REF!</v>
      </c>
      <c r="AN185" s="19" t="e">
        <f>(SUMIF(#REF!,"*-Si-VEF-*-"&amp;$A185&amp;"-"&amp;$AJ$2,#REF!)*AN$6-SUMIF(#REF!,"*-Si-VEF-*-"&amp;$A185&amp;"-"&amp;$AJ$2,#REF!)*AM$6)/AN$5</f>
        <v>#REF!</v>
      </c>
      <c r="AO185" s="19" t="e">
        <f>(SUMIF(#REF!,"*-Si-VEF-*-"&amp;$A185&amp;"-"&amp;$AJ$2,#REF!)*AO$6-SUMIF(#REF!,"*-Si-VEF-*-"&amp;$A185&amp;"-"&amp;$AJ$2,#REF!)*AN$6)/AO$5</f>
        <v>#REF!</v>
      </c>
      <c r="AP185" s="19" t="e">
        <f>(SUMIF(#REF!,"*-Si-VEF-*-"&amp;$A185&amp;"-"&amp;$AJ$2,#REF!)*AP$6-SUMIF(#REF!,"*-Si-VEF-*-"&amp;$A185&amp;"-"&amp;$AJ$2,#REF!)*AO$6)/AP$5</f>
        <v>#REF!</v>
      </c>
      <c r="AQ185" s="19" t="e">
        <f>(SUMIF(#REF!,"*-Si-VEF-*-"&amp;$A185&amp;"-"&amp;$AJ$2,#REF!)*AQ$6-SUMIF(#REF!,"*-Si-VEF-*-"&amp;$A185&amp;"-"&amp;$AJ$2,#REF!)*AP$6)/AQ$5</f>
        <v>#REF!</v>
      </c>
      <c r="AR185" s="19" t="e">
        <f>(SUMIF(#REF!,"*-Si-VEF-*-"&amp;$A185&amp;"-"&amp;$AJ$2,#REF!)*AR$6-SUMIF(#REF!,"*-Si-VEF-*-"&amp;$A185&amp;"-"&amp;$AJ$2,#REF!)*AQ$6)/AR$5</f>
        <v>#REF!</v>
      </c>
      <c r="AS185" s="19" t="e">
        <f>(SUMIF(#REF!,"*-Si-VEF-*-"&amp;$A185&amp;"-"&amp;$AJ$2,#REF!)*AS$6-SUMIF(#REF!,"*-Si-VEF-*-"&amp;$A185&amp;"-"&amp;$AJ$2,#REF!)*AR$6)/AS$5</f>
        <v>#REF!</v>
      </c>
      <c r="AT185" s="19" t="e">
        <f>(SUMIF(#REF!,"*-Si-VEF-*-"&amp;$A185&amp;"-"&amp;$AJ$2,#REF!)*AT$6-SUMIF(#REF!,"*-Si-VEF-*-"&amp;$A185&amp;"-"&amp;$AJ$2,#REF!)*AS$6)/AT$5</f>
        <v>#REF!</v>
      </c>
      <c r="AU185" s="19" t="e">
        <f>(SUMIF(#REF!,"*-Si-VEF-*-"&amp;$A185&amp;"-"&amp;$AJ$2,#REF!)*AU$6-SUMIF(#REF!,"*-Si-VEF-*-"&amp;$A185&amp;"-"&amp;$AJ$2,#REF!)*AT$6)/AU$5</f>
        <v>#REF!</v>
      </c>
      <c r="AV185" s="19" t="e">
        <f>(SUMIF(#REF!,"*-Si-VEF-*-"&amp;$A185&amp;"-"&amp;$AJ$2,#REF!)*AV$6-SUMIF(#REF!,"*-Si-VEF-*-"&amp;$A185&amp;"-"&amp;$AJ$2,#REF!)*AU$6)/AV$5</f>
        <v>#REF!</v>
      </c>
      <c r="AX185" s="25" t="e">
        <f>SUMIF(#REF!,"*-Si-VEQ-*-"&amp;$A185&amp;"-"&amp;$AJ$2,#REF!)</f>
        <v>#REF!</v>
      </c>
      <c r="AY185" s="20" t="e">
        <f>SUMIF(#REF!,"*-Si-VEQ-*-"&amp;$A185&amp;"-"&amp;$AJ$2,#REF!)</f>
        <v>#REF!</v>
      </c>
      <c r="AZ185" s="20" t="e">
        <f>(SUMIF(#REF!,"*-Si-VEQ-*-"&amp;$A185&amp;"-"&amp;$AJ$2,#REF!)*AZ$6-SUMIF(#REF!,"*-Si-VEQ-*-"&amp;$A185&amp;"-"&amp;$AJ$2,#REF!)*AY$6)/AZ$5</f>
        <v>#REF!</v>
      </c>
      <c r="BA185" s="20" t="e">
        <f>(SUMIF(#REF!,"*-Si-VEQ-*-"&amp;$A185&amp;"-"&amp;$AJ$2,#REF!)*BA$6-SUMIF(#REF!,"*-Si-VEQ-*-"&amp;$A185&amp;"-"&amp;$AJ$2,#REF!)*AZ$6)/BA$5</f>
        <v>#REF!</v>
      </c>
      <c r="BB185" s="20" t="e">
        <f>(SUMIF(#REF!,"*-Si-VEQ-*-"&amp;$A185&amp;"-"&amp;$AJ$2,#REF!)*BB$6-SUMIF(#REF!,"*-Si-VEQ-*-"&amp;$A185&amp;"-"&amp;$AJ$2,#REF!)*BA$6)/BB$5</f>
        <v>#REF!</v>
      </c>
      <c r="BC185" s="20" t="e">
        <f>(SUMIF(#REF!,"*-Si-VEQ-*-"&amp;$A185&amp;"-"&amp;$AJ$2,#REF!)*BC$6-SUMIF(#REF!,"*-Si-VEQ-*-"&amp;$A185&amp;"-"&amp;$AJ$2,#REF!)*BB$6)/BC$5</f>
        <v>#REF!</v>
      </c>
      <c r="BD185" s="20" t="e">
        <f>(SUMIF(#REF!,"*-Si-VEQ-*-"&amp;$A185&amp;"-"&amp;$AJ$2,#REF!)*BD$6-SUMIF(#REF!,"*-Si-VEQ-*-"&amp;$A185&amp;"-"&amp;$AJ$2,#REF!)*BC$6)/BD$5</f>
        <v>#REF!</v>
      </c>
      <c r="BE185" s="20" t="e">
        <f>(SUMIF(#REF!,"*-Si-VEQ-*-"&amp;$A185&amp;"-"&amp;$AJ$2,#REF!)*BE$6-SUMIF(#REF!,"*-Si-VEQ-*-"&amp;$A185&amp;"-"&amp;$AJ$2,#REF!)*BD$6)/BE$5</f>
        <v>#REF!</v>
      </c>
      <c r="BF185" s="20" t="e">
        <f>(SUMIF(#REF!,"*-Si-VEQ-*-"&amp;$A185&amp;"-"&amp;$AJ$2,#REF!)*BF$6-SUMIF(#REF!,"*-Si-VEQ-*-"&amp;$A185&amp;"-"&amp;$AJ$2,#REF!)*BE$6)/BF$5</f>
        <v>#REF!</v>
      </c>
      <c r="BG185" s="20" t="e">
        <f>(SUMIF(#REF!,"*-Si-VEQ-*-"&amp;$A185&amp;"-"&amp;$AJ$2,#REF!)*BG$6-SUMIF(#REF!,"*-Si-VEQ-*-"&amp;$A185&amp;"-"&amp;$AJ$2,#REF!)*BF$6)/BG$5</f>
        <v>#REF!</v>
      </c>
      <c r="BH185" s="20" t="e">
        <f>(SUMIF(#REF!,"*-Si-VEQ-*-"&amp;$A185&amp;"-"&amp;$AJ$2,#REF!)*BH$6-SUMIF(#REF!,"*-Si-VEQ-*-"&amp;$A185&amp;"-"&amp;$AJ$2,#REF!)*BG$6)/BH$5</f>
        <v>#REF!</v>
      </c>
      <c r="BI185" s="20" t="e">
        <f>(SUMIF(#REF!,"*-Si-VEQ-*-"&amp;$A185&amp;"-"&amp;$AJ$2,#REF!)*BI$6-SUMIF(#REF!,"*-Si-VEQ-*-"&amp;$A185&amp;"-"&amp;$AJ$2,#REF!)*BH$6)/BI$5</f>
        <v>#REF!</v>
      </c>
      <c r="BJ185" s="20" t="e">
        <f>(SUMIF(#REF!,"*-Si-VEQ-*-"&amp;$A185&amp;"-"&amp;$AJ$2,#REF!)*BJ$6-SUMIF(#REF!,"*-Si-VEQ-*-"&amp;$A185&amp;"-"&amp;$AJ$2,#REF!)*BI$6)/BJ$5</f>
        <v>#REF!</v>
      </c>
      <c r="BL185" s="25" t="e">
        <f>SUMIF(#REF!,"*-Si-USD-*-"&amp;$A185&amp;"-"&amp;$AJ$2,#REF!)</f>
        <v>#REF!</v>
      </c>
      <c r="BM185" s="21" t="e">
        <f>SUMIF(#REF!,"*-Si-USD-*-"&amp;$A185&amp;"-"&amp;$AJ$2,#REF!)</f>
        <v>#REF!</v>
      </c>
      <c r="BN185" s="21" t="e">
        <f>(SUMIF(#REF!,"*-Si-USD-*-"&amp;$A185&amp;"-"&amp;$AJ$2,#REF!)*BN$6-SUMIF(#REF!,"*-Si-USD-*-"&amp;$A185&amp;"-"&amp;$AJ$2,#REF!)*BM$6)/BN$5</f>
        <v>#REF!</v>
      </c>
      <c r="BO185" s="21" t="e">
        <f>(SUMIF(#REF!,"*-Si-USD-*-"&amp;$A185&amp;"-"&amp;$AJ$2,#REF!)*BO$6-SUMIF(#REF!,"*-Si-USD-*-"&amp;$A185&amp;"-"&amp;$AJ$2,#REF!)*BN$6)/BO$5</f>
        <v>#REF!</v>
      </c>
      <c r="BP185" s="21" t="e">
        <f>(SUMIF(#REF!,"*-Si-USD-*-"&amp;$A185&amp;"-"&amp;$AJ$2,#REF!)*BP$6-SUMIF(#REF!,"*-Si-USD-*-"&amp;$A185&amp;"-"&amp;$AJ$2,#REF!)*BO$6)/BP$5</f>
        <v>#REF!</v>
      </c>
      <c r="BQ185" s="21" t="e">
        <f>(SUMIF(#REF!,"*-Si-USD-*-"&amp;$A185&amp;"-"&amp;$AJ$2,#REF!)*BQ$6-SUMIF(#REF!,"*-Si-USD-*-"&amp;$A185&amp;"-"&amp;$AJ$2,#REF!)*BP$6)/BQ$5</f>
        <v>#REF!</v>
      </c>
      <c r="BR185" s="21" t="e">
        <f>(SUMIF(#REF!,"*-Si-USD-*-"&amp;$A185&amp;"-"&amp;$AJ$2,#REF!)*BR$6-SUMIF(#REF!,"*-Si-USD-*-"&amp;$A185&amp;"-"&amp;$AJ$2,#REF!)*BQ$6)/BR$5</f>
        <v>#REF!</v>
      </c>
      <c r="BS185" s="21" t="e">
        <f>(SUMIF(#REF!,"*-Si-USD-*-"&amp;$A185&amp;"-"&amp;$AJ$2,#REF!)*BS$6-SUMIF(#REF!,"*-Si-USD-*-"&amp;$A185&amp;"-"&amp;$AJ$2,#REF!)*BR$6)/BS$5</f>
        <v>#REF!</v>
      </c>
      <c r="BT185" s="21" t="e">
        <f>(SUMIF(#REF!,"*-Si-USD-*-"&amp;$A185&amp;"-"&amp;$AJ$2,#REF!)*BT$6-SUMIF(#REF!,"*-Si-USD-*-"&amp;$A185&amp;"-"&amp;$AJ$2,#REF!)*BS$6)/BT$5</f>
        <v>#REF!</v>
      </c>
      <c r="BU185" s="21" t="e">
        <f>(SUMIF(#REF!,"*-Si-USD-*-"&amp;$A185&amp;"-"&amp;$AJ$2,#REF!)*BU$6-SUMIF(#REF!,"*-Si-USD-*-"&amp;$A185&amp;"-"&amp;$AJ$2,#REF!)*BT$6)/BU$5</f>
        <v>#REF!</v>
      </c>
      <c r="BV185" s="21" t="e">
        <f>(SUMIF(#REF!,"*-Si-USD-*-"&amp;$A185&amp;"-"&amp;$AJ$2,#REF!)*BV$6-SUMIF(#REF!,"*-Si-USD-*-"&amp;$A185&amp;"-"&amp;$AJ$2,#REF!)*BU$6)/BV$5</f>
        <v>#REF!</v>
      </c>
      <c r="BW185" s="21" t="e">
        <f>(SUMIF(#REF!,"*-Si-USD-*-"&amp;$A185&amp;"-"&amp;$AJ$2,#REF!)*BW$6-SUMIF(#REF!,"*-Si-USD-*-"&amp;$A185&amp;"-"&amp;$AJ$2,#REF!)*BV$6)/BW$5</f>
        <v>#REF!</v>
      </c>
      <c r="BX185" s="21" t="e">
        <f>(SUMIF(#REF!,"*-Si-USD-*-"&amp;$A185&amp;"-"&amp;$AJ$2,#REF!)*BX$6-SUMIF(#REF!,"*-Si-USD-*-"&amp;$A185&amp;"-"&amp;$AJ$2,#REF!)*BW$6)/BX$5</f>
        <v>#REF!</v>
      </c>
      <c r="CB185" s="28">
        <f>IFERROR(1000*SUMIF(#REF!,"*-Si-*-Si-"&amp;$A185&amp;"-"&amp;$AJ$2,#REF!)/(SUM(CC185:CE185)*$BX$6),0)</f>
        <v>0</v>
      </c>
      <c r="CC185" s="22" t="e">
        <f>SUMIF(#REF!,"*-Si-VEF-Si-"&amp;$A185&amp;"-"&amp;$AJ$2,#REF!)</f>
        <v>#REF!</v>
      </c>
      <c r="CD185" s="23" t="e">
        <f>SUMIF(#REF!,"*-Si-VEQ-Si-"&amp;$A185&amp;"-"&amp;$AJ$2,#REF!)</f>
        <v>#REF!</v>
      </c>
      <c r="CE185" s="24" t="e">
        <f>SUMIF(#REF!,"*-Si-USD-Si-"&amp;$A185&amp;"-"&amp;$AJ$2,#REF!)</f>
        <v>#REF!</v>
      </c>
      <c r="CI185" s="15" t="str">
        <f t="shared" si="51"/>
        <v>E185</v>
      </c>
      <c r="CK185" s="16">
        <v>12</v>
      </c>
      <c r="CL185" s="16">
        <v>1</v>
      </c>
      <c r="CM185" s="16">
        <v>4</v>
      </c>
    </row>
    <row r="186" spans="1:91" ht="20.100000000000001" customHeight="1" x14ac:dyDescent="0.25">
      <c r="A186" s="18" t="s">
        <v>307</v>
      </c>
      <c r="E186" s="15" t="s">
        <v>308</v>
      </c>
      <c r="G186" s="15" t="str">
        <f t="shared" si="52"/>
        <v>D186</v>
      </c>
      <c r="I186" s="27">
        <f ca="1">IFERROR(1000*SUMIF(#REF!,"*-Si-*-*-"&amp;$A186&amp;"-"&amp;J$2,INDIRECT("'BD Ppto'!"&amp;#REF!))/(SUM(J186:L186)*L$415),0)</f>
        <v>0</v>
      </c>
      <c r="J186" s="19" t="e">
        <f ca="1">SUMIF(#REF!,"*-Si-VEF-*-"&amp;$A186&amp;"-"&amp;$J$2,INDIRECT("'BD Ppto'!"&amp;#REF!))</f>
        <v>#REF!</v>
      </c>
      <c r="K186" s="20" t="e">
        <f ca="1">SUMIF(#REF!,"*-Si-VEQ-*-"&amp;$A186&amp;"-"&amp;$J$2,INDIRECT("'BD Ppto'!"&amp;#REF!))</f>
        <v>#REF!</v>
      </c>
      <c r="L186" s="21" t="e">
        <f ca="1">SUMIF(#REF!,"*-Si-USD-*-"&amp;$A186&amp;"-"&amp;$J$2,INDIRECT("'BD Ppto'!"&amp;#REF!))</f>
        <v>#REF!</v>
      </c>
      <c r="N186" s="27">
        <f ca="1">IFERROR(1000*SUMIF(#REF!,"*-Si-*-*-"&amp;$A186&amp;"-"&amp;O$2,INDIRECT("'BD Ppto'!"&amp;#REF!))/(SUM(O186:Q186)*Q$415),0)</f>
        <v>0</v>
      </c>
      <c r="O186" s="19" t="e">
        <f ca="1">SUMIF(#REF!,"*-Si-VEF-*-"&amp;$A186&amp;"-"&amp;O$2,INDIRECT("'BD Ppto'!"&amp;#REF!))</f>
        <v>#REF!</v>
      </c>
      <c r="P186" s="20" t="e">
        <f ca="1">SUMIF(#REF!,"*-Si-VEQ-*-"&amp;$A186&amp;"-"&amp;O$2,INDIRECT("'BD Ppto'!"&amp;#REF!))</f>
        <v>#REF!</v>
      </c>
      <c r="Q186" s="21" t="e">
        <f ca="1">SUMIF(#REF!,"*-Si-USD-*-"&amp;$A186&amp;"-"&amp;O$2,INDIRECT("'BD Ppto'!"&amp;#REF!))</f>
        <v>#REF!</v>
      </c>
      <c r="S186" s="27">
        <f ca="1">IFERROR(1000*SUMIF(#REF!,"*-Si-*-*-"&amp;$A186&amp;"-"&amp;T$2,INDIRECT("'BD Ppto'!"&amp;#REF!))/(SUM(T186:V186)*V$415),0)</f>
        <v>0</v>
      </c>
      <c r="T186" s="19" t="e">
        <f ca="1">SUMIF(#REF!,"*-Si-VEF-*-"&amp;$A186&amp;"-"&amp;T$2,INDIRECT("'BD Ppto'!"&amp;#REF!))</f>
        <v>#REF!</v>
      </c>
      <c r="U186" s="20" t="e">
        <f ca="1">SUMIF(#REF!,"*-Si-VEQ-*-"&amp;$A186&amp;"-"&amp;T$2,INDIRECT("'BD Ppto'!"&amp;#REF!))</f>
        <v>#REF!</v>
      </c>
      <c r="V186" s="21" t="e">
        <f ca="1">SUMIF(#REF!,"*-Si-USD-*-"&amp;$A186&amp;"-"&amp;T$2,INDIRECT("'BD Ppto'!"&amp;#REF!))</f>
        <v>#REF!</v>
      </c>
      <c r="X186" s="27">
        <f ca="1">IFERROR(1000*SUMIF(#REF!,"*-Si-*-*-"&amp;$A186&amp;"-"&amp;Y$2,INDIRECT("'BD Ppto'!"&amp;#REF!))/(SUM(Y186:AA186)*AA$415),0)</f>
        <v>0</v>
      </c>
      <c r="Y186" s="19" t="e">
        <f ca="1">SUMIF(#REF!,"*-Si-VEF-*-"&amp;$A186&amp;"-"&amp;Y$2,INDIRECT("'BD Ppto'!"&amp;#REF!))</f>
        <v>#REF!</v>
      </c>
      <c r="Z186" s="20" t="e">
        <f ca="1">SUMIF(#REF!,"*-Si-VEQ-*-"&amp;$A186&amp;"-"&amp;Y$2,INDIRECT("'BD Ppto'!"&amp;#REF!))</f>
        <v>#REF!</v>
      </c>
      <c r="AA186" s="21" t="e">
        <f ca="1">SUMIF(#REF!,"*-Si-USD-*-"&amp;$A186&amp;"-"&amp;Y$2,INDIRECT("'BD Ppto'!"&amp;#REF!))</f>
        <v>#REF!</v>
      </c>
      <c r="AC186" s="28">
        <f ca="1">IFERROR(1000*SUMIF(#REF!,"*-Si-*-Si-"&amp;$A186&amp;"-"&amp;AD$2,INDIRECT("'BD Ppto'!"&amp;#REF!))/(SUM(AD186:AF186)*AF$415),0)</f>
        <v>0</v>
      </c>
      <c r="AD186" s="22" t="e">
        <f ca="1">SUMIF(#REF!,"*-Si-VEF-Si-"&amp;$A186&amp;"-"&amp;AD$2,INDIRECT("'BD Ppto'!"&amp;#REF!))</f>
        <v>#REF!</v>
      </c>
      <c r="AE186" s="23" t="e">
        <f ca="1">SUMIF(#REF!,"*-Si-VEQ-Si-"&amp;$A186&amp;"-"&amp;AD$2,INDIRECT("'BD Ppto'!"&amp;#REF!))</f>
        <v>#REF!</v>
      </c>
      <c r="AF186" s="24" t="e">
        <f ca="1">SUMIF(#REF!,"*-Si-USD-Si-"&amp;$A186&amp;"-"&amp;AD$2,INDIRECT("'BD Ppto'!"&amp;#REF!))</f>
        <v>#REF!</v>
      </c>
      <c r="AI186" s="27">
        <f>IFERROR(1000*SUMIF(#REF!,"*-Si-*-*-"&amp;$A186&amp;"-"&amp;$AJ$2,#REF!)/((SUMIF(#REF!,"*-Si-*-*-"&amp;$A186&amp;"-"&amp;$AJ$2,#REF!))*$AV$6),0)</f>
        <v>0</v>
      </c>
      <c r="AJ186" s="25" t="e">
        <f>SUMIF(#REF!,"*-Si-VEF-*-"&amp;$A186&amp;"-"&amp;$AJ$2,#REF!)</f>
        <v>#REF!</v>
      </c>
      <c r="AK186" s="19" t="e">
        <f>SUMIF(#REF!,"*-Si-VEF-*-"&amp;$A186&amp;"-"&amp;$AJ$2,#REF!)</f>
        <v>#REF!</v>
      </c>
      <c r="AL186" s="19" t="e">
        <f>(SUMIF(#REF!,"*-Si-VEF-*-"&amp;$A186&amp;"-"&amp;$AJ$2,#REF!)*AL$6-SUMIF(#REF!,"*-Si-VEF-*-"&amp;$A186&amp;"-"&amp;$AJ$2,#REF!)*AK$6)/AL$5</f>
        <v>#REF!</v>
      </c>
      <c r="AM186" s="19" t="e">
        <f>(SUMIF(#REF!,"*-Si-VEF-*-"&amp;$A186&amp;"-"&amp;$AJ$2,#REF!)*AM$6-SUMIF(#REF!,"*-Si-VEF-*-"&amp;$A186&amp;"-"&amp;$AJ$2,#REF!)*AL$6)/AM$5</f>
        <v>#REF!</v>
      </c>
      <c r="AN186" s="19" t="e">
        <f>(SUMIF(#REF!,"*-Si-VEF-*-"&amp;$A186&amp;"-"&amp;$AJ$2,#REF!)*AN$6-SUMIF(#REF!,"*-Si-VEF-*-"&amp;$A186&amp;"-"&amp;$AJ$2,#REF!)*AM$6)/AN$5</f>
        <v>#REF!</v>
      </c>
      <c r="AO186" s="19" t="e">
        <f>(SUMIF(#REF!,"*-Si-VEF-*-"&amp;$A186&amp;"-"&amp;$AJ$2,#REF!)*AO$6-SUMIF(#REF!,"*-Si-VEF-*-"&amp;$A186&amp;"-"&amp;$AJ$2,#REF!)*AN$6)/AO$5</f>
        <v>#REF!</v>
      </c>
      <c r="AP186" s="19" t="e">
        <f>(SUMIF(#REF!,"*-Si-VEF-*-"&amp;$A186&amp;"-"&amp;$AJ$2,#REF!)*AP$6-SUMIF(#REF!,"*-Si-VEF-*-"&amp;$A186&amp;"-"&amp;$AJ$2,#REF!)*AO$6)/AP$5</f>
        <v>#REF!</v>
      </c>
      <c r="AQ186" s="19" t="e">
        <f>(SUMIF(#REF!,"*-Si-VEF-*-"&amp;$A186&amp;"-"&amp;$AJ$2,#REF!)*AQ$6-SUMIF(#REF!,"*-Si-VEF-*-"&amp;$A186&amp;"-"&amp;$AJ$2,#REF!)*AP$6)/AQ$5</f>
        <v>#REF!</v>
      </c>
      <c r="AR186" s="19" t="e">
        <f>(SUMIF(#REF!,"*-Si-VEF-*-"&amp;$A186&amp;"-"&amp;$AJ$2,#REF!)*AR$6-SUMIF(#REF!,"*-Si-VEF-*-"&amp;$A186&amp;"-"&amp;$AJ$2,#REF!)*AQ$6)/AR$5</f>
        <v>#REF!</v>
      </c>
      <c r="AS186" s="19" t="e">
        <f>(SUMIF(#REF!,"*-Si-VEF-*-"&amp;$A186&amp;"-"&amp;$AJ$2,#REF!)*AS$6-SUMIF(#REF!,"*-Si-VEF-*-"&amp;$A186&amp;"-"&amp;$AJ$2,#REF!)*AR$6)/AS$5</f>
        <v>#REF!</v>
      </c>
      <c r="AT186" s="19" t="e">
        <f>(SUMIF(#REF!,"*-Si-VEF-*-"&amp;$A186&amp;"-"&amp;$AJ$2,#REF!)*AT$6-SUMIF(#REF!,"*-Si-VEF-*-"&amp;$A186&amp;"-"&amp;$AJ$2,#REF!)*AS$6)/AT$5</f>
        <v>#REF!</v>
      </c>
      <c r="AU186" s="19" t="e">
        <f>(SUMIF(#REF!,"*-Si-VEF-*-"&amp;$A186&amp;"-"&amp;$AJ$2,#REF!)*AU$6-SUMIF(#REF!,"*-Si-VEF-*-"&amp;$A186&amp;"-"&amp;$AJ$2,#REF!)*AT$6)/AU$5</f>
        <v>#REF!</v>
      </c>
      <c r="AV186" s="19" t="e">
        <f>(SUMIF(#REF!,"*-Si-VEF-*-"&amp;$A186&amp;"-"&amp;$AJ$2,#REF!)*AV$6-SUMIF(#REF!,"*-Si-VEF-*-"&amp;$A186&amp;"-"&amp;$AJ$2,#REF!)*AU$6)/AV$5</f>
        <v>#REF!</v>
      </c>
      <c r="AX186" s="25" t="e">
        <f>SUMIF(#REF!,"*-Si-VEQ-*-"&amp;$A186&amp;"-"&amp;$AJ$2,#REF!)</f>
        <v>#REF!</v>
      </c>
      <c r="AY186" s="20" t="e">
        <f>SUMIF(#REF!,"*-Si-VEQ-*-"&amp;$A186&amp;"-"&amp;$AJ$2,#REF!)</f>
        <v>#REF!</v>
      </c>
      <c r="AZ186" s="20" t="e">
        <f>(SUMIF(#REF!,"*-Si-VEQ-*-"&amp;$A186&amp;"-"&amp;$AJ$2,#REF!)*AZ$6-SUMIF(#REF!,"*-Si-VEQ-*-"&amp;$A186&amp;"-"&amp;$AJ$2,#REF!)*AY$6)/AZ$5</f>
        <v>#REF!</v>
      </c>
      <c r="BA186" s="20" t="e">
        <f>(SUMIF(#REF!,"*-Si-VEQ-*-"&amp;$A186&amp;"-"&amp;$AJ$2,#REF!)*BA$6-SUMIF(#REF!,"*-Si-VEQ-*-"&amp;$A186&amp;"-"&amp;$AJ$2,#REF!)*AZ$6)/BA$5</f>
        <v>#REF!</v>
      </c>
      <c r="BB186" s="20" t="e">
        <f>(SUMIF(#REF!,"*-Si-VEQ-*-"&amp;$A186&amp;"-"&amp;$AJ$2,#REF!)*BB$6-SUMIF(#REF!,"*-Si-VEQ-*-"&amp;$A186&amp;"-"&amp;$AJ$2,#REF!)*BA$6)/BB$5</f>
        <v>#REF!</v>
      </c>
      <c r="BC186" s="20" t="e">
        <f>(SUMIF(#REF!,"*-Si-VEQ-*-"&amp;$A186&amp;"-"&amp;$AJ$2,#REF!)*BC$6-SUMIF(#REF!,"*-Si-VEQ-*-"&amp;$A186&amp;"-"&amp;$AJ$2,#REF!)*BB$6)/BC$5</f>
        <v>#REF!</v>
      </c>
      <c r="BD186" s="20" t="e">
        <f>(SUMIF(#REF!,"*-Si-VEQ-*-"&amp;$A186&amp;"-"&amp;$AJ$2,#REF!)*BD$6-SUMIF(#REF!,"*-Si-VEQ-*-"&amp;$A186&amp;"-"&amp;$AJ$2,#REF!)*BC$6)/BD$5</f>
        <v>#REF!</v>
      </c>
      <c r="BE186" s="20" t="e">
        <f>(SUMIF(#REF!,"*-Si-VEQ-*-"&amp;$A186&amp;"-"&amp;$AJ$2,#REF!)*BE$6-SUMIF(#REF!,"*-Si-VEQ-*-"&amp;$A186&amp;"-"&amp;$AJ$2,#REF!)*BD$6)/BE$5</f>
        <v>#REF!</v>
      </c>
      <c r="BF186" s="20" t="e">
        <f>(SUMIF(#REF!,"*-Si-VEQ-*-"&amp;$A186&amp;"-"&amp;$AJ$2,#REF!)*BF$6-SUMIF(#REF!,"*-Si-VEQ-*-"&amp;$A186&amp;"-"&amp;$AJ$2,#REF!)*BE$6)/BF$5</f>
        <v>#REF!</v>
      </c>
      <c r="BG186" s="20" t="e">
        <f>(SUMIF(#REF!,"*-Si-VEQ-*-"&amp;$A186&amp;"-"&amp;$AJ$2,#REF!)*BG$6-SUMIF(#REF!,"*-Si-VEQ-*-"&amp;$A186&amp;"-"&amp;$AJ$2,#REF!)*BF$6)/BG$5</f>
        <v>#REF!</v>
      </c>
      <c r="BH186" s="20" t="e">
        <f>(SUMIF(#REF!,"*-Si-VEQ-*-"&amp;$A186&amp;"-"&amp;$AJ$2,#REF!)*BH$6-SUMIF(#REF!,"*-Si-VEQ-*-"&amp;$A186&amp;"-"&amp;$AJ$2,#REF!)*BG$6)/BH$5</f>
        <v>#REF!</v>
      </c>
      <c r="BI186" s="20" t="e">
        <f>(SUMIF(#REF!,"*-Si-VEQ-*-"&amp;$A186&amp;"-"&amp;$AJ$2,#REF!)*BI$6-SUMIF(#REF!,"*-Si-VEQ-*-"&amp;$A186&amp;"-"&amp;$AJ$2,#REF!)*BH$6)/BI$5</f>
        <v>#REF!</v>
      </c>
      <c r="BJ186" s="20" t="e">
        <f>(SUMIF(#REF!,"*-Si-VEQ-*-"&amp;$A186&amp;"-"&amp;$AJ$2,#REF!)*BJ$6-SUMIF(#REF!,"*-Si-VEQ-*-"&amp;$A186&amp;"-"&amp;$AJ$2,#REF!)*BI$6)/BJ$5</f>
        <v>#REF!</v>
      </c>
      <c r="BL186" s="25" t="e">
        <f>SUMIF(#REF!,"*-Si-USD-*-"&amp;$A186&amp;"-"&amp;$AJ$2,#REF!)</f>
        <v>#REF!</v>
      </c>
      <c r="BM186" s="21" t="e">
        <f>SUMIF(#REF!,"*-Si-USD-*-"&amp;$A186&amp;"-"&amp;$AJ$2,#REF!)</f>
        <v>#REF!</v>
      </c>
      <c r="BN186" s="21" t="e">
        <f>(SUMIF(#REF!,"*-Si-USD-*-"&amp;$A186&amp;"-"&amp;$AJ$2,#REF!)*BN$6-SUMIF(#REF!,"*-Si-USD-*-"&amp;$A186&amp;"-"&amp;$AJ$2,#REF!)*BM$6)/BN$5</f>
        <v>#REF!</v>
      </c>
      <c r="BO186" s="21" t="e">
        <f>(SUMIF(#REF!,"*-Si-USD-*-"&amp;$A186&amp;"-"&amp;$AJ$2,#REF!)*BO$6-SUMIF(#REF!,"*-Si-USD-*-"&amp;$A186&amp;"-"&amp;$AJ$2,#REF!)*BN$6)/BO$5</f>
        <v>#REF!</v>
      </c>
      <c r="BP186" s="21" t="e">
        <f>(SUMIF(#REF!,"*-Si-USD-*-"&amp;$A186&amp;"-"&amp;$AJ$2,#REF!)*BP$6-SUMIF(#REF!,"*-Si-USD-*-"&amp;$A186&amp;"-"&amp;$AJ$2,#REF!)*BO$6)/BP$5</f>
        <v>#REF!</v>
      </c>
      <c r="BQ186" s="21" t="e">
        <f>(SUMIF(#REF!,"*-Si-USD-*-"&amp;$A186&amp;"-"&amp;$AJ$2,#REF!)*BQ$6-SUMIF(#REF!,"*-Si-USD-*-"&amp;$A186&amp;"-"&amp;$AJ$2,#REF!)*BP$6)/BQ$5</f>
        <v>#REF!</v>
      </c>
      <c r="BR186" s="21" t="e">
        <f>(SUMIF(#REF!,"*-Si-USD-*-"&amp;$A186&amp;"-"&amp;$AJ$2,#REF!)*BR$6-SUMIF(#REF!,"*-Si-USD-*-"&amp;$A186&amp;"-"&amp;$AJ$2,#REF!)*BQ$6)/BR$5</f>
        <v>#REF!</v>
      </c>
      <c r="BS186" s="21" t="e">
        <f>(SUMIF(#REF!,"*-Si-USD-*-"&amp;$A186&amp;"-"&amp;$AJ$2,#REF!)*BS$6-SUMIF(#REF!,"*-Si-USD-*-"&amp;$A186&amp;"-"&amp;$AJ$2,#REF!)*BR$6)/BS$5</f>
        <v>#REF!</v>
      </c>
      <c r="BT186" s="21" t="e">
        <f>(SUMIF(#REF!,"*-Si-USD-*-"&amp;$A186&amp;"-"&amp;$AJ$2,#REF!)*BT$6-SUMIF(#REF!,"*-Si-USD-*-"&amp;$A186&amp;"-"&amp;$AJ$2,#REF!)*BS$6)/BT$5</f>
        <v>#REF!</v>
      </c>
      <c r="BU186" s="21" t="e">
        <f>(SUMIF(#REF!,"*-Si-USD-*-"&amp;$A186&amp;"-"&amp;$AJ$2,#REF!)*BU$6-SUMIF(#REF!,"*-Si-USD-*-"&amp;$A186&amp;"-"&amp;$AJ$2,#REF!)*BT$6)/BU$5</f>
        <v>#REF!</v>
      </c>
      <c r="BV186" s="21" t="e">
        <f>(SUMIF(#REF!,"*-Si-USD-*-"&amp;$A186&amp;"-"&amp;$AJ$2,#REF!)*BV$6-SUMIF(#REF!,"*-Si-USD-*-"&amp;$A186&amp;"-"&amp;$AJ$2,#REF!)*BU$6)/BV$5</f>
        <v>#REF!</v>
      </c>
      <c r="BW186" s="21" t="e">
        <f>(SUMIF(#REF!,"*-Si-USD-*-"&amp;$A186&amp;"-"&amp;$AJ$2,#REF!)*BW$6-SUMIF(#REF!,"*-Si-USD-*-"&amp;$A186&amp;"-"&amp;$AJ$2,#REF!)*BV$6)/BW$5</f>
        <v>#REF!</v>
      </c>
      <c r="BX186" s="21" t="e">
        <f>(SUMIF(#REF!,"*-Si-USD-*-"&amp;$A186&amp;"-"&amp;$AJ$2,#REF!)*BX$6-SUMIF(#REF!,"*-Si-USD-*-"&amp;$A186&amp;"-"&amp;$AJ$2,#REF!)*BW$6)/BX$5</f>
        <v>#REF!</v>
      </c>
      <c r="CB186" s="28">
        <f>IFERROR(1000*SUMIF(#REF!,"*-Si-*-Si-"&amp;$A186&amp;"-"&amp;$AJ$2,#REF!)/(SUM(CC186:CE186)*$BX$6),0)</f>
        <v>0</v>
      </c>
      <c r="CC186" s="22" t="e">
        <f>SUMIF(#REF!,"*-Si-VEF-Si-"&amp;$A186&amp;"-"&amp;$AJ$2,#REF!)</f>
        <v>#REF!</v>
      </c>
      <c r="CD186" s="23" t="e">
        <f>SUMIF(#REF!,"*-Si-VEQ-Si-"&amp;$A186&amp;"-"&amp;$AJ$2,#REF!)</f>
        <v>#REF!</v>
      </c>
      <c r="CE186" s="24" t="e">
        <f>SUMIF(#REF!,"*-Si-USD-Si-"&amp;$A186&amp;"-"&amp;$AJ$2,#REF!)</f>
        <v>#REF!</v>
      </c>
      <c r="CI186" s="15" t="str">
        <f t="shared" si="51"/>
        <v>E186</v>
      </c>
      <c r="CK186" s="16">
        <v>22</v>
      </c>
      <c r="CL186" s="16">
        <v>4</v>
      </c>
      <c r="CM186" s="16">
        <v>4</v>
      </c>
    </row>
    <row r="187" spans="1:91" ht="20.100000000000001" customHeight="1" x14ac:dyDescent="0.25">
      <c r="A187" s="18" t="s">
        <v>309</v>
      </c>
      <c r="E187" s="15" t="s">
        <v>310</v>
      </c>
      <c r="G187" s="15" t="str">
        <f t="shared" si="52"/>
        <v>D187</v>
      </c>
      <c r="I187" s="27">
        <f ca="1">IFERROR(1000*SUMIF(#REF!,"*-Si-*-*-"&amp;$A187&amp;"-"&amp;J$2,INDIRECT("'BD Ppto'!"&amp;#REF!))/(SUM(J187:L187)*L$415),0)</f>
        <v>0</v>
      </c>
      <c r="J187" s="19" t="e">
        <f ca="1">SUMIF(#REF!,"*-Si-VEF-*-"&amp;$A187&amp;"-"&amp;$J$2,INDIRECT("'BD Ppto'!"&amp;#REF!))</f>
        <v>#REF!</v>
      </c>
      <c r="K187" s="20" t="e">
        <f ca="1">SUMIF(#REF!,"*-Si-VEQ-*-"&amp;$A187&amp;"-"&amp;$J$2,INDIRECT("'BD Ppto'!"&amp;#REF!))</f>
        <v>#REF!</v>
      </c>
      <c r="L187" s="21" t="e">
        <f ca="1">SUMIF(#REF!,"*-Si-USD-*-"&amp;$A187&amp;"-"&amp;$J$2,INDIRECT("'BD Ppto'!"&amp;#REF!))</f>
        <v>#REF!</v>
      </c>
      <c r="N187" s="27">
        <f ca="1">IFERROR(1000*SUMIF(#REF!,"*-Si-*-*-"&amp;$A187&amp;"-"&amp;O$2,INDIRECT("'BD Ppto'!"&amp;#REF!))/(SUM(O187:Q187)*Q$415),0)</f>
        <v>0</v>
      </c>
      <c r="O187" s="19" t="e">
        <f ca="1">SUMIF(#REF!,"*-Si-VEF-*-"&amp;$A187&amp;"-"&amp;O$2,INDIRECT("'BD Ppto'!"&amp;#REF!))</f>
        <v>#REF!</v>
      </c>
      <c r="P187" s="20" t="e">
        <f ca="1">SUMIF(#REF!,"*-Si-VEQ-*-"&amp;$A187&amp;"-"&amp;O$2,INDIRECT("'BD Ppto'!"&amp;#REF!))</f>
        <v>#REF!</v>
      </c>
      <c r="Q187" s="21" t="e">
        <f ca="1">SUMIF(#REF!,"*-Si-USD-*-"&amp;$A187&amp;"-"&amp;O$2,INDIRECT("'BD Ppto'!"&amp;#REF!))</f>
        <v>#REF!</v>
      </c>
      <c r="S187" s="27">
        <f ca="1">IFERROR(1000*SUMIF(#REF!,"*-Si-*-*-"&amp;$A187&amp;"-"&amp;T$2,INDIRECT("'BD Ppto'!"&amp;#REF!))/(SUM(T187:V187)*V$415),0)</f>
        <v>0</v>
      </c>
      <c r="T187" s="19" t="e">
        <f ca="1">SUMIF(#REF!,"*-Si-VEF-*-"&amp;$A187&amp;"-"&amp;T$2,INDIRECT("'BD Ppto'!"&amp;#REF!))</f>
        <v>#REF!</v>
      </c>
      <c r="U187" s="20" t="e">
        <f ca="1">SUMIF(#REF!,"*-Si-VEQ-*-"&amp;$A187&amp;"-"&amp;T$2,INDIRECT("'BD Ppto'!"&amp;#REF!))</f>
        <v>#REF!</v>
      </c>
      <c r="V187" s="21" t="e">
        <f ca="1">SUMIF(#REF!,"*-Si-USD-*-"&amp;$A187&amp;"-"&amp;T$2,INDIRECT("'BD Ppto'!"&amp;#REF!))</f>
        <v>#REF!</v>
      </c>
      <c r="X187" s="27">
        <f ca="1">IFERROR(1000*SUMIF(#REF!,"*-Si-*-*-"&amp;$A187&amp;"-"&amp;Y$2,INDIRECT("'BD Ppto'!"&amp;#REF!))/(SUM(Y187:AA187)*AA$415),0)</f>
        <v>0</v>
      </c>
      <c r="Y187" s="19" t="e">
        <f ca="1">SUMIF(#REF!,"*-Si-VEF-*-"&amp;$A187&amp;"-"&amp;Y$2,INDIRECT("'BD Ppto'!"&amp;#REF!))</f>
        <v>#REF!</v>
      </c>
      <c r="Z187" s="20" t="e">
        <f ca="1">SUMIF(#REF!,"*-Si-VEQ-*-"&amp;$A187&amp;"-"&amp;Y$2,INDIRECT("'BD Ppto'!"&amp;#REF!))</f>
        <v>#REF!</v>
      </c>
      <c r="AA187" s="21" t="e">
        <f ca="1">SUMIF(#REF!,"*-Si-USD-*-"&amp;$A187&amp;"-"&amp;Y$2,INDIRECT("'BD Ppto'!"&amp;#REF!))</f>
        <v>#REF!</v>
      </c>
      <c r="AC187" s="28">
        <f ca="1">IFERROR(1000*SUMIF(#REF!,"*-Si-*-Si-"&amp;$A187&amp;"-"&amp;AD$2,INDIRECT("'BD Ppto'!"&amp;#REF!))/(SUM(AD187:AF187)*AF$415),0)</f>
        <v>0</v>
      </c>
      <c r="AD187" s="22" t="e">
        <f ca="1">SUMIF(#REF!,"*-Si-VEF-Si-"&amp;$A187&amp;"-"&amp;AD$2,INDIRECT("'BD Ppto'!"&amp;#REF!))</f>
        <v>#REF!</v>
      </c>
      <c r="AE187" s="23" t="e">
        <f ca="1">SUMIF(#REF!,"*-Si-VEQ-Si-"&amp;$A187&amp;"-"&amp;AD$2,INDIRECT("'BD Ppto'!"&amp;#REF!))</f>
        <v>#REF!</v>
      </c>
      <c r="AF187" s="24" t="e">
        <f ca="1">SUMIF(#REF!,"*-Si-USD-Si-"&amp;$A187&amp;"-"&amp;AD$2,INDIRECT("'BD Ppto'!"&amp;#REF!))</f>
        <v>#REF!</v>
      </c>
      <c r="AI187" s="27">
        <f>IFERROR(1000*SUMIF(#REF!,"*-Si-*-*-"&amp;$A187&amp;"-"&amp;$AJ$2,#REF!)/((SUMIF(#REF!,"*-Si-*-*-"&amp;$A187&amp;"-"&amp;$AJ$2,#REF!))*$AV$6),0)</f>
        <v>0</v>
      </c>
      <c r="AJ187" s="25" t="e">
        <f>SUMIF(#REF!,"*-Si-VEF-*-"&amp;$A187&amp;"-"&amp;$AJ$2,#REF!)</f>
        <v>#REF!</v>
      </c>
      <c r="AK187" s="19" t="e">
        <f>SUMIF(#REF!,"*-Si-VEF-*-"&amp;$A187&amp;"-"&amp;$AJ$2,#REF!)</f>
        <v>#REF!</v>
      </c>
      <c r="AL187" s="19" t="e">
        <f>(SUMIF(#REF!,"*-Si-VEF-*-"&amp;$A187&amp;"-"&amp;$AJ$2,#REF!)*AL$6-SUMIF(#REF!,"*-Si-VEF-*-"&amp;$A187&amp;"-"&amp;$AJ$2,#REF!)*AK$6)/AL$5</f>
        <v>#REF!</v>
      </c>
      <c r="AM187" s="19" t="e">
        <f>(SUMIF(#REF!,"*-Si-VEF-*-"&amp;$A187&amp;"-"&amp;$AJ$2,#REF!)*AM$6-SUMIF(#REF!,"*-Si-VEF-*-"&amp;$A187&amp;"-"&amp;$AJ$2,#REF!)*AL$6)/AM$5</f>
        <v>#REF!</v>
      </c>
      <c r="AN187" s="19" t="e">
        <f>(SUMIF(#REF!,"*-Si-VEF-*-"&amp;$A187&amp;"-"&amp;$AJ$2,#REF!)*AN$6-SUMIF(#REF!,"*-Si-VEF-*-"&amp;$A187&amp;"-"&amp;$AJ$2,#REF!)*AM$6)/AN$5</f>
        <v>#REF!</v>
      </c>
      <c r="AO187" s="19" t="e">
        <f>(SUMIF(#REF!,"*-Si-VEF-*-"&amp;$A187&amp;"-"&amp;$AJ$2,#REF!)*AO$6-SUMIF(#REF!,"*-Si-VEF-*-"&amp;$A187&amp;"-"&amp;$AJ$2,#REF!)*AN$6)/AO$5</f>
        <v>#REF!</v>
      </c>
      <c r="AP187" s="19" t="e">
        <f>(SUMIF(#REF!,"*-Si-VEF-*-"&amp;$A187&amp;"-"&amp;$AJ$2,#REF!)*AP$6-SUMIF(#REF!,"*-Si-VEF-*-"&amp;$A187&amp;"-"&amp;$AJ$2,#REF!)*AO$6)/AP$5</f>
        <v>#REF!</v>
      </c>
      <c r="AQ187" s="19" t="e">
        <f>(SUMIF(#REF!,"*-Si-VEF-*-"&amp;$A187&amp;"-"&amp;$AJ$2,#REF!)*AQ$6-SUMIF(#REF!,"*-Si-VEF-*-"&amp;$A187&amp;"-"&amp;$AJ$2,#REF!)*AP$6)/AQ$5</f>
        <v>#REF!</v>
      </c>
      <c r="AR187" s="19" t="e">
        <f>(SUMIF(#REF!,"*-Si-VEF-*-"&amp;$A187&amp;"-"&amp;$AJ$2,#REF!)*AR$6-SUMIF(#REF!,"*-Si-VEF-*-"&amp;$A187&amp;"-"&amp;$AJ$2,#REF!)*AQ$6)/AR$5</f>
        <v>#REF!</v>
      </c>
      <c r="AS187" s="19" t="e">
        <f>(SUMIF(#REF!,"*-Si-VEF-*-"&amp;$A187&amp;"-"&amp;$AJ$2,#REF!)*AS$6-SUMIF(#REF!,"*-Si-VEF-*-"&amp;$A187&amp;"-"&amp;$AJ$2,#REF!)*AR$6)/AS$5</f>
        <v>#REF!</v>
      </c>
      <c r="AT187" s="19" t="e">
        <f>(SUMIF(#REF!,"*-Si-VEF-*-"&amp;$A187&amp;"-"&amp;$AJ$2,#REF!)*AT$6-SUMIF(#REF!,"*-Si-VEF-*-"&amp;$A187&amp;"-"&amp;$AJ$2,#REF!)*AS$6)/AT$5</f>
        <v>#REF!</v>
      </c>
      <c r="AU187" s="19" t="e">
        <f>(SUMIF(#REF!,"*-Si-VEF-*-"&amp;$A187&amp;"-"&amp;$AJ$2,#REF!)*AU$6-SUMIF(#REF!,"*-Si-VEF-*-"&amp;$A187&amp;"-"&amp;$AJ$2,#REF!)*AT$6)/AU$5</f>
        <v>#REF!</v>
      </c>
      <c r="AV187" s="19" t="e">
        <f>(SUMIF(#REF!,"*-Si-VEF-*-"&amp;$A187&amp;"-"&amp;$AJ$2,#REF!)*AV$6-SUMIF(#REF!,"*-Si-VEF-*-"&amp;$A187&amp;"-"&amp;$AJ$2,#REF!)*AU$6)/AV$5</f>
        <v>#REF!</v>
      </c>
      <c r="AX187" s="25" t="e">
        <f>SUMIF(#REF!,"*-Si-VEQ-*-"&amp;$A187&amp;"-"&amp;$AJ$2,#REF!)</f>
        <v>#REF!</v>
      </c>
      <c r="AY187" s="20" t="e">
        <f>SUMIF(#REF!,"*-Si-VEQ-*-"&amp;$A187&amp;"-"&amp;$AJ$2,#REF!)</f>
        <v>#REF!</v>
      </c>
      <c r="AZ187" s="20" t="e">
        <f>(SUMIF(#REF!,"*-Si-VEQ-*-"&amp;$A187&amp;"-"&amp;$AJ$2,#REF!)*AZ$6-SUMIF(#REF!,"*-Si-VEQ-*-"&amp;$A187&amp;"-"&amp;$AJ$2,#REF!)*AY$6)/AZ$5</f>
        <v>#REF!</v>
      </c>
      <c r="BA187" s="20" t="e">
        <f>(SUMIF(#REF!,"*-Si-VEQ-*-"&amp;$A187&amp;"-"&amp;$AJ$2,#REF!)*BA$6-SUMIF(#REF!,"*-Si-VEQ-*-"&amp;$A187&amp;"-"&amp;$AJ$2,#REF!)*AZ$6)/BA$5</f>
        <v>#REF!</v>
      </c>
      <c r="BB187" s="20" t="e">
        <f>(SUMIF(#REF!,"*-Si-VEQ-*-"&amp;$A187&amp;"-"&amp;$AJ$2,#REF!)*BB$6-SUMIF(#REF!,"*-Si-VEQ-*-"&amp;$A187&amp;"-"&amp;$AJ$2,#REF!)*BA$6)/BB$5</f>
        <v>#REF!</v>
      </c>
      <c r="BC187" s="20" t="e">
        <f>(SUMIF(#REF!,"*-Si-VEQ-*-"&amp;$A187&amp;"-"&amp;$AJ$2,#REF!)*BC$6-SUMIF(#REF!,"*-Si-VEQ-*-"&amp;$A187&amp;"-"&amp;$AJ$2,#REF!)*BB$6)/BC$5</f>
        <v>#REF!</v>
      </c>
      <c r="BD187" s="20" t="e">
        <f>(SUMIF(#REF!,"*-Si-VEQ-*-"&amp;$A187&amp;"-"&amp;$AJ$2,#REF!)*BD$6-SUMIF(#REF!,"*-Si-VEQ-*-"&amp;$A187&amp;"-"&amp;$AJ$2,#REF!)*BC$6)/BD$5</f>
        <v>#REF!</v>
      </c>
      <c r="BE187" s="20" t="e">
        <f>(SUMIF(#REF!,"*-Si-VEQ-*-"&amp;$A187&amp;"-"&amp;$AJ$2,#REF!)*BE$6-SUMIF(#REF!,"*-Si-VEQ-*-"&amp;$A187&amp;"-"&amp;$AJ$2,#REF!)*BD$6)/BE$5</f>
        <v>#REF!</v>
      </c>
      <c r="BF187" s="20" t="e">
        <f>(SUMIF(#REF!,"*-Si-VEQ-*-"&amp;$A187&amp;"-"&amp;$AJ$2,#REF!)*BF$6-SUMIF(#REF!,"*-Si-VEQ-*-"&amp;$A187&amp;"-"&amp;$AJ$2,#REF!)*BE$6)/BF$5</f>
        <v>#REF!</v>
      </c>
      <c r="BG187" s="20" t="e">
        <f>(SUMIF(#REF!,"*-Si-VEQ-*-"&amp;$A187&amp;"-"&amp;$AJ$2,#REF!)*BG$6-SUMIF(#REF!,"*-Si-VEQ-*-"&amp;$A187&amp;"-"&amp;$AJ$2,#REF!)*BF$6)/BG$5</f>
        <v>#REF!</v>
      </c>
      <c r="BH187" s="20" t="e">
        <f>(SUMIF(#REF!,"*-Si-VEQ-*-"&amp;$A187&amp;"-"&amp;$AJ$2,#REF!)*BH$6-SUMIF(#REF!,"*-Si-VEQ-*-"&amp;$A187&amp;"-"&amp;$AJ$2,#REF!)*BG$6)/BH$5</f>
        <v>#REF!</v>
      </c>
      <c r="BI187" s="20" t="e">
        <f>(SUMIF(#REF!,"*-Si-VEQ-*-"&amp;$A187&amp;"-"&amp;$AJ$2,#REF!)*BI$6-SUMIF(#REF!,"*-Si-VEQ-*-"&amp;$A187&amp;"-"&amp;$AJ$2,#REF!)*BH$6)/BI$5</f>
        <v>#REF!</v>
      </c>
      <c r="BJ187" s="20" t="e">
        <f>(SUMIF(#REF!,"*-Si-VEQ-*-"&amp;$A187&amp;"-"&amp;$AJ$2,#REF!)*BJ$6-SUMIF(#REF!,"*-Si-VEQ-*-"&amp;$A187&amp;"-"&amp;$AJ$2,#REF!)*BI$6)/BJ$5</f>
        <v>#REF!</v>
      </c>
      <c r="BL187" s="25" t="e">
        <f>SUMIF(#REF!,"*-Si-USD-*-"&amp;$A187&amp;"-"&amp;$AJ$2,#REF!)</f>
        <v>#REF!</v>
      </c>
      <c r="BM187" s="21" t="e">
        <f>SUMIF(#REF!,"*-Si-USD-*-"&amp;$A187&amp;"-"&amp;$AJ$2,#REF!)</f>
        <v>#REF!</v>
      </c>
      <c r="BN187" s="21" t="e">
        <f>(SUMIF(#REF!,"*-Si-USD-*-"&amp;$A187&amp;"-"&amp;$AJ$2,#REF!)*BN$6-SUMIF(#REF!,"*-Si-USD-*-"&amp;$A187&amp;"-"&amp;$AJ$2,#REF!)*BM$6)/BN$5</f>
        <v>#REF!</v>
      </c>
      <c r="BO187" s="21" t="e">
        <f>(SUMIF(#REF!,"*-Si-USD-*-"&amp;$A187&amp;"-"&amp;$AJ$2,#REF!)*BO$6-SUMIF(#REF!,"*-Si-USD-*-"&amp;$A187&amp;"-"&amp;$AJ$2,#REF!)*BN$6)/BO$5</f>
        <v>#REF!</v>
      </c>
      <c r="BP187" s="21" t="e">
        <f>(SUMIF(#REF!,"*-Si-USD-*-"&amp;$A187&amp;"-"&amp;$AJ$2,#REF!)*BP$6-SUMIF(#REF!,"*-Si-USD-*-"&amp;$A187&amp;"-"&amp;$AJ$2,#REF!)*BO$6)/BP$5</f>
        <v>#REF!</v>
      </c>
      <c r="BQ187" s="21" t="e">
        <f>(SUMIF(#REF!,"*-Si-USD-*-"&amp;$A187&amp;"-"&amp;$AJ$2,#REF!)*BQ$6-SUMIF(#REF!,"*-Si-USD-*-"&amp;$A187&amp;"-"&amp;$AJ$2,#REF!)*BP$6)/BQ$5</f>
        <v>#REF!</v>
      </c>
      <c r="BR187" s="21" t="e">
        <f>(SUMIF(#REF!,"*-Si-USD-*-"&amp;$A187&amp;"-"&amp;$AJ$2,#REF!)*BR$6-SUMIF(#REF!,"*-Si-USD-*-"&amp;$A187&amp;"-"&amp;$AJ$2,#REF!)*BQ$6)/BR$5</f>
        <v>#REF!</v>
      </c>
      <c r="BS187" s="21" t="e">
        <f>(SUMIF(#REF!,"*-Si-USD-*-"&amp;$A187&amp;"-"&amp;$AJ$2,#REF!)*BS$6-SUMIF(#REF!,"*-Si-USD-*-"&amp;$A187&amp;"-"&amp;$AJ$2,#REF!)*BR$6)/BS$5</f>
        <v>#REF!</v>
      </c>
      <c r="BT187" s="21" t="e">
        <f>(SUMIF(#REF!,"*-Si-USD-*-"&amp;$A187&amp;"-"&amp;$AJ$2,#REF!)*BT$6-SUMIF(#REF!,"*-Si-USD-*-"&amp;$A187&amp;"-"&amp;$AJ$2,#REF!)*BS$6)/BT$5</f>
        <v>#REF!</v>
      </c>
      <c r="BU187" s="21" t="e">
        <f>(SUMIF(#REF!,"*-Si-USD-*-"&amp;$A187&amp;"-"&amp;$AJ$2,#REF!)*BU$6-SUMIF(#REF!,"*-Si-USD-*-"&amp;$A187&amp;"-"&amp;$AJ$2,#REF!)*BT$6)/BU$5</f>
        <v>#REF!</v>
      </c>
      <c r="BV187" s="21" t="e">
        <f>(SUMIF(#REF!,"*-Si-USD-*-"&amp;$A187&amp;"-"&amp;$AJ$2,#REF!)*BV$6-SUMIF(#REF!,"*-Si-USD-*-"&amp;$A187&amp;"-"&amp;$AJ$2,#REF!)*BU$6)/BV$5</f>
        <v>#REF!</v>
      </c>
      <c r="BW187" s="21" t="e">
        <f>(SUMIF(#REF!,"*-Si-USD-*-"&amp;$A187&amp;"-"&amp;$AJ$2,#REF!)*BW$6-SUMIF(#REF!,"*-Si-USD-*-"&amp;$A187&amp;"-"&amp;$AJ$2,#REF!)*BV$6)/BW$5</f>
        <v>#REF!</v>
      </c>
      <c r="BX187" s="21" t="e">
        <f>(SUMIF(#REF!,"*-Si-USD-*-"&amp;$A187&amp;"-"&amp;$AJ$2,#REF!)*BX$6-SUMIF(#REF!,"*-Si-USD-*-"&amp;$A187&amp;"-"&amp;$AJ$2,#REF!)*BW$6)/BX$5</f>
        <v>#REF!</v>
      </c>
      <c r="CB187" s="28">
        <f>IFERROR(1000*SUMIF(#REF!,"*-Si-*-Si-"&amp;$A187&amp;"-"&amp;$AJ$2,#REF!)/(SUM(CC187:CE187)*$BX$6),0)</f>
        <v>0</v>
      </c>
      <c r="CC187" s="22" t="e">
        <f>SUMIF(#REF!,"*-Si-VEF-Si-"&amp;$A187&amp;"-"&amp;$AJ$2,#REF!)</f>
        <v>#REF!</v>
      </c>
      <c r="CD187" s="23" t="e">
        <f>SUMIF(#REF!,"*-Si-VEQ-Si-"&amp;$A187&amp;"-"&amp;$AJ$2,#REF!)</f>
        <v>#REF!</v>
      </c>
      <c r="CE187" s="24" t="e">
        <f>SUMIF(#REF!,"*-Si-USD-Si-"&amp;$A187&amp;"-"&amp;$AJ$2,#REF!)</f>
        <v>#REF!</v>
      </c>
      <c r="CI187" s="15" t="str">
        <f t="shared" si="51"/>
        <v>E187</v>
      </c>
      <c r="CK187" s="16">
        <v>8</v>
      </c>
      <c r="CL187" s="16">
        <v>4</v>
      </c>
      <c r="CM187" s="16">
        <v>4</v>
      </c>
    </row>
    <row r="188" spans="1:91" ht="20.100000000000001" customHeight="1" x14ac:dyDescent="0.25">
      <c r="A188" s="18" t="s">
        <v>311</v>
      </c>
      <c r="E188" s="15" t="s">
        <v>312</v>
      </c>
      <c r="G188" s="15" t="str">
        <f t="shared" si="52"/>
        <v>D188</v>
      </c>
      <c r="I188" s="27">
        <f ca="1">IFERROR(1000*SUMIF(#REF!,"*-Si-*-*-"&amp;$A188&amp;"-"&amp;J$2,INDIRECT("'BD Ppto'!"&amp;#REF!))/(SUM(J188:L188)*L$415),0)</f>
        <v>0</v>
      </c>
      <c r="J188" s="19" t="e">
        <f ca="1">SUMIF(#REF!,"*-Si-VEF-*-"&amp;$A188&amp;"-"&amp;$J$2,INDIRECT("'BD Ppto'!"&amp;#REF!))</f>
        <v>#REF!</v>
      </c>
      <c r="K188" s="20" t="e">
        <f ca="1">SUMIF(#REF!,"*-Si-VEQ-*-"&amp;$A188&amp;"-"&amp;$J$2,INDIRECT("'BD Ppto'!"&amp;#REF!))</f>
        <v>#REF!</v>
      </c>
      <c r="L188" s="21" t="e">
        <f ca="1">SUMIF(#REF!,"*-Si-USD-*-"&amp;$A188&amp;"-"&amp;$J$2,INDIRECT("'BD Ppto'!"&amp;#REF!))</f>
        <v>#REF!</v>
      </c>
      <c r="N188" s="27">
        <f ca="1">IFERROR(1000*SUMIF(#REF!,"*-Si-*-*-"&amp;$A188&amp;"-"&amp;O$2,INDIRECT("'BD Ppto'!"&amp;#REF!))/(SUM(O188:Q188)*Q$415),0)</f>
        <v>0</v>
      </c>
      <c r="O188" s="19" t="e">
        <f ca="1">SUMIF(#REF!,"*-Si-VEF-*-"&amp;$A188&amp;"-"&amp;O$2,INDIRECT("'BD Ppto'!"&amp;#REF!))</f>
        <v>#REF!</v>
      </c>
      <c r="P188" s="20" t="e">
        <f ca="1">SUMIF(#REF!,"*-Si-VEQ-*-"&amp;$A188&amp;"-"&amp;O$2,INDIRECT("'BD Ppto'!"&amp;#REF!))</f>
        <v>#REF!</v>
      </c>
      <c r="Q188" s="21" t="e">
        <f ca="1">SUMIF(#REF!,"*-Si-USD-*-"&amp;$A188&amp;"-"&amp;O$2,INDIRECT("'BD Ppto'!"&amp;#REF!))</f>
        <v>#REF!</v>
      </c>
      <c r="S188" s="27">
        <f ca="1">IFERROR(1000*SUMIF(#REF!,"*-Si-*-*-"&amp;$A188&amp;"-"&amp;T$2,INDIRECT("'BD Ppto'!"&amp;#REF!))/(SUM(T188:V188)*V$415),0)</f>
        <v>0</v>
      </c>
      <c r="T188" s="19" t="e">
        <f ca="1">SUMIF(#REF!,"*-Si-VEF-*-"&amp;$A188&amp;"-"&amp;T$2,INDIRECT("'BD Ppto'!"&amp;#REF!))</f>
        <v>#REF!</v>
      </c>
      <c r="U188" s="20" t="e">
        <f ca="1">SUMIF(#REF!,"*-Si-VEQ-*-"&amp;$A188&amp;"-"&amp;T$2,INDIRECT("'BD Ppto'!"&amp;#REF!))</f>
        <v>#REF!</v>
      </c>
      <c r="V188" s="21" t="e">
        <f ca="1">SUMIF(#REF!,"*-Si-USD-*-"&amp;$A188&amp;"-"&amp;T$2,INDIRECT("'BD Ppto'!"&amp;#REF!))</f>
        <v>#REF!</v>
      </c>
      <c r="X188" s="27">
        <f ca="1">IFERROR(1000*SUMIF(#REF!,"*-Si-*-*-"&amp;$A188&amp;"-"&amp;Y$2,INDIRECT("'BD Ppto'!"&amp;#REF!))/(SUM(Y188:AA188)*AA$415),0)</f>
        <v>0</v>
      </c>
      <c r="Y188" s="19" t="e">
        <f ca="1">SUMIF(#REF!,"*-Si-VEF-*-"&amp;$A188&amp;"-"&amp;Y$2,INDIRECT("'BD Ppto'!"&amp;#REF!))</f>
        <v>#REF!</v>
      </c>
      <c r="Z188" s="20" t="e">
        <f ca="1">SUMIF(#REF!,"*-Si-VEQ-*-"&amp;$A188&amp;"-"&amp;Y$2,INDIRECT("'BD Ppto'!"&amp;#REF!))</f>
        <v>#REF!</v>
      </c>
      <c r="AA188" s="21" t="e">
        <f ca="1">SUMIF(#REF!,"*-Si-USD-*-"&amp;$A188&amp;"-"&amp;Y$2,INDIRECT("'BD Ppto'!"&amp;#REF!))</f>
        <v>#REF!</v>
      </c>
      <c r="AC188" s="28">
        <f ca="1">IFERROR(1000*SUMIF(#REF!,"*-Si-*-Si-"&amp;$A188&amp;"-"&amp;AD$2,INDIRECT("'BD Ppto'!"&amp;#REF!))/(SUM(AD188:AF188)*AF$415),0)</f>
        <v>0</v>
      </c>
      <c r="AD188" s="22" t="e">
        <f ca="1">SUMIF(#REF!,"*-Si-VEF-Si-"&amp;$A188&amp;"-"&amp;AD$2,INDIRECT("'BD Ppto'!"&amp;#REF!))</f>
        <v>#REF!</v>
      </c>
      <c r="AE188" s="23" t="e">
        <f ca="1">SUMIF(#REF!,"*-Si-VEQ-Si-"&amp;$A188&amp;"-"&amp;AD$2,INDIRECT("'BD Ppto'!"&amp;#REF!))</f>
        <v>#REF!</v>
      </c>
      <c r="AF188" s="24" t="e">
        <f ca="1">SUMIF(#REF!,"*-Si-USD-Si-"&amp;$A188&amp;"-"&amp;AD$2,INDIRECT("'BD Ppto'!"&amp;#REF!))</f>
        <v>#REF!</v>
      </c>
      <c r="AI188" s="27">
        <f>IFERROR(1000*SUMIF(#REF!,"*-Si-*-*-"&amp;$A188&amp;"-"&amp;$AJ$2,#REF!)/((SUMIF(#REF!,"*-Si-*-*-"&amp;$A188&amp;"-"&amp;$AJ$2,#REF!))*$AV$6),0)</f>
        <v>0</v>
      </c>
      <c r="AJ188" s="25" t="e">
        <f>SUMIF(#REF!,"*-Si-VEF-*-"&amp;$A188&amp;"-"&amp;$AJ$2,#REF!)</f>
        <v>#REF!</v>
      </c>
      <c r="AK188" s="19" t="e">
        <f>SUMIF(#REF!,"*-Si-VEF-*-"&amp;$A188&amp;"-"&amp;$AJ$2,#REF!)</f>
        <v>#REF!</v>
      </c>
      <c r="AL188" s="19" t="e">
        <f>(SUMIF(#REF!,"*-Si-VEF-*-"&amp;$A188&amp;"-"&amp;$AJ$2,#REF!)*AL$6-SUMIF(#REF!,"*-Si-VEF-*-"&amp;$A188&amp;"-"&amp;$AJ$2,#REF!)*AK$6)/AL$5</f>
        <v>#REF!</v>
      </c>
      <c r="AM188" s="19" t="e">
        <f>(SUMIF(#REF!,"*-Si-VEF-*-"&amp;$A188&amp;"-"&amp;$AJ$2,#REF!)*AM$6-SUMIF(#REF!,"*-Si-VEF-*-"&amp;$A188&amp;"-"&amp;$AJ$2,#REF!)*AL$6)/AM$5</f>
        <v>#REF!</v>
      </c>
      <c r="AN188" s="19" t="e">
        <f>(SUMIF(#REF!,"*-Si-VEF-*-"&amp;$A188&amp;"-"&amp;$AJ$2,#REF!)*AN$6-SUMIF(#REF!,"*-Si-VEF-*-"&amp;$A188&amp;"-"&amp;$AJ$2,#REF!)*AM$6)/AN$5</f>
        <v>#REF!</v>
      </c>
      <c r="AO188" s="19" t="e">
        <f>(SUMIF(#REF!,"*-Si-VEF-*-"&amp;$A188&amp;"-"&amp;$AJ$2,#REF!)*AO$6-SUMIF(#REF!,"*-Si-VEF-*-"&amp;$A188&amp;"-"&amp;$AJ$2,#REF!)*AN$6)/AO$5</f>
        <v>#REF!</v>
      </c>
      <c r="AP188" s="19" t="e">
        <f>(SUMIF(#REF!,"*-Si-VEF-*-"&amp;$A188&amp;"-"&amp;$AJ$2,#REF!)*AP$6-SUMIF(#REF!,"*-Si-VEF-*-"&amp;$A188&amp;"-"&amp;$AJ$2,#REF!)*AO$6)/AP$5</f>
        <v>#REF!</v>
      </c>
      <c r="AQ188" s="19" t="e">
        <f>(SUMIF(#REF!,"*-Si-VEF-*-"&amp;$A188&amp;"-"&amp;$AJ$2,#REF!)*AQ$6-SUMIF(#REF!,"*-Si-VEF-*-"&amp;$A188&amp;"-"&amp;$AJ$2,#REF!)*AP$6)/AQ$5</f>
        <v>#REF!</v>
      </c>
      <c r="AR188" s="19" t="e">
        <f>(SUMIF(#REF!,"*-Si-VEF-*-"&amp;$A188&amp;"-"&amp;$AJ$2,#REF!)*AR$6-SUMIF(#REF!,"*-Si-VEF-*-"&amp;$A188&amp;"-"&amp;$AJ$2,#REF!)*AQ$6)/AR$5</f>
        <v>#REF!</v>
      </c>
      <c r="AS188" s="19" t="e">
        <f>(SUMIF(#REF!,"*-Si-VEF-*-"&amp;$A188&amp;"-"&amp;$AJ$2,#REF!)*AS$6-SUMIF(#REF!,"*-Si-VEF-*-"&amp;$A188&amp;"-"&amp;$AJ$2,#REF!)*AR$6)/AS$5</f>
        <v>#REF!</v>
      </c>
      <c r="AT188" s="19" t="e">
        <f>(SUMIF(#REF!,"*-Si-VEF-*-"&amp;$A188&amp;"-"&amp;$AJ$2,#REF!)*AT$6-SUMIF(#REF!,"*-Si-VEF-*-"&amp;$A188&amp;"-"&amp;$AJ$2,#REF!)*AS$6)/AT$5</f>
        <v>#REF!</v>
      </c>
      <c r="AU188" s="19" t="e">
        <f>(SUMIF(#REF!,"*-Si-VEF-*-"&amp;$A188&amp;"-"&amp;$AJ$2,#REF!)*AU$6-SUMIF(#REF!,"*-Si-VEF-*-"&amp;$A188&amp;"-"&amp;$AJ$2,#REF!)*AT$6)/AU$5</f>
        <v>#REF!</v>
      </c>
      <c r="AV188" s="19" t="e">
        <f>(SUMIF(#REF!,"*-Si-VEF-*-"&amp;$A188&amp;"-"&amp;$AJ$2,#REF!)*AV$6-SUMIF(#REF!,"*-Si-VEF-*-"&amp;$A188&amp;"-"&amp;$AJ$2,#REF!)*AU$6)/AV$5</f>
        <v>#REF!</v>
      </c>
      <c r="AX188" s="25" t="e">
        <f>SUMIF(#REF!,"*-Si-VEQ-*-"&amp;$A188&amp;"-"&amp;$AJ$2,#REF!)</f>
        <v>#REF!</v>
      </c>
      <c r="AY188" s="20" t="e">
        <f>SUMIF(#REF!,"*-Si-VEQ-*-"&amp;$A188&amp;"-"&amp;$AJ$2,#REF!)</f>
        <v>#REF!</v>
      </c>
      <c r="AZ188" s="20" t="e">
        <f>(SUMIF(#REF!,"*-Si-VEQ-*-"&amp;$A188&amp;"-"&amp;$AJ$2,#REF!)*AZ$6-SUMIF(#REF!,"*-Si-VEQ-*-"&amp;$A188&amp;"-"&amp;$AJ$2,#REF!)*AY$6)/AZ$5</f>
        <v>#REF!</v>
      </c>
      <c r="BA188" s="20" t="e">
        <f>(SUMIF(#REF!,"*-Si-VEQ-*-"&amp;$A188&amp;"-"&amp;$AJ$2,#REF!)*BA$6-SUMIF(#REF!,"*-Si-VEQ-*-"&amp;$A188&amp;"-"&amp;$AJ$2,#REF!)*AZ$6)/BA$5</f>
        <v>#REF!</v>
      </c>
      <c r="BB188" s="20" t="e">
        <f>(SUMIF(#REF!,"*-Si-VEQ-*-"&amp;$A188&amp;"-"&amp;$AJ$2,#REF!)*BB$6-SUMIF(#REF!,"*-Si-VEQ-*-"&amp;$A188&amp;"-"&amp;$AJ$2,#REF!)*BA$6)/BB$5</f>
        <v>#REF!</v>
      </c>
      <c r="BC188" s="20" t="e">
        <f>(SUMIF(#REF!,"*-Si-VEQ-*-"&amp;$A188&amp;"-"&amp;$AJ$2,#REF!)*BC$6-SUMIF(#REF!,"*-Si-VEQ-*-"&amp;$A188&amp;"-"&amp;$AJ$2,#REF!)*BB$6)/BC$5</f>
        <v>#REF!</v>
      </c>
      <c r="BD188" s="20" t="e">
        <f>(SUMIF(#REF!,"*-Si-VEQ-*-"&amp;$A188&amp;"-"&amp;$AJ$2,#REF!)*BD$6-SUMIF(#REF!,"*-Si-VEQ-*-"&amp;$A188&amp;"-"&amp;$AJ$2,#REF!)*BC$6)/BD$5</f>
        <v>#REF!</v>
      </c>
      <c r="BE188" s="20" t="e">
        <f>(SUMIF(#REF!,"*-Si-VEQ-*-"&amp;$A188&amp;"-"&amp;$AJ$2,#REF!)*BE$6-SUMIF(#REF!,"*-Si-VEQ-*-"&amp;$A188&amp;"-"&amp;$AJ$2,#REF!)*BD$6)/BE$5</f>
        <v>#REF!</v>
      </c>
      <c r="BF188" s="20" t="e">
        <f>(SUMIF(#REF!,"*-Si-VEQ-*-"&amp;$A188&amp;"-"&amp;$AJ$2,#REF!)*BF$6-SUMIF(#REF!,"*-Si-VEQ-*-"&amp;$A188&amp;"-"&amp;$AJ$2,#REF!)*BE$6)/BF$5</f>
        <v>#REF!</v>
      </c>
      <c r="BG188" s="20" t="e">
        <f>(SUMIF(#REF!,"*-Si-VEQ-*-"&amp;$A188&amp;"-"&amp;$AJ$2,#REF!)*BG$6-SUMIF(#REF!,"*-Si-VEQ-*-"&amp;$A188&amp;"-"&amp;$AJ$2,#REF!)*BF$6)/BG$5</f>
        <v>#REF!</v>
      </c>
      <c r="BH188" s="20" t="e">
        <f>(SUMIF(#REF!,"*-Si-VEQ-*-"&amp;$A188&amp;"-"&amp;$AJ$2,#REF!)*BH$6-SUMIF(#REF!,"*-Si-VEQ-*-"&amp;$A188&amp;"-"&amp;$AJ$2,#REF!)*BG$6)/BH$5</f>
        <v>#REF!</v>
      </c>
      <c r="BI188" s="20" t="e">
        <f>(SUMIF(#REF!,"*-Si-VEQ-*-"&amp;$A188&amp;"-"&amp;$AJ$2,#REF!)*BI$6-SUMIF(#REF!,"*-Si-VEQ-*-"&amp;$A188&amp;"-"&amp;$AJ$2,#REF!)*BH$6)/BI$5</f>
        <v>#REF!</v>
      </c>
      <c r="BJ188" s="20" t="e">
        <f>(SUMIF(#REF!,"*-Si-VEQ-*-"&amp;$A188&amp;"-"&amp;$AJ$2,#REF!)*BJ$6-SUMIF(#REF!,"*-Si-VEQ-*-"&amp;$A188&amp;"-"&amp;$AJ$2,#REF!)*BI$6)/BJ$5</f>
        <v>#REF!</v>
      </c>
      <c r="BL188" s="25" t="e">
        <f>SUMIF(#REF!,"*-Si-USD-*-"&amp;$A188&amp;"-"&amp;$AJ$2,#REF!)</f>
        <v>#REF!</v>
      </c>
      <c r="BM188" s="21" t="e">
        <f>SUMIF(#REF!,"*-Si-USD-*-"&amp;$A188&amp;"-"&amp;$AJ$2,#REF!)</f>
        <v>#REF!</v>
      </c>
      <c r="BN188" s="21" t="e">
        <f>(SUMIF(#REF!,"*-Si-USD-*-"&amp;$A188&amp;"-"&amp;$AJ$2,#REF!)*BN$6-SUMIF(#REF!,"*-Si-USD-*-"&amp;$A188&amp;"-"&amp;$AJ$2,#REF!)*BM$6)/BN$5</f>
        <v>#REF!</v>
      </c>
      <c r="BO188" s="21" t="e">
        <f>(SUMIF(#REF!,"*-Si-USD-*-"&amp;$A188&amp;"-"&amp;$AJ$2,#REF!)*BO$6-SUMIF(#REF!,"*-Si-USD-*-"&amp;$A188&amp;"-"&amp;$AJ$2,#REF!)*BN$6)/BO$5</f>
        <v>#REF!</v>
      </c>
      <c r="BP188" s="21" t="e">
        <f>(SUMIF(#REF!,"*-Si-USD-*-"&amp;$A188&amp;"-"&amp;$AJ$2,#REF!)*BP$6-SUMIF(#REF!,"*-Si-USD-*-"&amp;$A188&amp;"-"&amp;$AJ$2,#REF!)*BO$6)/BP$5</f>
        <v>#REF!</v>
      </c>
      <c r="BQ188" s="21" t="e">
        <f>(SUMIF(#REF!,"*-Si-USD-*-"&amp;$A188&amp;"-"&amp;$AJ$2,#REF!)*BQ$6-SUMIF(#REF!,"*-Si-USD-*-"&amp;$A188&amp;"-"&amp;$AJ$2,#REF!)*BP$6)/BQ$5</f>
        <v>#REF!</v>
      </c>
      <c r="BR188" s="21" t="e">
        <f>(SUMIF(#REF!,"*-Si-USD-*-"&amp;$A188&amp;"-"&amp;$AJ$2,#REF!)*BR$6-SUMIF(#REF!,"*-Si-USD-*-"&amp;$A188&amp;"-"&amp;$AJ$2,#REF!)*BQ$6)/BR$5</f>
        <v>#REF!</v>
      </c>
      <c r="BS188" s="21" t="e">
        <f>(SUMIF(#REF!,"*-Si-USD-*-"&amp;$A188&amp;"-"&amp;$AJ$2,#REF!)*BS$6-SUMIF(#REF!,"*-Si-USD-*-"&amp;$A188&amp;"-"&amp;$AJ$2,#REF!)*BR$6)/BS$5</f>
        <v>#REF!</v>
      </c>
      <c r="BT188" s="21" t="e">
        <f>(SUMIF(#REF!,"*-Si-USD-*-"&amp;$A188&amp;"-"&amp;$AJ$2,#REF!)*BT$6-SUMIF(#REF!,"*-Si-USD-*-"&amp;$A188&amp;"-"&amp;$AJ$2,#REF!)*BS$6)/BT$5</f>
        <v>#REF!</v>
      </c>
      <c r="BU188" s="21" t="e">
        <f>(SUMIF(#REF!,"*-Si-USD-*-"&amp;$A188&amp;"-"&amp;$AJ$2,#REF!)*BU$6-SUMIF(#REF!,"*-Si-USD-*-"&amp;$A188&amp;"-"&amp;$AJ$2,#REF!)*BT$6)/BU$5</f>
        <v>#REF!</v>
      </c>
      <c r="BV188" s="21" t="e">
        <f>(SUMIF(#REF!,"*-Si-USD-*-"&amp;$A188&amp;"-"&amp;$AJ$2,#REF!)*BV$6-SUMIF(#REF!,"*-Si-USD-*-"&amp;$A188&amp;"-"&amp;$AJ$2,#REF!)*BU$6)/BV$5</f>
        <v>#REF!</v>
      </c>
      <c r="BW188" s="21" t="e">
        <f>(SUMIF(#REF!,"*-Si-USD-*-"&amp;$A188&amp;"-"&amp;$AJ$2,#REF!)*BW$6-SUMIF(#REF!,"*-Si-USD-*-"&amp;$A188&amp;"-"&amp;$AJ$2,#REF!)*BV$6)/BW$5</f>
        <v>#REF!</v>
      </c>
      <c r="BX188" s="21" t="e">
        <f>(SUMIF(#REF!,"*-Si-USD-*-"&amp;$A188&amp;"-"&amp;$AJ$2,#REF!)*BX$6-SUMIF(#REF!,"*-Si-USD-*-"&amp;$A188&amp;"-"&amp;$AJ$2,#REF!)*BW$6)/BX$5</f>
        <v>#REF!</v>
      </c>
      <c r="CB188" s="28">
        <f>IFERROR(1000*SUMIF(#REF!,"*-Si-*-Si-"&amp;$A188&amp;"-"&amp;$AJ$2,#REF!)/(SUM(CC188:CE188)*$BX$6),0)</f>
        <v>0</v>
      </c>
      <c r="CC188" s="22" t="e">
        <f>SUMIF(#REF!,"*-Si-VEF-Si-"&amp;$A188&amp;"-"&amp;$AJ$2,#REF!)</f>
        <v>#REF!</v>
      </c>
      <c r="CD188" s="23" t="e">
        <f>SUMIF(#REF!,"*-Si-VEQ-Si-"&amp;$A188&amp;"-"&amp;$AJ$2,#REF!)</f>
        <v>#REF!</v>
      </c>
      <c r="CE188" s="24" t="e">
        <f>SUMIF(#REF!,"*-Si-USD-Si-"&amp;$A188&amp;"-"&amp;$AJ$2,#REF!)</f>
        <v>#REF!</v>
      </c>
      <c r="CI188" s="15" t="str">
        <f t="shared" si="51"/>
        <v>E188</v>
      </c>
      <c r="CK188" s="16">
        <v>22</v>
      </c>
      <c r="CL188" s="16">
        <v>4</v>
      </c>
      <c r="CM188" s="16">
        <v>4</v>
      </c>
    </row>
    <row r="189" spans="1:91" ht="20.100000000000001" customHeight="1" x14ac:dyDescent="0.25">
      <c r="A189" s="18" t="s">
        <v>313</v>
      </c>
      <c r="E189" s="15" t="s">
        <v>313</v>
      </c>
      <c r="G189" s="15" t="str">
        <f t="shared" si="52"/>
        <v>D189</v>
      </c>
      <c r="I189" s="27">
        <f ca="1">IFERROR(1000*SUMIF(#REF!,"*-Si-*-*-"&amp;$A189&amp;"-"&amp;J$2,INDIRECT("'BD Ppto'!"&amp;#REF!))/(SUM(J189:L189)*L$415),0)</f>
        <v>0</v>
      </c>
      <c r="J189" s="19" t="e">
        <f ca="1">SUMIF(#REF!,"*-Si-VEF-*-"&amp;$A189&amp;"-"&amp;$J$2,INDIRECT("'BD Ppto'!"&amp;#REF!))</f>
        <v>#REF!</v>
      </c>
      <c r="K189" s="20" t="e">
        <f ca="1">SUMIF(#REF!,"*-Si-VEQ-*-"&amp;$A189&amp;"-"&amp;$J$2,INDIRECT("'BD Ppto'!"&amp;#REF!))</f>
        <v>#REF!</v>
      </c>
      <c r="L189" s="21" t="e">
        <f ca="1">SUMIF(#REF!,"*-Si-USD-*-"&amp;$A189&amp;"-"&amp;$J$2,INDIRECT("'BD Ppto'!"&amp;#REF!))</f>
        <v>#REF!</v>
      </c>
      <c r="N189" s="27">
        <f ca="1">IFERROR(1000*SUMIF(#REF!,"*-Si-*-*-"&amp;$A189&amp;"-"&amp;O$2,INDIRECT("'BD Ppto'!"&amp;#REF!))/(SUM(O189:Q189)*Q$415),0)</f>
        <v>0</v>
      </c>
      <c r="O189" s="19" t="e">
        <f ca="1">SUMIF(#REF!,"*-Si-VEF-*-"&amp;$A189&amp;"-"&amp;O$2,INDIRECT("'BD Ppto'!"&amp;#REF!))</f>
        <v>#REF!</v>
      </c>
      <c r="P189" s="20" t="e">
        <f ca="1">SUMIF(#REF!,"*-Si-VEQ-*-"&amp;$A189&amp;"-"&amp;O$2,INDIRECT("'BD Ppto'!"&amp;#REF!))</f>
        <v>#REF!</v>
      </c>
      <c r="Q189" s="21" t="e">
        <f ca="1">SUMIF(#REF!,"*-Si-USD-*-"&amp;$A189&amp;"-"&amp;O$2,INDIRECT("'BD Ppto'!"&amp;#REF!))</f>
        <v>#REF!</v>
      </c>
      <c r="S189" s="27">
        <f ca="1">IFERROR(1000*SUMIF(#REF!,"*-Si-*-*-"&amp;$A189&amp;"-"&amp;T$2,INDIRECT("'BD Ppto'!"&amp;#REF!))/(SUM(T189:V189)*V$415),0)</f>
        <v>0</v>
      </c>
      <c r="T189" s="19" t="e">
        <f ca="1">SUMIF(#REF!,"*-Si-VEF-*-"&amp;$A189&amp;"-"&amp;T$2,INDIRECT("'BD Ppto'!"&amp;#REF!))</f>
        <v>#REF!</v>
      </c>
      <c r="U189" s="20" t="e">
        <f ca="1">SUMIF(#REF!,"*-Si-VEQ-*-"&amp;$A189&amp;"-"&amp;T$2,INDIRECT("'BD Ppto'!"&amp;#REF!))</f>
        <v>#REF!</v>
      </c>
      <c r="V189" s="21" t="e">
        <f ca="1">SUMIF(#REF!,"*-Si-USD-*-"&amp;$A189&amp;"-"&amp;T$2,INDIRECT("'BD Ppto'!"&amp;#REF!))</f>
        <v>#REF!</v>
      </c>
      <c r="X189" s="27">
        <f ca="1">IFERROR(1000*SUMIF(#REF!,"*-Si-*-*-"&amp;$A189&amp;"-"&amp;Y$2,INDIRECT("'BD Ppto'!"&amp;#REF!))/(SUM(Y189:AA189)*AA$415),0)</f>
        <v>0</v>
      </c>
      <c r="Y189" s="19" t="e">
        <f ca="1">SUMIF(#REF!,"*-Si-VEF-*-"&amp;$A189&amp;"-"&amp;Y$2,INDIRECT("'BD Ppto'!"&amp;#REF!))</f>
        <v>#REF!</v>
      </c>
      <c r="Z189" s="20" t="e">
        <f ca="1">SUMIF(#REF!,"*-Si-VEQ-*-"&amp;$A189&amp;"-"&amp;Y$2,INDIRECT("'BD Ppto'!"&amp;#REF!))</f>
        <v>#REF!</v>
      </c>
      <c r="AA189" s="21" t="e">
        <f ca="1">SUMIF(#REF!,"*-Si-USD-*-"&amp;$A189&amp;"-"&amp;Y$2,INDIRECT("'BD Ppto'!"&amp;#REF!))</f>
        <v>#REF!</v>
      </c>
      <c r="AC189" s="28">
        <f ca="1">IFERROR(1000*SUMIF(#REF!,"*-Si-*-Si-"&amp;$A189&amp;"-"&amp;AD$2,INDIRECT("'BD Ppto'!"&amp;#REF!))/(SUM(AD189:AF189)*AF$415),0)</f>
        <v>0</v>
      </c>
      <c r="AD189" s="22" t="e">
        <f ca="1">SUMIF(#REF!,"*-Si-VEF-Si-"&amp;$A189&amp;"-"&amp;AD$2,INDIRECT("'BD Ppto'!"&amp;#REF!))</f>
        <v>#REF!</v>
      </c>
      <c r="AE189" s="23" t="e">
        <f ca="1">SUMIF(#REF!,"*-Si-VEQ-Si-"&amp;$A189&amp;"-"&amp;AD$2,INDIRECT("'BD Ppto'!"&amp;#REF!))</f>
        <v>#REF!</v>
      </c>
      <c r="AF189" s="24" t="e">
        <f ca="1">SUMIF(#REF!,"*-Si-USD-Si-"&amp;$A189&amp;"-"&amp;AD$2,INDIRECT("'BD Ppto'!"&amp;#REF!))</f>
        <v>#REF!</v>
      </c>
      <c r="AI189" s="27">
        <f>IFERROR(1000*SUMIF(#REF!,"*-Si-*-*-"&amp;$A189&amp;"-"&amp;$AJ$2,#REF!)/((SUMIF(#REF!,"*-Si-*-*-"&amp;$A189&amp;"-"&amp;$AJ$2,#REF!))*$AV$6),0)</f>
        <v>0</v>
      </c>
      <c r="AJ189" s="25" t="e">
        <f>SUMIF(#REF!,"*-Si-VEF-*-"&amp;$A189&amp;"-"&amp;$AJ$2,#REF!)</f>
        <v>#REF!</v>
      </c>
      <c r="AK189" s="19" t="e">
        <f>SUMIF(#REF!,"*-Si-VEF-*-"&amp;$A189&amp;"-"&amp;$AJ$2,#REF!)</f>
        <v>#REF!</v>
      </c>
      <c r="AL189" s="19" t="e">
        <f>(SUMIF(#REF!,"*-Si-VEF-*-"&amp;$A189&amp;"-"&amp;$AJ$2,#REF!)*AL$6-SUMIF(#REF!,"*-Si-VEF-*-"&amp;$A189&amp;"-"&amp;$AJ$2,#REF!)*AK$6)/AL$5</f>
        <v>#REF!</v>
      </c>
      <c r="AM189" s="19" t="e">
        <f>(SUMIF(#REF!,"*-Si-VEF-*-"&amp;$A189&amp;"-"&amp;$AJ$2,#REF!)*AM$6-SUMIF(#REF!,"*-Si-VEF-*-"&amp;$A189&amp;"-"&amp;$AJ$2,#REF!)*AL$6)/AM$5</f>
        <v>#REF!</v>
      </c>
      <c r="AN189" s="19" t="e">
        <f>(SUMIF(#REF!,"*-Si-VEF-*-"&amp;$A189&amp;"-"&amp;$AJ$2,#REF!)*AN$6-SUMIF(#REF!,"*-Si-VEF-*-"&amp;$A189&amp;"-"&amp;$AJ$2,#REF!)*AM$6)/AN$5</f>
        <v>#REF!</v>
      </c>
      <c r="AO189" s="19" t="e">
        <f>(SUMIF(#REF!,"*-Si-VEF-*-"&amp;$A189&amp;"-"&amp;$AJ$2,#REF!)*AO$6-SUMIF(#REF!,"*-Si-VEF-*-"&amp;$A189&amp;"-"&amp;$AJ$2,#REF!)*AN$6)/AO$5</f>
        <v>#REF!</v>
      </c>
      <c r="AP189" s="19" t="e">
        <f>(SUMIF(#REF!,"*-Si-VEF-*-"&amp;$A189&amp;"-"&amp;$AJ$2,#REF!)*AP$6-SUMIF(#REF!,"*-Si-VEF-*-"&amp;$A189&amp;"-"&amp;$AJ$2,#REF!)*AO$6)/AP$5</f>
        <v>#REF!</v>
      </c>
      <c r="AQ189" s="19" t="e">
        <f>(SUMIF(#REF!,"*-Si-VEF-*-"&amp;$A189&amp;"-"&amp;$AJ$2,#REF!)*AQ$6-SUMIF(#REF!,"*-Si-VEF-*-"&amp;$A189&amp;"-"&amp;$AJ$2,#REF!)*AP$6)/AQ$5</f>
        <v>#REF!</v>
      </c>
      <c r="AR189" s="19" t="e">
        <f>(SUMIF(#REF!,"*-Si-VEF-*-"&amp;$A189&amp;"-"&amp;$AJ$2,#REF!)*AR$6-SUMIF(#REF!,"*-Si-VEF-*-"&amp;$A189&amp;"-"&amp;$AJ$2,#REF!)*AQ$6)/AR$5</f>
        <v>#REF!</v>
      </c>
      <c r="AS189" s="19" t="e">
        <f>(SUMIF(#REF!,"*-Si-VEF-*-"&amp;$A189&amp;"-"&amp;$AJ$2,#REF!)*AS$6-SUMIF(#REF!,"*-Si-VEF-*-"&amp;$A189&amp;"-"&amp;$AJ$2,#REF!)*AR$6)/AS$5</f>
        <v>#REF!</v>
      </c>
      <c r="AT189" s="19" t="e">
        <f>(SUMIF(#REF!,"*-Si-VEF-*-"&amp;$A189&amp;"-"&amp;$AJ$2,#REF!)*AT$6-SUMIF(#REF!,"*-Si-VEF-*-"&amp;$A189&amp;"-"&amp;$AJ$2,#REF!)*AS$6)/AT$5</f>
        <v>#REF!</v>
      </c>
      <c r="AU189" s="19" t="e">
        <f>(SUMIF(#REF!,"*-Si-VEF-*-"&amp;$A189&amp;"-"&amp;$AJ$2,#REF!)*AU$6-SUMIF(#REF!,"*-Si-VEF-*-"&amp;$A189&amp;"-"&amp;$AJ$2,#REF!)*AT$6)/AU$5</f>
        <v>#REF!</v>
      </c>
      <c r="AV189" s="19" t="e">
        <f>(SUMIF(#REF!,"*-Si-VEF-*-"&amp;$A189&amp;"-"&amp;$AJ$2,#REF!)*AV$6-SUMIF(#REF!,"*-Si-VEF-*-"&amp;$A189&amp;"-"&amp;$AJ$2,#REF!)*AU$6)/AV$5</f>
        <v>#REF!</v>
      </c>
      <c r="AX189" s="25" t="e">
        <f>SUMIF(#REF!,"*-Si-VEQ-*-"&amp;$A189&amp;"-"&amp;$AJ$2,#REF!)</f>
        <v>#REF!</v>
      </c>
      <c r="AY189" s="20" t="e">
        <f>SUMIF(#REF!,"*-Si-VEQ-*-"&amp;$A189&amp;"-"&amp;$AJ$2,#REF!)</f>
        <v>#REF!</v>
      </c>
      <c r="AZ189" s="20" t="e">
        <f>(SUMIF(#REF!,"*-Si-VEQ-*-"&amp;$A189&amp;"-"&amp;$AJ$2,#REF!)*AZ$6-SUMIF(#REF!,"*-Si-VEQ-*-"&amp;$A189&amp;"-"&amp;$AJ$2,#REF!)*AY$6)/AZ$5</f>
        <v>#REF!</v>
      </c>
      <c r="BA189" s="20" t="e">
        <f>(SUMIF(#REF!,"*-Si-VEQ-*-"&amp;$A189&amp;"-"&amp;$AJ$2,#REF!)*BA$6-SUMIF(#REF!,"*-Si-VEQ-*-"&amp;$A189&amp;"-"&amp;$AJ$2,#REF!)*AZ$6)/BA$5</f>
        <v>#REF!</v>
      </c>
      <c r="BB189" s="20" t="e">
        <f>(SUMIF(#REF!,"*-Si-VEQ-*-"&amp;$A189&amp;"-"&amp;$AJ$2,#REF!)*BB$6-SUMIF(#REF!,"*-Si-VEQ-*-"&amp;$A189&amp;"-"&amp;$AJ$2,#REF!)*BA$6)/BB$5</f>
        <v>#REF!</v>
      </c>
      <c r="BC189" s="20" t="e">
        <f>(SUMIF(#REF!,"*-Si-VEQ-*-"&amp;$A189&amp;"-"&amp;$AJ$2,#REF!)*BC$6-SUMIF(#REF!,"*-Si-VEQ-*-"&amp;$A189&amp;"-"&amp;$AJ$2,#REF!)*BB$6)/BC$5</f>
        <v>#REF!</v>
      </c>
      <c r="BD189" s="20" t="e">
        <f>(SUMIF(#REF!,"*-Si-VEQ-*-"&amp;$A189&amp;"-"&amp;$AJ$2,#REF!)*BD$6-SUMIF(#REF!,"*-Si-VEQ-*-"&amp;$A189&amp;"-"&amp;$AJ$2,#REF!)*BC$6)/BD$5</f>
        <v>#REF!</v>
      </c>
      <c r="BE189" s="20" t="e">
        <f>(SUMIF(#REF!,"*-Si-VEQ-*-"&amp;$A189&amp;"-"&amp;$AJ$2,#REF!)*BE$6-SUMIF(#REF!,"*-Si-VEQ-*-"&amp;$A189&amp;"-"&amp;$AJ$2,#REF!)*BD$6)/BE$5</f>
        <v>#REF!</v>
      </c>
      <c r="BF189" s="20" t="e">
        <f>(SUMIF(#REF!,"*-Si-VEQ-*-"&amp;$A189&amp;"-"&amp;$AJ$2,#REF!)*BF$6-SUMIF(#REF!,"*-Si-VEQ-*-"&amp;$A189&amp;"-"&amp;$AJ$2,#REF!)*BE$6)/BF$5</f>
        <v>#REF!</v>
      </c>
      <c r="BG189" s="20" t="e">
        <f>(SUMIF(#REF!,"*-Si-VEQ-*-"&amp;$A189&amp;"-"&amp;$AJ$2,#REF!)*BG$6-SUMIF(#REF!,"*-Si-VEQ-*-"&amp;$A189&amp;"-"&amp;$AJ$2,#REF!)*BF$6)/BG$5</f>
        <v>#REF!</v>
      </c>
      <c r="BH189" s="20" t="e">
        <f>(SUMIF(#REF!,"*-Si-VEQ-*-"&amp;$A189&amp;"-"&amp;$AJ$2,#REF!)*BH$6-SUMIF(#REF!,"*-Si-VEQ-*-"&amp;$A189&amp;"-"&amp;$AJ$2,#REF!)*BG$6)/BH$5</f>
        <v>#REF!</v>
      </c>
      <c r="BI189" s="20" t="e">
        <f>(SUMIF(#REF!,"*-Si-VEQ-*-"&amp;$A189&amp;"-"&amp;$AJ$2,#REF!)*BI$6-SUMIF(#REF!,"*-Si-VEQ-*-"&amp;$A189&amp;"-"&amp;$AJ$2,#REF!)*BH$6)/BI$5</f>
        <v>#REF!</v>
      </c>
      <c r="BJ189" s="20" t="e">
        <f>(SUMIF(#REF!,"*-Si-VEQ-*-"&amp;$A189&amp;"-"&amp;$AJ$2,#REF!)*BJ$6-SUMIF(#REF!,"*-Si-VEQ-*-"&amp;$A189&amp;"-"&amp;$AJ$2,#REF!)*BI$6)/BJ$5</f>
        <v>#REF!</v>
      </c>
      <c r="BL189" s="25" t="e">
        <f>SUMIF(#REF!,"*-Si-USD-*-"&amp;$A189&amp;"-"&amp;$AJ$2,#REF!)</f>
        <v>#REF!</v>
      </c>
      <c r="BM189" s="21" t="e">
        <f>SUMIF(#REF!,"*-Si-USD-*-"&amp;$A189&amp;"-"&amp;$AJ$2,#REF!)</f>
        <v>#REF!</v>
      </c>
      <c r="BN189" s="21" t="e">
        <f>(SUMIF(#REF!,"*-Si-USD-*-"&amp;$A189&amp;"-"&amp;$AJ$2,#REF!)*BN$6-SUMIF(#REF!,"*-Si-USD-*-"&amp;$A189&amp;"-"&amp;$AJ$2,#REF!)*BM$6)/BN$5</f>
        <v>#REF!</v>
      </c>
      <c r="BO189" s="21" t="e">
        <f>(SUMIF(#REF!,"*-Si-USD-*-"&amp;$A189&amp;"-"&amp;$AJ$2,#REF!)*BO$6-SUMIF(#REF!,"*-Si-USD-*-"&amp;$A189&amp;"-"&amp;$AJ$2,#REF!)*BN$6)/BO$5</f>
        <v>#REF!</v>
      </c>
      <c r="BP189" s="21" t="e">
        <f>(SUMIF(#REF!,"*-Si-USD-*-"&amp;$A189&amp;"-"&amp;$AJ$2,#REF!)*BP$6-SUMIF(#REF!,"*-Si-USD-*-"&amp;$A189&amp;"-"&amp;$AJ$2,#REF!)*BO$6)/BP$5</f>
        <v>#REF!</v>
      </c>
      <c r="BQ189" s="21" t="e">
        <f>(SUMIF(#REF!,"*-Si-USD-*-"&amp;$A189&amp;"-"&amp;$AJ$2,#REF!)*BQ$6-SUMIF(#REF!,"*-Si-USD-*-"&amp;$A189&amp;"-"&amp;$AJ$2,#REF!)*BP$6)/BQ$5</f>
        <v>#REF!</v>
      </c>
      <c r="BR189" s="21" t="e">
        <f>(SUMIF(#REF!,"*-Si-USD-*-"&amp;$A189&amp;"-"&amp;$AJ$2,#REF!)*BR$6-SUMIF(#REF!,"*-Si-USD-*-"&amp;$A189&amp;"-"&amp;$AJ$2,#REF!)*BQ$6)/BR$5</f>
        <v>#REF!</v>
      </c>
      <c r="BS189" s="21" t="e">
        <f>(SUMIF(#REF!,"*-Si-USD-*-"&amp;$A189&amp;"-"&amp;$AJ$2,#REF!)*BS$6-SUMIF(#REF!,"*-Si-USD-*-"&amp;$A189&amp;"-"&amp;$AJ$2,#REF!)*BR$6)/BS$5</f>
        <v>#REF!</v>
      </c>
      <c r="BT189" s="21" t="e">
        <f>(SUMIF(#REF!,"*-Si-USD-*-"&amp;$A189&amp;"-"&amp;$AJ$2,#REF!)*BT$6-SUMIF(#REF!,"*-Si-USD-*-"&amp;$A189&amp;"-"&amp;$AJ$2,#REF!)*BS$6)/BT$5</f>
        <v>#REF!</v>
      </c>
      <c r="BU189" s="21" t="e">
        <f>(SUMIF(#REF!,"*-Si-USD-*-"&amp;$A189&amp;"-"&amp;$AJ$2,#REF!)*BU$6-SUMIF(#REF!,"*-Si-USD-*-"&amp;$A189&amp;"-"&amp;$AJ$2,#REF!)*BT$6)/BU$5</f>
        <v>#REF!</v>
      </c>
      <c r="BV189" s="21" t="e">
        <f>(SUMIF(#REF!,"*-Si-USD-*-"&amp;$A189&amp;"-"&amp;$AJ$2,#REF!)*BV$6-SUMIF(#REF!,"*-Si-USD-*-"&amp;$A189&amp;"-"&amp;$AJ$2,#REF!)*BU$6)/BV$5</f>
        <v>#REF!</v>
      </c>
      <c r="BW189" s="21" t="e">
        <f>(SUMIF(#REF!,"*-Si-USD-*-"&amp;$A189&amp;"-"&amp;$AJ$2,#REF!)*BW$6-SUMIF(#REF!,"*-Si-USD-*-"&amp;$A189&amp;"-"&amp;$AJ$2,#REF!)*BV$6)/BW$5</f>
        <v>#REF!</v>
      </c>
      <c r="BX189" s="21" t="e">
        <f>(SUMIF(#REF!,"*-Si-USD-*-"&amp;$A189&amp;"-"&amp;$AJ$2,#REF!)*BX$6-SUMIF(#REF!,"*-Si-USD-*-"&amp;$A189&amp;"-"&amp;$AJ$2,#REF!)*BW$6)/BX$5</f>
        <v>#REF!</v>
      </c>
      <c r="CB189" s="28">
        <f>IFERROR(1000*SUMIF(#REF!,"*-Si-*-Si-"&amp;$A189&amp;"-"&amp;$AJ$2,#REF!)/(SUM(CC189:CE189)*$BX$6),0)</f>
        <v>0</v>
      </c>
      <c r="CC189" s="22" t="e">
        <f>SUMIF(#REF!,"*-Si-VEF-Si-"&amp;$A189&amp;"-"&amp;$AJ$2,#REF!)</f>
        <v>#REF!</v>
      </c>
      <c r="CD189" s="23" t="e">
        <f>SUMIF(#REF!,"*-Si-VEQ-Si-"&amp;$A189&amp;"-"&amp;$AJ$2,#REF!)</f>
        <v>#REF!</v>
      </c>
      <c r="CE189" s="24" t="e">
        <f>SUMIF(#REF!,"*-Si-USD-Si-"&amp;$A189&amp;"-"&amp;$AJ$2,#REF!)</f>
        <v>#REF!</v>
      </c>
      <c r="CI189" s="15" t="str">
        <f t="shared" si="51"/>
        <v>E189</v>
      </c>
      <c r="CK189" s="16">
        <v>6</v>
      </c>
      <c r="CL189" s="16">
        <v>4</v>
      </c>
      <c r="CM189" s="16">
        <v>4</v>
      </c>
    </row>
    <row r="190" spans="1:91" ht="20.100000000000001" customHeight="1" x14ac:dyDescent="0.25">
      <c r="A190" s="18" t="s">
        <v>314</v>
      </c>
      <c r="E190" s="15" t="s">
        <v>314</v>
      </c>
      <c r="G190" s="15" t="str">
        <f t="shared" si="52"/>
        <v>D190</v>
      </c>
      <c r="I190" s="27">
        <f ca="1">IFERROR(1000*SUMIF(#REF!,"*-Si-*-*-"&amp;$A190&amp;"-"&amp;J$2,INDIRECT("'BD Ppto'!"&amp;#REF!))/(SUM(J190:L190)*L$415),0)</f>
        <v>0</v>
      </c>
      <c r="J190" s="19" t="e">
        <f ca="1">SUMIF(#REF!,"*-Si-VEF-*-"&amp;$A190&amp;"-"&amp;$J$2,INDIRECT("'BD Ppto'!"&amp;#REF!))</f>
        <v>#REF!</v>
      </c>
      <c r="K190" s="20" t="e">
        <f ca="1">SUMIF(#REF!,"*-Si-VEQ-*-"&amp;$A190&amp;"-"&amp;$J$2,INDIRECT("'BD Ppto'!"&amp;#REF!))</f>
        <v>#REF!</v>
      </c>
      <c r="L190" s="21" t="e">
        <f ca="1">SUMIF(#REF!,"*-Si-USD-*-"&amp;$A190&amp;"-"&amp;$J$2,INDIRECT("'BD Ppto'!"&amp;#REF!))</f>
        <v>#REF!</v>
      </c>
      <c r="N190" s="27">
        <f ca="1">IFERROR(1000*SUMIF(#REF!,"*-Si-*-*-"&amp;$A190&amp;"-"&amp;O$2,INDIRECT("'BD Ppto'!"&amp;#REF!))/(SUM(O190:Q190)*Q$415),0)</f>
        <v>0</v>
      </c>
      <c r="O190" s="19" t="e">
        <f ca="1">SUMIF(#REF!,"*-Si-VEF-*-"&amp;$A190&amp;"-"&amp;O$2,INDIRECT("'BD Ppto'!"&amp;#REF!))</f>
        <v>#REF!</v>
      </c>
      <c r="P190" s="20" t="e">
        <f ca="1">SUMIF(#REF!,"*-Si-VEQ-*-"&amp;$A190&amp;"-"&amp;O$2,INDIRECT("'BD Ppto'!"&amp;#REF!))</f>
        <v>#REF!</v>
      </c>
      <c r="Q190" s="21" t="e">
        <f ca="1">SUMIF(#REF!,"*-Si-USD-*-"&amp;$A190&amp;"-"&amp;O$2,INDIRECT("'BD Ppto'!"&amp;#REF!))</f>
        <v>#REF!</v>
      </c>
      <c r="S190" s="27">
        <f ca="1">IFERROR(1000*SUMIF(#REF!,"*-Si-*-*-"&amp;$A190&amp;"-"&amp;T$2,INDIRECT("'BD Ppto'!"&amp;#REF!))/(SUM(T190:V190)*V$415),0)</f>
        <v>0</v>
      </c>
      <c r="T190" s="19" t="e">
        <f ca="1">SUMIF(#REF!,"*-Si-VEF-*-"&amp;$A190&amp;"-"&amp;T$2,INDIRECT("'BD Ppto'!"&amp;#REF!))</f>
        <v>#REF!</v>
      </c>
      <c r="U190" s="20" t="e">
        <f ca="1">SUMIF(#REF!,"*-Si-VEQ-*-"&amp;$A190&amp;"-"&amp;T$2,INDIRECT("'BD Ppto'!"&amp;#REF!))</f>
        <v>#REF!</v>
      </c>
      <c r="V190" s="21" t="e">
        <f ca="1">SUMIF(#REF!,"*-Si-USD-*-"&amp;$A190&amp;"-"&amp;T$2,INDIRECT("'BD Ppto'!"&amp;#REF!))</f>
        <v>#REF!</v>
      </c>
      <c r="X190" s="27">
        <f ca="1">IFERROR(1000*SUMIF(#REF!,"*-Si-*-*-"&amp;$A190&amp;"-"&amp;Y$2,INDIRECT("'BD Ppto'!"&amp;#REF!))/(SUM(Y190:AA190)*AA$415),0)</f>
        <v>0</v>
      </c>
      <c r="Y190" s="19" t="e">
        <f ca="1">SUMIF(#REF!,"*-Si-VEF-*-"&amp;$A190&amp;"-"&amp;Y$2,INDIRECT("'BD Ppto'!"&amp;#REF!))</f>
        <v>#REF!</v>
      </c>
      <c r="Z190" s="20" t="e">
        <f ca="1">SUMIF(#REF!,"*-Si-VEQ-*-"&amp;$A190&amp;"-"&amp;Y$2,INDIRECT("'BD Ppto'!"&amp;#REF!))</f>
        <v>#REF!</v>
      </c>
      <c r="AA190" s="21" t="e">
        <f ca="1">SUMIF(#REF!,"*-Si-USD-*-"&amp;$A190&amp;"-"&amp;Y$2,INDIRECT("'BD Ppto'!"&amp;#REF!))</f>
        <v>#REF!</v>
      </c>
      <c r="AC190" s="28">
        <f ca="1">IFERROR(1000*SUMIF(#REF!,"*-Si-*-Si-"&amp;$A190&amp;"-"&amp;AD$2,INDIRECT("'BD Ppto'!"&amp;#REF!))/(SUM(AD190:AF190)*AF$415),0)</f>
        <v>0</v>
      </c>
      <c r="AD190" s="22" t="e">
        <f ca="1">SUMIF(#REF!,"*-Si-VEF-Si-"&amp;$A190&amp;"-"&amp;AD$2,INDIRECT("'BD Ppto'!"&amp;#REF!))</f>
        <v>#REF!</v>
      </c>
      <c r="AE190" s="23" t="e">
        <f ca="1">SUMIF(#REF!,"*-Si-VEQ-Si-"&amp;$A190&amp;"-"&amp;AD$2,INDIRECT("'BD Ppto'!"&amp;#REF!))</f>
        <v>#REF!</v>
      </c>
      <c r="AF190" s="24" t="e">
        <f ca="1">SUMIF(#REF!,"*-Si-USD-Si-"&amp;$A190&amp;"-"&amp;AD$2,INDIRECT("'BD Ppto'!"&amp;#REF!))</f>
        <v>#REF!</v>
      </c>
      <c r="AI190" s="27">
        <f>IFERROR(1000*SUMIF(#REF!,"*-Si-*-*-"&amp;$A190&amp;"-"&amp;$AJ$2,#REF!)/((SUMIF(#REF!,"*-Si-*-*-"&amp;$A190&amp;"-"&amp;$AJ$2,#REF!))*$AV$6),0)</f>
        <v>0</v>
      </c>
      <c r="AJ190" s="25" t="e">
        <f>SUMIF(#REF!,"*-Si-VEF-*-"&amp;$A190&amp;"-"&amp;$AJ$2,#REF!)</f>
        <v>#REF!</v>
      </c>
      <c r="AK190" s="19" t="e">
        <f>SUMIF(#REF!,"*-Si-VEF-*-"&amp;$A190&amp;"-"&amp;$AJ$2,#REF!)</f>
        <v>#REF!</v>
      </c>
      <c r="AL190" s="19" t="e">
        <f>(SUMIF(#REF!,"*-Si-VEF-*-"&amp;$A190&amp;"-"&amp;$AJ$2,#REF!)*AL$6-SUMIF(#REF!,"*-Si-VEF-*-"&amp;$A190&amp;"-"&amp;$AJ$2,#REF!)*AK$6)/AL$5</f>
        <v>#REF!</v>
      </c>
      <c r="AM190" s="19" t="e">
        <f>(SUMIF(#REF!,"*-Si-VEF-*-"&amp;$A190&amp;"-"&amp;$AJ$2,#REF!)*AM$6-SUMIF(#REF!,"*-Si-VEF-*-"&amp;$A190&amp;"-"&amp;$AJ$2,#REF!)*AL$6)/AM$5</f>
        <v>#REF!</v>
      </c>
      <c r="AN190" s="19" t="e">
        <f>(SUMIF(#REF!,"*-Si-VEF-*-"&amp;$A190&amp;"-"&amp;$AJ$2,#REF!)*AN$6-SUMIF(#REF!,"*-Si-VEF-*-"&amp;$A190&amp;"-"&amp;$AJ$2,#REF!)*AM$6)/AN$5</f>
        <v>#REF!</v>
      </c>
      <c r="AO190" s="19" t="e">
        <f>(SUMIF(#REF!,"*-Si-VEF-*-"&amp;$A190&amp;"-"&amp;$AJ$2,#REF!)*AO$6-SUMIF(#REF!,"*-Si-VEF-*-"&amp;$A190&amp;"-"&amp;$AJ$2,#REF!)*AN$6)/AO$5</f>
        <v>#REF!</v>
      </c>
      <c r="AP190" s="19" t="e">
        <f>(SUMIF(#REF!,"*-Si-VEF-*-"&amp;$A190&amp;"-"&amp;$AJ$2,#REF!)*AP$6-SUMIF(#REF!,"*-Si-VEF-*-"&amp;$A190&amp;"-"&amp;$AJ$2,#REF!)*AO$6)/AP$5</f>
        <v>#REF!</v>
      </c>
      <c r="AQ190" s="19" t="e">
        <f>(SUMIF(#REF!,"*-Si-VEF-*-"&amp;$A190&amp;"-"&amp;$AJ$2,#REF!)*AQ$6-SUMIF(#REF!,"*-Si-VEF-*-"&amp;$A190&amp;"-"&amp;$AJ$2,#REF!)*AP$6)/AQ$5</f>
        <v>#REF!</v>
      </c>
      <c r="AR190" s="19" t="e">
        <f>(SUMIF(#REF!,"*-Si-VEF-*-"&amp;$A190&amp;"-"&amp;$AJ$2,#REF!)*AR$6-SUMIF(#REF!,"*-Si-VEF-*-"&amp;$A190&amp;"-"&amp;$AJ$2,#REF!)*AQ$6)/AR$5</f>
        <v>#REF!</v>
      </c>
      <c r="AS190" s="19" t="e">
        <f>(SUMIF(#REF!,"*-Si-VEF-*-"&amp;$A190&amp;"-"&amp;$AJ$2,#REF!)*AS$6-SUMIF(#REF!,"*-Si-VEF-*-"&amp;$A190&amp;"-"&amp;$AJ$2,#REF!)*AR$6)/AS$5</f>
        <v>#REF!</v>
      </c>
      <c r="AT190" s="19" t="e">
        <f>(SUMIF(#REF!,"*-Si-VEF-*-"&amp;$A190&amp;"-"&amp;$AJ$2,#REF!)*AT$6-SUMIF(#REF!,"*-Si-VEF-*-"&amp;$A190&amp;"-"&amp;$AJ$2,#REF!)*AS$6)/AT$5</f>
        <v>#REF!</v>
      </c>
      <c r="AU190" s="19" t="e">
        <f>(SUMIF(#REF!,"*-Si-VEF-*-"&amp;$A190&amp;"-"&amp;$AJ$2,#REF!)*AU$6-SUMIF(#REF!,"*-Si-VEF-*-"&amp;$A190&amp;"-"&amp;$AJ$2,#REF!)*AT$6)/AU$5</f>
        <v>#REF!</v>
      </c>
      <c r="AV190" s="19" t="e">
        <f>(SUMIF(#REF!,"*-Si-VEF-*-"&amp;$A190&amp;"-"&amp;$AJ$2,#REF!)*AV$6-SUMIF(#REF!,"*-Si-VEF-*-"&amp;$A190&amp;"-"&amp;$AJ$2,#REF!)*AU$6)/AV$5</f>
        <v>#REF!</v>
      </c>
      <c r="AX190" s="25" t="e">
        <f>SUMIF(#REF!,"*-Si-VEQ-*-"&amp;$A190&amp;"-"&amp;$AJ$2,#REF!)</f>
        <v>#REF!</v>
      </c>
      <c r="AY190" s="20" t="e">
        <f>SUMIF(#REF!,"*-Si-VEQ-*-"&amp;$A190&amp;"-"&amp;$AJ$2,#REF!)</f>
        <v>#REF!</v>
      </c>
      <c r="AZ190" s="20" t="e">
        <f>(SUMIF(#REF!,"*-Si-VEQ-*-"&amp;$A190&amp;"-"&amp;$AJ$2,#REF!)*AZ$6-SUMIF(#REF!,"*-Si-VEQ-*-"&amp;$A190&amp;"-"&amp;$AJ$2,#REF!)*AY$6)/AZ$5</f>
        <v>#REF!</v>
      </c>
      <c r="BA190" s="20" t="e">
        <f>(SUMIF(#REF!,"*-Si-VEQ-*-"&amp;$A190&amp;"-"&amp;$AJ$2,#REF!)*BA$6-SUMIF(#REF!,"*-Si-VEQ-*-"&amp;$A190&amp;"-"&amp;$AJ$2,#REF!)*AZ$6)/BA$5</f>
        <v>#REF!</v>
      </c>
      <c r="BB190" s="20" t="e">
        <f>(SUMIF(#REF!,"*-Si-VEQ-*-"&amp;$A190&amp;"-"&amp;$AJ$2,#REF!)*BB$6-SUMIF(#REF!,"*-Si-VEQ-*-"&amp;$A190&amp;"-"&amp;$AJ$2,#REF!)*BA$6)/BB$5</f>
        <v>#REF!</v>
      </c>
      <c r="BC190" s="20" t="e">
        <f>(SUMIF(#REF!,"*-Si-VEQ-*-"&amp;$A190&amp;"-"&amp;$AJ$2,#REF!)*BC$6-SUMIF(#REF!,"*-Si-VEQ-*-"&amp;$A190&amp;"-"&amp;$AJ$2,#REF!)*BB$6)/BC$5</f>
        <v>#REF!</v>
      </c>
      <c r="BD190" s="20" t="e">
        <f>(SUMIF(#REF!,"*-Si-VEQ-*-"&amp;$A190&amp;"-"&amp;$AJ$2,#REF!)*BD$6-SUMIF(#REF!,"*-Si-VEQ-*-"&amp;$A190&amp;"-"&amp;$AJ$2,#REF!)*BC$6)/BD$5</f>
        <v>#REF!</v>
      </c>
      <c r="BE190" s="20" t="e">
        <f>(SUMIF(#REF!,"*-Si-VEQ-*-"&amp;$A190&amp;"-"&amp;$AJ$2,#REF!)*BE$6-SUMIF(#REF!,"*-Si-VEQ-*-"&amp;$A190&amp;"-"&amp;$AJ$2,#REF!)*BD$6)/BE$5</f>
        <v>#REF!</v>
      </c>
      <c r="BF190" s="20" t="e">
        <f>(SUMIF(#REF!,"*-Si-VEQ-*-"&amp;$A190&amp;"-"&amp;$AJ$2,#REF!)*BF$6-SUMIF(#REF!,"*-Si-VEQ-*-"&amp;$A190&amp;"-"&amp;$AJ$2,#REF!)*BE$6)/BF$5</f>
        <v>#REF!</v>
      </c>
      <c r="BG190" s="20" t="e">
        <f>(SUMIF(#REF!,"*-Si-VEQ-*-"&amp;$A190&amp;"-"&amp;$AJ$2,#REF!)*BG$6-SUMIF(#REF!,"*-Si-VEQ-*-"&amp;$A190&amp;"-"&amp;$AJ$2,#REF!)*BF$6)/BG$5</f>
        <v>#REF!</v>
      </c>
      <c r="BH190" s="20" t="e">
        <f>(SUMIF(#REF!,"*-Si-VEQ-*-"&amp;$A190&amp;"-"&amp;$AJ$2,#REF!)*BH$6-SUMIF(#REF!,"*-Si-VEQ-*-"&amp;$A190&amp;"-"&amp;$AJ$2,#REF!)*BG$6)/BH$5</f>
        <v>#REF!</v>
      </c>
      <c r="BI190" s="20" t="e">
        <f>(SUMIF(#REF!,"*-Si-VEQ-*-"&amp;$A190&amp;"-"&amp;$AJ$2,#REF!)*BI$6-SUMIF(#REF!,"*-Si-VEQ-*-"&amp;$A190&amp;"-"&amp;$AJ$2,#REF!)*BH$6)/BI$5</f>
        <v>#REF!</v>
      </c>
      <c r="BJ190" s="20" t="e">
        <f>(SUMIF(#REF!,"*-Si-VEQ-*-"&amp;$A190&amp;"-"&amp;$AJ$2,#REF!)*BJ$6-SUMIF(#REF!,"*-Si-VEQ-*-"&amp;$A190&amp;"-"&amp;$AJ$2,#REF!)*BI$6)/BJ$5</f>
        <v>#REF!</v>
      </c>
      <c r="BL190" s="25" t="e">
        <f>SUMIF(#REF!,"*-Si-USD-*-"&amp;$A190&amp;"-"&amp;$AJ$2,#REF!)</f>
        <v>#REF!</v>
      </c>
      <c r="BM190" s="21" t="e">
        <f>SUMIF(#REF!,"*-Si-USD-*-"&amp;$A190&amp;"-"&amp;$AJ$2,#REF!)</f>
        <v>#REF!</v>
      </c>
      <c r="BN190" s="21" t="e">
        <f>(SUMIF(#REF!,"*-Si-USD-*-"&amp;$A190&amp;"-"&amp;$AJ$2,#REF!)*BN$6-SUMIF(#REF!,"*-Si-USD-*-"&amp;$A190&amp;"-"&amp;$AJ$2,#REF!)*BM$6)/BN$5</f>
        <v>#REF!</v>
      </c>
      <c r="BO190" s="21" t="e">
        <f>(SUMIF(#REF!,"*-Si-USD-*-"&amp;$A190&amp;"-"&amp;$AJ$2,#REF!)*BO$6-SUMIF(#REF!,"*-Si-USD-*-"&amp;$A190&amp;"-"&amp;$AJ$2,#REF!)*BN$6)/BO$5</f>
        <v>#REF!</v>
      </c>
      <c r="BP190" s="21" t="e">
        <f>(SUMIF(#REF!,"*-Si-USD-*-"&amp;$A190&amp;"-"&amp;$AJ$2,#REF!)*BP$6-SUMIF(#REF!,"*-Si-USD-*-"&amp;$A190&amp;"-"&amp;$AJ$2,#REF!)*BO$6)/BP$5</f>
        <v>#REF!</v>
      </c>
      <c r="BQ190" s="21" t="e">
        <f>(SUMIF(#REF!,"*-Si-USD-*-"&amp;$A190&amp;"-"&amp;$AJ$2,#REF!)*BQ$6-SUMIF(#REF!,"*-Si-USD-*-"&amp;$A190&amp;"-"&amp;$AJ$2,#REF!)*BP$6)/BQ$5</f>
        <v>#REF!</v>
      </c>
      <c r="BR190" s="21" t="e">
        <f>(SUMIF(#REF!,"*-Si-USD-*-"&amp;$A190&amp;"-"&amp;$AJ$2,#REF!)*BR$6-SUMIF(#REF!,"*-Si-USD-*-"&amp;$A190&amp;"-"&amp;$AJ$2,#REF!)*BQ$6)/BR$5</f>
        <v>#REF!</v>
      </c>
      <c r="BS190" s="21" t="e">
        <f>(SUMIF(#REF!,"*-Si-USD-*-"&amp;$A190&amp;"-"&amp;$AJ$2,#REF!)*BS$6-SUMIF(#REF!,"*-Si-USD-*-"&amp;$A190&amp;"-"&amp;$AJ$2,#REF!)*BR$6)/BS$5</f>
        <v>#REF!</v>
      </c>
      <c r="BT190" s="21" t="e">
        <f>(SUMIF(#REF!,"*-Si-USD-*-"&amp;$A190&amp;"-"&amp;$AJ$2,#REF!)*BT$6-SUMIF(#REF!,"*-Si-USD-*-"&amp;$A190&amp;"-"&amp;$AJ$2,#REF!)*BS$6)/BT$5</f>
        <v>#REF!</v>
      </c>
      <c r="BU190" s="21" t="e">
        <f>(SUMIF(#REF!,"*-Si-USD-*-"&amp;$A190&amp;"-"&amp;$AJ$2,#REF!)*BU$6-SUMIF(#REF!,"*-Si-USD-*-"&amp;$A190&amp;"-"&amp;$AJ$2,#REF!)*BT$6)/BU$5</f>
        <v>#REF!</v>
      </c>
      <c r="BV190" s="21" t="e">
        <f>(SUMIF(#REF!,"*-Si-USD-*-"&amp;$A190&amp;"-"&amp;$AJ$2,#REF!)*BV$6-SUMIF(#REF!,"*-Si-USD-*-"&amp;$A190&amp;"-"&amp;$AJ$2,#REF!)*BU$6)/BV$5</f>
        <v>#REF!</v>
      </c>
      <c r="BW190" s="21" t="e">
        <f>(SUMIF(#REF!,"*-Si-USD-*-"&amp;$A190&amp;"-"&amp;$AJ$2,#REF!)*BW$6-SUMIF(#REF!,"*-Si-USD-*-"&amp;$A190&amp;"-"&amp;$AJ$2,#REF!)*BV$6)/BW$5</f>
        <v>#REF!</v>
      </c>
      <c r="BX190" s="21" t="e">
        <f>(SUMIF(#REF!,"*-Si-USD-*-"&amp;$A190&amp;"-"&amp;$AJ$2,#REF!)*BX$6-SUMIF(#REF!,"*-Si-USD-*-"&amp;$A190&amp;"-"&amp;$AJ$2,#REF!)*BW$6)/BX$5</f>
        <v>#REF!</v>
      </c>
      <c r="CB190" s="28">
        <f>IFERROR(1000*SUMIF(#REF!,"*-Si-*-Si-"&amp;$A190&amp;"-"&amp;$AJ$2,#REF!)/(SUM(CC190:CE190)*$BX$6),0)</f>
        <v>0</v>
      </c>
      <c r="CC190" s="22" t="e">
        <f>SUMIF(#REF!,"*-Si-VEF-Si-"&amp;$A190&amp;"-"&amp;$AJ$2,#REF!)</f>
        <v>#REF!</v>
      </c>
      <c r="CD190" s="23" t="e">
        <f>SUMIF(#REF!,"*-Si-VEQ-Si-"&amp;$A190&amp;"-"&amp;$AJ$2,#REF!)</f>
        <v>#REF!</v>
      </c>
      <c r="CE190" s="24" t="e">
        <f>SUMIF(#REF!,"*-Si-USD-Si-"&amp;$A190&amp;"-"&amp;$AJ$2,#REF!)</f>
        <v>#REF!</v>
      </c>
      <c r="CI190" s="15" t="str">
        <f t="shared" si="51"/>
        <v>E190</v>
      </c>
      <c r="CK190" s="16">
        <v>6</v>
      </c>
      <c r="CL190" s="16">
        <v>4</v>
      </c>
      <c r="CM190" s="16">
        <v>4</v>
      </c>
    </row>
    <row r="191" spans="1:91" ht="20.100000000000001" customHeight="1" x14ac:dyDescent="0.25">
      <c r="A191" s="18" t="s">
        <v>315</v>
      </c>
      <c r="E191" s="15" t="s">
        <v>315</v>
      </c>
      <c r="G191" s="15" t="str">
        <f t="shared" si="52"/>
        <v>D191</v>
      </c>
      <c r="I191" s="27">
        <f ca="1">IFERROR(1000*SUMIF(#REF!,"*-Si-*-*-"&amp;$A191&amp;"-"&amp;J$2,INDIRECT("'BD Ppto'!"&amp;#REF!))/(SUM(J191:L191)*L$415),0)</f>
        <v>0</v>
      </c>
      <c r="J191" s="19" t="e">
        <f ca="1">SUMIF(#REF!,"*-Si-VEF-*-"&amp;$A191&amp;"-"&amp;$J$2,INDIRECT("'BD Ppto'!"&amp;#REF!))</f>
        <v>#REF!</v>
      </c>
      <c r="K191" s="20" t="e">
        <f ca="1">SUMIF(#REF!,"*-Si-VEQ-*-"&amp;$A191&amp;"-"&amp;$J$2,INDIRECT("'BD Ppto'!"&amp;#REF!))</f>
        <v>#REF!</v>
      </c>
      <c r="L191" s="21" t="e">
        <f ca="1">SUMIF(#REF!,"*-Si-USD-*-"&amp;$A191&amp;"-"&amp;$J$2,INDIRECT("'BD Ppto'!"&amp;#REF!))</f>
        <v>#REF!</v>
      </c>
      <c r="N191" s="27">
        <f ca="1">IFERROR(1000*SUMIF(#REF!,"*-Si-*-*-"&amp;$A191&amp;"-"&amp;O$2,INDIRECT("'BD Ppto'!"&amp;#REF!))/(SUM(O191:Q191)*Q$415),0)</f>
        <v>0</v>
      </c>
      <c r="O191" s="19" t="e">
        <f ca="1">SUMIF(#REF!,"*-Si-VEF-*-"&amp;$A191&amp;"-"&amp;O$2,INDIRECT("'BD Ppto'!"&amp;#REF!))</f>
        <v>#REF!</v>
      </c>
      <c r="P191" s="20" t="e">
        <f ca="1">SUMIF(#REF!,"*-Si-VEQ-*-"&amp;$A191&amp;"-"&amp;O$2,INDIRECT("'BD Ppto'!"&amp;#REF!))</f>
        <v>#REF!</v>
      </c>
      <c r="Q191" s="21" t="e">
        <f ca="1">SUMIF(#REF!,"*-Si-USD-*-"&amp;$A191&amp;"-"&amp;O$2,INDIRECT("'BD Ppto'!"&amp;#REF!))</f>
        <v>#REF!</v>
      </c>
      <c r="S191" s="27">
        <f ca="1">IFERROR(1000*SUMIF(#REF!,"*-Si-*-*-"&amp;$A191&amp;"-"&amp;T$2,INDIRECT("'BD Ppto'!"&amp;#REF!))/(SUM(T191:V191)*V$415),0)</f>
        <v>0</v>
      </c>
      <c r="T191" s="19" t="e">
        <f ca="1">SUMIF(#REF!,"*-Si-VEF-*-"&amp;$A191&amp;"-"&amp;T$2,INDIRECT("'BD Ppto'!"&amp;#REF!))</f>
        <v>#REF!</v>
      </c>
      <c r="U191" s="20" t="e">
        <f ca="1">SUMIF(#REF!,"*-Si-VEQ-*-"&amp;$A191&amp;"-"&amp;T$2,INDIRECT("'BD Ppto'!"&amp;#REF!))</f>
        <v>#REF!</v>
      </c>
      <c r="V191" s="21" t="e">
        <f ca="1">SUMIF(#REF!,"*-Si-USD-*-"&amp;$A191&amp;"-"&amp;T$2,INDIRECT("'BD Ppto'!"&amp;#REF!))</f>
        <v>#REF!</v>
      </c>
      <c r="X191" s="27">
        <f ca="1">IFERROR(1000*SUMIF(#REF!,"*-Si-*-*-"&amp;$A191&amp;"-"&amp;Y$2,INDIRECT("'BD Ppto'!"&amp;#REF!))/(SUM(Y191:AA191)*AA$415),0)</f>
        <v>0</v>
      </c>
      <c r="Y191" s="19" t="e">
        <f ca="1">SUMIF(#REF!,"*-Si-VEF-*-"&amp;$A191&amp;"-"&amp;Y$2,INDIRECT("'BD Ppto'!"&amp;#REF!))</f>
        <v>#REF!</v>
      </c>
      <c r="Z191" s="20" t="e">
        <f ca="1">SUMIF(#REF!,"*-Si-VEQ-*-"&amp;$A191&amp;"-"&amp;Y$2,INDIRECT("'BD Ppto'!"&amp;#REF!))</f>
        <v>#REF!</v>
      </c>
      <c r="AA191" s="21" t="e">
        <f ca="1">SUMIF(#REF!,"*-Si-USD-*-"&amp;$A191&amp;"-"&amp;Y$2,INDIRECT("'BD Ppto'!"&amp;#REF!))</f>
        <v>#REF!</v>
      </c>
      <c r="AC191" s="28">
        <f ca="1">IFERROR(1000*SUMIF(#REF!,"*-Si-*-Si-"&amp;$A191&amp;"-"&amp;AD$2,INDIRECT("'BD Ppto'!"&amp;#REF!))/(SUM(AD191:AF191)*AF$415),0)</f>
        <v>0</v>
      </c>
      <c r="AD191" s="22" t="e">
        <f ca="1">SUMIF(#REF!,"*-Si-VEF-Si-"&amp;$A191&amp;"-"&amp;AD$2,INDIRECT("'BD Ppto'!"&amp;#REF!))</f>
        <v>#REF!</v>
      </c>
      <c r="AE191" s="23" t="e">
        <f ca="1">SUMIF(#REF!,"*-Si-VEQ-Si-"&amp;$A191&amp;"-"&amp;AD$2,INDIRECT("'BD Ppto'!"&amp;#REF!))</f>
        <v>#REF!</v>
      </c>
      <c r="AF191" s="24" t="e">
        <f ca="1">SUMIF(#REF!,"*-Si-USD-Si-"&amp;$A191&amp;"-"&amp;AD$2,INDIRECT("'BD Ppto'!"&amp;#REF!))</f>
        <v>#REF!</v>
      </c>
      <c r="AI191" s="27">
        <f>IFERROR(1000*SUMIF(#REF!,"*-Si-*-*-"&amp;$A191&amp;"-"&amp;$AJ$2,#REF!)/((SUMIF(#REF!,"*-Si-*-*-"&amp;$A191&amp;"-"&amp;$AJ$2,#REF!))*$AV$6),0)</f>
        <v>0</v>
      </c>
      <c r="AJ191" s="25" t="e">
        <f>SUMIF(#REF!,"*-Si-VEF-*-"&amp;$A191&amp;"-"&amp;$AJ$2,#REF!)</f>
        <v>#REF!</v>
      </c>
      <c r="AK191" s="19" t="e">
        <f>SUMIF(#REF!,"*-Si-VEF-*-"&amp;$A191&amp;"-"&amp;$AJ$2,#REF!)</f>
        <v>#REF!</v>
      </c>
      <c r="AL191" s="19" t="e">
        <f>(SUMIF(#REF!,"*-Si-VEF-*-"&amp;$A191&amp;"-"&amp;$AJ$2,#REF!)*AL$6-SUMIF(#REF!,"*-Si-VEF-*-"&amp;$A191&amp;"-"&amp;$AJ$2,#REF!)*AK$6)/AL$5</f>
        <v>#REF!</v>
      </c>
      <c r="AM191" s="19" t="e">
        <f>(SUMIF(#REF!,"*-Si-VEF-*-"&amp;$A191&amp;"-"&amp;$AJ$2,#REF!)*AM$6-SUMIF(#REF!,"*-Si-VEF-*-"&amp;$A191&amp;"-"&amp;$AJ$2,#REF!)*AL$6)/AM$5</f>
        <v>#REF!</v>
      </c>
      <c r="AN191" s="19" t="e">
        <f>(SUMIF(#REF!,"*-Si-VEF-*-"&amp;$A191&amp;"-"&amp;$AJ$2,#REF!)*AN$6-SUMIF(#REF!,"*-Si-VEF-*-"&amp;$A191&amp;"-"&amp;$AJ$2,#REF!)*AM$6)/AN$5</f>
        <v>#REF!</v>
      </c>
      <c r="AO191" s="19" t="e">
        <f>(SUMIF(#REF!,"*-Si-VEF-*-"&amp;$A191&amp;"-"&amp;$AJ$2,#REF!)*AO$6-SUMIF(#REF!,"*-Si-VEF-*-"&amp;$A191&amp;"-"&amp;$AJ$2,#REF!)*AN$6)/AO$5</f>
        <v>#REF!</v>
      </c>
      <c r="AP191" s="19" t="e">
        <f>(SUMIF(#REF!,"*-Si-VEF-*-"&amp;$A191&amp;"-"&amp;$AJ$2,#REF!)*AP$6-SUMIF(#REF!,"*-Si-VEF-*-"&amp;$A191&amp;"-"&amp;$AJ$2,#REF!)*AO$6)/AP$5</f>
        <v>#REF!</v>
      </c>
      <c r="AQ191" s="19" t="e">
        <f>(SUMIF(#REF!,"*-Si-VEF-*-"&amp;$A191&amp;"-"&amp;$AJ$2,#REF!)*AQ$6-SUMIF(#REF!,"*-Si-VEF-*-"&amp;$A191&amp;"-"&amp;$AJ$2,#REF!)*AP$6)/AQ$5</f>
        <v>#REF!</v>
      </c>
      <c r="AR191" s="19" t="e">
        <f>(SUMIF(#REF!,"*-Si-VEF-*-"&amp;$A191&amp;"-"&amp;$AJ$2,#REF!)*AR$6-SUMIF(#REF!,"*-Si-VEF-*-"&amp;$A191&amp;"-"&amp;$AJ$2,#REF!)*AQ$6)/AR$5</f>
        <v>#REF!</v>
      </c>
      <c r="AS191" s="19" t="e">
        <f>(SUMIF(#REF!,"*-Si-VEF-*-"&amp;$A191&amp;"-"&amp;$AJ$2,#REF!)*AS$6-SUMIF(#REF!,"*-Si-VEF-*-"&amp;$A191&amp;"-"&amp;$AJ$2,#REF!)*AR$6)/AS$5</f>
        <v>#REF!</v>
      </c>
      <c r="AT191" s="19" t="e">
        <f>(SUMIF(#REF!,"*-Si-VEF-*-"&amp;$A191&amp;"-"&amp;$AJ$2,#REF!)*AT$6-SUMIF(#REF!,"*-Si-VEF-*-"&amp;$A191&amp;"-"&amp;$AJ$2,#REF!)*AS$6)/AT$5</f>
        <v>#REF!</v>
      </c>
      <c r="AU191" s="19" t="e">
        <f>(SUMIF(#REF!,"*-Si-VEF-*-"&amp;$A191&amp;"-"&amp;$AJ$2,#REF!)*AU$6-SUMIF(#REF!,"*-Si-VEF-*-"&amp;$A191&amp;"-"&amp;$AJ$2,#REF!)*AT$6)/AU$5</f>
        <v>#REF!</v>
      </c>
      <c r="AV191" s="19" t="e">
        <f>(SUMIF(#REF!,"*-Si-VEF-*-"&amp;$A191&amp;"-"&amp;$AJ$2,#REF!)*AV$6-SUMIF(#REF!,"*-Si-VEF-*-"&amp;$A191&amp;"-"&amp;$AJ$2,#REF!)*AU$6)/AV$5</f>
        <v>#REF!</v>
      </c>
      <c r="AX191" s="25" t="e">
        <f>SUMIF(#REF!,"*-Si-VEQ-*-"&amp;$A191&amp;"-"&amp;$AJ$2,#REF!)</f>
        <v>#REF!</v>
      </c>
      <c r="AY191" s="20" t="e">
        <f>SUMIF(#REF!,"*-Si-VEQ-*-"&amp;$A191&amp;"-"&amp;$AJ$2,#REF!)</f>
        <v>#REF!</v>
      </c>
      <c r="AZ191" s="20" t="e">
        <f>(SUMIF(#REF!,"*-Si-VEQ-*-"&amp;$A191&amp;"-"&amp;$AJ$2,#REF!)*AZ$6-SUMIF(#REF!,"*-Si-VEQ-*-"&amp;$A191&amp;"-"&amp;$AJ$2,#REF!)*AY$6)/AZ$5</f>
        <v>#REF!</v>
      </c>
      <c r="BA191" s="20" t="e">
        <f>(SUMIF(#REF!,"*-Si-VEQ-*-"&amp;$A191&amp;"-"&amp;$AJ$2,#REF!)*BA$6-SUMIF(#REF!,"*-Si-VEQ-*-"&amp;$A191&amp;"-"&amp;$AJ$2,#REF!)*AZ$6)/BA$5</f>
        <v>#REF!</v>
      </c>
      <c r="BB191" s="20" t="e">
        <f>(SUMIF(#REF!,"*-Si-VEQ-*-"&amp;$A191&amp;"-"&amp;$AJ$2,#REF!)*BB$6-SUMIF(#REF!,"*-Si-VEQ-*-"&amp;$A191&amp;"-"&amp;$AJ$2,#REF!)*BA$6)/BB$5</f>
        <v>#REF!</v>
      </c>
      <c r="BC191" s="20" t="e">
        <f>(SUMIF(#REF!,"*-Si-VEQ-*-"&amp;$A191&amp;"-"&amp;$AJ$2,#REF!)*BC$6-SUMIF(#REF!,"*-Si-VEQ-*-"&amp;$A191&amp;"-"&amp;$AJ$2,#REF!)*BB$6)/BC$5</f>
        <v>#REF!</v>
      </c>
      <c r="BD191" s="20" t="e">
        <f>(SUMIF(#REF!,"*-Si-VEQ-*-"&amp;$A191&amp;"-"&amp;$AJ$2,#REF!)*BD$6-SUMIF(#REF!,"*-Si-VEQ-*-"&amp;$A191&amp;"-"&amp;$AJ$2,#REF!)*BC$6)/BD$5</f>
        <v>#REF!</v>
      </c>
      <c r="BE191" s="20" t="e">
        <f>(SUMIF(#REF!,"*-Si-VEQ-*-"&amp;$A191&amp;"-"&amp;$AJ$2,#REF!)*BE$6-SUMIF(#REF!,"*-Si-VEQ-*-"&amp;$A191&amp;"-"&amp;$AJ$2,#REF!)*BD$6)/BE$5</f>
        <v>#REF!</v>
      </c>
      <c r="BF191" s="20" t="e">
        <f>(SUMIF(#REF!,"*-Si-VEQ-*-"&amp;$A191&amp;"-"&amp;$AJ$2,#REF!)*BF$6-SUMIF(#REF!,"*-Si-VEQ-*-"&amp;$A191&amp;"-"&amp;$AJ$2,#REF!)*BE$6)/BF$5</f>
        <v>#REF!</v>
      </c>
      <c r="BG191" s="20" t="e">
        <f>(SUMIF(#REF!,"*-Si-VEQ-*-"&amp;$A191&amp;"-"&amp;$AJ$2,#REF!)*BG$6-SUMIF(#REF!,"*-Si-VEQ-*-"&amp;$A191&amp;"-"&amp;$AJ$2,#REF!)*BF$6)/BG$5</f>
        <v>#REF!</v>
      </c>
      <c r="BH191" s="20" t="e">
        <f>(SUMIF(#REF!,"*-Si-VEQ-*-"&amp;$A191&amp;"-"&amp;$AJ$2,#REF!)*BH$6-SUMIF(#REF!,"*-Si-VEQ-*-"&amp;$A191&amp;"-"&amp;$AJ$2,#REF!)*BG$6)/BH$5</f>
        <v>#REF!</v>
      </c>
      <c r="BI191" s="20" t="e">
        <f>(SUMIF(#REF!,"*-Si-VEQ-*-"&amp;$A191&amp;"-"&amp;$AJ$2,#REF!)*BI$6-SUMIF(#REF!,"*-Si-VEQ-*-"&amp;$A191&amp;"-"&amp;$AJ$2,#REF!)*BH$6)/BI$5</f>
        <v>#REF!</v>
      </c>
      <c r="BJ191" s="20" t="e">
        <f>(SUMIF(#REF!,"*-Si-VEQ-*-"&amp;$A191&amp;"-"&amp;$AJ$2,#REF!)*BJ$6-SUMIF(#REF!,"*-Si-VEQ-*-"&amp;$A191&amp;"-"&amp;$AJ$2,#REF!)*BI$6)/BJ$5</f>
        <v>#REF!</v>
      </c>
      <c r="BL191" s="25" t="e">
        <f>SUMIF(#REF!,"*-Si-USD-*-"&amp;$A191&amp;"-"&amp;$AJ$2,#REF!)</f>
        <v>#REF!</v>
      </c>
      <c r="BM191" s="21" t="e">
        <f>SUMIF(#REF!,"*-Si-USD-*-"&amp;$A191&amp;"-"&amp;$AJ$2,#REF!)</f>
        <v>#REF!</v>
      </c>
      <c r="BN191" s="21" t="e">
        <f>(SUMIF(#REF!,"*-Si-USD-*-"&amp;$A191&amp;"-"&amp;$AJ$2,#REF!)*BN$6-SUMIF(#REF!,"*-Si-USD-*-"&amp;$A191&amp;"-"&amp;$AJ$2,#REF!)*BM$6)/BN$5</f>
        <v>#REF!</v>
      </c>
      <c r="BO191" s="21" t="e">
        <f>(SUMIF(#REF!,"*-Si-USD-*-"&amp;$A191&amp;"-"&amp;$AJ$2,#REF!)*BO$6-SUMIF(#REF!,"*-Si-USD-*-"&amp;$A191&amp;"-"&amp;$AJ$2,#REF!)*BN$6)/BO$5</f>
        <v>#REF!</v>
      </c>
      <c r="BP191" s="21" t="e">
        <f>(SUMIF(#REF!,"*-Si-USD-*-"&amp;$A191&amp;"-"&amp;$AJ$2,#REF!)*BP$6-SUMIF(#REF!,"*-Si-USD-*-"&amp;$A191&amp;"-"&amp;$AJ$2,#REF!)*BO$6)/BP$5</f>
        <v>#REF!</v>
      </c>
      <c r="BQ191" s="21" t="e">
        <f>(SUMIF(#REF!,"*-Si-USD-*-"&amp;$A191&amp;"-"&amp;$AJ$2,#REF!)*BQ$6-SUMIF(#REF!,"*-Si-USD-*-"&amp;$A191&amp;"-"&amp;$AJ$2,#REF!)*BP$6)/BQ$5</f>
        <v>#REF!</v>
      </c>
      <c r="BR191" s="21" t="e">
        <f>(SUMIF(#REF!,"*-Si-USD-*-"&amp;$A191&amp;"-"&amp;$AJ$2,#REF!)*BR$6-SUMIF(#REF!,"*-Si-USD-*-"&amp;$A191&amp;"-"&amp;$AJ$2,#REF!)*BQ$6)/BR$5</f>
        <v>#REF!</v>
      </c>
      <c r="BS191" s="21" t="e">
        <f>(SUMIF(#REF!,"*-Si-USD-*-"&amp;$A191&amp;"-"&amp;$AJ$2,#REF!)*BS$6-SUMIF(#REF!,"*-Si-USD-*-"&amp;$A191&amp;"-"&amp;$AJ$2,#REF!)*BR$6)/BS$5</f>
        <v>#REF!</v>
      </c>
      <c r="BT191" s="21" t="e">
        <f>(SUMIF(#REF!,"*-Si-USD-*-"&amp;$A191&amp;"-"&amp;$AJ$2,#REF!)*BT$6-SUMIF(#REF!,"*-Si-USD-*-"&amp;$A191&amp;"-"&amp;$AJ$2,#REF!)*BS$6)/BT$5</f>
        <v>#REF!</v>
      </c>
      <c r="BU191" s="21" t="e">
        <f>(SUMIF(#REF!,"*-Si-USD-*-"&amp;$A191&amp;"-"&amp;$AJ$2,#REF!)*BU$6-SUMIF(#REF!,"*-Si-USD-*-"&amp;$A191&amp;"-"&amp;$AJ$2,#REF!)*BT$6)/BU$5</f>
        <v>#REF!</v>
      </c>
      <c r="BV191" s="21" t="e">
        <f>(SUMIF(#REF!,"*-Si-USD-*-"&amp;$A191&amp;"-"&amp;$AJ$2,#REF!)*BV$6-SUMIF(#REF!,"*-Si-USD-*-"&amp;$A191&amp;"-"&amp;$AJ$2,#REF!)*BU$6)/BV$5</f>
        <v>#REF!</v>
      </c>
      <c r="BW191" s="21" t="e">
        <f>(SUMIF(#REF!,"*-Si-USD-*-"&amp;$A191&amp;"-"&amp;$AJ$2,#REF!)*BW$6-SUMIF(#REF!,"*-Si-USD-*-"&amp;$A191&amp;"-"&amp;$AJ$2,#REF!)*BV$6)/BW$5</f>
        <v>#REF!</v>
      </c>
      <c r="BX191" s="21" t="e">
        <f>(SUMIF(#REF!,"*-Si-USD-*-"&amp;$A191&amp;"-"&amp;$AJ$2,#REF!)*BX$6-SUMIF(#REF!,"*-Si-USD-*-"&amp;$A191&amp;"-"&amp;$AJ$2,#REF!)*BW$6)/BX$5</f>
        <v>#REF!</v>
      </c>
      <c r="CB191" s="28">
        <f>IFERROR(1000*SUMIF(#REF!,"*-Si-*-Si-"&amp;$A191&amp;"-"&amp;$AJ$2,#REF!)/(SUM(CC191:CE191)*$BX$6),0)</f>
        <v>0</v>
      </c>
      <c r="CC191" s="22" t="e">
        <f>SUMIF(#REF!,"*-Si-VEF-Si-"&amp;$A191&amp;"-"&amp;$AJ$2,#REF!)</f>
        <v>#REF!</v>
      </c>
      <c r="CD191" s="23" t="e">
        <f>SUMIF(#REF!,"*-Si-VEQ-Si-"&amp;$A191&amp;"-"&amp;$AJ$2,#REF!)</f>
        <v>#REF!</v>
      </c>
      <c r="CE191" s="24" t="e">
        <f>SUMIF(#REF!,"*-Si-USD-Si-"&amp;$A191&amp;"-"&amp;$AJ$2,#REF!)</f>
        <v>#REF!</v>
      </c>
      <c r="CI191" s="15" t="str">
        <f t="shared" si="51"/>
        <v>E191</v>
      </c>
      <c r="CK191" s="16">
        <v>6</v>
      </c>
      <c r="CL191" s="16">
        <v>4</v>
      </c>
      <c r="CM191" s="16">
        <v>4</v>
      </c>
    </row>
    <row r="192" spans="1:91" ht="20.100000000000001" customHeight="1" x14ac:dyDescent="0.25">
      <c r="A192" s="18" t="s">
        <v>316</v>
      </c>
      <c r="E192" s="15" t="s">
        <v>316</v>
      </c>
      <c r="G192" s="15" t="str">
        <f t="shared" si="52"/>
        <v>D192</v>
      </c>
      <c r="I192" s="27">
        <f ca="1">IFERROR(1000*SUMIF(#REF!,"*-Si-*-*-"&amp;$A192&amp;"-"&amp;J$2,INDIRECT("'BD Ppto'!"&amp;#REF!))/(SUM(J192:L192)*L$415),0)</f>
        <v>0</v>
      </c>
      <c r="J192" s="19" t="e">
        <f ca="1">SUMIF(#REF!,"*-Si-VEF-*-"&amp;$A192&amp;"-"&amp;$J$2,INDIRECT("'BD Ppto'!"&amp;#REF!))</f>
        <v>#REF!</v>
      </c>
      <c r="K192" s="20" t="e">
        <f ca="1">SUMIF(#REF!,"*-Si-VEQ-*-"&amp;$A192&amp;"-"&amp;$J$2,INDIRECT("'BD Ppto'!"&amp;#REF!))</f>
        <v>#REF!</v>
      </c>
      <c r="L192" s="21" t="e">
        <f ca="1">SUMIF(#REF!,"*-Si-USD-*-"&amp;$A192&amp;"-"&amp;$J$2,INDIRECT("'BD Ppto'!"&amp;#REF!))</f>
        <v>#REF!</v>
      </c>
      <c r="N192" s="27">
        <f ca="1">IFERROR(1000*SUMIF(#REF!,"*-Si-*-*-"&amp;$A192&amp;"-"&amp;O$2,INDIRECT("'BD Ppto'!"&amp;#REF!))/(SUM(O192:Q192)*Q$415),0)</f>
        <v>0</v>
      </c>
      <c r="O192" s="19" t="e">
        <f ca="1">SUMIF(#REF!,"*-Si-VEF-*-"&amp;$A192&amp;"-"&amp;O$2,INDIRECT("'BD Ppto'!"&amp;#REF!))</f>
        <v>#REF!</v>
      </c>
      <c r="P192" s="20" t="e">
        <f ca="1">SUMIF(#REF!,"*-Si-VEQ-*-"&amp;$A192&amp;"-"&amp;O$2,INDIRECT("'BD Ppto'!"&amp;#REF!))</f>
        <v>#REF!</v>
      </c>
      <c r="Q192" s="21" t="e">
        <f ca="1">SUMIF(#REF!,"*-Si-USD-*-"&amp;$A192&amp;"-"&amp;O$2,INDIRECT("'BD Ppto'!"&amp;#REF!))</f>
        <v>#REF!</v>
      </c>
      <c r="S192" s="27">
        <f ca="1">IFERROR(1000*SUMIF(#REF!,"*-Si-*-*-"&amp;$A192&amp;"-"&amp;T$2,INDIRECT("'BD Ppto'!"&amp;#REF!))/(SUM(T192:V192)*V$415),0)</f>
        <v>0</v>
      </c>
      <c r="T192" s="19" t="e">
        <f ca="1">SUMIF(#REF!,"*-Si-VEF-*-"&amp;$A192&amp;"-"&amp;T$2,INDIRECT("'BD Ppto'!"&amp;#REF!))</f>
        <v>#REF!</v>
      </c>
      <c r="U192" s="20" t="e">
        <f ca="1">SUMIF(#REF!,"*-Si-VEQ-*-"&amp;$A192&amp;"-"&amp;T$2,INDIRECT("'BD Ppto'!"&amp;#REF!))</f>
        <v>#REF!</v>
      </c>
      <c r="V192" s="21" t="e">
        <f ca="1">SUMIF(#REF!,"*-Si-USD-*-"&amp;$A192&amp;"-"&amp;T$2,INDIRECT("'BD Ppto'!"&amp;#REF!))</f>
        <v>#REF!</v>
      </c>
      <c r="X192" s="27">
        <f ca="1">IFERROR(1000*SUMIF(#REF!,"*-Si-*-*-"&amp;$A192&amp;"-"&amp;Y$2,INDIRECT("'BD Ppto'!"&amp;#REF!))/(SUM(Y192:AA192)*AA$415),0)</f>
        <v>0</v>
      </c>
      <c r="Y192" s="19" t="e">
        <f ca="1">SUMIF(#REF!,"*-Si-VEF-*-"&amp;$A192&amp;"-"&amp;Y$2,INDIRECT("'BD Ppto'!"&amp;#REF!))</f>
        <v>#REF!</v>
      </c>
      <c r="Z192" s="20" t="e">
        <f ca="1">SUMIF(#REF!,"*-Si-VEQ-*-"&amp;$A192&amp;"-"&amp;Y$2,INDIRECT("'BD Ppto'!"&amp;#REF!))</f>
        <v>#REF!</v>
      </c>
      <c r="AA192" s="21" t="e">
        <f ca="1">SUMIF(#REF!,"*-Si-USD-*-"&amp;$A192&amp;"-"&amp;Y$2,INDIRECT("'BD Ppto'!"&amp;#REF!))</f>
        <v>#REF!</v>
      </c>
      <c r="AC192" s="28">
        <f ca="1">IFERROR(1000*SUMIF(#REF!,"*-Si-*-Si-"&amp;$A192&amp;"-"&amp;AD$2,INDIRECT("'BD Ppto'!"&amp;#REF!))/(SUM(AD192:AF192)*AF$415),0)</f>
        <v>0</v>
      </c>
      <c r="AD192" s="22" t="e">
        <f ca="1">SUMIF(#REF!,"*-Si-VEF-Si-"&amp;$A192&amp;"-"&amp;AD$2,INDIRECT("'BD Ppto'!"&amp;#REF!))</f>
        <v>#REF!</v>
      </c>
      <c r="AE192" s="23" t="e">
        <f ca="1">SUMIF(#REF!,"*-Si-VEQ-Si-"&amp;$A192&amp;"-"&amp;AD$2,INDIRECT("'BD Ppto'!"&amp;#REF!))</f>
        <v>#REF!</v>
      </c>
      <c r="AF192" s="24" t="e">
        <f ca="1">SUMIF(#REF!,"*-Si-USD-Si-"&amp;$A192&amp;"-"&amp;AD$2,INDIRECT("'BD Ppto'!"&amp;#REF!))</f>
        <v>#REF!</v>
      </c>
      <c r="AI192" s="27">
        <f>IFERROR(1000*SUMIF(#REF!,"*-Si-*-*-"&amp;$A192&amp;"-"&amp;$AJ$2,#REF!)/((SUMIF(#REF!,"*-Si-*-*-"&amp;$A192&amp;"-"&amp;$AJ$2,#REF!))*$AV$6),0)</f>
        <v>0</v>
      </c>
      <c r="AJ192" s="25" t="e">
        <f>SUMIF(#REF!,"*-Si-VEF-*-"&amp;$A192&amp;"-"&amp;$AJ$2,#REF!)</f>
        <v>#REF!</v>
      </c>
      <c r="AK192" s="19" t="e">
        <f>SUMIF(#REF!,"*-Si-VEF-*-"&amp;$A192&amp;"-"&amp;$AJ$2,#REF!)</f>
        <v>#REF!</v>
      </c>
      <c r="AL192" s="19" t="e">
        <f>(SUMIF(#REF!,"*-Si-VEF-*-"&amp;$A192&amp;"-"&amp;$AJ$2,#REF!)*AL$6-SUMIF(#REF!,"*-Si-VEF-*-"&amp;$A192&amp;"-"&amp;$AJ$2,#REF!)*AK$6)/AL$5</f>
        <v>#REF!</v>
      </c>
      <c r="AM192" s="19" t="e">
        <f>(SUMIF(#REF!,"*-Si-VEF-*-"&amp;$A192&amp;"-"&amp;$AJ$2,#REF!)*AM$6-SUMIF(#REF!,"*-Si-VEF-*-"&amp;$A192&amp;"-"&amp;$AJ$2,#REF!)*AL$6)/AM$5</f>
        <v>#REF!</v>
      </c>
      <c r="AN192" s="19" t="e">
        <f>(SUMIF(#REF!,"*-Si-VEF-*-"&amp;$A192&amp;"-"&amp;$AJ$2,#REF!)*AN$6-SUMIF(#REF!,"*-Si-VEF-*-"&amp;$A192&amp;"-"&amp;$AJ$2,#REF!)*AM$6)/AN$5</f>
        <v>#REF!</v>
      </c>
      <c r="AO192" s="19" t="e">
        <f>(SUMIF(#REF!,"*-Si-VEF-*-"&amp;$A192&amp;"-"&amp;$AJ$2,#REF!)*AO$6-SUMIF(#REF!,"*-Si-VEF-*-"&amp;$A192&amp;"-"&amp;$AJ$2,#REF!)*AN$6)/AO$5</f>
        <v>#REF!</v>
      </c>
      <c r="AP192" s="19" t="e">
        <f>(SUMIF(#REF!,"*-Si-VEF-*-"&amp;$A192&amp;"-"&amp;$AJ$2,#REF!)*AP$6-SUMIF(#REF!,"*-Si-VEF-*-"&amp;$A192&amp;"-"&amp;$AJ$2,#REF!)*AO$6)/AP$5</f>
        <v>#REF!</v>
      </c>
      <c r="AQ192" s="19" t="e">
        <f>(SUMIF(#REF!,"*-Si-VEF-*-"&amp;$A192&amp;"-"&amp;$AJ$2,#REF!)*AQ$6-SUMIF(#REF!,"*-Si-VEF-*-"&amp;$A192&amp;"-"&amp;$AJ$2,#REF!)*AP$6)/AQ$5</f>
        <v>#REF!</v>
      </c>
      <c r="AR192" s="19" t="e">
        <f>(SUMIF(#REF!,"*-Si-VEF-*-"&amp;$A192&amp;"-"&amp;$AJ$2,#REF!)*AR$6-SUMIF(#REF!,"*-Si-VEF-*-"&amp;$A192&amp;"-"&amp;$AJ$2,#REF!)*AQ$6)/AR$5</f>
        <v>#REF!</v>
      </c>
      <c r="AS192" s="19" t="e">
        <f>(SUMIF(#REF!,"*-Si-VEF-*-"&amp;$A192&amp;"-"&amp;$AJ$2,#REF!)*AS$6-SUMIF(#REF!,"*-Si-VEF-*-"&amp;$A192&amp;"-"&amp;$AJ$2,#REF!)*AR$6)/AS$5</f>
        <v>#REF!</v>
      </c>
      <c r="AT192" s="19" t="e">
        <f>(SUMIF(#REF!,"*-Si-VEF-*-"&amp;$A192&amp;"-"&amp;$AJ$2,#REF!)*AT$6-SUMIF(#REF!,"*-Si-VEF-*-"&amp;$A192&amp;"-"&amp;$AJ$2,#REF!)*AS$6)/AT$5</f>
        <v>#REF!</v>
      </c>
      <c r="AU192" s="19" t="e">
        <f>(SUMIF(#REF!,"*-Si-VEF-*-"&amp;$A192&amp;"-"&amp;$AJ$2,#REF!)*AU$6-SUMIF(#REF!,"*-Si-VEF-*-"&amp;$A192&amp;"-"&amp;$AJ$2,#REF!)*AT$6)/AU$5</f>
        <v>#REF!</v>
      </c>
      <c r="AV192" s="19" t="e">
        <f>(SUMIF(#REF!,"*-Si-VEF-*-"&amp;$A192&amp;"-"&amp;$AJ$2,#REF!)*AV$6-SUMIF(#REF!,"*-Si-VEF-*-"&amp;$A192&amp;"-"&amp;$AJ$2,#REF!)*AU$6)/AV$5</f>
        <v>#REF!</v>
      </c>
      <c r="AX192" s="25" t="e">
        <f>SUMIF(#REF!,"*-Si-VEQ-*-"&amp;$A192&amp;"-"&amp;$AJ$2,#REF!)</f>
        <v>#REF!</v>
      </c>
      <c r="AY192" s="20" t="e">
        <f>SUMIF(#REF!,"*-Si-VEQ-*-"&amp;$A192&amp;"-"&amp;$AJ$2,#REF!)</f>
        <v>#REF!</v>
      </c>
      <c r="AZ192" s="20" t="e">
        <f>(SUMIF(#REF!,"*-Si-VEQ-*-"&amp;$A192&amp;"-"&amp;$AJ$2,#REF!)*AZ$6-SUMIF(#REF!,"*-Si-VEQ-*-"&amp;$A192&amp;"-"&amp;$AJ$2,#REF!)*AY$6)/AZ$5</f>
        <v>#REF!</v>
      </c>
      <c r="BA192" s="20" t="e">
        <f>(SUMIF(#REF!,"*-Si-VEQ-*-"&amp;$A192&amp;"-"&amp;$AJ$2,#REF!)*BA$6-SUMIF(#REF!,"*-Si-VEQ-*-"&amp;$A192&amp;"-"&amp;$AJ$2,#REF!)*AZ$6)/BA$5</f>
        <v>#REF!</v>
      </c>
      <c r="BB192" s="20" t="e">
        <f>(SUMIF(#REF!,"*-Si-VEQ-*-"&amp;$A192&amp;"-"&amp;$AJ$2,#REF!)*BB$6-SUMIF(#REF!,"*-Si-VEQ-*-"&amp;$A192&amp;"-"&amp;$AJ$2,#REF!)*BA$6)/BB$5</f>
        <v>#REF!</v>
      </c>
      <c r="BC192" s="20" t="e">
        <f>(SUMIF(#REF!,"*-Si-VEQ-*-"&amp;$A192&amp;"-"&amp;$AJ$2,#REF!)*BC$6-SUMIF(#REF!,"*-Si-VEQ-*-"&amp;$A192&amp;"-"&amp;$AJ$2,#REF!)*BB$6)/BC$5</f>
        <v>#REF!</v>
      </c>
      <c r="BD192" s="20" t="e">
        <f>(SUMIF(#REF!,"*-Si-VEQ-*-"&amp;$A192&amp;"-"&amp;$AJ$2,#REF!)*BD$6-SUMIF(#REF!,"*-Si-VEQ-*-"&amp;$A192&amp;"-"&amp;$AJ$2,#REF!)*BC$6)/BD$5</f>
        <v>#REF!</v>
      </c>
      <c r="BE192" s="20" t="e">
        <f>(SUMIF(#REF!,"*-Si-VEQ-*-"&amp;$A192&amp;"-"&amp;$AJ$2,#REF!)*BE$6-SUMIF(#REF!,"*-Si-VEQ-*-"&amp;$A192&amp;"-"&amp;$AJ$2,#REF!)*BD$6)/BE$5</f>
        <v>#REF!</v>
      </c>
      <c r="BF192" s="20" t="e">
        <f>(SUMIF(#REF!,"*-Si-VEQ-*-"&amp;$A192&amp;"-"&amp;$AJ$2,#REF!)*BF$6-SUMIF(#REF!,"*-Si-VEQ-*-"&amp;$A192&amp;"-"&amp;$AJ$2,#REF!)*BE$6)/BF$5</f>
        <v>#REF!</v>
      </c>
      <c r="BG192" s="20" t="e">
        <f>(SUMIF(#REF!,"*-Si-VEQ-*-"&amp;$A192&amp;"-"&amp;$AJ$2,#REF!)*BG$6-SUMIF(#REF!,"*-Si-VEQ-*-"&amp;$A192&amp;"-"&amp;$AJ$2,#REF!)*BF$6)/BG$5</f>
        <v>#REF!</v>
      </c>
      <c r="BH192" s="20" t="e">
        <f>(SUMIF(#REF!,"*-Si-VEQ-*-"&amp;$A192&amp;"-"&amp;$AJ$2,#REF!)*BH$6-SUMIF(#REF!,"*-Si-VEQ-*-"&amp;$A192&amp;"-"&amp;$AJ$2,#REF!)*BG$6)/BH$5</f>
        <v>#REF!</v>
      </c>
      <c r="BI192" s="20" t="e">
        <f>(SUMIF(#REF!,"*-Si-VEQ-*-"&amp;$A192&amp;"-"&amp;$AJ$2,#REF!)*BI$6-SUMIF(#REF!,"*-Si-VEQ-*-"&amp;$A192&amp;"-"&amp;$AJ$2,#REF!)*BH$6)/BI$5</f>
        <v>#REF!</v>
      </c>
      <c r="BJ192" s="20" t="e">
        <f>(SUMIF(#REF!,"*-Si-VEQ-*-"&amp;$A192&amp;"-"&amp;$AJ$2,#REF!)*BJ$6-SUMIF(#REF!,"*-Si-VEQ-*-"&amp;$A192&amp;"-"&amp;$AJ$2,#REF!)*BI$6)/BJ$5</f>
        <v>#REF!</v>
      </c>
      <c r="BL192" s="25" t="e">
        <f>SUMIF(#REF!,"*-Si-USD-*-"&amp;$A192&amp;"-"&amp;$AJ$2,#REF!)</f>
        <v>#REF!</v>
      </c>
      <c r="BM192" s="21" t="e">
        <f>SUMIF(#REF!,"*-Si-USD-*-"&amp;$A192&amp;"-"&amp;$AJ$2,#REF!)</f>
        <v>#REF!</v>
      </c>
      <c r="BN192" s="21" t="e">
        <f>(SUMIF(#REF!,"*-Si-USD-*-"&amp;$A192&amp;"-"&amp;$AJ$2,#REF!)*BN$6-SUMIF(#REF!,"*-Si-USD-*-"&amp;$A192&amp;"-"&amp;$AJ$2,#REF!)*BM$6)/BN$5</f>
        <v>#REF!</v>
      </c>
      <c r="BO192" s="21" t="e">
        <f>(SUMIF(#REF!,"*-Si-USD-*-"&amp;$A192&amp;"-"&amp;$AJ$2,#REF!)*BO$6-SUMIF(#REF!,"*-Si-USD-*-"&amp;$A192&amp;"-"&amp;$AJ$2,#REF!)*BN$6)/BO$5</f>
        <v>#REF!</v>
      </c>
      <c r="BP192" s="21" t="e">
        <f>(SUMIF(#REF!,"*-Si-USD-*-"&amp;$A192&amp;"-"&amp;$AJ$2,#REF!)*BP$6-SUMIF(#REF!,"*-Si-USD-*-"&amp;$A192&amp;"-"&amp;$AJ$2,#REF!)*BO$6)/BP$5</f>
        <v>#REF!</v>
      </c>
      <c r="BQ192" s="21" t="e">
        <f>(SUMIF(#REF!,"*-Si-USD-*-"&amp;$A192&amp;"-"&amp;$AJ$2,#REF!)*BQ$6-SUMIF(#REF!,"*-Si-USD-*-"&amp;$A192&amp;"-"&amp;$AJ$2,#REF!)*BP$6)/BQ$5</f>
        <v>#REF!</v>
      </c>
      <c r="BR192" s="21" t="e">
        <f>(SUMIF(#REF!,"*-Si-USD-*-"&amp;$A192&amp;"-"&amp;$AJ$2,#REF!)*BR$6-SUMIF(#REF!,"*-Si-USD-*-"&amp;$A192&amp;"-"&amp;$AJ$2,#REF!)*BQ$6)/BR$5</f>
        <v>#REF!</v>
      </c>
      <c r="BS192" s="21" t="e">
        <f>(SUMIF(#REF!,"*-Si-USD-*-"&amp;$A192&amp;"-"&amp;$AJ$2,#REF!)*BS$6-SUMIF(#REF!,"*-Si-USD-*-"&amp;$A192&amp;"-"&amp;$AJ$2,#REF!)*BR$6)/BS$5</f>
        <v>#REF!</v>
      </c>
      <c r="BT192" s="21" t="e">
        <f>(SUMIF(#REF!,"*-Si-USD-*-"&amp;$A192&amp;"-"&amp;$AJ$2,#REF!)*BT$6-SUMIF(#REF!,"*-Si-USD-*-"&amp;$A192&amp;"-"&amp;$AJ$2,#REF!)*BS$6)/BT$5</f>
        <v>#REF!</v>
      </c>
      <c r="BU192" s="21" t="e">
        <f>(SUMIF(#REF!,"*-Si-USD-*-"&amp;$A192&amp;"-"&amp;$AJ$2,#REF!)*BU$6-SUMIF(#REF!,"*-Si-USD-*-"&amp;$A192&amp;"-"&amp;$AJ$2,#REF!)*BT$6)/BU$5</f>
        <v>#REF!</v>
      </c>
      <c r="BV192" s="21" t="e">
        <f>(SUMIF(#REF!,"*-Si-USD-*-"&amp;$A192&amp;"-"&amp;$AJ$2,#REF!)*BV$6-SUMIF(#REF!,"*-Si-USD-*-"&amp;$A192&amp;"-"&amp;$AJ$2,#REF!)*BU$6)/BV$5</f>
        <v>#REF!</v>
      </c>
      <c r="BW192" s="21" t="e">
        <f>(SUMIF(#REF!,"*-Si-USD-*-"&amp;$A192&amp;"-"&amp;$AJ$2,#REF!)*BW$6-SUMIF(#REF!,"*-Si-USD-*-"&amp;$A192&amp;"-"&amp;$AJ$2,#REF!)*BV$6)/BW$5</f>
        <v>#REF!</v>
      </c>
      <c r="BX192" s="21" t="e">
        <f>(SUMIF(#REF!,"*-Si-USD-*-"&amp;$A192&amp;"-"&amp;$AJ$2,#REF!)*BX$6-SUMIF(#REF!,"*-Si-USD-*-"&amp;$A192&amp;"-"&amp;$AJ$2,#REF!)*BW$6)/BX$5</f>
        <v>#REF!</v>
      </c>
      <c r="CB192" s="28">
        <f>IFERROR(1000*SUMIF(#REF!,"*-Si-*-Si-"&amp;$A192&amp;"-"&amp;$AJ$2,#REF!)/(SUM(CC192:CE192)*$BX$6),0)</f>
        <v>0</v>
      </c>
      <c r="CC192" s="22" t="e">
        <f>SUMIF(#REF!,"*-Si-VEF-Si-"&amp;$A192&amp;"-"&amp;$AJ$2,#REF!)</f>
        <v>#REF!</v>
      </c>
      <c r="CD192" s="23" t="e">
        <f>SUMIF(#REF!,"*-Si-VEQ-Si-"&amp;$A192&amp;"-"&amp;$AJ$2,#REF!)</f>
        <v>#REF!</v>
      </c>
      <c r="CE192" s="24" t="e">
        <f>SUMIF(#REF!,"*-Si-USD-Si-"&amp;$A192&amp;"-"&amp;$AJ$2,#REF!)</f>
        <v>#REF!</v>
      </c>
      <c r="CI192" s="15" t="str">
        <f t="shared" si="51"/>
        <v>E192</v>
      </c>
      <c r="CK192" s="16">
        <v>6</v>
      </c>
      <c r="CL192" s="16">
        <v>4</v>
      </c>
      <c r="CM192" s="16">
        <v>4</v>
      </c>
    </row>
    <row r="193" spans="1:91" ht="20.100000000000001" customHeight="1" x14ac:dyDescent="0.25">
      <c r="A193" s="18" t="s">
        <v>317</v>
      </c>
      <c r="E193" s="15" t="s">
        <v>317</v>
      </c>
      <c r="G193" s="15" t="str">
        <f t="shared" si="52"/>
        <v>D193</v>
      </c>
      <c r="I193" s="27">
        <f ca="1">IFERROR(1000*SUMIF(#REF!,"*-Si-*-*-"&amp;$A193&amp;"-"&amp;J$2,INDIRECT("'BD Ppto'!"&amp;#REF!))/(SUM(J193:L193)*L$415),0)</f>
        <v>0</v>
      </c>
      <c r="J193" s="19" t="e">
        <f ca="1">SUMIF(#REF!,"*-Si-VEF-*-"&amp;$A193&amp;"-"&amp;$J$2,INDIRECT("'BD Ppto'!"&amp;#REF!))</f>
        <v>#REF!</v>
      </c>
      <c r="K193" s="20" t="e">
        <f ca="1">SUMIF(#REF!,"*-Si-VEQ-*-"&amp;$A193&amp;"-"&amp;$J$2,INDIRECT("'BD Ppto'!"&amp;#REF!))</f>
        <v>#REF!</v>
      </c>
      <c r="L193" s="21" t="e">
        <f ca="1">SUMIF(#REF!,"*-Si-USD-*-"&amp;$A193&amp;"-"&amp;$J$2,INDIRECT("'BD Ppto'!"&amp;#REF!))</f>
        <v>#REF!</v>
      </c>
      <c r="N193" s="27">
        <f ca="1">IFERROR(1000*SUMIF(#REF!,"*-Si-*-*-"&amp;$A193&amp;"-"&amp;O$2,INDIRECT("'BD Ppto'!"&amp;#REF!))/(SUM(O193:Q193)*Q$415),0)</f>
        <v>0</v>
      </c>
      <c r="O193" s="19" t="e">
        <f ca="1">SUMIF(#REF!,"*-Si-VEF-*-"&amp;$A193&amp;"-"&amp;O$2,INDIRECT("'BD Ppto'!"&amp;#REF!))</f>
        <v>#REF!</v>
      </c>
      <c r="P193" s="20" t="e">
        <f ca="1">SUMIF(#REF!,"*-Si-VEQ-*-"&amp;$A193&amp;"-"&amp;O$2,INDIRECT("'BD Ppto'!"&amp;#REF!))</f>
        <v>#REF!</v>
      </c>
      <c r="Q193" s="21" t="e">
        <f ca="1">SUMIF(#REF!,"*-Si-USD-*-"&amp;$A193&amp;"-"&amp;O$2,INDIRECT("'BD Ppto'!"&amp;#REF!))</f>
        <v>#REF!</v>
      </c>
      <c r="S193" s="27">
        <f ca="1">IFERROR(1000*SUMIF(#REF!,"*-Si-*-*-"&amp;$A193&amp;"-"&amp;T$2,INDIRECT("'BD Ppto'!"&amp;#REF!))/(SUM(T193:V193)*V$415),0)</f>
        <v>0</v>
      </c>
      <c r="T193" s="19" t="e">
        <f ca="1">SUMIF(#REF!,"*-Si-VEF-*-"&amp;$A193&amp;"-"&amp;T$2,INDIRECT("'BD Ppto'!"&amp;#REF!))</f>
        <v>#REF!</v>
      </c>
      <c r="U193" s="20" t="e">
        <f ca="1">SUMIF(#REF!,"*-Si-VEQ-*-"&amp;$A193&amp;"-"&amp;T$2,INDIRECT("'BD Ppto'!"&amp;#REF!))</f>
        <v>#REF!</v>
      </c>
      <c r="V193" s="21" t="e">
        <f ca="1">SUMIF(#REF!,"*-Si-USD-*-"&amp;$A193&amp;"-"&amp;T$2,INDIRECT("'BD Ppto'!"&amp;#REF!))</f>
        <v>#REF!</v>
      </c>
      <c r="X193" s="27">
        <f ca="1">IFERROR(1000*SUMIF(#REF!,"*-Si-*-*-"&amp;$A193&amp;"-"&amp;Y$2,INDIRECT("'BD Ppto'!"&amp;#REF!))/(SUM(Y193:AA193)*AA$415),0)</f>
        <v>0</v>
      </c>
      <c r="Y193" s="19" t="e">
        <f ca="1">SUMIF(#REF!,"*-Si-VEF-*-"&amp;$A193&amp;"-"&amp;Y$2,INDIRECT("'BD Ppto'!"&amp;#REF!))</f>
        <v>#REF!</v>
      </c>
      <c r="Z193" s="20" t="e">
        <f ca="1">SUMIF(#REF!,"*-Si-VEQ-*-"&amp;$A193&amp;"-"&amp;Y$2,INDIRECT("'BD Ppto'!"&amp;#REF!))</f>
        <v>#REF!</v>
      </c>
      <c r="AA193" s="21" t="e">
        <f ca="1">SUMIF(#REF!,"*-Si-USD-*-"&amp;$A193&amp;"-"&amp;Y$2,INDIRECT("'BD Ppto'!"&amp;#REF!))</f>
        <v>#REF!</v>
      </c>
      <c r="AC193" s="28">
        <f ca="1">IFERROR(1000*SUMIF(#REF!,"*-Si-*-Si-"&amp;$A193&amp;"-"&amp;AD$2,INDIRECT("'BD Ppto'!"&amp;#REF!))/(SUM(AD193:AF193)*AF$415),0)</f>
        <v>0</v>
      </c>
      <c r="AD193" s="22" t="e">
        <f ca="1">SUMIF(#REF!,"*-Si-VEF-Si-"&amp;$A193&amp;"-"&amp;AD$2,INDIRECT("'BD Ppto'!"&amp;#REF!))</f>
        <v>#REF!</v>
      </c>
      <c r="AE193" s="23" t="e">
        <f ca="1">SUMIF(#REF!,"*-Si-VEQ-Si-"&amp;$A193&amp;"-"&amp;AD$2,INDIRECT("'BD Ppto'!"&amp;#REF!))</f>
        <v>#REF!</v>
      </c>
      <c r="AF193" s="24" t="e">
        <f ca="1">SUMIF(#REF!,"*-Si-USD-Si-"&amp;$A193&amp;"-"&amp;AD$2,INDIRECT("'BD Ppto'!"&amp;#REF!))</f>
        <v>#REF!</v>
      </c>
      <c r="AI193" s="27">
        <f>IFERROR(1000*SUMIF(#REF!,"*-Si-*-*-"&amp;$A193&amp;"-"&amp;$AJ$2,#REF!)/((SUMIF(#REF!,"*-Si-*-*-"&amp;$A193&amp;"-"&amp;$AJ$2,#REF!))*$AV$6),0)</f>
        <v>0</v>
      </c>
      <c r="AJ193" s="25" t="e">
        <f>SUMIF(#REF!,"*-Si-VEF-*-"&amp;$A193&amp;"-"&amp;$AJ$2,#REF!)</f>
        <v>#REF!</v>
      </c>
      <c r="AK193" s="19" t="e">
        <f>SUMIF(#REF!,"*-Si-VEF-*-"&amp;$A193&amp;"-"&amp;$AJ$2,#REF!)</f>
        <v>#REF!</v>
      </c>
      <c r="AL193" s="19" t="e">
        <f>(SUMIF(#REF!,"*-Si-VEF-*-"&amp;$A193&amp;"-"&amp;$AJ$2,#REF!)*AL$6-SUMIF(#REF!,"*-Si-VEF-*-"&amp;$A193&amp;"-"&amp;$AJ$2,#REF!)*AK$6)/AL$5</f>
        <v>#REF!</v>
      </c>
      <c r="AM193" s="19" t="e">
        <f>(SUMIF(#REF!,"*-Si-VEF-*-"&amp;$A193&amp;"-"&amp;$AJ$2,#REF!)*AM$6-SUMIF(#REF!,"*-Si-VEF-*-"&amp;$A193&amp;"-"&amp;$AJ$2,#REF!)*AL$6)/AM$5</f>
        <v>#REF!</v>
      </c>
      <c r="AN193" s="19" t="e">
        <f>(SUMIF(#REF!,"*-Si-VEF-*-"&amp;$A193&amp;"-"&amp;$AJ$2,#REF!)*AN$6-SUMIF(#REF!,"*-Si-VEF-*-"&amp;$A193&amp;"-"&amp;$AJ$2,#REF!)*AM$6)/AN$5</f>
        <v>#REF!</v>
      </c>
      <c r="AO193" s="19" t="e">
        <f>(SUMIF(#REF!,"*-Si-VEF-*-"&amp;$A193&amp;"-"&amp;$AJ$2,#REF!)*AO$6-SUMIF(#REF!,"*-Si-VEF-*-"&amp;$A193&amp;"-"&amp;$AJ$2,#REF!)*AN$6)/AO$5</f>
        <v>#REF!</v>
      </c>
      <c r="AP193" s="19" t="e">
        <f>(SUMIF(#REF!,"*-Si-VEF-*-"&amp;$A193&amp;"-"&amp;$AJ$2,#REF!)*AP$6-SUMIF(#REF!,"*-Si-VEF-*-"&amp;$A193&amp;"-"&amp;$AJ$2,#REF!)*AO$6)/AP$5</f>
        <v>#REF!</v>
      </c>
      <c r="AQ193" s="19" t="e">
        <f>(SUMIF(#REF!,"*-Si-VEF-*-"&amp;$A193&amp;"-"&amp;$AJ$2,#REF!)*AQ$6-SUMIF(#REF!,"*-Si-VEF-*-"&amp;$A193&amp;"-"&amp;$AJ$2,#REF!)*AP$6)/AQ$5</f>
        <v>#REF!</v>
      </c>
      <c r="AR193" s="19" t="e">
        <f>(SUMIF(#REF!,"*-Si-VEF-*-"&amp;$A193&amp;"-"&amp;$AJ$2,#REF!)*AR$6-SUMIF(#REF!,"*-Si-VEF-*-"&amp;$A193&amp;"-"&amp;$AJ$2,#REF!)*AQ$6)/AR$5</f>
        <v>#REF!</v>
      </c>
      <c r="AS193" s="19" t="e">
        <f>(SUMIF(#REF!,"*-Si-VEF-*-"&amp;$A193&amp;"-"&amp;$AJ$2,#REF!)*AS$6-SUMIF(#REF!,"*-Si-VEF-*-"&amp;$A193&amp;"-"&amp;$AJ$2,#REF!)*AR$6)/AS$5</f>
        <v>#REF!</v>
      </c>
      <c r="AT193" s="19" t="e">
        <f>(SUMIF(#REF!,"*-Si-VEF-*-"&amp;$A193&amp;"-"&amp;$AJ$2,#REF!)*AT$6-SUMIF(#REF!,"*-Si-VEF-*-"&amp;$A193&amp;"-"&amp;$AJ$2,#REF!)*AS$6)/AT$5</f>
        <v>#REF!</v>
      </c>
      <c r="AU193" s="19" t="e">
        <f>(SUMIF(#REF!,"*-Si-VEF-*-"&amp;$A193&amp;"-"&amp;$AJ$2,#REF!)*AU$6-SUMIF(#REF!,"*-Si-VEF-*-"&amp;$A193&amp;"-"&amp;$AJ$2,#REF!)*AT$6)/AU$5</f>
        <v>#REF!</v>
      </c>
      <c r="AV193" s="19" t="e">
        <f>(SUMIF(#REF!,"*-Si-VEF-*-"&amp;$A193&amp;"-"&amp;$AJ$2,#REF!)*AV$6-SUMIF(#REF!,"*-Si-VEF-*-"&amp;$A193&amp;"-"&amp;$AJ$2,#REF!)*AU$6)/AV$5</f>
        <v>#REF!</v>
      </c>
      <c r="AX193" s="25" t="e">
        <f>SUMIF(#REF!,"*-Si-VEQ-*-"&amp;$A193&amp;"-"&amp;$AJ$2,#REF!)</f>
        <v>#REF!</v>
      </c>
      <c r="AY193" s="20" t="e">
        <f>SUMIF(#REF!,"*-Si-VEQ-*-"&amp;$A193&amp;"-"&amp;$AJ$2,#REF!)</f>
        <v>#REF!</v>
      </c>
      <c r="AZ193" s="20" t="e">
        <f>(SUMIF(#REF!,"*-Si-VEQ-*-"&amp;$A193&amp;"-"&amp;$AJ$2,#REF!)*AZ$6-SUMIF(#REF!,"*-Si-VEQ-*-"&amp;$A193&amp;"-"&amp;$AJ$2,#REF!)*AY$6)/AZ$5</f>
        <v>#REF!</v>
      </c>
      <c r="BA193" s="20" t="e">
        <f>(SUMIF(#REF!,"*-Si-VEQ-*-"&amp;$A193&amp;"-"&amp;$AJ$2,#REF!)*BA$6-SUMIF(#REF!,"*-Si-VEQ-*-"&amp;$A193&amp;"-"&amp;$AJ$2,#REF!)*AZ$6)/BA$5</f>
        <v>#REF!</v>
      </c>
      <c r="BB193" s="20" t="e">
        <f>(SUMIF(#REF!,"*-Si-VEQ-*-"&amp;$A193&amp;"-"&amp;$AJ$2,#REF!)*BB$6-SUMIF(#REF!,"*-Si-VEQ-*-"&amp;$A193&amp;"-"&amp;$AJ$2,#REF!)*BA$6)/BB$5</f>
        <v>#REF!</v>
      </c>
      <c r="BC193" s="20" t="e">
        <f>(SUMIF(#REF!,"*-Si-VEQ-*-"&amp;$A193&amp;"-"&amp;$AJ$2,#REF!)*BC$6-SUMIF(#REF!,"*-Si-VEQ-*-"&amp;$A193&amp;"-"&amp;$AJ$2,#REF!)*BB$6)/BC$5</f>
        <v>#REF!</v>
      </c>
      <c r="BD193" s="20" t="e">
        <f>(SUMIF(#REF!,"*-Si-VEQ-*-"&amp;$A193&amp;"-"&amp;$AJ$2,#REF!)*BD$6-SUMIF(#REF!,"*-Si-VEQ-*-"&amp;$A193&amp;"-"&amp;$AJ$2,#REF!)*BC$6)/BD$5</f>
        <v>#REF!</v>
      </c>
      <c r="BE193" s="20" t="e">
        <f>(SUMIF(#REF!,"*-Si-VEQ-*-"&amp;$A193&amp;"-"&amp;$AJ$2,#REF!)*BE$6-SUMIF(#REF!,"*-Si-VEQ-*-"&amp;$A193&amp;"-"&amp;$AJ$2,#REF!)*BD$6)/BE$5</f>
        <v>#REF!</v>
      </c>
      <c r="BF193" s="20" t="e">
        <f>(SUMIF(#REF!,"*-Si-VEQ-*-"&amp;$A193&amp;"-"&amp;$AJ$2,#REF!)*BF$6-SUMIF(#REF!,"*-Si-VEQ-*-"&amp;$A193&amp;"-"&amp;$AJ$2,#REF!)*BE$6)/BF$5</f>
        <v>#REF!</v>
      </c>
      <c r="BG193" s="20" t="e">
        <f>(SUMIF(#REF!,"*-Si-VEQ-*-"&amp;$A193&amp;"-"&amp;$AJ$2,#REF!)*BG$6-SUMIF(#REF!,"*-Si-VEQ-*-"&amp;$A193&amp;"-"&amp;$AJ$2,#REF!)*BF$6)/BG$5</f>
        <v>#REF!</v>
      </c>
      <c r="BH193" s="20" t="e">
        <f>(SUMIF(#REF!,"*-Si-VEQ-*-"&amp;$A193&amp;"-"&amp;$AJ$2,#REF!)*BH$6-SUMIF(#REF!,"*-Si-VEQ-*-"&amp;$A193&amp;"-"&amp;$AJ$2,#REF!)*BG$6)/BH$5</f>
        <v>#REF!</v>
      </c>
      <c r="BI193" s="20" t="e">
        <f>(SUMIF(#REF!,"*-Si-VEQ-*-"&amp;$A193&amp;"-"&amp;$AJ$2,#REF!)*BI$6-SUMIF(#REF!,"*-Si-VEQ-*-"&amp;$A193&amp;"-"&amp;$AJ$2,#REF!)*BH$6)/BI$5</f>
        <v>#REF!</v>
      </c>
      <c r="BJ193" s="20" t="e">
        <f>(SUMIF(#REF!,"*-Si-VEQ-*-"&amp;$A193&amp;"-"&amp;$AJ$2,#REF!)*BJ$6-SUMIF(#REF!,"*-Si-VEQ-*-"&amp;$A193&amp;"-"&amp;$AJ$2,#REF!)*BI$6)/BJ$5</f>
        <v>#REF!</v>
      </c>
      <c r="BL193" s="25" t="e">
        <f>SUMIF(#REF!,"*-Si-USD-*-"&amp;$A193&amp;"-"&amp;$AJ$2,#REF!)</f>
        <v>#REF!</v>
      </c>
      <c r="BM193" s="21" t="e">
        <f>SUMIF(#REF!,"*-Si-USD-*-"&amp;$A193&amp;"-"&amp;$AJ$2,#REF!)</f>
        <v>#REF!</v>
      </c>
      <c r="BN193" s="21" t="e">
        <f>(SUMIF(#REF!,"*-Si-USD-*-"&amp;$A193&amp;"-"&amp;$AJ$2,#REF!)*BN$6-SUMIF(#REF!,"*-Si-USD-*-"&amp;$A193&amp;"-"&amp;$AJ$2,#REF!)*BM$6)/BN$5</f>
        <v>#REF!</v>
      </c>
      <c r="BO193" s="21" t="e">
        <f>(SUMIF(#REF!,"*-Si-USD-*-"&amp;$A193&amp;"-"&amp;$AJ$2,#REF!)*BO$6-SUMIF(#REF!,"*-Si-USD-*-"&amp;$A193&amp;"-"&amp;$AJ$2,#REF!)*BN$6)/BO$5</f>
        <v>#REF!</v>
      </c>
      <c r="BP193" s="21" t="e">
        <f>(SUMIF(#REF!,"*-Si-USD-*-"&amp;$A193&amp;"-"&amp;$AJ$2,#REF!)*BP$6-SUMIF(#REF!,"*-Si-USD-*-"&amp;$A193&amp;"-"&amp;$AJ$2,#REF!)*BO$6)/BP$5</f>
        <v>#REF!</v>
      </c>
      <c r="BQ193" s="21" t="e">
        <f>(SUMIF(#REF!,"*-Si-USD-*-"&amp;$A193&amp;"-"&amp;$AJ$2,#REF!)*BQ$6-SUMIF(#REF!,"*-Si-USD-*-"&amp;$A193&amp;"-"&amp;$AJ$2,#REF!)*BP$6)/BQ$5</f>
        <v>#REF!</v>
      </c>
      <c r="BR193" s="21" t="e">
        <f>(SUMIF(#REF!,"*-Si-USD-*-"&amp;$A193&amp;"-"&amp;$AJ$2,#REF!)*BR$6-SUMIF(#REF!,"*-Si-USD-*-"&amp;$A193&amp;"-"&amp;$AJ$2,#REF!)*BQ$6)/BR$5</f>
        <v>#REF!</v>
      </c>
      <c r="BS193" s="21" t="e">
        <f>(SUMIF(#REF!,"*-Si-USD-*-"&amp;$A193&amp;"-"&amp;$AJ$2,#REF!)*BS$6-SUMIF(#REF!,"*-Si-USD-*-"&amp;$A193&amp;"-"&amp;$AJ$2,#REF!)*BR$6)/BS$5</f>
        <v>#REF!</v>
      </c>
      <c r="BT193" s="21" t="e">
        <f>(SUMIF(#REF!,"*-Si-USD-*-"&amp;$A193&amp;"-"&amp;$AJ$2,#REF!)*BT$6-SUMIF(#REF!,"*-Si-USD-*-"&amp;$A193&amp;"-"&amp;$AJ$2,#REF!)*BS$6)/BT$5</f>
        <v>#REF!</v>
      </c>
      <c r="BU193" s="21" t="e">
        <f>(SUMIF(#REF!,"*-Si-USD-*-"&amp;$A193&amp;"-"&amp;$AJ$2,#REF!)*BU$6-SUMIF(#REF!,"*-Si-USD-*-"&amp;$A193&amp;"-"&amp;$AJ$2,#REF!)*BT$6)/BU$5</f>
        <v>#REF!</v>
      </c>
      <c r="BV193" s="21" t="e">
        <f>(SUMIF(#REF!,"*-Si-USD-*-"&amp;$A193&amp;"-"&amp;$AJ$2,#REF!)*BV$6-SUMIF(#REF!,"*-Si-USD-*-"&amp;$A193&amp;"-"&amp;$AJ$2,#REF!)*BU$6)/BV$5</f>
        <v>#REF!</v>
      </c>
      <c r="BW193" s="21" t="e">
        <f>(SUMIF(#REF!,"*-Si-USD-*-"&amp;$A193&amp;"-"&amp;$AJ$2,#REF!)*BW$6-SUMIF(#REF!,"*-Si-USD-*-"&amp;$A193&amp;"-"&amp;$AJ$2,#REF!)*BV$6)/BW$5</f>
        <v>#REF!</v>
      </c>
      <c r="BX193" s="21" t="e">
        <f>(SUMIF(#REF!,"*-Si-USD-*-"&amp;$A193&amp;"-"&amp;$AJ$2,#REF!)*BX$6-SUMIF(#REF!,"*-Si-USD-*-"&amp;$A193&amp;"-"&amp;$AJ$2,#REF!)*BW$6)/BX$5</f>
        <v>#REF!</v>
      </c>
      <c r="CB193" s="28">
        <f>IFERROR(1000*SUMIF(#REF!,"*-Si-*-Si-"&amp;$A193&amp;"-"&amp;$AJ$2,#REF!)/(SUM(CC193:CE193)*$BX$6),0)</f>
        <v>0</v>
      </c>
      <c r="CC193" s="22" t="e">
        <f>SUMIF(#REF!,"*-Si-VEF-Si-"&amp;$A193&amp;"-"&amp;$AJ$2,#REF!)</f>
        <v>#REF!</v>
      </c>
      <c r="CD193" s="23" t="e">
        <f>SUMIF(#REF!,"*-Si-VEQ-Si-"&amp;$A193&amp;"-"&amp;$AJ$2,#REF!)</f>
        <v>#REF!</v>
      </c>
      <c r="CE193" s="24" t="e">
        <f>SUMIF(#REF!,"*-Si-USD-Si-"&amp;$A193&amp;"-"&amp;$AJ$2,#REF!)</f>
        <v>#REF!</v>
      </c>
      <c r="CI193" s="15" t="str">
        <f t="shared" si="51"/>
        <v>E193</v>
      </c>
      <c r="CK193" s="16">
        <v>6</v>
      </c>
      <c r="CL193" s="16">
        <v>4</v>
      </c>
      <c r="CM193" s="16">
        <v>4</v>
      </c>
    </row>
    <row r="194" spans="1:91" ht="20.100000000000001" customHeight="1" x14ac:dyDescent="0.25">
      <c r="A194" s="18" t="s">
        <v>318</v>
      </c>
      <c r="E194" s="15" t="s">
        <v>318</v>
      </c>
      <c r="G194" s="15" t="str">
        <f t="shared" si="52"/>
        <v>D194</v>
      </c>
      <c r="I194" s="27">
        <f ca="1">IFERROR(1000*SUMIF(#REF!,"*-Si-*-*-"&amp;$A194&amp;"-"&amp;J$2,INDIRECT("'BD Ppto'!"&amp;#REF!))/(SUM(J194:L194)*L$415),0)</f>
        <v>0</v>
      </c>
      <c r="J194" s="19" t="e">
        <f ca="1">SUMIF(#REF!,"*-Si-VEF-*-"&amp;$A194&amp;"-"&amp;$J$2,INDIRECT("'BD Ppto'!"&amp;#REF!))</f>
        <v>#REF!</v>
      </c>
      <c r="K194" s="20" t="e">
        <f ca="1">SUMIF(#REF!,"*-Si-VEQ-*-"&amp;$A194&amp;"-"&amp;$J$2,INDIRECT("'BD Ppto'!"&amp;#REF!))</f>
        <v>#REF!</v>
      </c>
      <c r="L194" s="21" t="e">
        <f ca="1">SUMIF(#REF!,"*-Si-USD-*-"&amp;$A194&amp;"-"&amp;$J$2,INDIRECT("'BD Ppto'!"&amp;#REF!))</f>
        <v>#REF!</v>
      </c>
      <c r="N194" s="27">
        <f ca="1">IFERROR(1000*SUMIF(#REF!,"*-Si-*-*-"&amp;$A194&amp;"-"&amp;O$2,INDIRECT("'BD Ppto'!"&amp;#REF!))/(SUM(O194:Q194)*Q$415),0)</f>
        <v>0</v>
      </c>
      <c r="O194" s="19" t="e">
        <f ca="1">SUMIF(#REF!,"*-Si-VEF-*-"&amp;$A194&amp;"-"&amp;O$2,INDIRECT("'BD Ppto'!"&amp;#REF!))</f>
        <v>#REF!</v>
      </c>
      <c r="P194" s="20" t="e">
        <f ca="1">SUMIF(#REF!,"*-Si-VEQ-*-"&amp;$A194&amp;"-"&amp;O$2,INDIRECT("'BD Ppto'!"&amp;#REF!))</f>
        <v>#REF!</v>
      </c>
      <c r="Q194" s="21" t="e">
        <f ca="1">SUMIF(#REF!,"*-Si-USD-*-"&amp;$A194&amp;"-"&amp;O$2,INDIRECT("'BD Ppto'!"&amp;#REF!))</f>
        <v>#REF!</v>
      </c>
      <c r="S194" s="27">
        <f ca="1">IFERROR(1000*SUMIF(#REF!,"*-Si-*-*-"&amp;$A194&amp;"-"&amp;T$2,INDIRECT("'BD Ppto'!"&amp;#REF!))/(SUM(T194:V194)*V$415),0)</f>
        <v>0</v>
      </c>
      <c r="T194" s="19" t="e">
        <f ca="1">SUMIF(#REF!,"*-Si-VEF-*-"&amp;$A194&amp;"-"&amp;T$2,INDIRECT("'BD Ppto'!"&amp;#REF!))</f>
        <v>#REF!</v>
      </c>
      <c r="U194" s="20" t="e">
        <f ca="1">SUMIF(#REF!,"*-Si-VEQ-*-"&amp;$A194&amp;"-"&amp;T$2,INDIRECT("'BD Ppto'!"&amp;#REF!))</f>
        <v>#REF!</v>
      </c>
      <c r="V194" s="21" t="e">
        <f ca="1">SUMIF(#REF!,"*-Si-USD-*-"&amp;$A194&amp;"-"&amp;T$2,INDIRECT("'BD Ppto'!"&amp;#REF!))</f>
        <v>#REF!</v>
      </c>
      <c r="X194" s="27">
        <f ca="1">IFERROR(1000*SUMIF(#REF!,"*-Si-*-*-"&amp;$A194&amp;"-"&amp;Y$2,INDIRECT("'BD Ppto'!"&amp;#REF!))/(SUM(Y194:AA194)*AA$415),0)</f>
        <v>0</v>
      </c>
      <c r="Y194" s="19" t="e">
        <f ca="1">SUMIF(#REF!,"*-Si-VEF-*-"&amp;$A194&amp;"-"&amp;Y$2,INDIRECT("'BD Ppto'!"&amp;#REF!))</f>
        <v>#REF!</v>
      </c>
      <c r="Z194" s="20" t="e">
        <f ca="1">SUMIF(#REF!,"*-Si-VEQ-*-"&amp;$A194&amp;"-"&amp;Y$2,INDIRECT("'BD Ppto'!"&amp;#REF!))</f>
        <v>#REF!</v>
      </c>
      <c r="AA194" s="21" t="e">
        <f ca="1">SUMIF(#REF!,"*-Si-USD-*-"&amp;$A194&amp;"-"&amp;Y$2,INDIRECT("'BD Ppto'!"&amp;#REF!))</f>
        <v>#REF!</v>
      </c>
      <c r="AC194" s="28">
        <f ca="1">IFERROR(1000*SUMIF(#REF!,"*-Si-*-Si-"&amp;$A194&amp;"-"&amp;AD$2,INDIRECT("'BD Ppto'!"&amp;#REF!))/(SUM(AD194:AF194)*AF$415),0)</f>
        <v>0</v>
      </c>
      <c r="AD194" s="22" t="e">
        <f ca="1">SUMIF(#REF!,"*-Si-VEF-Si-"&amp;$A194&amp;"-"&amp;AD$2,INDIRECT("'BD Ppto'!"&amp;#REF!))</f>
        <v>#REF!</v>
      </c>
      <c r="AE194" s="23" t="e">
        <f ca="1">SUMIF(#REF!,"*-Si-VEQ-Si-"&amp;$A194&amp;"-"&amp;AD$2,INDIRECT("'BD Ppto'!"&amp;#REF!))</f>
        <v>#REF!</v>
      </c>
      <c r="AF194" s="24" t="e">
        <f ca="1">SUMIF(#REF!,"*-Si-USD-Si-"&amp;$A194&amp;"-"&amp;AD$2,INDIRECT("'BD Ppto'!"&amp;#REF!))</f>
        <v>#REF!</v>
      </c>
      <c r="AI194" s="27">
        <f>IFERROR(1000*SUMIF(#REF!,"*-Si-*-*-"&amp;$A194&amp;"-"&amp;$AJ$2,#REF!)/((SUMIF(#REF!,"*-Si-*-*-"&amp;$A194&amp;"-"&amp;$AJ$2,#REF!))*$AV$6),0)</f>
        <v>0</v>
      </c>
      <c r="AJ194" s="25" t="e">
        <f>SUMIF(#REF!,"*-Si-VEF-*-"&amp;$A194&amp;"-"&amp;$AJ$2,#REF!)</f>
        <v>#REF!</v>
      </c>
      <c r="AK194" s="19" t="e">
        <f>SUMIF(#REF!,"*-Si-VEF-*-"&amp;$A194&amp;"-"&amp;$AJ$2,#REF!)</f>
        <v>#REF!</v>
      </c>
      <c r="AL194" s="19" t="e">
        <f>(SUMIF(#REF!,"*-Si-VEF-*-"&amp;$A194&amp;"-"&amp;$AJ$2,#REF!)*AL$6-SUMIF(#REF!,"*-Si-VEF-*-"&amp;$A194&amp;"-"&amp;$AJ$2,#REF!)*AK$6)/AL$5</f>
        <v>#REF!</v>
      </c>
      <c r="AM194" s="19" t="e">
        <f>(SUMIF(#REF!,"*-Si-VEF-*-"&amp;$A194&amp;"-"&amp;$AJ$2,#REF!)*AM$6-SUMIF(#REF!,"*-Si-VEF-*-"&amp;$A194&amp;"-"&amp;$AJ$2,#REF!)*AL$6)/AM$5</f>
        <v>#REF!</v>
      </c>
      <c r="AN194" s="19" t="e">
        <f>(SUMIF(#REF!,"*-Si-VEF-*-"&amp;$A194&amp;"-"&amp;$AJ$2,#REF!)*AN$6-SUMIF(#REF!,"*-Si-VEF-*-"&amp;$A194&amp;"-"&amp;$AJ$2,#REF!)*AM$6)/AN$5</f>
        <v>#REF!</v>
      </c>
      <c r="AO194" s="19" t="e">
        <f>(SUMIF(#REF!,"*-Si-VEF-*-"&amp;$A194&amp;"-"&amp;$AJ$2,#REF!)*AO$6-SUMIF(#REF!,"*-Si-VEF-*-"&amp;$A194&amp;"-"&amp;$AJ$2,#REF!)*AN$6)/AO$5</f>
        <v>#REF!</v>
      </c>
      <c r="AP194" s="19" t="e">
        <f>(SUMIF(#REF!,"*-Si-VEF-*-"&amp;$A194&amp;"-"&amp;$AJ$2,#REF!)*AP$6-SUMIF(#REF!,"*-Si-VEF-*-"&amp;$A194&amp;"-"&amp;$AJ$2,#REF!)*AO$6)/AP$5</f>
        <v>#REF!</v>
      </c>
      <c r="AQ194" s="19" t="e">
        <f>(SUMIF(#REF!,"*-Si-VEF-*-"&amp;$A194&amp;"-"&amp;$AJ$2,#REF!)*AQ$6-SUMIF(#REF!,"*-Si-VEF-*-"&amp;$A194&amp;"-"&amp;$AJ$2,#REF!)*AP$6)/AQ$5</f>
        <v>#REF!</v>
      </c>
      <c r="AR194" s="19" t="e">
        <f>(SUMIF(#REF!,"*-Si-VEF-*-"&amp;$A194&amp;"-"&amp;$AJ$2,#REF!)*AR$6-SUMIF(#REF!,"*-Si-VEF-*-"&amp;$A194&amp;"-"&amp;$AJ$2,#REF!)*AQ$6)/AR$5</f>
        <v>#REF!</v>
      </c>
      <c r="AS194" s="19" t="e">
        <f>(SUMIF(#REF!,"*-Si-VEF-*-"&amp;$A194&amp;"-"&amp;$AJ$2,#REF!)*AS$6-SUMIF(#REF!,"*-Si-VEF-*-"&amp;$A194&amp;"-"&amp;$AJ$2,#REF!)*AR$6)/AS$5</f>
        <v>#REF!</v>
      </c>
      <c r="AT194" s="19" t="e">
        <f>(SUMIF(#REF!,"*-Si-VEF-*-"&amp;$A194&amp;"-"&amp;$AJ$2,#REF!)*AT$6-SUMIF(#REF!,"*-Si-VEF-*-"&amp;$A194&amp;"-"&amp;$AJ$2,#REF!)*AS$6)/AT$5</f>
        <v>#REF!</v>
      </c>
      <c r="AU194" s="19" t="e">
        <f>(SUMIF(#REF!,"*-Si-VEF-*-"&amp;$A194&amp;"-"&amp;$AJ$2,#REF!)*AU$6-SUMIF(#REF!,"*-Si-VEF-*-"&amp;$A194&amp;"-"&amp;$AJ$2,#REF!)*AT$6)/AU$5</f>
        <v>#REF!</v>
      </c>
      <c r="AV194" s="19" t="e">
        <f>(SUMIF(#REF!,"*-Si-VEF-*-"&amp;$A194&amp;"-"&amp;$AJ$2,#REF!)*AV$6-SUMIF(#REF!,"*-Si-VEF-*-"&amp;$A194&amp;"-"&amp;$AJ$2,#REF!)*AU$6)/AV$5</f>
        <v>#REF!</v>
      </c>
      <c r="AX194" s="25" t="e">
        <f>SUMIF(#REF!,"*-Si-VEQ-*-"&amp;$A194&amp;"-"&amp;$AJ$2,#REF!)</f>
        <v>#REF!</v>
      </c>
      <c r="AY194" s="20" t="e">
        <f>SUMIF(#REF!,"*-Si-VEQ-*-"&amp;$A194&amp;"-"&amp;$AJ$2,#REF!)</f>
        <v>#REF!</v>
      </c>
      <c r="AZ194" s="20" t="e">
        <f>(SUMIF(#REF!,"*-Si-VEQ-*-"&amp;$A194&amp;"-"&amp;$AJ$2,#REF!)*AZ$6-SUMIF(#REF!,"*-Si-VEQ-*-"&amp;$A194&amp;"-"&amp;$AJ$2,#REF!)*AY$6)/AZ$5</f>
        <v>#REF!</v>
      </c>
      <c r="BA194" s="20" t="e">
        <f>(SUMIF(#REF!,"*-Si-VEQ-*-"&amp;$A194&amp;"-"&amp;$AJ$2,#REF!)*BA$6-SUMIF(#REF!,"*-Si-VEQ-*-"&amp;$A194&amp;"-"&amp;$AJ$2,#REF!)*AZ$6)/BA$5</f>
        <v>#REF!</v>
      </c>
      <c r="BB194" s="20" t="e">
        <f>(SUMIF(#REF!,"*-Si-VEQ-*-"&amp;$A194&amp;"-"&amp;$AJ$2,#REF!)*BB$6-SUMIF(#REF!,"*-Si-VEQ-*-"&amp;$A194&amp;"-"&amp;$AJ$2,#REF!)*BA$6)/BB$5</f>
        <v>#REF!</v>
      </c>
      <c r="BC194" s="20" t="e">
        <f>(SUMIF(#REF!,"*-Si-VEQ-*-"&amp;$A194&amp;"-"&amp;$AJ$2,#REF!)*BC$6-SUMIF(#REF!,"*-Si-VEQ-*-"&amp;$A194&amp;"-"&amp;$AJ$2,#REF!)*BB$6)/BC$5</f>
        <v>#REF!</v>
      </c>
      <c r="BD194" s="20" t="e">
        <f>(SUMIF(#REF!,"*-Si-VEQ-*-"&amp;$A194&amp;"-"&amp;$AJ$2,#REF!)*BD$6-SUMIF(#REF!,"*-Si-VEQ-*-"&amp;$A194&amp;"-"&amp;$AJ$2,#REF!)*BC$6)/BD$5</f>
        <v>#REF!</v>
      </c>
      <c r="BE194" s="20" t="e">
        <f>(SUMIF(#REF!,"*-Si-VEQ-*-"&amp;$A194&amp;"-"&amp;$AJ$2,#REF!)*BE$6-SUMIF(#REF!,"*-Si-VEQ-*-"&amp;$A194&amp;"-"&amp;$AJ$2,#REF!)*BD$6)/BE$5</f>
        <v>#REF!</v>
      </c>
      <c r="BF194" s="20" t="e">
        <f>(SUMIF(#REF!,"*-Si-VEQ-*-"&amp;$A194&amp;"-"&amp;$AJ$2,#REF!)*BF$6-SUMIF(#REF!,"*-Si-VEQ-*-"&amp;$A194&amp;"-"&amp;$AJ$2,#REF!)*BE$6)/BF$5</f>
        <v>#REF!</v>
      </c>
      <c r="BG194" s="20" t="e">
        <f>(SUMIF(#REF!,"*-Si-VEQ-*-"&amp;$A194&amp;"-"&amp;$AJ$2,#REF!)*BG$6-SUMIF(#REF!,"*-Si-VEQ-*-"&amp;$A194&amp;"-"&amp;$AJ$2,#REF!)*BF$6)/BG$5</f>
        <v>#REF!</v>
      </c>
      <c r="BH194" s="20" t="e">
        <f>(SUMIF(#REF!,"*-Si-VEQ-*-"&amp;$A194&amp;"-"&amp;$AJ$2,#REF!)*BH$6-SUMIF(#REF!,"*-Si-VEQ-*-"&amp;$A194&amp;"-"&amp;$AJ$2,#REF!)*BG$6)/BH$5</f>
        <v>#REF!</v>
      </c>
      <c r="BI194" s="20" t="e">
        <f>(SUMIF(#REF!,"*-Si-VEQ-*-"&amp;$A194&amp;"-"&amp;$AJ$2,#REF!)*BI$6-SUMIF(#REF!,"*-Si-VEQ-*-"&amp;$A194&amp;"-"&amp;$AJ$2,#REF!)*BH$6)/BI$5</f>
        <v>#REF!</v>
      </c>
      <c r="BJ194" s="20" t="e">
        <f>(SUMIF(#REF!,"*-Si-VEQ-*-"&amp;$A194&amp;"-"&amp;$AJ$2,#REF!)*BJ$6-SUMIF(#REF!,"*-Si-VEQ-*-"&amp;$A194&amp;"-"&amp;$AJ$2,#REF!)*BI$6)/BJ$5</f>
        <v>#REF!</v>
      </c>
      <c r="BL194" s="25" t="e">
        <f>SUMIF(#REF!,"*-Si-USD-*-"&amp;$A194&amp;"-"&amp;$AJ$2,#REF!)</f>
        <v>#REF!</v>
      </c>
      <c r="BM194" s="21" t="e">
        <f>SUMIF(#REF!,"*-Si-USD-*-"&amp;$A194&amp;"-"&amp;$AJ$2,#REF!)</f>
        <v>#REF!</v>
      </c>
      <c r="BN194" s="21" t="e">
        <f>(SUMIF(#REF!,"*-Si-USD-*-"&amp;$A194&amp;"-"&amp;$AJ$2,#REF!)*BN$6-SUMIF(#REF!,"*-Si-USD-*-"&amp;$A194&amp;"-"&amp;$AJ$2,#REF!)*BM$6)/BN$5</f>
        <v>#REF!</v>
      </c>
      <c r="BO194" s="21" t="e">
        <f>(SUMIF(#REF!,"*-Si-USD-*-"&amp;$A194&amp;"-"&amp;$AJ$2,#REF!)*BO$6-SUMIF(#REF!,"*-Si-USD-*-"&amp;$A194&amp;"-"&amp;$AJ$2,#REF!)*BN$6)/BO$5</f>
        <v>#REF!</v>
      </c>
      <c r="BP194" s="21" t="e">
        <f>(SUMIF(#REF!,"*-Si-USD-*-"&amp;$A194&amp;"-"&amp;$AJ$2,#REF!)*BP$6-SUMIF(#REF!,"*-Si-USD-*-"&amp;$A194&amp;"-"&amp;$AJ$2,#REF!)*BO$6)/BP$5</f>
        <v>#REF!</v>
      </c>
      <c r="BQ194" s="21" t="e">
        <f>(SUMIF(#REF!,"*-Si-USD-*-"&amp;$A194&amp;"-"&amp;$AJ$2,#REF!)*BQ$6-SUMIF(#REF!,"*-Si-USD-*-"&amp;$A194&amp;"-"&amp;$AJ$2,#REF!)*BP$6)/BQ$5</f>
        <v>#REF!</v>
      </c>
      <c r="BR194" s="21" t="e">
        <f>(SUMIF(#REF!,"*-Si-USD-*-"&amp;$A194&amp;"-"&amp;$AJ$2,#REF!)*BR$6-SUMIF(#REF!,"*-Si-USD-*-"&amp;$A194&amp;"-"&amp;$AJ$2,#REF!)*BQ$6)/BR$5</f>
        <v>#REF!</v>
      </c>
      <c r="BS194" s="21" t="e">
        <f>(SUMIF(#REF!,"*-Si-USD-*-"&amp;$A194&amp;"-"&amp;$AJ$2,#REF!)*BS$6-SUMIF(#REF!,"*-Si-USD-*-"&amp;$A194&amp;"-"&amp;$AJ$2,#REF!)*BR$6)/BS$5</f>
        <v>#REF!</v>
      </c>
      <c r="BT194" s="21" t="e">
        <f>(SUMIF(#REF!,"*-Si-USD-*-"&amp;$A194&amp;"-"&amp;$AJ$2,#REF!)*BT$6-SUMIF(#REF!,"*-Si-USD-*-"&amp;$A194&amp;"-"&amp;$AJ$2,#REF!)*BS$6)/BT$5</f>
        <v>#REF!</v>
      </c>
      <c r="BU194" s="21" t="e">
        <f>(SUMIF(#REF!,"*-Si-USD-*-"&amp;$A194&amp;"-"&amp;$AJ$2,#REF!)*BU$6-SUMIF(#REF!,"*-Si-USD-*-"&amp;$A194&amp;"-"&amp;$AJ$2,#REF!)*BT$6)/BU$5</f>
        <v>#REF!</v>
      </c>
      <c r="BV194" s="21" t="e">
        <f>(SUMIF(#REF!,"*-Si-USD-*-"&amp;$A194&amp;"-"&amp;$AJ$2,#REF!)*BV$6-SUMIF(#REF!,"*-Si-USD-*-"&amp;$A194&amp;"-"&amp;$AJ$2,#REF!)*BU$6)/BV$5</f>
        <v>#REF!</v>
      </c>
      <c r="BW194" s="21" t="e">
        <f>(SUMIF(#REF!,"*-Si-USD-*-"&amp;$A194&amp;"-"&amp;$AJ$2,#REF!)*BW$6-SUMIF(#REF!,"*-Si-USD-*-"&amp;$A194&amp;"-"&amp;$AJ$2,#REF!)*BV$6)/BW$5</f>
        <v>#REF!</v>
      </c>
      <c r="BX194" s="21" t="e">
        <f>(SUMIF(#REF!,"*-Si-USD-*-"&amp;$A194&amp;"-"&amp;$AJ$2,#REF!)*BX$6-SUMIF(#REF!,"*-Si-USD-*-"&amp;$A194&amp;"-"&amp;$AJ$2,#REF!)*BW$6)/BX$5</f>
        <v>#REF!</v>
      </c>
      <c r="CB194" s="28">
        <f>IFERROR(1000*SUMIF(#REF!,"*-Si-*-Si-"&amp;$A194&amp;"-"&amp;$AJ$2,#REF!)/(SUM(CC194:CE194)*$BX$6),0)</f>
        <v>0</v>
      </c>
      <c r="CC194" s="22" t="e">
        <f>SUMIF(#REF!,"*-Si-VEF-Si-"&amp;$A194&amp;"-"&amp;$AJ$2,#REF!)</f>
        <v>#REF!</v>
      </c>
      <c r="CD194" s="23" t="e">
        <f>SUMIF(#REF!,"*-Si-VEQ-Si-"&amp;$A194&amp;"-"&amp;$AJ$2,#REF!)</f>
        <v>#REF!</v>
      </c>
      <c r="CE194" s="24" t="e">
        <f>SUMIF(#REF!,"*-Si-USD-Si-"&amp;$A194&amp;"-"&amp;$AJ$2,#REF!)</f>
        <v>#REF!</v>
      </c>
      <c r="CI194" s="15" t="str">
        <f t="shared" si="51"/>
        <v>E194</v>
      </c>
      <c r="CK194" s="16">
        <v>6</v>
      </c>
      <c r="CL194" s="16">
        <v>4</v>
      </c>
      <c r="CM194" s="16">
        <v>4</v>
      </c>
    </row>
    <row r="195" spans="1:91" ht="20.100000000000001" customHeight="1" x14ac:dyDescent="0.25">
      <c r="A195" s="18" t="s">
        <v>319</v>
      </c>
      <c r="E195" s="15" t="s">
        <v>319</v>
      </c>
      <c r="G195" s="15" t="str">
        <f t="shared" si="52"/>
        <v>D195</v>
      </c>
      <c r="I195" s="27">
        <f ca="1">IFERROR(1000*SUMIF(#REF!,"*-Si-*-*-"&amp;$A195&amp;"-"&amp;J$2,INDIRECT("'BD Ppto'!"&amp;#REF!))/(SUM(J195:L195)*L$415),0)</f>
        <v>0</v>
      </c>
      <c r="J195" s="19" t="e">
        <f ca="1">SUMIF(#REF!,"*-Si-VEF-*-"&amp;$A195&amp;"-"&amp;$J$2,INDIRECT("'BD Ppto'!"&amp;#REF!))</f>
        <v>#REF!</v>
      </c>
      <c r="K195" s="20" t="e">
        <f ca="1">SUMIF(#REF!,"*-Si-VEQ-*-"&amp;$A195&amp;"-"&amp;$J$2,INDIRECT("'BD Ppto'!"&amp;#REF!))</f>
        <v>#REF!</v>
      </c>
      <c r="L195" s="21" t="e">
        <f ca="1">SUMIF(#REF!,"*-Si-USD-*-"&amp;$A195&amp;"-"&amp;$J$2,INDIRECT("'BD Ppto'!"&amp;#REF!))</f>
        <v>#REF!</v>
      </c>
      <c r="N195" s="27">
        <f ca="1">IFERROR(1000*SUMIF(#REF!,"*-Si-*-*-"&amp;$A195&amp;"-"&amp;O$2,INDIRECT("'BD Ppto'!"&amp;#REF!))/(SUM(O195:Q195)*Q$415),0)</f>
        <v>0</v>
      </c>
      <c r="O195" s="19" t="e">
        <f ca="1">SUMIF(#REF!,"*-Si-VEF-*-"&amp;$A195&amp;"-"&amp;O$2,INDIRECT("'BD Ppto'!"&amp;#REF!))</f>
        <v>#REF!</v>
      </c>
      <c r="P195" s="20" t="e">
        <f ca="1">SUMIF(#REF!,"*-Si-VEQ-*-"&amp;$A195&amp;"-"&amp;O$2,INDIRECT("'BD Ppto'!"&amp;#REF!))</f>
        <v>#REF!</v>
      </c>
      <c r="Q195" s="21" t="e">
        <f ca="1">SUMIF(#REF!,"*-Si-USD-*-"&amp;$A195&amp;"-"&amp;O$2,INDIRECT("'BD Ppto'!"&amp;#REF!))</f>
        <v>#REF!</v>
      </c>
      <c r="S195" s="27">
        <f ca="1">IFERROR(1000*SUMIF(#REF!,"*-Si-*-*-"&amp;$A195&amp;"-"&amp;T$2,INDIRECT("'BD Ppto'!"&amp;#REF!))/(SUM(T195:V195)*V$415),0)</f>
        <v>0</v>
      </c>
      <c r="T195" s="19" t="e">
        <f ca="1">SUMIF(#REF!,"*-Si-VEF-*-"&amp;$A195&amp;"-"&amp;T$2,INDIRECT("'BD Ppto'!"&amp;#REF!))</f>
        <v>#REF!</v>
      </c>
      <c r="U195" s="20" t="e">
        <f ca="1">SUMIF(#REF!,"*-Si-VEQ-*-"&amp;$A195&amp;"-"&amp;T$2,INDIRECT("'BD Ppto'!"&amp;#REF!))</f>
        <v>#REF!</v>
      </c>
      <c r="V195" s="21" t="e">
        <f ca="1">SUMIF(#REF!,"*-Si-USD-*-"&amp;$A195&amp;"-"&amp;T$2,INDIRECT("'BD Ppto'!"&amp;#REF!))</f>
        <v>#REF!</v>
      </c>
      <c r="X195" s="27">
        <f ca="1">IFERROR(1000*SUMIF(#REF!,"*-Si-*-*-"&amp;$A195&amp;"-"&amp;Y$2,INDIRECT("'BD Ppto'!"&amp;#REF!))/(SUM(Y195:AA195)*AA$415),0)</f>
        <v>0</v>
      </c>
      <c r="Y195" s="19" t="e">
        <f ca="1">SUMIF(#REF!,"*-Si-VEF-*-"&amp;$A195&amp;"-"&amp;Y$2,INDIRECT("'BD Ppto'!"&amp;#REF!))</f>
        <v>#REF!</v>
      </c>
      <c r="Z195" s="20" t="e">
        <f ca="1">SUMIF(#REF!,"*-Si-VEQ-*-"&amp;$A195&amp;"-"&amp;Y$2,INDIRECT("'BD Ppto'!"&amp;#REF!))</f>
        <v>#REF!</v>
      </c>
      <c r="AA195" s="21" t="e">
        <f ca="1">SUMIF(#REF!,"*-Si-USD-*-"&amp;$A195&amp;"-"&amp;Y$2,INDIRECT("'BD Ppto'!"&amp;#REF!))</f>
        <v>#REF!</v>
      </c>
      <c r="AC195" s="28">
        <f ca="1">IFERROR(1000*SUMIF(#REF!,"*-Si-*-Si-"&amp;$A195&amp;"-"&amp;AD$2,INDIRECT("'BD Ppto'!"&amp;#REF!))/(SUM(AD195:AF195)*AF$415),0)</f>
        <v>0</v>
      </c>
      <c r="AD195" s="22" t="e">
        <f ca="1">SUMIF(#REF!,"*-Si-VEF-Si-"&amp;$A195&amp;"-"&amp;AD$2,INDIRECT("'BD Ppto'!"&amp;#REF!))</f>
        <v>#REF!</v>
      </c>
      <c r="AE195" s="23" t="e">
        <f ca="1">SUMIF(#REF!,"*-Si-VEQ-Si-"&amp;$A195&amp;"-"&amp;AD$2,INDIRECT("'BD Ppto'!"&amp;#REF!))</f>
        <v>#REF!</v>
      </c>
      <c r="AF195" s="24" t="e">
        <f ca="1">SUMIF(#REF!,"*-Si-USD-Si-"&amp;$A195&amp;"-"&amp;AD$2,INDIRECT("'BD Ppto'!"&amp;#REF!))</f>
        <v>#REF!</v>
      </c>
      <c r="AI195" s="27">
        <f>IFERROR(1000*SUMIF(#REF!,"*-Si-*-*-"&amp;$A195&amp;"-"&amp;$AJ$2,#REF!)/((SUMIF(#REF!,"*-Si-*-*-"&amp;$A195&amp;"-"&amp;$AJ$2,#REF!))*$AV$6),0)</f>
        <v>0</v>
      </c>
      <c r="AJ195" s="25" t="e">
        <f>SUMIF(#REF!,"*-Si-VEF-*-"&amp;$A195&amp;"-"&amp;$AJ$2,#REF!)</f>
        <v>#REF!</v>
      </c>
      <c r="AK195" s="19" t="e">
        <f>SUMIF(#REF!,"*-Si-VEF-*-"&amp;$A195&amp;"-"&amp;$AJ$2,#REF!)</f>
        <v>#REF!</v>
      </c>
      <c r="AL195" s="19" t="e">
        <f>(SUMIF(#REF!,"*-Si-VEF-*-"&amp;$A195&amp;"-"&amp;$AJ$2,#REF!)*AL$6-SUMIF(#REF!,"*-Si-VEF-*-"&amp;$A195&amp;"-"&amp;$AJ$2,#REF!)*AK$6)/AL$5</f>
        <v>#REF!</v>
      </c>
      <c r="AM195" s="19" t="e">
        <f>(SUMIF(#REF!,"*-Si-VEF-*-"&amp;$A195&amp;"-"&amp;$AJ$2,#REF!)*AM$6-SUMIF(#REF!,"*-Si-VEF-*-"&amp;$A195&amp;"-"&amp;$AJ$2,#REF!)*AL$6)/AM$5</f>
        <v>#REF!</v>
      </c>
      <c r="AN195" s="19" t="e">
        <f>(SUMIF(#REF!,"*-Si-VEF-*-"&amp;$A195&amp;"-"&amp;$AJ$2,#REF!)*AN$6-SUMIF(#REF!,"*-Si-VEF-*-"&amp;$A195&amp;"-"&amp;$AJ$2,#REF!)*AM$6)/AN$5</f>
        <v>#REF!</v>
      </c>
      <c r="AO195" s="19" t="e">
        <f>(SUMIF(#REF!,"*-Si-VEF-*-"&amp;$A195&amp;"-"&amp;$AJ$2,#REF!)*AO$6-SUMIF(#REF!,"*-Si-VEF-*-"&amp;$A195&amp;"-"&amp;$AJ$2,#REF!)*AN$6)/AO$5</f>
        <v>#REF!</v>
      </c>
      <c r="AP195" s="19" t="e">
        <f>(SUMIF(#REF!,"*-Si-VEF-*-"&amp;$A195&amp;"-"&amp;$AJ$2,#REF!)*AP$6-SUMIF(#REF!,"*-Si-VEF-*-"&amp;$A195&amp;"-"&amp;$AJ$2,#REF!)*AO$6)/AP$5</f>
        <v>#REF!</v>
      </c>
      <c r="AQ195" s="19" t="e">
        <f>(SUMIF(#REF!,"*-Si-VEF-*-"&amp;$A195&amp;"-"&amp;$AJ$2,#REF!)*AQ$6-SUMIF(#REF!,"*-Si-VEF-*-"&amp;$A195&amp;"-"&amp;$AJ$2,#REF!)*AP$6)/AQ$5</f>
        <v>#REF!</v>
      </c>
      <c r="AR195" s="19" t="e">
        <f>(SUMIF(#REF!,"*-Si-VEF-*-"&amp;$A195&amp;"-"&amp;$AJ$2,#REF!)*AR$6-SUMIF(#REF!,"*-Si-VEF-*-"&amp;$A195&amp;"-"&amp;$AJ$2,#REF!)*AQ$6)/AR$5</f>
        <v>#REF!</v>
      </c>
      <c r="AS195" s="19" t="e">
        <f>(SUMIF(#REF!,"*-Si-VEF-*-"&amp;$A195&amp;"-"&amp;$AJ$2,#REF!)*AS$6-SUMIF(#REF!,"*-Si-VEF-*-"&amp;$A195&amp;"-"&amp;$AJ$2,#REF!)*AR$6)/AS$5</f>
        <v>#REF!</v>
      </c>
      <c r="AT195" s="19" t="e">
        <f>(SUMIF(#REF!,"*-Si-VEF-*-"&amp;$A195&amp;"-"&amp;$AJ$2,#REF!)*AT$6-SUMIF(#REF!,"*-Si-VEF-*-"&amp;$A195&amp;"-"&amp;$AJ$2,#REF!)*AS$6)/AT$5</f>
        <v>#REF!</v>
      </c>
      <c r="AU195" s="19" t="e">
        <f>(SUMIF(#REF!,"*-Si-VEF-*-"&amp;$A195&amp;"-"&amp;$AJ$2,#REF!)*AU$6-SUMIF(#REF!,"*-Si-VEF-*-"&amp;$A195&amp;"-"&amp;$AJ$2,#REF!)*AT$6)/AU$5</f>
        <v>#REF!</v>
      </c>
      <c r="AV195" s="19" t="e">
        <f>(SUMIF(#REF!,"*-Si-VEF-*-"&amp;$A195&amp;"-"&amp;$AJ$2,#REF!)*AV$6-SUMIF(#REF!,"*-Si-VEF-*-"&amp;$A195&amp;"-"&amp;$AJ$2,#REF!)*AU$6)/AV$5</f>
        <v>#REF!</v>
      </c>
      <c r="AX195" s="25" t="e">
        <f>SUMIF(#REF!,"*-Si-VEQ-*-"&amp;$A195&amp;"-"&amp;$AJ$2,#REF!)</f>
        <v>#REF!</v>
      </c>
      <c r="AY195" s="20" t="e">
        <f>SUMIF(#REF!,"*-Si-VEQ-*-"&amp;$A195&amp;"-"&amp;$AJ$2,#REF!)</f>
        <v>#REF!</v>
      </c>
      <c r="AZ195" s="20" t="e">
        <f>(SUMIF(#REF!,"*-Si-VEQ-*-"&amp;$A195&amp;"-"&amp;$AJ$2,#REF!)*AZ$6-SUMIF(#REF!,"*-Si-VEQ-*-"&amp;$A195&amp;"-"&amp;$AJ$2,#REF!)*AY$6)/AZ$5</f>
        <v>#REF!</v>
      </c>
      <c r="BA195" s="20" t="e">
        <f>(SUMIF(#REF!,"*-Si-VEQ-*-"&amp;$A195&amp;"-"&amp;$AJ$2,#REF!)*BA$6-SUMIF(#REF!,"*-Si-VEQ-*-"&amp;$A195&amp;"-"&amp;$AJ$2,#REF!)*AZ$6)/BA$5</f>
        <v>#REF!</v>
      </c>
      <c r="BB195" s="20" t="e">
        <f>(SUMIF(#REF!,"*-Si-VEQ-*-"&amp;$A195&amp;"-"&amp;$AJ$2,#REF!)*BB$6-SUMIF(#REF!,"*-Si-VEQ-*-"&amp;$A195&amp;"-"&amp;$AJ$2,#REF!)*BA$6)/BB$5</f>
        <v>#REF!</v>
      </c>
      <c r="BC195" s="20" t="e">
        <f>(SUMIF(#REF!,"*-Si-VEQ-*-"&amp;$A195&amp;"-"&amp;$AJ$2,#REF!)*BC$6-SUMIF(#REF!,"*-Si-VEQ-*-"&amp;$A195&amp;"-"&amp;$AJ$2,#REF!)*BB$6)/BC$5</f>
        <v>#REF!</v>
      </c>
      <c r="BD195" s="20" t="e">
        <f>(SUMIF(#REF!,"*-Si-VEQ-*-"&amp;$A195&amp;"-"&amp;$AJ$2,#REF!)*BD$6-SUMIF(#REF!,"*-Si-VEQ-*-"&amp;$A195&amp;"-"&amp;$AJ$2,#REF!)*BC$6)/BD$5</f>
        <v>#REF!</v>
      </c>
      <c r="BE195" s="20" t="e">
        <f>(SUMIF(#REF!,"*-Si-VEQ-*-"&amp;$A195&amp;"-"&amp;$AJ$2,#REF!)*BE$6-SUMIF(#REF!,"*-Si-VEQ-*-"&amp;$A195&amp;"-"&amp;$AJ$2,#REF!)*BD$6)/BE$5</f>
        <v>#REF!</v>
      </c>
      <c r="BF195" s="20" t="e">
        <f>(SUMIF(#REF!,"*-Si-VEQ-*-"&amp;$A195&amp;"-"&amp;$AJ$2,#REF!)*BF$6-SUMIF(#REF!,"*-Si-VEQ-*-"&amp;$A195&amp;"-"&amp;$AJ$2,#REF!)*BE$6)/BF$5</f>
        <v>#REF!</v>
      </c>
      <c r="BG195" s="20" t="e">
        <f>(SUMIF(#REF!,"*-Si-VEQ-*-"&amp;$A195&amp;"-"&amp;$AJ$2,#REF!)*BG$6-SUMIF(#REF!,"*-Si-VEQ-*-"&amp;$A195&amp;"-"&amp;$AJ$2,#REF!)*BF$6)/BG$5</f>
        <v>#REF!</v>
      </c>
      <c r="BH195" s="20" t="e">
        <f>(SUMIF(#REF!,"*-Si-VEQ-*-"&amp;$A195&amp;"-"&amp;$AJ$2,#REF!)*BH$6-SUMIF(#REF!,"*-Si-VEQ-*-"&amp;$A195&amp;"-"&amp;$AJ$2,#REF!)*BG$6)/BH$5</f>
        <v>#REF!</v>
      </c>
      <c r="BI195" s="20" t="e">
        <f>(SUMIF(#REF!,"*-Si-VEQ-*-"&amp;$A195&amp;"-"&amp;$AJ$2,#REF!)*BI$6-SUMIF(#REF!,"*-Si-VEQ-*-"&amp;$A195&amp;"-"&amp;$AJ$2,#REF!)*BH$6)/BI$5</f>
        <v>#REF!</v>
      </c>
      <c r="BJ195" s="20" t="e">
        <f>(SUMIF(#REF!,"*-Si-VEQ-*-"&amp;$A195&amp;"-"&amp;$AJ$2,#REF!)*BJ$6-SUMIF(#REF!,"*-Si-VEQ-*-"&amp;$A195&amp;"-"&amp;$AJ$2,#REF!)*BI$6)/BJ$5</f>
        <v>#REF!</v>
      </c>
      <c r="BL195" s="25" t="e">
        <f>SUMIF(#REF!,"*-Si-USD-*-"&amp;$A195&amp;"-"&amp;$AJ$2,#REF!)</f>
        <v>#REF!</v>
      </c>
      <c r="BM195" s="21" t="e">
        <f>SUMIF(#REF!,"*-Si-USD-*-"&amp;$A195&amp;"-"&amp;$AJ$2,#REF!)</f>
        <v>#REF!</v>
      </c>
      <c r="BN195" s="21" t="e">
        <f>(SUMIF(#REF!,"*-Si-USD-*-"&amp;$A195&amp;"-"&amp;$AJ$2,#REF!)*BN$6-SUMIF(#REF!,"*-Si-USD-*-"&amp;$A195&amp;"-"&amp;$AJ$2,#REF!)*BM$6)/BN$5</f>
        <v>#REF!</v>
      </c>
      <c r="BO195" s="21" t="e">
        <f>(SUMIF(#REF!,"*-Si-USD-*-"&amp;$A195&amp;"-"&amp;$AJ$2,#REF!)*BO$6-SUMIF(#REF!,"*-Si-USD-*-"&amp;$A195&amp;"-"&amp;$AJ$2,#REF!)*BN$6)/BO$5</f>
        <v>#REF!</v>
      </c>
      <c r="BP195" s="21" t="e">
        <f>(SUMIF(#REF!,"*-Si-USD-*-"&amp;$A195&amp;"-"&amp;$AJ$2,#REF!)*BP$6-SUMIF(#REF!,"*-Si-USD-*-"&amp;$A195&amp;"-"&amp;$AJ$2,#REF!)*BO$6)/BP$5</f>
        <v>#REF!</v>
      </c>
      <c r="BQ195" s="21" t="e">
        <f>(SUMIF(#REF!,"*-Si-USD-*-"&amp;$A195&amp;"-"&amp;$AJ$2,#REF!)*BQ$6-SUMIF(#REF!,"*-Si-USD-*-"&amp;$A195&amp;"-"&amp;$AJ$2,#REF!)*BP$6)/BQ$5</f>
        <v>#REF!</v>
      </c>
      <c r="BR195" s="21" t="e">
        <f>(SUMIF(#REF!,"*-Si-USD-*-"&amp;$A195&amp;"-"&amp;$AJ$2,#REF!)*BR$6-SUMIF(#REF!,"*-Si-USD-*-"&amp;$A195&amp;"-"&amp;$AJ$2,#REF!)*BQ$6)/BR$5</f>
        <v>#REF!</v>
      </c>
      <c r="BS195" s="21" t="e">
        <f>(SUMIF(#REF!,"*-Si-USD-*-"&amp;$A195&amp;"-"&amp;$AJ$2,#REF!)*BS$6-SUMIF(#REF!,"*-Si-USD-*-"&amp;$A195&amp;"-"&amp;$AJ$2,#REF!)*BR$6)/BS$5</f>
        <v>#REF!</v>
      </c>
      <c r="BT195" s="21" t="e">
        <f>(SUMIF(#REF!,"*-Si-USD-*-"&amp;$A195&amp;"-"&amp;$AJ$2,#REF!)*BT$6-SUMIF(#REF!,"*-Si-USD-*-"&amp;$A195&amp;"-"&amp;$AJ$2,#REF!)*BS$6)/BT$5</f>
        <v>#REF!</v>
      </c>
      <c r="BU195" s="21" t="e">
        <f>(SUMIF(#REF!,"*-Si-USD-*-"&amp;$A195&amp;"-"&amp;$AJ$2,#REF!)*BU$6-SUMIF(#REF!,"*-Si-USD-*-"&amp;$A195&amp;"-"&amp;$AJ$2,#REF!)*BT$6)/BU$5</f>
        <v>#REF!</v>
      </c>
      <c r="BV195" s="21" t="e">
        <f>(SUMIF(#REF!,"*-Si-USD-*-"&amp;$A195&amp;"-"&amp;$AJ$2,#REF!)*BV$6-SUMIF(#REF!,"*-Si-USD-*-"&amp;$A195&amp;"-"&amp;$AJ$2,#REF!)*BU$6)/BV$5</f>
        <v>#REF!</v>
      </c>
      <c r="BW195" s="21" t="e">
        <f>(SUMIF(#REF!,"*-Si-USD-*-"&amp;$A195&amp;"-"&amp;$AJ$2,#REF!)*BW$6-SUMIF(#REF!,"*-Si-USD-*-"&amp;$A195&amp;"-"&amp;$AJ$2,#REF!)*BV$6)/BW$5</f>
        <v>#REF!</v>
      </c>
      <c r="BX195" s="21" t="e">
        <f>(SUMIF(#REF!,"*-Si-USD-*-"&amp;$A195&amp;"-"&amp;$AJ$2,#REF!)*BX$6-SUMIF(#REF!,"*-Si-USD-*-"&amp;$A195&amp;"-"&amp;$AJ$2,#REF!)*BW$6)/BX$5</f>
        <v>#REF!</v>
      </c>
      <c r="CB195" s="28">
        <f>IFERROR(1000*SUMIF(#REF!,"*-Si-*-Si-"&amp;$A195&amp;"-"&amp;$AJ$2,#REF!)/(SUM(CC195:CE195)*$BX$6),0)</f>
        <v>0</v>
      </c>
      <c r="CC195" s="22" t="e">
        <f>SUMIF(#REF!,"*-Si-VEF-Si-"&amp;$A195&amp;"-"&amp;$AJ$2,#REF!)</f>
        <v>#REF!</v>
      </c>
      <c r="CD195" s="23" t="e">
        <f>SUMIF(#REF!,"*-Si-VEQ-Si-"&amp;$A195&amp;"-"&amp;$AJ$2,#REF!)</f>
        <v>#REF!</v>
      </c>
      <c r="CE195" s="24" t="e">
        <f>SUMIF(#REF!,"*-Si-USD-Si-"&amp;$A195&amp;"-"&amp;$AJ$2,#REF!)</f>
        <v>#REF!</v>
      </c>
      <c r="CI195" s="15" t="str">
        <f t="shared" si="51"/>
        <v>E195</v>
      </c>
      <c r="CK195" s="16">
        <v>6</v>
      </c>
      <c r="CL195" s="16">
        <v>4</v>
      </c>
      <c r="CM195" s="16">
        <v>4</v>
      </c>
    </row>
    <row r="196" spans="1:91" ht="20.100000000000001" customHeight="1" x14ac:dyDescent="0.25">
      <c r="A196" s="18" t="s">
        <v>320</v>
      </c>
      <c r="E196" s="15" t="s">
        <v>320</v>
      </c>
      <c r="G196" s="15" t="str">
        <f t="shared" si="52"/>
        <v>D196</v>
      </c>
      <c r="I196" s="27">
        <f ca="1">IFERROR(1000*SUMIF(#REF!,"*-Si-*-*-"&amp;$A196&amp;"-"&amp;J$2,INDIRECT("'BD Ppto'!"&amp;#REF!))/(SUM(J196:L196)*L$415),0)</f>
        <v>0</v>
      </c>
      <c r="J196" s="19" t="e">
        <f ca="1">SUMIF(#REF!,"*-Si-VEF-*-"&amp;$A196&amp;"-"&amp;$J$2,INDIRECT("'BD Ppto'!"&amp;#REF!))</f>
        <v>#REF!</v>
      </c>
      <c r="K196" s="20" t="e">
        <f ca="1">SUMIF(#REF!,"*-Si-VEQ-*-"&amp;$A196&amp;"-"&amp;$J$2,INDIRECT("'BD Ppto'!"&amp;#REF!))</f>
        <v>#REF!</v>
      </c>
      <c r="L196" s="21" t="e">
        <f ca="1">SUMIF(#REF!,"*-Si-USD-*-"&amp;$A196&amp;"-"&amp;$J$2,INDIRECT("'BD Ppto'!"&amp;#REF!))</f>
        <v>#REF!</v>
      </c>
      <c r="N196" s="27">
        <f ca="1">IFERROR(1000*SUMIF(#REF!,"*-Si-*-*-"&amp;$A196&amp;"-"&amp;O$2,INDIRECT("'BD Ppto'!"&amp;#REF!))/(SUM(O196:Q196)*Q$415),0)</f>
        <v>0</v>
      </c>
      <c r="O196" s="19" t="e">
        <f ca="1">SUMIF(#REF!,"*-Si-VEF-*-"&amp;$A196&amp;"-"&amp;O$2,INDIRECT("'BD Ppto'!"&amp;#REF!))</f>
        <v>#REF!</v>
      </c>
      <c r="P196" s="20" t="e">
        <f ca="1">SUMIF(#REF!,"*-Si-VEQ-*-"&amp;$A196&amp;"-"&amp;O$2,INDIRECT("'BD Ppto'!"&amp;#REF!))</f>
        <v>#REF!</v>
      </c>
      <c r="Q196" s="21" t="e">
        <f ca="1">SUMIF(#REF!,"*-Si-USD-*-"&amp;$A196&amp;"-"&amp;O$2,INDIRECT("'BD Ppto'!"&amp;#REF!))</f>
        <v>#REF!</v>
      </c>
      <c r="S196" s="27">
        <f ca="1">IFERROR(1000*SUMIF(#REF!,"*-Si-*-*-"&amp;$A196&amp;"-"&amp;T$2,INDIRECT("'BD Ppto'!"&amp;#REF!))/(SUM(T196:V196)*V$415),0)</f>
        <v>0</v>
      </c>
      <c r="T196" s="19" t="e">
        <f ca="1">SUMIF(#REF!,"*-Si-VEF-*-"&amp;$A196&amp;"-"&amp;T$2,INDIRECT("'BD Ppto'!"&amp;#REF!))</f>
        <v>#REF!</v>
      </c>
      <c r="U196" s="20" t="e">
        <f ca="1">SUMIF(#REF!,"*-Si-VEQ-*-"&amp;$A196&amp;"-"&amp;T$2,INDIRECT("'BD Ppto'!"&amp;#REF!))</f>
        <v>#REF!</v>
      </c>
      <c r="V196" s="21" t="e">
        <f ca="1">SUMIF(#REF!,"*-Si-USD-*-"&amp;$A196&amp;"-"&amp;T$2,INDIRECT("'BD Ppto'!"&amp;#REF!))</f>
        <v>#REF!</v>
      </c>
      <c r="X196" s="27">
        <f ca="1">IFERROR(1000*SUMIF(#REF!,"*-Si-*-*-"&amp;$A196&amp;"-"&amp;Y$2,INDIRECT("'BD Ppto'!"&amp;#REF!))/(SUM(Y196:AA196)*AA$415),0)</f>
        <v>0</v>
      </c>
      <c r="Y196" s="19" t="e">
        <f ca="1">SUMIF(#REF!,"*-Si-VEF-*-"&amp;$A196&amp;"-"&amp;Y$2,INDIRECT("'BD Ppto'!"&amp;#REF!))</f>
        <v>#REF!</v>
      </c>
      <c r="Z196" s="20" t="e">
        <f ca="1">SUMIF(#REF!,"*-Si-VEQ-*-"&amp;$A196&amp;"-"&amp;Y$2,INDIRECT("'BD Ppto'!"&amp;#REF!))</f>
        <v>#REF!</v>
      </c>
      <c r="AA196" s="21" t="e">
        <f ca="1">SUMIF(#REF!,"*-Si-USD-*-"&amp;$A196&amp;"-"&amp;Y$2,INDIRECT("'BD Ppto'!"&amp;#REF!))</f>
        <v>#REF!</v>
      </c>
      <c r="AC196" s="28">
        <f ca="1">IFERROR(1000*SUMIF(#REF!,"*-Si-*-Si-"&amp;$A196&amp;"-"&amp;AD$2,INDIRECT("'BD Ppto'!"&amp;#REF!))/(SUM(AD196:AF196)*AF$415),0)</f>
        <v>0</v>
      </c>
      <c r="AD196" s="22" t="e">
        <f ca="1">SUMIF(#REF!,"*-Si-VEF-Si-"&amp;$A196&amp;"-"&amp;AD$2,INDIRECT("'BD Ppto'!"&amp;#REF!))</f>
        <v>#REF!</v>
      </c>
      <c r="AE196" s="23" t="e">
        <f ca="1">SUMIF(#REF!,"*-Si-VEQ-Si-"&amp;$A196&amp;"-"&amp;AD$2,INDIRECT("'BD Ppto'!"&amp;#REF!))</f>
        <v>#REF!</v>
      </c>
      <c r="AF196" s="24" t="e">
        <f ca="1">SUMIF(#REF!,"*-Si-USD-Si-"&amp;$A196&amp;"-"&amp;AD$2,INDIRECT("'BD Ppto'!"&amp;#REF!))</f>
        <v>#REF!</v>
      </c>
      <c r="AI196" s="27">
        <f>IFERROR(1000*SUMIF(#REF!,"*-Si-*-*-"&amp;$A196&amp;"-"&amp;$AJ$2,#REF!)/((SUMIF(#REF!,"*-Si-*-*-"&amp;$A196&amp;"-"&amp;$AJ$2,#REF!))*$AV$6),0)</f>
        <v>0</v>
      </c>
      <c r="AJ196" s="25" t="e">
        <f>SUMIF(#REF!,"*-Si-VEF-*-"&amp;$A196&amp;"-"&amp;$AJ$2,#REF!)</f>
        <v>#REF!</v>
      </c>
      <c r="AK196" s="19" t="e">
        <f>SUMIF(#REF!,"*-Si-VEF-*-"&amp;$A196&amp;"-"&amp;$AJ$2,#REF!)</f>
        <v>#REF!</v>
      </c>
      <c r="AL196" s="19" t="e">
        <f>(SUMIF(#REF!,"*-Si-VEF-*-"&amp;$A196&amp;"-"&amp;$AJ$2,#REF!)*AL$6-SUMIF(#REF!,"*-Si-VEF-*-"&amp;$A196&amp;"-"&amp;$AJ$2,#REF!)*AK$6)/AL$5</f>
        <v>#REF!</v>
      </c>
      <c r="AM196" s="19" t="e">
        <f>(SUMIF(#REF!,"*-Si-VEF-*-"&amp;$A196&amp;"-"&amp;$AJ$2,#REF!)*AM$6-SUMIF(#REF!,"*-Si-VEF-*-"&amp;$A196&amp;"-"&amp;$AJ$2,#REF!)*AL$6)/AM$5</f>
        <v>#REF!</v>
      </c>
      <c r="AN196" s="19" t="e">
        <f>(SUMIF(#REF!,"*-Si-VEF-*-"&amp;$A196&amp;"-"&amp;$AJ$2,#REF!)*AN$6-SUMIF(#REF!,"*-Si-VEF-*-"&amp;$A196&amp;"-"&amp;$AJ$2,#REF!)*AM$6)/AN$5</f>
        <v>#REF!</v>
      </c>
      <c r="AO196" s="19" t="e">
        <f>(SUMIF(#REF!,"*-Si-VEF-*-"&amp;$A196&amp;"-"&amp;$AJ$2,#REF!)*AO$6-SUMIF(#REF!,"*-Si-VEF-*-"&amp;$A196&amp;"-"&amp;$AJ$2,#REF!)*AN$6)/AO$5</f>
        <v>#REF!</v>
      </c>
      <c r="AP196" s="19" t="e">
        <f>(SUMIF(#REF!,"*-Si-VEF-*-"&amp;$A196&amp;"-"&amp;$AJ$2,#REF!)*AP$6-SUMIF(#REF!,"*-Si-VEF-*-"&amp;$A196&amp;"-"&amp;$AJ$2,#REF!)*AO$6)/AP$5</f>
        <v>#REF!</v>
      </c>
      <c r="AQ196" s="19" t="e">
        <f>(SUMIF(#REF!,"*-Si-VEF-*-"&amp;$A196&amp;"-"&amp;$AJ$2,#REF!)*AQ$6-SUMIF(#REF!,"*-Si-VEF-*-"&amp;$A196&amp;"-"&amp;$AJ$2,#REF!)*AP$6)/AQ$5</f>
        <v>#REF!</v>
      </c>
      <c r="AR196" s="19" t="e">
        <f>(SUMIF(#REF!,"*-Si-VEF-*-"&amp;$A196&amp;"-"&amp;$AJ$2,#REF!)*AR$6-SUMIF(#REF!,"*-Si-VEF-*-"&amp;$A196&amp;"-"&amp;$AJ$2,#REF!)*AQ$6)/AR$5</f>
        <v>#REF!</v>
      </c>
      <c r="AS196" s="19" t="e">
        <f>(SUMIF(#REF!,"*-Si-VEF-*-"&amp;$A196&amp;"-"&amp;$AJ$2,#REF!)*AS$6-SUMIF(#REF!,"*-Si-VEF-*-"&amp;$A196&amp;"-"&amp;$AJ$2,#REF!)*AR$6)/AS$5</f>
        <v>#REF!</v>
      </c>
      <c r="AT196" s="19" t="e">
        <f>(SUMIF(#REF!,"*-Si-VEF-*-"&amp;$A196&amp;"-"&amp;$AJ$2,#REF!)*AT$6-SUMIF(#REF!,"*-Si-VEF-*-"&amp;$A196&amp;"-"&amp;$AJ$2,#REF!)*AS$6)/AT$5</f>
        <v>#REF!</v>
      </c>
      <c r="AU196" s="19" t="e">
        <f>(SUMIF(#REF!,"*-Si-VEF-*-"&amp;$A196&amp;"-"&amp;$AJ$2,#REF!)*AU$6-SUMIF(#REF!,"*-Si-VEF-*-"&amp;$A196&amp;"-"&amp;$AJ$2,#REF!)*AT$6)/AU$5</f>
        <v>#REF!</v>
      </c>
      <c r="AV196" s="19" t="e">
        <f>(SUMIF(#REF!,"*-Si-VEF-*-"&amp;$A196&amp;"-"&amp;$AJ$2,#REF!)*AV$6-SUMIF(#REF!,"*-Si-VEF-*-"&amp;$A196&amp;"-"&amp;$AJ$2,#REF!)*AU$6)/AV$5</f>
        <v>#REF!</v>
      </c>
      <c r="AX196" s="25" t="e">
        <f>SUMIF(#REF!,"*-Si-VEQ-*-"&amp;$A196&amp;"-"&amp;$AJ$2,#REF!)</f>
        <v>#REF!</v>
      </c>
      <c r="AY196" s="20" t="e">
        <f>SUMIF(#REF!,"*-Si-VEQ-*-"&amp;$A196&amp;"-"&amp;$AJ$2,#REF!)</f>
        <v>#REF!</v>
      </c>
      <c r="AZ196" s="20" t="e">
        <f>(SUMIF(#REF!,"*-Si-VEQ-*-"&amp;$A196&amp;"-"&amp;$AJ$2,#REF!)*AZ$6-SUMIF(#REF!,"*-Si-VEQ-*-"&amp;$A196&amp;"-"&amp;$AJ$2,#REF!)*AY$6)/AZ$5</f>
        <v>#REF!</v>
      </c>
      <c r="BA196" s="20" t="e">
        <f>(SUMIF(#REF!,"*-Si-VEQ-*-"&amp;$A196&amp;"-"&amp;$AJ$2,#REF!)*BA$6-SUMIF(#REF!,"*-Si-VEQ-*-"&amp;$A196&amp;"-"&amp;$AJ$2,#REF!)*AZ$6)/BA$5</f>
        <v>#REF!</v>
      </c>
      <c r="BB196" s="20" t="e">
        <f>(SUMIF(#REF!,"*-Si-VEQ-*-"&amp;$A196&amp;"-"&amp;$AJ$2,#REF!)*BB$6-SUMIF(#REF!,"*-Si-VEQ-*-"&amp;$A196&amp;"-"&amp;$AJ$2,#REF!)*BA$6)/BB$5</f>
        <v>#REF!</v>
      </c>
      <c r="BC196" s="20" t="e">
        <f>(SUMIF(#REF!,"*-Si-VEQ-*-"&amp;$A196&amp;"-"&amp;$AJ$2,#REF!)*BC$6-SUMIF(#REF!,"*-Si-VEQ-*-"&amp;$A196&amp;"-"&amp;$AJ$2,#REF!)*BB$6)/BC$5</f>
        <v>#REF!</v>
      </c>
      <c r="BD196" s="20" t="e">
        <f>(SUMIF(#REF!,"*-Si-VEQ-*-"&amp;$A196&amp;"-"&amp;$AJ$2,#REF!)*BD$6-SUMIF(#REF!,"*-Si-VEQ-*-"&amp;$A196&amp;"-"&amp;$AJ$2,#REF!)*BC$6)/BD$5</f>
        <v>#REF!</v>
      </c>
      <c r="BE196" s="20" t="e">
        <f>(SUMIF(#REF!,"*-Si-VEQ-*-"&amp;$A196&amp;"-"&amp;$AJ$2,#REF!)*BE$6-SUMIF(#REF!,"*-Si-VEQ-*-"&amp;$A196&amp;"-"&amp;$AJ$2,#REF!)*BD$6)/BE$5</f>
        <v>#REF!</v>
      </c>
      <c r="BF196" s="20" t="e">
        <f>(SUMIF(#REF!,"*-Si-VEQ-*-"&amp;$A196&amp;"-"&amp;$AJ$2,#REF!)*BF$6-SUMIF(#REF!,"*-Si-VEQ-*-"&amp;$A196&amp;"-"&amp;$AJ$2,#REF!)*BE$6)/BF$5</f>
        <v>#REF!</v>
      </c>
      <c r="BG196" s="20" t="e">
        <f>(SUMIF(#REF!,"*-Si-VEQ-*-"&amp;$A196&amp;"-"&amp;$AJ$2,#REF!)*BG$6-SUMIF(#REF!,"*-Si-VEQ-*-"&amp;$A196&amp;"-"&amp;$AJ$2,#REF!)*BF$6)/BG$5</f>
        <v>#REF!</v>
      </c>
      <c r="BH196" s="20" t="e">
        <f>(SUMIF(#REF!,"*-Si-VEQ-*-"&amp;$A196&amp;"-"&amp;$AJ$2,#REF!)*BH$6-SUMIF(#REF!,"*-Si-VEQ-*-"&amp;$A196&amp;"-"&amp;$AJ$2,#REF!)*BG$6)/BH$5</f>
        <v>#REF!</v>
      </c>
      <c r="BI196" s="20" t="e">
        <f>(SUMIF(#REF!,"*-Si-VEQ-*-"&amp;$A196&amp;"-"&amp;$AJ$2,#REF!)*BI$6-SUMIF(#REF!,"*-Si-VEQ-*-"&amp;$A196&amp;"-"&amp;$AJ$2,#REF!)*BH$6)/BI$5</f>
        <v>#REF!</v>
      </c>
      <c r="BJ196" s="20" t="e">
        <f>(SUMIF(#REF!,"*-Si-VEQ-*-"&amp;$A196&amp;"-"&amp;$AJ$2,#REF!)*BJ$6-SUMIF(#REF!,"*-Si-VEQ-*-"&amp;$A196&amp;"-"&amp;$AJ$2,#REF!)*BI$6)/BJ$5</f>
        <v>#REF!</v>
      </c>
      <c r="BL196" s="25" t="e">
        <f>SUMIF(#REF!,"*-Si-USD-*-"&amp;$A196&amp;"-"&amp;$AJ$2,#REF!)</f>
        <v>#REF!</v>
      </c>
      <c r="BM196" s="21" t="e">
        <f>SUMIF(#REF!,"*-Si-USD-*-"&amp;$A196&amp;"-"&amp;$AJ$2,#REF!)</f>
        <v>#REF!</v>
      </c>
      <c r="BN196" s="21" t="e">
        <f>(SUMIF(#REF!,"*-Si-USD-*-"&amp;$A196&amp;"-"&amp;$AJ$2,#REF!)*BN$6-SUMIF(#REF!,"*-Si-USD-*-"&amp;$A196&amp;"-"&amp;$AJ$2,#REF!)*BM$6)/BN$5</f>
        <v>#REF!</v>
      </c>
      <c r="BO196" s="21" t="e">
        <f>(SUMIF(#REF!,"*-Si-USD-*-"&amp;$A196&amp;"-"&amp;$AJ$2,#REF!)*BO$6-SUMIF(#REF!,"*-Si-USD-*-"&amp;$A196&amp;"-"&amp;$AJ$2,#REF!)*BN$6)/BO$5</f>
        <v>#REF!</v>
      </c>
      <c r="BP196" s="21" t="e">
        <f>(SUMIF(#REF!,"*-Si-USD-*-"&amp;$A196&amp;"-"&amp;$AJ$2,#REF!)*BP$6-SUMIF(#REF!,"*-Si-USD-*-"&amp;$A196&amp;"-"&amp;$AJ$2,#REF!)*BO$6)/BP$5</f>
        <v>#REF!</v>
      </c>
      <c r="BQ196" s="21" t="e">
        <f>(SUMIF(#REF!,"*-Si-USD-*-"&amp;$A196&amp;"-"&amp;$AJ$2,#REF!)*BQ$6-SUMIF(#REF!,"*-Si-USD-*-"&amp;$A196&amp;"-"&amp;$AJ$2,#REF!)*BP$6)/BQ$5</f>
        <v>#REF!</v>
      </c>
      <c r="BR196" s="21" t="e">
        <f>(SUMIF(#REF!,"*-Si-USD-*-"&amp;$A196&amp;"-"&amp;$AJ$2,#REF!)*BR$6-SUMIF(#REF!,"*-Si-USD-*-"&amp;$A196&amp;"-"&amp;$AJ$2,#REF!)*BQ$6)/BR$5</f>
        <v>#REF!</v>
      </c>
      <c r="BS196" s="21" t="e">
        <f>(SUMIF(#REF!,"*-Si-USD-*-"&amp;$A196&amp;"-"&amp;$AJ$2,#REF!)*BS$6-SUMIF(#REF!,"*-Si-USD-*-"&amp;$A196&amp;"-"&amp;$AJ$2,#REF!)*BR$6)/BS$5</f>
        <v>#REF!</v>
      </c>
      <c r="BT196" s="21" t="e">
        <f>(SUMIF(#REF!,"*-Si-USD-*-"&amp;$A196&amp;"-"&amp;$AJ$2,#REF!)*BT$6-SUMIF(#REF!,"*-Si-USD-*-"&amp;$A196&amp;"-"&amp;$AJ$2,#REF!)*BS$6)/BT$5</f>
        <v>#REF!</v>
      </c>
      <c r="BU196" s="21" t="e">
        <f>(SUMIF(#REF!,"*-Si-USD-*-"&amp;$A196&amp;"-"&amp;$AJ$2,#REF!)*BU$6-SUMIF(#REF!,"*-Si-USD-*-"&amp;$A196&amp;"-"&amp;$AJ$2,#REF!)*BT$6)/BU$5</f>
        <v>#REF!</v>
      </c>
      <c r="BV196" s="21" t="e">
        <f>(SUMIF(#REF!,"*-Si-USD-*-"&amp;$A196&amp;"-"&amp;$AJ$2,#REF!)*BV$6-SUMIF(#REF!,"*-Si-USD-*-"&amp;$A196&amp;"-"&amp;$AJ$2,#REF!)*BU$6)/BV$5</f>
        <v>#REF!</v>
      </c>
      <c r="BW196" s="21" t="e">
        <f>(SUMIF(#REF!,"*-Si-USD-*-"&amp;$A196&amp;"-"&amp;$AJ$2,#REF!)*BW$6-SUMIF(#REF!,"*-Si-USD-*-"&amp;$A196&amp;"-"&amp;$AJ$2,#REF!)*BV$6)/BW$5</f>
        <v>#REF!</v>
      </c>
      <c r="BX196" s="21" t="e">
        <f>(SUMIF(#REF!,"*-Si-USD-*-"&amp;$A196&amp;"-"&amp;$AJ$2,#REF!)*BX$6-SUMIF(#REF!,"*-Si-USD-*-"&amp;$A196&amp;"-"&amp;$AJ$2,#REF!)*BW$6)/BX$5</f>
        <v>#REF!</v>
      </c>
      <c r="CB196" s="28">
        <f>IFERROR(1000*SUMIF(#REF!,"*-Si-*-Si-"&amp;$A196&amp;"-"&amp;$AJ$2,#REF!)/(SUM(CC196:CE196)*$BX$6),0)</f>
        <v>0</v>
      </c>
      <c r="CC196" s="22" t="e">
        <f>SUMIF(#REF!,"*-Si-VEF-Si-"&amp;$A196&amp;"-"&amp;$AJ$2,#REF!)</f>
        <v>#REF!</v>
      </c>
      <c r="CD196" s="23" t="e">
        <f>SUMIF(#REF!,"*-Si-VEQ-Si-"&amp;$A196&amp;"-"&amp;$AJ$2,#REF!)</f>
        <v>#REF!</v>
      </c>
      <c r="CE196" s="24" t="e">
        <f>SUMIF(#REF!,"*-Si-USD-Si-"&amp;$A196&amp;"-"&amp;$AJ$2,#REF!)</f>
        <v>#REF!</v>
      </c>
      <c r="CI196" s="15" t="str">
        <f t="shared" si="51"/>
        <v>E196</v>
      </c>
      <c r="CK196" s="16">
        <v>6</v>
      </c>
      <c r="CL196" s="16">
        <v>4</v>
      </c>
      <c r="CM196" s="16">
        <v>4</v>
      </c>
    </row>
    <row r="197" spans="1:91" ht="20.100000000000001" customHeight="1" x14ac:dyDescent="0.25">
      <c r="A197" s="18" t="s">
        <v>321</v>
      </c>
      <c r="E197" s="15" t="s">
        <v>321</v>
      </c>
      <c r="G197" s="15" t="str">
        <f t="shared" si="52"/>
        <v>D197</v>
      </c>
      <c r="I197" s="27">
        <f ca="1">IFERROR(1000*SUMIF(#REF!,"*-Si-*-*-"&amp;$A197&amp;"-"&amp;J$2,INDIRECT("'BD Ppto'!"&amp;#REF!))/(SUM(J197:L197)*L$415),0)</f>
        <v>0</v>
      </c>
      <c r="J197" s="19" t="e">
        <f ca="1">SUMIF(#REF!,"*-Si-VEF-*-"&amp;$A197&amp;"-"&amp;$J$2,INDIRECT("'BD Ppto'!"&amp;#REF!))</f>
        <v>#REF!</v>
      </c>
      <c r="K197" s="20" t="e">
        <f ca="1">SUMIF(#REF!,"*-Si-VEQ-*-"&amp;$A197&amp;"-"&amp;$J$2,INDIRECT("'BD Ppto'!"&amp;#REF!))</f>
        <v>#REF!</v>
      </c>
      <c r="L197" s="21" t="e">
        <f ca="1">SUMIF(#REF!,"*-Si-USD-*-"&amp;$A197&amp;"-"&amp;$J$2,INDIRECT("'BD Ppto'!"&amp;#REF!))</f>
        <v>#REF!</v>
      </c>
      <c r="N197" s="27">
        <f ca="1">IFERROR(1000*SUMIF(#REF!,"*-Si-*-*-"&amp;$A197&amp;"-"&amp;O$2,INDIRECT("'BD Ppto'!"&amp;#REF!))/(SUM(O197:Q197)*Q$415),0)</f>
        <v>0</v>
      </c>
      <c r="O197" s="19" t="e">
        <f ca="1">SUMIF(#REF!,"*-Si-VEF-*-"&amp;$A197&amp;"-"&amp;O$2,INDIRECT("'BD Ppto'!"&amp;#REF!))</f>
        <v>#REF!</v>
      </c>
      <c r="P197" s="20" t="e">
        <f ca="1">SUMIF(#REF!,"*-Si-VEQ-*-"&amp;$A197&amp;"-"&amp;O$2,INDIRECT("'BD Ppto'!"&amp;#REF!))</f>
        <v>#REF!</v>
      </c>
      <c r="Q197" s="21" t="e">
        <f ca="1">SUMIF(#REF!,"*-Si-USD-*-"&amp;$A197&amp;"-"&amp;O$2,INDIRECT("'BD Ppto'!"&amp;#REF!))</f>
        <v>#REF!</v>
      </c>
      <c r="S197" s="27">
        <f ca="1">IFERROR(1000*SUMIF(#REF!,"*-Si-*-*-"&amp;$A197&amp;"-"&amp;T$2,INDIRECT("'BD Ppto'!"&amp;#REF!))/(SUM(T197:V197)*V$415),0)</f>
        <v>0</v>
      </c>
      <c r="T197" s="19" t="e">
        <f ca="1">SUMIF(#REF!,"*-Si-VEF-*-"&amp;$A197&amp;"-"&amp;T$2,INDIRECT("'BD Ppto'!"&amp;#REF!))</f>
        <v>#REF!</v>
      </c>
      <c r="U197" s="20" t="e">
        <f ca="1">SUMIF(#REF!,"*-Si-VEQ-*-"&amp;$A197&amp;"-"&amp;T$2,INDIRECT("'BD Ppto'!"&amp;#REF!))</f>
        <v>#REF!</v>
      </c>
      <c r="V197" s="21" t="e">
        <f ca="1">SUMIF(#REF!,"*-Si-USD-*-"&amp;$A197&amp;"-"&amp;T$2,INDIRECT("'BD Ppto'!"&amp;#REF!))</f>
        <v>#REF!</v>
      </c>
      <c r="X197" s="27">
        <f ca="1">IFERROR(1000*SUMIF(#REF!,"*-Si-*-*-"&amp;$A197&amp;"-"&amp;Y$2,INDIRECT("'BD Ppto'!"&amp;#REF!))/(SUM(Y197:AA197)*AA$415),0)</f>
        <v>0</v>
      </c>
      <c r="Y197" s="19" t="e">
        <f ca="1">SUMIF(#REF!,"*-Si-VEF-*-"&amp;$A197&amp;"-"&amp;Y$2,INDIRECT("'BD Ppto'!"&amp;#REF!))</f>
        <v>#REF!</v>
      </c>
      <c r="Z197" s="20" t="e">
        <f ca="1">SUMIF(#REF!,"*-Si-VEQ-*-"&amp;$A197&amp;"-"&amp;Y$2,INDIRECT("'BD Ppto'!"&amp;#REF!))</f>
        <v>#REF!</v>
      </c>
      <c r="AA197" s="21" t="e">
        <f ca="1">SUMIF(#REF!,"*-Si-USD-*-"&amp;$A197&amp;"-"&amp;Y$2,INDIRECT("'BD Ppto'!"&amp;#REF!))</f>
        <v>#REF!</v>
      </c>
      <c r="AC197" s="28">
        <f ca="1">IFERROR(1000*SUMIF(#REF!,"*-Si-*-Si-"&amp;$A197&amp;"-"&amp;AD$2,INDIRECT("'BD Ppto'!"&amp;#REF!))/(SUM(AD197:AF197)*AF$415),0)</f>
        <v>0</v>
      </c>
      <c r="AD197" s="22" t="e">
        <f ca="1">SUMIF(#REF!,"*-Si-VEF-Si-"&amp;$A197&amp;"-"&amp;AD$2,INDIRECT("'BD Ppto'!"&amp;#REF!))</f>
        <v>#REF!</v>
      </c>
      <c r="AE197" s="23" t="e">
        <f ca="1">SUMIF(#REF!,"*-Si-VEQ-Si-"&amp;$A197&amp;"-"&amp;AD$2,INDIRECT("'BD Ppto'!"&amp;#REF!))</f>
        <v>#REF!</v>
      </c>
      <c r="AF197" s="24" t="e">
        <f ca="1">SUMIF(#REF!,"*-Si-USD-Si-"&amp;$A197&amp;"-"&amp;AD$2,INDIRECT("'BD Ppto'!"&amp;#REF!))</f>
        <v>#REF!</v>
      </c>
      <c r="AI197" s="27">
        <f>IFERROR(1000*SUMIF(#REF!,"*-Si-*-*-"&amp;$A197&amp;"-"&amp;$AJ$2,#REF!)/((SUMIF(#REF!,"*-Si-*-*-"&amp;$A197&amp;"-"&amp;$AJ$2,#REF!))*$AV$6),0)</f>
        <v>0</v>
      </c>
      <c r="AJ197" s="25" t="e">
        <f>SUMIF(#REF!,"*-Si-VEF-*-"&amp;$A197&amp;"-"&amp;$AJ$2,#REF!)</f>
        <v>#REF!</v>
      </c>
      <c r="AK197" s="19" t="e">
        <f>SUMIF(#REF!,"*-Si-VEF-*-"&amp;$A197&amp;"-"&amp;$AJ$2,#REF!)</f>
        <v>#REF!</v>
      </c>
      <c r="AL197" s="19" t="e">
        <f>(SUMIF(#REF!,"*-Si-VEF-*-"&amp;$A197&amp;"-"&amp;$AJ$2,#REF!)*AL$6-SUMIF(#REF!,"*-Si-VEF-*-"&amp;$A197&amp;"-"&amp;$AJ$2,#REF!)*AK$6)/AL$5</f>
        <v>#REF!</v>
      </c>
      <c r="AM197" s="19" t="e">
        <f>(SUMIF(#REF!,"*-Si-VEF-*-"&amp;$A197&amp;"-"&amp;$AJ$2,#REF!)*AM$6-SUMIF(#REF!,"*-Si-VEF-*-"&amp;$A197&amp;"-"&amp;$AJ$2,#REF!)*AL$6)/AM$5</f>
        <v>#REF!</v>
      </c>
      <c r="AN197" s="19" t="e">
        <f>(SUMIF(#REF!,"*-Si-VEF-*-"&amp;$A197&amp;"-"&amp;$AJ$2,#REF!)*AN$6-SUMIF(#REF!,"*-Si-VEF-*-"&amp;$A197&amp;"-"&amp;$AJ$2,#REF!)*AM$6)/AN$5</f>
        <v>#REF!</v>
      </c>
      <c r="AO197" s="19" t="e">
        <f>(SUMIF(#REF!,"*-Si-VEF-*-"&amp;$A197&amp;"-"&amp;$AJ$2,#REF!)*AO$6-SUMIF(#REF!,"*-Si-VEF-*-"&amp;$A197&amp;"-"&amp;$AJ$2,#REF!)*AN$6)/AO$5</f>
        <v>#REF!</v>
      </c>
      <c r="AP197" s="19" t="e">
        <f>(SUMIF(#REF!,"*-Si-VEF-*-"&amp;$A197&amp;"-"&amp;$AJ$2,#REF!)*AP$6-SUMIF(#REF!,"*-Si-VEF-*-"&amp;$A197&amp;"-"&amp;$AJ$2,#REF!)*AO$6)/AP$5</f>
        <v>#REF!</v>
      </c>
      <c r="AQ197" s="19" t="e">
        <f>(SUMIF(#REF!,"*-Si-VEF-*-"&amp;$A197&amp;"-"&amp;$AJ$2,#REF!)*AQ$6-SUMIF(#REF!,"*-Si-VEF-*-"&amp;$A197&amp;"-"&amp;$AJ$2,#REF!)*AP$6)/AQ$5</f>
        <v>#REF!</v>
      </c>
      <c r="AR197" s="19" t="e">
        <f>(SUMIF(#REF!,"*-Si-VEF-*-"&amp;$A197&amp;"-"&amp;$AJ$2,#REF!)*AR$6-SUMIF(#REF!,"*-Si-VEF-*-"&amp;$A197&amp;"-"&amp;$AJ$2,#REF!)*AQ$6)/AR$5</f>
        <v>#REF!</v>
      </c>
      <c r="AS197" s="19" t="e">
        <f>(SUMIF(#REF!,"*-Si-VEF-*-"&amp;$A197&amp;"-"&amp;$AJ$2,#REF!)*AS$6-SUMIF(#REF!,"*-Si-VEF-*-"&amp;$A197&amp;"-"&amp;$AJ$2,#REF!)*AR$6)/AS$5</f>
        <v>#REF!</v>
      </c>
      <c r="AT197" s="19" t="e">
        <f>(SUMIF(#REF!,"*-Si-VEF-*-"&amp;$A197&amp;"-"&amp;$AJ$2,#REF!)*AT$6-SUMIF(#REF!,"*-Si-VEF-*-"&amp;$A197&amp;"-"&amp;$AJ$2,#REF!)*AS$6)/AT$5</f>
        <v>#REF!</v>
      </c>
      <c r="AU197" s="19" t="e">
        <f>(SUMIF(#REF!,"*-Si-VEF-*-"&amp;$A197&amp;"-"&amp;$AJ$2,#REF!)*AU$6-SUMIF(#REF!,"*-Si-VEF-*-"&amp;$A197&amp;"-"&amp;$AJ$2,#REF!)*AT$6)/AU$5</f>
        <v>#REF!</v>
      </c>
      <c r="AV197" s="19" t="e">
        <f>(SUMIF(#REF!,"*-Si-VEF-*-"&amp;$A197&amp;"-"&amp;$AJ$2,#REF!)*AV$6-SUMIF(#REF!,"*-Si-VEF-*-"&amp;$A197&amp;"-"&amp;$AJ$2,#REF!)*AU$6)/AV$5</f>
        <v>#REF!</v>
      </c>
      <c r="AX197" s="25" t="e">
        <f>SUMIF(#REF!,"*-Si-VEQ-*-"&amp;$A197&amp;"-"&amp;$AJ$2,#REF!)</f>
        <v>#REF!</v>
      </c>
      <c r="AY197" s="20" t="e">
        <f>SUMIF(#REF!,"*-Si-VEQ-*-"&amp;$A197&amp;"-"&amp;$AJ$2,#REF!)</f>
        <v>#REF!</v>
      </c>
      <c r="AZ197" s="20" t="e">
        <f>(SUMIF(#REF!,"*-Si-VEQ-*-"&amp;$A197&amp;"-"&amp;$AJ$2,#REF!)*AZ$6-SUMIF(#REF!,"*-Si-VEQ-*-"&amp;$A197&amp;"-"&amp;$AJ$2,#REF!)*AY$6)/AZ$5</f>
        <v>#REF!</v>
      </c>
      <c r="BA197" s="20" t="e">
        <f>(SUMIF(#REF!,"*-Si-VEQ-*-"&amp;$A197&amp;"-"&amp;$AJ$2,#REF!)*BA$6-SUMIF(#REF!,"*-Si-VEQ-*-"&amp;$A197&amp;"-"&amp;$AJ$2,#REF!)*AZ$6)/BA$5</f>
        <v>#REF!</v>
      </c>
      <c r="BB197" s="20" t="e">
        <f>(SUMIF(#REF!,"*-Si-VEQ-*-"&amp;$A197&amp;"-"&amp;$AJ$2,#REF!)*BB$6-SUMIF(#REF!,"*-Si-VEQ-*-"&amp;$A197&amp;"-"&amp;$AJ$2,#REF!)*BA$6)/BB$5</f>
        <v>#REF!</v>
      </c>
      <c r="BC197" s="20" t="e">
        <f>(SUMIF(#REF!,"*-Si-VEQ-*-"&amp;$A197&amp;"-"&amp;$AJ$2,#REF!)*BC$6-SUMIF(#REF!,"*-Si-VEQ-*-"&amp;$A197&amp;"-"&amp;$AJ$2,#REF!)*BB$6)/BC$5</f>
        <v>#REF!</v>
      </c>
      <c r="BD197" s="20" t="e">
        <f>(SUMIF(#REF!,"*-Si-VEQ-*-"&amp;$A197&amp;"-"&amp;$AJ$2,#REF!)*BD$6-SUMIF(#REF!,"*-Si-VEQ-*-"&amp;$A197&amp;"-"&amp;$AJ$2,#REF!)*BC$6)/BD$5</f>
        <v>#REF!</v>
      </c>
      <c r="BE197" s="20" t="e">
        <f>(SUMIF(#REF!,"*-Si-VEQ-*-"&amp;$A197&amp;"-"&amp;$AJ$2,#REF!)*BE$6-SUMIF(#REF!,"*-Si-VEQ-*-"&amp;$A197&amp;"-"&amp;$AJ$2,#REF!)*BD$6)/BE$5</f>
        <v>#REF!</v>
      </c>
      <c r="BF197" s="20" t="e">
        <f>(SUMIF(#REF!,"*-Si-VEQ-*-"&amp;$A197&amp;"-"&amp;$AJ$2,#REF!)*BF$6-SUMIF(#REF!,"*-Si-VEQ-*-"&amp;$A197&amp;"-"&amp;$AJ$2,#REF!)*BE$6)/BF$5</f>
        <v>#REF!</v>
      </c>
      <c r="BG197" s="20" t="e">
        <f>(SUMIF(#REF!,"*-Si-VEQ-*-"&amp;$A197&amp;"-"&amp;$AJ$2,#REF!)*BG$6-SUMIF(#REF!,"*-Si-VEQ-*-"&amp;$A197&amp;"-"&amp;$AJ$2,#REF!)*BF$6)/BG$5</f>
        <v>#REF!</v>
      </c>
      <c r="BH197" s="20" t="e">
        <f>(SUMIF(#REF!,"*-Si-VEQ-*-"&amp;$A197&amp;"-"&amp;$AJ$2,#REF!)*BH$6-SUMIF(#REF!,"*-Si-VEQ-*-"&amp;$A197&amp;"-"&amp;$AJ$2,#REF!)*BG$6)/BH$5</f>
        <v>#REF!</v>
      </c>
      <c r="BI197" s="20" t="e">
        <f>(SUMIF(#REF!,"*-Si-VEQ-*-"&amp;$A197&amp;"-"&amp;$AJ$2,#REF!)*BI$6-SUMIF(#REF!,"*-Si-VEQ-*-"&amp;$A197&amp;"-"&amp;$AJ$2,#REF!)*BH$6)/BI$5</f>
        <v>#REF!</v>
      </c>
      <c r="BJ197" s="20" t="e">
        <f>(SUMIF(#REF!,"*-Si-VEQ-*-"&amp;$A197&amp;"-"&amp;$AJ$2,#REF!)*BJ$6-SUMIF(#REF!,"*-Si-VEQ-*-"&amp;$A197&amp;"-"&amp;$AJ$2,#REF!)*BI$6)/BJ$5</f>
        <v>#REF!</v>
      </c>
      <c r="BL197" s="25" t="e">
        <f>SUMIF(#REF!,"*-Si-USD-*-"&amp;$A197&amp;"-"&amp;$AJ$2,#REF!)</f>
        <v>#REF!</v>
      </c>
      <c r="BM197" s="21" t="e">
        <f>SUMIF(#REF!,"*-Si-USD-*-"&amp;$A197&amp;"-"&amp;$AJ$2,#REF!)</f>
        <v>#REF!</v>
      </c>
      <c r="BN197" s="21" t="e">
        <f>(SUMIF(#REF!,"*-Si-USD-*-"&amp;$A197&amp;"-"&amp;$AJ$2,#REF!)*BN$6-SUMIF(#REF!,"*-Si-USD-*-"&amp;$A197&amp;"-"&amp;$AJ$2,#REF!)*BM$6)/BN$5</f>
        <v>#REF!</v>
      </c>
      <c r="BO197" s="21" t="e">
        <f>(SUMIF(#REF!,"*-Si-USD-*-"&amp;$A197&amp;"-"&amp;$AJ$2,#REF!)*BO$6-SUMIF(#REF!,"*-Si-USD-*-"&amp;$A197&amp;"-"&amp;$AJ$2,#REF!)*BN$6)/BO$5</f>
        <v>#REF!</v>
      </c>
      <c r="BP197" s="21" t="e">
        <f>(SUMIF(#REF!,"*-Si-USD-*-"&amp;$A197&amp;"-"&amp;$AJ$2,#REF!)*BP$6-SUMIF(#REF!,"*-Si-USD-*-"&amp;$A197&amp;"-"&amp;$AJ$2,#REF!)*BO$6)/BP$5</f>
        <v>#REF!</v>
      </c>
      <c r="BQ197" s="21" t="e">
        <f>(SUMIF(#REF!,"*-Si-USD-*-"&amp;$A197&amp;"-"&amp;$AJ$2,#REF!)*BQ$6-SUMIF(#REF!,"*-Si-USD-*-"&amp;$A197&amp;"-"&amp;$AJ$2,#REF!)*BP$6)/BQ$5</f>
        <v>#REF!</v>
      </c>
      <c r="BR197" s="21" t="e">
        <f>(SUMIF(#REF!,"*-Si-USD-*-"&amp;$A197&amp;"-"&amp;$AJ$2,#REF!)*BR$6-SUMIF(#REF!,"*-Si-USD-*-"&amp;$A197&amp;"-"&amp;$AJ$2,#REF!)*BQ$6)/BR$5</f>
        <v>#REF!</v>
      </c>
      <c r="BS197" s="21" t="e">
        <f>(SUMIF(#REF!,"*-Si-USD-*-"&amp;$A197&amp;"-"&amp;$AJ$2,#REF!)*BS$6-SUMIF(#REF!,"*-Si-USD-*-"&amp;$A197&amp;"-"&amp;$AJ$2,#REF!)*BR$6)/BS$5</f>
        <v>#REF!</v>
      </c>
      <c r="BT197" s="21" t="e">
        <f>(SUMIF(#REF!,"*-Si-USD-*-"&amp;$A197&amp;"-"&amp;$AJ$2,#REF!)*BT$6-SUMIF(#REF!,"*-Si-USD-*-"&amp;$A197&amp;"-"&amp;$AJ$2,#REF!)*BS$6)/BT$5</f>
        <v>#REF!</v>
      </c>
      <c r="BU197" s="21" t="e">
        <f>(SUMIF(#REF!,"*-Si-USD-*-"&amp;$A197&amp;"-"&amp;$AJ$2,#REF!)*BU$6-SUMIF(#REF!,"*-Si-USD-*-"&amp;$A197&amp;"-"&amp;$AJ$2,#REF!)*BT$6)/BU$5</f>
        <v>#REF!</v>
      </c>
      <c r="BV197" s="21" t="e">
        <f>(SUMIF(#REF!,"*-Si-USD-*-"&amp;$A197&amp;"-"&amp;$AJ$2,#REF!)*BV$6-SUMIF(#REF!,"*-Si-USD-*-"&amp;$A197&amp;"-"&amp;$AJ$2,#REF!)*BU$6)/BV$5</f>
        <v>#REF!</v>
      </c>
      <c r="BW197" s="21" t="e">
        <f>(SUMIF(#REF!,"*-Si-USD-*-"&amp;$A197&amp;"-"&amp;$AJ$2,#REF!)*BW$6-SUMIF(#REF!,"*-Si-USD-*-"&amp;$A197&amp;"-"&amp;$AJ$2,#REF!)*BV$6)/BW$5</f>
        <v>#REF!</v>
      </c>
      <c r="BX197" s="21" t="e">
        <f>(SUMIF(#REF!,"*-Si-USD-*-"&amp;$A197&amp;"-"&amp;$AJ$2,#REF!)*BX$6-SUMIF(#REF!,"*-Si-USD-*-"&amp;$A197&amp;"-"&amp;$AJ$2,#REF!)*BW$6)/BX$5</f>
        <v>#REF!</v>
      </c>
      <c r="CB197" s="28">
        <f>IFERROR(1000*SUMIF(#REF!,"*-Si-*-Si-"&amp;$A197&amp;"-"&amp;$AJ$2,#REF!)/(SUM(CC197:CE197)*$BX$6),0)</f>
        <v>0</v>
      </c>
      <c r="CC197" s="22" t="e">
        <f>SUMIF(#REF!,"*-Si-VEF-Si-"&amp;$A197&amp;"-"&amp;$AJ$2,#REF!)</f>
        <v>#REF!</v>
      </c>
      <c r="CD197" s="23" t="e">
        <f>SUMIF(#REF!,"*-Si-VEQ-Si-"&amp;$A197&amp;"-"&amp;$AJ$2,#REF!)</f>
        <v>#REF!</v>
      </c>
      <c r="CE197" s="24" t="e">
        <f>SUMIF(#REF!,"*-Si-USD-Si-"&amp;$A197&amp;"-"&amp;$AJ$2,#REF!)</f>
        <v>#REF!</v>
      </c>
      <c r="CI197" s="15" t="str">
        <f t="shared" si="51"/>
        <v>E197</v>
      </c>
      <c r="CK197" s="16">
        <v>6</v>
      </c>
      <c r="CL197" s="16">
        <v>4</v>
      </c>
      <c r="CM197" s="16">
        <v>4</v>
      </c>
    </row>
    <row r="198" spans="1:91" ht="20.100000000000001" customHeight="1" x14ac:dyDescent="0.25">
      <c r="A198" s="18" t="s">
        <v>322</v>
      </c>
      <c r="E198" s="15" t="s">
        <v>322</v>
      </c>
      <c r="G198" s="15" t="str">
        <f t="shared" si="52"/>
        <v>D198</v>
      </c>
      <c r="I198" s="27">
        <f ca="1">IFERROR(1000*SUMIF(#REF!,"*-Si-*-*-"&amp;$A198&amp;"-"&amp;J$2,INDIRECT("'BD Ppto'!"&amp;#REF!))/(SUM(J198:L198)*L$415),0)</f>
        <v>0</v>
      </c>
      <c r="J198" s="19" t="e">
        <f ca="1">SUMIF(#REF!,"*-Si-VEF-*-"&amp;$A198&amp;"-"&amp;$J$2,INDIRECT("'BD Ppto'!"&amp;#REF!))</f>
        <v>#REF!</v>
      </c>
      <c r="K198" s="20" t="e">
        <f ca="1">SUMIF(#REF!,"*-Si-VEQ-*-"&amp;$A198&amp;"-"&amp;$J$2,INDIRECT("'BD Ppto'!"&amp;#REF!))</f>
        <v>#REF!</v>
      </c>
      <c r="L198" s="21" t="e">
        <f ca="1">SUMIF(#REF!,"*-Si-USD-*-"&amp;$A198&amp;"-"&amp;$J$2,INDIRECT("'BD Ppto'!"&amp;#REF!))</f>
        <v>#REF!</v>
      </c>
      <c r="N198" s="27">
        <f ca="1">IFERROR(1000*SUMIF(#REF!,"*-Si-*-*-"&amp;$A198&amp;"-"&amp;O$2,INDIRECT("'BD Ppto'!"&amp;#REF!))/(SUM(O198:Q198)*Q$415),0)</f>
        <v>0</v>
      </c>
      <c r="O198" s="19" t="e">
        <f ca="1">SUMIF(#REF!,"*-Si-VEF-*-"&amp;$A198&amp;"-"&amp;O$2,INDIRECT("'BD Ppto'!"&amp;#REF!))</f>
        <v>#REF!</v>
      </c>
      <c r="P198" s="20" t="e">
        <f ca="1">SUMIF(#REF!,"*-Si-VEQ-*-"&amp;$A198&amp;"-"&amp;O$2,INDIRECT("'BD Ppto'!"&amp;#REF!))</f>
        <v>#REF!</v>
      </c>
      <c r="Q198" s="21" t="e">
        <f ca="1">SUMIF(#REF!,"*-Si-USD-*-"&amp;$A198&amp;"-"&amp;O$2,INDIRECT("'BD Ppto'!"&amp;#REF!))</f>
        <v>#REF!</v>
      </c>
      <c r="S198" s="27">
        <f ca="1">IFERROR(1000*SUMIF(#REF!,"*-Si-*-*-"&amp;$A198&amp;"-"&amp;T$2,INDIRECT("'BD Ppto'!"&amp;#REF!))/(SUM(T198:V198)*V$415),0)</f>
        <v>0</v>
      </c>
      <c r="T198" s="19" t="e">
        <f ca="1">SUMIF(#REF!,"*-Si-VEF-*-"&amp;$A198&amp;"-"&amp;T$2,INDIRECT("'BD Ppto'!"&amp;#REF!))</f>
        <v>#REF!</v>
      </c>
      <c r="U198" s="20" t="e">
        <f ca="1">SUMIF(#REF!,"*-Si-VEQ-*-"&amp;$A198&amp;"-"&amp;T$2,INDIRECT("'BD Ppto'!"&amp;#REF!))</f>
        <v>#REF!</v>
      </c>
      <c r="V198" s="21" t="e">
        <f ca="1">SUMIF(#REF!,"*-Si-USD-*-"&amp;$A198&amp;"-"&amp;T$2,INDIRECT("'BD Ppto'!"&amp;#REF!))</f>
        <v>#REF!</v>
      </c>
      <c r="X198" s="27">
        <f ca="1">IFERROR(1000*SUMIF(#REF!,"*-Si-*-*-"&amp;$A198&amp;"-"&amp;Y$2,INDIRECT("'BD Ppto'!"&amp;#REF!))/(SUM(Y198:AA198)*AA$415),0)</f>
        <v>0</v>
      </c>
      <c r="Y198" s="19" t="e">
        <f ca="1">SUMIF(#REF!,"*-Si-VEF-*-"&amp;$A198&amp;"-"&amp;Y$2,INDIRECT("'BD Ppto'!"&amp;#REF!))</f>
        <v>#REF!</v>
      </c>
      <c r="Z198" s="20" t="e">
        <f ca="1">SUMIF(#REF!,"*-Si-VEQ-*-"&amp;$A198&amp;"-"&amp;Y$2,INDIRECT("'BD Ppto'!"&amp;#REF!))</f>
        <v>#REF!</v>
      </c>
      <c r="AA198" s="21" t="e">
        <f ca="1">SUMIF(#REF!,"*-Si-USD-*-"&amp;$A198&amp;"-"&amp;Y$2,INDIRECT("'BD Ppto'!"&amp;#REF!))</f>
        <v>#REF!</v>
      </c>
      <c r="AC198" s="28">
        <f ca="1">IFERROR(1000*SUMIF(#REF!,"*-Si-*-Si-"&amp;$A198&amp;"-"&amp;AD$2,INDIRECT("'BD Ppto'!"&amp;#REF!))/(SUM(AD198:AF198)*AF$415),0)</f>
        <v>0</v>
      </c>
      <c r="AD198" s="22" t="e">
        <f ca="1">SUMIF(#REF!,"*-Si-VEF-Si-"&amp;$A198&amp;"-"&amp;AD$2,INDIRECT("'BD Ppto'!"&amp;#REF!))</f>
        <v>#REF!</v>
      </c>
      <c r="AE198" s="23" t="e">
        <f ca="1">SUMIF(#REF!,"*-Si-VEQ-Si-"&amp;$A198&amp;"-"&amp;AD$2,INDIRECT("'BD Ppto'!"&amp;#REF!))</f>
        <v>#REF!</v>
      </c>
      <c r="AF198" s="24" t="e">
        <f ca="1">SUMIF(#REF!,"*-Si-USD-Si-"&amp;$A198&amp;"-"&amp;AD$2,INDIRECT("'BD Ppto'!"&amp;#REF!))</f>
        <v>#REF!</v>
      </c>
      <c r="AI198" s="27">
        <f>IFERROR(1000*SUMIF(#REF!,"*-Si-*-*-"&amp;$A198&amp;"-"&amp;$AJ$2,#REF!)/((SUMIF(#REF!,"*-Si-*-*-"&amp;$A198&amp;"-"&amp;$AJ$2,#REF!))*$AV$6),0)</f>
        <v>0</v>
      </c>
      <c r="AJ198" s="25" t="e">
        <f>SUMIF(#REF!,"*-Si-VEF-*-"&amp;$A198&amp;"-"&amp;$AJ$2,#REF!)</f>
        <v>#REF!</v>
      </c>
      <c r="AK198" s="19" t="e">
        <f>SUMIF(#REF!,"*-Si-VEF-*-"&amp;$A198&amp;"-"&amp;$AJ$2,#REF!)</f>
        <v>#REF!</v>
      </c>
      <c r="AL198" s="19" t="e">
        <f>(SUMIF(#REF!,"*-Si-VEF-*-"&amp;$A198&amp;"-"&amp;$AJ$2,#REF!)*AL$6-SUMIF(#REF!,"*-Si-VEF-*-"&amp;$A198&amp;"-"&amp;$AJ$2,#REF!)*AK$6)/AL$5</f>
        <v>#REF!</v>
      </c>
      <c r="AM198" s="19" t="e">
        <f>(SUMIF(#REF!,"*-Si-VEF-*-"&amp;$A198&amp;"-"&amp;$AJ$2,#REF!)*AM$6-SUMIF(#REF!,"*-Si-VEF-*-"&amp;$A198&amp;"-"&amp;$AJ$2,#REF!)*AL$6)/AM$5</f>
        <v>#REF!</v>
      </c>
      <c r="AN198" s="19" t="e">
        <f>(SUMIF(#REF!,"*-Si-VEF-*-"&amp;$A198&amp;"-"&amp;$AJ$2,#REF!)*AN$6-SUMIF(#REF!,"*-Si-VEF-*-"&amp;$A198&amp;"-"&amp;$AJ$2,#REF!)*AM$6)/AN$5</f>
        <v>#REF!</v>
      </c>
      <c r="AO198" s="19" t="e">
        <f>(SUMIF(#REF!,"*-Si-VEF-*-"&amp;$A198&amp;"-"&amp;$AJ$2,#REF!)*AO$6-SUMIF(#REF!,"*-Si-VEF-*-"&amp;$A198&amp;"-"&amp;$AJ$2,#REF!)*AN$6)/AO$5</f>
        <v>#REF!</v>
      </c>
      <c r="AP198" s="19" t="e">
        <f>(SUMIF(#REF!,"*-Si-VEF-*-"&amp;$A198&amp;"-"&amp;$AJ$2,#REF!)*AP$6-SUMIF(#REF!,"*-Si-VEF-*-"&amp;$A198&amp;"-"&amp;$AJ$2,#REF!)*AO$6)/AP$5</f>
        <v>#REF!</v>
      </c>
      <c r="AQ198" s="19" t="e">
        <f>(SUMIF(#REF!,"*-Si-VEF-*-"&amp;$A198&amp;"-"&amp;$AJ$2,#REF!)*AQ$6-SUMIF(#REF!,"*-Si-VEF-*-"&amp;$A198&amp;"-"&amp;$AJ$2,#REF!)*AP$6)/AQ$5</f>
        <v>#REF!</v>
      </c>
      <c r="AR198" s="19" t="e">
        <f>(SUMIF(#REF!,"*-Si-VEF-*-"&amp;$A198&amp;"-"&amp;$AJ$2,#REF!)*AR$6-SUMIF(#REF!,"*-Si-VEF-*-"&amp;$A198&amp;"-"&amp;$AJ$2,#REF!)*AQ$6)/AR$5</f>
        <v>#REF!</v>
      </c>
      <c r="AS198" s="19" t="e">
        <f>(SUMIF(#REF!,"*-Si-VEF-*-"&amp;$A198&amp;"-"&amp;$AJ$2,#REF!)*AS$6-SUMIF(#REF!,"*-Si-VEF-*-"&amp;$A198&amp;"-"&amp;$AJ$2,#REF!)*AR$6)/AS$5</f>
        <v>#REF!</v>
      </c>
      <c r="AT198" s="19" t="e">
        <f>(SUMIF(#REF!,"*-Si-VEF-*-"&amp;$A198&amp;"-"&amp;$AJ$2,#REF!)*AT$6-SUMIF(#REF!,"*-Si-VEF-*-"&amp;$A198&amp;"-"&amp;$AJ$2,#REF!)*AS$6)/AT$5</f>
        <v>#REF!</v>
      </c>
      <c r="AU198" s="19" t="e">
        <f>(SUMIF(#REF!,"*-Si-VEF-*-"&amp;$A198&amp;"-"&amp;$AJ$2,#REF!)*AU$6-SUMIF(#REF!,"*-Si-VEF-*-"&amp;$A198&amp;"-"&amp;$AJ$2,#REF!)*AT$6)/AU$5</f>
        <v>#REF!</v>
      </c>
      <c r="AV198" s="19" t="e">
        <f>(SUMIF(#REF!,"*-Si-VEF-*-"&amp;$A198&amp;"-"&amp;$AJ$2,#REF!)*AV$6-SUMIF(#REF!,"*-Si-VEF-*-"&amp;$A198&amp;"-"&amp;$AJ$2,#REF!)*AU$6)/AV$5</f>
        <v>#REF!</v>
      </c>
      <c r="AX198" s="25" t="e">
        <f>SUMIF(#REF!,"*-Si-VEQ-*-"&amp;$A198&amp;"-"&amp;$AJ$2,#REF!)</f>
        <v>#REF!</v>
      </c>
      <c r="AY198" s="20" t="e">
        <f>SUMIF(#REF!,"*-Si-VEQ-*-"&amp;$A198&amp;"-"&amp;$AJ$2,#REF!)</f>
        <v>#REF!</v>
      </c>
      <c r="AZ198" s="20" t="e">
        <f>(SUMIF(#REF!,"*-Si-VEQ-*-"&amp;$A198&amp;"-"&amp;$AJ$2,#REF!)*AZ$6-SUMIF(#REF!,"*-Si-VEQ-*-"&amp;$A198&amp;"-"&amp;$AJ$2,#REF!)*AY$6)/AZ$5</f>
        <v>#REF!</v>
      </c>
      <c r="BA198" s="20" t="e">
        <f>(SUMIF(#REF!,"*-Si-VEQ-*-"&amp;$A198&amp;"-"&amp;$AJ$2,#REF!)*BA$6-SUMIF(#REF!,"*-Si-VEQ-*-"&amp;$A198&amp;"-"&amp;$AJ$2,#REF!)*AZ$6)/BA$5</f>
        <v>#REF!</v>
      </c>
      <c r="BB198" s="20" t="e">
        <f>(SUMIF(#REF!,"*-Si-VEQ-*-"&amp;$A198&amp;"-"&amp;$AJ$2,#REF!)*BB$6-SUMIF(#REF!,"*-Si-VEQ-*-"&amp;$A198&amp;"-"&amp;$AJ$2,#REF!)*BA$6)/BB$5</f>
        <v>#REF!</v>
      </c>
      <c r="BC198" s="20" t="e">
        <f>(SUMIF(#REF!,"*-Si-VEQ-*-"&amp;$A198&amp;"-"&amp;$AJ$2,#REF!)*BC$6-SUMIF(#REF!,"*-Si-VEQ-*-"&amp;$A198&amp;"-"&amp;$AJ$2,#REF!)*BB$6)/BC$5</f>
        <v>#REF!</v>
      </c>
      <c r="BD198" s="20" t="e">
        <f>(SUMIF(#REF!,"*-Si-VEQ-*-"&amp;$A198&amp;"-"&amp;$AJ$2,#REF!)*BD$6-SUMIF(#REF!,"*-Si-VEQ-*-"&amp;$A198&amp;"-"&amp;$AJ$2,#REF!)*BC$6)/BD$5</f>
        <v>#REF!</v>
      </c>
      <c r="BE198" s="20" t="e">
        <f>(SUMIF(#REF!,"*-Si-VEQ-*-"&amp;$A198&amp;"-"&amp;$AJ$2,#REF!)*BE$6-SUMIF(#REF!,"*-Si-VEQ-*-"&amp;$A198&amp;"-"&amp;$AJ$2,#REF!)*BD$6)/BE$5</f>
        <v>#REF!</v>
      </c>
      <c r="BF198" s="20" t="e">
        <f>(SUMIF(#REF!,"*-Si-VEQ-*-"&amp;$A198&amp;"-"&amp;$AJ$2,#REF!)*BF$6-SUMIF(#REF!,"*-Si-VEQ-*-"&amp;$A198&amp;"-"&amp;$AJ$2,#REF!)*BE$6)/BF$5</f>
        <v>#REF!</v>
      </c>
      <c r="BG198" s="20" t="e">
        <f>(SUMIF(#REF!,"*-Si-VEQ-*-"&amp;$A198&amp;"-"&amp;$AJ$2,#REF!)*BG$6-SUMIF(#REF!,"*-Si-VEQ-*-"&amp;$A198&amp;"-"&amp;$AJ$2,#REF!)*BF$6)/BG$5</f>
        <v>#REF!</v>
      </c>
      <c r="BH198" s="20" t="e">
        <f>(SUMIF(#REF!,"*-Si-VEQ-*-"&amp;$A198&amp;"-"&amp;$AJ$2,#REF!)*BH$6-SUMIF(#REF!,"*-Si-VEQ-*-"&amp;$A198&amp;"-"&amp;$AJ$2,#REF!)*BG$6)/BH$5</f>
        <v>#REF!</v>
      </c>
      <c r="BI198" s="20" t="e">
        <f>(SUMIF(#REF!,"*-Si-VEQ-*-"&amp;$A198&amp;"-"&amp;$AJ$2,#REF!)*BI$6-SUMIF(#REF!,"*-Si-VEQ-*-"&amp;$A198&amp;"-"&amp;$AJ$2,#REF!)*BH$6)/BI$5</f>
        <v>#REF!</v>
      </c>
      <c r="BJ198" s="20" t="e">
        <f>(SUMIF(#REF!,"*-Si-VEQ-*-"&amp;$A198&amp;"-"&amp;$AJ$2,#REF!)*BJ$6-SUMIF(#REF!,"*-Si-VEQ-*-"&amp;$A198&amp;"-"&amp;$AJ$2,#REF!)*BI$6)/BJ$5</f>
        <v>#REF!</v>
      </c>
      <c r="BL198" s="25" t="e">
        <f>SUMIF(#REF!,"*-Si-USD-*-"&amp;$A198&amp;"-"&amp;$AJ$2,#REF!)</f>
        <v>#REF!</v>
      </c>
      <c r="BM198" s="21" t="e">
        <f>SUMIF(#REF!,"*-Si-USD-*-"&amp;$A198&amp;"-"&amp;$AJ$2,#REF!)</f>
        <v>#REF!</v>
      </c>
      <c r="BN198" s="21" t="e">
        <f>(SUMIF(#REF!,"*-Si-USD-*-"&amp;$A198&amp;"-"&amp;$AJ$2,#REF!)*BN$6-SUMIF(#REF!,"*-Si-USD-*-"&amp;$A198&amp;"-"&amp;$AJ$2,#REF!)*BM$6)/BN$5</f>
        <v>#REF!</v>
      </c>
      <c r="BO198" s="21" t="e">
        <f>(SUMIF(#REF!,"*-Si-USD-*-"&amp;$A198&amp;"-"&amp;$AJ$2,#REF!)*BO$6-SUMIF(#REF!,"*-Si-USD-*-"&amp;$A198&amp;"-"&amp;$AJ$2,#REF!)*BN$6)/BO$5</f>
        <v>#REF!</v>
      </c>
      <c r="BP198" s="21" t="e">
        <f>(SUMIF(#REF!,"*-Si-USD-*-"&amp;$A198&amp;"-"&amp;$AJ$2,#REF!)*BP$6-SUMIF(#REF!,"*-Si-USD-*-"&amp;$A198&amp;"-"&amp;$AJ$2,#REF!)*BO$6)/BP$5</f>
        <v>#REF!</v>
      </c>
      <c r="BQ198" s="21" t="e">
        <f>(SUMIF(#REF!,"*-Si-USD-*-"&amp;$A198&amp;"-"&amp;$AJ$2,#REF!)*BQ$6-SUMIF(#REF!,"*-Si-USD-*-"&amp;$A198&amp;"-"&amp;$AJ$2,#REF!)*BP$6)/BQ$5</f>
        <v>#REF!</v>
      </c>
      <c r="BR198" s="21" t="e">
        <f>(SUMIF(#REF!,"*-Si-USD-*-"&amp;$A198&amp;"-"&amp;$AJ$2,#REF!)*BR$6-SUMIF(#REF!,"*-Si-USD-*-"&amp;$A198&amp;"-"&amp;$AJ$2,#REF!)*BQ$6)/BR$5</f>
        <v>#REF!</v>
      </c>
      <c r="BS198" s="21" t="e">
        <f>(SUMIF(#REF!,"*-Si-USD-*-"&amp;$A198&amp;"-"&amp;$AJ$2,#REF!)*BS$6-SUMIF(#REF!,"*-Si-USD-*-"&amp;$A198&amp;"-"&amp;$AJ$2,#REF!)*BR$6)/BS$5</f>
        <v>#REF!</v>
      </c>
      <c r="BT198" s="21" t="e">
        <f>(SUMIF(#REF!,"*-Si-USD-*-"&amp;$A198&amp;"-"&amp;$AJ$2,#REF!)*BT$6-SUMIF(#REF!,"*-Si-USD-*-"&amp;$A198&amp;"-"&amp;$AJ$2,#REF!)*BS$6)/BT$5</f>
        <v>#REF!</v>
      </c>
      <c r="BU198" s="21" t="e">
        <f>(SUMIF(#REF!,"*-Si-USD-*-"&amp;$A198&amp;"-"&amp;$AJ$2,#REF!)*BU$6-SUMIF(#REF!,"*-Si-USD-*-"&amp;$A198&amp;"-"&amp;$AJ$2,#REF!)*BT$6)/BU$5</f>
        <v>#REF!</v>
      </c>
      <c r="BV198" s="21" t="e">
        <f>(SUMIF(#REF!,"*-Si-USD-*-"&amp;$A198&amp;"-"&amp;$AJ$2,#REF!)*BV$6-SUMIF(#REF!,"*-Si-USD-*-"&amp;$A198&amp;"-"&amp;$AJ$2,#REF!)*BU$6)/BV$5</f>
        <v>#REF!</v>
      </c>
      <c r="BW198" s="21" t="e">
        <f>(SUMIF(#REF!,"*-Si-USD-*-"&amp;$A198&amp;"-"&amp;$AJ$2,#REF!)*BW$6-SUMIF(#REF!,"*-Si-USD-*-"&amp;$A198&amp;"-"&amp;$AJ$2,#REF!)*BV$6)/BW$5</f>
        <v>#REF!</v>
      </c>
      <c r="BX198" s="21" t="e">
        <f>(SUMIF(#REF!,"*-Si-USD-*-"&amp;$A198&amp;"-"&amp;$AJ$2,#REF!)*BX$6-SUMIF(#REF!,"*-Si-USD-*-"&amp;$A198&amp;"-"&amp;$AJ$2,#REF!)*BW$6)/BX$5</f>
        <v>#REF!</v>
      </c>
      <c r="CB198" s="28">
        <f>IFERROR(1000*SUMIF(#REF!,"*-Si-*-Si-"&amp;$A198&amp;"-"&amp;$AJ$2,#REF!)/(SUM(CC198:CE198)*$BX$6),0)</f>
        <v>0</v>
      </c>
      <c r="CC198" s="22" t="e">
        <f>SUMIF(#REF!,"*-Si-VEF-Si-"&amp;$A198&amp;"-"&amp;$AJ$2,#REF!)</f>
        <v>#REF!</v>
      </c>
      <c r="CD198" s="23" t="e">
        <f>SUMIF(#REF!,"*-Si-VEQ-Si-"&amp;$A198&amp;"-"&amp;$AJ$2,#REF!)</f>
        <v>#REF!</v>
      </c>
      <c r="CE198" s="24" t="e">
        <f>SUMIF(#REF!,"*-Si-USD-Si-"&amp;$A198&amp;"-"&amp;$AJ$2,#REF!)</f>
        <v>#REF!</v>
      </c>
      <c r="CI198" s="15" t="str">
        <f t="shared" si="51"/>
        <v>E198</v>
      </c>
      <c r="CK198" s="16">
        <v>6</v>
      </c>
      <c r="CL198" s="16">
        <v>4</v>
      </c>
      <c r="CM198" s="16">
        <v>4</v>
      </c>
    </row>
    <row r="199" spans="1:91" ht="20.100000000000001" customHeight="1" x14ac:dyDescent="0.25">
      <c r="A199" s="18" t="s">
        <v>323</v>
      </c>
      <c r="E199" s="15" t="s">
        <v>323</v>
      </c>
      <c r="G199" s="15" t="str">
        <f t="shared" si="52"/>
        <v>D199</v>
      </c>
      <c r="I199" s="27">
        <f ca="1">IFERROR(1000*SUMIF(#REF!,"*-Si-*-*-"&amp;$A199&amp;"-"&amp;J$2,INDIRECT("'BD Ppto'!"&amp;#REF!))/(SUM(J199:L199)*L$415),0)</f>
        <v>0</v>
      </c>
      <c r="J199" s="19" t="e">
        <f ca="1">SUMIF(#REF!,"*-Si-VEF-*-"&amp;$A199&amp;"-"&amp;$J$2,INDIRECT("'BD Ppto'!"&amp;#REF!))</f>
        <v>#REF!</v>
      </c>
      <c r="K199" s="20" t="e">
        <f ca="1">SUMIF(#REF!,"*-Si-VEQ-*-"&amp;$A199&amp;"-"&amp;$J$2,INDIRECT("'BD Ppto'!"&amp;#REF!))</f>
        <v>#REF!</v>
      </c>
      <c r="L199" s="21" t="e">
        <f ca="1">SUMIF(#REF!,"*-Si-USD-*-"&amp;$A199&amp;"-"&amp;$J$2,INDIRECT("'BD Ppto'!"&amp;#REF!))</f>
        <v>#REF!</v>
      </c>
      <c r="N199" s="27">
        <f ca="1">IFERROR(1000*SUMIF(#REF!,"*-Si-*-*-"&amp;$A199&amp;"-"&amp;O$2,INDIRECT("'BD Ppto'!"&amp;#REF!))/(SUM(O199:Q199)*Q$415),0)</f>
        <v>0</v>
      </c>
      <c r="O199" s="19" t="e">
        <f ca="1">SUMIF(#REF!,"*-Si-VEF-*-"&amp;$A199&amp;"-"&amp;O$2,INDIRECT("'BD Ppto'!"&amp;#REF!))</f>
        <v>#REF!</v>
      </c>
      <c r="P199" s="20" t="e">
        <f ca="1">SUMIF(#REF!,"*-Si-VEQ-*-"&amp;$A199&amp;"-"&amp;O$2,INDIRECT("'BD Ppto'!"&amp;#REF!))</f>
        <v>#REF!</v>
      </c>
      <c r="Q199" s="21" t="e">
        <f ca="1">SUMIF(#REF!,"*-Si-USD-*-"&amp;$A199&amp;"-"&amp;O$2,INDIRECT("'BD Ppto'!"&amp;#REF!))</f>
        <v>#REF!</v>
      </c>
      <c r="S199" s="27">
        <f ca="1">IFERROR(1000*SUMIF(#REF!,"*-Si-*-*-"&amp;$A199&amp;"-"&amp;T$2,INDIRECT("'BD Ppto'!"&amp;#REF!))/(SUM(T199:V199)*V$415),0)</f>
        <v>0</v>
      </c>
      <c r="T199" s="19" t="e">
        <f ca="1">SUMIF(#REF!,"*-Si-VEF-*-"&amp;$A199&amp;"-"&amp;T$2,INDIRECT("'BD Ppto'!"&amp;#REF!))</f>
        <v>#REF!</v>
      </c>
      <c r="U199" s="20" t="e">
        <f ca="1">SUMIF(#REF!,"*-Si-VEQ-*-"&amp;$A199&amp;"-"&amp;T$2,INDIRECT("'BD Ppto'!"&amp;#REF!))</f>
        <v>#REF!</v>
      </c>
      <c r="V199" s="21" t="e">
        <f ca="1">SUMIF(#REF!,"*-Si-USD-*-"&amp;$A199&amp;"-"&amp;T$2,INDIRECT("'BD Ppto'!"&amp;#REF!))</f>
        <v>#REF!</v>
      </c>
      <c r="X199" s="27">
        <f ca="1">IFERROR(1000*SUMIF(#REF!,"*-Si-*-*-"&amp;$A199&amp;"-"&amp;Y$2,INDIRECT("'BD Ppto'!"&amp;#REF!))/(SUM(Y199:AA199)*AA$415),0)</f>
        <v>0</v>
      </c>
      <c r="Y199" s="19" t="e">
        <f ca="1">SUMIF(#REF!,"*-Si-VEF-*-"&amp;$A199&amp;"-"&amp;Y$2,INDIRECT("'BD Ppto'!"&amp;#REF!))</f>
        <v>#REF!</v>
      </c>
      <c r="Z199" s="20" t="e">
        <f ca="1">SUMIF(#REF!,"*-Si-VEQ-*-"&amp;$A199&amp;"-"&amp;Y$2,INDIRECT("'BD Ppto'!"&amp;#REF!))</f>
        <v>#REF!</v>
      </c>
      <c r="AA199" s="21" t="e">
        <f ca="1">SUMIF(#REF!,"*-Si-USD-*-"&amp;$A199&amp;"-"&amp;Y$2,INDIRECT("'BD Ppto'!"&amp;#REF!))</f>
        <v>#REF!</v>
      </c>
      <c r="AC199" s="28">
        <f ca="1">IFERROR(1000*SUMIF(#REF!,"*-Si-*-Si-"&amp;$A199&amp;"-"&amp;AD$2,INDIRECT("'BD Ppto'!"&amp;#REF!))/(SUM(AD199:AF199)*AF$415),0)</f>
        <v>0</v>
      </c>
      <c r="AD199" s="22" t="e">
        <f ca="1">SUMIF(#REF!,"*-Si-VEF-Si-"&amp;$A199&amp;"-"&amp;AD$2,INDIRECT("'BD Ppto'!"&amp;#REF!))</f>
        <v>#REF!</v>
      </c>
      <c r="AE199" s="23" t="e">
        <f ca="1">SUMIF(#REF!,"*-Si-VEQ-Si-"&amp;$A199&amp;"-"&amp;AD$2,INDIRECT("'BD Ppto'!"&amp;#REF!))</f>
        <v>#REF!</v>
      </c>
      <c r="AF199" s="24" t="e">
        <f ca="1">SUMIF(#REF!,"*-Si-USD-Si-"&amp;$A199&amp;"-"&amp;AD$2,INDIRECT("'BD Ppto'!"&amp;#REF!))</f>
        <v>#REF!</v>
      </c>
      <c r="AI199" s="27">
        <f>IFERROR(1000*SUMIF(#REF!,"*-Si-*-*-"&amp;$A199&amp;"-"&amp;$AJ$2,#REF!)/((SUMIF(#REF!,"*-Si-*-*-"&amp;$A199&amp;"-"&amp;$AJ$2,#REF!))*$AV$6),0)</f>
        <v>0</v>
      </c>
      <c r="AJ199" s="25" t="e">
        <f>SUMIF(#REF!,"*-Si-VEF-*-"&amp;$A199&amp;"-"&amp;$AJ$2,#REF!)</f>
        <v>#REF!</v>
      </c>
      <c r="AK199" s="19" t="e">
        <f>SUMIF(#REF!,"*-Si-VEF-*-"&amp;$A199&amp;"-"&amp;$AJ$2,#REF!)</f>
        <v>#REF!</v>
      </c>
      <c r="AL199" s="19" t="e">
        <f>(SUMIF(#REF!,"*-Si-VEF-*-"&amp;$A199&amp;"-"&amp;$AJ$2,#REF!)*AL$6-SUMIF(#REF!,"*-Si-VEF-*-"&amp;$A199&amp;"-"&amp;$AJ$2,#REF!)*AK$6)/AL$5</f>
        <v>#REF!</v>
      </c>
      <c r="AM199" s="19" t="e">
        <f>(SUMIF(#REF!,"*-Si-VEF-*-"&amp;$A199&amp;"-"&amp;$AJ$2,#REF!)*AM$6-SUMIF(#REF!,"*-Si-VEF-*-"&amp;$A199&amp;"-"&amp;$AJ$2,#REF!)*AL$6)/AM$5</f>
        <v>#REF!</v>
      </c>
      <c r="AN199" s="19" t="e">
        <f>(SUMIF(#REF!,"*-Si-VEF-*-"&amp;$A199&amp;"-"&amp;$AJ$2,#REF!)*AN$6-SUMIF(#REF!,"*-Si-VEF-*-"&amp;$A199&amp;"-"&amp;$AJ$2,#REF!)*AM$6)/AN$5</f>
        <v>#REF!</v>
      </c>
      <c r="AO199" s="19" t="e">
        <f>(SUMIF(#REF!,"*-Si-VEF-*-"&amp;$A199&amp;"-"&amp;$AJ$2,#REF!)*AO$6-SUMIF(#REF!,"*-Si-VEF-*-"&amp;$A199&amp;"-"&amp;$AJ$2,#REF!)*AN$6)/AO$5</f>
        <v>#REF!</v>
      </c>
      <c r="AP199" s="19" t="e">
        <f>(SUMIF(#REF!,"*-Si-VEF-*-"&amp;$A199&amp;"-"&amp;$AJ$2,#REF!)*AP$6-SUMIF(#REF!,"*-Si-VEF-*-"&amp;$A199&amp;"-"&amp;$AJ$2,#REF!)*AO$6)/AP$5</f>
        <v>#REF!</v>
      </c>
      <c r="AQ199" s="19" t="e">
        <f>(SUMIF(#REF!,"*-Si-VEF-*-"&amp;$A199&amp;"-"&amp;$AJ$2,#REF!)*AQ$6-SUMIF(#REF!,"*-Si-VEF-*-"&amp;$A199&amp;"-"&amp;$AJ$2,#REF!)*AP$6)/AQ$5</f>
        <v>#REF!</v>
      </c>
      <c r="AR199" s="19" t="e">
        <f>(SUMIF(#REF!,"*-Si-VEF-*-"&amp;$A199&amp;"-"&amp;$AJ$2,#REF!)*AR$6-SUMIF(#REF!,"*-Si-VEF-*-"&amp;$A199&amp;"-"&amp;$AJ$2,#REF!)*AQ$6)/AR$5</f>
        <v>#REF!</v>
      </c>
      <c r="AS199" s="19" t="e">
        <f>(SUMIF(#REF!,"*-Si-VEF-*-"&amp;$A199&amp;"-"&amp;$AJ$2,#REF!)*AS$6-SUMIF(#REF!,"*-Si-VEF-*-"&amp;$A199&amp;"-"&amp;$AJ$2,#REF!)*AR$6)/AS$5</f>
        <v>#REF!</v>
      </c>
      <c r="AT199" s="19" t="e">
        <f>(SUMIF(#REF!,"*-Si-VEF-*-"&amp;$A199&amp;"-"&amp;$AJ$2,#REF!)*AT$6-SUMIF(#REF!,"*-Si-VEF-*-"&amp;$A199&amp;"-"&amp;$AJ$2,#REF!)*AS$6)/AT$5</f>
        <v>#REF!</v>
      </c>
      <c r="AU199" s="19" t="e">
        <f>(SUMIF(#REF!,"*-Si-VEF-*-"&amp;$A199&amp;"-"&amp;$AJ$2,#REF!)*AU$6-SUMIF(#REF!,"*-Si-VEF-*-"&amp;$A199&amp;"-"&amp;$AJ$2,#REF!)*AT$6)/AU$5</f>
        <v>#REF!</v>
      </c>
      <c r="AV199" s="19" t="e">
        <f>(SUMIF(#REF!,"*-Si-VEF-*-"&amp;$A199&amp;"-"&amp;$AJ$2,#REF!)*AV$6-SUMIF(#REF!,"*-Si-VEF-*-"&amp;$A199&amp;"-"&amp;$AJ$2,#REF!)*AU$6)/AV$5</f>
        <v>#REF!</v>
      </c>
      <c r="AX199" s="25" t="e">
        <f>SUMIF(#REF!,"*-Si-VEQ-*-"&amp;$A199&amp;"-"&amp;$AJ$2,#REF!)</f>
        <v>#REF!</v>
      </c>
      <c r="AY199" s="20" t="e">
        <f>SUMIF(#REF!,"*-Si-VEQ-*-"&amp;$A199&amp;"-"&amp;$AJ$2,#REF!)</f>
        <v>#REF!</v>
      </c>
      <c r="AZ199" s="20" t="e">
        <f>(SUMIF(#REF!,"*-Si-VEQ-*-"&amp;$A199&amp;"-"&amp;$AJ$2,#REF!)*AZ$6-SUMIF(#REF!,"*-Si-VEQ-*-"&amp;$A199&amp;"-"&amp;$AJ$2,#REF!)*AY$6)/AZ$5</f>
        <v>#REF!</v>
      </c>
      <c r="BA199" s="20" t="e">
        <f>(SUMIF(#REF!,"*-Si-VEQ-*-"&amp;$A199&amp;"-"&amp;$AJ$2,#REF!)*BA$6-SUMIF(#REF!,"*-Si-VEQ-*-"&amp;$A199&amp;"-"&amp;$AJ$2,#REF!)*AZ$6)/BA$5</f>
        <v>#REF!</v>
      </c>
      <c r="BB199" s="20" t="e">
        <f>(SUMIF(#REF!,"*-Si-VEQ-*-"&amp;$A199&amp;"-"&amp;$AJ$2,#REF!)*BB$6-SUMIF(#REF!,"*-Si-VEQ-*-"&amp;$A199&amp;"-"&amp;$AJ$2,#REF!)*BA$6)/BB$5</f>
        <v>#REF!</v>
      </c>
      <c r="BC199" s="20" t="e">
        <f>(SUMIF(#REF!,"*-Si-VEQ-*-"&amp;$A199&amp;"-"&amp;$AJ$2,#REF!)*BC$6-SUMIF(#REF!,"*-Si-VEQ-*-"&amp;$A199&amp;"-"&amp;$AJ$2,#REF!)*BB$6)/BC$5</f>
        <v>#REF!</v>
      </c>
      <c r="BD199" s="20" t="e">
        <f>(SUMIF(#REF!,"*-Si-VEQ-*-"&amp;$A199&amp;"-"&amp;$AJ$2,#REF!)*BD$6-SUMIF(#REF!,"*-Si-VEQ-*-"&amp;$A199&amp;"-"&amp;$AJ$2,#REF!)*BC$6)/BD$5</f>
        <v>#REF!</v>
      </c>
      <c r="BE199" s="20" t="e">
        <f>(SUMIF(#REF!,"*-Si-VEQ-*-"&amp;$A199&amp;"-"&amp;$AJ$2,#REF!)*BE$6-SUMIF(#REF!,"*-Si-VEQ-*-"&amp;$A199&amp;"-"&amp;$AJ$2,#REF!)*BD$6)/BE$5</f>
        <v>#REF!</v>
      </c>
      <c r="BF199" s="20" t="e">
        <f>(SUMIF(#REF!,"*-Si-VEQ-*-"&amp;$A199&amp;"-"&amp;$AJ$2,#REF!)*BF$6-SUMIF(#REF!,"*-Si-VEQ-*-"&amp;$A199&amp;"-"&amp;$AJ$2,#REF!)*BE$6)/BF$5</f>
        <v>#REF!</v>
      </c>
      <c r="BG199" s="20" t="e">
        <f>(SUMIF(#REF!,"*-Si-VEQ-*-"&amp;$A199&amp;"-"&amp;$AJ$2,#REF!)*BG$6-SUMIF(#REF!,"*-Si-VEQ-*-"&amp;$A199&amp;"-"&amp;$AJ$2,#REF!)*BF$6)/BG$5</f>
        <v>#REF!</v>
      </c>
      <c r="BH199" s="20" t="e">
        <f>(SUMIF(#REF!,"*-Si-VEQ-*-"&amp;$A199&amp;"-"&amp;$AJ$2,#REF!)*BH$6-SUMIF(#REF!,"*-Si-VEQ-*-"&amp;$A199&amp;"-"&amp;$AJ$2,#REF!)*BG$6)/BH$5</f>
        <v>#REF!</v>
      </c>
      <c r="BI199" s="20" t="e">
        <f>(SUMIF(#REF!,"*-Si-VEQ-*-"&amp;$A199&amp;"-"&amp;$AJ$2,#REF!)*BI$6-SUMIF(#REF!,"*-Si-VEQ-*-"&amp;$A199&amp;"-"&amp;$AJ$2,#REF!)*BH$6)/BI$5</f>
        <v>#REF!</v>
      </c>
      <c r="BJ199" s="20" t="e">
        <f>(SUMIF(#REF!,"*-Si-VEQ-*-"&amp;$A199&amp;"-"&amp;$AJ$2,#REF!)*BJ$6-SUMIF(#REF!,"*-Si-VEQ-*-"&amp;$A199&amp;"-"&amp;$AJ$2,#REF!)*BI$6)/BJ$5</f>
        <v>#REF!</v>
      </c>
      <c r="BL199" s="25" t="e">
        <f>SUMIF(#REF!,"*-Si-USD-*-"&amp;$A199&amp;"-"&amp;$AJ$2,#REF!)</f>
        <v>#REF!</v>
      </c>
      <c r="BM199" s="21" t="e">
        <f>SUMIF(#REF!,"*-Si-USD-*-"&amp;$A199&amp;"-"&amp;$AJ$2,#REF!)</f>
        <v>#REF!</v>
      </c>
      <c r="BN199" s="21" t="e">
        <f>(SUMIF(#REF!,"*-Si-USD-*-"&amp;$A199&amp;"-"&amp;$AJ$2,#REF!)*BN$6-SUMIF(#REF!,"*-Si-USD-*-"&amp;$A199&amp;"-"&amp;$AJ$2,#REF!)*BM$6)/BN$5</f>
        <v>#REF!</v>
      </c>
      <c r="BO199" s="21" t="e">
        <f>(SUMIF(#REF!,"*-Si-USD-*-"&amp;$A199&amp;"-"&amp;$AJ$2,#REF!)*BO$6-SUMIF(#REF!,"*-Si-USD-*-"&amp;$A199&amp;"-"&amp;$AJ$2,#REF!)*BN$6)/BO$5</f>
        <v>#REF!</v>
      </c>
      <c r="BP199" s="21" t="e">
        <f>(SUMIF(#REF!,"*-Si-USD-*-"&amp;$A199&amp;"-"&amp;$AJ$2,#REF!)*BP$6-SUMIF(#REF!,"*-Si-USD-*-"&amp;$A199&amp;"-"&amp;$AJ$2,#REF!)*BO$6)/BP$5</f>
        <v>#REF!</v>
      </c>
      <c r="BQ199" s="21" t="e">
        <f>(SUMIF(#REF!,"*-Si-USD-*-"&amp;$A199&amp;"-"&amp;$AJ$2,#REF!)*BQ$6-SUMIF(#REF!,"*-Si-USD-*-"&amp;$A199&amp;"-"&amp;$AJ$2,#REF!)*BP$6)/BQ$5</f>
        <v>#REF!</v>
      </c>
      <c r="BR199" s="21" t="e">
        <f>(SUMIF(#REF!,"*-Si-USD-*-"&amp;$A199&amp;"-"&amp;$AJ$2,#REF!)*BR$6-SUMIF(#REF!,"*-Si-USD-*-"&amp;$A199&amp;"-"&amp;$AJ$2,#REF!)*BQ$6)/BR$5</f>
        <v>#REF!</v>
      </c>
      <c r="BS199" s="21" t="e">
        <f>(SUMIF(#REF!,"*-Si-USD-*-"&amp;$A199&amp;"-"&amp;$AJ$2,#REF!)*BS$6-SUMIF(#REF!,"*-Si-USD-*-"&amp;$A199&amp;"-"&amp;$AJ$2,#REF!)*BR$6)/BS$5</f>
        <v>#REF!</v>
      </c>
      <c r="BT199" s="21" t="e">
        <f>(SUMIF(#REF!,"*-Si-USD-*-"&amp;$A199&amp;"-"&amp;$AJ$2,#REF!)*BT$6-SUMIF(#REF!,"*-Si-USD-*-"&amp;$A199&amp;"-"&amp;$AJ$2,#REF!)*BS$6)/BT$5</f>
        <v>#REF!</v>
      </c>
      <c r="BU199" s="21" t="e">
        <f>(SUMIF(#REF!,"*-Si-USD-*-"&amp;$A199&amp;"-"&amp;$AJ$2,#REF!)*BU$6-SUMIF(#REF!,"*-Si-USD-*-"&amp;$A199&amp;"-"&amp;$AJ$2,#REF!)*BT$6)/BU$5</f>
        <v>#REF!</v>
      </c>
      <c r="BV199" s="21" t="e">
        <f>(SUMIF(#REF!,"*-Si-USD-*-"&amp;$A199&amp;"-"&amp;$AJ$2,#REF!)*BV$6-SUMIF(#REF!,"*-Si-USD-*-"&amp;$A199&amp;"-"&amp;$AJ$2,#REF!)*BU$6)/BV$5</f>
        <v>#REF!</v>
      </c>
      <c r="BW199" s="21" t="e">
        <f>(SUMIF(#REF!,"*-Si-USD-*-"&amp;$A199&amp;"-"&amp;$AJ$2,#REF!)*BW$6-SUMIF(#REF!,"*-Si-USD-*-"&amp;$A199&amp;"-"&amp;$AJ$2,#REF!)*BV$6)/BW$5</f>
        <v>#REF!</v>
      </c>
      <c r="BX199" s="21" t="e">
        <f>(SUMIF(#REF!,"*-Si-USD-*-"&amp;$A199&amp;"-"&amp;$AJ$2,#REF!)*BX$6-SUMIF(#REF!,"*-Si-USD-*-"&amp;$A199&amp;"-"&amp;$AJ$2,#REF!)*BW$6)/BX$5</f>
        <v>#REF!</v>
      </c>
      <c r="CB199" s="28">
        <f>IFERROR(1000*SUMIF(#REF!,"*-Si-*-Si-"&amp;$A199&amp;"-"&amp;$AJ$2,#REF!)/(SUM(CC199:CE199)*$BX$6),0)</f>
        <v>0</v>
      </c>
      <c r="CC199" s="22" t="e">
        <f>SUMIF(#REF!,"*-Si-VEF-Si-"&amp;$A199&amp;"-"&amp;$AJ$2,#REF!)</f>
        <v>#REF!</v>
      </c>
      <c r="CD199" s="23" t="e">
        <f>SUMIF(#REF!,"*-Si-VEQ-Si-"&amp;$A199&amp;"-"&amp;$AJ$2,#REF!)</f>
        <v>#REF!</v>
      </c>
      <c r="CE199" s="24" t="e">
        <f>SUMIF(#REF!,"*-Si-USD-Si-"&amp;$A199&amp;"-"&amp;$AJ$2,#REF!)</f>
        <v>#REF!</v>
      </c>
      <c r="CI199" s="15" t="str">
        <f t="shared" si="51"/>
        <v>E199</v>
      </c>
      <c r="CK199" s="16">
        <v>6</v>
      </c>
      <c r="CL199" s="16">
        <v>4</v>
      </c>
      <c r="CM199" s="16">
        <v>4</v>
      </c>
    </row>
    <row r="200" spans="1:91" ht="20.100000000000001" customHeight="1" x14ac:dyDescent="0.25">
      <c r="A200" s="18" t="s">
        <v>324</v>
      </c>
      <c r="E200" s="15" t="s">
        <v>324</v>
      </c>
      <c r="G200" s="15" t="str">
        <f t="shared" si="52"/>
        <v>D200</v>
      </c>
      <c r="I200" s="27">
        <f ca="1">IFERROR(1000*SUMIF(#REF!,"*-Si-*-*-"&amp;$A200&amp;"-"&amp;J$2,INDIRECT("'BD Ppto'!"&amp;#REF!))/(SUM(J200:L200)*L$415),0)</f>
        <v>0</v>
      </c>
      <c r="J200" s="19" t="e">
        <f ca="1">SUMIF(#REF!,"*-Si-VEF-*-"&amp;$A200&amp;"-"&amp;$J$2,INDIRECT("'BD Ppto'!"&amp;#REF!))</f>
        <v>#REF!</v>
      </c>
      <c r="K200" s="20" t="e">
        <f ca="1">SUMIF(#REF!,"*-Si-VEQ-*-"&amp;$A200&amp;"-"&amp;$J$2,INDIRECT("'BD Ppto'!"&amp;#REF!))</f>
        <v>#REF!</v>
      </c>
      <c r="L200" s="21" t="e">
        <f ca="1">SUMIF(#REF!,"*-Si-USD-*-"&amp;$A200&amp;"-"&amp;$J$2,INDIRECT("'BD Ppto'!"&amp;#REF!))</f>
        <v>#REF!</v>
      </c>
      <c r="N200" s="27">
        <f ca="1">IFERROR(1000*SUMIF(#REF!,"*-Si-*-*-"&amp;$A200&amp;"-"&amp;O$2,INDIRECT("'BD Ppto'!"&amp;#REF!))/(SUM(O200:Q200)*Q$415),0)</f>
        <v>0</v>
      </c>
      <c r="O200" s="19" t="e">
        <f ca="1">SUMIF(#REF!,"*-Si-VEF-*-"&amp;$A200&amp;"-"&amp;O$2,INDIRECT("'BD Ppto'!"&amp;#REF!))</f>
        <v>#REF!</v>
      </c>
      <c r="P200" s="20" t="e">
        <f ca="1">SUMIF(#REF!,"*-Si-VEQ-*-"&amp;$A200&amp;"-"&amp;O$2,INDIRECT("'BD Ppto'!"&amp;#REF!))</f>
        <v>#REF!</v>
      </c>
      <c r="Q200" s="21" t="e">
        <f ca="1">SUMIF(#REF!,"*-Si-USD-*-"&amp;$A200&amp;"-"&amp;O$2,INDIRECT("'BD Ppto'!"&amp;#REF!))</f>
        <v>#REF!</v>
      </c>
      <c r="S200" s="27">
        <f ca="1">IFERROR(1000*SUMIF(#REF!,"*-Si-*-*-"&amp;$A200&amp;"-"&amp;T$2,INDIRECT("'BD Ppto'!"&amp;#REF!))/(SUM(T200:V200)*V$415),0)</f>
        <v>0</v>
      </c>
      <c r="T200" s="19" t="e">
        <f ca="1">SUMIF(#REF!,"*-Si-VEF-*-"&amp;$A200&amp;"-"&amp;T$2,INDIRECT("'BD Ppto'!"&amp;#REF!))</f>
        <v>#REF!</v>
      </c>
      <c r="U200" s="20" t="e">
        <f ca="1">SUMIF(#REF!,"*-Si-VEQ-*-"&amp;$A200&amp;"-"&amp;T$2,INDIRECT("'BD Ppto'!"&amp;#REF!))</f>
        <v>#REF!</v>
      </c>
      <c r="V200" s="21" t="e">
        <f ca="1">SUMIF(#REF!,"*-Si-USD-*-"&amp;$A200&amp;"-"&amp;T$2,INDIRECT("'BD Ppto'!"&amp;#REF!))</f>
        <v>#REF!</v>
      </c>
      <c r="X200" s="27">
        <f ca="1">IFERROR(1000*SUMIF(#REF!,"*-Si-*-*-"&amp;$A200&amp;"-"&amp;Y$2,INDIRECT("'BD Ppto'!"&amp;#REF!))/(SUM(Y200:AA200)*AA$415),0)</f>
        <v>0</v>
      </c>
      <c r="Y200" s="19" t="e">
        <f ca="1">SUMIF(#REF!,"*-Si-VEF-*-"&amp;$A200&amp;"-"&amp;Y$2,INDIRECT("'BD Ppto'!"&amp;#REF!))</f>
        <v>#REF!</v>
      </c>
      <c r="Z200" s="20" t="e">
        <f ca="1">SUMIF(#REF!,"*-Si-VEQ-*-"&amp;$A200&amp;"-"&amp;Y$2,INDIRECT("'BD Ppto'!"&amp;#REF!))</f>
        <v>#REF!</v>
      </c>
      <c r="AA200" s="21" t="e">
        <f ca="1">SUMIF(#REF!,"*-Si-USD-*-"&amp;$A200&amp;"-"&amp;Y$2,INDIRECT("'BD Ppto'!"&amp;#REF!))</f>
        <v>#REF!</v>
      </c>
      <c r="AC200" s="28">
        <f ca="1">IFERROR(1000*SUMIF(#REF!,"*-Si-*-Si-"&amp;$A200&amp;"-"&amp;AD$2,INDIRECT("'BD Ppto'!"&amp;#REF!))/(SUM(AD200:AF200)*AF$415),0)</f>
        <v>0</v>
      </c>
      <c r="AD200" s="22" t="e">
        <f ca="1">SUMIF(#REF!,"*-Si-VEF-Si-"&amp;$A200&amp;"-"&amp;AD$2,INDIRECT("'BD Ppto'!"&amp;#REF!))</f>
        <v>#REF!</v>
      </c>
      <c r="AE200" s="23" t="e">
        <f ca="1">SUMIF(#REF!,"*-Si-VEQ-Si-"&amp;$A200&amp;"-"&amp;AD$2,INDIRECT("'BD Ppto'!"&amp;#REF!))</f>
        <v>#REF!</v>
      </c>
      <c r="AF200" s="24" t="e">
        <f ca="1">SUMIF(#REF!,"*-Si-USD-Si-"&amp;$A200&amp;"-"&amp;AD$2,INDIRECT("'BD Ppto'!"&amp;#REF!))</f>
        <v>#REF!</v>
      </c>
      <c r="AI200" s="27">
        <f>IFERROR(1000*SUMIF(#REF!,"*-Si-*-*-"&amp;$A200&amp;"-"&amp;$AJ$2,#REF!)/((SUMIF(#REF!,"*-Si-*-*-"&amp;$A200&amp;"-"&amp;$AJ$2,#REF!))*$AV$6),0)</f>
        <v>0</v>
      </c>
      <c r="AJ200" s="25" t="e">
        <f>SUMIF(#REF!,"*-Si-VEF-*-"&amp;$A200&amp;"-"&amp;$AJ$2,#REF!)</f>
        <v>#REF!</v>
      </c>
      <c r="AK200" s="19" t="e">
        <f>SUMIF(#REF!,"*-Si-VEF-*-"&amp;$A200&amp;"-"&amp;$AJ$2,#REF!)</f>
        <v>#REF!</v>
      </c>
      <c r="AL200" s="19" t="e">
        <f>(SUMIF(#REF!,"*-Si-VEF-*-"&amp;$A200&amp;"-"&amp;$AJ$2,#REF!)*AL$6-SUMIF(#REF!,"*-Si-VEF-*-"&amp;$A200&amp;"-"&amp;$AJ$2,#REF!)*AK$6)/AL$5</f>
        <v>#REF!</v>
      </c>
      <c r="AM200" s="19" t="e">
        <f>(SUMIF(#REF!,"*-Si-VEF-*-"&amp;$A200&amp;"-"&amp;$AJ$2,#REF!)*AM$6-SUMIF(#REF!,"*-Si-VEF-*-"&amp;$A200&amp;"-"&amp;$AJ$2,#REF!)*AL$6)/AM$5</f>
        <v>#REF!</v>
      </c>
      <c r="AN200" s="19" t="e">
        <f>(SUMIF(#REF!,"*-Si-VEF-*-"&amp;$A200&amp;"-"&amp;$AJ$2,#REF!)*AN$6-SUMIF(#REF!,"*-Si-VEF-*-"&amp;$A200&amp;"-"&amp;$AJ$2,#REF!)*AM$6)/AN$5</f>
        <v>#REF!</v>
      </c>
      <c r="AO200" s="19" t="e">
        <f>(SUMIF(#REF!,"*-Si-VEF-*-"&amp;$A200&amp;"-"&amp;$AJ$2,#REF!)*AO$6-SUMIF(#REF!,"*-Si-VEF-*-"&amp;$A200&amp;"-"&amp;$AJ$2,#REF!)*AN$6)/AO$5</f>
        <v>#REF!</v>
      </c>
      <c r="AP200" s="19" t="e">
        <f>(SUMIF(#REF!,"*-Si-VEF-*-"&amp;$A200&amp;"-"&amp;$AJ$2,#REF!)*AP$6-SUMIF(#REF!,"*-Si-VEF-*-"&amp;$A200&amp;"-"&amp;$AJ$2,#REF!)*AO$6)/AP$5</f>
        <v>#REF!</v>
      </c>
      <c r="AQ200" s="19" t="e">
        <f>(SUMIF(#REF!,"*-Si-VEF-*-"&amp;$A200&amp;"-"&amp;$AJ$2,#REF!)*AQ$6-SUMIF(#REF!,"*-Si-VEF-*-"&amp;$A200&amp;"-"&amp;$AJ$2,#REF!)*AP$6)/AQ$5</f>
        <v>#REF!</v>
      </c>
      <c r="AR200" s="19" t="e">
        <f>(SUMIF(#REF!,"*-Si-VEF-*-"&amp;$A200&amp;"-"&amp;$AJ$2,#REF!)*AR$6-SUMIF(#REF!,"*-Si-VEF-*-"&amp;$A200&amp;"-"&amp;$AJ$2,#REF!)*AQ$6)/AR$5</f>
        <v>#REF!</v>
      </c>
      <c r="AS200" s="19" t="e">
        <f>(SUMIF(#REF!,"*-Si-VEF-*-"&amp;$A200&amp;"-"&amp;$AJ$2,#REF!)*AS$6-SUMIF(#REF!,"*-Si-VEF-*-"&amp;$A200&amp;"-"&amp;$AJ$2,#REF!)*AR$6)/AS$5</f>
        <v>#REF!</v>
      </c>
      <c r="AT200" s="19" t="e">
        <f>(SUMIF(#REF!,"*-Si-VEF-*-"&amp;$A200&amp;"-"&amp;$AJ$2,#REF!)*AT$6-SUMIF(#REF!,"*-Si-VEF-*-"&amp;$A200&amp;"-"&amp;$AJ$2,#REF!)*AS$6)/AT$5</f>
        <v>#REF!</v>
      </c>
      <c r="AU200" s="19" t="e">
        <f>(SUMIF(#REF!,"*-Si-VEF-*-"&amp;$A200&amp;"-"&amp;$AJ$2,#REF!)*AU$6-SUMIF(#REF!,"*-Si-VEF-*-"&amp;$A200&amp;"-"&amp;$AJ$2,#REF!)*AT$6)/AU$5</f>
        <v>#REF!</v>
      </c>
      <c r="AV200" s="19" t="e">
        <f>(SUMIF(#REF!,"*-Si-VEF-*-"&amp;$A200&amp;"-"&amp;$AJ$2,#REF!)*AV$6-SUMIF(#REF!,"*-Si-VEF-*-"&amp;$A200&amp;"-"&amp;$AJ$2,#REF!)*AU$6)/AV$5</f>
        <v>#REF!</v>
      </c>
      <c r="AX200" s="25" t="e">
        <f>SUMIF(#REF!,"*-Si-VEQ-*-"&amp;$A200&amp;"-"&amp;$AJ$2,#REF!)</f>
        <v>#REF!</v>
      </c>
      <c r="AY200" s="20" t="e">
        <f>SUMIF(#REF!,"*-Si-VEQ-*-"&amp;$A200&amp;"-"&amp;$AJ$2,#REF!)</f>
        <v>#REF!</v>
      </c>
      <c r="AZ200" s="20" t="e">
        <f>(SUMIF(#REF!,"*-Si-VEQ-*-"&amp;$A200&amp;"-"&amp;$AJ$2,#REF!)*AZ$6-SUMIF(#REF!,"*-Si-VEQ-*-"&amp;$A200&amp;"-"&amp;$AJ$2,#REF!)*AY$6)/AZ$5</f>
        <v>#REF!</v>
      </c>
      <c r="BA200" s="20" t="e">
        <f>(SUMIF(#REF!,"*-Si-VEQ-*-"&amp;$A200&amp;"-"&amp;$AJ$2,#REF!)*BA$6-SUMIF(#REF!,"*-Si-VEQ-*-"&amp;$A200&amp;"-"&amp;$AJ$2,#REF!)*AZ$6)/BA$5</f>
        <v>#REF!</v>
      </c>
      <c r="BB200" s="20" t="e">
        <f>(SUMIF(#REF!,"*-Si-VEQ-*-"&amp;$A200&amp;"-"&amp;$AJ$2,#REF!)*BB$6-SUMIF(#REF!,"*-Si-VEQ-*-"&amp;$A200&amp;"-"&amp;$AJ$2,#REF!)*BA$6)/BB$5</f>
        <v>#REF!</v>
      </c>
      <c r="BC200" s="20" t="e">
        <f>(SUMIF(#REF!,"*-Si-VEQ-*-"&amp;$A200&amp;"-"&amp;$AJ$2,#REF!)*BC$6-SUMIF(#REF!,"*-Si-VEQ-*-"&amp;$A200&amp;"-"&amp;$AJ$2,#REF!)*BB$6)/BC$5</f>
        <v>#REF!</v>
      </c>
      <c r="BD200" s="20" t="e">
        <f>(SUMIF(#REF!,"*-Si-VEQ-*-"&amp;$A200&amp;"-"&amp;$AJ$2,#REF!)*BD$6-SUMIF(#REF!,"*-Si-VEQ-*-"&amp;$A200&amp;"-"&amp;$AJ$2,#REF!)*BC$6)/BD$5</f>
        <v>#REF!</v>
      </c>
      <c r="BE200" s="20" t="e">
        <f>(SUMIF(#REF!,"*-Si-VEQ-*-"&amp;$A200&amp;"-"&amp;$AJ$2,#REF!)*BE$6-SUMIF(#REF!,"*-Si-VEQ-*-"&amp;$A200&amp;"-"&amp;$AJ$2,#REF!)*BD$6)/BE$5</f>
        <v>#REF!</v>
      </c>
      <c r="BF200" s="20" t="e">
        <f>(SUMIF(#REF!,"*-Si-VEQ-*-"&amp;$A200&amp;"-"&amp;$AJ$2,#REF!)*BF$6-SUMIF(#REF!,"*-Si-VEQ-*-"&amp;$A200&amp;"-"&amp;$AJ$2,#REF!)*BE$6)/BF$5</f>
        <v>#REF!</v>
      </c>
      <c r="BG200" s="20" t="e">
        <f>(SUMIF(#REF!,"*-Si-VEQ-*-"&amp;$A200&amp;"-"&amp;$AJ$2,#REF!)*BG$6-SUMIF(#REF!,"*-Si-VEQ-*-"&amp;$A200&amp;"-"&amp;$AJ$2,#REF!)*BF$6)/BG$5</f>
        <v>#REF!</v>
      </c>
      <c r="BH200" s="20" t="e">
        <f>(SUMIF(#REF!,"*-Si-VEQ-*-"&amp;$A200&amp;"-"&amp;$AJ$2,#REF!)*BH$6-SUMIF(#REF!,"*-Si-VEQ-*-"&amp;$A200&amp;"-"&amp;$AJ$2,#REF!)*BG$6)/BH$5</f>
        <v>#REF!</v>
      </c>
      <c r="BI200" s="20" t="e">
        <f>(SUMIF(#REF!,"*-Si-VEQ-*-"&amp;$A200&amp;"-"&amp;$AJ$2,#REF!)*BI$6-SUMIF(#REF!,"*-Si-VEQ-*-"&amp;$A200&amp;"-"&amp;$AJ$2,#REF!)*BH$6)/BI$5</f>
        <v>#REF!</v>
      </c>
      <c r="BJ200" s="20" t="e">
        <f>(SUMIF(#REF!,"*-Si-VEQ-*-"&amp;$A200&amp;"-"&amp;$AJ$2,#REF!)*BJ$6-SUMIF(#REF!,"*-Si-VEQ-*-"&amp;$A200&amp;"-"&amp;$AJ$2,#REF!)*BI$6)/BJ$5</f>
        <v>#REF!</v>
      </c>
      <c r="BL200" s="25" t="e">
        <f>SUMIF(#REF!,"*-Si-USD-*-"&amp;$A200&amp;"-"&amp;$AJ$2,#REF!)</f>
        <v>#REF!</v>
      </c>
      <c r="BM200" s="21" t="e">
        <f>SUMIF(#REF!,"*-Si-USD-*-"&amp;$A200&amp;"-"&amp;$AJ$2,#REF!)</f>
        <v>#REF!</v>
      </c>
      <c r="BN200" s="21" t="e">
        <f>(SUMIF(#REF!,"*-Si-USD-*-"&amp;$A200&amp;"-"&amp;$AJ$2,#REF!)*BN$6-SUMIF(#REF!,"*-Si-USD-*-"&amp;$A200&amp;"-"&amp;$AJ$2,#REF!)*BM$6)/BN$5</f>
        <v>#REF!</v>
      </c>
      <c r="BO200" s="21" t="e">
        <f>(SUMIF(#REF!,"*-Si-USD-*-"&amp;$A200&amp;"-"&amp;$AJ$2,#REF!)*BO$6-SUMIF(#REF!,"*-Si-USD-*-"&amp;$A200&amp;"-"&amp;$AJ$2,#REF!)*BN$6)/BO$5</f>
        <v>#REF!</v>
      </c>
      <c r="BP200" s="21" t="e">
        <f>(SUMIF(#REF!,"*-Si-USD-*-"&amp;$A200&amp;"-"&amp;$AJ$2,#REF!)*BP$6-SUMIF(#REF!,"*-Si-USD-*-"&amp;$A200&amp;"-"&amp;$AJ$2,#REF!)*BO$6)/BP$5</f>
        <v>#REF!</v>
      </c>
      <c r="BQ200" s="21" t="e">
        <f>(SUMIF(#REF!,"*-Si-USD-*-"&amp;$A200&amp;"-"&amp;$AJ$2,#REF!)*BQ$6-SUMIF(#REF!,"*-Si-USD-*-"&amp;$A200&amp;"-"&amp;$AJ$2,#REF!)*BP$6)/BQ$5</f>
        <v>#REF!</v>
      </c>
      <c r="BR200" s="21" t="e">
        <f>(SUMIF(#REF!,"*-Si-USD-*-"&amp;$A200&amp;"-"&amp;$AJ$2,#REF!)*BR$6-SUMIF(#REF!,"*-Si-USD-*-"&amp;$A200&amp;"-"&amp;$AJ$2,#REF!)*BQ$6)/BR$5</f>
        <v>#REF!</v>
      </c>
      <c r="BS200" s="21" t="e">
        <f>(SUMIF(#REF!,"*-Si-USD-*-"&amp;$A200&amp;"-"&amp;$AJ$2,#REF!)*BS$6-SUMIF(#REF!,"*-Si-USD-*-"&amp;$A200&amp;"-"&amp;$AJ$2,#REF!)*BR$6)/BS$5</f>
        <v>#REF!</v>
      </c>
      <c r="BT200" s="21" t="e">
        <f>(SUMIF(#REF!,"*-Si-USD-*-"&amp;$A200&amp;"-"&amp;$AJ$2,#REF!)*BT$6-SUMIF(#REF!,"*-Si-USD-*-"&amp;$A200&amp;"-"&amp;$AJ$2,#REF!)*BS$6)/BT$5</f>
        <v>#REF!</v>
      </c>
      <c r="BU200" s="21" t="e">
        <f>(SUMIF(#REF!,"*-Si-USD-*-"&amp;$A200&amp;"-"&amp;$AJ$2,#REF!)*BU$6-SUMIF(#REF!,"*-Si-USD-*-"&amp;$A200&amp;"-"&amp;$AJ$2,#REF!)*BT$6)/BU$5</f>
        <v>#REF!</v>
      </c>
      <c r="BV200" s="21" t="e">
        <f>(SUMIF(#REF!,"*-Si-USD-*-"&amp;$A200&amp;"-"&amp;$AJ$2,#REF!)*BV$6-SUMIF(#REF!,"*-Si-USD-*-"&amp;$A200&amp;"-"&amp;$AJ$2,#REF!)*BU$6)/BV$5</f>
        <v>#REF!</v>
      </c>
      <c r="BW200" s="21" t="e">
        <f>(SUMIF(#REF!,"*-Si-USD-*-"&amp;$A200&amp;"-"&amp;$AJ$2,#REF!)*BW$6-SUMIF(#REF!,"*-Si-USD-*-"&amp;$A200&amp;"-"&amp;$AJ$2,#REF!)*BV$6)/BW$5</f>
        <v>#REF!</v>
      </c>
      <c r="BX200" s="21" t="e">
        <f>(SUMIF(#REF!,"*-Si-USD-*-"&amp;$A200&amp;"-"&amp;$AJ$2,#REF!)*BX$6-SUMIF(#REF!,"*-Si-USD-*-"&amp;$A200&amp;"-"&amp;$AJ$2,#REF!)*BW$6)/BX$5</f>
        <v>#REF!</v>
      </c>
      <c r="CB200" s="28">
        <f>IFERROR(1000*SUMIF(#REF!,"*-Si-*-Si-"&amp;$A200&amp;"-"&amp;$AJ$2,#REF!)/(SUM(CC200:CE200)*$BX$6),0)</f>
        <v>0</v>
      </c>
      <c r="CC200" s="22" t="e">
        <f>SUMIF(#REF!,"*-Si-VEF-Si-"&amp;$A200&amp;"-"&amp;$AJ$2,#REF!)</f>
        <v>#REF!</v>
      </c>
      <c r="CD200" s="23" t="e">
        <f>SUMIF(#REF!,"*-Si-VEQ-Si-"&amp;$A200&amp;"-"&amp;$AJ$2,#REF!)</f>
        <v>#REF!</v>
      </c>
      <c r="CE200" s="24" t="e">
        <f>SUMIF(#REF!,"*-Si-USD-Si-"&amp;$A200&amp;"-"&amp;$AJ$2,#REF!)</f>
        <v>#REF!</v>
      </c>
      <c r="CI200" s="15" t="str">
        <f t="shared" si="51"/>
        <v>E200</v>
      </c>
      <c r="CK200" s="16">
        <v>6</v>
      </c>
      <c r="CL200" s="16">
        <v>4</v>
      </c>
      <c r="CM200" s="16">
        <v>4</v>
      </c>
    </row>
    <row r="201" spans="1:91" ht="20.100000000000001" customHeight="1" x14ac:dyDescent="0.25">
      <c r="A201" s="18" t="s">
        <v>325</v>
      </c>
      <c r="D201" s="1" t="s">
        <v>325</v>
      </c>
      <c r="E201" s="15" t="s">
        <v>325</v>
      </c>
      <c r="G201" s="15" t="str">
        <f t="shared" si="52"/>
        <v>D201</v>
      </c>
      <c r="I201" s="27">
        <f ca="1">IFERROR(1000*SUMIF(#REF!,"*-Si-*-*-"&amp;$A201&amp;"-"&amp;J$2,INDIRECT("'BD Ppto'!"&amp;#REF!))/(SUM(J201:L201)*L$415),0)</f>
        <v>0</v>
      </c>
      <c r="J201" s="19" t="e">
        <f ca="1">SUMIF(#REF!,"*-Si-VEF-*-"&amp;$A201&amp;"-"&amp;$J$2,INDIRECT("'BD Ppto'!"&amp;#REF!))</f>
        <v>#REF!</v>
      </c>
      <c r="K201" s="20" t="e">
        <f ca="1">SUMIF(#REF!,"*-Si-VEQ-*-"&amp;$A201&amp;"-"&amp;$J$2,INDIRECT("'BD Ppto'!"&amp;#REF!))</f>
        <v>#REF!</v>
      </c>
      <c r="L201" s="21" t="e">
        <f ca="1">SUMIF(#REF!,"*-Si-USD-*-"&amp;$A201&amp;"-"&amp;$J$2,INDIRECT("'BD Ppto'!"&amp;#REF!))</f>
        <v>#REF!</v>
      </c>
      <c r="N201" s="27">
        <f ca="1">IFERROR(1000*SUMIF(#REF!,"*-Si-*-*-"&amp;$A201&amp;"-"&amp;O$2,INDIRECT("'BD Ppto'!"&amp;#REF!))/(SUM(O201:Q201)*Q$415),0)</f>
        <v>0</v>
      </c>
      <c r="O201" s="19" t="e">
        <f ca="1">SUMIF(#REF!,"*-Si-VEF-*-"&amp;$A201&amp;"-"&amp;O$2,INDIRECT("'BD Ppto'!"&amp;#REF!))</f>
        <v>#REF!</v>
      </c>
      <c r="P201" s="20" t="e">
        <f ca="1">SUMIF(#REF!,"*-Si-VEQ-*-"&amp;$A201&amp;"-"&amp;O$2,INDIRECT("'BD Ppto'!"&amp;#REF!))</f>
        <v>#REF!</v>
      </c>
      <c r="Q201" s="21" t="e">
        <f ca="1">SUMIF(#REF!,"*-Si-USD-*-"&amp;$A201&amp;"-"&amp;O$2,INDIRECT("'BD Ppto'!"&amp;#REF!))</f>
        <v>#REF!</v>
      </c>
      <c r="S201" s="27">
        <f ca="1">IFERROR(1000*SUMIF(#REF!,"*-Si-*-*-"&amp;$A201&amp;"-"&amp;T$2,INDIRECT("'BD Ppto'!"&amp;#REF!))/(SUM(T201:V201)*V$415),0)</f>
        <v>0</v>
      </c>
      <c r="T201" s="19" t="e">
        <f ca="1">SUMIF(#REF!,"*-Si-VEF-*-"&amp;$A201&amp;"-"&amp;T$2,INDIRECT("'BD Ppto'!"&amp;#REF!))</f>
        <v>#REF!</v>
      </c>
      <c r="U201" s="20" t="e">
        <f ca="1">SUMIF(#REF!,"*-Si-VEQ-*-"&amp;$A201&amp;"-"&amp;T$2,INDIRECT("'BD Ppto'!"&amp;#REF!))</f>
        <v>#REF!</v>
      </c>
      <c r="V201" s="21" t="e">
        <f ca="1">SUMIF(#REF!,"*-Si-USD-*-"&amp;$A201&amp;"-"&amp;T$2,INDIRECT("'BD Ppto'!"&amp;#REF!))</f>
        <v>#REF!</v>
      </c>
      <c r="X201" s="27">
        <f ca="1">IFERROR(1000*SUMIF(#REF!,"*-Si-*-*-"&amp;$A201&amp;"-"&amp;Y$2,INDIRECT("'BD Ppto'!"&amp;#REF!))/(SUM(Y201:AA201)*AA$415),0)</f>
        <v>0</v>
      </c>
      <c r="Y201" s="19" t="e">
        <f ca="1">SUMIF(#REF!,"*-Si-VEF-*-"&amp;$A201&amp;"-"&amp;Y$2,INDIRECT("'BD Ppto'!"&amp;#REF!))</f>
        <v>#REF!</v>
      </c>
      <c r="Z201" s="20" t="e">
        <f ca="1">SUMIF(#REF!,"*-Si-VEQ-*-"&amp;$A201&amp;"-"&amp;Y$2,INDIRECT("'BD Ppto'!"&amp;#REF!))</f>
        <v>#REF!</v>
      </c>
      <c r="AA201" s="21" t="e">
        <f ca="1">SUMIF(#REF!,"*-Si-USD-*-"&amp;$A201&amp;"-"&amp;Y$2,INDIRECT("'BD Ppto'!"&amp;#REF!))</f>
        <v>#REF!</v>
      </c>
      <c r="AC201" s="28">
        <f ca="1">IFERROR(1000*SUMIF(#REF!,"*-Si-*-Si-"&amp;$A201&amp;"-"&amp;AD$2,INDIRECT("'BD Ppto'!"&amp;#REF!))/(SUM(AD201:AF201)*AF$415),0)</f>
        <v>0</v>
      </c>
      <c r="AD201" s="22" t="e">
        <f ca="1">SUMIF(#REF!,"*-Si-VEF-Si-"&amp;$A201&amp;"-"&amp;AD$2,INDIRECT("'BD Ppto'!"&amp;#REF!))</f>
        <v>#REF!</v>
      </c>
      <c r="AE201" s="23" t="e">
        <f ca="1">SUMIF(#REF!,"*-Si-VEQ-Si-"&amp;$A201&amp;"-"&amp;AD$2,INDIRECT("'BD Ppto'!"&amp;#REF!))</f>
        <v>#REF!</v>
      </c>
      <c r="AF201" s="24" t="e">
        <f ca="1">SUMIF(#REF!,"*-Si-USD-Si-"&amp;$A201&amp;"-"&amp;AD$2,INDIRECT("'BD Ppto'!"&amp;#REF!))</f>
        <v>#REF!</v>
      </c>
      <c r="AI201" s="27">
        <f>IFERROR(1000*SUMIF(#REF!,"*-Si-*-*-"&amp;$A201&amp;"-"&amp;$AJ$2,#REF!)/((SUMIF(#REF!,"*-Si-*-*-"&amp;$A201&amp;"-"&amp;$AJ$2,#REF!))*$AV$6),0)</f>
        <v>0</v>
      </c>
      <c r="AJ201" s="25" t="e">
        <f>SUMIF(#REF!,"*-Si-VEF-*-"&amp;$A201&amp;"-"&amp;$AJ$2,#REF!)</f>
        <v>#REF!</v>
      </c>
      <c r="AK201" s="19" t="e">
        <f>SUMIF(#REF!,"*-Si-VEF-*-"&amp;$A201&amp;"-"&amp;$AJ$2,#REF!)</f>
        <v>#REF!</v>
      </c>
      <c r="AL201" s="19" t="e">
        <f>(SUMIF(#REF!,"*-Si-VEF-*-"&amp;$A201&amp;"-"&amp;$AJ$2,#REF!)*AL$6-SUMIF(#REF!,"*-Si-VEF-*-"&amp;$A201&amp;"-"&amp;$AJ$2,#REF!)*AK$6)/AL$5</f>
        <v>#REF!</v>
      </c>
      <c r="AM201" s="19" t="e">
        <f>(SUMIF(#REF!,"*-Si-VEF-*-"&amp;$A201&amp;"-"&amp;$AJ$2,#REF!)*AM$6-SUMIF(#REF!,"*-Si-VEF-*-"&amp;$A201&amp;"-"&amp;$AJ$2,#REF!)*AL$6)/AM$5</f>
        <v>#REF!</v>
      </c>
      <c r="AN201" s="19" t="e">
        <f>(SUMIF(#REF!,"*-Si-VEF-*-"&amp;$A201&amp;"-"&amp;$AJ$2,#REF!)*AN$6-SUMIF(#REF!,"*-Si-VEF-*-"&amp;$A201&amp;"-"&amp;$AJ$2,#REF!)*AM$6)/AN$5</f>
        <v>#REF!</v>
      </c>
      <c r="AO201" s="19" t="e">
        <f>(SUMIF(#REF!,"*-Si-VEF-*-"&amp;$A201&amp;"-"&amp;$AJ$2,#REF!)*AO$6-SUMIF(#REF!,"*-Si-VEF-*-"&amp;$A201&amp;"-"&amp;$AJ$2,#REF!)*AN$6)/AO$5</f>
        <v>#REF!</v>
      </c>
      <c r="AP201" s="19" t="e">
        <f>(SUMIF(#REF!,"*-Si-VEF-*-"&amp;$A201&amp;"-"&amp;$AJ$2,#REF!)*AP$6-SUMIF(#REF!,"*-Si-VEF-*-"&amp;$A201&amp;"-"&amp;$AJ$2,#REF!)*AO$6)/AP$5</f>
        <v>#REF!</v>
      </c>
      <c r="AQ201" s="19" t="e">
        <f>(SUMIF(#REF!,"*-Si-VEF-*-"&amp;$A201&amp;"-"&amp;$AJ$2,#REF!)*AQ$6-SUMIF(#REF!,"*-Si-VEF-*-"&amp;$A201&amp;"-"&amp;$AJ$2,#REF!)*AP$6)/AQ$5</f>
        <v>#REF!</v>
      </c>
      <c r="AR201" s="19" t="e">
        <f>(SUMIF(#REF!,"*-Si-VEF-*-"&amp;$A201&amp;"-"&amp;$AJ$2,#REF!)*AR$6-SUMIF(#REF!,"*-Si-VEF-*-"&amp;$A201&amp;"-"&amp;$AJ$2,#REF!)*AQ$6)/AR$5</f>
        <v>#REF!</v>
      </c>
      <c r="AS201" s="19" t="e">
        <f>(SUMIF(#REF!,"*-Si-VEF-*-"&amp;$A201&amp;"-"&amp;$AJ$2,#REF!)*AS$6-SUMIF(#REF!,"*-Si-VEF-*-"&amp;$A201&amp;"-"&amp;$AJ$2,#REF!)*AR$6)/AS$5</f>
        <v>#REF!</v>
      </c>
      <c r="AT201" s="19" t="e">
        <f>(SUMIF(#REF!,"*-Si-VEF-*-"&amp;$A201&amp;"-"&amp;$AJ$2,#REF!)*AT$6-SUMIF(#REF!,"*-Si-VEF-*-"&amp;$A201&amp;"-"&amp;$AJ$2,#REF!)*AS$6)/AT$5</f>
        <v>#REF!</v>
      </c>
      <c r="AU201" s="19" t="e">
        <f>(SUMIF(#REF!,"*-Si-VEF-*-"&amp;$A201&amp;"-"&amp;$AJ$2,#REF!)*AU$6-SUMIF(#REF!,"*-Si-VEF-*-"&amp;$A201&amp;"-"&amp;$AJ$2,#REF!)*AT$6)/AU$5</f>
        <v>#REF!</v>
      </c>
      <c r="AV201" s="19" t="e">
        <f>(SUMIF(#REF!,"*-Si-VEF-*-"&amp;$A201&amp;"-"&amp;$AJ$2,#REF!)*AV$6-SUMIF(#REF!,"*-Si-VEF-*-"&amp;$A201&amp;"-"&amp;$AJ$2,#REF!)*AU$6)/AV$5</f>
        <v>#REF!</v>
      </c>
      <c r="AX201" s="25" t="e">
        <f>SUMIF(#REF!,"*-Si-VEQ-*-"&amp;$A201&amp;"-"&amp;$AJ$2,#REF!)</f>
        <v>#REF!</v>
      </c>
      <c r="AY201" s="20" t="e">
        <f>SUMIF(#REF!,"*-Si-VEQ-*-"&amp;$A201&amp;"-"&amp;$AJ$2,#REF!)</f>
        <v>#REF!</v>
      </c>
      <c r="AZ201" s="20" t="e">
        <f>(SUMIF(#REF!,"*-Si-VEQ-*-"&amp;$A201&amp;"-"&amp;$AJ$2,#REF!)*AZ$6-SUMIF(#REF!,"*-Si-VEQ-*-"&amp;$A201&amp;"-"&amp;$AJ$2,#REF!)*AY$6)/AZ$5</f>
        <v>#REF!</v>
      </c>
      <c r="BA201" s="20" t="e">
        <f>(SUMIF(#REF!,"*-Si-VEQ-*-"&amp;$A201&amp;"-"&amp;$AJ$2,#REF!)*BA$6-SUMIF(#REF!,"*-Si-VEQ-*-"&amp;$A201&amp;"-"&amp;$AJ$2,#REF!)*AZ$6)/BA$5</f>
        <v>#REF!</v>
      </c>
      <c r="BB201" s="20" t="e">
        <f>(SUMIF(#REF!,"*-Si-VEQ-*-"&amp;$A201&amp;"-"&amp;$AJ$2,#REF!)*BB$6-SUMIF(#REF!,"*-Si-VEQ-*-"&amp;$A201&amp;"-"&amp;$AJ$2,#REF!)*BA$6)/BB$5</f>
        <v>#REF!</v>
      </c>
      <c r="BC201" s="20" t="e">
        <f>(SUMIF(#REF!,"*-Si-VEQ-*-"&amp;$A201&amp;"-"&amp;$AJ$2,#REF!)*BC$6-SUMIF(#REF!,"*-Si-VEQ-*-"&amp;$A201&amp;"-"&amp;$AJ$2,#REF!)*BB$6)/BC$5</f>
        <v>#REF!</v>
      </c>
      <c r="BD201" s="20" t="e">
        <f>(SUMIF(#REF!,"*-Si-VEQ-*-"&amp;$A201&amp;"-"&amp;$AJ$2,#REF!)*BD$6-SUMIF(#REF!,"*-Si-VEQ-*-"&amp;$A201&amp;"-"&amp;$AJ$2,#REF!)*BC$6)/BD$5</f>
        <v>#REF!</v>
      </c>
      <c r="BE201" s="20" t="e">
        <f>(SUMIF(#REF!,"*-Si-VEQ-*-"&amp;$A201&amp;"-"&amp;$AJ$2,#REF!)*BE$6-SUMIF(#REF!,"*-Si-VEQ-*-"&amp;$A201&amp;"-"&amp;$AJ$2,#REF!)*BD$6)/BE$5</f>
        <v>#REF!</v>
      </c>
      <c r="BF201" s="20" t="e">
        <f>(SUMIF(#REF!,"*-Si-VEQ-*-"&amp;$A201&amp;"-"&amp;$AJ$2,#REF!)*BF$6-SUMIF(#REF!,"*-Si-VEQ-*-"&amp;$A201&amp;"-"&amp;$AJ$2,#REF!)*BE$6)/BF$5</f>
        <v>#REF!</v>
      </c>
      <c r="BG201" s="20" t="e">
        <f>(SUMIF(#REF!,"*-Si-VEQ-*-"&amp;$A201&amp;"-"&amp;$AJ$2,#REF!)*BG$6-SUMIF(#REF!,"*-Si-VEQ-*-"&amp;$A201&amp;"-"&amp;$AJ$2,#REF!)*BF$6)/BG$5</f>
        <v>#REF!</v>
      </c>
      <c r="BH201" s="20" t="e">
        <f>(SUMIF(#REF!,"*-Si-VEQ-*-"&amp;$A201&amp;"-"&amp;$AJ$2,#REF!)*BH$6-SUMIF(#REF!,"*-Si-VEQ-*-"&amp;$A201&amp;"-"&amp;$AJ$2,#REF!)*BG$6)/BH$5</f>
        <v>#REF!</v>
      </c>
      <c r="BI201" s="20" t="e">
        <f>(SUMIF(#REF!,"*-Si-VEQ-*-"&amp;$A201&amp;"-"&amp;$AJ$2,#REF!)*BI$6-SUMIF(#REF!,"*-Si-VEQ-*-"&amp;$A201&amp;"-"&amp;$AJ$2,#REF!)*BH$6)/BI$5</f>
        <v>#REF!</v>
      </c>
      <c r="BJ201" s="20" t="e">
        <f>(SUMIF(#REF!,"*-Si-VEQ-*-"&amp;$A201&amp;"-"&amp;$AJ$2,#REF!)*BJ$6-SUMIF(#REF!,"*-Si-VEQ-*-"&amp;$A201&amp;"-"&amp;$AJ$2,#REF!)*BI$6)/BJ$5</f>
        <v>#REF!</v>
      </c>
      <c r="BL201" s="25" t="e">
        <f>SUMIF(#REF!,"*-Si-USD-*-"&amp;$A201&amp;"-"&amp;$AJ$2,#REF!)</f>
        <v>#REF!</v>
      </c>
      <c r="BM201" s="21" t="e">
        <f>SUMIF(#REF!,"*-Si-USD-*-"&amp;$A201&amp;"-"&amp;$AJ$2,#REF!)</f>
        <v>#REF!</v>
      </c>
      <c r="BN201" s="21" t="e">
        <f>(SUMIF(#REF!,"*-Si-USD-*-"&amp;$A201&amp;"-"&amp;$AJ$2,#REF!)*BN$6-SUMIF(#REF!,"*-Si-USD-*-"&amp;$A201&amp;"-"&amp;$AJ$2,#REF!)*BM$6)/BN$5</f>
        <v>#REF!</v>
      </c>
      <c r="BO201" s="21" t="e">
        <f>(SUMIF(#REF!,"*-Si-USD-*-"&amp;$A201&amp;"-"&amp;$AJ$2,#REF!)*BO$6-SUMIF(#REF!,"*-Si-USD-*-"&amp;$A201&amp;"-"&amp;$AJ$2,#REF!)*BN$6)/BO$5</f>
        <v>#REF!</v>
      </c>
      <c r="BP201" s="21" t="e">
        <f>(SUMIF(#REF!,"*-Si-USD-*-"&amp;$A201&amp;"-"&amp;$AJ$2,#REF!)*BP$6-SUMIF(#REF!,"*-Si-USD-*-"&amp;$A201&amp;"-"&amp;$AJ$2,#REF!)*BO$6)/BP$5</f>
        <v>#REF!</v>
      </c>
      <c r="BQ201" s="21" t="e">
        <f>(SUMIF(#REF!,"*-Si-USD-*-"&amp;$A201&amp;"-"&amp;$AJ$2,#REF!)*BQ$6-SUMIF(#REF!,"*-Si-USD-*-"&amp;$A201&amp;"-"&amp;$AJ$2,#REF!)*BP$6)/BQ$5</f>
        <v>#REF!</v>
      </c>
      <c r="BR201" s="21" t="e">
        <f>(SUMIF(#REF!,"*-Si-USD-*-"&amp;$A201&amp;"-"&amp;$AJ$2,#REF!)*BR$6-SUMIF(#REF!,"*-Si-USD-*-"&amp;$A201&amp;"-"&amp;$AJ$2,#REF!)*BQ$6)/BR$5</f>
        <v>#REF!</v>
      </c>
      <c r="BS201" s="21" t="e">
        <f>(SUMIF(#REF!,"*-Si-USD-*-"&amp;$A201&amp;"-"&amp;$AJ$2,#REF!)*BS$6-SUMIF(#REF!,"*-Si-USD-*-"&amp;$A201&amp;"-"&amp;$AJ$2,#REF!)*BR$6)/BS$5</f>
        <v>#REF!</v>
      </c>
      <c r="BT201" s="21" t="e">
        <f>(SUMIF(#REF!,"*-Si-USD-*-"&amp;$A201&amp;"-"&amp;$AJ$2,#REF!)*BT$6-SUMIF(#REF!,"*-Si-USD-*-"&amp;$A201&amp;"-"&amp;$AJ$2,#REF!)*BS$6)/BT$5</f>
        <v>#REF!</v>
      </c>
      <c r="BU201" s="21" t="e">
        <f>(SUMIF(#REF!,"*-Si-USD-*-"&amp;$A201&amp;"-"&amp;$AJ$2,#REF!)*BU$6-SUMIF(#REF!,"*-Si-USD-*-"&amp;$A201&amp;"-"&amp;$AJ$2,#REF!)*BT$6)/BU$5</f>
        <v>#REF!</v>
      </c>
      <c r="BV201" s="21" t="e">
        <f>(SUMIF(#REF!,"*-Si-USD-*-"&amp;$A201&amp;"-"&amp;$AJ$2,#REF!)*BV$6-SUMIF(#REF!,"*-Si-USD-*-"&amp;$A201&amp;"-"&amp;$AJ$2,#REF!)*BU$6)/BV$5</f>
        <v>#REF!</v>
      </c>
      <c r="BW201" s="21" t="e">
        <f>(SUMIF(#REF!,"*-Si-USD-*-"&amp;$A201&amp;"-"&amp;$AJ$2,#REF!)*BW$6-SUMIF(#REF!,"*-Si-USD-*-"&amp;$A201&amp;"-"&amp;$AJ$2,#REF!)*BV$6)/BW$5</f>
        <v>#REF!</v>
      </c>
      <c r="BX201" s="21" t="e">
        <f>(SUMIF(#REF!,"*-Si-USD-*-"&amp;$A201&amp;"-"&amp;$AJ$2,#REF!)*BX$6-SUMIF(#REF!,"*-Si-USD-*-"&amp;$A201&amp;"-"&amp;$AJ$2,#REF!)*BW$6)/BX$5</f>
        <v>#REF!</v>
      </c>
      <c r="CB201" s="28">
        <f>IFERROR(1000*SUMIF(#REF!,"*-Si-*-Si-"&amp;$A201&amp;"-"&amp;$AJ$2,#REF!)/(SUM(CC201:CE201)*$BX$6),0)</f>
        <v>0</v>
      </c>
      <c r="CC201" s="22" t="e">
        <f>SUMIF(#REF!,"*-Si-VEF-Si-"&amp;$A201&amp;"-"&amp;$AJ$2,#REF!)</f>
        <v>#REF!</v>
      </c>
      <c r="CD201" s="23" t="e">
        <f>SUMIF(#REF!,"*-Si-VEQ-Si-"&amp;$A201&amp;"-"&amp;$AJ$2,#REF!)</f>
        <v>#REF!</v>
      </c>
      <c r="CE201" s="24" t="e">
        <f>SUMIF(#REF!,"*-Si-USD-Si-"&amp;$A201&amp;"-"&amp;$AJ$2,#REF!)</f>
        <v>#REF!</v>
      </c>
      <c r="CI201" s="15" t="str">
        <f t="shared" ref="CI201:CI264" si="53">"E"&amp;TEXT(ROW(CJ201),"000")</f>
        <v>E201</v>
      </c>
      <c r="CK201" s="16">
        <v>6</v>
      </c>
      <c r="CL201" s="16">
        <v>4</v>
      </c>
      <c r="CM201" s="16">
        <v>4</v>
      </c>
    </row>
    <row r="202" spans="1:91" ht="20.100000000000001" customHeight="1" x14ac:dyDescent="0.25">
      <c r="E202" s="26" t="s">
        <v>184</v>
      </c>
      <c r="N202" s="3"/>
      <c r="O202" s="3"/>
      <c r="P202" s="3"/>
      <c r="Q202" s="3"/>
      <c r="S202" s="3"/>
      <c r="T202" s="3"/>
      <c r="U202" s="3"/>
      <c r="V202" s="3"/>
      <c r="X202" s="3"/>
      <c r="Y202" s="3"/>
      <c r="Z202" s="3"/>
      <c r="AA202" s="3"/>
      <c r="AC202" s="3"/>
      <c r="AD202" s="3"/>
      <c r="AE202" s="3"/>
      <c r="AF202" s="3"/>
      <c r="CB202" s="3"/>
      <c r="CC202" s="3"/>
      <c r="CD202" s="3"/>
      <c r="CE202" s="3"/>
      <c r="CI202" s="15" t="str">
        <f t="shared" si="53"/>
        <v>E202</v>
      </c>
      <c r="CK202" s="16">
        <v>30</v>
      </c>
      <c r="CL202" s="16">
        <v>0</v>
      </c>
      <c r="CM202" s="16">
        <v>0</v>
      </c>
    </row>
    <row r="203" spans="1:91" ht="20.100000000000001" customHeight="1" x14ac:dyDescent="0.25">
      <c r="E203" s="29" t="s">
        <v>326</v>
      </c>
      <c r="N203" s="3"/>
      <c r="O203" s="3"/>
      <c r="P203" s="3"/>
      <c r="Q203" s="3"/>
      <c r="S203" s="3"/>
      <c r="T203" s="3"/>
      <c r="U203" s="3"/>
      <c r="V203" s="3"/>
      <c r="X203" s="3"/>
      <c r="Y203" s="3"/>
      <c r="Z203" s="3"/>
      <c r="AA203" s="3"/>
      <c r="AC203" s="3"/>
      <c r="AD203" s="3"/>
      <c r="AE203" s="3"/>
      <c r="AF203" s="3"/>
      <c r="CB203" s="3"/>
      <c r="CC203" s="3"/>
      <c r="CD203" s="3"/>
      <c r="CE203" s="3"/>
      <c r="CI203" s="15" t="str">
        <f t="shared" si="53"/>
        <v>E203</v>
      </c>
      <c r="CK203" s="16">
        <v>7</v>
      </c>
      <c r="CL203" s="16">
        <v>0</v>
      </c>
      <c r="CM203" s="16">
        <v>0</v>
      </c>
    </row>
    <row r="204" spans="1:91" ht="20.100000000000001" customHeight="1" x14ac:dyDescent="0.25">
      <c r="E204" s="30" t="s">
        <v>327</v>
      </c>
      <c r="N204" s="3"/>
      <c r="O204" s="3"/>
      <c r="P204" s="3"/>
      <c r="Q204" s="3"/>
      <c r="S204" s="3"/>
      <c r="T204" s="3"/>
      <c r="U204" s="3"/>
      <c r="V204" s="3"/>
      <c r="X204" s="3"/>
      <c r="Y204" s="3"/>
      <c r="Z204" s="3"/>
      <c r="AA204" s="3"/>
      <c r="AC204" s="3"/>
      <c r="AD204" s="3"/>
      <c r="AE204" s="3"/>
      <c r="AF204" s="3"/>
      <c r="CB204" s="3"/>
      <c r="CC204" s="3"/>
      <c r="CD204" s="3"/>
      <c r="CE204" s="3"/>
      <c r="CI204" s="15" t="str">
        <f t="shared" si="53"/>
        <v>E204</v>
      </c>
      <c r="CK204" s="16">
        <v>12</v>
      </c>
      <c r="CL204" s="16">
        <v>0</v>
      </c>
      <c r="CM204" s="16">
        <v>0</v>
      </c>
    </row>
    <row r="205" spans="1:91" ht="20.100000000000001" customHeight="1" x14ac:dyDescent="0.25">
      <c r="A205" s="18" t="s">
        <v>328</v>
      </c>
      <c r="E205" s="15" t="s">
        <v>329</v>
      </c>
      <c r="G205" s="15" t="str">
        <f t="shared" ref="G205:G214" si="54">"D"&amp;TEXT(ROW(H205),"000")</f>
        <v>D205</v>
      </c>
      <c r="I205" s="27">
        <f ca="1">IFERROR(1000*SUMIF(#REF!,"*-Si-*-*-"&amp;$A205&amp;"-"&amp;J$2,INDIRECT("'BD Ppto'!"&amp;#REF!))/(SUM(J205:L205)*L$415),0)</f>
        <v>0</v>
      </c>
      <c r="J205" s="19" t="e">
        <f ca="1">SUMIF(#REF!,"*-Si-VEF-*-"&amp;$A205&amp;"-"&amp;$J$2,INDIRECT("'BD Ppto'!"&amp;#REF!))</f>
        <v>#REF!</v>
      </c>
      <c r="K205" s="20" t="e">
        <f ca="1">SUMIF(#REF!,"*-Si-VEQ-*-"&amp;$A205&amp;"-"&amp;$J$2,INDIRECT("'BD Ppto'!"&amp;#REF!))</f>
        <v>#REF!</v>
      </c>
      <c r="L205" s="21" t="e">
        <f ca="1">SUMIF(#REF!,"*-Si-USD-*-"&amp;$A205&amp;"-"&amp;$J$2,INDIRECT("'BD Ppto'!"&amp;#REF!))</f>
        <v>#REF!</v>
      </c>
      <c r="N205" s="27">
        <f ca="1">IFERROR(1000*SUMIF(#REF!,"*-Si-*-*-"&amp;$A205&amp;"-"&amp;O$2,INDIRECT("'BD Ppto'!"&amp;#REF!))/(SUM(O205:Q205)*Q$415),0)</f>
        <v>0</v>
      </c>
      <c r="O205" s="19" t="e">
        <f ca="1">SUMIF(#REF!,"*-Si-VEF-*-"&amp;$A205&amp;"-"&amp;O$2,INDIRECT("'BD Ppto'!"&amp;#REF!))</f>
        <v>#REF!</v>
      </c>
      <c r="P205" s="20" t="e">
        <f ca="1">SUMIF(#REF!,"*-Si-VEQ-*-"&amp;$A205&amp;"-"&amp;O$2,INDIRECT("'BD Ppto'!"&amp;#REF!))</f>
        <v>#REF!</v>
      </c>
      <c r="Q205" s="21" t="e">
        <f ca="1">SUMIF(#REF!,"*-Si-USD-*-"&amp;$A205&amp;"-"&amp;O$2,INDIRECT("'BD Ppto'!"&amp;#REF!))</f>
        <v>#REF!</v>
      </c>
      <c r="S205" s="27">
        <f ca="1">IFERROR(1000*SUMIF(#REF!,"*-Si-*-*-"&amp;$A205&amp;"-"&amp;T$2,INDIRECT("'BD Ppto'!"&amp;#REF!))/(SUM(T205:V205)*V$415),0)</f>
        <v>0</v>
      </c>
      <c r="T205" s="19" t="e">
        <f ca="1">SUMIF(#REF!,"*-Si-VEF-*-"&amp;$A205&amp;"-"&amp;T$2,INDIRECT("'BD Ppto'!"&amp;#REF!))</f>
        <v>#REF!</v>
      </c>
      <c r="U205" s="20" t="e">
        <f ca="1">SUMIF(#REF!,"*-Si-VEQ-*-"&amp;$A205&amp;"-"&amp;T$2,INDIRECT("'BD Ppto'!"&amp;#REF!))</f>
        <v>#REF!</v>
      </c>
      <c r="V205" s="21" t="e">
        <f ca="1">SUMIF(#REF!,"*-Si-USD-*-"&amp;$A205&amp;"-"&amp;T$2,INDIRECT("'BD Ppto'!"&amp;#REF!))</f>
        <v>#REF!</v>
      </c>
      <c r="X205" s="27">
        <f ca="1">IFERROR(1000*SUMIF(#REF!,"*-Si-*-*-"&amp;$A205&amp;"-"&amp;Y$2,INDIRECT("'BD Ppto'!"&amp;#REF!))/(SUM(Y205:AA205)*AA$415),0)</f>
        <v>0</v>
      </c>
      <c r="Y205" s="19" t="e">
        <f ca="1">SUMIF(#REF!,"*-Si-VEF-*-"&amp;$A205&amp;"-"&amp;Y$2,INDIRECT("'BD Ppto'!"&amp;#REF!))</f>
        <v>#REF!</v>
      </c>
      <c r="Z205" s="20" t="e">
        <f ca="1">SUMIF(#REF!,"*-Si-VEQ-*-"&amp;$A205&amp;"-"&amp;Y$2,INDIRECT("'BD Ppto'!"&amp;#REF!))</f>
        <v>#REF!</v>
      </c>
      <c r="AA205" s="21" t="e">
        <f ca="1">SUMIF(#REF!,"*-Si-USD-*-"&amp;$A205&amp;"-"&amp;Y$2,INDIRECT("'BD Ppto'!"&amp;#REF!))</f>
        <v>#REF!</v>
      </c>
      <c r="AC205" s="28">
        <f ca="1">IFERROR(1000*SUMIF(#REF!,"*-Si-*-Si-"&amp;$A205&amp;"-"&amp;AD$2,INDIRECT("'BD Ppto'!"&amp;#REF!))/(SUM(AD205:AF205)*AF$415),0)</f>
        <v>0</v>
      </c>
      <c r="AD205" s="22" t="e">
        <f ca="1">SUMIF(#REF!,"*-Si-VEF-Si-"&amp;$A205&amp;"-"&amp;AD$2,INDIRECT("'BD Ppto'!"&amp;#REF!))</f>
        <v>#REF!</v>
      </c>
      <c r="AE205" s="23" t="e">
        <f ca="1">SUMIF(#REF!,"*-Si-VEQ-Si-"&amp;$A205&amp;"-"&amp;AD$2,INDIRECT("'BD Ppto'!"&amp;#REF!))</f>
        <v>#REF!</v>
      </c>
      <c r="AF205" s="24" t="e">
        <f ca="1">SUMIF(#REF!,"*-Si-USD-Si-"&amp;$A205&amp;"-"&amp;AD$2,INDIRECT("'BD Ppto'!"&amp;#REF!))</f>
        <v>#REF!</v>
      </c>
      <c r="AI205" s="27">
        <f>IFERROR(1000*SUMIF(#REF!,"*-Si-*-*-"&amp;$A205&amp;"-"&amp;$AJ$2,#REF!)/((SUMIF(#REF!,"*-Si-*-*-"&amp;$A205&amp;"-"&amp;$AJ$2,#REF!))*$AV$6),0)</f>
        <v>0</v>
      </c>
      <c r="AJ205" s="25" t="e">
        <f>SUMIF(#REF!,"*-Si-VEF-*-"&amp;$A205&amp;"-"&amp;$AJ$2,#REF!)</f>
        <v>#REF!</v>
      </c>
      <c r="AK205" s="19" t="e">
        <f>SUMIF(#REF!,"*-Si-VEF-*-"&amp;$A205&amp;"-"&amp;$AJ$2,#REF!)</f>
        <v>#REF!</v>
      </c>
      <c r="AL205" s="19" t="e">
        <f>(SUMIF(#REF!,"*-Si-VEF-*-"&amp;$A205&amp;"-"&amp;$AJ$2,#REF!)*AL$6-SUMIF(#REF!,"*-Si-VEF-*-"&amp;$A205&amp;"-"&amp;$AJ$2,#REF!)*AK$6)/AL$5</f>
        <v>#REF!</v>
      </c>
      <c r="AM205" s="19" t="e">
        <f>(SUMIF(#REF!,"*-Si-VEF-*-"&amp;$A205&amp;"-"&amp;$AJ$2,#REF!)*AM$6-SUMIF(#REF!,"*-Si-VEF-*-"&amp;$A205&amp;"-"&amp;$AJ$2,#REF!)*AL$6)/AM$5</f>
        <v>#REF!</v>
      </c>
      <c r="AN205" s="19" t="e">
        <f>(SUMIF(#REF!,"*-Si-VEF-*-"&amp;$A205&amp;"-"&amp;$AJ$2,#REF!)*AN$6-SUMIF(#REF!,"*-Si-VEF-*-"&amp;$A205&amp;"-"&amp;$AJ$2,#REF!)*AM$6)/AN$5</f>
        <v>#REF!</v>
      </c>
      <c r="AO205" s="19" t="e">
        <f>(SUMIF(#REF!,"*-Si-VEF-*-"&amp;$A205&amp;"-"&amp;$AJ$2,#REF!)*AO$6-SUMIF(#REF!,"*-Si-VEF-*-"&amp;$A205&amp;"-"&amp;$AJ$2,#REF!)*AN$6)/AO$5</f>
        <v>#REF!</v>
      </c>
      <c r="AP205" s="19" t="e">
        <f>(SUMIF(#REF!,"*-Si-VEF-*-"&amp;$A205&amp;"-"&amp;$AJ$2,#REF!)*AP$6-SUMIF(#REF!,"*-Si-VEF-*-"&amp;$A205&amp;"-"&amp;$AJ$2,#REF!)*AO$6)/AP$5</f>
        <v>#REF!</v>
      </c>
      <c r="AQ205" s="19" t="e">
        <f>(SUMIF(#REF!,"*-Si-VEF-*-"&amp;$A205&amp;"-"&amp;$AJ$2,#REF!)*AQ$6-SUMIF(#REF!,"*-Si-VEF-*-"&amp;$A205&amp;"-"&amp;$AJ$2,#REF!)*AP$6)/AQ$5</f>
        <v>#REF!</v>
      </c>
      <c r="AR205" s="19" t="e">
        <f>(SUMIF(#REF!,"*-Si-VEF-*-"&amp;$A205&amp;"-"&amp;$AJ$2,#REF!)*AR$6-SUMIF(#REF!,"*-Si-VEF-*-"&amp;$A205&amp;"-"&amp;$AJ$2,#REF!)*AQ$6)/AR$5</f>
        <v>#REF!</v>
      </c>
      <c r="AS205" s="19" t="e">
        <f>(SUMIF(#REF!,"*-Si-VEF-*-"&amp;$A205&amp;"-"&amp;$AJ$2,#REF!)*AS$6-SUMIF(#REF!,"*-Si-VEF-*-"&amp;$A205&amp;"-"&amp;$AJ$2,#REF!)*AR$6)/AS$5</f>
        <v>#REF!</v>
      </c>
      <c r="AT205" s="19" t="e">
        <f>(SUMIF(#REF!,"*-Si-VEF-*-"&amp;$A205&amp;"-"&amp;$AJ$2,#REF!)*AT$6-SUMIF(#REF!,"*-Si-VEF-*-"&amp;$A205&amp;"-"&amp;$AJ$2,#REF!)*AS$6)/AT$5</f>
        <v>#REF!</v>
      </c>
      <c r="AU205" s="19" t="e">
        <f>(SUMIF(#REF!,"*-Si-VEF-*-"&amp;$A205&amp;"-"&amp;$AJ$2,#REF!)*AU$6-SUMIF(#REF!,"*-Si-VEF-*-"&amp;$A205&amp;"-"&amp;$AJ$2,#REF!)*AT$6)/AU$5</f>
        <v>#REF!</v>
      </c>
      <c r="AV205" s="19" t="e">
        <f>(SUMIF(#REF!,"*-Si-VEF-*-"&amp;$A205&amp;"-"&amp;$AJ$2,#REF!)*AV$6-SUMIF(#REF!,"*-Si-VEF-*-"&amp;$A205&amp;"-"&amp;$AJ$2,#REF!)*AU$6)/AV$5</f>
        <v>#REF!</v>
      </c>
      <c r="AX205" s="25" t="e">
        <f>SUMIF(#REF!,"*-Si-VEQ-*-"&amp;$A205&amp;"-"&amp;$AJ$2,#REF!)</f>
        <v>#REF!</v>
      </c>
      <c r="AY205" s="20" t="e">
        <f>SUMIF(#REF!,"*-Si-VEQ-*-"&amp;$A205&amp;"-"&amp;$AJ$2,#REF!)</f>
        <v>#REF!</v>
      </c>
      <c r="AZ205" s="20" t="e">
        <f>(SUMIF(#REF!,"*-Si-VEQ-*-"&amp;$A205&amp;"-"&amp;$AJ$2,#REF!)*AZ$6-SUMIF(#REF!,"*-Si-VEQ-*-"&amp;$A205&amp;"-"&amp;$AJ$2,#REF!)*AY$6)/AZ$5</f>
        <v>#REF!</v>
      </c>
      <c r="BA205" s="20" t="e">
        <f>(SUMIF(#REF!,"*-Si-VEQ-*-"&amp;$A205&amp;"-"&amp;$AJ$2,#REF!)*BA$6-SUMIF(#REF!,"*-Si-VEQ-*-"&amp;$A205&amp;"-"&amp;$AJ$2,#REF!)*AZ$6)/BA$5</f>
        <v>#REF!</v>
      </c>
      <c r="BB205" s="20" t="e">
        <f>(SUMIF(#REF!,"*-Si-VEQ-*-"&amp;$A205&amp;"-"&amp;$AJ$2,#REF!)*BB$6-SUMIF(#REF!,"*-Si-VEQ-*-"&amp;$A205&amp;"-"&amp;$AJ$2,#REF!)*BA$6)/BB$5</f>
        <v>#REF!</v>
      </c>
      <c r="BC205" s="20" t="e">
        <f>(SUMIF(#REF!,"*-Si-VEQ-*-"&amp;$A205&amp;"-"&amp;$AJ$2,#REF!)*BC$6-SUMIF(#REF!,"*-Si-VEQ-*-"&amp;$A205&amp;"-"&amp;$AJ$2,#REF!)*BB$6)/BC$5</f>
        <v>#REF!</v>
      </c>
      <c r="BD205" s="20" t="e">
        <f>(SUMIF(#REF!,"*-Si-VEQ-*-"&amp;$A205&amp;"-"&amp;$AJ$2,#REF!)*BD$6-SUMIF(#REF!,"*-Si-VEQ-*-"&amp;$A205&amp;"-"&amp;$AJ$2,#REF!)*BC$6)/BD$5</f>
        <v>#REF!</v>
      </c>
      <c r="BE205" s="20" t="e">
        <f>(SUMIF(#REF!,"*-Si-VEQ-*-"&amp;$A205&amp;"-"&amp;$AJ$2,#REF!)*BE$6-SUMIF(#REF!,"*-Si-VEQ-*-"&amp;$A205&amp;"-"&amp;$AJ$2,#REF!)*BD$6)/BE$5</f>
        <v>#REF!</v>
      </c>
      <c r="BF205" s="20" t="e">
        <f>(SUMIF(#REF!,"*-Si-VEQ-*-"&amp;$A205&amp;"-"&amp;$AJ$2,#REF!)*BF$6-SUMIF(#REF!,"*-Si-VEQ-*-"&amp;$A205&amp;"-"&amp;$AJ$2,#REF!)*BE$6)/BF$5</f>
        <v>#REF!</v>
      </c>
      <c r="BG205" s="20" t="e">
        <f>(SUMIF(#REF!,"*-Si-VEQ-*-"&amp;$A205&amp;"-"&amp;$AJ$2,#REF!)*BG$6-SUMIF(#REF!,"*-Si-VEQ-*-"&amp;$A205&amp;"-"&amp;$AJ$2,#REF!)*BF$6)/BG$5</f>
        <v>#REF!</v>
      </c>
      <c r="BH205" s="20" t="e">
        <f>(SUMIF(#REF!,"*-Si-VEQ-*-"&amp;$A205&amp;"-"&amp;$AJ$2,#REF!)*BH$6-SUMIF(#REF!,"*-Si-VEQ-*-"&amp;$A205&amp;"-"&amp;$AJ$2,#REF!)*BG$6)/BH$5</f>
        <v>#REF!</v>
      </c>
      <c r="BI205" s="20" t="e">
        <f>(SUMIF(#REF!,"*-Si-VEQ-*-"&amp;$A205&amp;"-"&amp;$AJ$2,#REF!)*BI$6-SUMIF(#REF!,"*-Si-VEQ-*-"&amp;$A205&amp;"-"&amp;$AJ$2,#REF!)*BH$6)/BI$5</f>
        <v>#REF!</v>
      </c>
      <c r="BJ205" s="20" t="e">
        <f>(SUMIF(#REF!,"*-Si-VEQ-*-"&amp;$A205&amp;"-"&amp;$AJ$2,#REF!)*BJ$6-SUMIF(#REF!,"*-Si-VEQ-*-"&amp;$A205&amp;"-"&amp;$AJ$2,#REF!)*BI$6)/BJ$5</f>
        <v>#REF!</v>
      </c>
      <c r="BL205" s="25" t="e">
        <f>SUMIF(#REF!,"*-Si-USD-*-"&amp;$A205&amp;"-"&amp;$AJ$2,#REF!)</f>
        <v>#REF!</v>
      </c>
      <c r="BM205" s="21" t="e">
        <f>SUMIF(#REF!,"*-Si-USD-*-"&amp;$A205&amp;"-"&amp;$AJ$2,#REF!)</f>
        <v>#REF!</v>
      </c>
      <c r="BN205" s="21" t="e">
        <f>(SUMIF(#REF!,"*-Si-USD-*-"&amp;$A205&amp;"-"&amp;$AJ$2,#REF!)*BN$6-SUMIF(#REF!,"*-Si-USD-*-"&amp;$A205&amp;"-"&amp;$AJ$2,#REF!)*BM$6)/BN$5</f>
        <v>#REF!</v>
      </c>
      <c r="BO205" s="21" t="e">
        <f>(SUMIF(#REF!,"*-Si-USD-*-"&amp;$A205&amp;"-"&amp;$AJ$2,#REF!)*BO$6-SUMIF(#REF!,"*-Si-USD-*-"&amp;$A205&amp;"-"&amp;$AJ$2,#REF!)*BN$6)/BO$5</f>
        <v>#REF!</v>
      </c>
      <c r="BP205" s="21" t="e">
        <f>(SUMIF(#REF!,"*-Si-USD-*-"&amp;$A205&amp;"-"&amp;$AJ$2,#REF!)*BP$6-SUMIF(#REF!,"*-Si-USD-*-"&amp;$A205&amp;"-"&amp;$AJ$2,#REF!)*BO$6)/BP$5</f>
        <v>#REF!</v>
      </c>
      <c r="BQ205" s="21" t="e">
        <f>(SUMIF(#REF!,"*-Si-USD-*-"&amp;$A205&amp;"-"&amp;$AJ$2,#REF!)*BQ$6-SUMIF(#REF!,"*-Si-USD-*-"&amp;$A205&amp;"-"&amp;$AJ$2,#REF!)*BP$6)/BQ$5</f>
        <v>#REF!</v>
      </c>
      <c r="BR205" s="21" t="e">
        <f>(SUMIF(#REF!,"*-Si-USD-*-"&amp;$A205&amp;"-"&amp;$AJ$2,#REF!)*BR$6-SUMIF(#REF!,"*-Si-USD-*-"&amp;$A205&amp;"-"&amp;$AJ$2,#REF!)*BQ$6)/BR$5</f>
        <v>#REF!</v>
      </c>
      <c r="BS205" s="21" t="e">
        <f>(SUMIF(#REF!,"*-Si-USD-*-"&amp;$A205&amp;"-"&amp;$AJ$2,#REF!)*BS$6-SUMIF(#REF!,"*-Si-USD-*-"&amp;$A205&amp;"-"&amp;$AJ$2,#REF!)*BR$6)/BS$5</f>
        <v>#REF!</v>
      </c>
      <c r="BT205" s="21" t="e">
        <f>(SUMIF(#REF!,"*-Si-USD-*-"&amp;$A205&amp;"-"&amp;$AJ$2,#REF!)*BT$6-SUMIF(#REF!,"*-Si-USD-*-"&amp;$A205&amp;"-"&amp;$AJ$2,#REF!)*BS$6)/BT$5</f>
        <v>#REF!</v>
      </c>
      <c r="BU205" s="21" t="e">
        <f>(SUMIF(#REF!,"*-Si-USD-*-"&amp;$A205&amp;"-"&amp;$AJ$2,#REF!)*BU$6-SUMIF(#REF!,"*-Si-USD-*-"&amp;$A205&amp;"-"&amp;$AJ$2,#REF!)*BT$6)/BU$5</f>
        <v>#REF!</v>
      </c>
      <c r="BV205" s="21" t="e">
        <f>(SUMIF(#REF!,"*-Si-USD-*-"&amp;$A205&amp;"-"&amp;$AJ$2,#REF!)*BV$6-SUMIF(#REF!,"*-Si-USD-*-"&amp;$A205&amp;"-"&amp;$AJ$2,#REF!)*BU$6)/BV$5</f>
        <v>#REF!</v>
      </c>
      <c r="BW205" s="21" t="e">
        <f>(SUMIF(#REF!,"*-Si-USD-*-"&amp;$A205&amp;"-"&amp;$AJ$2,#REF!)*BW$6-SUMIF(#REF!,"*-Si-USD-*-"&amp;$A205&amp;"-"&amp;$AJ$2,#REF!)*BV$6)/BW$5</f>
        <v>#REF!</v>
      </c>
      <c r="BX205" s="21" t="e">
        <f>(SUMIF(#REF!,"*-Si-USD-*-"&amp;$A205&amp;"-"&amp;$AJ$2,#REF!)*BX$6-SUMIF(#REF!,"*-Si-USD-*-"&amp;$A205&amp;"-"&amp;$AJ$2,#REF!)*BW$6)/BX$5</f>
        <v>#REF!</v>
      </c>
      <c r="CB205" s="28">
        <f>IFERROR(1000*SUMIF(#REF!,"*-Si-*-Si-"&amp;$A205&amp;"-"&amp;$AJ$2,#REF!)/(SUM(CC205:CE205)*$BX$6),0)</f>
        <v>0</v>
      </c>
      <c r="CC205" s="22" t="e">
        <f>SUMIF(#REF!,"*-Si-VEF-Si-"&amp;$A205&amp;"-"&amp;$AJ$2,#REF!)</f>
        <v>#REF!</v>
      </c>
      <c r="CD205" s="23" t="e">
        <f>SUMIF(#REF!,"*-Si-VEQ-Si-"&amp;$A205&amp;"-"&amp;$AJ$2,#REF!)</f>
        <v>#REF!</v>
      </c>
      <c r="CE205" s="24" t="e">
        <f>SUMIF(#REF!,"*-Si-USD-Si-"&amp;$A205&amp;"-"&amp;$AJ$2,#REF!)</f>
        <v>#REF!</v>
      </c>
      <c r="CI205" s="15" t="str">
        <f t="shared" si="53"/>
        <v>E205</v>
      </c>
      <c r="CK205" s="16">
        <v>9</v>
      </c>
      <c r="CL205" s="16">
        <v>0</v>
      </c>
      <c r="CM205" s="16">
        <v>4</v>
      </c>
    </row>
    <row r="206" spans="1:91" ht="20.100000000000001" customHeight="1" x14ac:dyDescent="0.25">
      <c r="A206" s="18" t="s">
        <v>330</v>
      </c>
      <c r="E206" s="15" t="s">
        <v>331</v>
      </c>
      <c r="G206" s="15" t="str">
        <f t="shared" si="54"/>
        <v>D206</v>
      </c>
      <c r="I206" s="27">
        <f ca="1">IFERROR(1000*SUMIF(#REF!,"*-Si-*-*-"&amp;$A206&amp;"-"&amp;J$2,INDIRECT("'BD Ppto'!"&amp;#REF!))/(SUM(J206:L206)*L$415),0)</f>
        <v>0</v>
      </c>
      <c r="J206" s="19" t="e">
        <f ca="1">SUMIF(#REF!,"*-Si-VEF-*-"&amp;$A206&amp;"-"&amp;$J$2,INDIRECT("'BD Ppto'!"&amp;#REF!))</f>
        <v>#REF!</v>
      </c>
      <c r="K206" s="20" t="e">
        <f ca="1">SUMIF(#REF!,"*-Si-VEQ-*-"&amp;$A206&amp;"-"&amp;$J$2,INDIRECT("'BD Ppto'!"&amp;#REF!))</f>
        <v>#REF!</v>
      </c>
      <c r="L206" s="21" t="e">
        <f ca="1">SUMIF(#REF!,"*-Si-USD-*-"&amp;$A206&amp;"-"&amp;$J$2,INDIRECT("'BD Ppto'!"&amp;#REF!))</f>
        <v>#REF!</v>
      </c>
      <c r="N206" s="27">
        <f ca="1">IFERROR(1000*SUMIF(#REF!,"*-Si-*-*-"&amp;$A206&amp;"-"&amp;O$2,INDIRECT("'BD Ppto'!"&amp;#REF!))/(SUM(O206:Q206)*Q$415),0)</f>
        <v>0</v>
      </c>
      <c r="O206" s="19" t="e">
        <f ca="1">SUMIF(#REF!,"*-Si-VEF-*-"&amp;$A206&amp;"-"&amp;O$2,INDIRECT("'BD Ppto'!"&amp;#REF!))</f>
        <v>#REF!</v>
      </c>
      <c r="P206" s="20" t="e">
        <f ca="1">SUMIF(#REF!,"*-Si-VEQ-*-"&amp;$A206&amp;"-"&amp;O$2,INDIRECT("'BD Ppto'!"&amp;#REF!))</f>
        <v>#REF!</v>
      </c>
      <c r="Q206" s="21" t="e">
        <f ca="1">SUMIF(#REF!,"*-Si-USD-*-"&amp;$A206&amp;"-"&amp;O$2,INDIRECT("'BD Ppto'!"&amp;#REF!))</f>
        <v>#REF!</v>
      </c>
      <c r="S206" s="27">
        <f ca="1">IFERROR(1000*SUMIF(#REF!,"*-Si-*-*-"&amp;$A206&amp;"-"&amp;T$2,INDIRECT("'BD Ppto'!"&amp;#REF!))/(SUM(T206:V206)*V$415),0)</f>
        <v>0</v>
      </c>
      <c r="T206" s="19" t="e">
        <f ca="1">SUMIF(#REF!,"*-Si-VEF-*-"&amp;$A206&amp;"-"&amp;T$2,INDIRECT("'BD Ppto'!"&amp;#REF!))</f>
        <v>#REF!</v>
      </c>
      <c r="U206" s="20" t="e">
        <f ca="1">SUMIF(#REF!,"*-Si-VEQ-*-"&amp;$A206&amp;"-"&amp;T$2,INDIRECT("'BD Ppto'!"&amp;#REF!))</f>
        <v>#REF!</v>
      </c>
      <c r="V206" s="21" t="e">
        <f ca="1">SUMIF(#REF!,"*-Si-USD-*-"&amp;$A206&amp;"-"&amp;T$2,INDIRECT("'BD Ppto'!"&amp;#REF!))</f>
        <v>#REF!</v>
      </c>
      <c r="X206" s="27">
        <f ca="1">IFERROR(1000*SUMIF(#REF!,"*-Si-*-*-"&amp;$A206&amp;"-"&amp;Y$2,INDIRECT("'BD Ppto'!"&amp;#REF!))/(SUM(Y206:AA206)*AA$415),0)</f>
        <v>0</v>
      </c>
      <c r="Y206" s="19" t="e">
        <f ca="1">SUMIF(#REF!,"*-Si-VEF-*-"&amp;$A206&amp;"-"&amp;Y$2,INDIRECT("'BD Ppto'!"&amp;#REF!))</f>
        <v>#REF!</v>
      </c>
      <c r="Z206" s="20" t="e">
        <f ca="1">SUMIF(#REF!,"*-Si-VEQ-*-"&amp;$A206&amp;"-"&amp;Y$2,INDIRECT("'BD Ppto'!"&amp;#REF!))</f>
        <v>#REF!</v>
      </c>
      <c r="AA206" s="21" t="e">
        <f ca="1">SUMIF(#REF!,"*-Si-USD-*-"&amp;$A206&amp;"-"&amp;Y$2,INDIRECT("'BD Ppto'!"&amp;#REF!))</f>
        <v>#REF!</v>
      </c>
      <c r="AC206" s="28">
        <f ca="1">IFERROR(1000*SUMIF(#REF!,"*-Si-*-Si-"&amp;$A206&amp;"-"&amp;AD$2,INDIRECT("'BD Ppto'!"&amp;#REF!))/(SUM(AD206:AF206)*AF$415),0)</f>
        <v>0</v>
      </c>
      <c r="AD206" s="22" t="e">
        <f ca="1">SUMIF(#REF!,"*-Si-VEF-Si-"&amp;$A206&amp;"-"&amp;AD$2,INDIRECT("'BD Ppto'!"&amp;#REF!))</f>
        <v>#REF!</v>
      </c>
      <c r="AE206" s="23" t="e">
        <f ca="1">SUMIF(#REF!,"*-Si-VEQ-Si-"&amp;$A206&amp;"-"&amp;AD$2,INDIRECT("'BD Ppto'!"&amp;#REF!))</f>
        <v>#REF!</v>
      </c>
      <c r="AF206" s="24" t="e">
        <f ca="1">SUMIF(#REF!,"*-Si-USD-Si-"&amp;$A206&amp;"-"&amp;AD$2,INDIRECT("'BD Ppto'!"&amp;#REF!))</f>
        <v>#REF!</v>
      </c>
      <c r="AI206" s="27">
        <f>IFERROR(1000*SUMIF(#REF!,"*-Si-*-*-"&amp;$A206&amp;"-"&amp;$AJ$2,#REF!)/((SUMIF(#REF!,"*-Si-*-*-"&amp;$A206&amp;"-"&amp;$AJ$2,#REF!))*$AV$6),0)</f>
        <v>0</v>
      </c>
      <c r="AJ206" s="25" t="e">
        <f>SUMIF(#REF!,"*-Si-VEF-*-"&amp;$A206&amp;"-"&amp;$AJ$2,#REF!)</f>
        <v>#REF!</v>
      </c>
      <c r="AK206" s="19" t="e">
        <f>SUMIF(#REF!,"*-Si-VEF-*-"&amp;$A206&amp;"-"&amp;$AJ$2,#REF!)</f>
        <v>#REF!</v>
      </c>
      <c r="AL206" s="19" t="e">
        <f>(SUMIF(#REF!,"*-Si-VEF-*-"&amp;$A206&amp;"-"&amp;$AJ$2,#REF!)*AL$6-SUMIF(#REF!,"*-Si-VEF-*-"&amp;$A206&amp;"-"&amp;$AJ$2,#REF!)*AK$6)/AL$5</f>
        <v>#REF!</v>
      </c>
      <c r="AM206" s="19" t="e">
        <f>(SUMIF(#REF!,"*-Si-VEF-*-"&amp;$A206&amp;"-"&amp;$AJ$2,#REF!)*AM$6-SUMIF(#REF!,"*-Si-VEF-*-"&amp;$A206&amp;"-"&amp;$AJ$2,#REF!)*AL$6)/AM$5</f>
        <v>#REF!</v>
      </c>
      <c r="AN206" s="19" t="e">
        <f>(SUMIF(#REF!,"*-Si-VEF-*-"&amp;$A206&amp;"-"&amp;$AJ$2,#REF!)*AN$6-SUMIF(#REF!,"*-Si-VEF-*-"&amp;$A206&amp;"-"&amp;$AJ$2,#REF!)*AM$6)/AN$5</f>
        <v>#REF!</v>
      </c>
      <c r="AO206" s="19" t="e">
        <f>(SUMIF(#REF!,"*-Si-VEF-*-"&amp;$A206&amp;"-"&amp;$AJ$2,#REF!)*AO$6-SUMIF(#REF!,"*-Si-VEF-*-"&amp;$A206&amp;"-"&amp;$AJ$2,#REF!)*AN$6)/AO$5</f>
        <v>#REF!</v>
      </c>
      <c r="AP206" s="19" t="e">
        <f>(SUMIF(#REF!,"*-Si-VEF-*-"&amp;$A206&amp;"-"&amp;$AJ$2,#REF!)*AP$6-SUMIF(#REF!,"*-Si-VEF-*-"&amp;$A206&amp;"-"&amp;$AJ$2,#REF!)*AO$6)/AP$5</f>
        <v>#REF!</v>
      </c>
      <c r="AQ206" s="19" t="e">
        <f>(SUMIF(#REF!,"*-Si-VEF-*-"&amp;$A206&amp;"-"&amp;$AJ$2,#REF!)*AQ$6-SUMIF(#REF!,"*-Si-VEF-*-"&amp;$A206&amp;"-"&amp;$AJ$2,#REF!)*AP$6)/AQ$5</f>
        <v>#REF!</v>
      </c>
      <c r="AR206" s="19" t="e">
        <f>(SUMIF(#REF!,"*-Si-VEF-*-"&amp;$A206&amp;"-"&amp;$AJ$2,#REF!)*AR$6-SUMIF(#REF!,"*-Si-VEF-*-"&amp;$A206&amp;"-"&amp;$AJ$2,#REF!)*AQ$6)/AR$5</f>
        <v>#REF!</v>
      </c>
      <c r="AS206" s="19" t="e">
        <f>(SUMIF(#REF!,"*-Si-VEF-*-"&amp;$A206&amp;"-"&amp;$AJ$2,#REF!)*AS$6-SUMIF(#REF!,"*-Si-VEF-*-"&amp;$A206&amp;"-"&amp;$AJ$2,#REF!)*AR$6)/AS$5</f>
        <v>#REF!</v>
      </c>
      <c r="AT206" s="19" t="e">
        <f>(SUMIF(#REF!,"*-Si-VEF-*-"&amp;$A206&amp;"-"&amp;$AJ$2,#REF!)*AT$6-SUMIF(#REF!,"*-Si-VEF-*-"&amp;$A206&amp;"-"&amp;$AJ$2,#REF!)*AS$6)/AT$5</f>
        <v>#REF!</v>
      </c>
      <c r="AU206" s="19" t="e">
        <f>(SUMIF(#REF!,"*-Si-VEF-*-"&amp;$A206&amp;"-"&amp;$AJ$2,#REF!)*AU$6-SUMIF(#REF!,"*-Si-VEF-*-"&amp;$A206&amp;"-"&amp;$AJ$2,#REF!)*AT$6)/AU$5</f>
        <v>#REF!</v>
      </c>
      <c r="AV206" s="19" t="e">
        <f>(SUMIF(#REF!,"*-Si-VEF-*-"&amp;$A206&amp;"-"&amp;$AJ$2,#REF!)*AV$6-SUMIF(#REF!,"*-Si-VEF-*-"&amp;$A206&amp;"-"&amp;$AJ$2,#REF!)*AU$6)/AV$5</f>
        <v>#REF!</v>
      </c>
      <c r="AX206" s="25" t="e">
        <f>SUMIF(#REF!,"*-Si-VEQ-*-"&amp;$A206&amp;"-"&amp;$AJ$2,#REF!)</f>
        <v>#REF!</v>
      </c>
      <c r="AY206" s="20" t="e">
        <f>SUMIF(#REF!,"*-Si-VEQ-*-"&amp;$A206&amp;"-"&amp;$AJ$2,#REF!)</f>
        <v>#REF!</v>
      </c>
      <c r="AZ206" s="20" t="e">
        <f>(SUMIF(#REF!,"*-Si-VEQ-*-"&amp;$A206&amp;"-"&amp;$AJ$2,#REF!)*AZ$6-SUMIF(#REF!,"*-Si-VEQ-*-"&amp;$A206&amp;"-"&amp;$AJ$2,#REF!)*AY$6)/AZ$5</f>
        <v>#REF!</v>
      </c>
      <c r="BA206" s="20" t="e">
        <f>(SUMIF(#REF!,"*-Si-VEQ-*-"&amp;$A206&amp;"-"&amp;$AJ$2,#REF!)*BA$6-SUMIF(#REF!,"*-Si-VEQ-*-"&amp;$A206&amp;"-"&amp;$AJ$2,#REF!)*AZ$6)/BA$5</f>
        <v>#REF!</v>
      </c>
      <c r="BB206" s="20" t="e">
        <f>(SUMIF(#REF!,"*-Si-VEQ-*-"&amp;$A206&amp;"-"&amp;$AJ$2,#REF!)*BB$6-SUMIF(#REF!,"*-Si-VEQ-*-"&amp;$A206&amp;"-"&amp;$AJ$2,#REF!)*BA$6)/BB$5</f>
        <v>#REF!</v>
      </c>
      <c r="BC206" s="20" t="e">
        <f>(SUMIF(#REF!,"*-Si-VEQ-*-"&amp;$A206&amp;"-"&amp;$AJ$2,#REF!)*BC$6-SUMIF(#REF!,"*-Si-VEQ-*-"&amp;$A206&amp;"-"&amp;$AJ$2,#REF!)*BB$6)/BC$5</f>
        <v>#REF!</v>
      </c>
      <c r="BD206" s="20" t="e">
        <f>(SUMIF(#REF!,"*-Si-VEQ-*-"&amp;$A206&amp;"-"&amp;$AJ$2,#REF!)*BD$6-SUMIF(#REF!,"*-Si-VEQ-*-"&amp;$A206&amp;"-"&amp;$AJ$2,#REF!)*BC$6)/BD$5</f>
        <v>#REF!</v>
      </c>
      <c r="BE206" s="20" t="e">
        <f>(SUMIF(#REF!,"*-Si-VEQ-*-"&amp;$A206&amp;"-"&amp;$AJ$2,#REF!)*BE$6-SUMIF(#REF!,"*-Si-VEQ-*-"&amp;$A206&amp;"-"&amp;$AJ$2,#REF!)*BD$6)/BE$5</f>
        <v>#REF!</v>
      </c>
      <c r="BF206" s="20" t="e">
        <f>(SUMIF(#REF!,"*-Si-VEQ-*-"&amp;$A206&amp;"-"&amp;$AJ$2,#REF!)*BF$6-SUMIF(#REF!,"*-Si-VEQ-*-"&amp;$A206&amp;"-"&amp;$AJ$2,#REF!)*BE$6)/BF$5</f>
        <v>#REF!</v>
      </c>
      <c r="BG206" s="20" t="e">
        <f>(SUMIF(#REF!,"*-Si-VEQ-*-"&amp;$A206&amp;"-"&amp;$AJ$2,#REF!)*BG$6-SUMIF(#REF!,"*-Si-VEQ-*-"&amp;$A206&amp;"-"&amp;$AJ$2,#REF!)*BF$6)/BG$5</f>
        <v>#REF!</v>
      </c>
      <c r="BH206" s="20" t="e">
        <f>(SUMIF(#REF!,"*-Si-VEQ-*-"&amp;$A206&amp;"-"&amp;$AJ$2,#REF!)*BH$6-SUMIF(#REF!,"*-Si-VEQ-*-"&amp;$A206&amp;"-"&amp;$AJ$2,#REF!)*BG$6)/BH$5</f>
        <v>#REF!</v>
      </c>
      <c r="BI206" s="20" t="e">
        <f>(SUMIF(#REF!,"*-Si-VEQ-*-"&amp;$A206&amp;"-"&amp;$AJ$2,#REF!)*BI$6-SUMIF(#REF!,"*-Si-VEQ-*-"&amp;$A206&amp;"-"&amp;$AJ$2,#REF!)*BH$6)/BI$5</f>
        <v>#REF!</v>
      </c>
      <c r="BJ206" s="20" t="e">
        <f>(SUMIF(#REF!,"*-Si-VEQ-*-"&amp;$A206&amp;"-"&amp;$AJ$2,#REF!)*BJ$6-SUMIF(#REF!,"*-Si-VEQ-*-"&amp;$A206&amp;"-"&amp;$AJ$2,#REF!)*BI$6)/BJ$5</f>
        <v>#REF!</v>
      </c>
      <c r="BL206" s="25" t="e">
        <f>SUMIF(#REF!,"*-Si-USD-*-"&amp;$A206&amp;"-"&amp;$AJ$2,#REF!)</f>
        <v>#REF!</v>
      </c>
      <c r="BM206" s="21" t="e">
        <f>SUMIF(#REF!,"*-Si-USD-*-"&amp;$A206&amp;"-"&amp;$AJ$2,#REF!)</f>
        <v>#REF!</v>
      </c>
      <c r="BN206" s="21" t="e">
        <f>(SUMIF(#REF!,"*-Si-USD-*-"&amp;$A206&amp;"-"&amp;$AJ$2,#REF!)*BN$6-SUMIF(#REF!,"*-Si-USD-*-"&amp;$A206&amp;"-"&amp;$AJ$2,#REF!)*BM$6)/BN$5</f>
        <v>#REF!</v>
      </c>
      <c r="BO206" s="21" t="e">
        <f>(SUMIF(#REF!,"*-Si-USD-*-"&amp;$A206&amp;"-"&amp;$AJ$2,#REF!)*BO$6-SUMIF(#REF!,"*-Si-USD-*-"&amp;$A206&amp;"-"&amp;$AJ$2,#REF!)*BN$6)/BO$5</f>
        <v>#REF!</v>
      </c>
      <c r="BP206" s="21" t="e">
        <f>(SUMIF(#REF!,"*-Si-USD-*-"&amp;$A206&amp;"-"&amp;$AJ$2,#REF!)*BP$6-SUMIF(#REF!,"*-Si-USD-*-"&amp;$A206&amp;"-"&amp;$AJ$2,#REF!)*BO$6)/BP$5</f>
        <v>#REF!</v>
      </c>
      <c r="BQ206" s="21" t="e">
        <f>(SUMIF(#REF!,"*-Si-USD-*-"&amp;$A206&amp;"-"&amp;$AJ$2,#REF!)*BQ$6-SUMIF(#REF!,"*-Si-USD-*-"&amp;$A206&amp;"-"&amp;$AJ$2,#REF!)*BP$6)/BQ$5</f>
        <v>#REF!</v>
      </c>
      <c r="BR206" s="21" t="e">
        <f>(SUMIF(#REF!,"*-Si-USD-*-"&amp;$A206&amp;"-"&amp;$AJ$2,#REF!)*BR$6-SUMIF(#REF!,"*-Si-USD-*-"&amp;$A206&amp;"-"&amp;$AJ$2,#REF!)*BQ$6)/BR$5</f>
        <v>#REF!</v>
      </c>
      <c r="BS206" s="21" t="e">
        <f>(SUMIF(#REF!,"*-Si-USD-*-"&amp;$A206&amp;"-"&amp;$AJ$2,#REF!)*BS$6-SUMIF(#REF!,"*-Si-USD-*-"&amp;$A206&amp;"-"&amp;$AJ$2,#REF!)*BR$6)/BS$5</f>
        <v>#REF!</v>
      </c>
      <c r="BT206" s="21" t="e">
        <f>(SUMIF(#REF!,"*-Si-USD-*-"&amp;$A206&amp;"-"&amp;$AJ$2,#REF!)*BT$6-SUMIF(#REF!,"*-Si-USD-*-"&amp;$A206&amp;"-"&amp;$AJ$2,#REF!)*BS$6)/BT$5</f>
        <v>#REF!</v>
      </c>
      <c r="BU206" s="21" t="e">
        <f>(SUMIF(#REF!,"*-Si-USD-*-"&amp;$A206&amp;"-"&amp;$AJ$2,#REF!)*BU$6-SUMIF(#REF!,"*-Si-USD-*-"&amp;$A206&amp;"-"&amp;$AJ$2,#REF!)*BT$6)/BU$5</f>
        <v>#REF!</v>
      </c>
      <c r="BV206" s="21" t="e">
        <f>(SUMIF(#REF!,"*-Si-USD-*-"&amp;$A206&amp;"-"&amp;$AJ$2,#REF!)*BV$6-SUMIF(#REF!,"*-Si-USD-*-"&amp;$A206&amp;"-"&amp;$AJ$2,#REF!)*BU$6)/BV$5</f>
        <v>#REF!</v>
      </c>
      <c r="BW206" s="21" t="e">
        <f>(SUMIF(#REF!,"*-Si-USD-*-"&amp;$A206&amp;"-"&amp;$AJ$2,#REF!)*BW$6-SUMIF(#REF!,"*-Si-USD-*-"&amp;$A206&amp;"-"&amp;$AJ$2,#REF!)*BV$6)/BW$5</f>
        <v>#REF!</v>
      </c>
      <c r="BX206" s="21" t="e">
        <f>(SUMIF(#REF!,"*-Si-USD-*-"&amp;$A206&amp;"-"&amp;$AJ$2,#REF!)*BX$6-SUMIF(#REF!,"*-Si-USD-*-"&amp;$A206&amp;"-"&amp;$AJ$2,#REF!)*BW$6)/BX$5</f>
        <v>#REF!</v>
      </c>
      <c r="CB206" s="28">
        <f>IFERROR(1000*SUMIF(#REF!,"*-Si-*-Si-"&amp;$A206&amp;"-"&amp;$AJ$2,#REF!)/(SUM(CC206:CE206)*$BX$6),0)</f>
        <v>0</v>
      </c>
      <c r="CC206" s="22" t="e">
        <f>SUMIF(#REF!,"*-Si-VEF-Si-"&amp;$A206&amp;"-"&amp;$AJ$2,#REF!)</f>
        <v>#REF!</v>
      </c>
      <c r="CD206" s="23" t="e">
        <f>SUMIF(#REF!,"*-Si-VEQ-Si-"&amp;$A206&amp;"-"&amp;$AJ$2,#REF!)</f>
        <v>#REF!</v>
      </c>
      <c r="CE206" s="24" t="e">
        <f>SUMIF(#REF!,"*-Si-USD-Si-"&amp;$A206&amp;"-"&amp;$AJ$2,#REF!)</f>
        <v>#REF!</v>
      </c>
      <c r="CI206" s="15" t="str">
        <f t="shared" si="53"/>
        <v>E206</v>
      </c>
      <c r="CK206" s="16">
        <v>16</v>
      </c>
      <c r="CL206" s="16">
        <v>0</v>
      </c>
      <c r="CM206" s="16">
        <v>4</v>
      </c>
    </row>
    <row r="207" spans="1:91" ht="20.100000000000001" customHeight="1" x14ac:dyDescent="0.25">
      <c r="A207" s="18" t="s">
        <v>332</v>
      </c>
      <c r="E207" s="15" t="s">
        <v>332</v>
      </c>
      <c r="G207" s="15" t="str">
        <f t="shared" si="54"/>
        <v>D207</v>
      </c>
      <c r="I207" s="27">
        <f ca="1">IFERROR(1000*SUMIF(#REF!,"*-Si-*-*-"&amp;$A207&amp;"-"&amp;J$2,INDIRECT("'BD Ppto'!"&amp;#REF!))/(SUM(J207:L207)*L$415),0)</f>
        <v>0</v>
      </c>
      <c r="J207" s="19" t="e">
        <f ca="1">SUMIF(#REF!,"*-Si-VEF-*-"&amp;$A207&amp;"-"&amp;$J$2,INDIRECT("'BD Ppto'!"&amp;#REF!))</f>
        <v>#REF!</v>
      </c>
      <c r="K207" s="20" t="e">
        <f ca="1">SUMIF(#REF!,"*-Si-VEQ-*-"&amp;$A207&amp;"-"&amp;$J$2,INDIRECT("'BD Ppto'!"&amp;#REF!))</f>
        <v>#REF!</v>
      </c>
      <c r="L207" s="21" t="e">
        <f ca="1">SUMIF(#REF!,"*-Si-USD-*-"&amp;$A207&amp;"-"&amp;$J$2,INDIRECT("'BD Ppto'!"&amp;#REF!))</f>
        <v>#REF!</v>
      </c>
      <c r="N207" s="27">
        <f ca="1">IFERROR(1000*SUMIF(#REF!,"*-Si-*-*-"&amp;$A207&amp;"-"&amp;O$2,INDIRECT("'BD Ppto'!"&amp;#REF!))/(SUM(O207:Q207)*Q$415),0)</f>
        <v>0</v>
      </c>
      <c r="O207" s="19" t="e">
        <f ca="1">SUMIF(#REF!,"*-Si-VEF-*-"&amp;$A207&amp;"-"&amp;O$2,INDIRECT("'BD Ppto'!"&amp;#REF!))</f>
        <v>#REF!</v>
      </c>
      <c r="P207" s="20" t="e">
        <f ca="1">SUMIF(#REF!,"*-Si-VEQ-*-"&amp;$A207&amp;"-"&amp;O$2,INDIRECT("'BD Ppto'!"&amp;#REF!))</f>
        <v>#REF!</v>
      </c>
      <c r="Q207" s="21" t="e">
        <f ca="1">SUMIF(#REF!,"*-Si-USD-*-"&amp;$A207&amp;"-"&amp;O$2,INDIRECT("'BD Ppto'!"&amp;#REF!))</f>
        <v>#REF!</v>
      </c>
      <c r="S207" s="27">
        <f ca="1">IFERROR(1000*SUMIF(#REF!,"*-Si-*-*-"&amp;$A207&amp;"-"&amp;T$2,INDIRECT("'BD Ppto'!"&amp;#REF!))/(SUM(T207:V207)*V$415),0)</f>
        <v>0</v>
      </c>
      <c r="T207" s="19" t="e">
        <f ca="1">SUMIF(#REF!,"*-Si-VEF-*-"&amp;$A207&amp;"-"&amp;T$2,INDIRECT("'BD Ppto'!"&amp;#REF!))</f>
        <v>#REF!</v>
      </c>
      <c r="U207" s="20" t="e">
        <f ca="1">SUMIF(#REF!,"*-Si-VEQ-*-"&amp;$A207&amp;"-"&amp;T$2,INDIRECT("'BD Ppto'!"&amp;#REF!))</f>
        <v>#REF!</v>
      </c>
      <c r="V207" s="21" t="e">
        <f ca="1">SUMIF(#REF!,"*-Si-USD-*-"&amp;$A207&amp;"-"&amp;T$2,INDIRECT("'BD Ppto'!"&amp;#REF!))</f>
        <v>#REF!</v>
      </c>
      <c r="X207" s="27">
        <f ca="1">IFERROR(1000*SUMIF(#REF!,"*-Si-*-*-"&amp;$A207&amp;"-"&amp;Y$2,INDIRECT("'BD Ppto'!"&amp;#REF!))/(SUM(Y207:AA207)*AA$415),0)</f>
        <v>0</v>
      </c>
      <c r="Y207" s="19" t="e">
        <f ca="1">SUMIF(#REF!,"*-Si-VEF-*-"&amp;$A207&amp;"-"&amp;Y$2,INDIRECT("'BD Ppto'!"&amp;#REF!))</f>
        <v>#REF!</v>
      </c>
      <c r="Z207" s="20" t="e">
        <f ca="1">SUMIF(#REF!,"*-Si-VEQ-*-"&amp;$A207&amp;"-"&amp;Y$2,INDIRECT("'BD Ppto'!"&amp;#REF!))</f>
        <v>#REF!</v>
      </c>
      <c r="AA207" s="21" t="e">
        <f ca="1">SUMIF(#REF!,"*-Si-USD-*-"&amp;$A207&amp;"-"&amp;Y$2,INDIRECT("'BD Ppto'!"&amp;#REF!))</f>
        <v>#REF!</v>
      </c>
      <c r="AC207" s="28">
        <f ca="1">IFERROR(1000*SUMIF(#REF!,"*-Si-*-Si-"&amp;$A207&amp;"-"&amp;AD$2,INDIRECT("'BD Ppto'!"&amp;#REF!))/(SUM(AD207:AF207)*AF$415),0)</f>
        <v>0</v>
      </c>
      <c r="AD207" s="22" t="e">
        <f ca="1">SUMIF(#REF!,"*-Si-VEF-Si-"&amp;$A207&amp;"-"&amp;AD$2,INDIRECT("'BD Ppto'!"&amp;#REF!))</f>
        <v>#REF!</v>
      </c>
      <c r="AE207" s="23" t="e">
        <f ca="1">SUMIF(#REF!,"*-Si-VEQ-Si-"&amp;$A207&amp;"-"&amp;AD$2,INDIRECT("'BD Ppto'!"&amp;#REF!))</f>
        <v>#REF!</v>
      </c>
      <c r="AF207" s="24" t="e">
        <f ca="1">SUMIF(#REF!,"*-Si-USD-Si-"&amp;$A207&amp;"-"&amp;AD$2,INDIRECT("'BD Ppto'!"&amp;#REF!))</f>
        <v>#REF!</v>
      </c>
      <c r="AI207" s="27">
        <f>IFERROR(1000*SUMIF(#REF!,"*-Si-*-*-"&amp;$A207&amp;"-"&amp;$AJ$2,#REF!)/((SUMIF(#REF!,"*-Si-*-*-"&amp;$A207&amp;"-"&amp;$AJ$2,#REF!))*$AV$6),0)</f>
        <v>0</v>
      </c>
      <c r="AJ207" s="25" t="e">
        <f>SUMIF(#REF!,"*-Si-VEF-*-"&amp;$A207&amp;"-"&amp;$AJ$2,#REF!)</f>
        <v>#REF!</v>
      </c>
      <c r="AK207" s="19" t="e">
        <f>SUMIF(#REF!,"*-Si-VEF-*-"&amp;$A207&amp;"-"&amp;$AJ$2,#REF!)</f>
        <v>#REF!</v>
      </c>
      <c r="AL207" s="19" t="e">
        <f>(SUMIF(#REF!,"*-Si-VEF-*-"&amp;$A207&amp;"-"&amp;$AJ$2,#REF!)*AL$6-SUMIF(#REF!,"*-Si-VEF-*-"&amp;$A207&amp;"-"&amp;$AJ$2,#REF!)*AK$6)/AL$5</f>
        <v>#REF!</v>
      </c>
      <c r="AM207" s="19" t="e">
        <f>(SUMIF(#REF!,"*-Si-VEF-*-"&amp;$A207&amp;"-"&amp;$AJ$2,#REF!)*AM$6-SUMIF(#REF!,"*-Si-VEF-*-"&amp;$A207&amp;"-"&amp;$AJ$2,#REF!)*AL$6)/AM$5</f>
        <v>#REF!</v>
      </c>
      <c r="AN207" s="19" t="e">
        <f>(SUMIF(#REF!,"*-Si-VEF-*-"&amp;$A207&amp;"-"&amp;$AJ$2,#REF!)*AN$6-SUMIF(#REF!,"*-Si-VEF-*-"&amp;$A207&amp;"-"&amp;$AJ$2,#REF!)*AM$6)/AN$5</f>
        <v>#REF!</v>
      </c>
      <c r="AO207" s="19" t="e">
        <f>(SUMIF(#REF!,"*-Si-VEF-*-"&amp;$A207&amp;"-"&amp;$AJ$2,#REF!)*AO$6-SUMIF(#REF!,"*-Si-VEF-*-"&amp;$A207&amp;"-"&amp;$AJ$2,#REF!)*AN$6)/AO$5</f>
        <v>#REF!</v>
      </c>
      <c r="AP207" s="19" t="e">
        <f>(SUMIF(#REF!,"*-Si-VEF-*-"&amp;$A207&amp;"-"&amp;$AJ$2,#REF!)*AP$6-SUMIF(#REF!,"*-Si-VEF-*-"&amp;$A207&amp;"-"&amp;$AJ$2,#REF!)*AO$6)/AP$5</f>
        <v>#REF!</v>
      </c>
      <c r="AQ207" s="19" t="e">
        <f>(SUMIF(#REF!,"*-Si-VEF-*-"&amp;$A207&amp;"-"&amp;$AJ$2,#REF!)*AQ$6-SUMIF(#REF!,"*-Si-VEF-*-"&amp;$A207&amp;"-"&amp;$AJ$2,#REF!)*AP$6)/AQ$5</f>
        <v>#REF!</v>
      </c>
      <c r="AR207" s="19" t="e">
        <f>(SUMIF(#REF!,"*-Si-VEF-*-"&amp;$A207&amp;"-"&amp;$AJ$2,#REF!)*AR$6-SUMIF(#REF!,"*-Si-VEF-*-"&amp;$A207&amp;"-"&amp;$AJ$2,#REF!)*AQ$6)/AR$5</f>
        <v>#REF!</v>
      </c>
      <c r="AS207" s="19" t="e">
        <f>(SUMIF(#REF!,"*-Si-VEF-*-"&amp;$A207&amp;"-"&amp;$AJ$2,#REF!)*AS$6-SUMIF(#REF!,"*-Si-VEF-*-"&amp;$A207&amp;"-"&amp;$AJ$2,#REF!)*AR$6)/AS$5</f>
        <v>#REF!</v>
      </c>
      <c r="AT207" s="19" t="e">
        <f>(SUMIF(#REF!,"*-Si-VEF-*-"&amp;$A207&amp;"-"&amp;$AJ$2,#REF!)*AT$6-SUMIF(#REF!,"*-Si-VEF-*-"&amp;$A207&amp;"-"&amp;$AJ$2,#REF!)*AS$6)/AT$5</f>
        <v>#REF!</v>
      </c>
      <c r="AU207" s="19" t="e">
        <f>(SUMIF(#REF!,"*-Si-VEF-*-"&amp;$A207&amp;"-"&amp;$AJ$2,#REF!)*AU$6-SUMIF(#REF!,"*-Si-VEF-*-"&amp;$A207&amp;"-"&amp;$AJ$2,#REF!)*AT$6)/AU$5</f>
        <v>#REF!</v>
      </c>
      <c r="AV207" s="19" t="e">
        <f>(SUMIF(#REF!,"*-Si-VEF-*-"&amp;$A207&amp;"-"&amp;$AJ$2,#REF!)*AV$6-SUMIF(#REF!,"*-Si-VEF-*-"&amp;$A207&amp;"-"&amp;$AJ$2,#REF!)*AU$6)/AV$5</f>
        <v>#REF!</v>
      </c>
      <c r="AX207" s="25" t="e">
        <f>SUMIF(#REF!,"*-Si-VEQ-*-"&amp;$A207&amp;"-"&amp;$AJ$2,#REF!)</f>
        <v>#REF!</v>
      </c>
      <c r="AY207" s="20" t="e">
        <f>SUMIF(#REF!,"*-Si-VEQ-*-"&amp;$A207&amp;"-"&amp;$AJ$2,#REF!)</f>
        <v>#REF!</v>
      </c>
      <c r="AZ207" s="20" t="e">
        <f>(SUMIF(#REF!,"*-Si-VEQ-*-"&amp;$A207&amp;"-"&amp;$AJ$2,#REF!)*AZ$6-SUMIF(#REF!,"*-Si-VEQ-*-"&amp;$A207&amp;"-"&amp;$AJ$2,#REF!)*AY$6)/AZ$5</f>
        <v>#REF!</v>
      </c>
      <c r="BA207" s="20" t="e">
        <f>(SUMIF(#REF!,"*-Si-VEQ-*-"&amp;$A207&amp;"-"&amp;$AJ$2,#REF!)*BA$6-SUMIF(#REF!,"*-Si-VEQ-*-"&amp;$A207&amp;"-"&amp;$AJ$2,#REF!)*AZ$6)/BA$5</f>
        <v>#REF!</v>
      </c>
      <c r="BB207" s="20" t="e">
        <f>(SUMIF(#REF!,"*-Si-VEQ-*-"&amp;$A207&amp;"-"&amp;$AJ$2,#REF!)*BB$6-SUMIF(#REF!,"*-Si-VEQ-*-"&amp;$A207&amp;"-"&amp;$AJ$2,#REF!)*BA$6)/BB$5</f>
        <v>#REF!</v>
      </c>
      <c r="BC207" s="20" t="e">
        <f>(SUMIF(#REF!,"*-Si-VEQ-*-"&amp;$A207&amp;"-"&amp;$AJ$2,#REF!)*BC$6-SUMIF(#REF!,"*-Si-VEQ-*-"&amp;$A207&amp;"-"&amp;$AJ$2,#REF!)*BB$6)/BC$5</f>
        <v>#REF!</v>
      </c>
      <c r="BD207" s="20" t="e">
        <f>(SUMIF(#REF!,"*-Si-VEQ-*-"&amp;$A207&amp;"-"&amp;$AJ$2,#REF!)*BD$6-SUMIF(#REF!,"*-Si-VEQ-*-"&amp;$A207&amp;"-"&amp;$AJ$2,#REF!)*BC$6)/BD$5</f>
        <v>#REF!</v>
      </c>
      <c r="BE207" s="20" t="e">
        <f>(SUMIF(#REF!,"*-Si-VEQ-*-"&amp;$A207&amp;"-"&amp;$AJ$2,#REF!)*BE$6-SUMIF(#REF!,"*-Si-VEQ-*-"&amp;$A207&amp;"-"&amp;$AJ$2,#REF!)*BD$6)/BE$5</f>
        <v>#REF!</v>
      </c>
      <c r="BF207" s="20" t="e">
        <f>(SUMIF(#REF!,"*-Si-VEQ-*-"&amp;$A207&amp;"-"&amp;$AJ$2,#REF!)*BF$6-SUMIF(#REF!,"*-Si-VEQ-*-"&amp;$A207&amp;"-"&amp;$AJ$2,#REF!)*BE$6)/BF$5</f>
        <v>#REF!</v>
      </c>
      <c r="BG207" s="20" t="e">
        <f>(SUMIF(#REF!,"*-Si-VEQ-*-"&amp;$A207&amp;"-"&amp;$AJ$2,#REF!)*BG$6-SUMIF(#REF!,"*-Si-VEQ-*-"&amp;$A207&amp;"-"&amp;$AJ$2,#REF!)*BF$6)/BG$5</f>
        <v>#REF!</v>
      </c>
      <c r="BH207" s="20" t="e">
        <f>(SUMIF(#REF!,"*-Si-VEQ-*-"&amp;$A207&amp;"-"&amp;$AJ$2,#REF!)*BH$6-SUMIF(#REF!,"*-Si-VEQ-*-"&amp;$A207&amp;"-"&amp;$AJ$2,#REF!)*BG$6)/BH$5</f>
        <v>#REF!</v>
      </c>
      <c r="BI207" s="20" t="e">
        <f>(SUMIF(#REF!,"*-Si-VEQ-*-"&amp;$A207&amp;"-"&amp;$AJ$2,#REF!)*BI$6-SUMIF(#REF!,"*-Si-VEQ-*-"&amp;$A207&amp;"-"&amp;$AJ$2,#REF!)*BH$6)/BI$5</f>
        <v>#REF!</v>
      </c>
      <c r="BJ207" s="20" t="e">
        <f>(SUMIF(#REF!,"*-Si-VEQ-*-"&amp;$A207&amp;"-"&amp;$AJ$2,#REF!)*BJ$6-SUMIF(#REF!,"*-Si-VEQ-*-"&amp;$A207&amp;"-"&amp;$AJ$2,#REF!)*BI$6)/BJ$5</f>
        <v>#REF!</v>
      </c>
      <c r="BL207" s="25" t="e">
        <f>SUMIF(#REF!,"*-Si-USD-*-"&amp;$A207&amp;"-"&amp;$AJ$2,#REF!)</f>
        <v>#REF!</v>
      </c>
      <c r="BM207" s="21" t="e">
        <f>SUMIF(#REF!,"*-Si-USD-*-"&amp;$A207&amp;"-"&amp;$AJ$2,#REF!)</f>
        <v>#REF!</v>
      </c>
      <c r="BN207" s="21" t="e">
        <f>(SUMIF(#REF!,"*-Si-USD-*-"&amp;$A207&amp;"-"&amp;$AJ$2,#REF!)*BN$6-SUMIF(#REF!,"*-Si-USD-*-"&amp;$A207&amp;"-"&amp;$AJ$2,#REF!)*BM$6)/BN$5</f>
        <v>#REF!</v>
      </c>
      <c r="BO207" s="21" t="e">
        <f>(SUMIF(#REF!,"*-Si-USD-*-"&amp;$A207&amp;"-"&amp;$AJ$2,#REF!)*BO$6-SUMIF(#REF!,"*-Si-USD-*-"&amp;$A207&amp;"-"&amp;$AJ$2,#REF!)*BN$6)/BO$5</f>
        <v>#REF!</v>
      </c>
      <c r="BP207" s="21" t="e">
        <f>(SUMIF(#REF!,"*-Si-USD-*-"&amp;$A207&amp;"-"&amp;$AJ$2,#REF!)*BP$6-SUMIF(#REF!,"*-Si-USD-*-"&amp;$A207&amp;"-"&amp;$AJ$2,#REF!)*BO$6)/BP$5</f>
        <v>#REF!</v>
      </c>
      <c r="BQ207" s="21" t="e">
        <f>(SUMIF(#REF!,"*-Si-USD-*-"&amp;$A207&amp;"-"&amp;$AJ$2,#REF!)*BQ$6-SUMIF(#REF!,"*-Si-USD-*-"&amp;$A207&amp;"-"&amp;$AJ$2,#REF!)*BP$6)/BQ$5</f>
        <v>#REF!</v>
      </c>
      <c r="BR207" s="21" t="e">
        <f>(SUMIF(#REF!,"*-Si-USD-*-"&amp;$A207&amp;"-"&amp;$AJ$2,#REF!)*BR$6-SUMIF(#REF!,"*-Si-USD-*-"&amp;$A207&amp;"-"&amp;$AJ$2,#REF!)*BQ$6)/BR$5</f>
        <v>#REF!</v>
      </c>
      <c r="BS207" s="21" t="e">
        <f>(SUMIF(#REF!,"*-Si-USD-*-"&amp;$A207&amp;"-"&amp;$AJ$2,#REF!)*BS$6-SUMIF(#REF!,"*-Si-USD-*-"&amp;$A207&amp;"-"&amp;$AJ$2,#REF!)*BR$6)/BS$5</f>
        <v>#REF!</v>
      </c>
      <c r="BT207" s="21" t="e">
        <f>(SUMIF(#REF!,"*-Si-USD-*-"&amp;$A207&amp;"-"&amp;$AJ$2,#REF!)*BT$6-SUMIF(#REF!,"*-Si-USD-*-"&amp;$A207&amp;"-"&amp;$AJ$2,#REF!)*BS$6)/BT$5</f>
        <v>#REF!</v>
      </c>
      <c r="BU207" s="21" t="e">
        <f>(SUMIF(#REF!,"*-Si-USD-*-"&amp;$A207&amp;"-"&amp;$AJ$2,#REF!)*BU$6-SUMIF(#REF!,"*-Si-USD-*-"&amp;$A207&amp;"-"&amp;$AJ$2,#REF!)*BT$6)/BU$5</f>
        <v>#REF!</v>
      </c>
      <c r="BV207" s="21" t="e">
        <f>(SUMIF(#REF!,"*-Si-USD-*-"&amp;$A207&amp;"-"&amp;$AJ$2,#REF!)*BV$6-SUMIF(#REF!,"*-Si-USD-*-"&amp;$A207&amp;"-"&amp;$AJ$2,#REF!)*BU$6)/BV$5</f>
        <v>#REF!</v>
      </c>
      <c r="BW207" s="21" t="e">
        <f>(SUMIF(#REF!,"*-Si-USD-*-"&amp;$A207&amp;"-"&amp;$AJ$2,#REF!)*BW$6-SUMIF(#REF!,"*-Si-USD-*-"&amp;$A207&amp;"-"&amp;$AJ$2,#REF!)*BV$6)/BW$5</f>
        <v>#REF!</v>
      </c>
      <c r="BX207" s="21" t="e">
        <f>(SUMIF(#REF!,"*-Si-USD-*-"&amp;$A207&amp;"-"&amp;$AJ$2,#REF!)*BX$6-SUMIF(#REF!,"*-Si-USD-*-"&amp;$A207&amp;"-"&amp;$AJ$2,#REF!)*BW$6)/BX$5</f>
        <v>#REF!</v>
      </c>
      <c r="CB207" s="28">
        <f>IFERROR(1000*SUMIF(#REF!,"*-Si-*-Si-"&amp;$A207&amp;"-"&amp;$AJ$2,#REF!)/(SUM(CC207:CE207)*$BX$6),0)</f>
        <v>0</v>
      </c>
      <c r="CC207" s="22" t="e">
        <f>SUMIF(#REF!,"*-Si-VEF-Si-"&amp;$A207&amp;"-"&amp;$AJ$2,#REF!)</f>
        <v>#REF!</v>
      </c>
      <c r="CD207" s="23" t="e">
        <f>SUMIF(#REF!,"*-Si-VEQ-Si-"&amp;$A207&amp;"-"&amp;$AJ$2,#REF!)</f>
        <v>#REF!</v>
      </c>
      <c r="CE207" s="24" t="e">
        <f>SUMIF(#REF!,"*-Si-USD-Si-"&amp;$A207&amp;"-"&amp;$AJ$2,#REF!)</f>
        <v>#REF!</v>
      </c>
      <c r="CI207" s="15" t="str">
        <f t="shared" si="53"/>
        <v>E207</v>
      </c>
      <c r="CK207" s="16">
        <v>5</v>
      </c>
      <c r="CL207" s="16">
        <v>0</v>
      </c>
      <c r="CM207" s="16">
        <v>4</v>
      </c>
    </row>
    <row r="208" spans="1:91" ht="20.100000000000001" customHeight="1" x14ac:dyDescent="0.25">
      <c r="A208" s="18" t="s">
        <v>333</v>
      </c>
      <c r="E208" s="15" t="s">
        <v>333</v>
      </c>
      <c r="G208" s="15" t="str">
        <f t="shared" si="54"/>
        <v>D208</v>
      </c>
      <c r="I208" s="27">
        <f ca="1">IFERROR(1000*SUMIF(#REF!,"*-Si-*-*-"&amp;$A208&amp;"-"&amp;J$2,INDIRECT("'BD Ppto'!"&amp;#REF!))/(SUM(J208:L208)*L$415),0)</f>
        <v>0</v>
      </c>
      <c r="J208" s="19" t="e">
        <f ca="1">SUMIF(#REF!,"*-Si-VEF-*-"&amp;$A208&amp;"-"&amp;$J$2,INDIRECT("'BD Ppto'!"&amp;#REF!))</f>
        <v>#REF!</v>
      </c>
      <c r="K208" s="20" t="e">
        <f ca="1">SUMIF(#REF!,"*-Si-VEQ-*-"&amp;$A208&amp;"-"&amp;$J$2,INDIRECT("'BD Ppto'!"&amp;#REF!))</f>
        <v>#REF!</v>
      </c>
      <c r="L208" s="21" t="e">
        <f ca="1">SUMIF(#REF!,"*-Si-USD-*-"&amp;$A208&amp;"-"&amp;$J$2,INDIRECT("'BD Ppto'!"&amp;#REF!))</f>
        <v>#REF!</v>
      </c>
      <c r="N208" s="27">
        <f ca="1">IFERROR(1000*SUMIF(#REF!,"*-Si-*-*-"&amp;$A208&amp;"-"&amp;O$2,INDIRECT("'BD Ppto'!"&amp;#REF!))/(SUM(O208:Q208)*Q$415),0)</f>
        <v>0</v>
      </c>
      <c r="O208" s="19" t="e">
        <f ca="1">SUMIF(#REF!,"*-Si-VEF-*-"&amp;$A208&amp;"-"&amp;O$2,INDIRECT("'BD Ppto'!"&amp;#REF!))</f>
        <v>#REF!</v>
      </c>
      <c r="P208" s="20" t="e">
        <f ca="1">SUMIF(#REF!,"*-Si-VEQ-*-"&amp;$A208&amp;"-"&amp;O$2,INDIRECT("'BD Ppto'!"&amp;#REF!))</f>
        <v>#REF!</v>
      </c>
      <c r="Q208" s="21" t="e">
        <f ca="1">SUMIF(#REF!,"*-Si-USD-*-"&amp;$A208&amp;"-"&amp;O$2,INDIRECT("'BD Ppto'!"&amp;#REF!))</f>
        <v>#REF!</v>
      </c>
      <c r="S208" s="27">
        <f ca="1">IFERROR(1000*SUMIF(#REF!,"*-Si-*-*-"&amp;$A208&amp;"-"&amp;T$2,INDIRECT("'BD Ppto'!"&amp;#REF!))/(SUM(T208:V208)*V$415),0)</f>
        <v>0</v>
      </c>
      <c r="T208" s="19" t="e">
        <f ca="1">SUMIF(#REF!,"*-Si-VEF-*-"&amp;$A208&amp;"-"&amp;T$2,INDIRECT("'BD Ppto'!"&amp;#REF!))</f>
        <v>#REF!</v>
      </c>
      <c r="U208" s="20" t="e">
        <f ca="1">SUMIF(#REF!,"*-Si-VEQ-*-"&amp;$A208&amp;"-"&amp;T$2,INDIRECT("'BD Ppto'!"&amp;#REF!))</f>
        <v>#REF!</v>
      </c>
      <c r="V208" s="21" t="e">
        <f ca="1">SUMIF(#REF!,"*-Si-USD-*-"&amp;$A208&amp;"-"&amp;T$2,INDIRECT("'BD Ppto'!"&amp;#REF!))</f>
        <v>#REF!</v>
      </c>
      <c r="X208" s="27">
        <f ca="1">IFERROR(1000*SUMIF(#REF!,"*-Si-*-*-"&amp;$A208&amp;"-"&amp;Y$2,INDIRECT("'BD Ppto'!"&amp;#REF!))/(SUM(Y208:AA208)*AA$415),0)</f>
        <v>0</v>
      </c>
      <c r="Y208" s="19" t="e">
        <f ca="1">SUMIF(#REF!,"*-Si-VEF-*-"&amp;$A208&amp;"-"&amp;Y$2,INDIRECT("'BD Ppto'!"&amp;#REF!))</f>
        <v>#REF!</v>
      </c>
      <c r="Z208" s="20" t="e">
        <f ca="1">SUMIF(#REF!,"*-Si-VEQ-*-"&amp;$A208&amp;"-"&amp;Y$2,INDIRECT("'BD Ppto'!"&amp;#REF!))</f>
        <v>#REF!</v>
      </c>
      <c r="AA208" s="21" t="e">
        <f ca="1">SUMIF(#REF!,"*-Si-USD-*-"&amp;$A208&amp;"-"&amp;Y$2,INDIRECT("'BD Ppto'!"&amp;#REF!))</f>
        <v>#REF!</v>
      </c>
      <c r="AC208" s="28">
        <f ca="1">IFERROR(1000*SUMIF(#REF!,"*-Si-*-Si-"&amp;$A208&amp;"-"&amp;AD$2,INDIRECT("'BD Ppto'!"&amp;#REF!))/(SUM(AD208:AF208)*AF$415),0)</f>
        <v>0</v>
      </c>
      <c r="AD208" s="22" t="e">
        <f ca="1">SUMIF(#REF!,"*-Si-VEF-Si-"&amp;$A208&amp;"-"&amp;AD$2,INDIRECT("'BD Ppto'!"&amp;#REF!))</f>
        <v>#REF!</v>
      </c>
      <c r="AE208" s="23" t="e">
        <f ca="1">SUMIF(#REF!,"*-Si-VEQ-Si-"&amp;$A208&amp;"-"&amp;AD$2,INDIRECT("'BD Ppto'!"&amp;#REF!))</f>
        <v>#REF!</v>
      </c>
      <c r="AF208" s="24" t="e">
        <f ca="1">SUMIF(#REF!,"*-Si-USD-Si-"&amp;$A208&amp;"-"&amp;AD$2,INDIRECT("'BD Ppto'!"&amp;#REF!))</f>
        <v>#REF!</v>
      </c>
      <c r="AI208" s="27">
        <f>IFERROR(1000*SUMIF(#REF!,"*-Si-*-*-"&amp;$A208&amp;"-"&amp;$AJ$2,#REF!)/((SUMIF(#REF!,"*-Si-*-*-"&amp;$A208&amp;"-"&amp;$AJ$2,#REF!))*$AV$6),0)</f>
        <v>0</v>
      </c>
      <c r="AJ208" s="25" t="e">
        <f>SUMIF(#REF!,"*-Si-VEF-*-"&amp;$A208&amp;"-"&amp;$AJ$2,#REF!)</f>
        <v>#REF!</v>
      </c>
      <c r="AK208" s="19" t="e">
        <f>SUMIF(#REF!,"*-Si-VEF-*-"&amp;$A208&amp;"-"&amp;$AJ$2,#REF!)</f>
        <v>#REF!</v>
      </c>
      <c r="AL208" s="19" t="e">
        <f>(SUMIF(#REF!,"*-Si-VEF-*-"&amp;$A208&amp;"-"&amp;$AJ$2,#REF!)*AL$6-SUMIF(#REF!,"*-Si-VEF-*-"&amp;$A208&amp;"-"&amp;$AJ$2,#REF!)*AK$6)/AL$5</f>
        <v>#REF!</v>
      </c>
      <c r="AM208" s="19" t="e">
        <f>(SUMIF(#REF!,"*-Si-VEF-*-"&amp;$A208&amp;"-"&amp;$AJ$2,#REF!)*AM$6-SUMIF(#REF!,"*-Si-VEF-*-"&amp;$A208&amp;"-"&amp;$AJ$2,#REF!)*AL$6)/AM$5</f>
        <v>#REF!</v>
      </c>
      <c r="AN208" s="19" t="e">
        <f>(SUMIF(#REF!,"*-Si-VEF-*-"&amp;$A208&amp;"-"&amp;$AJ$2,#REF!)*AN$6-SUMIF(#REF!,"*-Si-VEF-*-"&amp;$A208&amp;"-"&amp;$AJ$2,#REF!)*AM$6)/AN$5</f>
        <v>#REF!</v>
      </c>
      <c r="AO208" s="19" t="e">
        <f>(SUMIF(#REF!,"*-Si-VEF-*-"&amp;$A208&amp;"-"&amp;$AJ$2,#REF!)*AO$6-SUMIF(#REF!,"*-Si-VEF-*-"&amp;$A208&amp;"-"&amp;$AJ$2,#REF!)*AN$6)/AO$5</f>
        <v>#REF!</v>
      </c>
      <c r="AP208" s="19" t="e">
        <f>(SUMIF(#REF!,"*-Si-VEF-*-"&amp;$A208&amp;"-"&amp;$AJ$2,#REF!)*AP$6-SUMIF(#REF!,"*-Si-VEF-*-"&amp;$A208&amp;"-"&amp;$AJ$2,#REF!)*AO$6)/AP$5</f>
        <v>#REF!</v>
      </c>
      <c r="AQ208" s="19" t="e">
        <f>(SUMIF(#REF!,"*-Si-VEF-*-"&amp;$A208&amp;"-"&amp;$AJ$2,#REF!)*AQ$6-SUMIF(#REF!,"*-Si-VEF-*-"&amp;$A208&amp;"-"&amp;$AJ$2,#REF!)*AP$6)/AQ$5</f>
        <v>#REF!</v>
      </c>
      <c r="AR208" s="19" t="e">
        <f>(SUMIF(#REF!,"*-Si-VEF-*-"&amp;$A208&amp;"-"&amp;$AJ$2,#REF!)*AR$6-SUMIF(#REF!,"*-Si-VEF-*-"&amp;$A208&amp;"-"&amp;$AJ$2,#REF!)*AQ$6)/AR$5</f>
        <v>#REF!</v>
      </c>
      <c r="AS208" s="19" t="e">
        <f>(SUMIF(#REF!,"*-Si-VEF-*-"&amp;$A208&amp;"-"&amp;$AJ$2,#REF!)*AS$6-SUMIF(#REF!,"*-Si-VEF-*-"&amp;$A208&amp;"-"&amp;$AJ$2,#REF!)*AR$6)/AS$5</f>
        <v>#REF!</v>
      </c>
      <c r="AT208" s="19" t="e">
        <f>(SUMIF(#REF!,"*-Si-VEF-*-"&amp;$A208&amp;"-"&amp;$AJ$2,#REF!)*AT$6-SUMIF(#REF!,"*-Si-VEF-*-"&amp;$A208&amp;"-"&amp;$AJ$2,#REF!)*AS$6)/AT$5</f>
        <v>#REF!</v>
      </c>
      <c r="AU208" s="19" t="e">
        <f>(SUMIF(#REF!,"*-Si-VEF-*-"&amp;$A208&amp;"-"&amp;$AJ$2,#REF!)*AU$6-SUMIF(#REF!,"*-Si-VEF-*-"&amp;$A208&amp;"-"&amp;$AJ$2,#REF!)*AT$6)/AU$5</f>
        <v>#REF!</v>
      </c>
      <c r="AV208" s="19" t="e">
        <f>(SUMIF(#REF!,"*-Si-VEF-*-"&amp;$A208&amp;"-"&amp;$AJ$2,#REF!)*AV$6-SUMIF(#REF!,"*-Si-VEF-*-"&amp;$A208&amp;"-"&amp;$AJ$2,#REF!)*AU$6)/AV$5</f>
        <v>#REF!</v>
      </c>
      <c r="AX208" s="25" t="e">
        <f>SUMIF(#REF!,"*-Si-VEQ-*-"&amp;$A208&amp;"-"&amp;$AJ$2,#REF!)</f>
        <v>#REF!</v>
      </c>
      <c r="AY208" s="20" t="e">
        <f>SUMIF(#REF!,"*-Si-VEQ-*-"&amp;$A208&amp;"-"&amp;$AJ$2,#REF!)</f>
        <v>#REF!</v>
      </c>
      <c r="AZ208" s="20" t="e">
        <f>(SUMIF(#REF!,"*-Si-VEQ-*-"&amp;$A208&amp;"-"&amp;$AJ$2,#REF!)*AZ$6-SUMIF(#REF!,"*-Si-VEQ-*-"&amp;$A208&amp;"-"&amp;$AJ$2,#REF!)*AY$6)/AZ$5</f>
        <v>#REF!</v>
      </c>
      <c r="BA208" s="20" t="e">
        <f>(SUMIF(#REF!,"*-Si-VEQ-*-"&amp;$A208&amp;"-"&amp;$AJ$2,#REF!)*BA$6-SUMIF(#REF!,"*-Si-VEQ-*-"&amp;$A208&amp;"-"&amp;$AJ$2,#REF!)*AZ$6)/BA$5</f>
        <v>#REF!</v>
      </c>
      <c r="BB208" s="20" t="e">
        <f>(SUMIF(#REF!,"*-Si-VEQ-*-"&amp;$A208&amp;"-"&amp;$AJ$2,#REF!)*BB$6-SUMIF(#REF!,"*-Si-VEQ-*-"&amp;$A208&amp;"-"&amp;$AJ$2,#REF!)*BA$6)/BB$5</f>
        <v>#REF!</v>
      </c>
      <c r="BC208" s="20" t="e">
        <f>(SUMIF(#REF!,"*-Si-VEQ-*-"&amp;$A208&amp;"-"&amp;$AJ$2,#REF!)*BC$6-SUMIF(#REF!,"*-Si-VEQ-*-"&amp;$A208&amp;"-"&amp;$AJ$2,#REF!)*BB$6)/BC$5</f>
        <v>#REF!</v>
      </c>
      <c r="BD208" s="20" t="e">
        <f>(SUMIF(#REF!,"*-Si-VEQ-*-"&amp;$A208&amp;"-"&amp;$AJ$2,#REF!)*BD$6-SUMIF(#REF!,"*-Si-VEQ-*-"&amp;$A208&amp;"-"&amp;$AJ$2,#REF!)*BC$6)/BD$5</f>
        <v>#REF!</v>
      </c>
      <c r="BE208" s="20" t="e">
        <f>(SUMIF(#REF!,"*-Si-VEQ-*-"&amp;$A208&amp;"-"&amp;$AJ$2,#REF!)*BE$6-SUMIF(#REF!,"*-Si-VEQ-*-"&amp;$A208&amp;"-"&amp;$AJ$2,#REF!)*BD$6)/BE$5</f>
        <v>#REF!</v>
      </c>
      <c r="BF208" s="20" t="e">
        <f>(SUMIF(#REF!,"*-Si-VEQ-*-"&amp;$A208&amp;"-"&amp;$AJ$2,#REF!)*BF$6-SUMIF(#REF!,"*-Si-VEQ-*-"&amp;$A208&amp;"-"&amp;$AJ$2,#REF!)*BE$6)/BF$5</f>
        <v>#REF!</v>
      </c>
      <c r="BG208" s="20" t="e">
        <f>(SUMIF(#REF!,"*-Si-VEQ-*-"&amp;$A208&amp;"-"&amp;$AJ$2,#REF!)*BG$6-SUMIF(#REF!,"*-Si-VEQ-*-"&amp;$A208&amp;"-"&amp;$AJ$2,#REF!)*BF$6)/BG$5</f>
        <v>#REF!</v>
      </c>
      <c r="BH208" s="20" t="e">
        <f>(SUMIF(#REF!,"*-Si-VEQ-*-"&amp;$A208&amp;"-"&amp;$AJ$2,#REF!)*BH$6-SUMIF(#REF!,"*-Si-VEQ-*-"&amp;$A208&amp;"-"&amp;$AJ$2,#REF!)*BG$6)/BH$5</f>
        <v>#REF!</v>
      </c>
      <c r="BI208" s="20" t="e">
        <f>(SUMIF(#REF!,"*-Si-VEQ-*-"&amp;$A208&amp;"-"&amp;$AJ$2,#REF!)*BI$6-SUMIF(#REF!,"*-Si-VEQ-*-"&amp;$A208&amp;"-"&amp;$AJ$2,#REF!)*BH$6)/BI$5</f>
        <v>#REF!</v>
      </c>
      <c r="BJ208" s="20" t="e">
        <f>(SUMIF(#REF!,"*-Si-VEQ-*-"&amp;$A208&amp;"-"&amp;$AJ$2,#REF!)*BJ$6-SUMIF(#REF!,"*-Si-VEQ-*-"&amp;$A208&amp;"-"&amp;$AJ$2,#REF!)*BI$6)/BJ$5</f>
        <v>#REF!</v>
      </c>
      <c r="BL208" s="25" t="e">
        <f>SUMIF(#REF!,"*-Si-USD-*-"&amp;$A208&amp;"-"&amp;$AJ$2,#REF!)</f>
        <v>#REF!</v>
      </c>
      <c r="BM208" s="21" t="e">
        <f>SUMIF(#REF!,"*-Si-USD-*-"&amp;$A208&amp;"-"&amp;$AJ$2,#REF!)</f>
        <v>#REF!</v>
      </c>
      <c r="BN208" s="21" t="e">
        <f>(SUMIF(#REF!,"*-Si-USD-*-"&amp;$A208&amp;"-"&amp;$AJ$2,#REF!)*BN$6-SUMIF(#REF!,"*-Si-USD-*-"&amp;$A208&amp;"-"&amp;$AJ$2,#REF!)*BM$6)/BN$5</f>
        <v>#REF!</v>
      </c>
      <c r="BO208" s="21" t="e">
        <f>(SUMIF(#REF!,"*-Si-USD-*-"&amp;$A208&amp;"-"&amp;$AJ$2,#REF!)*BO$6-SUMIF(#REF!,"*-Si-USD-*-"&amp;$A208&amp;"-"&amp;$AJ$2,#REF!)*BN$6)/BO$5</f>
        <v>#REF!</v>
      </c>
      <c r="BP208" s="21" t="e">
        <f>(SUMIF(#REF!,"*-Si-USD-*-"&amp;$A208&amp;"-"&amp;$AJ$2,#REF!)*BP$6-SUMIF(#REF!,"*-Si-USD-*-"&amp;$A208&amp;"-"&amp;$AJ$2,#REF!)*BO$6)/BP$5</f>
        <v>#REF!</v>
      </c>
      <c r="BQ208" s="21" t="e">
        <f>(SUMIF(#REF!,"*-Si-USD-*-"&amp;$A208&amp;"-"&amp;$AJ$2,#REF!)*BQ$6-SUMIF(#REF!,"*-Si-USD-*-"&amp;$A208&amp;"-"&amp;$AJ$2,#REF!)*BP$6)/BQ$5</f>
        <v>#REF!</v>
      </c>
      <c r="BR208" s="21" t="e">
        <f>(SUMIF(#REF!,"*-Si-USD-*-"&amp;$A208&amp;"-"&amp;$AJ$2,#REF!)*BR$6-SUMIF(#REF!,"*-Si-USD-*-"&amp;$A208&amp;"-"&amp;$AJ$2,#REF!)*BQ$6)/BR$5</f>
        <v>#REF!</v>
      </c>
      <c r="BS208" s="21" t="e">
        <f>(SUMIF(#REF!,"*-Si-USD-*-"&amp;$A208&amp;"-"&amp;$AJ$2,#REF!)*BS$6-SUMIF(#REF!,"*-Si-USD-*-"&amp;$A208&amp;"-"&amp;$AJ$2,#REF!)*BR$6)/BS$5</f>
        <v>#REF!</v>
      </c>
      <c r="BT208" s="21" t="e">
        <f>(SUMIF(#REF!,"*-Si-USD-*-"&amp;$A208&amp;"-"&amp;$AJ$2,#REF!)*BT$6-SUMIF(#REF!,"*-Si-USD-*-"&amp;$A208&amp;"-"&amp;$AJ$2,#REF!)*BS$6)/BT$5</f>
        <v>#REF!</v>
      </c>
      <c r="BU208" s="21" t="e">
        <f>(SUMIF(#REF!,"*-Si-USD-*-"&amp;$A208&amp;"-"&amp;$AJ$2,#REF!)*BU$6-SUMIF(#REF!,"*-Si-USD-*-"&amp;$A208&amp;"-"&amp;$AJ$2,#REF!)*BT$6)/BU$5</f>
        <v>#REF!</v>
      </c>
      <c r="BV208" s="21" t="e">
        <f>(SUMIF(#REF!,"*-Si-USD-*-"&amp;$A208&amp;"-"&amp;$AJ$2,#REF!)*BV$6-SUMIF(#REF!,"*-Si-USD-*-"&amp;$A208&amp;"-"&amp;$AJ$2,#REF!)*BU$6)/BV$5</f>
        <v>#REF!</v>
      </c>
      <c r="BW208" s="21" t="e">
        <f>(SUMIF(#REF!,"*-Si-USD-*-"&amp;$A208&amp;"-"&amp;$AJ$2,#REF!)*BW$6-SUMIF(#REF!,"*-Si-USD-*-"&amp;$A208&amp;"-"&amp;$AJ$2,#REF!)*BV$6)/BW$5</f>
        <v>#REF!</v>
      </c>
      <c r="BX208" s="21" t="e">
        <f>(SUMIF(#REF!,"*-Si-USD-*-"&amp;$A208&amp;"-"&amp;$AJ$2,#REF!)*BX$6-SUMIF(#REF!,"*-Si-USD-*-"&amp;$A208&amp;"-"&amp;$AJ$2,#REF!)*BW$6)/BX$5</f>
        <v>#REF!</v>
      </c>
      <c r="CB208" s="28">
        <f>IFERROR(1000*SUMIF(#REF!,"*-Si-*-Si-"&amp;$A208&amp;"-"&amp;$AJ$2,#REF!)/(SUM(CC208:CE208)*$BX$6),0)</f>
        <v>0</v>
      </c>
      <c r="CC208" s="22" t="e">
        <f>SUMIF(#REF!,"*-Si-VEF-Si-"&amp;$A208&amp;"-"&amp;$AJ$2,#REF!)</f>
        <v>#REF!</v>
      </c>
      <c r="CD208" s="23" t="e">
        <f>SUMIF(#REF!,"*-Si-VEQ-Si-"&amp;$A208&amp;"-"&amp;$AJ$2,#REF!)</f>
        <v>#REF!</v>
      </c>
      <c r="CE208" s="24" t="e">
        <f>SUMIF(#REF!,"*-Si-USD-Si-"&amp;$A208&amp;"-"&amp;$AJ$2,#REF!)</f>
        <v>#REF!</v>
      </c>
      <c r="CI208" s="15" t="str">
        <f t="shared" si="53"/>
        <v>E208</v>
      </c>
      <c r="CK208" s="16">
        <v>5</v>
      </c>
      <c r="CL208" s="16">
        <v>0</v>
      </c>
      <c r="CM208" s="16">
        <v>4</v>
      </c>
    </row>
    <row r="209" spans="1:91" ht="20.100000000000001" customHeight="1" x14ac:dyDescent="0.25">
      <c r="A209" s="18" t="s">
        <v>334</v>
      </c>
      <c r="E209" s="15" t="s">
        <v>334</v>
      </c>
      <c r="G209" s="15" t="str">
        <f t="shared" si="54"/>
        <v>D209</v>
      </c>
      <c r="I209" s="27">
        <f ca="1">IFERROR(1000*SUMIF(#REF!,"*-Si-*-*-"&amp;$A209&amp;"-"&amp;J$2,INDIRECT("'BD Ppto'!"&amp;#REF!))/(SUM(J209:L209)*L$415),0)</f>
        <v>0</v>
      </c>
      <c r="J209" s="19" t="e">
        <f ca="1">SUMIF(#REF!,"*-Si-VEF-*-"&amp;$A209&amp;"-"&amp;$J$2,INDIRECT("'BD Ppto'!"&amp;#REF!))</f>
        <v>#REF!</v>
      </c>
      <c r="K209" s="20" t="e">
        <f ca="1">SUMIF(#REF!,"*-Si-VEQ-*-"&amp;$A209&amp;"-"&amp;$J$2,INDIRECT("'BD Ppto'!"&amp;#REF!))</f>
        <v>#REF!</v>
      </c>
      <c r="L209" s="21" t="e">
        <f ca="1">SUMIF(#REF!,"*-Si-USD-*-"&amp;$A209&amp;"-"&amp;$J$2,INDIRECT("'BD Ppto'!"&amp;#REF!))</f>
        <v>#REF!</v>
      </c>
      <c r="N209" s="27">
        <f ca="1">IFERROR(1000*SUMIF(#REF!,"*-Si-*-*-"&amp;$A209&amp;"-"&amp;O$2,INDIRECT("'BD Ppto'!"&amp;#REF!))/(SUM(O209:Q209)*Q$415),0)</f>
        <v>0</v>
      </c>
      <c r="O209" s="19" t="e">
        <f ca="1">SUMIF(#REF!,"*-Si-VEF-*-"&amp;$A209&amp;"-"&amp;O$2,INDIRECT("'BD Ppto'!"&amp;#REF!))</f>
        <v>#REF!</v>
      </c>
      <c r="P209" s="20" t="e">
        <f ca="1">SUMIF(#REF!,"*-Si-VEQ-*-"&amp;$A209&amp;"-"&amp;O$2,INDIRECT("'BD Ppto'!"&amp;#REF!))</f>
        <v>#REF!</v>
      </c>
      <c r="Q209" s="21" t="e">
        <f ca="1">SUMIF(#REF!,"*-Si-USD-*-"&amp;$A209&amp;"-"&amp;O$2,INDIRECT("'BD Ppto'!"&amp;#REF!))</f>
        <v>#REF!</v>
      </c>
      <c r="S209" s="27">
        <f ca="1">IFERROR(1000*SUMIF(#REF!,"*-Si-*-*-"&amp;$A209&amp;"-"&amp;T$2,INDIRECT("'BD Ppto'!"&amp;#REF!))/(SUM(T209:V209)*V$415),0)</f>
        <v>0</v>
      </c>
      <c r="T209" s="19" t="e">
        <f ca="1">SUMIF(#REF!,"*-Si-VEF-*-"&amp;$A209&amp;"-"&amp;T$2,INDIRECT("'BD Ppto'!"&amp;#REF!))</f>
        <v>#REF!</v>
      </c>
      <c r="U209" s="20" t="e">
        <f ca="1">SUMIF(#REF!,"*-Si-VEQ-*-"&amp;$A209&amp;"-"&amp;T$2,INDIRECT("'BD Ppto'!"&amp;#REF!))</f>
        <v>#REF!</v>
      </c>
      <c r="V209" s="21" t="e">
        <f ca="1">SUMIF(#REF!,"*-Si-USD-*-"&amp;$A209&amp;"-"&amp;T$2,INDIRECT("'BD Ppto'!"&amp;#REF!))</f>
        <v>#REF!</v>
      </c>
      <c r="X209" s="27">
        <f ca="1">IFERROR(1000*SUMIF(#REF!,"*-Si-*-*-"&amp;$A209&amp;"-"&amp;Y$2,INDIRECT("'BD Ppto'!"&amp;#REF!))/(SUM(Y209:AA209)*AA$415),0)</f>
        <v>0</v>
      </c>
      <c r="Y209" s="19" t="e">
        <f ca="1">SUMIF(#REF!,"*-Si-VEF-*-"&amp;$A209&amp;"-"&amp;Y$2,INDIRECT("'BD Ppto'!"&amp;#REF!))</f>
        <v>#REF!</v>
      </c>
      <c r="Z209" s="20" t="e">
        <f ca="1">SUMIF(#REF!,"*-Si-VEQ-*-"&amp;$A209&amp;"-"&amp;Y$2,INDIRECT("'BD Ppto'!"&amp;#REF!))</f>
        <v>#REF!</v>
      </c>
      <c r="AA209" s="21" t="e">
        <f ca="1">SUMIF(#REF!,"*-Si-USD-*-"&amp;$A209&amp;"-"&amp;Y$2,INDIRECT("'BD Ppto'!"&amp;#REF!))</f>
        <v>#REF!</v>
      </c>
      <c r="AC209" s="28">
        <f ca="1">IFERROR(1000*SUMIF(#REF!,"*-Si-*-Si-"&amp;$A209&amp;"-"&amp;AD$2,INDIRECT("'BD Ppto'!"&amp;#REF!))/(SUM(AD209:AF209)*AF$415),0)</f>
        <v>0</v>
      </c>
      <c r="AD209" s="22" t="e">
        <f ca="1">SUMIF(#REF!,"*-Si-VEF-Si-"&amp;$A209&amp;"-"&amp;AD$2,INDIRECT("'BD Ppto'!"&amp;#REF!))</f>
        <v>#REF!</v>
      </c>
      <c r="AE209" s="23" t="e">
        <f ca="1">SUMIF(#REF!,"*-Si-VEQ-Si-"&amp;$A209&amp;"-"&amp;AD$2,INDIRECT("'BD Ppto'!"&amp;#REF!))</f>
        <v>#REF!</v>
      </c>
      <c r="AF209" s="24" t="e">
        <f ca="1">SUMIF(#REF!,"*-Si-USD-Si-"&amp;$A209&amp;"-"&amp;AD$2,INDIRECT("'BD Ppto'!"&amp;#REF!))</f>
        <v>#REF!</v>
      </c>
      <c r="AI209" s="27">
        <f>IFERROR(1000*SUMIF(#REF!,"*-Si-*-*-"&amp;$A209&amp;"-"&amp;$AJ$2,#REF!)/((SUMIF(#REF!,"*-Si-*-*-"&amp;$A209&amp;"-"&amp;$AJ$2,#REF!))*$AV$6),0)</f>
        <v>0</v>
      </c>
      <c r="AJ209" s="25" t="e">
        <f>SUMIF(#REF!,"*-Si-VEF-*-"&amp;$A209&amp;"-"&amp;$AJ$2,#REF!)</f>
        <v>#REF!</v>
      </c>
      <c r="AK209" s="19" t="e">
        <f>SUMIF(#REF!,"*-Si-VEF-*-"&amp;$A209&amp;"-"&amp;$AJ$2,#REF!)</f>
        <v>#REF!</v>
      </c>
      <c r="AL209" s="19" t="e">
        <f>(SUMIF(#REF!,"*-Si-VEF-*-"&amp;$A209&amp;"-"&amp;$AJ$2,#REF!)*AL$6-SUMIF(#REF!,"*-Si-VEF-*-"&amp;$A209&amp;"-"&amp;$AJ$2,#REF!)*AK$6)/AL$5</f>
        <v>#REF!</v>
      </c>
      <c r="AM209" s="19" t="e">
        <f>(SUMIF(#REF!,"*-Si-VEF-*-"&amp;$A209&amp;"-"&amp;$AJ$2,#REF!)*AM$6-SUMIF(#REF!,"*-Si-VEF-*-"&amp;$A209&amp;"-"&amp;$AJ$2,#REF!)*AL$6)/AM$5</f>
        <v>#REF!</v>
      </c>
      <c r="AN209" s="19" t="e">
        <f>(SUMIF(#REF!,"*-Si-VEF-*-"&amp;$A209&amp;"-"&amp;$AJ$2,#REF!)*AN$6-SUMIF(#REF!,"*-Si-VEF-*-"&amp;$A209&amp;"-"&amp;$AJ$2,#REF!)*AM$6)/AN$5</f>
        <v>#REF!</v>
      </c>
      <c r="AO209" s="19" t="e">
        <f>(SUMIF(#REF!,"*-Si-VEF-*-"&amp;$A209&amp;"-"&amp;$AJ$2,#REF!)*AO$6-SUMIF(#REF!,"*-Si-VEF-*-"&amp;$A209&amp;"-"&amp;$AJ$2,#REF!)*AN$6)/AO$5</f>
        <v>#REF!</v>
      </c>
      <c r="AP209" s="19" t="e">
        <f>(SUMIF(#REF!,"*-Si-VEF-*-"&amp;$A209&amp;"-"&amp;$AJ$2,#REF!)*AP$6-SUMIF(#REF!,"*-Si-VEF-*-"&amp;$A209&amp;"-"&amp;$AJ$2,#REF!)*AO$6)/AP$5</f>
        <v>#REF!</v>
      </c>
      <c r="AQ209" s="19" t="e">
        <f>(SUMIF(#REF!,"*-Si-VEF-*-"&amp;$A209&amp;"-"&amp;$AJ$2,#REF!)*AQ$6-SUMIF(#REF!,"*-Si-VEF-*-"&amp;$A209&amp;"-"&amp;$AJ$2,#REF!)*AP$6)/AQ$5</f>
        <v>#REF!</v>
      </c>
      <c r="AR209" s="19" t="e">
        <f>(SUMIF(#REF!,"*-Si-VEF-*-"&amp;$A209&amp;"-"&amp;$AJ$2,#REF!)*AR$6-SUMIF(#REF!,"*-Si-VEF-*-"&amp;$A209&amp;"-"&amp;$AJ$2,#REF!)*AQ$6)/AR$5</f>
        <v>#REF!</v>
      </c>
      <c r="AS209" s="19" t="e">
        <f>(SUMIF(#REF!,"*-Si-VEF-*-"&amp;$A209&amp;"-"&amp;$AJ$2,#REF!)*AS$6-SUMIF(#REF!,"*-Si-VEF-*-"&amp;$A209&amp;"-"&amp;$AJ$2,#REF!)*AR$6)/AS$5</f>
        <v>#REF!</v>
      </c>
      <c r="AT209" s="19" t="e">
        <f>(SUMIF(#REF!,"*-Si-VEF-*-"&amp;$A209&amp;"-"&amp;$AJ$2,#REF!)*AT$6-SUMIF(#REF!,"*-Si-VEF-*-"&amp;$A209&amp;"-"&amp;$AJ$2,#REF!)*AS$6)/AT$5</f>
        <v>#REF!</v>
      </c>
      <c r="AU209" s="19" t="e">
        <f>(SUMIF(#REF!,"*-Si-VEF-*-"&amp;$A209&amp;"-"&amp;$AJ$2,#REF!)*AU$6-SUMIF(#REF!,"*-Si-VEF-*-"&amp;$A209&amp;"-"&amp;$AJ$2,#REF!)*AT$6)/AU$5</f>
        <v>#REF!</v>
      </c>
      <c r="AV209" s="19" t="e">
        <f>(SUMIF(#REF!,"*-Si-VEF-*-"&amp;$A209&amp;"-"&amp;$AJ$2,#REF!)*AV$6-SUMIF(#REF!,"*-Si-VEF-*-"&amp;$A209&amp;"-"&amp;$AJ$2,#REF!)*AU$6)/AV$5</f>
        <v>#REF!</v>
      </c>
      <c r="AX209" s="25" t="e">
        <f>SUMIF(#REF!,"*-Si-VEQ-*-"&amp;$A209&amp;"-"&amp;$AJ$2,#REF!)</f>
        <v>#REF!</v>
      </c>
      <c r="AY209" s="20" t="e">
        <f>SUMIF(#REF!,"*-Si-VEQ-*-"&amp;$A209&amp;"-"&amp;$AJ$2,#REF!)</f>
        <v>#REF!</v>
      </c>
      <c r="AZ209" s="20" t="e">
        <f>(SUMIF(#REF!,"*-Si-VEQ-*-"&amp;$A209&amp;"-"&amp;$AJ$2,#REF!)*AZ$6-SUMIF(#REF!,"*-Si-VEQ-*-"&amp;$A209&amp;"-"&amp;$AJ$2,#REF!)*AY$6)/AZ$5</f>
        <v>#REF!</v>
      </c>
      <c r="BA209" s="20" t="e">
        <f>(SUMIF(#REF!,"*-Si-VEQ-*-"&amp;$A209&amp;"-"&amp;$AJ$2,#REF!)*BA$6-SUMIF(#REF!,"*-Si-VEQ-*-"&amp;$A209&amp;"-"&amp;$AJ$2,#REF!)*AZ$6)/BA$5</f>
        <v>#REF!</v>
      </c>
      <c r="BB209" s="20" t="e">
        <f>(SUMIF(#REF!,"*-Si-VEQ-*-"&amp;$A209&amp;"-"&amp;$AJ$2,#REF!)*BB$6-SUMIF(#REF!,"*-Si-VEQ-*-"&amp;$A209&amp;"-"&amp;$AJ$2,#REF!)*BA$6)/BB$5</f>
        <v>#REF!</v>
      </c>
      <c r="BC209" s="20" t="e">
        <f>(SUMIF(#REF!,"*-Si-VEQ-*-"&amp;$A209&amp;"-"&amp;$AJ$2,#REF!)*BC$6-SUMIF(#REF!,"*-Si-VEQ-*-"&amp;$A209&amp;"-"&amp;$AJ$2,#REF!)*BB$6)/BC$5</f>
        <v>#REF!</v>
      </c>
      <c r="BD209" s="20" t="e">
        <f>(SUMIF(#REF!,"*-Si-VEQ-*-"&amp;$A209&amp;"-"&amp;$AJ$2,#REF!)*BD$6-SUMIF(#REF!,"*-Si-VEQ-*-"&amp;$A209&amp;"-"&amp;$AJ$2,#REF!)*BC$6)/BD$5</f>
        <v>#REF!</v>
      </c>
      <c r="BE209" s="20" t="e">
        <f>(SUMIF(#REF!,"*-Si-VEQ-*-"&amp;$A209&amp;"-"&amp;$AJ$2,#REF!)*BE$6-SUMIF(#REF!,"*-Si-VEQ-*-"&amp;$A209&amp;"-"&amp;$AJ$2,#REF!)*BD$6)/BE$5</f>
        <v>#REF!</v>
      </c>
      <c r="BF209" s="20" t="e">
        <f>(SUMIF(#REF!,"*-Si-VEQ-*-"&amp;$A209&amp;"-"&amp;$AJ$2,#REF!)*BF$6-SUMIF(#REF!,"*-Si-VEQ-*-"&amp;$A209&amp;"-"&amp;$AJ$2,#REF!)*BE$6)/BF$5</f>
        <v>#REF!</v>
      </c>
      <c r="BG209" s="20" t="e">
        <f>(SUMIF(#REF!,"*-Si-VEQ-*-"&amp;$A209&amp;"-"&amp;$AJ$2,#REF!)*BG$6-SUMIF(#REF!,"*-Si-VEQ-*-"&amp;$A209&amp;"-"&amp;$AJ$2,#REF!)*BF$6)/BG$5</f>
        <v>#REF!</v>
      </c>
      <c r="BH209" s="20" t="e">
        <f>(SUMIF(#REF!,"*-Si-VEQ-*-"&amp;$A209&amp;"-"&amp;$AJ$2,#REF!)*BH$6-SUMIF(#REF!,"*-Si-VEQ-*-"&amp;$A209&amp;"-"&amp;$AJ$2,#REF!)*BG$6)/BH$5</f>
        <v>#REF!</v>
      </c>
      <c r="BI209" s="20" t="e">
        <f>(SUMIF(#REF!,"*-Si-VEQ-*-"&amp;$A209&amp;"-"&amp;$AJ$2,#REF!)*BI$6-SUMIF(#REF!,"*-Si-VEQ-*-"&amp;$A209&amp;"-"&amp;$AJ$2,#REF!)*BH$6)/BI$5</f>
        <v>#REF!</v>
      </c>
      <c r="BJ209" s="20" t="e">
        <f>(SUMIF(#REF!,"*-Si-VEQ-*-"&amp;$A209&amp;"-"&amp;$AJ$2,#REF!)*BJ$6-SUMIF(#REF!,"*-Si-VEQ-*-"&amp;$A209&amp;"-"&amp;$AJ$2,#REF!)*BI$6)/BJ$5</f>
        <v>#REF!</v>
      </c>
      <c r="BL209" s="25" t="e">
        <f>SUMIF(#REF!,"*-Si-USD-*-"&amp;$A209&amp;"-"&amp;$AJ$2,#REF!)</f>
        <v>#REF!</v>
      </c>
      <c r="BM209" s="21" t="e">
        <f>SUMIF(#REF!,"*-Si-USD-*-"&amp;$A209&amp;"-"&amp;$AJ$2,#REF!)</f>
        <v>#REF!</v>
      </c>
      <c r="BN209" s="21" t="e">
        <f>(SUMIF(#REF!,"*-Si-USD-*-"&amp;$A209&amp;"-"&amp;$AJ$2,#REF!)*BN$6-SUMIF(#REF!,"*-Si-USD-*-"&amp;$A209&amp;"-"&amp;$AJ$2,#REF!)*BM$6)/BN$5</f>
        <v>#REF!</v>
      </c>
      <c r="BO209" s="21" t="e">
        <f>(SUMIF(#REF!,"*-Si-USD-*-"&amp;$A209&amp;"-"&amp;$AJ$2,#REF!)*BO$6-SUMIF(#REF!,"*-Si-USD-*-"&amp;$A209&amp;"-"&amp;$AJ$2,#REF!)*BN$6)/BO$5</f>
        <v>#REF!</v>
      </c>
      <c r="BP209" s="21" t="e">
        <f>(SUMIF(#REF!,"*-Si-USD-*-"&amp;$A209&amp;"-"&amp;$AJ$2,#REF!)*BP$6-SUMIF(#REF!,"*-Si-USD-*-"&amp;$A209&amp;"-"&amp;$AJ$2,#REF!)*BO$6)/BP$5</f>
        <v>#REF!</v>
      </c>
      <c r="BQ209" s="21" t="e">
        <f>(SUMIF(#REF!,"*-Si-USD-*-"&amp;$A209&amp;"-"&amp;$AJ$2,#REF!)*BQ$6-SUMIF(#REF!,"*-Si-USD-*-"&amp;$A209&amp;"-"&amp;$AJ$2,#REF!)*BP$6)/BQ$5</f>
        <v>#REF!</v>
      </c>
      <c r="BR209" s="21" t="e">
        <f>(SUMIF(#REF!,"*-Si-USD-*-"&amp;$A209&amp;"-"&amp;$AJ$2,#REF!)*BR$6-SUMIF(#REF!,"*-Si-USD-*-"&amp;$A209&amp;"-"&amp;$AJ$2,#REF!)*BQ$6)/BR$5</f>
        <v>#REF!</v>
      </c>
      <c r="BS209" s="21" t="e">
        <f>(SUMIF(#REF!,"*-Si-USD-*-"&amp;$A209&amp;"-"&amp;$AJ$2,#REF!)*BS$6-SUMIF(#REF!,"*-Si-USD-*-"&amp;$A209&amp;"-"&amp;$AJ$2,#REF!)*BR$6)/BS$5</f>
        <v>#REF!</v>
      </c>
      <c r="BT209" s="21" t="e">
        <f>(SUMIF(#REF!,"*-Si-USD-*-"&amp;$A209&amp;"-"&amp;$AJ$2,#REF!)*BT$6-SUMIF(#REF!,"*-Si-USD-*-"&amp;$A209&amp;"-"&amp;$AJ$2,#REF!)*BS$6)/BT$5</f>
        <v>#REF!</v>
      </c>
      <c r="BU209" s="21" t="e">
        <f>(SUMIF(#REF!,"*-Si-USD-*-"&amp;$A209&amp;"-"&amp;$AJ$2,#REF!)*BU$6-SUMIF(#REF!,"*-Si-USD-*-"&amp;$A209&amp;"-"&amp;$AJ$2,#REF!)*BT$6)/BU$5</f>
        <v>#REF!</v>
      </c>
      <c r="BV209" s="21" t="e">
        <f>(SUMIF(#REF!,"*-Si-USD-*-"&amp;$A209&amp;"-"&amp;$AJ$2,#REF!)*BV$6-SUMIF(#REF!,"*-Si-USD-*-"&amp;$A209&amp;"-"&amp;$AJ$2,#REF!)*BU$6)/BV$5</f>
        <v>#REF!</v>
      </c>
      <c r="BW209" s="21" t="e">
        <f>(SUMIF(#REF!,"*-Si-USD-*-"&amp;$A209&amp;"-"&amp;$AJ$2,#REF!)*BW$6-SUMIF(#REF!,"*-Si-USD-*-"&amp;$A209&amp;"-"&amp;$AJ$2,#REF!)*BV$6)/BW$5</f>
        <v>#REF!</v>
      </c>
      <c r="BX209" s="21" t="e">
        <f>(SUMIF(#REF!,"*-Si-USD-*-"&amp;$A209&amp;"-"&amp;$AJ$2,#REF!)*BX$6-SUMIF(#REF!,"*-Si-USD-*-"&amp;$A209&amp;"-"&amp;$AJ$2,#REF!)*BW$6)/BX$5</f>
        <v>#REF!</v>
      </c>
      <c r="CB209" s="28">
        <f>IFERROR(1000*SUMIF(#REF!,"*-Si-*-Si-"&amp;$A209&amp;"-"&amp;$AJ$2,#REF!)/(SUM(CC209:CE209)*$BX$6),0)</f>
        <v>0</v>
      </c>
      <c r="CC209" s="22" t="e">
        <f>SUMIF(#REF!,"*-Si-VEF-Si-"&amp;$A209&amp;"-"&amp;$AJ$2,#REF!)</f>
        <v>#REF!</v>
      </c>
      <c r="CD209" s="23" t="e">
        <f>SUMIF(#REF!,"*-Si-VEQ-Si-"&amp;$A209&amp;"-"&amp;$AJ$2,#REF!)</f>
        <v>#REF!</v>
      </c>
      <c r="CE209" s="24" t="e">
        <f>SUMIF(#REF!,"*-Si-USD-Si-"&amp;$A209&amp;"-"&amp;$AJ$2,#REF!)</f>
        <v>#REF!</v>
      </c>
      <c r="CI209" s="15" t="str">
        <f t="shared" si="53"/>
        <v>E209</v>
      </c>
      <c r="CK209" s="16">
        <v>5</v>
      </c>
      <c r="CL209" s="16">
        <v>0</v>
      </c>
      <c r="CM209" s="16">
        <v>4</v>
      </c>
    </row>
    <row r="210" spans="1:91" ht="20.100000000000001" customHeight="1" x14ac:dyDescent="0.25">
      <c r="A210" s="18" t="s">
        <v>335</v>
      </c>
      <c r="E210" s="15" t="s">
        <v>335</v>
      </c>
      <c r="G210" s="15" t="str">
        <f t="shared" si="54"/>
        <v>D210</v>
      </c>
      <c r="I210" s="27">
        <f ca="1">IFERROR(1000*SUMIF(#REF!,"*-Si-*-*-"&amp;$A210&amp;"-"&amp;J$2,INDIRECT("'BD Ppto'!"&amp;#REF!))/(SUM(J210:L210)*L$415),0)</f>
        <v>0</v>
      </c>
      <c r="J210" s="19" t="e">
        <f ca="1">SUMIF(#REF!,"*-Si-VEF-*-"&amp;$A210&amp;"-"&amp;$J$2,INDIRECT("'BD Ppto'!"&amp;#REF!))</f>
        <v>#REF!</v>
      </c>
      <c r="K210" s="20" t="e">
        <f ca="1">SUMIF(#REF!,"*-Si-VEQ-*-"&amp;$A210&amp;"-"&amp;$J$2,INDIRECT("'BD Ppto'!"&amp;#REF!))</f>
        <v>#REF!</v>
      </c>
      <c r="L210" s="21" t="e">
        <f ca="1">SUMIF(#REF!,"*-Si-USD-*-"&amp;$A210&amp;"-"&amp;$J$2,INDIRECT("'BD Ppto'!"&amp;#REF!))</f>
        <v>#REF!</v>
      </c>
      <c r="N210" s="27">
        <f ca="1">IFERROR(1000*SUMIF(#REF!,"*-Si-*-*-"&amp;$A210&amp;"-"&amp;O$2,INDIRECT("'BD Ppto'!"&amp;#REF!))/(SUM(O210:Q210)*Q$415),0)</f>
        <v>0</v>
      </c>
      <c r="O210" s="19" t="e">
        <f ca="1">SUMIF(#REF!,"*-Si-VEF-*-"&amp;$A210&amp;"-"&amp;O$2,INDIRECT("'BD Ppto'!"&amp;#REF!))</f>
        <v>#REF!</v>
      </c>
      <c r="P210" s="20" t="e">
        <f ca="1">SUMIF(#REF!,"*-Si-VEQ-*-"&amp;$A210&amp;"-"&amp;O$2,INDIRECT("'BD Ppto'!"&amp;#REF!))</f>
        <v>#REF!</v>
      </c>
      <c r="Q210" s="21" t="e">
        <f ca="1">SUMIF(#REF!,"*-Si-USD-*-"&amp;$A210&amp;"-"&amp;O$2,INDIRECT("'BD Ppto'!"&amp;#REF!))</f>
        <v>#REF!</v>
      </c>
      <c r="S210" s="27">
        <f ca="1">IFERROR(1000*SUMIF(#REF!,"*-Si-*-*-"&amp;$A210&amp;"-"&amp;T$2,INDIRECT("'BD Ppto'!"&amp;#REF!))/(SUM(T210:V210)*V$415),0)</f>
        <v>0</v>
      </c>
      <c r="T210" s="19" t="e">
        <f ca="1">SUMIF(#REF!,"*-Si-VEF-*-"&amp;$A210&amp;"-"&amp;T$2,INDIRECT("'BD Ppto'!"&amp;#REF!))</f>
        <v>#REF!</v>
      </c>
      <c r="U210" s="20" t="e">
        <f ca="1">SUMIF(#REF!,"*-Si-VEQ-*-"&amp;$A210&amp;"-"&amp;T$2,INDIRECT("'BD Ppto'!"&amp;#REF!))</f>
        <v>#REF!</v>
      </c>
      <c r="V210" s="21" t="e">
        <f ca="1">SUMIF(#REF!,"*-Si-USD-*-"&amp;$A210&amp;"-"&amp;T$2,INDIRECT("'BD Ppto'!"&amp;#REF!))</f>
        <v>#REF!</v>
      </c>
      <c r="X210" s="27">
        <f ca="1">IFERROR(1000*SUMIF(#REF!,"*-Si-*-*-"&amp;$A210&amp;"-"&amp;Y$2,INDIRECT("'BD Ppto'!"&amp;#REF!))/(SUM(Y210:AA210)*AA$415),0)</f>
        <v>0</v>
      </c>
      <c r="Y210" s="19" t="e">
        <f ca="1">SUMIF(#REF!,"*-Si-VEF-*-"&amp;$A210&amp;"-"&amp;Y$2,INDIRECT("'BD Ppto'!"&amp;#REF!))</f>
        <v>#REF!</v>
      </c>
      <c r="Z210" s="20" t="e">
        <f ca="1">SUMIF(#REF!,"*-Si-VEQ-*-"&amp;$A210&amp;"-"&amp;Y$2,INDIRECT("'BD Ppto'!"&amp;#REF!))</f>
        <v>#REF!</v>
      </c>
      <c r="AA210" s="21" t="e">
        <f ca="1">SUMIF(#REF!,"*-Si-USD-*-"&amp;$A210&amp;"-"&amp;Y$2,INDIRECT("'BD Ppto'!"&amp;#REF!))</f>
        <v>#REF!</v>
      </c>
      <c r="AC210" s="28">
        <f ca="1">IFERROR(1000*SUMIF(#REF!,"*-Si-*-Si-"&amp;$A210&amp;"-"&amp;AD$2,INDIRECT("'BD Ppto'!"&amp;#REF!))/(SUM(AD210:AF210)*AF$415),0)</f>
        <v>0</v>
      </c>
      <c r="AD210" s="22" t="e">
        <f ca="1">SUMIF(#REF!,"*-Si-VEF-Si-"&amp;$A210&amp;"-"&amp;AD$2,INDIRECT("'BD Ppto'!"&amp;#REF!))</f>
        <v>#REF!</v>
      </c>
      <c r="AE210" s="23" t="e">
        <f ca="1">SUMIF(#REF!,"*-Si-VEQ-Si-"&amp;$A210&amp;"-"&amp;AD$2,INDIRECT("'BD Ppto'!"&amp;#REF!))</f>
        <v>#REF!</v>
      </c>
      <c r="AF210" s="24" t="e">
        <f ca="1">SUMIF(#REF!,"*-Si-USD-Si-"&amp;$A210&amp;"-"&amp;AD$2,INDIRECT("'BD Ppto'!"&amp;#REF!))</f>
        <v>#REF!</v>
      </c>
      <c r="AI210" s="27">
        <f>IFERROR(1000*SUMIF(#REF!,"*-Si-*-*-"&amp;$A210&amp;"-"&amp;$AJ$2,#REF!)/((SUMIF(#REF!,"*-Si-*-*-"&amp;$A210&amp;"-"&amp;$AJ$2,#REF!))*$AV$6),0)</f>
        <v>0</v>
      </c>
      <c r="AJ210" s="25" t="e">
        <f>SUMIF(#REF!,"*-Si-VEF-*-"&amp;$A210&amp;"-"&amp;$AJ$2,#REF!)</f>
        <v>#REF!</v>
      </c>
      <c r="AK210" s="19" t="e">
        <f>SUMIF(#REF!,"*-Si-VEF-*-"&amp;$A210&amp;"-"&amp;$AJ$2,#REF!)</f>
        <v>#REF!</v>
      </c>
      <c r="AL210" s="19" t="e">
        <f>(SUMIF(#REF!,"*-Si-VEF-*-"&amp;$A210&amp;"-"&amp;$AJ$2,#REF!)*AL$6-SUMIF(#REF!,"*-Si-VEF-*-"&amp;$A210&amp;"-"&amp;$AJ$2,#REF!)*AK$6)/AL$5</f>
        <v>#REF!</v>
      </c>
      <c r="AM210" s="19" t="e">
        <f>(SUMIF(#REF!,"*-Si-VEF-*-"&amp;$A210&amp;"-"&amp;$AJ$2,#REF!)*AM$6-SUMIF(#REF!,"*-Si-VEF-*-"&amp;$A210&amp;"-"&amp;$AJ$2,#REF!)*AL$6)/AM$5</f>
        <v>#REF!</v>
      </c>
      <c r="AN210" s="19" t="e">
        <f>(SUMIF(#REF!,"*-Si-VEF-*-"&amp;$A210&amp;"-"&amp;$AJ$2,#REF!)*AN$6-SUMIF(#REF!,"*-Si-VEF-*-"&amp;$A210&amp;"-"&amp;$AJ$2,#REF!)*AM$6)/AN$5</f>
        <v>#REF!</v>
      </c>
      <c r="AO210" s="19" t="e">
        <f>(SUMIF(#REF!,"*-Si-VEF-*-"&amp;$A210&amp;"-"&amp;$AJ$2,#REF!)*AO$6-SUMIF(#REF!,"*-Si-VEF-*-"&amp;$A210&amp;"-"&amp;$AJ$2,#REF!)*AN$6)/AO$5</f>
        <v>#REF!</v>
      </c>
      <c r="AP210" s="19" t="e">
        <f>(SUMIF(#REF!,"*-Si-VEF-*-"&amp;$A210&amp;"-"&amp;$AJ$2,#REF!)*AP$6-SUMIF(#REF!,"*-Si-VEF-*-"&amp;$A210&amp;"-"&amp;$AJ$2,#REF!)*AO$6)/AP$5</f>
        <v>#REF!</v>
      </c>
      <c r="AQ210" s="19" t="e">
        <f>(SUMIF(#REF!,"*-Si-VEF-*-"&amp;$A210&amp;"-"&amp;$AJ$2,#REF!)*AQ$6-SUMIF(#REF!,"*-Si-VEF-*-"&amp;$A210&amp;"-"&amp;$AJ$2,#REF!)*AP$6)/AQ$5</f>
        <v>#REF!</v>
      </c>
      <c r="AR210" s="19" t="e">
        <f>(SUMIF(#REF!,"*-Si-VEF-*-"&amp;$A210&amp;"-"&amp;$AJ$2,#REF!)*AR$6-SUMIF(#REF!,"*-Si-VEF-*-"&amp;$A210&amp;"-"&amp;$AJ$2,#REF!)*AQ$6)/AR$5</f>
        <v>#REF!</v>
      </c>
      <c r="AS210" s="19" t="e">
        <f>(SUMIF(#REF!,"*-Si-VEF-*-"&amp;$A210&amp;"-"&amp;$AJ$2,#REF!)*AS$6-SUMIF(#REF!,"*-Si-VEF-*-"&amp;$A210&amp;"-"&amp;$AJ$2,#REF!)*AR$6)/AS$5</f>
        <v>#REF!</v>
      </c>
      <c r="AT210" s="19" t="e">
        <f>(SUMIF(#REF!,"*-Si-VEF-*-"&amp;$A210&amp;"-"&amp;$AJ$2,#REF!)*AT$6-SUMIF(#REF!,"*-Si-VEF-*-"&amp;$A210&amp;"-"&amp;$AJ$2,#REF!)*AS$6)/AT$5</f>
        <v>#REF!</v>
      </c>
      <c r="AU210" s="19" t="e">
        <f>(SUMIF(#REF!,"*-Si-VEF-*-"&amp;$A210&amp;"-"&amp;$AJ$2,#REF!)*AU$6-SUMIF(#REF!,"*-Si-VEF-*-"&amp;$A210&amp;"-"&amp;$AJ$2,#REF!)*AT$6)/AU$5</f>
        <v>#REF!</v>
      </c>
      <c r="AV210" s="19" t="e">
        <f>(SUMIF(#REF!,"*-Si-VEF-*-"&amp;$A210&amp;"-"&amp;$AJ$2,#REF!)*AV$6-SUMIF(#REF!,"*-Si-VEF-*-"&amp;$A210&amp;"-"&amp;$AJ$2,#REF!)*AU$6)/AV$5</f>
        <v>#REF!</v>
      </c>
      <c r="AX210" s="25" t="e">
        <f>SUMIF(#REF!,"*-Si-VEQ-*-"&amp;$A210&amp;"-"&amp;$AJ$2,#REF!)</f>
        <v>#REF!</v>
      </c>
      <c r="AY210" s="20" t="e">
        <f>SUMIF(#REF!,"*-Si-VEQ-*-"&amp;$A210&amp;"-"&amp;$AJ$2,#REF!)</f>
        <v>#REF!</v>
      </c>
      <c r="AZ210" s="20" t="e">
        <f>(SUMIF(#REF!,"*-Si-VEQ-*-"&amp;$A210&amp;"-"&amp;$AJ$2,#REF!)*AZ$6-SUMIF(#REF!,"*-Si-VEQ-*-"&amp;$A210&amp;"-"&amp;$AJ$2,#REF!)*AY$6)/AZ$5</f>
        <v>#REF!</v>
      </c>
      <c r="BA210" s="20" t="e">
        <f>(SUMIF(#REF!,"*-Si-VEQ-*-"&amp;$A210&amp;"-"&amp;$AJ$2,#REF!)*BA$6-SUMIF(#REF!,"*-Si-VEQ-*-"&amp;$A210&amp;"-"&amp;$AJ$2,#REF!)*AZ$6)/BA$5</f>
        <v>#REF!</v>
      </c>
      <c r="BB210" s="20" t="e">
        <f>(SUMIF(#REF!,"*-Si-VEQ-*-"&amp;$A210&amp;"-"&amp;$AJ$2,#REF!)*BB$6-SUMIF(#REF!,"*-Si-VEQ-*-"&amp;$A210&amp;"-"&amp;$AJ$2,#REF!)*BA$6)/BB$5</f>
        <v>#REF!</v>
      </c>
      <c r="BC210" s="20" t="e">
        <f>(SUMIF(#REF!,"*-Si-VEQ-*-"&amp;$A210&amp;"-"&amp;$AJ$2,#REF!)*BC$6-SUMIF(#REF!,"*-Si-VEQ-*-"&amp;$A210&amp;"-"&amp;$AJ$2,#REF!)*BB$6)/BC$5</f>
        <v>#REF!</v>
      </c>
      <c r="BD210" s="20" t="e">
        <f>(SUMIF(#REF!,"*-Si-VEQ-*-"&amp;$A210&amp;"-"&amp;$AJ$2,#REF!)*BD$6-SUMIF(#REF!,"*-Si-VEQ-*-"&amp;$A210&amp;"-"&amp;$AJ$2,#REF!)*BC$6)/BD$5</f>
        <v>#REF!</v>
      </c>
      <c r="BE210" s="20" t="e">
        <f>(SUMIF(#REF!,"*-Si-VEQ-*-"&amp;$A210&amp;"-"&amp;$AJ$2,#REF!)*BE$6-SUMIF(#REF!,"*-Si-VEQ-*-"&amp;$A210&amp;"-"&amp;$AJ$2,#REF!)*BD$6)/BE$5</f>
        <v>#REF!</v>
      </c>
      <c r="BF210" s="20" t="e">
        <f>(SUMIF(#REF!,"*-Si-VEQ-*-"&amp;$A210&amp;"-"&amp;$AJ$2,#REF!)*BF$6-SUMIF(#REF!,"*-Si-VEQ-*-"&amp;$A210&amp;"-"&amp;$AJ$2,#REF!)*BE$6)/BF$5</f>
        <v>#REF!</v>
      </c>
      <c r="BG210" s="20" t="e">
        <f>(SUMIF(#REF!,"*-Si-VEQ-*-"&amp;$A210&amp;"-"&amp;$AJ$2,#REF!)*BG$6-SUMIF(#REF!,"*-Si-VEQ-*-"&amp;$A210&amp;"-"&amp;$AJ$2,#REF!)*BF$6)/BG$5</f>
        <v>#REF!</v>
      </c>
      <c r="BH210" s="20" t="e">
        <f>(SUMIF(#REF!,"*-Si-VEQ-*-"&amp;$A210&amp;"-"&amp;$AJ$2,#REF!)*BH$6-SUMIF(#REF!,"*-Si-VEQ-*-"&amp;$A210&amp;"-"&amp;$AJ$2,#REF!)*BG$6)/BH$5</f>
        <v>#REF!</v>
      </c>
      <c r="BI210" s="20" t="e">
        <f>(SUMIF(#REF!,"*-Si-VEQ-*-"&amp;$A210&amp;"-"&amp;$AJ$2,#REF!)*BI$6-SUMIF(#REF!,"*-Si-VEQ-*-"&amp;$A210&amp;"-"&amp;$AJ$2,#REF!)*BH$6)/BI$5</f>
        <v>#REF!</v>
      </c>
      <c r="BJ210" s="20" t="e">
        <f>(SUMIF(#REF!,"*-Si-VEQ-*-"&amp;$A210&amp;"-"&amp;$AJ$2,#REF!)*BJ$6-SUMIF(#REF!,"*-Si-VEQ-*-"&amp;$A210&amp;"-"&amp;$AJ$2,#REF!)*BI$6)/BJ$5</f>
        <v>#REF!</v>
      </c>
      <c r="BL210" s="25" t="e">
        <f>SUMIF(#REF!,"*-Si-USD-*-"&amp;$A210&amp;"-"&amp;$AJ$2,#REF!)</f>
        <v>#REF!</v>
      </c>
      <c r="BM210" s="21" t="e">
        <f>SUMIF(#REF!,"*-Si-USD-*-"&amp;$A210&amp;"-"&amp;$AJ$2,#REF!)</f>
        <v>#REF!</v>
      </c>
      <c r="BN210" s="21" t="e">
        <f>(SUMIF(#REF!,"*-Si-USD-*-"&amp;$A210&amp;"-"&amp;$AJ$2,#REF!)*BN$6-SUMIF(#REF!,"*-Si-USD-*-"&amp;$A210&amp;"-"&amp;$AJ$2,#REF!)*BM$6)/BN$5</f>
        <v>#REF!</v>
      </c>
      <c r="BO210" s="21" t="e">
        <f>(SUMIF(#REF!,"*-Si-USD-*-"&amp;$A210&amp;"-"&amp;$AJ$2,#REF!)*BO$6-SUMIF(#REF!,"*-Si-USD-*-"&amp;$A210&amp;"-"&amp;$AJ$2,#REF!)*BN$6)/BO$5</f>
        <v>#REF!</v>
      </c>
      <c r="BP210" s="21" t="e">
        <f>(SUMIF(#REF!,"*-Si-USD-*-"&amp;$A210&amp;"-"&amp;$AJ$2,#REF!)*BP$6-SUMIF(#REF!,"*-Si-USD-*-"&amp;$A210&amp;"-"&amp;$AJ$2,#REF!)*BO$6)/BP$5</f>
        <v>#REF!</v>
      </c>
      <c r="BQ210" s="21" t="e">
        <f>(SUMIF(#REF!,"*-Si-USD-*-"&amp;$A210&amp;"-"&amp;$AJ$2,#REF!)*BQ$6-SUMIF(#REF!,"*-Si-USD-*-"&amp;$A210&amp;"-"&amp;$AJ$2,#REF!)*BP$6)/BQ$5</f>
        <v>#REF!</v>
      </c>
      <c r="BR210" s="21" t="e">
        <f>(SUMIF(#REF!,"*-Si-USD-*-"&amp;$A210&amp;"-"&amp;$AJ$2,#REF!)*BR$6-SUMIF(#REF!,"*-Si-USD-*-"&amp;$A210&amp;"-"&amp;$AJ$2,#REF!)*BQ$6)/BR$5</f>
        <v>#REF!</v>
      </c>
      <c r="BS210" s="21" t="e">
        <f>(SUMIF(#REF!,"*-Si-USD-*-"&amp;$A210&amp;"-"&amp;$AJ$2,#REF!)*BS$6-SUMIF(#REF!,"*-Si-USD-*-"&amp;$A210&amp;"-"&amp;$AJ$2,#REF!)*BR$6)/BS$5</f>
        <v>#REF!</v>
      </c>
      <c r="BT210" s="21" t="e">
        <f>(SUMIF(#REF!,"*-Si-USD-*-"&amp;$A210&amp;"-"&amp;$AJ$2,#REF!)*BT$6-SUMIF(#REF!,"*-Si-USD-*-"&amp;$A210&amp;"-"&amp;$AJ$2,#REF!)*BS$6)/BT$5</f>
        <v>#REF!</v>
      </c>
      <c r="BU210" s="21" t="e">
        <f>(SUMIF(#REF!,"*-Si-USD-*-"&amp;$A210&amp;"-"&amp;$AJ$2,#REF!)*BU$6-SUMIF(#REF!,"*-Si-USD-*-"&amp;$A210&amp;"-"&amp;$AJ$2,#REF!)*BT$6)/BU$5</f>
        <v>#REF!</v>
      </c>
      <c r="BV210" s="21" t="e">
        <f>(SUMIF(#REF!,"*-Si-USD-*-"&amp;$A210&amp;"-"&amp;$AJ$2,#REF!)*BV$6-SUMIF(#REF!,"*-Si-USD-*-"&amp;$A210&amp;"-"&amp;$AJ$2,#REF!)*BU$6)/BV$5</f>
        <v>#REF!</v>
      </c>
      <c r="BW210" s="21" t="e">
        <f>(SUMIF(#REF!,"*-Si-USD-*-"&amp;$A210&amp;"-"&amp;$AJ$2,#REF!)*BW$6-SUMIF(#REF!,"*-Si-USD-*-"&amp;$A210&amp;"-"&amp;$AJ$2,#REF!)*BV$6)/BW$5</f>
        <v>#REF!</v>
      </c>
      <c r="BX210" s="21" t="e">
        <f>(SUMIF(#REF!,"*-Si-USD-*-"&amp;$A210&amp;"-"&amp;$AJ$2,#REF!)*BX$6-SUMIF(#REF!,"*-Si-USD-*-"&amp;$A210&amp;"-"&amp;$AJ$2,#REF!)*BW$6)/BX$5</f>
        <v>#REF!</v>
      </c>
      <c r="CB210" s="28">
        <f>IFERROR(1000*SUMIF(#REF!,"*-Si-*-Si-"&amp;$A210&amp;"-"&amp;$AJ$2,#REF!)/(SUM(CC210:CE210)*$BX$6),0)</f>
        <v>0</v>
      </c>
      <c r="CC210" s="22" t="e">
        <f>SUMIF(#REF!,"*-Si-VEF-Si-"&amp;$A210&amp;"-"&amp;$AJ$2,#REF!)</f>
        <v>#REF!</v>
      </c>
      <c r="CD210" s="23" t="e">
        <f>SUMIF(#REF!,"*-Si-VEQ-Si-"&amp;$A210&amp;"-"&amp;$AJ$2,#REF!)</f>
        <v>#REF!</v>
      </c>
      <c r="CE210" s="24" t="e">
        <f>SUMIF(#REF!,"*-Si-USD-Si-"&amp;$A210&amp;"-"&amp;$AJ$2,#REF!)</f>
        <v>#REF!</v>
      </c>
      <c r="CI210" s="15" t="str">
        <f t="shared" si="53"/>
        <v>E210</v>
      </c>
      <c r="CK210" s="16">
        <v>5</v>
      </c>
      <c r="CL210" s="16">
        <v>0</v>
      </c>
      <c r="CM210" s="16">
        <v>4</v>
      </c>
    </row>
    <row r="211" spans="1:91" ht="20.100000000000001" customHeight="1" x14ac:dyDescent="0.25">
      <c r="A211" s="18" t="s">
        <v>336</v>
      </c>
      <c r="E211" s="15" t="s">
        <v>336</v>
      </c>
      <c r="G211" s="15" t="str">
        <f t="shared" si="54"/>
        <v>D211</v>
      </c>
      <c r="I211" s="27">
        <f ca="1">IFERROR(1000*SUMIF(#REF!,"*-Si-*-*-"&amp;$A211&amp;"-"&amp;J$2,INDIRECT("'BD Ppto'!"&amp;#REF!))/(SUM(J211:L211)*L$415),0)</f>
        <v>0</v>
      </c>
      <c r="J211" s="19" t="e">
        <f ca="1">SUMIF(#REF!,"*-Si-VEF-*-"&amp;$A211&amp;"-"&amp;$J$2,INDIRECT("'BD Ppto'!"&amp;#REF!))</f>
        <v>#REF!</v>
      </c>
      <c r="K211" s="20" t="e">
        <f ca="1">SUMIF(#REF!,"*-Si-VEQ-*-"&amp;$A211&amp;"-"&amp;$J$2,INDIRECT("'BD Ppto'!"&amp;#REF!))</f>
        <v>#REF!</v>
      </c>
      <c r="L211" s="21" t="e">
        <f ca="1">SUMIF(#REF!,"*-Si-USD-*-"&amp;$A211&amp;"-"&amp;$J$2,INDIRECT("'BD Ppto'!"&amp;#REF!))</f>
        <v>#REF!</v>
      </c>
      <c r="N211" s="27">
        <f ca="1">IFERROR(1000*SUMIF(#REF!,"*-Si-*-*-"&amp;$A211&amp;"-"&amp;O$2,INDIRECT("'BD Ppto'!"&amp;#REF!))/(SUM(O211:Q211)*Q$415),0)</f>
        <v>0</v>
      </c>
      <c r="O211" s="19" t="e">
        <f ca="1">SUMIF(#REF!,"*-Si-VEF-*-"&amp;$A211&amp;"-"&amp;O$2,INDIRECT("'BD Ppto'!"&amp;#REF!))</f>
        <v>#REF!</v>
      </c>
      <c r="P211" s="20" t="e">
        <f ca="1">SUMIF(#REF!,"*-Si-VEQ-*-"&amp;$A211&amp;"-"&amp;O$2,INDIRECT("'BD Ppto'!"&amp;#REF!))</f>
        <v>#REF!</v>
      </c>
      <c r="Q211" s="21" t="e">
        <f ca="1">SUMIF(#REF!,"*-Si-USD-*-"&amp;$A211&amp;"-"&amp;O$2,INDIRECT("'BD Ppto'!"&amp;#REF!))</f>
        <v>#REF!</v>
      </c>
      <c r="S211" s="27">
        <f ca="1">IFERROR(1000*SUMIF(#REF!,"*-Si-*-*-"&amp;$A211&amp;"-"&amp;T$2,INDIRECT("'BD Ppto'!"&amp;#REF!))/(SUM(T211:V211)*V$415),0)</f>
        <v>0</v>
      </c>
      <c r="T211" s="19" t="e">
        <f ca="1">SUMIF(#REF!,"*-Si-VEF-*-"&amp;$A211&amp;"-"&amp;T$2,INDIRECT("'BD Ppto'!"&amp;#REF!))</f>
        <v>#REF!</v>
      </c>
      <c r="U211" s="20" t="e">
        <f ca="1">SUMIF(#REF!,"*-Si-VEQ-*-"&amp;$A211&amp;"-"&amp;T$2,INDIRECT("'BD Ppto'!"&amp;#REF!))</f>
        <v>#REF!</v>
      </c>
      <c r="V211" s="21" t="e">
        <f ca="1">SUMIF(#REF!,"*-Si-USD-*-"&amp;$A211&amp;"-"&amp;T$2,INDIRECT("'BD Ppto'!"&amp;#REF!))</f>
        <v>#REF!</v>
      </c>
      <c r="X211" s="27">
        <f ca="1">IFERROR(1000*SUMIF(#REF!,"*-Si-*-*-"&amp;$A211&amp;"-"&amp;Y$2,INDIRECT("'BD Ppto'!"&amp;#REF!))/(SUM(Y211:AA211)*AA$415),0)</f>
        <v>0</v>
      </c>
      <c r="Y211" s="19" t="e">
        <f ca="1">SUMIF(#REF!,"*-Si-VEF-*-"&amp;$A211&amp;"-"&amp;Y$2,INDIRECT("'BD Ppto'!"&amp;#REF!))</f>
        <v>#REF!</v>
      </c>
      <c r="Z211" s="20" t="e">
        <f ca="1">SUMIF(#REF!,"*-Si-VEQ-*-"&amp;$A211&amp;"-"&amp;Y$2,INDIRECT("'BD Ppto'!"&amp;#REF!))</f>
        <v>#REF!</v>
      </c>
      <c r="AA211" s="21" t="e">
        <f ca="1">SUMIF(#REF!,"*-Si-USD-*-"&amp;$A211&amp;"-"&amp;Y$2,INDIRECT("'BD Ppto'!"&amp;#REF!))</f>
        <v>#REF!</v>
      </c>
      <c r="AC211" s="28">
        <f ca="1">IFERROR(1000*SUMIF(#REF!,"*-Si-*-Si-"&amp;$A211&amp;"-"&amp;AD$2,INDIRECT("'BD Ppto'!"&amp;#REF!))/(SUM(AD211:AF211)*AF$415),0)</f>
        <v>0</v>
      </c>
      <c r="AD211" s="22" t="e">
        <f ca="1">SUMIF(#REF!,"*-Si-VEF-Si-"&amp;$A211&amp;"-"&amp;AD$2,INDIRECT("'BD Ppto'!"&amp;#REF!))</f>
        <v>#REF!</v>
      </c>
      <c r="AE211" s="23" t="e">
        <f ca="1">SUMIF(#REF!,"*-Si-VEQ-Si-"&amp;$A211&amp;"-"&amp;AD$2,INDIRECT("'BD Ppto'!"&amp;#REF!))</f>
        <v>#REF!</v>
      </c>
      <c r="AF211" s="24" t="e">
        <f ca="1">SUMIF(#REF!,"*-Si-USD-Si-"&amp;$A211&amp;"-"&amp;AD$2,INDIRECT("'BD Ppto'!"&amp;#REF!))</f>
        <v>#REF!</v>
      </c>
      <c r="AI211" s="27">
        <f>IFERROR(1000*SUMIF(#REF!,"*-Si-*-*-"&amp;$A211&amp;"-"&amp;$AJ$2,#REF!)/((SUMIF(#REF!,"*-Si-*-*-"&amp;$A211&amp;"-"&amp;$AJ$2,#REF!))*$AV$6),0)</f>
        <v>0</v>
      </c>
      <c r="AJ211" s="25" t="e">
        <f>SUMIF(#REF!,"*-Si-VEF-*-"&amp;$A211&amp;"-"&amp;$AJ$2,#REF!)</f>
        <v>#REF!</v>
      </c>
      <c r="AK211" s="19" t="e">
        <f>SUMIF(#REF!,"*-Si-VEF-*-"&amp;$A211&amp;"-"&amp;$AJ$2,#REF!)</f>
        <v>#REF!</v>
      </c>
      <c r="AL211" s="19" t="e">
        <f>(SUMIF(#REF!,"*-Si-VEF-*-"&amp;$A211&amp;"-"&amp;$AJ$2,#REF!)*AL$6-SUMIF(#REF!,"*-Si-VEF-*-"&amp;$A211&amp;"-"&amp;$AJ$2,#REF!)*AK$6)/AL$5</f>
        <v>#REF!</v>
      </c>
      <c r="AM211" s="19" t="e">
        <f>(SUMIF(#REF!,"*-Si-VEF-*-"&amp;$A211&amp;"-"&amp;$AJ$2,#REF!)*AM$6-SUMIF(#REF!,"*-Si-VEF-*-"&amp;$A211&amp;"-"&amp;$AJ$2,#REF!)*AL$6)/AM$5</f>
        <v>#REF!</v>
      </c>
      <c r="AN211" s="19" t="e">
        <f>(SUMIF(#REF!,"*-Si-VEF-*-"&amp;$A211&amp;"-"&amp;$AJ$2,#REF!)*AN$6-SUMIF(#REF!,"*-Si-VEF-*-"&amp;$A211&amp;"-"&amp;$AJ$2,#REF!)*AM$6)/AN$5</f>
        <v>#REF!</v>
      </c>
      <c r="AO211" s="19" t="e">
        <f>(SUMIF(#REF!,"*-Si-VEF-*-"&amp;$A211&amp;"-"&amp;$AJ$2,#REF!)*AO$6-SUMIF(#REF!,"*-Si-VEF-*-"&amp;$A211&amp;"-"&amp;$AJ$2,#REF!)*AN$6)/AO$5</f>
        <v>#REF!</v>
      </c>
      <c r="AP211" s="19" t="e">
        <f>(SUMIF(#REF!,"*-Si-VEF-*-"&amp;$A211&amp;"-"&amp;$AJ$2,#REF!)*AP$6-SUMIF(#REF!,"*-Si-VEF-*-"&amp;$A211&amp;"-"&amp;$AJ$2,#REF!)*AO$6)/AP$5</f>
        <v>#REF!</v>
      </c>
      <c r="AQ211" s="19" t="e">
        <f>(SUMIF(#REF!,"*-Si-VEF-*-"&amp;$A211&amp;"-"&amp;$AJ$2,#REF!)*AQ$6-SUMIF(#REF!,"*-Si-VEF-*-"&amp;$A211&amp;"-"&amp;$AJ$2,#REF!)*AP$6)/AQ$5</f>
        <v>#REF!</v>
      </c>
      <c r="AR211" s="19" t="e">
        <f>(SUMIF(#REF!,"*-Si-VEF-*-"&amp;$A211&amp;"-"&amp;$AJ$2,#REF!)*AR$6-SUMIF(#REF!,"*-Si-VEF-*-"&amp;$A211&amp;"-"&amp;$AJ$2,#REF!)*AQ$6)/AR$5</f>
        <v>#REF!</v>
      </c>
      <c r="AS211" s="19" t="e">
        <f>(SUMIF(#REF!,"*-Si-VEF-*-"&amp;$A211&amp;"-"&amp;$AJ$2,#REF!)*AS$6-SUMIF(#REF!,"*-Si-VEF-*-"&amp;$A211&amp;"-"&amp;$AJ$2,#REF!)*AR$6)/AS$5</f>
        <v>#REF!</v>
      </c>
      <c r="AT211" s="19" t="e">
        <f>(SUMIF(#REF!,"*-Si-VEF-*-"&amp;$A211&amp;"-"&amp;$AJ$2,#REF!)*AT$6-SUMIF(#REF!,"*-Si-VEF-*-"&amp;$A211&amp;"-"&amp;$AJ$2,#REF!)*AS$6)/AT$5</f>
        <v>#REF!</v>
      </c>
      <c r="AU211" s="19" t="e">
        <f>(SUMIF(#REF!,"*-Si-VEF-*-"&amp;$A211&amp;"-"&amp;$AJ$2,#REF!)*AU$6-SUMIF(#REF!,"*-Si-VEF-*-"&amp;$A211&amp;"-"&amp;$AJ$2,#REF!)*AT$6)/AU$5</f>
        <v>#REF!</v>
      </c>
      <c r="AV211" s="19" t="e">
        <f>(SUMIF(#REF!,"*-Si-VEF-*-"&amp;$A211&amp;"-"&amp;$AJ$2,#REF!)*AV$6-SUMIF(#REF!,"*-Si-VEF-*-"&amp;$A211&amp;"-"&amp;$AJ$2,#REF!)*AU$6)/AV$5</f>
        <v>#REF!</v>
      </c>
      <c r="AX211" s="25" t="e">
        <f>SUMIF(#REF!,"*-Si-VEQ-*-"&amp;$A211&amp;"-"&amp;$AJ$2,#REF!)</f>
        <v>#REF!</v>
      </c>
      <c r="AY211" s="20" t="e">
        <f>SUMIF(#REF!,"*-Si-VEQ-*-"&amp;$A211&amp;"-"&amp;$AJ$2,#REF!)</f>
        <v>#REF!</v>
      </c>
      <c r="AZ211" s="20" t="e">
        <f>(SUMIF(#REF!,"*-Si-VEQ-*-"&amp;$A211&amp;"-"&amp;$AJ$2,#REF!)*AZ$6-SUMIF(#REF!,"*-Si-VEQ-*-"&amp;$A211&amp;"-"&amp;$AJ$2,#REF!)*AY$6)/AZ$5</f>
        <v>#REF!</v>
      </c>
      <c r="BA211" s="20" t="e">
        <f>(SUMIF(#REF!,"*-Si-VEQ-*-"&amp;$A211&amp;"-"&amp;$AJ$2,#REF!)*BA$6-SUMIF(#REF!,"*-Si-VEQ-*-"&amp;$A211&amp;"-"&amp;$AJ$2,#REF!)*AZ$6)/BA$5</f>
        <v>#REF!</v>
      </c>
      <c r="BB211" s="20" t="e">
        <f>(SUMIF(#REF!,"*-Si-VEQ-*-"&amp;$A211&amp;"-"&amp;$AJ$2,#REF!)*BB$6-SUMIF(#REF!,"*-Si-VEQ-*-"&amp;$A211&amp;"-"&amp;$AJ$2,#REF!)*BA$6)/BB$5</f>
        <v>#REF!</v>
      </c>
      <c r="BC211" s="20" t="e">
        <f>(SUMIF(#REF!,"*-Si-VEQ-*-"&amp;$A211&amp;"-"&amp;$AJ$2,#REF!)*BC$6-SUMIF(#REF!,"*-Si-VEQ-*-"&amp;$A211&amp;"-"&amp;$AJ$2,#REF!)*BB$6)/BC$5</f>
        <v>#REF!</v>
      </c>
      <c r="BD211" s="20" t="e">
        <f>(SUMIF(#REF!,"*-Si-VEQ-*-"&amp;$A211&amp;"-"&amp;$AJ$2,#REF!)*BD$6-SUMIF(#REF!,"*-Si-VEQ-*-"&amp;$A211&amp;"-"&amp;$AJ$2,#REF!)*BC$6)/BD$5</f>
        <v>#REF!</v>
      </c>
      <c r="BE211" s="20" t="e">
        <f>(SUMIF(#REF!,"*-Si-VEQ-*-"&amp;$A211&amp;"-"&amp;$AJ$2,#REF!)*BE$6-SUMIF(#REF!,"*-Si-VEQ-*-"&amp;$A211&amp;"-"&amp;$AJ$2,#REF!)*BD$6)/BE$5</f>
        <v>#REF!</v>
      </c>
      <c r="BF211" s="20" t="e">
        <f>(SUMIF(#REF!,"*-Si-VEQ-*-"&amp;$A211&amp;"-"&amp;$AJ$2,#REF!)*BF$6-SUMIF(#REF!,"*-Si-VEQ-*-"&amp;$A211&amp;"-"&amp;$AJ$2,#REF!)*BE$6)/BF$5</f>
        <v>#REF!</v>
      </c>
      <c r="BG211" s="20" t="e">
        <f>(SUMIF(#REF!,"*-Si-VEQ-*-"&amp;$A211&amp;"-"&amp;$AJ$2,#REF!)*BG$6-SUMIF(#REF!,"*-Si-VEQ-*-"&amp;$A211&amp;"-"&amp;$AJ$2,#REF!)*BF$6)/BG$5</f>
        <v>#REF!</v>
      </c>
      <c r="BH211" s="20" t="e">
        <f>(SUMIF(#REF!,"*-Si-VEQ-*-"&amp;$A211&amp;"-"&amp;$AJ$2,#REF!)*BH$6-SUMIF(#REF!,"*-Si-VEQ-*-"&amp;$A211&amp;"-"&amp;$AJ$2,#REF!)*BG$6)/BH$5</f>
        <v>#REF!</v>
      </c>
      <c r="BI211" s="20" t="e">
        <f>(SUMIF(#REF!,"*-Si-VEQ-*-"&amp;$A211&amp;"-"&amp;$AJ$2,#REF!)*BI$6-SUMIF(#REF!,"*-Si-VEQ-*-"&amp;$A211&amp;"-"&amp;$AJ$2,#REF!)*BH$6)/BI$5</f>
        <v>#REF!</v>
      </c>
      <c r="BJ211" s="20" t="e">
        <f>(SUMIF(#REF!,"*-Si-VEQ-*-"&amp;$A211&amp;"-"&amp;$AJ$2,#REF!)*BJ$6-SUMIF(#REF!,"*-Si-VEQ-*-"&amp;$A211&amp;"-"&amp;$AJ$2,#REF!)*BI$6)/BJ$5</f>
        <v>#REF!</v>
      </c>
      <c r="BL211" s="25" t="e">
        <f>SUMIF(#REF!,"*-Si-USD-*-"&amp;$A211&amp;"-"&amp;$AJ$2,#REF!)</f>
        <v>#REF!</v>
      </c>
      <c r="BM211" s="21" t="e">
        <f>SUMIF(#REF!,"*-Si-USD-*-"&amp;$A211&amp;"-"&amp;$AJ$2,#REF!)</f>
        <v>#REF!</v>
      </c>
      <c r="BN211" s="21" t="e">
        <f>(SUMIF(#REF!,"*-Si-USD-*-"&amp;$A211&amp;"-"&amp;$AJ$2,#REF!)*BN$6-SUMIF(#REF!,"*-Si-USD-*-"&amp;$A211&amp;"-"&amp;$AJ$2,#REF!)*BM$6)/BN$5</f>
        <v>#REF!</v>
      </c>
      <c r="BO211" s="21" t="e">
        <f>(SUMIF(#REF!,"*-Si-USD-*-"&amp;$A211&amp;"-"&amp;$AJ$2,#REF!)*BO$6-SUMIF(#REF!,"*-Si-USD-*-"&amp;$A211&amp;"-"&amp;$AJ$2,#REF!)*BN$6)/BO$5</f>
        <v>#REF!</v>
      </c>
      <c r="BP211" s="21" t="e">
        <f>(SUMIF(#REF!,"*-Si-USD-*-"&amp;$A211&amp;"-"&amp;$AJ$2,#REF!)*BP$6-SUMIF(#REF!,"*-Si-USD-*-"&amp;$A211&amp;"-"&amp;$AJ$2,#REF!)*BO$6)/BP$5</f>
        <v>#REF!</v>
      </c>
      <c r="BQ211" s="21" t="e">
        <f>(SUMIF(#REF!,"*-Si-USD-*-"&amp;$A211&amp;"-"&amp;$AJ$2,#REF!)*BQ$6-SUMIF(#REF!,"*-Si-USD-*-"&amp;$A211&amp;"-"&amp;$AJ$2,#REF!)*BP$6)/BQ$5</f>
        <v>#REF!</v>
      </c>
      <c r="BR211" s="21" t="e">
        <f>(SUMIF(#REF!,"*-Si-USD-*-"&amp;$A211&amp;"-"&amp;$AJ$2,#REF!)*BR$6-SUMIF(#REF!,"*-Si-USD-*-"&amp;$A211&amp;"-"&amp;$AJ$2,#REF!)*BQ$6)/BR$5</f>
        <v>#REF!</v>
      </c>
      <c r="BS211" s="21" t="e">
        <f>(SUMIF(#REF!,"*-Si-USD-*-"&amp;$A211&amp;"-"&amp;$AJ$2,#REF!)*BS$6-SUMIF(#REF!,"*-Si-USD-*-"&amp;$A211&amp;"-"&amp;$AJ$2,#REF!)*BR$6)/BS$5</f>
        <v>#REF!</v>
      </c>
      <c r="BT211" s="21" t="e">
        <f>(SUMIF(#REF!,"*-Si-USD-*-"&amp;$A211&amp;"-"&amp;$AJ$2,#REF!)*BT$6-SUMIF(#REF!,"*-Si-USD-*-"&amp;$A211&amp;"-"&amp;$AJ$2,#REF!)*BS$6)/BT$5</f>
        <v>#REF!</v>
      </c>
      <c r="BU211" s="21" t="e">
        <f>(SUMIF(#REF!,"*-Si-USD-*-"&amp;$A211&amp;"-"&amp;$AJ$2,#REF!)*BU$6-SUMIF(#REF!,"*-Si-USD-*-"&amp;$A211&amp;"-"&amp;$AJ$2,#REF!)*BT$6)/BU$5</f>
        <v>#REF!</v>
      </c>
      <c r="BV211" s="21" t="e">
        <f>(SUMIF(#REF!,"*-Si-USD-*-"&amp;$A211&amp;"-"&amp;$AJ$2,#REF!)*BV$6-SUMIF(#REF!,"*-Si-USD-*-"&amp;$A211&amp;"-"&amp;$AJ$2,#REF!)*BU$6)/BV$5</f>
        <v>#REF!</v>
      </c>
      <c r="BW211" s="21" t="e">
        <f>(SUMIF(#REF!,"*-Si-USD-*-"&amp;$A211&amp;"-"&amp;$AJ$2,#REF!)*BW$6-SUMIF(#REF!,"*-Si-USD-*-"&amp;$A211&amp;"-"&amp;$AJ$2,#REF!)*BV$6)/BW$5</f>
        <v>#REF!</v>
      </c>
      <c r="BX211" s="21" t="e">
        <f>(SUMIF(#REF!,"*-Si-USD-*-"&amp;$A211&amp;"-"&amp;$AJ$2,#REF!)*BX$6-SUMIF(#REF!,"*-Si-USD-*-"&amp;$A211&amp;"-"&amp;$AJ$2,#REF!)*BW$6)/BX$5</f>
        <v>#REF!</v>
      </c>
      <c r="CB211" s="28">
        <f>IFERROR(1000*SUMIF(#REF!,"*-Si-*-Si-"&amp;$A211&amp;"-"&amp;$AJ$2,#REF!)/(SUM(CC211:CE211)*$BX$6),0)</f>
        <v>0</v>
      </c>
      <c r="CC211" s="22" t="e">
        <f>SUMIF(#REF!,"*-Si-VEF-Si-"&amp;$A211&amp;"-"&amp;$AJ$2,#REF!)</f>
        <v>#REF!</v>
      </c>
      <c r="CD211" s="23" t="e">
        <f>SUMIF(#REF!,"*-Si-VEQ-Si-"&amp;$A211&amp;"-"&amp;$AJ$2,#REF!)</f>
        <v>#REF!</v>
      </c>
      <c r="CE211" s="24" t="e">
        <f>SUMIF(#REF!,"*-Si-USD-Si-"&amp;$A211&amp;"-"&amp;$AJ$2,#REF!)</f>
        <v>#REF!</v>
      </c>
      <c r="CI211" s="15" t="str">
        <f t="shared" si="53"/>
        <v>E211</v>
      </c>
      <c r="CK211" s="16">
        <v>5</v>
      </c>
      <c r="CL211" s="16">
        <v>0</v>
      </c>
      <c r="CM211" s="16">
        <v>4</v>
      </c>
    </row>
    <row r="212" spans="1:91" ht="20.100000000000001" customHeight="1" x14ac:dyDescent="0.25">
      <c r="A212" s="18" t="s">
        <v>337</v>
      </c>
      <c r="E212" s="15" t="s">
        <v>337</v>
      </c>
      <c r="G212" s="15" t="str">
        <f t="shared" si="54"/>
        <v>D212</v>
      </c>
      <c r="I212" s="27">
        <f ca="1">IFERROR(1000*SUMIF(#REF!,"*-Si-*-*-"&amp;$A212&amp;"-"&amp;J$2,INDIRECT("'BD Ppto'!"&amp;#REF!))/(SUM(J212:L212)*L$415),0)</f>
        <v>0</v>
      </c>
      <c r="J212" s="19" t="e">
        <f ca="1">SUMIF(#REF!,"*-Si-VEF-*-"&amp;$A212&amp;"-"&amp;$J$2,INDIRECT("'BD Ppto'!"&amp;#REF!))</f>
        <v>#REF!</v>
      </c>
      <c r="K212" s="20" t="e">
        <f ca="1">SUMIF(#REF!,"*-Si-VEQ-*-"&amp;$A212&amp;"-"&amp;$J$2,INDIRECT("'BD Ppto'!"&amp;#REF!))</f>
        <v>#REF!</v>
      </c>
      <c r="L212" s="21" t="e">
        <f ca="1">SUMIF(#REF!,"*-Si-USD-*-"&amp;$A212&amp;"-"&amp;$J$2,INDIRECT("'BD Ppto'!"&amp;#REF!))</f>
        <v>#REF!</v>
      </c>
      <c r="N212" s="27">
        <f ca="1">IFERROR(1000*SUMIF(#REF!,"*-Si-*-*-"&amp;$A212&amp;"-"&amp;O$2,INDIRECT("'BD Ppto'!"&amp;#REF!))/(SUM(O212:Q212)*Q$415),0)</f>
        <v>0</v>
      </c>
      <c r="O212" s="19" t="e">
        <f ca="1">SUMIF(#REF!,"*-Si-VEF-*-"&amp;$A212&amp;"-"&amp;O$2,INDIRECT("'BD Ppto'!"&amp;#REF!))</f>
        <v>#REF!</v>
      </c>
      <c r="P212" s="20" t="e">
        <f ca="1">SUMIF(#REF!,"*-Si-VEQ-*-"&amp;$A212&amp;"-"&amp;O$2,INDIRECT("'BD Ppto'!"&amp;#REF!))</f>
        <v>#REF!</v>
      </c>
      <c r="Q212" s="21" t="e">
        <f ca="1">SUMIF(#REF!,"*-Si-USD-*-"&amp;$A212&amp;"-"&amp;O$2,INDIRECT("'BD Ppto'!"&amp;#REF!))</f>
        <v>#REF!</v>
      </c>
      <c r="S212" s="27">
        <f ca="1">IFERROR(1000*SUMIF(#REF!,"*-Si-*-*-"&amp;$A212&amp;"-"&amp;T$2,INDIRECT("'BD Ppto'!"&amp;#REF!))/(SUM(T212:V212)*V$415),0)</f>
        <v>0</v>
      </c>
      <c r="T212" s="19" t="e">
        <f ca="1">SUMIF(#REF!,"*-Si-VEF-*-"&amp;$A212&amp;"-"&amp;T$2,INDIRECT("'BD Ppto'!"&amp;#REF!))</f>
        <v>#REF!</v>
      </c>
      <c r="U212" s="20" t="e">
        <f ca="1">SUMIF(#REF!,"*-Si-VEQ-*-"&amp;$A212&amp;"-"&amp;T$2,INDIRECT("'BD Ppto'!"&amp;#REF!))</f>
        <v>#REF!</v>
      </c>
      <c r="V212" s="21" t="e">
        <f ca="1">SUMIF(#REF!,"*-Si-USD-*-"&amp;$A212&amp;"-"&amp;T$2,INDIRECT("'BD Ppto'!"&amp;#REF!))</f>
        <v>#REF!</v>
      </c>
      <c r="X212" s="27">
        <f ca="1">IFERROR(1000*SUMIF(#REF!,"*-Si-*-*-"&amp;$A212&amp;"-"&amp;Y$2,INDIRECT("'BD Ppto'!"&amp;#REF!))/(SUM(Y212:AA212)*AA$415),0)</f>
        <v>0</v>
      </c>
      <c r="Y212" s="19" t="e">
        <f ca="1">SUMIF(#REF!,"*-Si-VEF-*-"&amp;$A212&amp;"-"&amp;Y$2,INDIRECT("'BD Ppto'!"&amp;#REF!))</f>
        <v>#REF!</v>
      </c>
      <c r="Z212" s="20" t="e">
        <f ca="1">SUMIF(#REF!,"*-Si-VEQ-*-"&amp;$A212&amp;"-"&amp;Y$2,INDIRECT("'BD Ppto'!"&amp;#REF!))</f>
        <v>#REF!</v>
      </c>
      <c r="AA212" s="21" t="e">
        <f ca="1">SUMIF(#REF!,"*-Si-USD-*-"&amp;$A212&amp;"-"&amp;Y$2,INDIRECT("'BD Ppto'!"&amp;#REF!))</f>
        <v>#REF!</v>
      </c>
      <c r="AC212" s="28">
        <f ca="1">IFERROR(1000*SUMIF(#REF!,"*-Si-*-Si-"&amp;$A212&amp;"-"&amp;AD$2,INDIRECT("'BD Ppto'!"&amp;#REF!))/(SUM(AD212:AF212)*AF$415),0)</f>
        <v>0</v>
      </c>
      <c r="AD212" s="22" t="e">
        <f ca="1">SUMIF(#REF!,"*-Si-VEF-Si-"&amp;$A212&amp;"-"&amp;AD$2,INDIRECT("'BD Ppto'!"&amp;#REF!))</f>
        <v>#REF!</v>
      </c>
      <c r="AE212" s="23" t="e">
        <f ca="1">SUMIF(#REF!,"*-Si-VEQ-Si-"&amp;$A212&amp;"-"&amp;AD$2,INDIRECT("'BD Ppto'!"&amp;#REF!))</f>
        <v>#REF!</v>
      </c>
      <c r="AF212" s="24" t="e">
        <f ca="1">SUMIF(#REF!,"*-Si-USD-Si-"&amp;$A212&amp;"-"&amp;AD$2,INDIRECT("'BD Ppto'!"&amp;#REF!))</f>
        <v>#REF!</v>
      </c>
      <c r="AI212" s="27">
        <f>IFERROR(1000*SUMIF(#REF!,"*-Si-*-*-"&amp;$A212&amp;"-"&amp;$AJ$2,#REF!)/((SUMIF(#REF!,"*-Si-*-*-"&amp;$A212&amp;"-"&amp;$AJ$2,#REF!))*$AV$6),0)</f>
        <v>0</v>
      </c>
      <c r="AJ212" s="25" t="e">
        <f>SUMIF(#REF!,"*-Si-VEF-*-"&amp;$A212&amp;"-"&amp;$AJ$2,#REF!)</f>
        <v>#REF!</v>
      </c>
      <c r="AK212" s="19" t="e">
        <f>SUMIF(#REF!,"*-Si-VEF-*-"&amp;$A212&amp;"-"&amp;$AJ$2,#REF!)</f>
        <v>#REF!</v>
      </c>
      <c r="AL212" s="19" t="e">
        <f>(SUMIF(#REF!,"*-Si-VEF-*-"&amp;$A212&amp;"-"&amp;$AJ$2,#REF!)*AL$6-SUMIF(#REF!,"*-Si-VEF-*-"&amp;$A212&amp;"-"&amp;$AJ$2,#REF!)*AK$6)/AL$5</f>
        <v>#REF!</v>
      </c>
      <c r="AM212" s="19" t="e">
        <f>(SUMIF(#REF!,"*-Si-VEF-*-"&amp;$A212&amp;"-"&amp;$AJ$2,#REF!)*AM$6-SUMIF(#REF!,"*-Si-VEF-*-"&amp;$A212&amp;"-"&amp;$AJ$2,#REF!)*AL$6)/AM$5</f>
        <v>#REF!</v>
      </c>
      <c r="AN212" s="19" t="e">
        <f>(SUMIF(#REF!,"*-Si-VEF-*-"&amp;$A212&amp;"-"&amp;$AJ$2,#REF!)*AN$6-SUMIF(#REF!,"*-Si-VEF-*-"&amp;$A212&amp;"-"&amp;$AJ$2,#REF!)*AM$6)/AN$5</f>
        <v>#REF!</v>
      </c>
      <c r="AO212" s="19" t="e">
        <f>(SUMIF(#REF!,"*-Si-VEF-*-"&amp;$A212&amp;"-"&amp;$AJ$2,#REF!)*AO$6-SUMIF(#REF!,"*-Si-VEF-*-"&amp;$A212&amp;"-"&amp;$AJ$2,#REF!)*AN$6)/AO$5</f>
        <v>#REF!</v>
      </c>
      <c r="AP212" s="19" t="e">
        <f>(SUMIF(#REF!,"*-Si-VEF-*-"&amp;$A212&amp;"-"&amp;$AJ$2,#REF!)*AP$6-SUMIF(#REF!,"*-Si-VEF-*-"&amp;$A212&amp;"-"&amp;$AJ$2,#REF!)*AO$6)/AP$5</f>
        <v>#REF!</v>
      </c>
      <c r="AQ212" s="19" t="e">
        <f>(SUMIF(#REF!,"*-Si-VEF-*-"&amp;$A212&amp;"-"&amp;$AJ$2,#REF!)*AQ$6-SUMIF(#REF!,"*-Si-VEF-*-"&amp;$A212&amp;"-"&amp;$AJ$2,#REF!)*AP$6)/AQ$5</f>
        <v>#REF!</v>
      </c>
      <c r="AR212" s="19" t="e">
        <f>(SUMIF(#REF!,"*-Si-VEF-*-"&amp;$A212&amp;"-"&amp;$AJ$2,#REF!)*AR$6-SUMIF(#REF!,"*-Si-VEF-*-"&amp;$A212&amp;"-"&amp;$AJ$2,#REF!)*AQ$6)/AR$5</f>
        <v>#REF!</v>
      </c>
      <c r="AS212" s="19" t="e">
        <f>(SUMIF(#REF!,"*-Si-VEF-*-"&amp;$A212&amp;"-"&amp;$AJ$2,#REF!)*AS$6-SUMIF(#REF!,"*-Si-VEF-*-"&amp;$A212&amp;"-"&amp;$AJ$2,#REF!)*AR$6)/AS$5</f>
        <v>#REF!</v>
      </c>
      <c r="AT212" s="19" t="e">
        <f>(SUMIF(#REF!,"*-Si-VEF-*-"&amp;$A212&amp;"-"&amp;$AJ$2,#REF!)*AT$6-SUMIF(#REF!,"*-Si-VEF-*-"&amp;$A212&amp;"-"&amp;$AJ$2,#REF!)*AS$6)/AT$5</f>
        <v>#REF!</v>
      </c>
      <c r="AU212" s="19" t="e">
        <f>(SUMIF(#REF!,"*-Si-VEF-*-"&amp;$A212&amp;"-"&amp;$AJ$2,#REF!)*AU$6-SUMIF(#REF!,"*-Si-VEF-*-"&amp;$A212&amp;"-"&amp;$AJ$2,#REF!)*AT$6)/AU$5</f>
        <v>#REF!</v>
      </c>
      <c r="AV212" s="19" t="e">
        <f>(SUMIF(#REF!,"*-Si-VEF-*-"&amp;$A212&amp;"-"&amp;$AJ$2,#REF!)*AV$6-SUMIF(#REF!,"*-Si-VEF-*-"&amp;$A212&amp;"-"&amp;$AJ$2,#REF!)*AU$6)/AV$5</f>
        <v>#REF!</v>
      </c>
      <c r="AX212" s="25" t="e">
        <f>SUMIF(#REF!,"*-Si-VEQ-*-"&amp;$A212&amp;"-"&amp;$AJ$2,#REF!)</f>
        <v>#REF!</v>
      </c>
      <c r="AY212" s="20" t="e">
        <f>SUMIF(#REF!,"*-Si-VEQ-*-"&amp;$A212&amp;"-"&amp;$AJ$2,#REF!)</f>
        <v>#REF!</v>
      </c>
      <c r="AZ212" s="20" t="e">
        <f>(SUMIF(#REF!,"*-Si-VEQ-*-"&amp;$A212&amp;"-"&amp;$AJ$2,#REF!)*AZ$6-SUMIF(#REF!,"*-Si-VEQ-*-"&amp;$A212&amp;"-"&amp;$AJ$2,#REF!)*AY$6)/AZ$5</f>
        <v>#REF!</v>
      </c>
      <c r="BA212" s="20" t="e">
        <f>(SUMIF(#REF!,"*-Si-VEQ-*-"&amp;$A212&amp;"-"&amp;$AJ$2,#REF!)*BA$6-SUMIF(#REF!,"*-Si-VEQ-*-"&amp;$A212&amp;"-"&amp;$AJ$2,#REF!)*AZ$6)/BA$5</f>
        <v>#REF!</v>
      </c>
      <c r="BB212" s="20" t="e">
        <f>(SUMIF(#REF!,"*-Si-VEQ-*-"&amp;$A212&amp;"-"&amp;$AJ$2,#REF!)*BB$6-SUMIF(#REF!,"*-Si-VEQ-*-"&amp;$A212&amp;"-"&amp;$AJ$2,#REF!)*BA$6)/BB$5</f>
        <v>#REF!</v>
      </c>
      <c r="BC212" s="20" t="e">
        <f>(SUMIF(#REF!,"*-Si-VEQ-*-"&amp;$A212&amp;"-"&amp;$AJ$2,#REF!)*BC$6-SUMIF(#REF!,"*-Si-VEQ-*-"&amp;$A212&amp;"-"&amp;$AJ$2,#REF!)*BB$6)/BC$5</f>
        <v>#REF!</v>
      </c>
      <c r="BD212" s="20" t="e">
        <f>(SUMIF(#REF!,"*-Si-VEQ-*-"&amp;$A212&amp;"-"&amp;$AJ$2,#REF!)*BD$6-SUMIF(#REF!,"*-Si-VEQ-*-"&amp;$A212&amp;"-"&amp;$AJ$2,#REF!)*BC$6)/BD$5</f>
        <v>#REF!</v>
      </c>
      <c r="BE212" s="20" t="e">
        <f>(SUMIF(#REF!,"*-Si-VEQ-*-"&amp;$A212&amp;"-"&amp;$AJ$2,#REF!)*BE$6-SUMIF(#REF!,"*-Si-VEQ-*-"&amp;$A212&amp;"-"&amp;$AJ$2,#REF!)*BD$6)/BE$5</f>
        <v>#REF!</v>
      </c>
      <c r="BF212" s="20" t="e">
        <f>(SUMIF(#REF!,"*-Si-VEQ-*-"&amp;$A212&amp;"-"&amp;$AJ$2,#REF!)*BF$6-SUMIF(#REF!,"*-Si-VEQ-*-"&amp;$A212&amp;"-"&amp;$AJ$2,#REF!)*BE$6)/BF$5</f>
        <v>#REF!</v>
      </c>
      <c r="BG212" s="20" t="e">
        <f>(SUMIF(#REF!,"*-Si-VEQ-*-"&amp;$A212&amp;"-"&amp;$AJ$2,#REF!)*BG$6-SUMIF(#REF!,"*-Si-VEQ-*-"&amp;$A212&amp;"-"&amp;$AJ$2,#REF!)*BF$6)/BG$5</f>
        <v>#REF!</v>
      </c>
      <c r="BH212" s="20" t="e">
        <f>(SUMIF(#REF!,"*-Si-VEQ-*-"&amp;$A212&amp;"-"&amp;$AJ$2,#REF!)*BH$6-SUMIF(#REF!,"*-Si-VEQ-*-"&amp;$A212&amp;"-"&amp;$AJ$2,#REF!)*BG$6)/BH$5</f>
        <v>#REF!</v>
      </c>
      <c r="BI212" s="20" t="e">
        <f>(SUMIF(#REF!,"*-Si-VEQ-*-"&amp;$A212&amp;"-"&amp;$AJ$2,#REF!)*BI$6-SUMIF(#REF!,"*-Si-VEQ-*-"&amp;$A212&amp;"-"&amp;$AJ$2,#REF!)*BH$6)/BI$5</f>
        <v>#REF!</v>
      </c>
      <c r="BJ212" s="20" t="e">
        <f>(SUMIF(#REF!,"*-Si-VEQ-*-"&amp;$A212&amp;"-"&amp;$AJ$2,#REF!)*BJ$6-SUMIF(#REF!,"*-Si-VEQ-*-"&amp;$A212&amp;"-"&amp;$AJ$2,#REF!)*BI$6)/BJ$5</f>
        <v>#REF!</v>
      </c>
      <c r="BL212" s="25" t="e">
        <f>SUMIF(#REF!,"*-Si-USD-*-"&amp;$A212&amp;"-"&amp;$AJ$2,#REF!)</f>
        <v>#REF!</v>
      </c>
      <c r="BM212" s="21" t="e">
        <f>SUMIF(#REF!,"*-Si-USD-*-"&amp;$A212&amp;"-"&amp;$AJ$2,#REF!)</f>
        <v>#REF!</v>
      </c>
      <c r="BN212" s="21" t="e">
        <f>(SUMIF(#REF!,"*-Si-USD-*-"&amp;$A212&amp;"-"&amp;$AJ$2,#REF!)*BN$6-SUMIF(#REF!,"*-Si-USD-*-"&amp;$A212&amp;"-"&amp;$AJ$2,#REF!)*BM$6)/BN$5</f>
        <v>#REF!</v>
      </c>
      <c r="BO212" s="21" t="e">
        <f>(SUMIF(#REF!,"*-Si-USD-*-"&amp;$A212&amp;"-"&amp;$AJ$2,#REF!)*BO$6-SUMIF(#REF!,"*-Si-USD-*-"&amp;$A212&amp;"-"&amp;$AJ$2,#REF!)*BN$6)/BO$5</f>
        <v>#REF!</v>
      </c>
      <c r="BP212" s="21" t="e">
        <f>(SUMIF(#REF!,"*-Si-USD-*-"&amp;$A212&amp;"-"&amp;$AJ$2,#REF!)*BP$6-SUMIF(#REF!,"*-Si-USD-*-"&amp;$A212&amp;"-"&amp;$AJ$2,#REF!)*BO$6)/BP$5</f>
        <v>#REF!</v>
      </c>
      <c r="BQ212" s="21" t="e">
        <f>(SUMIF(#REF!,"*-Si-USD-*-"&amp;$A212&amp;"-"&amp;$AJ$2,#REF!)*BQ$6-SUMIF(#REF!,"*-Si-USD-*-"&amp;$A212&amp;"-"&amp;$AJ$2,#REF!)*BP$6)/BQ$5</f>
        <v>#REF!</v>
      </c>
      <c r="BR212" s="21" t="e">
        <f>(SUMIF(#REF!,"*-Si-USD-*-"&amp;$A212&amp;"-"&amp;$AJ$2,#REF!)*BR$6-SUMIF(#REF!,"*-Si-USD-*-"&amp;$A212&amp;"-"&amp;$AJ$2,#REF!)*BQ$6)/BR$5</f>
        <v>#REF!</v>
      </c>
      <c r="BS212" s="21" t="e">
        <f>(SUMIF(#REF!,"*-Si-USD-*-"&amp;$A212&amp;"-"&amp;$AJ$2,#REF!)*BS$6-SUMIF(#REF!,"*-Si-USD-*-"&amp;$A212&amp;"-"&amp;$AJ$2,#REF!)*BR$6)/BS$5</f>
        <v>#REF!</v>
      </c>
      <c r="BT212" s="21" t="e">
        <f>(SUMIF(#REF!,"*-Si-USD-*-"&amp;$A212&amp;"-"&amp;$AJ$2,#REF!)*BT$6-SUMIF(#REF!,"*-Si-USD-*-"&amp;$A212&amp;"-"&amp;$AJ$2,#REF!)*BS$6)/BT$5</f>
        <v>#REF!</v>
      </c>
      <c r="BU212" s="21" t="e">
        <f>(SUMIF(#REF!,"*-Si-USD-*-"&amp;$A212&amp;"-"&amp;$AJ$2,#REF!)*BU$6-SUMIF(#REF!,"*-Si-USD-*-"&amp;$A212&amp;"-"&amp;$AJ$2,#REF!)*BT$6)/BU$5</f>
        <v>#REF!</v>
      </c>
      <c r="BV212" s="21" t="e">
        <f>(SUMIF(#REF!,"*-Si-USD-*-"&amp;$A212&amp;"-"&amp;$AJ$2,#REF!)*BV$6-SUMIF(#REF!,"*-Si-USD-*-"&amp;$A212&amp;"-"&amp;$AJ$2,#REF!)*BU$6)/BV$5</f>
        <v>#REF!</v>
      </c>
      <c r="BW212" s="21" t="e">
        <f>(SUMIF(#REF!,"*-Si-USD-*-"&amp;$A212&amp;"-"&amp;$AJ$2,#REF!)*BW$6-SUMIF(#REF!,"*-Si-USD-*-"&amp;$A212&amp;"-"&amp;$AJ$2,#REF!)*BV$6)/BW$5</f>
        <v>#REF!</v>
      </c>
      <c r="BX212" s="21" t="e">
        <f>(SUMIF(#REF!,"*-Si-USD-*-"&amp;$A212&amp;"-"&amp;$AJ$2,#REF!)*BX$6-SUMIF(#REF!,"*-Si-USD-*-"&amp;$A212&amp;"-"&amp;$AJ$2,#REF!)*BW$6)/BX$5</f>
        <v>#REF!</v>
      </c>
      <c r="CB212" s="28">
        <f>IFERROR(1000*SUMIF(#REF!,"*-Si-*-Si-"&amp;$A212&amp;"-"&amp;$AJ$2,#REF!)/(SUM(CC212:CE212)*$BX$6),0)</f>
        <v>0</v>
      </c>
      <c r="CC212" s="22" t="e">
        <f>SUMIF(#REF!,"*-Si-VEF-Si-"&amp;$A212&amp;"-"&amp;$AJ$2,#REF!)</f>
        <v>#REF!</v>
      </c>
      <c r="CD212" s="23" t="e">
        <f>SUMIF(#REF!,"*-Si-VEQ-Si-"&amp;$A212&amp;"-"&amp;$AJ$2,#REF!)</f>
        <v>#REF!</v>
      </c>
      <c r="CE212" s="24" t="e">
        <f>SUMIF(#REF!,"*-Si-USD-Si-"&amp;$A212&amp;"-"&amp;$AJ$2,#REF!)</f>
        <v>#REF!</v>
      </c>
      <c r="CI212" s="15" t="str">
        <f t="shared" si="53"/>
        <v>E212</v>
      </c>
      <c r="CK212" s="16">
        <v>5</v>
      </c>
      <c r="CL212" s="16">
        <v>0</v>
      </c>
      <c r="CM212" s="16">
        <v>4</v>
      </c>
    </row>
    <row r="213" spans="1:91" ht="20.100000000000001" customHeight="1" x14ac:dyDescent="0.25">
      <c r="A213" s="18" t="s">
        <v>338</v>
      </c>
      <c r="E213" s="15" t="s">
        <v>338</v>
      </c>
      <c r="G213" s="15" t="str">
        <f t="shared" si="54"/>
        <v>D213</v>
      </c>
      <c r="I213" s="27">
        <f ca="1">IFERROR(1000*SUMIF(#REF!,"*-Si-*-*-"&amp;$A213&amp;"-"&amp;J$2,INDIRECT("'BD Ppto'!"&amp;#REF!))/(SUM(J213:L213)*L$415),0)</f>
        <v>0</v>
      </c>
      <c r="J213" s="19" t="e">
        <f ca="1">SUMIF(#REF!,"*-Si-VEF-*-"&amp;$A213&amp;"-"&amp;$J$2,INDIRECT("'BD Ppto'!"&amp;#REF!))</f>
        <v>#REF!</v>
      </c>
      <c r="K213" s="20" t="e">
        <f ca="1">SUMIF(#REF!,"*-Si-VEQ-*-"&amp;$A213&amp;"-"&amp;$J$2,INDIRECT("'BD Ppto'!"&amp;#REF!))</f>
        <v>#REF!</v>
      </c>
      <c r="L213" s="21" t="e">
        <f ca="1">SUMIF(#REF!,"*-Si-USD-*-"&amp;$A213&amp;"-"&amp;$J$2,INDIRECT("'BD Ppto'!"&amp;#REF!))</f>
        <v>#REF!</v>
      </c>
      <c r="N213" s="27">
        <f ca="1">IFERROR(1000*SUMIF(#REF!,"*-Si-*-*-"&amp;$A213&amp;"-"&amp;O$2,INDIRECT("'BD Ppto'!"&amp;#REF!))/(SUM(O213:Q213)*Q$415),0)</f>
        <v>0</v>
      </c>
      <c r="O213" s="19" t="e">
        <f ca="1">SUMIF(#REF!,"*-Si-VEF-*-"&amp;$A213&amp;"-"&amp;O$2,INDIRECT("'BD Ppto'!"&amp;#REF!))</f>
        <v>#REF!</v>
      </c>
      <c r="P213" s="20" t="e">
        <f ca="1">SUMIF(#REF!,"*-Si-VEQ-*-"&amp;$A213&amp;"-"&amp;O$2,INDIRECT("'BD Ppto'!"&amp;#REF!))</f>
        <v>#REF!</v>
      </c>
      <c r="Q213" s="21" t="e">
        <f ca="1">SUMIF(#REF!,"*-Si-USD-*-"&amp;$A213&amp;"-"&amp;O$2,INDIRECT("'BD Ppto'!"&amp;#REF!))</f>
        <v>#REF!</v>
      </c>
      <c r="S213" s="27">
        <f ca="1">IFERROR(1000*SUMIF(#REF!,"*-Si-*-*-"&amp;$A213&amp;"-"&amp;T$2,INDIRECT("'BD Ppto'!"&amp;#REF!))/(SUM(T213:V213)*V$415),0)</f>
        <v>0</v>
      </c>
      <c r="T213" s="19" t="e">
        <f ca="1">SUMIF(#REF!,"*-Si-VEF-*-"&amp;$A213&amp;"-"&amp;T$2,INDIRECT("'BD Ppto'!"&amp;#REF!))</f>
        <v>#REF!</v>
      </c>
      <c r="U213" s="20" t="e">
        <f ca="1">SUMIF(#REF!,"*-Si-VEQ-*-"&amp;$A213&amp;"-"&amp;T$2,INDIRECT("'BD Ppto'!"&amp;#REF!))</f>
        <v>#REF!</v>
      </c>
      <c r="V213" s="21" t="e">
        <f ca="1">SUMIF(#REF!,"*-Si-USD-*-"&amp;$A213&amp;"-"&amp;T$2,INDIRECT("'BD Ppto'!"&amp;#REF!))</f>
        <v>#REF!</v>
      </c>
      <c r="X213" s="27">
        <f ca="1">IFERROR(1000*SUMIF(#REF!,"*-Si-*-*-"&amp;$A213&amp;"-"&amp;Y$2,INDIRECT("'BD Ppto'!"&amp;#REF!))/(SUM(Y213:AA213)*AA$415),0)</f>
        <v>0</v>
      </c>
      <c r="Y213" s="19" t="e">
        <f ca="1">SUMIF(#REF!,"*-Si-VEF-*-"&amp;$A213&amp;"-"&amp;Y$2,INDIRECT("'BD Ppto'!"&amp;#REF!))</f>
        <v>#REF!</v>
      </c>
      <c r="Z213" s="20" t="e">
        <f ca="1">SUMIF(#REF!,"*-Si-VEQ-*-"&amp;$A213&amp;"-"&amp;Y$2,INDIRECT("'BD Ppto'!"&amp;#REF!))</f>
        <v>#REF!</v>
      </c>
      <c r="AA213" s="21" t="e">
        <f ca="1">SUMIF(#REF!,"*-Si-USD-*-"&amp;$A213&amp;"-"&amp;Y$2,INDIRECT("'BD Ppto'!"&amp;#REF!))</f>
        <v>#REF!</v>
      </c>
      <c r="AC213" s="28">
        <f ca="1">IFERROR(1000*SUMIF(#REF!,"*-Si-*-Si-"&amp;$A213&amp;"-"&amp;AD$2,INDIRECT("'BD Ppto'!"&amp;#REF!))/(SUM(AD213:AF213)*AF$415),0)</f>
        <v>0</v>
      </c>
      <c r="AD213" s="22" t="e">
        <f ca="1">SUMIF(#REF!,"*-Si-VEF-Si-"&amp;$A213&amp;"-"&amp;AD$2,INDIRECT("'BD Ppto'!"&amp;#REF!))</f>
        <v>#REF!</v>
      </c>
      <c r="AE213" s="23" t="e">
        <f ca="1">SUMIF(#REF!,"*-Si-VEQ-Si-"&amp;$A213&amp;"-"&amp;AD$2,INDIRECT("'BD Ppto'!"&amp;#REF!))</f>
        <v>#REF!</v>
      </c>
      <c r="AF213" s="24" t="e">
        <f ca="1">SUMIF(#REF!,"*-Si-USD-Si-"&amp;$A213&amp;"-"&amp;AD$2,INDIRECT("'BD Ppto'!"&amp;#REF!))</f>
        <v>#REF!</v>
      </c>
      <c r="AI213" s="27">
        <f>IFERROR(1000*SUMIF(#REF!,"*-Si-*-*-"&amp;$A213&amp;"-"&amp;$AJ$2,#REF!)/((SUMIF(#REF!,"*-Si-*-*-"&amp;$A213&amp;"-"&amp;$AJ$2,#REF!))*$AV$6),0)</f>
        <v>0</v>
      </c>
      <c r="AJ213" s="25" t="e">
        <f>SUMIF(#REF!,"*-Si-VEF-*-"&amp;$A213&amp;"-"&amp;$AJ$2,#REF!)</f>
        <v>#REF!</v>
      </c>
      <c r="AK213" s="19" t="e">
        <f>SUMIF(#REF!,"*-Si-VEF-*-"&amp;$A213&amp;"-"&amp;$AJ$2,#REF!)</f>
        <v>#REF!</v>
      </c>
      <c r="AL213" s="19" t="e">
        <f>(SUMIF(#REF!,"*-Si-VEF-*-"&amp;$A213&amp;"-"&amp;$AJ$2,#REF!)*AL$6-SUMIF(#REF!,"*-Si-VEF-*-"&amp;$A213&amp;"-"&amp;$AJ$2,#REF!)*AK$6)/AL$5</f>
        <v>#REF!</v>
      </c>
      <c r="AM213" s="19" t="e">
        <f>(SUMIF(#REF!,"*-Si-VEF-*-"&amp;$A213&amp;"-"&amp;$AJ$2,#REF!)*AM$6-SUMIF(#REF!,"*-Si-VEF-*-"&amp;$A213&amp;"-"&amp;$AJ$2,#REF!)*AL$6)/AM$5</f>
        <v>#REF!</v>
      </c>
      <c r="AN213" s="19" t="e">
        <f>(SUMIF(#REF!,"*-Si-VEF-*-"&amp;$A213&amp;"-"&amp;$AJ$2,#REF!)*AN$6-SUMIF(#REF!,"*-Si-VEF-*-"&amp;$A213&amp;"-"&amp;$AJ$2,#REF!)*AM$6)/AN$5</f>
        <v>#REF!</v>
      </c>
      <c r="AO213" s="19" t="e">
        <f>(SUMIF(#REF!,"*-Si-VEF-*-"&amp;$A213&amp;"-"&amp;$AJ$2,#REF!)*AO$6-SUMIF(#REF!,"*-Si-VEF-*-"&amp;$A213&amp;"-"&amp;$AJ$2,#REF!)*AN$6)/AO$5</f>
        <v>#REF!</v>
      </c>
      <c r="AP213" s="19" t="e">
        <f>(SUMIF(#REF!,"*-Si-VEF-*-"&amp;$A213&amp;"-"&amp;$AJ$2,#REF!)*AP$6-SUMIF(#REF!,"*-Si-VEF-*-"&amp;$A213&amp;"-"&amp;$AJ$2,#REF!)*AO$6)/AP$5</f>
        <v>#REF!</v>
      </c>
      <c r="AQ213" s="19" t="e">
        <f>(SUMIF(#REF!,"*-Si-VEF-*-"&amp;$A213&amp;"-"&amp;$AJ$2,#REF!)*AQ$6-SUMIF(#REF!,"*-Si-VEF-*-"&amp;$A213&amp;"-"&amp;$AJ$2,#REF!)*AP$6)/AQ$5</f>
        <v>#REF!</v>
      </c>
      <c r="AR213" s="19" t="e">
        <f>(SUMIF(#REF!,"*-Si-VEF-*-"&amp;$A213&amp;"-"&amp;$AJ$2,#REF!)*AR$6-SUMIF(#REF!,"*-Si-VEF-*-"&amp;$A213&amp;"-"&amp;$AJ$2,#REF!)*AQ$6)/AR$5</f>
        <v>#REF!</v>
      </c>
      <c r="AS213" s="19" t="e">
        <f>(SUMIF(#REF!,"*-Si-VEF-*-"&amp;$A213&amp;"-"&amp;$AJ$2,#REF!)*AS$6-SUMIF(#REF!,"*-Si-VEF-*-"&amp;$A213&amp;"-"&amp;$AJ$2,#REF!)*AR$6)/AS$5</f>
        <v>#REF!</v>
      </c>
      <c r="AT213" s="19" t="e">
        <f>(SUMIF(#REF!,"*-Si-VEF-*-"&amp;$A213&amp;"-"&amp;$AJ$2,#REF!)*AT$6-SUMIF(#REF!,"*-Si-VEF-*-"&amp;$A213&amp;"-"&amp;$AJ$2,#REF!)*AS$6)/AT$5</f>
        <v>#REF!</v>
      </c>
      <c r="AU213" s="19" t="e">
        <f>(SUMIF(#REF!,"*-Si-VEF-*-"&amp;$A213&amp;"-"&amp;$AJ$2,#REF!)*AU$6-SUMIF(#REF!,"*-Si-VEF-*-"&amp;$A213&amp;"-"&amp;$AJ$2,#REF!)*AT$6)/AU$5</f>
        <v>#REF!</v>
      </c>
      <c r="AV213" s="19" t="e">
        <f>(SUMIF(#REF!,"*-Si-VEF-*-"&amp;$A213&amp;"-"&amp;$AJ$2,#REF!)*AV$6-SUMIF(#REF!,"*-Si-VEF-*-"&amp;$A213&amp;"-"&amp;$AJ$2,#REF!)*AU$6)/AV$5</f>
        <v>#REF!</v>
      </c>
      <c r="AX213" s="25" t="e">
        <f>SUMIF(#REF!,"*-Si-VEQ-*-"&amp;$A213&amp;"-"&amp;$AJ$2,#REF!)</f>
        <v>#REF!</v>
      </c>
      <c r="AY213" s="20" t="e">
        <f>SUMIF(#REF!,"*-Si-VEQ-*-"&amp;$A213&amp;"-"&amp;$AJ$2,#REF!)</f>
        <v>#REF!</v>
      </c>
      <c r="AZ213" s="20" t="e">
        <f>(SUMIF(#REF!,"*-Si-VEQ-*-"&amp;$A213&amp;"-"&amp;$AJ$2,#REF!)*AZ$6-SUMIF(#REF!,"*-Si-VEQ-*-"&amp;$A213&amp;"-"&amp;$AJ$2,#REF!)*AY$6)/AZ$5</f>
        <v>#REF!</v>
      </c>
      <c r="BA213" s="20" t="e">
        <f>(SUMIF(#REF!,"*-Si-VEQ-*-"&amp;$A213&amp;"-"&amp;$AJ$2,#REF!)*BA$6-SUMIF(#REF!,"*-Si-VEQ-*-"&amp;$A213&amp;"-"&amp;$AJ$2,#REF!)*AZ$6)/BA$5</f>
        <v>#REF!</v>
      </c>
      <c r="BB213" s="20" t="e">
        <f>(SUMIF(#REF!,"*-Si-VEQ-*-"&amp;$A213&amp;"-"&amp;$AJ$2,#REF!)*BB$6-SUMIF(#REF!,"*-Si-VEQ-*-"&amp;$A213&amp;"-"&amp;$AJ$2,#REF!)*BA$6)/BB$5</f>
        <v>#REF!</v>
      </c>
      <c r="BC213" s="20" t="e">
        <f>(SUMIF(#REF!,"*-Si-VEQ-*-"&amp;$A213&amp;"-"&amp;$AJ$2,#REF!)*BC$6-SUMIF(#REF!,"*-Si-VEQ-*-"&amp;$A213&amp;"-"&amp;$AJ$2,#REF!)*BB$6)/BC$5</f>
        <v>#REF!</v>
      </c>
      <c r="BD213" s="20" t="e">
        <f>(SUMIF(#REF!,"*-Si-VEQ-*-"&amp;$A213&amp;"-"&amp;$AJ$2,#REF!)*BD$6-SUMIF(#REF!,"*-Si-VEQ-*-"&amp;$A213&amp;"-"&amp;$AJ$2,#REF!)*BC$6)/BD$5</f>
        <v>#REF!</v>
      </c>
      <c r="BE213" s="20" t="e">
        <f>(SUMIF(#REF!,"*-Si-VEQ-*-"&amp;$A213&amp;"-"&amp;$AJ$2,#REF!)*BE$6-SUMIF(#REF!,"*-Si-VEQ-*-"&amp;$A213&amp;"-"&amp;$AJ$2,#REF!)*BD$6)/BE$5</f>
        <v>#REF!</v>
      </c>
      <c r="BF213" s="20" t="e">
        <f>(SUMIF(#REF!,"*-Si-VEQ-*-"&amp;$A213&amp;"-"&amp;$AJ$2,#REF!)*BF$6-SUMIF(#REF!,"*-Si-VEQ-*-"&amp;$A213&amp;"-"&amp;$AJ$2,#REF!)*BE$6)/BF$5</f>
        <v>#REF!</v>
      </c>
      <c r="BG213" s="20" t="e">
        <f>(SUMIF(#REF!,"*-Si-VEQ-*-"&amp;$A213&amp;"-"&amp;$AJ$2,#REF!)*BG$6-SUMIF(#REF!,"*-Si-VEQ-*-"&amp;$A213&amp;"-"&amp;$AJ$2,#REF!)*BF$6)/BG$5</f>
        <v>#REF!</v>
      </c>
      <c r="BH213" s="20" t="e">
        <f>(SUMIF(#REF!,"*-Si-VEQ-*-"&amp;$A213&amp;"-"&amp;$AJ$2,#REF!)*BH$6-SUMIF(#REF!,"*-Si-VEQ-*-"&amp;$A213&amp;"-"&amp;$AJ$2,#REF!)*BG$6)/BH$5</f>
        <v>#REF!</v>
      </c>
      <c r="BI213" s="20" t="e">
        <f>(SUMIF(#REF!,"*-Si-VEQ-*-"&amp;$A213&amp;"-"&amp;$AJ$2,#REF!)*BI$6-SUMIF(#REF!,"*-Si-VEQ-*-"&amp;$A213&amp;"-"&amp;$AJ$2,#REF!)*BH$6)/BI$5</f>
        <v>#REF!</v>
      </c>
      <c r="BJ213" s="20" t="e">
        <f>(SUMIF(#REF!,"*-Si-VEQ-*-"&amp;$A213&amp;"-"&amp;$AJ$2,#REF!)*BJ$6-SUMIF(#REF!,"*-Si-VEQ-*-"&amp;$A213&amp;"-"&amp;$AJ$2,#REF!)*BI$6)/BJ$5</f>
        <v>#REF!</v>
      </c>
      <c r="BL213" s="25" t="e">
        <f>SUMIF(#REF!,"*-Si-USD-*-"&amp;$A213&amp;"-"&amp;$AJ$2,#REF!)</f>
        <v>#REF!</v>
      </c>
      <c r="BM213" s="21" t="e">
        <f>SUMIF(#REF!,"*-Si-USD-*-"&amp;$A213&amp;"-"&amp;$AJ$2,#REF!)</f>
        <v>#REF!</v>
      </c>
      <c r="BN213" s="21" t="e">
        <f>(SUMIF(#REF!,"*-Si-USD-*-"&amp;$A213&amp;"-"&amp;$AJ$2,#REF!)*BN$6-SUMIF(#REF!,"*-Si-USD-*-"&amp;$A213&amp;"-"&amp;$AJ$2,#REF!)*BM$6)/BN$5</f>
        <v>#REF!</v>
      </c>
      <c r="BO213" s="21" t="e">
        <f>(SUMIF(#REF!,"*-Si-USD-*-"&amp;$A213&amp;"-"&amp;$AJ$2,#REF!)*BO$6-SUMIF(#REF!,"*-Si-USD-*-"&amp;$A213&amp;"-"&amp;$AJ$2,#REF!)*BN$6)/BO$5</f>
        <v>#REF!</v>
      </c>
      <c r="BP213" s="21" t="e">
        <f>(SUMIF(#REF!,"*-Si-USD-*-"&amp;$A213&amp;"-"&amp;$AJ$2,#REF!)*BP$6-SUMIF(#REF!,"*-Si-USD-*-"&amp;$A213&amp;"-"&amp;$AJ$2,#REF!)*BO$6)/BP$5</f>
        <v>#REF!</v>
      </c>
      <c r="BQ213" s="21" t="e">
        <f>(SUMIF(#REF!,"*-Si-USD-*-"&amp;$A213&amp;"-"&amp;$AJ$2,#REF!)*BQ$6-SUMIF(#REF!,"*-Si-USD-*-"&amp;$A213&amp;"-"&amp;$AJ$2,#REF!)*BP$6)/BQ$5</f>
        <v>#REF!</v>
      </c>
      <c r="BR213" s="21" t="e">
        <f>(SUMIF(#REF!,"*-Si-USD-*-"&amp;$A213&amp;"-"&amp;$AJ$2,#REF!)*BR$6-SUMIF(#REF!,"*-Si-USD-*-"&amp;$A213&amp;"-"&amp;$AJ$2,#REF!)*BQ$6)/BR$5</f>
        <v>#REF!</v>
      </c>
      <c r="BS213" s="21" t="e">
        <f>(SUMIF(#REF!,"*-Si-USD-*-"&amp;$A213&amp;"-"&amp;$AJ$2,#REF!)*BS$6-SUMIF(#REF!,"*-Si-USD-*-"&amp;$A213&amp;"-"&amp;$AJ$2,#REF!)*BR$6)/BS$5</f>
        <v>#REF!</v>
      </c>
      <c r="BT213" s="21" t="e">
        <f>(SUMIF(#REF!,"*-Si-USD-*-"&amp;$A213&amp;"-"&amp;$AJ$2,#REF!)*BT$6-SUMIF(#REF!,"*-Si-USD-*-"&amp;$A213&amp;"-"&amp;$AJ$2,#REF!)*BS$6)/BT$5</f>
        <v>#REF!</v>
      </c>
      <c r="BU213" s="21" t="e">
        <f>(SUMIF(#REF!,"*-Si-USD-*-"&amp;$A213&amp;"-"&amp;$AJ$2,#REF!)*BU$6-SUMIF(#REF!,"*-Si-USD-*-"&amp;$A213&amp;"-"&amp;$AJ$2,#REF!)*BT$6)/BU$5</f>
        <v>#REF!</v>
      </c>
      <c r="BV213" s="21" t="e">
        <f>(SUMIF(#REF!,"*-Si-USD-*-"&amp;$A213&amp;"-"&amp;$AJ$2,#REF!)*BV$6-SUMIF(#REF!,"*-Si-USD-*-"&amp;$A213&amp;"-"&amp;$AJ$2,#REF!)*BU$6)/BV$5</f>
        <v>#REF!</v>
      </c>
      <c r="BW213" s="21" t="e">
        <f>(SUMIF(#REF!,"*-Si-USD-*-"&amp;$A213&amp;"-"&amp;$AJ$2,#REF!)*BW$6-SUMIF(#REF!,"*-Si-USD-*-"&amp;$A213&amp;"-"&amp;$AJ$2,#REF!)*BV$6)/BW$5</f>
        <v>#REF!</v>
      </c>
      <c r="BX213" s="21" t="e">
        <f>(SUMIF(#REF!,"*-Si-USD-*-"&amp;$A213&amp;"-"&amp;$AJ$2,#REF!)*BX$6-SUMIF(#REF!,"*-Si-USD-*-"&amp;$A213&amp;"-"&amp;$AJ$2,#REF!)*BW$6)/BX$5</f>
        <v>#REF!</v>
      </c>
      <c r="CB213" s="28">
        <f>IFERROR(1000*SUMIF(#REF!,"*-Si-*-Si-"&amp;$A213&amp;"-"&amp;$AJ$2,#REF!)/(SUM(CC213:CE213)*$BX$6),0)</f>
        <v>0</v>
      </c>
      <c r="CC213" s="22" t="e">
        <f>SUMIF(#REF!,"*-Si-VEF-Si-"&amp;$A213&amp;"-"&amp;$AJ$2,#REF!)</f>
        <v>#REF!</v>
      </c>
      <c r="CD213" s="23" t="e">
        <f>SUMIF(#REF!,"*-Si-VEQ-Si-"&amp;$A213&amp;"-"&amp;$AJ$2,#REF!)</f>
        <v>#REF!</v>
      </c>
      <c r="CE213" s="24" t="e">
        <f>SUMIF(#REF!,"*-Si-USD-Si-"&amp;$A213&amp;"-"&amp;$AJ$2,#REF!)</f>
        <v>#REF!</v>
      </c>
      <c r="CI213" s="15" t="str">
        <f t="shared" si="53"/>
        <v>E213</v>
      </c>
      <c r="CK213" s="16">
        <v>5</v>
      </c>
      <c r="CL213" s="16">
        <v>0</v>
      </c>
      <c r="CM213" s="16">
        <v>4</v>
      </c>
    </row>
    <row r="214" spans="1:91" ht="20.100000000000001" customHeight="1" x14ac:dyDescent="0.25">
      <c r="A214" s="18" t="s">
        <v>339</v>
      </c>
      <c r="E214" s="15" t="s">
        <v>339</v>
      </c>
      <c r="G214" s="15" t="str">
        <f t="shared" si="54"/>
        <v>D214</v>
      </c>
      <c r="I214" s="27">
        <f ca="1">IFERROR(1000*SUMIF(#REF!,"*-Si-*-*-"&amp;$A214&amp;"-"&amp;J$2,INDIRECT("'BD Ppto'!"&amp;#REF!))/(SUM(J214:L214)*L$415),0)</f>
        <v>0</v>
      </c>
      <c r="J214" s="19" t="e">
        <f ca="1">SUMIF(#REF!,"*-Si-VEF-*-"&amp;$A214&amp;"-"&amp;$J$2,INDIRECT("'BD Ppto'!"&amp;#REF!))</f>
        <v>#REF!</v>
      </c>
      <c r="K214" s="20" t="e">
        <f ca="1">SUMIF(#REF!,"*-Si-VEQ-*-"&amp;$A214&amp;"-"&amp;$J$2,INDIRECT("'BD Ppto'!"&amp;#REF!))</f>
        <v>#REF!</v>
      </c>
      <c r="L214" s="21" t="e">
        <f ca="1">SUMIF(#REF!,"*-Si-USD-*-"&amp;$A214&amp;"-"&amp;$J$2,INDIRECT("'BD Ppto'!"&amp;#REF!))</f>
        <v>#REF!</v>
      </c>
      <c r="N214" s="27">
        <f ca="1">IFERROR(1000*SUMIF(#REF!,"*-Si-*-*-"&amp;$A214&amp;"-"&amp;O$2,INDIRECT("'BD Ppto'!"&amp;#REF!))/(SUM(O214:Q214)*Q$415),0)</f>
        <v>0</v>
      </c>
      <c r="O214" s="19" t="e">
        <f ca="1">SUMIF(#REF!,"*-Si-VEF-*-"&amp;$A214&amp;"-"&amp;O$2,INDIRECT("'BD Ppto'!"&amp;#REF!))</f>
        <v>#REF!</v>
      </c>
      <c r="P214" s="20" t="e">
        <f ca="1">SUMIF(#REF!,"*-Si-VEQ-*-"&amp;$A214&amp;"-"&amp;O$2,INDIRECT("'BD Ppto'!"&amp;#REF!))</f>
        <v>#REF!</v>
      </c>
      <c r="Q214" s="21" t="e">
        <f ca="1">SUMIF(#REF!,"*-Si-USD-*-"&amp;$A214&amp;"-"&amp;O$2,INDIRECT("'BD Ppto'!"&amp;#REF!))</f>
        <v>#REF!</v>
      </c>
      <c r="S214" s="27">
        <f ca="1">IFERROR(1000*SUMIF(#REF!,"*-Si-*-*-"&amp;$A214&amp;"-"&amp;T$2,INDIRECT("'BD Ppto'!"&amp;#REF!))/(SUM(T214:V214)*V$415),0)</f>
        <v>0</v>
      </c>
      <c r="T214" s="19" t="e">
        <f ca="1">SUMIF(#REF!,"*-Si-VEF-*-"&amp;$A214&amp;"-"&amp;T$2,INDIRECT("'BD Ppto'!"&amp;#REF!))</f>
        <v>#REF!</v>
      </c>
      <c r="U214" s="20" t="e">
        <f ca="1">SUMIF(#REF!,"*-Si-VEQ-*-"&amp;$A214&amp;"-"&amp;T$2,INDIRECT("'BD Ppto'!"&amp;#REF!))</f>
        <v>#REF!</v>
      </c>
      <c r="V214" s="21" t="e">
        <f ca="1">SUMIF(#REF!,"*-Si-USD-*-"&amp;$A214&amp;"-"&amp;T$2,INDIRECT("'BD Ppto'!"&amp;#REF!))</f>
        <v>#REF!</v>
      </c>
      <c r="X214" s="27">
        <f ca="1">IFERROR(1000*SUMIF(#REF!,"*-Si-*-*-"&amp;$A214&amp;"-"&amp;Y$2,INDIRECT("'BD Ppto'!"&amp;#REF!))/(SUM(Y214:AA214)*AA$415),0)</f>
        <v>0</v>
      </c>
      <c r="Y214" s="19" t="e">
        <f ca="1">SUMIF(#REF!,"*-Si-VEF-*-"&amp;$A214&amp;"-"&amp;Y$2,INDIRECT("'BD Ppto'!"&amp;#REF!))</f>
        <v>#REF!</v>
      </c>
      <c r="Z214" s="20" t="e">
        <f ca="1">SUMIF(#REF!,"*-Si-VEQ-*-"&amp;$A214&amp;"-"&amp;Y$2,INDIRECT("'BD Ppto'!"&amp;#REF!))</f>
        <v>#REF!</v>
      </c>
      <c r="AA214" s="21" t="e">
        <f ca="1">SUMIF(#REF!,"*-Si-USD-*-"&amp;$A214&amp;"-"&amp;Y$2,INDIRECT("'BD Ppto'!"&amp;#REF!))</f>
        <v>#REF!</v>
      </c>
      <c r="AC214" s="28">
        <f ca="1">IFERROR(1000*SUMIF(#REF!,"*-Si-*-Si-"&amp;$A214&amp;"-"&amp;AD$2,INDIRECT("'BD Ppto'!"&amp;#REF!))/(SUM(AD214:AF214)*AF$415),0)</f>
        <v>0</v>
      </c>
      <c r="AD214" s="22" t="e">
        <f ca="1">SUMIF(#REF!,"*-Si-VEF-Si-"&amp;$A214&amp;"-"&amp;AD$2,INDIRECT("'BD Ppto'!"&amp;#REF!))</f>
        <v>#REF!</v>
      </c>
      <c r="AE214" s="23" t="e">
        <f ca="1">SUMIF(#REF!,"*-Si-VEQ-Si-"&amp;$A214&amp;"-"&amp;AD$2,INDIRECT("'BD Ppto'!"&amp;#REF!))</f>
        <v>#REF!</v>
      </c>
      <c r="AF214" s="24" t="e">
        <f ca="1">SUMIF(#REF!,"*-Si-USD-Si-"&amp;$A214&amp;"-"&amp;AD$2,INDIRECT("'BD Ppto'!"&amp;#REF!))</f>
        <v>#REF!</v>
      </c>
      <c r="AI214" s="27">
        <f>IFERROR(1000*SUMIF(#REF!,"*-Si-*-*-"&amp;$A214&amp;"-"&amp;$AJ$2,#REF!)/((SUMIF(#REF!,"*-Si-*-*-"&amp;$A214&amp;"-"&amp;$AJ$2,#REF!))*$AV$6),0)</f>
        <v>0</v>
      </c>
      <c r="AJ214" s="25" t="e">
        <f>SUMIF(#REF!,"*-Si-VEF-*-"&amp;$A214&amp;"-"&amp;$AJ$2,#REF!)</f>
        <v>#REF!</v>
      </c>
      <c r="AK214" s="19" t="e">
        <f>SUMIF(#REF!,"*-Si-VEF-*-"&amp;$A214&amp;"-"&amp;$AJ$2,#REF!)</f>
        <v>#REF!</v>
      </c>
      <c r="AL214" s="19" t="e">
        <f>(SUMIF(#REF!,"*-Si-VEF-*-"&amp;$A214&amp;"-"&amp;$AJ$2,#REF!)*AL$6-SUMIF(#REF!,"*-Si-VEF-*-"&amp;$A214&amp;"-"&amp;$AJ$2,#REF!)*AK$6)/AL$5</f>
        <v>#REF!</v>
      </c>
      <c r="AM214" s="19" t="e">
        <f>(SUMIF(#REF!,"*-Si-VEF-*-"&amp;$A214&amp;"-"&amp;$AJ$2,#REF!)*AM$6-SUMIF(#REF!,"*-Si-VEF-*-"&amp;$A214&amp;"-"&amp;$AJ$2,#REF!)*AL$6)/AM$5</f>
        <v>#REF!</v>
      </c>
      <c r="AN214" s="19" t="e">
        <f>(SUMIF(#REF!,"*-Si-VEF-*-"&amp;$A214&amp;"-"&amp;$AJ$2,#REF!)*AN$6-SUMIF(#REF!,"*-Si-VEF-*-"&amp;$A214&amp;"-"&amp;$AJ$2,#REF!)*AM$6)/AN$5</f>
        <v>#REF!</v>
      </c>
      <c r="AO214" s="19" t="e">
        <f>(SUMIF(#REF!,"*-Si-VEF-*-"&amp;$A214&amp;"-"&amp;$AJ$2,#REF!)*AO$6-SUMIF(#REF!,"*-Si-VEF-*-"&amp;$A214&amp;"-"&amp;$AJ$2,#REF!)*AN$6)/AO$5</f>
        <v>#REF!</v>
      </c>
      <c r="AP214" s="19" t="e">
        <f>(SUMIF(#REF!,"*-Si-VEF-*-"&amp;$A214&amp;"-"&amp;$AJ$2,#REF!)*AP$6-SUMIF(#REF!,"*-Si-VEF-*-"&amp;$A214&amp;"-"&amp;$AJ$2,#REF!)*AO$6)/AP$5</f>
        <v>#REF!</v>
      </c>
      <c r="AQ214" s="19" t="e">
        <f>(SUMIF(#REF!,"*-Si-VEF-*-"&amp;$A214&amp;"-"&amp;$AJ$2,#REF!)*AQ$6-SUMIF(#REF!,"*-Si-VEF-*-"&amp;$A214&amp;"-"&amp;$AJ$2,#REF!)*AP$6)/AQ$5</f>
        <v>#REF!</v>
      </c>
      <c r="AR214" s="19" t="e">
        <f>(SUMIF(#REF!,"*-Si-VEF-*-"&amp;$A214&amp;"-"&amp;$AJ$2,#REF!)*AR$6-SUMIF(#REF!,"*-Si-VEF-*-"&amp;$A214&amp;"-"&amp;$AJ$2,#REF!)*AQ$6)/AR$5</f>
        <v>#REF!</v>
      </c>
      <c r="AS214" s="19" t="e">
        <f>(SUMIF(#REF!,"*-Si-VEF-*-"&amp;$A214&amp;"-"&amp;$AJ$2,#REF!)*AS$6-SUMIF(#REF!,"*-Si-VEF-*-"&amp;$A214&amp;"-"&amp;$AJ$2,#REF!)*AR$6)/AS$5</f>
        <v>#REF!</v>
      </c>
      <c r="AT214" s="19" t="e">
        <f>(SUMIF(#REF!,"*-Si-VEF-*-"&amp;$A214&amp;"-"&amp;$AJ$2,#REF!)*AT$6-SUMIF(#REF!,"*-Si-VEF-*-"&amp;$A214&amp;"-"&amp;$AJ$2,#REF!)*AS$6)/AT$5</f>
        <v>#REF!</v>
      </c>
      <c r="AU214" s="19" t="e">
        <f>(SUMIF(#REF!,"*-Si-VEF-*-"&amp;$A214&amp;"-"&amp;$AJ$2,#REF!)*AU$6-SUMIF(#REF!,"*-Si-VEF-*-"&amp;$A214&amp;"-"&amp;$AJ$2,#REF!)*AT$6)/AU$5</f>
        <v>#REF!</v>
      </c>
      <c r="AV214" s="19" t="e">
        <f>(SUMIF(#REF!,"*-Si-VEF-*-"&amp;$A214&amp;"-"&amp;$AJ$2,#REF!)*AV$6-SUMIF(#REF!,"*-Si-VEF-*-"&amp;$A214&amp;"-"&amp;$AJ$2,#REF!)*AU$6)/AV$5</f>
        <v>#REF!</v>
      </c>
      <c r="AX214" s="25" t="e">
        <f>SUMIF(#REF!,"*-Si-VEQ-*-"&amp;$A214&amp;"-"&amp;$AJ$2,#REF!)</f>
        <v>#REF!</v>
      </c>
      <c r="AY214" s="20" t="e">
        <f>SUMIF(#REF!,"*-Si-VEQ-*-"&amp;$A214&amp;"-"&amp;$AJ$2,#REF!)</f>
        <v>#REF!</v>
      </c>
      <c r="AZ214" s="20" t="e">
        <f>(SUMIF(#REF!,"*-Si-VEQ-*-"&amp;$A214&amp;"-"&amp;$AJ$2,#REF!)*AZ$6-SUMIF(#REF!,"*-Si-VEQ-*-"&amp;$A214&amp;"-"&amp;$AJ$2,#REF!)*AY$6)/AZ$5</f>
        <v>#REF!</v>
      </c>
      <c r="BA214" s="20" t="e">
        <f>(SUMIF(#REF!,"*-Si-VEQ-*-"&amp;$A214&amp;"-"&amp;$AJ$2,#REF!)*BA$6-SUMIF(#REF!,"*-Si-VEQ-*-"&amp;$A214&amp;"-"&amp;$AJ$2,#REF!)*AZ$6)/BA$5</f>
        <v>#REF!</v>
      </c>
      <c r="BB214" s="20" t="e">
        <f>(SUMIF(#REF!,"*-Si-VEQ-*-"&amp;$A214&amp;"-"&amp;$AJ$2,#REF!)*BB$6-SUMIF(#REF!,"*-Si-VEQ-*-"&amp;$A214&amp;"-"&amp;$AJ$2,#REF!)*BA$6)/BB$5</f>
        <v>#REF!</v>
      </c>
      <c r="BC214" s="20" t="e">
        <f>(SUMIF(#REF!,"*-Si-VEQ-*-"&amp;$A214&amp;"-"&amp;$AJ$2,#REF!)*BC$6-SUMIF(#REF!,"*-Si-VEQ-*-"&amp;$A214&amp;"-"&amp;$AJ$2,#REF!)*BB$6)/BC$5</f>
        <v>#REF!</v>
      </c>
      <c r="BD214" s="20" t="e">
        <f>(SUMIF(#REF!,"*-Si-VEQ-*-"&amp;$A214&amp;"-"&amp;$AJ$2,#REF!)*BD$6-SUMIF(#REF!,"*-Si-VEQ-*-"&amp;$A214&amp;"-"&amp;$AJ$2,#REF!)*BC$6)/BD$5</f>
        <v>#REF!</v>
      </c>
      <c r="BE214" s="20" t="e">
        <f>(SUMIF(#REF!,"*-Si-VEQ-*-"&amp;$A214&amp;"-"&amp;$AJ$2,#REF!)*BE$6-SUMIF(#REF!,"*-Si-VEQ-*-"&amp;$A214&amp;"-"&amp;$AJ$2,#REF!)*BD$6)/BE$5</f>
        <v>#REF!</v>
      </c>
      <c r="BF214" s="20" t="e">
        <f>(SUMIF(#REF!,"*-Si-VEQ-*-"&amp;$A214&amp;"-"&amp;$AJ$2,#REF!)*BF$6-SUMIF(#REF!,"*-Si-VEQ-*-"&amp;$A214&amp;"-"&amp;$AJ$2,#REF!)*BE$6)/BF$5</f>
        <v>#REF!</v>
      </c>
      <c r="BG214" s="20" t="e">
        <f>(SUMIF(#REF!,"*-Si-VEQ-*-"&amp;$A214&amp;"-"&amp;$AJ$2,#REF!)*BG$6-SUMIF(#REF!,"*-Si-VEQ-*-"&amp;$A214&amp;"-"&amp;$AJ$2,#REF!)*BF$6)/BG$5</f>
        <v>#REF!</v>
      </c>
      <c r="BH214" s="20" t="e">
        <f>(SUMIF(#REF!,"*-Si-VEQ-*-"&amp;$A214&amp;"-"&amp;$AJ$2,#REF!)*BH$6-SUMIF(#REF!,"*-Si-VEQ-*-"&amp;$A214&amp;"-"&amp;$AJ$2,#REF!)*BG$6)/BH$5</f>
        <v>#REF!</v>
      </c>
      <c r="BI214" s="20" t="e">
        <f>(SUMIF(#REF!,"*-Si-VEQ-*-"&amp;$A214&amp;"-"&amp;$AJ$2,#REF!)*BI$6-SUMIF(#REF!,"*-Si-VEQ-*-"&amp;$A214&amp;"-"&amp;$AJ$2,#REF!)*BH$6)/BI$5</f>
        <v>#REF!</v>
      </c>
      <c r="BJ214" s="20" t="e">
        <f>(SUMIF(#REF!,"*-Si-VEQ-*-"&amp;$A214&amp;"-"&amp;$AJ$2,#REF!)*BJ$6-SUMIF(#REF!,"*-Si-VEQ-*-"&amp;$A214&amp;"-"&amp;$AJ$2,#REF!)*BI$6)/BJ$5</f>
        <v>#REF!</v>
      </c>
      <c r="BL214" s="25" t="e">
        <f>SUMIF(#REF!,"*-Si-USD-*-"&amp;$A214&amp;"-"&amp;$AJ$2,#REF!)</f>
        <v>#REF!</v>
      </c>
      <c r="BM214" s="21" t="e">
        <f>SUMIF(#REF!,"*-Si-USD-*-"&amp;$A214&amp;"-"&amp;$AJ$2,#REF!)</f>
        <v>#REF!</v>
      </c>
      <c r="BN214" s="21" t="e">
        <f>(SUMIF(#REF!,"*-Si-USD-*-"&amp;$A214&amp;"-"&amp;$AJ$2,#REF!)*BN$6-SUMIF(#REF!,"*-Si-USD-*-"&amp;$A214&amp;"-"&amp;$AJ$2,#REF!)*BM$6)/BN$5</f>
        <v>#REF!</v>
      </c>
      <c r="BO214" s="21" t="e">
        <f>(SUMIF(#REF!,"*-Si-USD-*-"&amp;$A214&amp;"-"&amp;$AJ$2,#REF!)*BO$6-SUMIF(#REF!,"*-Si-USD-*-"&amp;$A214&amp;"-"&amp;$AJ$2,#REF!)*BN$6)/BO$5</f>
        <v>#REF!</v>
      </c>
      <c r="BP214" s="21" t="e">
        <f>(SUMIF(#REF!,"*-Si-USD-*-"&amp;$A214&amp;"-"&amp;$AJ$2,#REF!)*BP$6-SUMIF(#REF!,"*-Si-USD-*-"&amp;$A214&amp;"-"&amp;$AJ$2,#REF!)*BO$6)/BP$5</f>
        <v>#REF!</v>
      </c>
      <c r="BQ214" s="21" t="e">
        <f>(SUMIF(#REF!,"*-Si-USD-*-"&amp;$A214&amp;"-"&amp;$AJ$2,#REF!)*BQ$6-SUMIF(#REF!,"*-Si-USD-*-"&amp;$A214&amp;"-"&amp;$AJ$2,#REF!)*BP$6)/BQ$5</f>
        <v>#REF!</v>
      </c>
      <c r="BR214" s="21" t="e">
        <f>(SUMIF(#REF!,"*-Si-USD-*-"&amp;$A214&amp;"-"&amp;$AJ$2,#REF!)*BR$6-SUMIF(#REF!,"*-Si-USD-*-"&amp;$A214&amp;"-"&amp;$AJ$2,#REF!)*BQ$6)/BR$5</f>
        <v>#REF!</v>
      </c>
      <c r="BS214" s="21" t="e">
        <f>(SUMIF(#REF!,"*-Si-USD-*-"&amp;$A214&amp;"-"&amp;$AJ$2,#REF!)*BS$6-SUMIF(#REF!,"*-Si-USD-*-"&amp;$A214&amp;"-"&amp;$AJ$2,#REF!)*BR$6)/BS$5</f>
        <v>#REF!</v>
      </c>
      <c r="BT214" s="21" t="e">
        <f>(SUMIF(#REF!,"*-Si-USD-*-"&amp;$A214&amp;"-"&amp;$AJ$2,#REF!)*BT$6-SUMIF(#REF!,"*-Si-USD-*-"&amp;$A214&amp;"-"&amp;$AJ$2,#REF!)*BS$6)/BT$5</f>
        <v>#REF!</v>
      </c>
      <c r="BU214" s="21" t="e">
        <f>(SUMIF(#REF!,"*-Si-USD-*-"&amp;$A214&amp;"-"&amp;$AJ$2,#REF!)*BU$6-SUMIF(#REF!,"*-Si-USD-*-"&amp;$A214&amp;"-"&amp;$AJ$2,#REF!)*BT$6)/BU$5</f>
        <v>#REF!</v>
      </c>
      <c r="BV214" s="21" t="e">
        <f>(SUMIF(#REF!,"*-Si-USD-*-"&amp;$A214&amp;"-"&amp;$AJ$2,#REF!)*BV$6-SUMIF(#REF!,"*-Si-USD-*-"&amp;$A214&amp;"-"&amp;$AJ$2,#REF!)*BU$6)/BV$5</f>
        <v>#REF!</v>
      </c>
      <c r="BW214" s="21" t="e">
        <f>(SUMIF(#REF!,"*-Si-USD-*-"&amp;$A214&amp;"-"&amp;$AJ$2,#REF!)*BW$6-SUMIF(#REF!,"*-Si-USD-*-"&amp;$A214&amp;"-"&amp;$AJ$2,#REF!)*BV$6)/BW$5</f>
        <v>#REF!</v>
      </c>
      <c r="BX214" s="21" t="e">
        <f>(SUMIF(#REF!,"*-Si-USD-*-"&amp;$A214&amp;"-"&amp;$AJ$2,#REF!)*BX$6-SUMIF(#REF!,"*-Si-USD-*-"&amp;$A214&amp;"-"&amp;$AJ$2,#REF!)*BW$6)/BX$5</f>
        <v>#REF!</v>
      </c>
      <c r="CB214" s="28">
        <f>IFERROR(1000*SUMIF(#REF!,"*-Si-*-Si-"&amp;$A214&amp;"-"&amp;$AJ$2,#REF!)/(SUM(CC214:CE214)*$BX$6),0)</f>
        <v>0</v>
      </c>
      <c r="CC214" s="22" t="e">
        <f>SUMIF(#REF!,"*-Si-VEF-Si-"&amp;$A214&amp;"-"&amp;$AJ$2,#REF!)</f>
        <v>#REF!</v>
      </c>
      <c r="CD214" s="23" t="e">
        <f>SUMIF(#REF!,"*-Si-VEQ-Si-"&amp;$A214&amp;"-"&amp;$AJ$2,#REF!)</f>
        <v>#REF!</v>
      </c>
      <c r="CE214" s="24" t="e">
        <f>SUMIF(#REF!,"*-Si-USD-Si-"&amp;$A214&amp;"-"&amp;$AJ$2,#REF!)</f>
        <v>#REF!</v>
      </c>
      <c r="CI214" s="15" t="str">
        <f t="shared" si="53"/>
        <v>E214</v>
      </c>
      <c r="CK214" s="16">
        <v>5</v>
      </c>
      <c r="CL214" s="16">
        <v>0</v>
      </c>
      <c r="CM214" s="16">
        <v>4</v>
      </c>
    </row>
    <row r="215" spans="1:91" ht="20.100000000000001" customHeight="1" x14ac:dyDescent="0.25">
      <c r="E215" s="30" t="s">
        <v>340</v>
      </c>
      <c r="N215" s="3"/>
      <c r="O215" s="3"/>
      <c r="P215" s="3"/>
      <c r="Q215" s="3"/>
      <c r="S215" s="3"/>
      <c r="T215" s="3"/>
      <c r="U215" s="3"/>
      <c r="V215" s="3"/>
      <c r="X215" s="3"/>
      <c r="Y215" s="3"/>
      <c r="Z215" s="3"/>
      <c r="AA215" s="3"/>
      <c r="AC215" s="3"/>
      <c r="AD215" s="3"/>
      <c r="AE215" s="3"/>
      <c r="AF215" s="3"/>
      <c r="CB215" s="3">
        <v>0</v>
      </c>
      <c r="CC215" s="3">
        <v>0</v>
      </c>
      <c r="CD215" s="3">
        <v>0</v>
      </c>
      <c r="CE215" s="3">
        <v>0</v>
      </c>
      <c r="CI215" s="15" t="str">
        <f t="shared" si="53"/>
        <v>E215</v>
      </c>
      <c r="CK215" s="16">
        <v>14</v>
      </c>
      <c r="CL215" s="16">
        <v>0</v>
      </c>
      <c r="CM215" s="16">
        <v>0</v>
      </c>
    </row>
    <row r="216" spans="1:91" ht="20.100000000000001" customHeight="1" x14ac:dyDescent="0.25">
      <c r="A216" s="18" t="s">
        <v>341</v>
      </c>
      <c r="E216" s="15" t="s">
        <v>342</v>
      </c>
      <c r="G216" s="15" t="str">
        <f t="shared" ref="G216:G251" si="55">"D"&amp;TEXT(ROW(H216),"000")</f>
        <v>D216</v>
      </c>
      <c r="I216" s="27">
        <f ca="1">IFERROR(1000*SUMIF(#REF!,"*-Si-*-*-"&amp;$A216&amp;"-"&amp;J$2,INDIRECT("'BD Ppto'!"&amp;#REF!))/(SUM(J216:L216)*L$415),0)</f>
        <v>0</v>
      </c>
      <c r="J216" s="19" t="e">
        <f ca="1">SUMIF(#REF!,"*-Si-VEF-*-"&amp;$A216&amp;"-"&amp;$J$2,INDIRECT("'BD Ppto'!"&amp;#REF!))</f>
        <v>#REF!</v>
      </c>
      <c r="K216" s="20" t="e">
        <f ca="1">SUMIF(#REF!,"*-Si-VEQ-*-"&amp;$A216&amp;"-"&amp;$J$2,INDIRECT("'BD Ppto'!"&amp;#REF!))</f>
        <v>#REF!</v>
      </c>
      <c r="L216" s="21" t="e">
        <f ca="1">SUMIF(#REF!,"*-Si-USD-*-"&amp;$A216&amp;"-"&amp;$J$2,INDIRECT("'BD Ppto'!"&amp;#REF!))</f>
        <v>#REF!</v>
      </c>
      <c r="N216" s="27">
        <f ca="1">IFERROR(1000*SUMIF(#REF!,"*-Si-*-*-"&amp;$A216&amp;"-"&amp;O$2,INDIRECT("'BD Ppto'!"&amp;#REF!))/(SUM(O216:Q216)*Q$415),0)</f>
        <v>0</v>
      </c>
      <c r="O216" s="19" t="e">
        <f ca="1">SUMIF(#REF!,"*-Si-VEF-*-"&amp;$A216&amp;"-"&amp;O$2,INDIRECT("'BD Ppto'!"&amp;#REF!))</f>
        <v>#REF!</v>
      </c>
      <c r="P216" s="20" t="e">
        <f ca="1">SUMIF(#REF!,"*-Si-VEQ-*-"&amp;$A216&amp;"-"&amp;O$2,INDIRECT("'BD Ppto'!"&amp;#REF!))</f>
        <v>#REF!</v>
      </c>
      <c r="Q216" s="21" t="e">
        <f ca="1">SUMIF(#REF!,"*-Si-USD-*-"&amp;$A216&amp;"-"&amp;O$2,INDIRECT("'BD Ppto'!"&amp;#REF!))</f>
        <v>#REF!</v>
      </c>
      <c r="S216" s="27">
        <f ca="1">IFERROR(1000*SUMIF(#REF!,"*-Si-*-*-"&amp;$A216&amp;"-"&amp;T$2,INDIRECT("'BD Ppto'!"&amp;#REF!))/(SUM(T216:V216)*V$415),0)</f>
        <v>0</v>
      </c>
      <c r="T216" s="19" t="e">
        <f ca="1">SUMIF(#REF!,"*-Si-VEF-*-"&amp;$A216&amp;"-"&amp;T$2,INDIRECT("'BD Ppto'!"&amp;#REF!))</f>
        <v>#REF!</v>
      </c>
      <c r="U216" s="20" t="e">
        <f ca="1">SUMIF(#REF!,"*-Si-VEQ-*-"&amp;$A216&amp;"-"&amp;T$2,INDIRECT("'BD Ppto'!"&amp;#REF!))</f>
        <v>#REF!</v>
      </c>
      <c r="V216" s="21" t="e">
        <f ca="1">SUMIF(#REF!,"*-Si-USD-*-"&amp;$A216&amp;"-"&amp;T$2,INDIRECT("'BD Ppto'!"&amp;#REF!))</f>
        <v>#REF!</v>
      </c>
      <c r="X216" s="27">
        <f ca="1">IFERROR(1000*SUMIF(#REF!,"*-Si-*-*-"&amp;$A216&amp;"-"&amp;Y$2,INDIRECT("'BD Ppto'!"&amp;#REF!))/(SUM(Y216:AA216)*AA$415),0)</f>
        <v>0</v>
      </c>
      <c r="Y216" s="19" t="e">
        <f ca="1">SUMIF(#REF!,"*-Si-VEF-*-"&amp;$A216&amp;"-"&amp;Y$2,INDIRECT("'BD Ppto'!"&amp;#REF!))</f>
        <v>#REF!</v>
      </c>
      <c r="Z216" s="20" t="e">
        <f ca="1">SUMIF(#REF!,"*-Si-VEQ-*-"&amp;$A216&amp;"-"&amp;Y$2,INDIRECT("'BD Ppto'!"&amp;#REF!))</f>
        <v>#REF!</v>
      </c>
      <c r="AA216" s="21" t="e">
        <f ca="1">SUMIF(#REF!,"*-Si-USD-*-"&amp;$A216&amp;"-"&amp;Y$2,INDIRECT("'BD Ppto'!"&amp;#REF!))</f>
        <v>#REF!</v>
      </c>
      <c r="AC216" s="28">
        <f ca="1">IFERROR(1000*SUMIF(#REF!,"*-Si-*-Si-"&amp;$A216&amp;"-"&amp;AD$2,INDIRECT("'BD Ppto'!"&amp;#REF!))/(SUM(AD216:AF216)*AF$415),0)</f>
        <v>0</v>
      </c>
      <c r="AD216" s="22" t="e">
        <f ca="1">SUMIF(#REF!,"*-Si-VEF-Si-"&amp;$A216&amp;"-"&amp;AD$2,INDIRECT("'BD Ppto'!"&amp;#REF!))</f>
        <v>#REF!</v>
      </c>
      <c r="AE216" s="23" t="e">
        <f ca="1">SUMIF(#REF!,"*-Si-VEQ-Si-"&amp;$A216&amp;"-"&amp;AD$2,INDIRECT("'BD Ppto'!"&amp;#REF!))</f>
        <v>#REF!</v>
      </c>
      <c r="AF216" s="24" t="e">
        <f ca="1">SUMIF(#REF!,"*-Si-USD-Si-"&amp;$A216&amp;"-"&amp;AD$2,INDIRECT("'BD Ppto'!"&amp;#REF!))</f>
        <v>#REF!</v>
      </c>
      <c r="AI216" s="27">
        <f>IFERROR(1000*SUMIF(#REF!,"*-Si-*-*-"&amp;$A216&amp;"-"&amp;$AJ$2,#REF!)/((SUMIF(#REF!,"*-Si-*-*-"&amp;$A216&amp;"-"&amp;$AJ$2,#REF!))*$AV$6),0)</f>
        <v>0</v>
      </c>
      <c r="AJ216" s="25" t="e">
        <f>SUMIF(#REF!,"*-Si-VEF-*-"&amp;$A216&amp;"-"&amp;$AJ$2,#REF!)</f>
        <v>#REF!</v>
      </c>
      <c r="AK216" s="19" t="e">
        <f>SUMIF(#REF!,"*-Si-VEF-*-"&amp;$A216&amp;"-"&amp;$AJ$2,#REF!)</f>
        <v>#REF!</v>
      </c>
      <c r="AL216" s="19" t="e">
        <f>(SUMIF(#REF!,"*-Si-VEF-*-"&amp;$A216&amp;"-"&amp;$AJ$2,#REF!)*AL$6-SUMIF(#REF!,"*-Si-VEF-*-"&amp;$A216&amp;"-"&amp;$AJ$2,#REF!)*AK$6)/AL$5</f>
        <v>#REF!</v>
      </c>
      <c r="AM216" s="19" t="e">
        <f>(SUMIF(#REF!,"*-Si-VEF-*-"&amp;$A216&amp;"-"&amp;$AJ$2,#REF!)*AM$6-SUMIF(#REF!,"*-Si-VEF-*-"&amp;$A216&amp;"-"&amp;$AJ$2,#REF!)*AL$6)/AM$5</f>
        <v>#REF!</v>
      </c>
      <c r="AN216" s="19" t="e">
        <f>(SUMIF(#REF!,"*-Si-VEF-*-"&amp;$A216&amp;"-"&amp;$AJ$2,#REF!)*AN$6-SUMIF(#REF!,"*-Si-VEF-*-"&amp;$A216&amp;"-"&amp;$AJ$2,#REF!)*AM$6)/AN$5</f>
        <v>#REF!</v>
      </c>
      <c r="AO216" s="19" t="e">
        <f>(SUMIF(#REF!,"*-Si-VEF-*-"&amp;$A216&amp;"-"&amp;$AJ$2,#REF!)*AO$6-SUMIF(#REF!,"*-Si-VEF-*-"&amp;$A216&amp;"-"&amp;$AJ$2,#REF!)*AN$6)/AO$5</f>
        <v>#REF!</v>
      </c>
      <c r="AP216" s="19" t="e">
        <f>(SUMIF(#REF!,"*-Si-VEF-*-"&amp;$A216&amp;"-"&amp;$AJ$2,#REF!)*AP$6-SUMIF(#REF!,"*-Si-VEF-*-"&amp;$A216&amp;"-"&amp;$AJ$2,#REF!)*AO$6)/AP$5</f>
        <v>#REF!</v>
      </c>
      <c r="AQ216" s="19" t="e">
        <f>(SUMIF(#REF!,"*-Si-VEF-*-"&amp;$A216&amp;"-"&amp;$AJ$2,#REF!)*AQ$6-SUMIF(#REF!,"*-Si-VEF-*-"&amp;$A216&amp;"-"&amp;$AJ$2,#REF!)*AP$6)/AQ$5</f>
        <v>#REF!</v>
      </c>
      <c r="AR216" s="19" t="e">
        <f>(SUMIF(#REF!,"*-Si-VEF-*-"&amp;$A216&amp;"-"&amp;$AJ$2,#REF!)*AR$6-SUMIF(#REF!,"*-Si-VEF-*-"&amp;$A216&amp;"-"&amp;$AJ$2,#REF!)*AQ$6)/AR$5</f>
        <v>#REF!</v>
      </c>
      <c r="AS216" s="19" t="e">
        <f>(SUMIF(#REF!,"*-Si-VEF-*-"&amp;$A216&amp;"-"&amp;$AJ$2,#REF!)*AS$6-SUMIF(#REF!,"*-Si-VEF-*-"&amp;$A216&amp;"-"&amp;$AJ$2,#REF!)*AR$6)/AS$5</f>
        <v>#REF!</v>
      </c>
      <c r="AT216" s="19" t="e">
        <f>(SUMIF(#REF!,"*-Si-VEF-*-"&amp;$A216&amp;"-"&amp;$AJ$2,#REF!)*AT$6-SUMIF(#REF!,"*-Si-VEF-*-"&amp;$A216&amp;"-"&amp;$AJ$2,#REF!)*AS$6)/AT$5</f>
        <v>#REF!</v>
      </c>
      <c r="AU216" s="19" t="e">
        <f>(SUMIF(#REF!,"*-Si-VEF-*-"&amp;$A216&amp;"-"&amp;$AJ$2,#REF!)*AU$6-SUMIF(#REF!,"*-Si-VEF-*-"&amp;$A216&amp;"-"&amp;$AJ$2,#REF!)*AT$6)/AU$5</f>
        <v>#REF!</v>
      </c>
      <c r="AV216" s="19" t="e">
        <f>(SUMIF(#REF!,"*-Si-VEF-*-"&amp;$A216&amp;"-"&amp;$AJ$2,#REF!)*AV$6-SUMIF(#REF!,"*-Si-VEF-*-"&amp;$A216&amp;"-"&amp;$AJ$2,#REF!)*AU$6)/AV$5</f>
        <v>#REF!</v>
      </c>
      <c r="AX216" s="25" t="e">
        <f>SUMIF(#REF!,"*-Si-VEQ-*-"&amp;$A216&amp;"-"&amp;$AJ$2,#REF!)</f>
        <v>#REF!</v>
      </c>
      <c r="AY216" s="20" t="e">
        <f>SUMIF(#REF!,"*-Si-VEQ-*-"&amp;$A216&amp;"-"&amp;$AJ$2,#REF!)</f>
        <v>#REF!</v>
      </c>
      <c r="AZ216" s="20" t="e">
        <f>(SUMIF(#REF!,"*-Si-VEQ-*-"&amp;$A216&amp;"-"&amp;$AJ$2,#REF!)*AZ$6-SUMIF(#REF!,"*-Si-VEQ-*-"&amp;$A216&amp;"-"&amp;$AJ$2,#REF!)*AY$6)/AZ$5</f>
        <v>#REF!</v>
      </c>
      <c r="BA216" s="20" t="e">
        <f>(SUMIF(#REF!,"*-Si-VEQ-*-"&amp;$A216&amp;"-"&amp;$AJ$2,#REF!)*BA$6-SUMIF(#REF!,"*-Si-VEQ-*-"&amp;$A216&amp;"-"&amp;$AJ$2,#REF!)*AZ$6)/BA$5</f>
        <v>#REF!</v>
      </c>
      <c r="BB216" s="20" t="e">
        <f>(SUMIF(#REF!,"*-Si-VEQ-*-"&amp;$A216&amp;"-"&amp;$AJ$2,#REF!)*BB$6-SUMIF(#REF!,"*-Si-VEQ-*-"&amp;$A216&amp;"-"&amp;$AJ$2,#REF!)*BA$6)/BB$5</f>
        <v>#REF!</v>
      </c>
      <c r="BC216" s="20" t="e">
        <f>(SUMIF(#REF!,"*-Si-VEQ-*-"&amp;$A216&amp;"-"&amp;$AJ$2,#REF!)*BC$6-SUMIF(#REF!,"*-Si-VEQ-*-"&amp;$A216&amp;"-"&amp;$AJ$2,#REF!)*BB$6)/BC$5</f>
        <v>#REF!</v>
      </c>
      <c r="BD216" s="20" t="e">
        <f>(SUMIF(#REF!,"*-Si-VEQ-*-"&amp;$A216&amp;"-"&amp;$AJ$2,#REF!)*BD$6-SUMIF(#REF!,"*-Si-VEQ-*-"&amp;$A216&amp;"-"&amp;$AJ$2,#REF!)*BC$6)/BD$5</f>
        <v>#REF!</v>
      </c>
      <c r="BE216" s="20" t="e">
        <f>(SUMIF(#REF!,"*-Si-VEQ-*-"&amp;$A216&amp;"-"&amp;$AJ$2,#REF!)*BE$6-SUMIF(#REF!,"*-Si-VEQ-*-"&amp;$A216&amp;"-"&amp;$AJ$2,#REF!)*BD$6)/BE$5</f>
        <v>#REF!</v>
      </c>
      <c r="BF216" s="20" t="e">
        <f>(SUMIF(#REF!,"*-Si-VEQ-*-"&amp;$A216&amp;"-"&amp;$AJ$2,#REF!)*BF$6-SUMIF(#REF!,"*-Si-VEQ-*-"&amp;$A216&amp;"-"&amp;$AJ$2,#REF!)*BE$6)/BF$5</f>
        <v>#REF!</v>
      </c>
      <c r="BG216" s="20" t="e">
        <f>(SUMIF(#REF!,"*-Si-VEQ-*-"&amp;$A216&amp;"-"&amp;$AJ$2,#REF!)*BG$6-SUMIF(#REF!,"*-Si-VEQ-*-"&amp;$A216&amp;"-"&amp;$AJ$2,#REF!)*BF$6)/BG$5</f>
        <v>#REF!</v>
      </c>
      <c r="BH216" s="20" t="e">
        <f>(SUMIF(#REF!,"*-Si-VEQ-*-"&amp;$A216&amp;"-"&amp;$AJ$2,#REF!)*BH$6-SUMIF(#REF!,"*-Si-VEQ-*-"&amp;$A216&amp;"-"&amp;$AJ$2,#REF!)*BG$6)/BH$5</f>
        <v>#REF!</v>
      </c>
      <c r="BI216" s="20" t="e">
        <f>(SUMIF(#REF!,"*-Si-VEQ-*-"&amp;$A216&amp;"-"&amp;$AJ$2,#REF!)*BI$6-SUMIF(#REF!,"*-Si-VEQ-*-"&amp;$A216&amp;"-"&amp;$AJ$2,#REF!)*BH$6)/BI$5</f>
        <v>#REF!</v>
      </c>
      <c r="BJ216" s="20" t="e">
        <f>(SUMIF(#REF!,"*-Si-VEQ-*-"&amp;$A216&amp;"-"&amp;$AJ$2,#REF!)*BJ$6-SUMIF(#REF!,"*-Si-VEQ-*-"&amp;$A216&amp;"-"&amp;$AJ$2,#REF!)*BI$6)/BJ$5</f>
        <v>#REF!</v>
      </c>
      <c r="BL216" s="25" t="e">
        <f>SUMIF(#REF!,"*-Si-USD-*-"&amp;$A216&amp;"-"&amp;$AJ$2,#REF!)</f>
        <v>#REF!</v>
      </c>
      <c r="BM216" s="21" t="e">
        <f>SUMIF(#REF!,"*-Si-USD-*-"&amp;$A216&amp;"-"&amp;$AJ$2,#REF!)</f>
        <v>#REF!</v>
      </c>
      <c r="BN216" s="21" t="e">
        <f>(SUMIF(#REF!,"*-Si-USD-*-"&amp;$A216&amp;"-"&amp;$AJ$2,#REF!)*BN$6-SUMIF(#REF!,"*-Si-USD-*-"&amp;$A216&amp;"-"&amp;$AJ$2,#REF!)*BM$6)/BN$5</f>
        <v>#REF!</v>
      </c>
      <c r="BO216" s="21" t="e">
        <f>(SUMIF(#REF!,"*-Si-USD-*-"&amp;$A216&amp;"-"&amp;$AJ$2,#REF!)*BO$6-SUMIF(#REF!,"*-Si-USD-*-"&amp;$A216&amp;"-"&amp;$AJ$2,#REF!)*BN$6)/BO$5</f>
        <v>#REF!</v>
      </c>
      <c r="BP216" s="21" t="e">
        <f>(SUMIF(#REF!,"*-Si-USD-*-"&amp;$A216&amp;"-"&amp;$AJ$2,#REF!)*BP$6-SUMIF(#REF!,"*-Si-USD-*-"&amp;$A216&amp;"-"&amp;$AJ$2,#REF!)*BO$6)/BP$5</f>
        <v>#REF!</v>
      </c>
      <c r="BQ216" s="21" t="e">
        <f>(SUMIF(#REF!,"*-Si-USD-*-"&amp;$A216&amp;"-"&amp;$AJ$2,#REF!)*BQ$6-SUMIF(#REF!,"*-Si-USD-*-"&amp;$A216&amp;"-"&amp;$AJ$2,#REF!)*BP$6)/BQ$5</f>
        <v>#REF!</v>
      </c>
      <c r="BR216" s="21" t="e">
        <f>(SUMIF(#REF!,"*-Si-USD-*-"&amp;$A216&amp;"-"&amp;$AJ$2,#REF!)*BR$6-SUMIF(#REF!,"*-Si-USD-*-"&amp;$A216&amp;"-"&amp;$AJ$2,#REF!)*BQ$6)/BR$5</f>
        <v>#REF!</v>
      </c>
      <c r="BS216" s="21" t="e">
        <f>(SUMIF(#REF!,"*-Si-USD-*-"&amp;$A216&amp;"-"&amp;$AJ$2,#REF!)*BS$6-SUMIF(#REF!,"*-Si-USD-*-"&amp;$A216&amp;"-"&amp;$AJ$2,#REF!)*BR$6)/BS$5</f>
        <v>#REF!</v>
      </c>
      <c r="BT216" s="21" t="e">
        <f>(SUMIF(#REF!,"*-Si-USD-*-"&amp;$A216&amp;"-"&amp;$AJ$2,#REF!)*BT$6-SUMIF(#REF!,"*-Si-USD-*-"&amp;$A216&amp;"-"&amp;$AJ$2,#REF!)*BS$6)/BT$5</f>
        <v>#REF!</v>
      </c>
      <c r="BU216" s="21" t="e">
        <f>(SUMIF(#REF!,"*-Si-USD-*-"&amp;$A216&amp;"-"&amp;$AJ$2,#REF!)*BU$6-SUMIF(#REF!,"*-Si-USD-*-"&amp;$A216&amp;"-"&amp;$AJ$2,#REF!)*BT$6)/BU$5</f>
        <v>#REF!</v>
      </c>
      <c r="BV216" s="21" t="e">
        <f>(SUMIF(#REF!,"*-Si-USD-*-"&amp;$A216&amp;"-"&amp;$AJ$2,#REF!)*BV$6-SUMIF(#REF!,"*-Si-USD-*-"&amp;$A216&amp;"-"&amp;$AJ$2,#REF!)*BU$6)/BV$5</f>
        <v>#REF!</v>
      </c>
      <c r="BW216" s="21" t="e">
        <f>(SUMIF(#REF!,"*-Si-USD-*-"&amp;$A216&amp;"-"&amp;$AJ$2,#REF!)*BW$6-SUMIF(#REF!,"*-Si-USD-*-"&amp;$A216&amp;"-"&amp;$AJ$2,#REF!)*BV$6)/BW$5</f>
        <v>#REF!</v>
      </c>
      <c r="BX216" s="21" t="e">
        <f>(SUMIF(#REF!,"*-Si-USD-*-"&amp;$A216&amp;"-"&amp;$AJ$2,#REF!)*BX$6-SUMIF(#REF!,"*-Si-USD-*-"&amp;$A216&amp;"-"&amp;$AJ$2,#REF!)*BW$6)/BX$5</f>
        <v>#REF!</v>
      </c>
      <c r="CB216" s="28">
        <f>IFERROR(1000*SUMIF(#REF!,"*-Si-*-Si-"&amp;$A216&amp;"-"&amp;$AJ$2,#REF!)/(SUM(CC216:CE216)*$BX$6),0)</f>
        <v>0</v>
      </c>
      <c r="CC216" s="22" t="e">
        <f>SUMIF(#REF!,"*-Si-VEF-Si-"&amp;$A216&amp;"-"&amp;$AJ$2,#REF!)</f>
        <v>#REF!</v>
      </c>
      <c r="CD216" s="23" t="e">
        <f>SUMIF(#REF!,"*-Si-VEQ-Si-"&amp;$A216&amp;"-"&amp;$AJ$2,#REF!)</f>
        <v>#REF!</v>
      </c>
      <c r="CE216" s="24" t="e">
        <f>SUMIF(#REF!,"*-Si-USD-Si-"&amp;$A216&amp;"-"&amp;$AJ$2,#REF!)</f>
        <v>#REF!</v>
      </c>
      <c r="CI216" s="15" t="str">
        <f t="shared" si="53"/>
        <v>E216</v>
      </c>
      <c r="CK216" s="16">
        <v>22</v>
      </c>
      <c r="CL216" s="16">
        <v>0</v>
      </c>
      <c r="CM216" s="16">
        <v>4</v>
      </c>
    </row>
    <row r="217" spans="1:91" ht="20.100000000000001" customHeight="1" x14ac:dyDescent="0.25">
      <c r="A217" s="18" t="s">
        <v>343</v>
      </c>
      <c r="E217" s="15" t="s">
        <v>344</v>
      </c>
      <c r="G217" s="15" t="str">
        <f t="shared" si="55"/>
        <v>D217</v>
      </c>
      <c r="I217" s="27">
        <f ca="1">IFERROR(1000*SUMIF(#REF!,"*-Si-*-*-"&amp;$A217&amp;"-"&amp;J$2,INDIRECT("'BD Ppto'!"&amp;#REF!))/(SUM(J217:L217)*L$415),0)</f>
        <v>0</v>
      </c>
      <c r="J217" s="19" t="e">
        <f ca="1">SUMIF(#REF!,"*-Si-VEF-*-"&amp;$A217&amp;"-"&amp;$J$2,INDIRECT("'BD Ppto'!"&amp;#REF!))</f>
        <v>#REF!</v>
      </c>
      <c r="K217" s="20" t="e">
        <f ca="1">SUMIF(#REF!,"*-Si-VEQ-*-"&amp;$A217&amp;"-"&amp;$J$2,INDIRECT("'BD Ppto'!"&amp;#REF!))</f>
        <v>#REF!</v>
      </c>
      <c r="L217" s="21" t="e">
        <f ca="1">SUMIF(#REF!,"*-Si-USD-*-"&amp;$A217&amp;"-"&amp;$J$2,INDIRECT("'BD Ppto'!"&amp;#REF!))</f>
        <v>#REF!</v>
      </c>
      <c r="N217" s="27">
        <f ca="1">IFERROR(1000*SUMIF(#REF!,"*-Si-*-*-"&amp;$A217&amp;"-"&amp;O$2,INDIRECT("'BD Ppto'!"&amp;#REF!))/(SUM(O217:Q217)*Q$415),0)</f>
        <v>0</v>
      </c>
      <c r="O217" s="19" t="e">
        <f ca="1">SUMIF(#REF!,"*-Si-VEF-*-"&amp;$A217&amp;"-"&amp;O$2,INDIRECT("'BD Ppto'!"&amp;#REF!))</f>
        <v>#REF!</v>
      </c>
      <c r="P217" s="20" t="e">
        <f ca="1">SUMIF(#REF!,"*-Si-VEQ-*-"&amp;$A217&amp;"-"&amp;O$2,INDIRECT("'BD Ppto'!"&amp;#REF!))</f>
        <v>#REF!</v>
      </c>
      <c r="Q217" s="21" t="e">
        <f ca="1">SUMIF(#REF!,"*-Si-USD-*-"&amp;$A217&amp;"-"&amp;O$2,INDIRECT("'BD Ppto'!"&amp;#REF!))</f>
        <v>#REF!</v>
      </c>
      <c r="S217" s="27">
        <f ca="1">IFERROR(1000*SUMIF(#REF!,"*-Si-*-*-"&amp;$A217&amp;"-"&amp;T$2,INDIRECT("'BD Ppto'!"&amp;#REF!))/(SUM(T217:V217)*V$415),0)</f>
        <v>0</v>
      </c>
      <c r="T217" s="19" t="e">
        <f ca="1">SUMIF(#REF!,"*-Si-VEF-*-"&amp;$A217&amp;"-"&amp;T$2,INDIRECT("'BD Ppto'!"&amp;#REF!))</f>
        <v>#REF!</v>
      </c>
      <c r="U217" s="20" t="e">
        <f ca="1">SUMIF(#REF!,"*-Si-VEQ-*-"&amp;$A217&amp;"-"&amp;T$2,INDIRECT("'BD Ppto'!"&amp;#REF!))</f>
        <v>#REF!</v>
      </c>
      <c r="V217" s="21" t="e">
        <f ca="1">SUMIF(#REF!,"*-Si-USD-*-"&amp;$A217&amp;"-"&amp;T$2,INDIRECT("'BD Ppto'!"&amp;#REF!))</f>
        <v>#REF!</v>
      </c>
      <c r="X217" s="27">
        <f ca="1">IFERROR(1000*SUMIF(#REF!,"*-Si-*-*-"&amp;$A217&amp;"-"&amp;Y$2,INDIRECT("'BD Ppto'!"&amp;#REF!))/(SUM(Y217:AA217)*AA$415),0)</f>
        <v>0</v>
      </c>
      <c r="Y217" s="19" t="e">
        <f ca="1">SUMIF(#REF!,"*-Si-VEF-*-"&amp;$A217&amp;"-"&amp;Y$2,INDIRECT("'BD Ppto'!"&amp;#REF!))</f>
        <v>#REF!</v>
      </c>
      <c r="Z217" s="20" t="e">
        <f ca="1">SUMIF(#REF!,"*-Si-VEQ-*-"&amp;$A217&amp;"-"&amp;Y$2,INDIRECT("'BD Ppto'!"&amp;#REF!))</f>
        <v>#REF!</v>
      </c>
      <c r="AA217" s="21" t="e">
        <f ca="1">SUMIF(#REF!,"*-Si-USD-*-"&amp;$A217&amp;"-"&amp;Y$2,INDIRECT("'BD Ppto'!"&amp;#REF!))</f>
        <v>#REF!</v>
      </c>
      <c r="AC217" s="28">
        <f ca="1">IFERROR(1000*SUMIF(#REF!,"*-Si-*-Si-"&amp;$A217&amp;"-"&amp;AD$2,INDIRECT("'BD Ppto'!"&amp;#REF!))/(SUM(AD217:AF217)*AF$415),0)</f>
        <v>0</v>
      </c>
      <c r="AD217" s="22" t="e">
        <f ca="1">SUMIF(#REF!,"*-Si-VEF-Si-"&amp;$A217&amp;"-"&amp;AD$2,INDIRECT("'BD Ppto'!"&amp;#REF!))</f>
        <v>#REF!</v>
      </c>
      <c r="AE217" s="23" t="e">
        <f ca="1">SUMIF(#REF!,"*-Si-VEQ-Si-"&amp;$A217&amp;"-"&amp;AD$2,INDIRECT("'BD Ppto'!"&amp;#REF!))</f>
        <v>#REF!</v>
      </c>
      <c r="AF217" s="24" t="e">
        <f ca="1">SUMIF(#REF!,"*-Si-USD-Si-"&amp;$A217&amp;"-"&amp;AD$2,INDIRECT("'BD Ppto'!"&amp;#REF!))</f>
        <v>#REF!</v>
      </c>
      <c r="AI217" s="27">
        <f>IFERROR(1000*SUMIF(#REF!,"*-Si-*-*-"&amp;$A217&amp;"-"&amp;$AJ$2,#REF!)/((SUMIF(#REF!,"*-Si-*-*-"&amp;$A217&amp;"-"&amp;$AJ$2,#REF!))*$AV$6),0)</f>
        <v>0</v>
      </c>
      <c r="AJ217" s="25" t="e">
        <f>SUMIF(#REF!,"*-Si-VEF-*-"&amp;$A217&amp;"-"&amp;$AJ$2,#REF!)</f>
        <v>#REF!</v>
      </c>
      <c r="AK217" s="19" t="e">
        <f>SUMIF(#REF!,"*-Si-VEF-*-"&amp;$A217&amp;"-"&amp;$AJ$2,#REF!)</f>
        <v>#REF!</v>
      </c>
      <c r="AL217" s="19" t="e">
        <f>(SUMIF(#REF!,"*-Si-VEF-*-"&amp;$A217&amp;"-"&amp;$AJ$2,#REF!)*AL$6-SUMIF(#REF!,"*-Si-VEF-*-"&amp;$A217&amp;"-"&amp;$AJ$2,#REF!)*AK$6)/AL$5</f>
        <v>#REF!</v>
      </c>
      <c r="AM217" s="19" t="e">
        <f>(SUMIF(#REF!,"*-Si-VEF-*-"&amp;$A217&amp;"-"&amp;$AJ$2,#REF!)*AM$6-SUMIF(#REF!,"*-Si-VEF-*-"&amp;$A217&amp;"-"&amp;$AJ$2,#REF!)*AL$6)/AM$5</f>
        <v>#REF!</v>
      </c>
      <c r="AN217" s="19" t="e">
        <f>(SUMIF(#REF!,"*-Si-VEF-*-"&amp;$A217&amp;"-"&amp;$AJ$2,#REF!)*AN$6-SUMIF(#REF!,"*-Si-VEF-*-"&amp;$A217&amp;"-"&amp;$AJ$2,#REF!)*AM$6)/AN$5</f>
        <v>#REF!</v>
      </c>
      <c r="AO217" s="19" t="e">
        <f>(SUMIF(#REF!,"*-Si-VEF-*-"&amp;$A217&amp;"-"&amp;$AJ$2,#REF!)*AO$6-SUMIF(#REF!,"*-Si-VEF-*-"&amp;$A217&amp;"-"&amp;$AJ$2,#REF!)*AN$6)/AO$5</f>
        <v>#REF!</v>
      </c>
      <c r="AP217" s="19" t="e">
        <f>(SUMIF(#REF!,"*-Si-VEF-*-"&amp;$A217&amp;"-"&amp;$AJ$2,#REF!)*AP$6-SUMIF(#REF!,"*-Si-VEF-*-"&amp;$A217&amp;"-"&amp;$AJ$2,#REF!)*AO$6)/AP$5</f>
        <v>#REF!</v>
      </c>
      <c r="AQ217" s="19" t="e">
        <f>(SUMIF(#REF!,"*-Si-VEF-*-"&amp;$A217&amp;"-"&amp;$AJ$2,#REF!)*AQ$6-SUMIF(#REF!,"*-Si-VEF-*-"&amp;$A217&amp;"-"&amp;$AJ$2,#REF!)*AP$6)/AQ$5</f>
        <v>#REF!</v>
      </c>
      <c r="AR217" s="19" t="e">
        <f>(SUMIF(#REF!,"*-Si-VEF-*-"&amp;$A217&amp;"-"&amp;$AJ$2,#REF!)*AR$6-SUMIF(#REF!,"*-Si-VEF-*-"&amp;$A217&amp;"-"&amp;$AJ$2,#REF!)*AQ$6)/AR$5</f>
        <v>#REF!</v>
      </c>
      <c r="AS217" s="19" t="e">
        <f>(SUMIF(#REF!,"*-Si-VEF-*-"&amp;$A217&amp;"-"&amp;$AJ$2,#REF!)*AS$6-SUMIF(#REF!,"*-Si-VEF-*-"&amp;$A217&amp;"-"&amp;$AJ$2,#REF!)*AR$6)/AS$5</f>
        <v>#REF!</v>
      </c>
      <c r="AT217" s="19" t="e">
        <f>(SUMIF(#REF!,"*-Si-VEF-*-"&amp;$A217&amp;"-"&amp;$AJ$2,#REF!)*AT$6-SUMIF(#REF!,"*-Si-VEF-*-"&amp;$A217&amp;"-"&amp;$AJ$2,#REF!)*AS$6)/AT$5</f>
        <v>#REF!</v>
      </c>
      <c r="AU217" s="19" t="e">
        <f>(SUMIF(#REF!,"*-Si-VEF-*-"&amp;$A217&amp;"-"&amp;$AJ$2,#REF!)*AU$6-SUMIF(#REF!,"*-Si-VEF-*-"&amp;$A217&amp;"-"&amp;$AJ$2,#REF!)*AT$6)/AU$5</f>
        <v>#REF!</v>
      </c>
      <c r="AV217" s="19" t="e">
        <f>(SUMIF(#REF!,"*-Si-VEF-*-"&amp;$A217&amp;"-"&amp;$AJ$2,#REF!)*AV$6-SUMIF(#REF!,"*-Si-VEF-*-"&amp;$A217&amp;"-"&amp;$AJ$2,#REF!)*AU$6)/AV$5</f>
        <v>#REF!</v>
      </c>
      <c r="AX217" s="25" t="e">
        <f>SUMIF(#REF!,"*-Si-VEQ-*-"&amp;$A217&amp;"-"&amp;$AJ$2,#REF!)</f>
        <v>#REF!</v>
      </c>
      <c r="AY217" s="20" t="e">
        <f>SUMIF(#REF!,"*-Si-VEQ-*-"&amp;$A217&amp;"-"&amp;$AJ$2,#REF!)</f>
        <v>#REF!</v>
      </c>
      <c r="AZ217" s="20" t="e">
        <f>(SUMIF(#REF!,"*-Si-VEQ-*-"&amp;$A217&amp;"-"&amp;$AJ$2,#REF!)*AZ$6-SUMIF(#REF!,"*-Si-VEQ-*-"&amp;$A217&amp;"-"&amp;$AJ$2,#REF!)*AY$6)/AZ$5</f>
        <v>#REF!</v>
      </c>
      <c r="BA217" s="20" t="e">
        <f>(SUMIF(#REF!,"*-Si-VEQ-*-"&amp;$A217&amp;"-"&amp;$AJ$2,#REF!)*BA$6-SUMIF(#REF!,"*-Si-VEQ-*-"&amp;$A217&amp;"-"&amp;$AJ$2,#REF!)*AZ$6)/BA$5</f>
        <v>#REF!</v>
      </c>
      <c r="BB217" s="20" t="e">
        <f>(SUMIF(#REF!,"*-Si-VEQ-*-"&amp;$A217&amp;"-"&amp;$AJ$2,#REF!)*BB$6-SUMIF(#REF!,"*-Si-VEQ-*-"&amp;$A217&amp;"-"&amp;$AJ$2,#REF!)*BA$6)/BB$5</f>
        <v>#REF!</v>
      </c>
      <c r="BC217" s="20" t="e">
        <f>(SUMIF(#REF!,"*-Si-VEQ-*-"&amp;$A217&amp;"-"&amp;$AJ$2,#REF!)*BC$6-SUMIF(#REF!,"*-Si-VEQ-*-"&amp;$A217&amp;"-"&amp;$AJ$2,#REF!)*BB$6)/BC$5</f>
        <v>#REF!</v>
      </c>
      <c r="BD217" s="20" t="e">
        <f>(SUMIF(#REF!,"*-Si-VEQ-*-"&amp;$A217&amp;"-"&amp;$AJ$2,#REF!)*BD$6-SUMIF(#REF!,"*-Si-VEQ-*-"&amp;$A217&amp;"-"&amp;$AJ$2,#REF!)*BC$6)/BD$5</f>
        <v>#REF!</v>
      </c>
      <c r="BE217" s="20" t="e">
        <f>(SUMIF(#REF!,"*-Si-VEQ-*-"&amp;$A217&amp;"-"&amp;$AJ$2,#REF!)*BE$6-SUMIF(#REF!,"*-Si-VEQ-*-"&amp;$A217&amp;"-"&amp;$AJ$2,#REF!)*BD$6)/BE$5</f>
        <v>#REF!</v>
      </c>
      <c r="BF217" s="20" t="e">
        <f>(SUMIF(#REF!,"*-Si-VEQ-*-"&amp;$A217&amp;"-"&amp;$AJ$2,#REF!)*BF$6-SUMIF(#REF!,"*-Si-VEQ-*-"&amp;$A217&amp;"-"&amp;$AJ$2,#REF!)*BE$6)/BF$5</f>
        <v>#REF!</v>
      </c>
      <c r="BG217" s="20" t="e">
        <f>(SUMIF(#REF!,"*-Si-VEQ-*-"&amp;$A217&amp;"-"&amp;$AJ$2,#REF!)*BG$6-SUMIF(#REF!,"*-Si-VEQ-*-"&amp;$A217&amp;"-"&amp;$AJ$2,#REF!)*BF$6)/BG$5</f>
        <v>#REF!</v>
      </c>
      <c r="BH217" s="20" t="e">
        <f>(SUMIF(#REF!,"*-Si-VEQ-*-"&amp;$A217&amp;"-"&amp;$AJ$2,#REF!)*BH$6-SUMIF(#REF!,"*-Si-VEQ-*-"&amp;$A217&amp;"-"&amp;$AJ$2,#REF!)*BG$6)/BH$5</f>
        <v>#REF!</v>
      </c>
      <c r="BI217" s="20" t="e">
        <f>(SUMIF(#REF!,"*-Si-VEQ-*-"&amp;$A217&amp;"-"&amp;$AJ$2,#REF!)*BI$6-SUMIF(#REF!,"*-Si-VEQ-*-"&amp;$A217&amp;"-"&amp;$AJ$2,#REF!)*BH$6)/BI$5</f>
        <v>#REF!</v>
      </c>
      <c r="BJ217" s="20" t="e">
        <f>(SUMIF(#REF!,"*-Si-VEQ-*-"&amp;$A217&amp;"-"&amp;$AJ$2,#REF!)*BJ$6-SUMIF(#REF!,"*-Si-VEQ-*-"&amp;$A217&amp;"-"&amp;$AJ$2,#REF!)*BI$6)/BJ$5</f>
        <v>#REF!</v>
      </c>
      <c r="BL217" s="25" t="e">
        <f>SUMIF(#REF!,"*-Si-USD-*-"&amp;$A217&amp;"-"&amp;$AJ$2,#REF!)</f>
        <v>#REF!</v>
      </c>
      <c r="BM217" s="21" t="e">
        <f>SUMIF(#REF!,"*-Si-USD-*-"&amp;$A217&amp;"-"&amp;$AJ$2,#REF!)</f>
        <v>#REF!</v>
      </c>
      <c r="BN217" s="21" t="e">
        <f>(SUMIF(#REF!,"*-Si-USD-*-"&amp;$A217&amp;"-"&amp;$AJ$2,#REF!)*BN$6-SUMIF(#REF!,"*-Si-USD-*-"&amp;$A217&amp;"-"&amp;$AJ$2,#REF!)*BM$6)/BN$5</f>
        <v>#REF!</v>
      </c>
      <c r="BO217" s="21" t="e">
        <f>(SUMIF(#REF!,"*-Si-USD-*-"&amp;$A217&amp;"-"&amp;$AJ$2,#REF!)*BO$6-SUMIF(#REF!,"*-Si-USD-*-"&amp;$A217&amp;"-"&amp;$AJ$2,#REF!)*BN$6)/BO$5</f>
        <v>#REF!</v>
      </c>
      <c r="BP217" s="21" t="e">
        <f>(SUMIF(#REF!,"*-Si-USD-*-"&amp;$A217&amp;"-"&amp;$AJ$2,#REF!)*BP$6-SUMIF(#REF!,"*-Si-USD-*-"&amp;$A217&amp;"-"&amp;$AJ$2,#REF!)*BO$6)/BP$5</f>
        <v>#REF!</v>
      </c>
      <c r="BQ217" s="21" t="e">
        <f>(SUMIF(#REF!,"*-Si-USD-*-"&amp;$A217&amp;"-"&amp;$AJ$2,#REF!)*BQ$6-SUMIF(#REF!,"*-Si-USD-*-"&amp;$A217&amp;"-"&amp;$AJ$2,#REF!)*BP$6)/BQ$5</f>
        <v>#REF!</v>
      </c>
      <c r="BR217" s="21" t="e">
        <f>(SUMIF(#REF!,"*-Si-USD-*-"&amp;$A217&amp;"-"&amp;$AJ$2,#REF!)*BR$6-SUMIF(#REF!,"*-Si-USD-*-"&amp;$A217&amp;"-"&amp;$AJ$2,#REF!)*BQ$6)/BR$5</f>
        <v>#REF!</v>
      </c>
      <c r="BS217" s="21" t="e">
        <f>(SUMIF(#REF!,"*-Si-USD-*-"&amp;$A217&amp;"-"&amp;$AJ$2,#REF!)*BS$6-SUMIF(#REF!,"*-Si-USD-*-"&amp;$A217&amp;"-"&amp;$AJ$2,#REF!)*BR$6)/BS$5</f>
        <v>#REF!</v>
      </c>
      <c r="BT217" s="21" t="e">
        <f>(SUMIF(#REF!,"*-Si-USD-*-"&amp;$A217&amp;"-"&amp;$AJ$2,#REF!)*BT$6-SUMIF(#REF!,"*-Si-USD-*-"&amp;$A217&amp;"-"&amp;$AJ$2,#REF!)*BS$6)/BT$5</f>
        <v>#REF!</v>
      </c>
      <c r="BU217" s="21" t="e">
        <f>(SUMIF(#REF!,"*-Si-USD-*-"&amp;$A217&amp;"-"&amp;$AJ$2,#REF!)*BU$6-SUMIF(#REF!,"*-Si-USD-*-"&amp;$A217&amp;"-"&amp;$AJ$2,#REF!)*BT$6)/BU$5</f>
        <v>#REF!</v>
      </c>
      <c r="BV217" s="21" t="e">
        <f>(SUMIF(#REF!,"*-Si-USD-*-"&amp;$A217&amp;"-"&amp;$AJ$2,#REF!)*BV$6-SUMIF(#REF!,"*-Si-USD-*-"&amp;$A217&amp;"-"&amp;$AJ$2,#REF!)*BU$6)/BV$5</f>
        <v>#REF!</v>
      </c>
      <c r="BW217" s="21" t="e">
        <f>(SUMIF(#REF!,"*-Si-USD-*-"&amp;$A217&amp;"-"&amp;$AJ$2,#REF!)*BW$6-SUMIF(#REF!,"*-Si-USD-*-"&amp;$A217&amp;"-"&amp;$AJ$2,#REF!)*BV$6)/BW$5</f>
        <v>#REF!</v>
      </c>
      <c r="BX217" s="21" t="e">
        <f>(SUMIF(#REF!,"*-Si-USD-*-"&amp;$A217&amp;"-"&amp;$AJ$2,#REF!)*BX$6-SUMIF(#REF!,"*-Si-USD-*-"&amp;$A217&amp;"-"&amp;$AJ$2,#REF!)*BW$6)/BX$5</f>
        <v>#REF!</v>
      </c>
      <c r="CB217" s="28">
        <f>IFERROR(1000*SUMIF(#REF!,"*-Si-*-Si-"&amp;$A217&amp;"-"&amp;$AJ$2,#REF!)/(SUM(CC217:CE217)*$BX$6),0)</f>
        <v>0</v>
      </c>
      <c r="CC217" s="22" t="e">
        <f>SUMIF(#REF!,"*-Si-VEF-Si-"&amp;$A217&amp;"-"&amp;$AJ$2,#REF!)</f>
        <v>#REF!</v>
      </c>
      <c r="CD217" s="23" t="e">
        <f>SUMIF(#REF!,"*-Si-VEQ-Si-"&amp;$A217&amp;"-"&amp;$AJ$2,#REF!)</f>
        <v>#REF!</v>
      </c>
      <c r="CE217" s="24" t="e">
        <f>SUMIF(#REF!,"*-Si-USD-Si-"&amp;$A217&amp;"-"&amp;$AJ$2,#REF!)</f>
        <v>#REF!</v>
      </c>
      <c r="CI217" s="15" t="str">
        <f t="shared" si="53"/>
        <v>E217</v>
      </c>
      <c r="CK217" s="16">
        <v>18</v>
      </c>
      <c r="CL217" s="16">
        <v>0</v>
      </c>
      <c r="CM217" s="16">
        <v>4</v>
      </c>
    </row>
    <row r="218" spans="1:91" ht="20.100000000000001" customHeight="1" x14ac:dyDescent="0.25">
      <c r="A218" s="18" t="s">
        <v>345</v>
      </c>
      <c r="E218" s="15" t="s">
        <v>346</v>
      </c>
      <c r="G218" s="15" t="str">
        <f t="shared" si="55"/>
        <v>D218</v>
      </c>
      <c r="I218" s="27">
        <f ca="1">IFERROR(1000*SUMIF(#REF!,"*-Si-*-*-"&amp;$A218&amp;"-"&amp;J$2,INDIRECT("'BD Ppto'!"&amp;#REF!))/(SUM(J218:L218)*L$415),0)</f>
        <v>0</v>
      </c>
      <c r="J218" s="19" t="e">
        <f ca="1">SUMIF(#REF!,"*-Si-VEF-*-"&amp;$A218&amp;"-"&amp;$J$2,INDIRECT("'BD Ppto'!"&amp;#REF!))</f>
        <v>#REF!</v>
      </c>
      <c r="K218" s="20" t="e">
        <f ca="1">SUMIF(#REF!,"*-Si-VEQ-*-"&amp;$A218&amp;"-"&amp;$J$2,INDIRECT("'BD Ppto'!"&amp;#REF!))</f>
        <v>#REF!</v>
      </c>
      <c r="L218" s="21" t="e">
        <f ca="1">SUMIF(#REF!,"*-Si-USD-*-"&amp;$A218&amp;"-"&amp;$J$2,INDIRECT("'BD Ppto'!"&amp;#REF!))</f>
        <v>#REF!</v>
      </c>
      <c r="N218" s="27">
        <f ca="1">IFERROR(1000*SUMIF(#REF!,"*-Si-*-*-"&amp;$A218&amp;"-"&amp;O$2,INDIRECT("'BD Ppto'!"&amp;#REF!))/(SUM(O218:Q218)*Q$415),0)</f>
        <v>0</v>
      </c>
      <c r="O218" s="19" t="e">
        <f ca="1">SUMIF(#REF!,"*-Si-VEF-*-"&amp;$A218&amp;"-"&amp;O$2,INDIRECT("'BD Ppto'!"&amp;#REF!))</f>
        <v>#REF!</v>
      </c>
      <c r="P218" s="20" t="e">
        <f ca="1">SUMIF(#REF!,"*-Si-VEQ-*-"&amp;$A218&amp;"-"&amp;O$2,INDIRECT("'BD Ppto'!"&amp;#REF!))</f>
        <v>#REF!</v>
      </c>
      <c r="Q218" s="21" t="e">
        <f ca="1">SUMIF(#REF!,"*-Si-USD-*-"&amp;$A218&amp;"-"&amp;O$2,INDIRECT("'BD Ppto'!"&amp;#REF!))</f>
        <v>#REF!</v>
      </c>
      <c r="S218" s="27">
        <f ca="1">IFERROR(1000*SUMIF(#REF!,"*-Si-*-*-"&amp;$A218&amp;"-"&amp;T$2,INDIRECT("'BD Ppto'!"&amp;#REF!))/(SUM(T218:V218)*V$415),0)</f>
        <v>0</v>
      </c>
      <c r="T218" s="19" t="e">
        <f ca="1">SUMIF(#REF!,"*-Si-VEF-*-"&amp;$A218&amp;"-"&amp;T$2,INDIRECT("'BD Ppto'!"&amp;#REF!))</f>
        <v>#REF!</v>
      </c>
      <c r="U218" s="20" t="e">
        <f ca="1">SUMIF(#REF!,"*-Si-VEQ-*-"&amp;$A218&amp;"-"&amp;T$2,INDIRECT("'BD Ppto'!"&amp;#REF!))</f>
        <v>#REF!</v>
      </c>
      <c r="V218" s="21" t="e">
        <f ca="1">SUMIF(#REF!,"*-Si-USD-*-"&amp;$A218&amp;"-"&amp;T$2,INDIRECT("'BD Ppto'!"&amp;#REF!))</f>
        <v>#REF!</v>
      </c>
      <c r="X218" s="27">
        <f ca="1">IFERROR(1000*SUMIF(#REF!,"*-Si-*-*-"&amp;$A218&amp;"-"&amp;Y$2,INDIRECT("'BD Ppto'!"&amp;#REF!))/(SUM(Y218:AA218)*AA$415),0)</f>
        <v>0</v>
      </c>
      <c r="Y218" s="19" t="e">
        <f ca="1">SUMIF(#REF!,"*-Si-VEF-*-"&amp;$A218&amp;"-"&amp;Y$2,INDIRECT("'BD Ppto'!"&amp;#REF!))</f>
        <v>#REF!</v>
      </c>
      <c r="Z218" s="20" t="e">
        <f ca="1">SUMIF(#REF!,"*-Si-VEQ-*-"&amp;$A218&amp;"-"&amp;Y$2,INDIRECT("'BD Ppto'!"&amp;#REF!))</f>
        <v>#REF!</v>
      </c>
      <c r="AA218" s="21" t="e">
        <f ca="1">SUMIF(#REF!,"*-Si-USD-*-"&amp;$A218&amp;"-"&amp;Y$2,INDIRECT("'BD Ppto'!"&amp;#REF!))</f>
        <v>#REF!</v>
      </c>
      <c r="AC218" s="28">
        <f ca="1">IFERROR(1000*SUMIF(#REF!,"*-Si-*-Si-"&amp;$A218&amp;"-"&amp;AD$2,INDIRECT("'BD Ppto'!"&amp;#REF!))/(SUM(AD218:AF218)*AF$415),0)</f>
        <v>0</v>
      </c>
      <c r="AD218" s="22" t="e">
        <f ca="1">SUMIF(#REF!,"*-Si-VEF-Si-"&amp;$A218&amp;"-"&amp;AD$2,INDIRECT("'BD Ppto'!"&amp;#REF!))</f>
        <v>#REF!</v>
      </c>
      <c r="AE218" s="23" t="e">
        <f ca="1">SUMIF(#REF!,"*-Si-VEQ-Si-"&amp;$A218&amp;"-"&amp;AD$2,INDIRECT("'BD Ppto'!"&amp;#REF!))</f>
        <v>#REF!</v>
      </c>
      <c r="AF218" s="24" t="e">
        <f ca="1">SUMIF(#REF!,"*-Si-USD-Si-"&amp;$A218&amp;"-"&amp;AD$2,INDIRECT("'BD Ppto'!"&amp;#REF!))</f>
        <v>#REF!</v>
      </c>
      <c r="AI218" s="27">
        <f>IFERROR(1000*SUMIF(#REF!,"*-Si-*-*-"&amp;$A218&amp;"-"&amp;$AJ$2,#REF!)/((SUMIF(#REF!,"*-Si-*-*-"&amp;$A218&amp;"-"&amp;$AJ$2,#REF!))*$AV$6),0)</f>
        <v>0</v>
      </c>
      <c r="AJ218" s="25" t="e">
        <f>SUMIF(#REF!,"*-Si-VEF-*-"&amp;$A218&amp;"-"&amp;$AJ$2,#REF!)</f>
        <v>#REF!</v>
      </c>
      <c r="AK218" s="19" t="e">
        <f>SUMIF(#REF!,"*-Si-VEF-*-"&amp;$A218&amp;"-"&amp;$AJ$2,#REF!)</f>
        <v>#REF!</v>
      </c>
      <c r="AL218" s="19" t="e">
        <f>(SUMIF(#REF!,"*-Si-VEF-*-"&amp;$A218&amp;"-"&amp;$AJ$2,#REF!)*AL$6-SUMIF(#REF!,"*-Si-VEF-*-"&amp;$A218&amp;"-"&amp;$AJ$2,#REF!)*AK$6)/AL$5</f>
        <v>#REF!</v>
      </c>
      <c r="AM218" s="19" t="e">
        <f>(SUMIF(#REF!,"*-Si-VEF-*-"&amp;$A218&amp;"-"&amp;$AJ$2,#REF!)*AM$6-SUMIF(#REF!,"*-Si-VEF-*-"&amp;$A218&amp;"-"&amp;$AJ$2,#REF!)*AL$6)/AM$5</f>
        <v>#REF!</v>
      </c>
      <c r="AN218" s="19" t="e">
        <f>(SUMIF(#REF!,"*-Si-VEF-*-"&amp;$A218&amp;"-"&amp;$AJ$2,#REF!)*AN$6-SUMIF(#REF!,"*-Si-VEF-*-"&amp;$A218&amp;"-"&amp;$AJ$2,#REF!)*AM$6)/AN$5</f>
        <v>#REF!</v>
      </c>
      <c r="AO218" s="19" t="e">
        <f>(SUMIF(#REF!,"*-Si-VEF-*-"&amp;$A218&amp;"-"&amp;$AJ$2,#REF!)*AO$6-SUMIF(#REF!,"*-Si-VEF-*-"&amp;$A218&amp;"-"&amp;$AJ$2,#REF!)*AN$6)/AO$5</f>
        <v>#REF!</v>
      </c>
      <c r="AP218" s="19" t="e">
        <f>(SUMIF(#REF!,"*-Si-VEF-*-"&amp;$A218&amp;"-"&amp;$AJ$2,#REF!)*AP$6-SUMIF(#REF!,"*-Si-VEF-*-"&amp;$A218&amp;"-"&amp;$AJ$2,#REF!)*AO$6)/AP$5</f>
        <v>#REF!</v>
      </c>
      <c r="AQ218" s="19" t="e">
        <f>(SUMIF(#REF!,"*-Si-VEF-*-"&amp;$A218&amp;"-"&amp;$AJ$2,#REF!)*AQ$6-SUMIF(#REF!,"*-Si-VEF-*-"&amp;$A218&amp;"-"&amp;$AJ$2,#REF!)*AP$6)/AQ$5</f>
        <v>#REF!</v>
      </c>
      <c r="AR218" s="19" t="e">
        <f>(SUMIF(#REF!,"*-Si-VEF-*-"&amp;$A218&amp;"-"&amp;$AJ$2,#REF!)*AR$6-SUMIF(#REF!,"*-Si-VEF-*-"&amp;$A218&amp;"-"&amp;$AJ$2,#REF!)*AQ$6)/AR$5</f>
        <v>#REF!</v>
      </c>
      <c r="AS218" s="19" t="e">
        <f>(SUMIF(#REF!,"*-Si-VEF-*-"&amp;$A218&amp;"-"&amp;$AJ$2,#REF!)*AS$6-SUMIF(#REF!,"*-Si-VEF-*-"&amp;$A218&amp;"-"&amp;$AJ$2,#REF!)*AR$6)/AS$5</f>
        <v>#REF!</v>
      </c>
      <c r="AT218" s="19" t="e">
        <f>(SUMIF(#REF!,"*-Si-VEF-*-"&amp;$A218&amp;"-"&amp;$AJ$2,#REF!)*AT$6-SUMIF(#REF!,"*-Si-VEF-*-"&amp;$A218&amp;"-"&amp;$AJ$2,#REF!)*AS$6)/AT$5</f>
        <v>#REF!</v>
      </c>
      <c r="AU218" s="19" t="e">
        <f>(SUMIF(#REF!,"*-Si-VEF-*-"&amp;$A218&amp;"-"&amp;$AJ$2,#REF!)*AU$6-SUMIF(#REF!,"*-Si-VEF-*-"&amp;$A218&amp;"-"&amp;$AJ$2,#REF!)*AT$6)/AU$5</f>
        <v>#REF!</v>
      </c>
      <c r="AV218" s="19" t="e">
        <f>(SUMIF(#REF!,"*-Si-VEF-*-"&amp;$A218&amp;"-"&amp;$AJ$2,#REF!)*AV$6-SUMIF(#REF!,"*-Si-VEF-*-"&amp;$A218&amp;"-"&amp;$AJ$2,#REF!)*AU$6)/AV$5</f>
        <v>#REF!</v>
      </c>
      <c r="AX218" s="25" t="e">
        <f>SUMIF(#REF!,"*-Si-VEQ-*-"&amp;$A218&amp;"-"&amp;$AJ$2,#REF!)</f>
        <v>#REF!</v>
      </c>
      <c r="AY218" s="20" t="e">
        <f>SUMIF(#REF!,"*-Si-VEQ-*-"&amp;$A218&amp;"-"&amp;$AJ$2,#REF!)</f>
        <v>#REF!</v>
      </c>
      <c r="AZ218" s="20" t="e">
        <f>(SUMIF(#REF!,"*-Si-VEQ-*-"&amp;$A218&amp;"-"&amp;$AJ$2,#REF!)*AZ$6-SUMIF(#REF!,"*-Si-VEQ-*-"&amp;$A218&amp;"-"&amp;$AJ$2,#REF!)*AY$6)/AZ$5</f>
        <v>#REF!</v>
      </c>
      <c r="BA218" s="20" t="e">
        <f>(SUMIF(#REF!,"*-Si-VEQ-*-"&amp;$A218&amp;"-"&amp;$AJ$2,#REF!)*BA$6-SUMIF(#REF!,"*-Si-VEQ-*-"&amp;$A218&amp;"-"&amp;$AJ$2,#REF!)*AZ$6)/BA$5</f>
        <v>#REF!</v>
      </c>
      <c r="BB218" s="20" t="e">
        <f>(SUMIF(#REF!,"*-Si-VEQ-*-"&amp;$A218&amp;"-"&amp;$AJ$2,#REF!)*BB$6-SUMIF(#REF!,"*-Si-VEQ-*-"&amp;$A218&amp;"-"&amp;$AJ$2,#REF!)*BA$6)/BB$5</f>
        <v>#REF!</v>
      </c>
      <c r="BC218" s="20" t="e">
        <f>(SUMIF(#REF!,"*-Si-VEQ-*-"&amp;$A218&amp;"-"&amp;$AJ$2,#REF!)*BC$6-SUMIF(#REF!,"*-Si-VEQ-*-"&amp;$A218&amp;"-"&amp;$AJ$2,#REF!)*BB$6)/BC$5</f>
        <v>#REF!</v>
      </c>
      <c r="BD218" s="20" t="e">
        <f>(SUMIF(#REF!,"*-Si-VEQ-*-"&amp;$A218&amp;"-"&amp;$AJ$2,#REF!)*BD$6-SUMIF(#REF!,"*-Si-VEQ-*-"&amp;$A218&amp;"-"&amp;$AJ$2,#REF!)*BC$6)/BD$5</f>
        <v>#REF!</v>
      </c>
      <c r="BE218" s="20" t="e">
        <f>(SUMIF(#REF!,"*-Si-VEQ-*-"&amp;$A218&amp;"-"&amp;$AJ$2,#REF!)*BE$6-SUMIF(#REF!,"*-Si-VEQ-*-"&amp;$A218&amp;"-"&amp;$AJ$2,#REF!)*BD$6)/BE$5</f>
        <v>#REF!</v>
      </c>
      <c r="BF218" s="20" t="e">
        <f>(SUMIF(#REF!,"*-Si-VEQ-*-"&amp;$A218&amp;"-"&amp;$AJ$2,#REF!)*BF$6-SUMIF(#REF!,"*-Si-VEQ-*-"&amp;$A218&amp;"-"&amp;$AJ$2,#REF!)*BE$6)/BF$5</f>
        <v>#REF!</v>
      </c>
      <c r="BG218" s="20" t="e">
        <f>(SUMIF(#REF!,"*-Si-VEQ-*-"&amp;$A218&amp;"-"&amp;$AJ$2,#REF!)*BG$6-SUMIF(#REF!,"*-Si-VEQ-*-"&amp;$A218&amp;"-"&amp;$AJ$2,#REF!)*BF$6)/BG$5</f>
        <v>#REF!</v>
      </c>
      <c r="BH218" s="20" t="e">
        <f>(SUMIF(#REF!,"*-Si-VEQ-*-"&amp;$A218&amp;"-"&amp;$AJ$2,#REF!)*BH$6-SUMIF(#REF!,"*-Si-VEQ-*-"&amp;$A218&amp;"-"&amp;$AJ$2,#REF!)*BG$6)/BH$5</f>
        <v>#REF!</v>
      </c>
      <c r="BI218" s="20" t="e">
        <f>(SUMIF(#REF!,"*-Si-VEQ-*-"&amp;$A218&amp;"-"&amp;$AJ$2,#REF!)*BI$6-SUMIF(#REF!,"*-Si-VEQ-*-"&amp;$A218&amp;"-"&amp;$AJ$2,#REF!)*BH$6)/BI$5</f>
        <v>#REF!</v>
      </c>
      <c r="BJ218" s="20" t="e">
        <f>(SUMIF(#REF!,"*-Si-VEQ-*-"&amp;$A218&amp;"-"&amp;$AJ$2,#REF!)*BJ$6-SUMIF(#REF!,"*-Si-VEQ-*-"&amp;$A218&amp;"-"&amp;$AJ$2,#REF!)*BI$6)/BJ$5</f>
        <v>#REF!</v>
      </c>
      <c r="BL218" s="25" t="e">
        <f>SUMIF(#REF!,"*-Si-USD-*-"&amp;$A218&amp;"-"&amp;$AJ$2,#REF!)</f>
        <v>#REF!</v>
      </c>
      <c r="BM218" s="21" t="e">
        <f>SUMIF(#REF!,"*-Si-USD-*-"&amp;$A218&amp;"-"&amp;$AJ$2,#REF!)</f>
        <v>#REF!</v>
      </c>
      <c r="BN218" s="21" t="e">
        <f>(SUMIF(#REF!,"*-Si-USD-*-"&amp;$A218&amp;"-"&amp;$AJ$2,#REF!)*BN$6-SUMIF(#REF!,"*-Si-USD-*-"&amp;$A218&amp;"-"&amp;$AJ$2,#REF!)*BM$6)/BN$5</f>
        <v>#REF!</v>
      </c>
      <c r="BO218" s="21" t="e">
        <f>(SUMIF(#REF!,"*-Si-USD-*-"&amp;$A218&amp;"-"&amp;$AJ$2,#REF!)*BO$6-SUMIF(#REF!,"*-Si-USD-*-"&amp;$A218&amp;"-"&amp;$AJ$2,#REF!)*BN$6)/BO$5</f>
        <v>#REF!</v>
      </c>
      <c r="BP218" s="21" t="e">
        <f>(SUMIF(#REF!,"*-Si-USD-*-"&amp;$A218&amp;"-"&amp;$AJ$2,#REF!)*BP$6-SUMIF(#REF!,"*-Si-USD-*-"&amp;$A218&amp;"-"&amp;$AJ$2,#REF!)*BO$6)/BP$5</f>
        <v>#REF!</v>
      </c>
      <c r="BQ218" s="21" t="e">
        <f>(SUMIF(#REF!,"*-Si-USD-*-"&amp;$A218&amp;"-"&amp;$AJ$2,#REF!)*BQ$6-SUMIF(#REF!,"*-Si-USD-*-"&amp;$A218&amp;"-"&amp;$AJ$2,#REF!)*BP$6)/BQ$5</f>
        <v>#REF!</v>
      </c>
      <c r="BR218" s="21" t="e">
        <f>(SUMIF(#REF!,"*-Si-USD-*-"&amp;$A218&amp;"-"&amp;$AJ$2,#REF!)*BR$6-SUMIF(#REF!,"*-Si-USD-*-"&amp;$A218&amp;"-"&amp;$AJ$2,#REF!)*BQ$6)/BR$5</f>
        <v>#REF!</v>
      </c>
      <c r="BS218" s="21" t="e">
        <f>(SUMIF(#REF!,"*-Si-USD-*-"&amp;$A218&amp;"-"&amp;$AJ$2,#REF!)*BS$6-SUMIF(#REF!,"*-Si-USD-*-"&amp;$A218&amp;"-"&amp;$AJ$2,#REF!)*BR$6)/BS$5</f>
        <v>#REF!</v>
      </c>
      <c r="BT218" s="21" t="e">
        <f>(SUMIF(#REF!,"*-Si-USD-*-"&amp;$A218&amp;"-"&amp;$AJ$2,#REF!)*BT$6-SUMIF(#REF!,"*-Si-USD-*-"&amp;$A218&amp;"-"&amp;$AJ$2,#REF!)*BS$6)/BT$5</f>
        <v>#REF!</v>
      </c>
      <c r="BU218" s="21" t="e">
        <f>(SUMIF(#REF!,"*-Si-USD-*-"&amp;$A218&amp;"-"&amp;$AJ$2,#REF!)*BU$6-SUMIF(#REF!,"*-Si-USD-*-"&amp;$A218&amp;"-"&amp;$AJ$2,#REF!)*BT$6)/BU$5</f>
        <v>#REF!</v>
      </c>
      <c r="BV218" s="21" t="e">
        <f>(SUMIF(#REF!,"*-Si-USD-*-"&amp;$A218&amp;"-"&amp;$AJ$2,#REF!)*BV$6-SUMIF(#REF!,"*-Si-USD-*-"&amp;$A218&amp;"-"&amp;$AJ$2,#REF!)*BU$6)/BV$5</f>
        <v>#REF!</v>
      </c>
      <c r="BW218" s="21" t="e">
        <f>(SUMIF(#REF!,"*-Si-USD-*-"&amp;$A218&amp;"-"&amp;$AJ$2,#REF!)*BW$6-SUMIF(#REF!,"*-Si-USD-*-"&amp;$A218&amp;"-"&amp;$AJ$2,#REF!)*BV$6)/BW$5</f>
        <v>#REF!</v>
      </c>
      <c r="BX218" s="21" t="e">
        <f>(SUMIF(#REF!,"*-Si-USD-*-"&amp;$A218&amp;"-"&amp;$AJ$2,#REF!)*BX$6-SUMIF(#REF!,"*-Si-USD-*-"&amp;$A218&amp;"-"&amp;$AJ$2,#REF!)*BW$6)/BX$5</f>
        <v>#REF!</v>
      </c>
      <c r="CB218" s="28">
        <f>IFERROR(1000*SUMIF(#REF!,"*-Si-*-Si-"&amp;$A218&amp;"-"&amp;$AJ$2,#REF!)/(SUM(CC218:CE218)*$BX$6),0)</f>
        <v>0</v>
      </c>
      <c r="CC218" s="22" t="e">
        <f>SUMIF(#REF!,"*-Si-VEF-Si-"&amp;$A218&amp;"-"&amp;$AJ$2,#REF!)</f>
        <v>#REF!</v>
      </c>
      <c r="CD218" s="23" t="e">
        <f>SUMIF(#REF!,"*-Si-VEQ-Si-"&amp;$A218&amp;"-"&amp;$AJ$2,#REF!)</f>
        <v>#REF!</v>
      </c>
      <c r="CE218" s="24" t="e">
        <f>SUMIF(#REF!,"*-Si-USD-Si-"&amp;$A218&amp;"-"&amp;$AJ$2,#REF!)</f>
        <v>#REF!</v>
      </c>
      <c r="CI218" s="15" t="str">
        <f t="shared" si="53"/>
        <v>E218</v>
      </c>
      <c r="CK218" s="16">
        <v>24</v>
      </c>
      <c r="CL218" s="16">
        <v>0</v>
      </c>
      <c r="CM218" s="16">
        <v>4</v>
      </c>
    </row>
    <row r="219" spans="1:91" ht="20.100000000000001" customHeight="1" x14ac:dyDescent="0.25">
      <c r="A219" s="18" t="s">
        <v>347</v>
      </c>
      <c r="E219" s="15" t="s">
        <v>348</v>
      </c>
      <c r="G219" s="15" t="str">
        <f t="shared" si="55"/>
        <v>D219</v>
      </c>
      <c r="I219" s="27">
        <f ca="1">IFERROR(1000*SUMIF(#REF!,"*-Si-*-*-"&amp;$A219&amp;"-"&amp;J$2,INDIRECT("'BD Ppto'!"&amp;#REF!))/(SUM(J219:L219)*L$415),0)</f>
        <v>0</v>
      </c>
      <c r="J219" s="19" t="e">
        <f ca="1">SUMIF(#REF!,"*-Si-VEF-*-"&amp;$A219&amp;"-"&amp;$J$2,INDIRECT("'BD Ppto'!"&amp;#REF!))</f>
        <v>#REF!</v>
      </c>
      <c r="K219" s="20" t="e">
        <f ca="1">SUMIF(#REF!,"*-Si-VEQ-*-"&amp;$A219&amp;"-"&amp;$J$2,INDIRECT("'BD Ppto'!"&amp;#REF!))</f>
        <v>#REF!</v>
      </c>
      <c r="L219" s="21" t="e">
        <f ca="1">SUMIF(#REF!,"*-Si-USD-*-"&amp;$A219&amp;"-"&amp;$J$2,INDIRECT("'BD Ppto'!"&amp;#REF!))</f>
        <v>#REF!</v>
      </c>
      <c r="N219" s="27">
        <f ca="1">IFERROR(1000*SUMIF(#REF!,"*-Si-*-*-"&amp;$A219&amp;"-"&amp;O$2,INDIRECT("'BD Ppto'!"&amp;#REF!))/(SUM(O219:Q219)*Q$415),0)</f>
        <v>0</v>
      </c>
      <c r="O219" s="19" t="e">
        <f ca="1">SUMIF(#REF!,"*-Si-VEF-*-"&amp;$A219&amp;"-"&amp;O$2,INDIRECT("'BD Ppto'!"&amp;#REF!))</f>
        <v>#REF!</v>
      </c>
      <c r="P219" s="20" t="e">
        <f ca="1">SUMIF(#REF!,"*-Si-VEQ-*-"&amp;$A219&amp;"-"&amp;O$2,INDIRECT("'BD Ppto'!"&amp;#REF!))</f>
        <v>#REF!</v>
      </c>
      <c r="Q219" s="21" t="e">
        <f ca="1">SUMIF(#REF!,"*-Si-USD-*-"&amp;$A219&amp;"-"&amp;O$2,INDIRECT("'BD Ppto'!"&amp;#REF!))</f>
        <v>#REF!</v>
      </c>
      <c r="S219" s="27">
        <f ca="1">IFERROR(1000*SUMIF(#REF!,"*-Si-*-*-"&amp;$A219&amp;"-"&amp;T$2,INDIRECT("'BD Ppto'!"&amp;#REF!))/(SUM(T219:V219)*V$415),0)</f>
        <v>0</v>
      </c>
      <c r="T219" s="19" t="e">
        <f ca="1">SUMIF(#REF!,"*-Si-VEF-*-"&amp;$A219&amp;"-"&amp;T$2,INDIRECT("'BD Ppto'!"&amp;#REF!))</f>
        <v>#REF!</v>
      </c>
      <c r="U219" s="20" t="e">
        <f ca="1">SUMIF(#REF!,"*-Si-VEQ-*-"&amp;$A219&amp;"-"&amp;T$2,INDIRECT("'BD Ppto'!"&amp;#REF!))</f>
        <v>#REF!</v>
      </c>
      <c r="V219" s="21" t="e">
        <f ca="1">SUMIF(#REF!,"*-Si-USD-*-"&amp;$A219&amp;"-"&amp;T$2,INDIRECT("'BD Ppto'!"&amp;#REF!))</f>
        <v>#REF!</v>
      </c>
      <c r="X219" s="27">
        <f ca="1">IFERROR(1000*SUMIF(#REF!,"*-Si-*-*-"&amp;$A219&amp;"-"&amp;Y$2,INDIRECT("'BD Ppto'!"&amp;#REF!))/(SUM(Y219:AA219)*AA$415),0)</f>
        <v>0</v>
      </c>
      <c r="Y219" s="19" t="e">
        <f ca="1">SUMIF(#REF!,"*-Si-VEF-*-"&amp;$A219&amp;"-"&amp;Y$2,INDIRECT("'BD Ppto'!"&amp;#REF!))</f>
        <v>#REF!</v>
      </c>
      <c r="Z219" s="20" t="e">
        <f ca="1">SUMIF(#REF!,"*-Si-VEQ-*-"&amp;$A219&amp;"-"&amp;Y$2,INDIRECT("'BD Ppto'!"&amp;#REF!))</f>
        <v>#REF!</v>
      </c>
      <c r="AA219" s="21" t="e">
        <f ca="1">SUMIF(#REF!,"*-Si-USD-*-"&amp;$A219&amp;"-"&amp;Y$2,INDIRECT("'BD Ppto'!"&amp;#REF!))</f>
        <v>#REF!</v>
      </c>
      <c r="AC219" s="28">
        <f ca="1">IFERROR(1000*SUMIF(#REF!,"*-Si-*-Si-"&amp;$A219&amp;"-"&amp;AD$2,INDIRECT("'BD Ppto'!"&amp;#REF!))/(SUM(AD219:AF219)*AF$415),0)</f>
        <v>0</v>
      </c>
      <c r="AD219" s="22" t="e">
        <f ca="1">SUMIF(#REF!,"*-Si-VEF-Si-"&amp;$A219&amp;"-"&amp;AD$2,INDIRECT("'BD Ppto'!"&amp;#REF!))</f>
        <v>#REF!</v>
      </c>
      <c r="AE219" s="23" t="e">
        <f ca="1">SUMIF(#REF!,"*-Si-VEQ-Si-"&amp;$A219&amp;"-"&amp;AD$2,INDIRECT("'BD Ppto'!"&amp;#REF!))</f>
        <v>#REF!</v>
      </c>
      <c r="AF219" s="24" t="e">
        <f ca="1">SUMIF(#REF!,"*-Si-USD-Si-"&amp;$A219&amp;"-"&amp;AD$2,INDIRECT("'BD Ppto'!"&amp;#REF!))</f>
        <v>#REF!</v>
      </c>
      <c r="AI219" s="27">
        <f>IFERROR(1000*SUMIF(#REF!,"*-Si-*-*-"&amp;$A219&amp;"-"&amp;$AJ$2,#REF!)/((SUMIF(#REF!,"*-Si-*-*-"&amp;$A219&amp;"-"&amp;$AJ$2,#REF!))*$AV$6),0)</f>
        <v>0</v>
      </c>
      <c r="AJ219" s="25" t="e">
        <f>SUMIF(#REF!,"*-Si-VEF-*-"&amp;$A219&amp;"-"&amp;$AJ$2,#REF!)</f>
        <v>#REF!</v>
      </c>
      <c r="AK219" s="19" t="e">
        <f>SUMIF(#REF!,"*-Si-VEF-*-"&amp;$A219&amp;"-"&amp;$AJ$2,#REF!)</f>
        <v>#REF!</v>
      </c>
      <c r="AL219" s="19" t="e">
        <f>(SUMIF(#REF!,"*-Si-VEF-*-"&amp;$A219&amp;"-"&amp;$AJ$2,#REF!)*AL$6-SUMIF(#REF!,"*-Si-VEF-*-"&amp;$A219&amp;"-"&amp;$AJ$2,#REF!)*AK$6)/AL$5</f>
        <v>#REF!</v>
      </c>
      <c r="AM219" s="19" t="e">
        <f>(SUMIF(#REF!,"*-Si-VEF-*-"&amp;$A219&amp;"-"&amp;$AJ$2,#REF!)*AM$6-SUMIF(#REF!,"*-Si-VEF-*-"&amp;$A219&amp;"-"&amp;$AJ$2,#REF!)*AL$6)/AM$5</f>
        <v>#REF!</v>
      </c>
      <c r="AN219" s="19" t="e">
        <f>(SUMIF(#REF!,"*-Si-VEF-*-"&amp;$A219&amp;"-"&amp;$AJ$2,#REF!)*AN$6-SUMIF(#REF!,"*-Si-VEF-*-"&amp;$A219&amp;"-"&amp;$AJ$2,#REF!)*AM$6)/AN$5</f>
        <v>#REF!</v>
      </c>
      <c r="AO219" s="19" t="e">
        <f>(SUMIF(#REF!,"*-Si-VEF-*-"&amp;$A219&amp;"-"&amp;$AJ$2,#REF!)*AO$6-SUMIF(#REF!,"*-Si-VEF-*-"&amp;$A219&amp;"-"&amp;$AJ$2,#REF!)*AN$6)/AO$5</f>
        <v>#REF!</v>
      </c>
      <c r="AP219" s="19" t="e">
        <f>(SUMIF(#REF!,"*-Si-VEF-*-"&amp;$A219&amp;"-"&amp;$AJ$2,#REF!)*AP$6-SUMIF(#REF!,"*-Si-VEF-*-"&amp;$A219&amp;"-"&amp;$AJ$2,#REF!)*AO$6)/AP$5</f>
        <v>#REF!</v>
      </c>
      <c r="AQ219" s="19" t="e">
        <f>(SUMIF(#REF!,"*-Si-VEF-*-"&amp;$A219&amp;"-"&amp;$AJ$2,#REF!)*AQ$6-SUMIF(#REF!,"*-Si-VEF-*-"&amp;$A219&amp;"-"&amp;$AJ$2,#REF!)*AP$6)/AQ$5</f>
        <v>#REF!</v>
      </c>
      <c r="AR219" s="19" t="e">
        <f>(SUMIF(#REF!,"*-Si-VEF-*-"&amp;$A219&amp;"-"&amp;$AJ$2,#REF!)*AR$6-SUMIF(#REF!,"*-Si-VEF-*-"&amp;$A219&amp;"-"&amp;$AJ$2,#REF!)*AQ$6)/AR$5</f>
        <v>#REF!</v>
      </c>
      <c r="AS219" s="19" t="e">
        <f>(SUMIF(#REF!,"*-Si-VEF-*-"&amp;$A219&amp;"-"&amp;$AJ$2,#REF!)*AS$6-SUMIF(#REF!,"*-Si-VEF-*-"&amp;$A219&amp;"-"&amp;$AJ$2,#REF!)*AR$6)/AS$5</f>
        <v>#REF!</v>
      </c>
      <c r="AT219" s="19" t="e">
        <f>(SUMIF(#REF!,"*-Si-VEF-*-"&amp;$A219&amp;"-"&amp;$AJ$2,#REF!)*AT$6-SUMIF(#REF!,"*-Si-VEF-*-"&amp;$A219&amp;"-"&amp;$AJ$2,#REF!)*AS$6)/AT$5</f>
        <v>#REF!</v>
      </c>
      <c r="AU219" s="19" t="e">
        <f>(SUMIF(#REF!,"*-Si-VEF-*-"&amp;$A219&amp;"-"&amp;$AJ$2,#REF!)*AU$6-SUMIF(#REF!,"*-Si-VEF-*-"&amp;$A219&amp;"-"&amp;$AJ$2,#REF!)*AT$6)/AU$5</f>
        <v>#REF!</v>
      </c>
      <c r="AV219" s="19" t="e">
        <f>(SUMIF(#REF!,"*-Si-VEF-*-"&amp;$A219&amp;"-"&amp;$AJ$2,#REF!)*AV$6-SUMIF(#REF!,"*-Si-VEF-*-"&amp;$A219&amp;"-"&amp;$AJ$2,#REF!)*AU$6)/AV$5</f>
        <v>#REF!</v>
      </c>
      <c r="AX219" s="25" t="e">
        <f>SUMIF(#REF!,"*-Si-VEQ-*-"&amp;$A219&amp;"-"&amp;$AJ$2,#REF!)</f>
        <v>#REF!</v>
      </c>
      <c r="AY219" s="20" t="e">
        <f>SUMIF(#REF!,"*-Si-VEQ-*-"&amp;$A219&amp;"-"&amp;$AJ$2,#REF!)</f>
        <v>#REF!</v>
      </c>
      <c r="AZ219" s="20" t="e">
        <f>(SUMIF(#REF!,"*-Si-VEQ-*-"&amp;$A219&amp;"-"&amp;$AJ$2,#REF!)*AZ$6-SUMIF(#REF!,"*-Si-VEQ-*-"&amp;$A219&amp;"-"&amp;$AJ$2,#REF!)*AY$6)/AZ$5</f>
        <v>#REF!</v>
      </c>
      <c r="BA219" s="20" t="e">
        <f>(SUMIF(#REF!,"*-Si-VEQ-*-"&amp;$A219&amp;"-"&amp;$AJ$2,#REF!)*BA$6-SUMIF(#REF!,"*-Si-VEQ-*-"&amp;$A219&amp;"-"&amp;$AJ$2,#REF!)*AZ$6)/BA$5</f>
        <v>#REF!</v>
      </c>
      <c r="BB219" s="20" t="e">
        <f>(SUMIF(#REF!,"*-Si-VEQ-*-"&amp;$A219&amp;"-"&amp;$AJ$2,#REF!)*BB$6-SUMIF(#REF!,"*-Si-VEQ-*-"&amp;$A219&amp;"-"&amp;$AJ$2,#REF!)*BA$6)/BB$5</f>
        <v>#REF!</v>
      </c>
      <c r="BC219" s="20" t="e">
        <f>(SUMIF(#REF!,"*-Si-VEQ-*-"&amp;$A219&amp;"-"&amp;$AJ$2,#REF!)*BC$6-SUMIF(#REF!,"*-Si-VEQ-*-"&amp;$A219&amp;"-"&amp;$AJ$2,#REF!)*BB$6)/BC$5</f>
        <v>#REF!</v>
      </c>
      <c r="BD219" s="20" t="e">
        <f>(SUMIF(#REF!,"*-Si-VEQ-*-"&amp;$A219&amp;"-"&amp;$AJ$2,#REF!)*BD$6-SUMIF(#REF!,"*-Si-VEQ-*-"&amp;$A219&amp;"-"&amp;$AJ$2,#REF!)*BC$6)/BD$5</f>
        <v>#REF!</v>
      </c>
      <c r="BE219" s="20" t="e">
        <f>(SUMIF(#REF!,"*-Si-VEQ-*-"&amp;$A219&amp;"-"&amp;$AJ$2,#REF!)*BE$6-SUMIF(#REF!,"*-Si-VEQ-*-"&amp;$A219&amp;"-"&amp;$AJ$2,#REF!)*BD$6)/BE$5</f>
        <v>#REF!</v>
      </c>
      <c r="BF219" s="20" t="e">
        <f>(SUMIF(#REF!,"*-Si-VEQ-*-"&amp;$A219&amp;"-"&amp;$AJ$2,#REF!)*BF$6-SUMIF(#REF!,"*-Si-VEQ-*-"&amp;$A219&amp;"-"&amp;$AJ$2,#REF!)*BE$6)/BF$5</f>
        <v>#REF!</v>
      </c>
      <c r="BG219" s="20" t="e">
        <f>(SUMIF(#REF!,"*-Si-VEQ-*-"&amp;$A219&amp;"-"&amp;$AJ$2,#REF!)*BG$6-SUMIF(#REF!,"*-Si-VEQ-*-"&amp;$A219&amp;"-"&amp;$AJ$2,#REF!)*BF$6)/BG$5</f>
        <v>#REF!</v>
      </c>
      <c r="BH219" s="20" t="e">
        <f>(SUMIF(#REF!,"*-Si-VEQ-*-"&amp;$A219&amp;"-"&amp;$AJ$2,#REF!)*BH$6-SUMIF(#REF!,"*-Si-VEQ-*-"&amp;$A219&amp;"-"&amp;$AJ$2,#REF!)*BG$6)/BH$5</f>
        <v>#REF!</v>
      </c>
      <c r="BI219" s="20" t="e">
        <f>(SUMIF(#REF!,"*-Si-VEQ-*-"&amp;$A219&amp;"-"&amp;$AJ$2,#REF!)*BI$6-SUMIF(#REF!,"*-Si-VEQ-*-"&amp;$A219&amp;"-"&amp;$AJ$2,#REF!)*BH$6)/BI$5</f>
        <v>#REF!</v>
      </c>
      <c r="BJ219" s="20" t="e">
        <f>(SUMIF(#REF!,"*-Si-VEQ-*-"&amp;$A219&amp;"-"&amp;$AJ$2,#REF!)*BJ$6-SUMIF(#REF!,"*-Si-VEQ-*-"&amp;$A219&amp;"-"&amp;$AJ$2,#REF!)*BI$6)/BJ$5</f>
        <v>#REF!</v>
      </c>
      <c r="BL219" s="25" t="e">
        <f>SUMIF(#REF!,"*-Si-USD-*-"&amp;$A219&amp;"-"&amp;$AJ$2,#REF!)</f>
        <v>#REF!</v>
      </c>
      <c r="BM219" s="21" t="e">
        <f>SUMIF(#REF!,"*-Si-USD-*-"&amp;$A219&amp;"-"&amp;$AJ$2,#REF!)</f>
        <v>#REF!</v>
      </c>
      <c r="BN219" s="21" t="e">
        <f>(SUMIF(#REF!,"*-Si-USD-*-"&amp;$A219&amp;"-"&amp;$AJ$2,#REF!)*BN$6-SUMIF(#REF!,"*-Si-USD-*-"&amp;$A219&amp;"-"&amp;$AJ$2,#REF!)*BM$6)/BN$5</f>
        <v>#REF!</v>
      </c>
      <c r="BO219" s="21" t="e">
        <f>(SUMIF(#REF!,"*-Si-USD-*-"&amp;$A219&amp;"-"&amp;$AJ$2,#REF!)*BO$6-SUMIF(#REF!,"*-Si-USD-*-"&amp;$A219&amp;"-"&amp;$AJ$2,#REF!)*BN$6)/BO$5</f>
        <v>#REF!</v>
      </c>
      <c r="BP219" s="21" t="e">
        <f>(SUMIF(#REF!,"*-Si-USD-*-"&amp;$A219&amp;"-"&amp;$AJ$2,#REF!)*BP$6-SUMIF(#REF!,"*-Si-USD-*-"&amp;$A219&amp;"-"&amp;$AJ$2,#REF!)*BO$6)/BP$5</f>
        <v>#REF!</v>
      </c>
      <c r="BQ219" s="21" t="e">
        <f>(SUMIF(#REF!,"*-Si-USD-*-"&amp;$A219&amp;"-"&amp;$AJ$2,#REF!)*BQ$6-SUMIF(#REF!,"*-Si-USD-*-"&amp;$A219&amp;"-"&amp;$AJ$2,#REF!)*BP$6)/BQ$5</f>
        <v>#REF!</v>
      </c>
      <c r="BR219" s="21" t="e">
        <f>(SUMIF(#REF!,"*-Si-USD-*-"&amp;$A219&amp;"-"&amp;$AJ$2,#REF!)*BR$6-SUMIF(#REF!,"*-Si-USD-*-"&amp;$A219&amp;"-"&amp;$AJ$2,#REF!)*BQ$6)/BR$5</f>
        <v>#REF!</v>
      </c>
      <c r="BS219" s="21" t="e">
        <f>(SUMIF(#REF!,"*-Si-USD-*-"&amp;$A219&amp;"-"&amp;$AJ$2,#REF!)*BS$6-SUMIF(#REF!,"*-Si-USD-*-"&amp;$A219&amp;"-"&amp;$AJ$2,#REF!)*BR$6)/BS$5</f>
        <v>#REF!</v>
      </c>
      <c r="BT219" s="21" t="e">
        <f>(SUMIF(#REF!,"*-Si-USD-*-"&amp;$A219&amp;"-"&amp;$AJ$2,#REF!)*BT$6-SUMIF(#REF!,"*-Si-USD-*-"&amp;$A219&amp;"-"&amp;$AJ$2,#REF!)*BS$6)/BT$5</f>
        <v>#REF!</v>
      </c>
      <c r="BU219" s="21" t="e">
        <f>(SUMIF(#REF!,"*-Si-USD-*-"&amp;$A219&amp;"-"&amp;$AJ$2,#REF!)*BU$6-SUMIF(#REF!,"*-Si-USD-*-"&amp;$A219&amp;"-"&amp;$AJ$2,#REF!)*BT$6)/BU$5</f>
        <v>#REF!</v>
      </c>
      <c r="BV219" s="21" t="e">
        <f>(SUMIF(#REF!,"*-Si-USD-*-"&amp;$A219&amp;"-"&amp;$AJ$2,#REF!)*BV$6-SUMIF(#REF!,"*-Si-USD-*-"&amp;$A219&amp;"-"&amp;$AJ$2,#REF!)*BU$6)/BV$5</f>
        <v>#REF!</v>
      </c>
      <c r="BW219" s="21" t="e">
        <f>(SUMIF(#REF!,"*-Si-USD-*-"&amp;$A219&amp;"-"&amp;$AJ$2,#REF!)*BW$6-SUMIF(#REF!,"*-Si-USD-*-"&amp;$A219&amp;"-"&amp;$AJ$2,#REF!)*BV$6)/BW$5</f>
        <v>#REF!</v>
      </c>
      <c r="BX219" s="21" t="e">
        <f>(SUMIF(#REF!,"*-Si-USD-*-"&amp;$A219&amp;"-"&amp;$AJ$2,#REF!)*BX$6-SUMIF(#REF!,"*-Si-USD-*-"&amp;$A219&amp;"-"&amp;$AJ$2,#REF!)*BW$6)/BX$5</f>
        <v>#REF!</v>
      </c>
      <c r="CB219" s="28">
        <f>IFERROR(1000*SUMIF(#REF!,"*-Si-*-Si-"&amp;$A219&amp;"-"&amp;$AJ$2,#REF!)/(SUM(CC219:CE219)*$BX$6),0)</f>
        <v>0</v>
      </c>
      <c r="CC219" s="22" t="e">
        <f>SUMIF(#REF!,"*-Si-VEF-Si-"&amp;$A219&amp;"-"&amp;$AJ$2,#REF!)</f>
        <v>#REF!</v>
      </c>
      <c r="CD219" s="23" t="e">
        <f>SUMIF(#REF!,"*-Si-VEQ-Si-"&amp;$A219&amp;"-"&amp;$AJ$2,#REF!)</f>
        <v>#REF!</v>
      </c>
      <c r="CE219" s="24" t="e">
        <f>SUMIF(#REF!,"*-Si-USD-Si-"&amp;$A219&amp;"-"&amp;$AJ$2,#REF!)</f>
        <v>#REF!</v>
      </c>
      <c r="CI219" s="15" t="str">
        <f t="shared" si="53"/>
        <v>E219</v>
      </c>
      <c r="CK219" s="16">
        <v>11</v>
      </c>
      <c r="CL219" s="16">
        <v>0</v>
      </c>
      <c r="CM219" s="16">
        <v>4</v>
      </c>
    </row>
    <row r="220" spans="1:91" ht="20.100000000000001" customHeight="1" x14ac:dyDescent="0.25">
      <c r="A220" s="18" t="s">
        <v>349</v>
      </c>
      <c r="E220" s="15" t="s">
        <v>350</v>
      </c>
      <c r="G220" s="15" t="str">
        <f t="shared" si="55"/>
        <v>D220</v>
      </c>
      <c r="I220" s="27">
        <f ca="1">IFERROR(1000*SUMIF(#REF!,"*-Si-*-*-"&amp;$A220&amp;"-"&amp;J$2,INDIRECT("'BD Ppto'!"&amp;#REF!))/(SUM(J220:L220)*L$415),0)</f>
        <v>0</v>
      </c>
      <c r="J220" s="19" t="e">
        <f ca="1">SUMIF(#REF!,"*-Si-VEF-*-"&amp;$A220&amp;"-"&amp;$J$2,INDIRECT("'BD Ppto'!"&amp;#REF!))</f>
        <v>#REF!</v>
      </c>
      <c r="K220" s="20" t="e">
        <f ca="1">SUMIF(#REF!,"*-Si-VEQ-*-"&amp;$A220&amp;"-"&amp;$J$2,INDIRECT("'BD Ppto'!"&amp;#REF!))</f>
        <v>#REF!</v>
      </c>
      <c r="L220" s="21" t="e">
        <f ca="1">SUMIF(#REF!,"*-Si-USD-*-"&amp;$A220&amp;"-"&amp;$J$2,INDIRECT("'BD Ppto'!"&amp;#REF!))</f>
        <v>#REF!</v>
      </c>
      <c r="N220" s="27">
        <f ca="1">IFERROR(1000*SUMIF(#REF!,"*-Si-*-*-"&amp;$A220&amp;"-"&amp;O$2,INDIRECT("'BD Ppto'!"&amp;#REF!))/(SUM(O220:Q220)*Q$415),0)</f>
        <v>0</v>
      </c>
      <c r="O220" s="19" t="e">
        <f ca="1">SUMIF(#REF!,"*-Si-VEF-*-"&amp;$A220&amp;"-"&amp;O$2,INDIRECT("'BD Ppto'!"&amp;#REF!))</f>
        <v>#REF!</v>
      </c>
      <c r="P220" s="20" t="e">
        <f ca="1">SUMIF(#REF!,"*-Si-VEQ-*-"&amp;$A220&amp;"-"&amp;O$2,INDIRECT("'BD Ppto'!"&amp;#REF!))</f>
        <v>#REF!</v>
      </c>
      <c r="Q220" s="21" t="e">
        <f ca="1">SUMIF(#REF!,"*-Si-USD-*-"&amp;$A220&amp;"-"&amp;O$2,INDIRECT("'BD Ppto'!"&amp;#REF!))</f>
        <v>#REF!</v>
      </c>
      <c r="S220" s="27">
        <f ca="1">IFERROR(1000*SUMIF(#REF!,"*-Si-*-*-"&amp;$A220&amp;"-"&amp;T$2,INDIRECT("'BD Ppto'!"&amp;#REF!))/(SUM(T220:V220)*V$415),0)</f>
        <v>0</v>
      </c>
      <c r="T220" s="19" t="e">
        <f ca="1">SUMIF(#REF!,"*-Si-VEF-*-"&amp;$A220&amp;"-"&amp;T$2,INDIRECT("'BD Ppto'!"&amp;#REF!))</f>
        <v>#REF!</v>
      </c>
      <c r="U220" s="20" t="e">
        <f ca="1">SUMIF(#REF!,"*-Si-VEQ-*-"&amp;$A220&amp;"-"&amp;T$2,INDIRECT("'BD Ppto'!"&amp;#REF!))</f>
        <v>#REF!</v>
      </c>
      <c r="V220" s="21" t="e">
        <f ca="1">SUMIF(#REF!,"*-Si-USD-*-"&amp;$A220&amp;"-"&amp;T$2,INDIRECT("'BD Ppto'!"&amp;#REF!))</f>
        <v>#REF!</v>
      </c>
      <c r="X220" s="27">
        <f ca="1">IFERROR(1000*SUMIF(#REF!,"*-Si-*-*-"&amp;$A220&amp;"-"&amp;Y$2,INDIRECT("'BD Ppto'!"&amp;#REF!))/(SUM(Y220:AA220)*AA$415),0)</f>
        <v>0</v>
      </c>
      <c r="Y220" s="19" t="e">
        <f ca="1">SUMIF(#REF!,"*-Si-VEF-*-"&amp;$A220&amp;"-"&amp;Y$2,INDIRECT("'BD Ppto'!"&amp;#REF!))</f>
        <v>#REF!</v>
      </c>
      <c r="Z220" s="20" t="e">
        <f ca="1">SUMIF(#REF!,"*-Si-VEQ-*-"&amp;$A220&amp;"-"&amp;Y$2,INDIRECT("'BD Ppto'!"&amp;#REF!))</f>
        <v>#REF!</v>
      </c>
      <c r="AA220" s="21" t="e">
        <f ca="1">SUMIF(#REF!,"*-Si-USD-*-"&amp;$A220&amp;"-"&amp;Y$2,INDIRECT("'BD Ppto'!"&amp;#REF!))</f>
        <v>#REF!</v>
      </c>
      <c r="AC220" s="28">
        <f ca="1">IFERROR(1000*SUMIF(#REF!,"*-Si-*-Si-"&amp;$A220&amp;"-"&amp;AD$2,INDIRECT("'BD Ppto'!"&amp;#REF!))/(SUM(AD220:AF220)*AF$415),0)</f>
        <v>0</v>
      </c>
      <c r="AD220" s="22" t="e">
        <f ca="1">SUMIF(#REF!,"*-Si-VEF-Si-"&amp;$A220&amp;"-"&amp;AD$2,INDIRECT("'BD Ppto'!"&amp;#REF!))</f>
        <v>#REF!</v>
      </c>
      <c r="AE220" s="23" t="e">
        <f ca="1">SUMIF(#REF!,"*-Si-VEQ-Si-"&amp;$A220&amp;"-"&amp;AD$2,INDIRECT("'BD Ppto'!"&amp;#REF!))</f>
        <v>#REF!</v>
      </c>
      <c r="AF220" s="24" t="e">
        <f ca="1">SUMIF(#REF!,"*-Si-USD-Si-"&amp;$A220&amp;"-"&amp;AD$2,INDIRECT("'BD Ppto'!"&amp;#REF!))</f>
        <v>#REF!</v>
      </c>
      <c r="AI220" s="27">
        <f>IFERROR(1000*SUMIF(#REF!,"*-Si-*-*-"&amp;$A220&amp;"-"&amp;$AJ$2,#REF!)/((SUMIF(#REF!,"*-Si-*-*-"&amp;$A220&amp;"-"&amp;$AJ$2,#REF!))*$AV$6),0)</f>
        <v>0</v>
      </c>
      <c r="AJ220" s="25" t="e">
        <f>SUMIF(#REF!,"*-Si-VEF-*-"&amp;$A220&amp;"-"&amp;$AJ$2,#REF!)</f>
        <v>#REF!</v>
      </c>
      <c r="AK220" s="19" t="e">
        <f>SUMIF(#REF!,"*-Si-VEF-*-"&amp;$A220&amp;"-"&amp;$AJ$2,#REF!)</f>
        <v>#REF!</v>
      </c>
      <c r="AL220" s="19" t="e">
        <f>(SUMIF(#REF!,"*-Si-VEF-*-"&amp;$A220&amp;"-"&amp;$AJ$2,#REF!)*AL$6-SUMIF(#REF!,"*-Si-VEF-*-"&amp;$A220&amp;"-"&amp;$AJ$2,#REF!)*AK$6)/AL$5</f>
        <v>#REF!</v>
      </c>
      <c r="AM220" s="19" t="e">
        <f>(SUMIF(#REF!,"*-Si-VEF-*-"&amp;$A220&amp;"-"&amp;$AJ$2,#REF!)*AM$6-SUMIF(#REF!,"*-Si-VEF-*-"&amp;$A220&amp;"-"&amp;$AJ$2,#REF!)*AL$6)/AM$5</f>
        <v>#REF!</v>
      </c>
      <c r="AN220" s="19" t="e">
        <f>(SUMIF(#REF!,"*-Si-VEF-*-"&amp;$A220&amp;"-"&amp;$AJ$2,#REF!)*AN$6-SUMIF(#REF!,"*-Si-VEF-*-"&amp;$A220&amp;"-"&amp;$AJ$2,#REF!)*AM$6)/AN$5</f>
        <v>#REF!</v>
      </c>
      <c r="AO220" s="19" t="e">
        <f>(SUMIF(#REF!,"*-Si-VEF-*-"&amp;$A220&amp;"-"&amp;$AJ$2,#REF!)*AO$6-SUMIF(#REF!,"*-Si-VEF-*-"&amp;$A220&amp;"-"&amp;$AJ$2,#REF!)*AN$6)/AO$5</f>
        <v>#REF!</v>
      </c>
      <c r="AP220" s="19" t="e">
        <f>(SUMIF(#REF!,"*-Si-VEF-*-"&amp;$A220&amp;"-"&amp;$AJ$2,#REF!)*AP$6-SUMIF(#REF!,"*-Si-VEF-*-"&amp;$A220&amp;"-"&amp;$AJ$2,#REF!)*AO$6)/AP$5</f>
        <v>#REF!</v>
      </c>
      <c r="AQ220" s="19" t="e">
        <f>(SUMIF(#REF!,"*-Si-VEF-*-"&amp;$A220&amp;"-"&amp;$AJ$2,#REF!)*AQ$6-SUMIF(#REF!,"*-Si-VEF-*-"&amp;$A220&amp;"-"&amp;$AJ$2,#REF!)*AP$6)/AQ$5</f>
        <v>#REF!</v>
      </c>
      <c r="AR220" s="19" t="e">
        <f>(SUMIF(#REF!,"*-Si-VEF-*-"&amp;$A220&amp;"-"&amp;$AJ$2,#REF!)*AR$6-SUMIF(#REF!,"*-Si-VEF-*-"&amp;$A220&amp;"-"&amp;$AJ$2,#REF!)*AQ$6)/AR$5</f>
        <v>#REF!</v>
      </c>
      <c r="AS220" s="19" t="e">
        <f>(SUMIF(#REF!,"*-Si-VEF-*-"&amp;$A220&amp;"-"&amp;$AJ$2,#REF!)*AS$6-SUMIF(#REF!,"*-Si-VEF-*-"&amp;$A220&amp;"-"&amp;$AJ$2,#REF!)*AR$6)/AS$5</f>
        <v>#REF!</v>
      </c>
      <c r="AT220" s="19" t="e">
        <f>(SUMIF(#REF!,"*-Si-VEF-*-"&amp;$A220&amp;"-"&amp;$AJ$2,#REF!)*AT$6-SUMIF(#REF!,"*-Si-VEF-*-"&amp;$A220&amp;"-"&amp;$AJ$2,#REF!)*AS$6)/AT$5</f>
        <v>#REF!</v>
      </c>
      <c r="AU220" s="19" t="e">
        <f>(SUMIF(#REF!,"*-Si-VEF-*-"&amp;$A220&amp;"-"&amp;$AJ$2,#REF!)*AU$6-SUMIF(#REF!,"*-Si-VEF-*-"&amp;$A220&amp;"-"&amp;$AJ$2,#REF!)*AT$6)/AU$5</f>
        <v>#REF!</v>
      </c>
      <c r="AV220" s="19" t="e">
        <f>(SUMIF(#REF!,"*-Si-VEF-*-"&amp;$A220&amp;"-"&amp;$AJ$2,#REF!)*AV$6-SUMIF(#REF!,"*-Si-VEF-*-"&amp;$A220&amp;"-"&amp;$AJ$2,#REF!)*AU$6)/AV$5</f>
        <v>#REF!</v>
      </c>
      <c r="AX220" s="25" t="e">
        <f>SUMIF(#REF!,"*-Si-VEQ-*-"&amp;$A220&amp;"-"&amp;$AJ$2,#REF!)</f>
        <v>#REF!</v>
      </c>
      <c r="AY220" s="20" t="e">
        <f>SUMIF(#REF!,"*-Si-VEQ-*-"&amp;$A220&amp;"-"&amp;$AJ$2,#REF!)</f>
        <v>#REF!</v>
      </c>
      <c r="AZ220" s="20" t="e">
        <f>(SUMIF(#REF!,"*-Si-VEQ-*-"&amp;$A220&amp;"-"&amp;$AJ$2,#REF!)*AZ$6-SUMIF(#REF!,"*-Si-VEQ-*-"&amp;$A220&amp;"-"&amp;$AJ$2,#REF!)*AY$6)/AZ$5</f>
        <v>#REF!</v>
      </c>
      <c r="BA220" s="20" t="e">
        <f>(SUMIF(#REF!,"*-Si-VEQ-*-"&amp;$A220&amp;"-"&amp;$AJ$2,#REF!)*BA$6-SUMIF(#REF!,"*-Si-VEQ-*-"&amp;$A220&amp;"-"&amp;$AJ$2,#REF!)*AZ$6)/BA$5</f>
        <v>#REF!</v>
      </c>
      <c r="BB220" s="20" t="e">
        <f>(SUMIF(#REF!,"*-Si-VEQ-*-"&amp;$A220&amp;"-"&amp;$AJ$2,#REF!)*BB$6-SUMIF(#REF!,"*-Si-VEQ-*-"&amp;$A220&amp;"-"&amp;$AJ$2,#REF!)*BA$6)/BB$5</f>
        <v>#REF!</v>
      </c>
      <c r="BC220" s="20" t="e">
        <f>(SUMIF(#REF!,"*-Si-VEQ-*-"&amp;$A220&amp;"-"&amp;$AJ$2,#REF!)*BC$6-SUMIF(#REF!,"*-Si-VEQ-*-"&amp;$A220&amp;"-"&amp;$AJ$2,#REF!)*BB$6)/BC$5</f>
        <v>#REF!</v>
      </c>
      <c r="BD220" s="20" t="e">
        <f>(SUMIF(#REF!,"*-Si-VEQ-*-"&amp;$A220&amp;"-"&amp;$AJ$2,#REF!)*BD$6-SUMIF(#REF!,"*-Si-VEQ-*-"&amp;$A220&amp;"-"&amp;$AJ$2,#REF!)*BC$6)/BD$5</f>
        <v>#REF!</v>
      </c>
      <c r="BE220" s="20" t="e">
        <f>(SUMIF(#REF!,"*-Si-VEQ-*-"&amp;$A220&amp;"-"&amp;$AJ$2,#REF!)*BE$6-SUMIF(#REF!,"*-Si-VEQ-*-"&amp;$A220&amp;"-"&amp;$AJ$2,#REF!)*BD$6)/BE$5</f>
        <v>#REF!</v>
      </c>
      <c r="BF220" s="20" t="e">
        <f>(SUMIF(#REF!,"*-Si-VEQ-*-"&amp;$A220&amp;"-"&amp;$AJ$2,#REF!)*BF$6-SUMIF(#REF!,"*-Si-VEQ-*-"&amp;$A220&amp;"-"&amp;$AJ$2,#REF!)*BE$6)/BF$5</f>
        <v>#REF!</v>
      </c>
      <c r="BG220" s="20" t="e">
        <f>(SUMIF(#REF!,"*-Si-VEQ-*-"&amp;$A220&amp;"-"&amp;$AJ$2,#REF!)*BG$6-SUMIF(#REF!,"*-Si-VEQ-*-"&amp;$A220&amp;"-"&amp;$AJ$2,#REF!)*BF$6)/BG$5</f>
        <v>#REF!</v>
      </c>
      <c r="BH220" s="20" t="e">
        <f>(SUMIF(#REF!,"*-Si-VEQ-*-"&amp;$A220&amp;"-"&amp;$AJ$2,#REF!)*BH$6-SUMIF(#REF!,"*-Si-VEQ-*-"&amp;$A220&amp;"-"&amp;$AJ$2,#REF!)*BG$6)/BH$5</f>
        <v>#REF!</v>
      </c>
      <c r="BI220" s="20" t="e">
        <f>(SUMIF(#REF!,"*-Si-VEQ-*-"&amp;$A220&amp;"-"&amp;$AJ$2,#REF!)*BI$6-SUMIF(#REF!,"*-Si-VEQ-*-"&amp;$A220&amp;"-"&amp;$AJ$2,#REF!)*BH$6)/BI$5</f>
        <v>#REF!</v>
      </c>
      <c r="BJ220" s="20" t="e">
        <f>(SUMIF(#REF!,"*-Si-VEQ-*-"&amp;$A220&amp;"-"&amp;$AJ$2,#REF!)*BJ$6-SUMIF(#REF!,"*-Si-VEQ-*-"&amp;$A220&amp;"-"&amp;$AJ$2,#REF!)*BI$6)/BJ$5</f>
        <v>#REF!</v>
      </c>
      <c r="BL220" s="25" t="e">
        <f>SUMIF(#REF!,"*-Si-USD-*-"&amp;$A220&amp;"-"&amp;$AJ$2,#REF!)</f>
        <v>#REF!</v>
      </c>
      <c r="BM220" s="21" t="e">
        <f>SUMIF(#REF!,"*-Si-USD-*-"&amp;$A220&amp;"-"&amp;$AJ$2,#REF!)</f>
        <v>#REF!</v>
      </c>
      <c r="BN220" s="21" t="e">
        <f>(SUMIF(#REF!,"*-Si-USD-*-"&amp;$A220&amp;"-"&amp;$AJ$2,#REF!)*BN$6-SUMIF(#REF!,"*-Si-USD-*-"&amp;$A220&amp;"-"&amp;$AJ$2,#REF!)*BM$6)/BN$5</f>
        <v>#REF!</v>
      </c>
      <c r="BO220" s="21" t="e">
        <f>(SUMIF(#REF!,"*-Si-USD-*-"&amp;$A220&amp;"-"&amp;$AJ$2,#REF!)*BO$6-SUMIF(#REF!,"*-Si-USD-*-"&amp;$A220&amp;"-"&amp;$AJ$2,#REF!)*BN$6)/BO$5</f>
        <v>#REF!</v>
      </c>
      <c r="BP220" s="21" t="e">
        <f>(SUMIF(#REF!,"*-Si-USD-*-"&amp;$A220&amp;"-"&amp;$AJ$2,#REF!)*BP$6-SUMIF(#REF!,"*-Si-USD-*-"&amp;$A220&amp;"-"&amp;$AJ$2,#REF!)*BO$6)/BP$5</f>
        <v>#REF!</v>
      </c>
      <c r="BQ220" s="21" t="e">
        <f>(SUMIF(#REF!,"*-Si-USD-*-"&amp;$A220&amp;"-"&amp;$AJ$2,#REF!)*BQ$6-SUMIF(#REF!,"*-Si-USD-*-"&amp;$A220&amp;"-"&amp;$AJ$2,#REF!)*BP$6)/BQ$5</f>
        <v>#REF!</v>
      </c>
      <c r="BR220" s="21" t="e">
        <f>(SUMIF(#REF!,"*-Si-USD-*-"&amp;$A220&amp;"-"&amp;$AJ$2,#REF!)*BR$6-SUMIF(#REF!,"*-Si-USD-*-"&amp;$A220&amp;"-"&amp;$AJ$2,#REF!)*BQ$6)/BR$5</f>
        <v>#REF!</v>
      </c>
      <c r="BS220" s="21" t="e">
        <f>(SUMIF(#REF!,"*-Si-USD-*-"&amp;$A220&amp;"-"&amp;$AJ$2,#REF!)*BS$6-SUMIF(#REF!,"*-Si-USD-*-"&amp;$A220&amp;"-"&amp;$AJ$2,#REF!)*BR$6)/BS$5</f>
        <v>#REF!</v>
      </c>
      <c r="BT220" s="21" t="e">
        <f>(SUMIF(#REF!,"*-Si-USD-*-"&amp;$A220&amp;"-"&amp;$AJ$2,#REF!)*BT$6-SUMIF(#REF!,"*-Si-USD-*-"&amp;$A220&amp;"-"&amp;$AJ$2,#REF!)*BS$6)/BT$5</f>
        <v>#REF!</v>
      </c>
      <c r="BU220" s="21" t="e">
        <f>(SUMIF(#REF!,"*-Si-USD-*-"&amp;$A220&amp;"-"&amp;$AJ$2,#REF!)*BU$6-SUMIF(#REF!,"*-Si-USD-*-"&amp;$A220&amp;"-"&amp;$AJ$2,#REF!)*BT$6)/BU$5</f>
        <v>#REF!</v>
      </c>
      <c r="BV220" s="21" t="e">
        <f>(SUMIF(#REF!,"*-Si-USD-*-"&amp;$A220&amp;"-"&amp;$AJ$2,#REF!)*BV$6-SUMIF(#REF!,"*-Si-USD-*-"&amp;$A220&amp;"-"&amp;$AJ$2,#REF!)*BU$6)/BV$5</f>
        <v>#REF!</v>
      </c>
      <c r="BW220" s="21" t="e">
        <f>(SUMIF(#REF!,"*-Si-USD-*-"&amp;$A220&amp;"-"&amp;$AJ$2,#REF!)*BW$6-SUMIF(#REF!,"*-Si-USD-*-"&amp;$A220&amp;"-"&amp;$AJ$2,#REF!)*BV$6)/BW$5</f>
        <v>#REF!</v>
      </c>
      <c r="BX220" s="21" t="e">
        <f>(SUMIF(#REF!,"*-Si-USD-*-"&amp;$A220&amp;"-"&amp;$AJ$2,#REF!)*BX$6-SUMIF(#REF!,"*-Si-USD-*-"&amp;$A220&amp;"-"&amp;$AJ$2,#REF!)*BW$6)/BX$5</f>
        <v>#REF!</v>
      </c>
      <c r="CB220" s="28">
        <f>IFERROR(1000*SUMIF(#REF!,"*-Si-*-Si-"&amp;$A220&amp;"-"&amp;$AJ$2,#REF!)/(SUM(CC220:CE220)*$BX$6),0)</f>
        <v>0</v>
      </c>
      <c r="CC220" s="22" t="e">
        <f>SUMIF(#REF!,"*-Si-VEF-Si-"&amp;$A220&amp;"-"&amp;$AJ$2,#REF!)</f>
        <v>#REF!</v>
      </c>
      <c r="CD220" s="23" t="e">
        <f>SUMIF(#REF!,"*-Si-VEQ-Si-"&amp;$A220&amp;"-"&amp;$AJ$2,#REF!)</f>
        <v>#REF!</v>
      </c>
      <c r="CE220" s="24" t="e">
        <f>SUMIF(#REF!,"*-Si-USD-Si-"&amp;$A220&amp;"-"&amp;$AJ$2,#REF!)</f>
        <v>#REF!</v>
      </c>
      <c r="CI220" s="15" t="str">
        <f t="shared" si="53"/>
        <v>E220</v>
      </c>
      <c r="CK220" s="16">
        <v>10</v>
      </c>
      <c r="CL220" s="16">
        <v>0</v>
      </c>
      <c r="CM220" s="16">
        <v>4</v>
      </c>
    </row>
    <row r="221" spans="1:91" ht="20.100000000000001" customHeight="1" x14ac:dyDescent="0.25">
      <c r="A221" s="18" t="s">
        <v>351</v>
      </c>
      <c r="E221" s="15" t="s">
        <v>352</v>
      </c>
      <c r="G221" s="15" t="str">
        <f t="shared" si="55"/>
        <v>D221</v>
      </c>
      <c r="I221" s="27">
        <f ca="1">IFERROR(1000*SUMIF(#REF!,"*-Si-*-*-"&amp;$A221&amp;"-"&amp;J$2,INDIRECT("'BD Ppto'!"&amp;#REF!))/(SUM(J221:L221)*L$415),0)</f>
        <v>0</v>
      </c>
      <c r="J221" s="19" t="e">
        <f ca="1">SUMIF(#REF!,"*-Si-VEF-*-"&amp;$A221&amp;"-"&amp;$J$2,INDIRECT("'BD Ppto'!"&amp;#REF!))</f>
        <v>#REF!</v>
      </c>
      <c r="K221" s="20" t="e">
        <f ca="1">SUMIF(#REF!,"*-Si-VEQ-*-"&amp;$A221&amp;"-"&amp;$J$2,INDIRECT("'BD Ppto'!"&amp;#REF!))</f>
        <v>#REF!</v>
      </c>
      <c r="L221" s="21" t="e">
        <f ca="1">SUMIF(#REF!,"*-Si-USD-*-"&amp;$A221&amp;"-"&amp;$J$2,INDIRECT("'BD Ppto'!"&amp;#REF!))</f>
        <v>#REF!</v>
      </c>
      <c r="N221" s="27">
        <f ca="1">IFERROR(1000*SUMIF(#REF!,"*-Si-*-*-"&amp;$A221&amp;"-"&amp;O$2,INDIRECT("'BD Ppto'!"&amp;#REF!))/(SUM(O221:Q221)*Q$415),0)</f>
        <v>0</v>
      </c>
      <c r="O221" s="19" t="e">
        <f ca="1">SUMIF(#REF!,"*-Si-VEF-*-"&amp;$A221&amp;"-"&amp;O$2,INDIRECT("'BD Ppto'!"&amp;#REF!))</f>
        <v>#REF!</v>
      </c>
      <c r="P221" s="20" t="e">
        <f ca="1">SUMIF(#REF!,"*-Si-VEQ-*-"&amp;$A221&amp;"-"&amp;O$2,INDIRECT("'BD Ppto'!"&amp;#REF!))</f>
        <v>#REF!</v>
      </c>
      <c r="Q221" s="21" t="e">
        <f ca="1">SUMIF(#REF!,"*-Si-USD-*-"&amp;$A221&amp;"-"&amp;O$2,INDIRECT("'BD Ppto'!"&amp;#REF!))</f>
        <v>#REF!</v>
      </c>
      <c r="S221" s="27">
        <f ca="1">IFERROR(1000*SUMIF(#REF!,"*-Si-*-*-"&amp;$A221&amp;"-"&amp;T$2,INDIRECT("'BD Ppto'!"&amp;#REF!))/(SUM(T221:V221)*V$415),0)</f>
        <v>0</v>
      </c>
      <c r="T221" s="19" t="e">
        <f ca="1">SUMIF(#REF!,"*-Si-VEF-*-"&amp;$A221&amp;"-"&amp;T$2,INDIRECT("'BD Ppto'!"&amp;#REF!))</f>
        <v>#REF!</v>
      </c>
      <c r="U221" s="20" t="e">
        <f ca="1">SUMIF(#REF!,"*-Si-VEQ-*-"&amp;$A221&amp;"-"&amp;T$2,INDIRECT("'BD Ppto'!"&amp;#REF!))</f>
        <v>#REF!</v>
      </c>
      <c r="V221" s="21" t="e">
        <f ca="1">SUMIF(#REF!,"*-Si-USD-*-"&amp;$A221&amp;"-"&amp;T$2,INDIRECT("'BD Ppto'!"&amp;#REF!))</f>
        <v>#REF!</v>
      </c>
      <c r="X221" s="27">
        <f ca="1">IFERROR(1000*SUMIF(#REF!,"*-Si-*-*-"&amp;$A221&amp;"-"&amp;Y$2,INDIRECT("'BD Ppto'!"&amp;#REF!))/(SUM(Y221:AA221)*AA$415),0)</f>
        <v>0</v>
      </c>
      <c r="Y221" s="19" t="e">
        <f ca="1">SUMIF(#REF!,"*-Si-VEF-*-"&amp;$A221&amp;"-"&amp;Y$2,INDIRECT("'BD Ppto'!"&amp;#REF!))</f>
        <v>#REF!</v>
      </c>
      <c r="Z221" s="20" t="e">
        <f ca="1">SUMIF(#REF!,"*-Si-VEQ-*-"&amp;$A221&amp;"-"&amp;Y$2,INDIRECT("'BD Ppto'!"&amp;#REF!))</f>
        <v>#REF!</v>
      </c>
      <c r="AA221" s="21" t="e">
        <f ca="1">SUMIF(#REF!,"*-Si-USD-*-"&amp;$A221&amp;"-"&amp;Y$2,INDIRECT("'BD Ppto'!"&amp;#REF!))</f>
        <v>#REF!</v>
      </c>
      <c r="AC221" s="28">
        <f ca="1">IFERROR(1000*SUMIF(#REF!,"*-Si-*-Si-"&amp;$A221&amp;"-"&amp;AD$2,INDIRECT("'BD Ppto'!"&amp;#REF!))/(SUM(AD221:AF221)*AF$415),0)</f>
        <v>0</v>
      </c>
      <c r="AD221" s="22" t="e">
        <f ca="1">SUMIF(#REF!,"*-Si-VEF-Si-"&amp;$A221&amp;"-"&amp;AD$2,INDIRECT("'BD Ppto'!"&amp;#REF!))</f>
        <v>#REF!</v>
      </c>
      <c r="AE221" s="23" t="e">
        <f ca="1">SUMIF(#REF!,"*-Si-VEQ-Si-"&amp;$A221&amp;"-"&amp;AD$2,INDIRECT("'BD Ppto'!"&amp;#REF!))</f>
        <v>#REF!</v>
      </c>
      <c r="AF221" s="24" t="e">
        <f ca="1">SUMIF(#REF!,"*-Si-USD-Si-"&amp;$A221&amp;"-"&amp;AD$2,INDIRECT("'BD Ppto'!"&amp;#REF!))</f>
        <v>#REF!</v>
      </c>
      <c r="AI221" s="27">
        <f>IFERROR(1000*SUMIF(#REF!,"*-Si-*-*-"&amp;$A221&amp;"-"&amp;$AJ$2,#REF!)/((SUMIF(#REF!,"*-Si-*-*-"&amp;$A221&amp;"-"&amp;$AJ$2,#REF!))*$AV$6),0)</f>
        <v>0</v>
      </c>
      <c r="AJ221" s="25" t="e">
        <f>SUMIF(#REF!,"*-Si-VEF-*-"&amp;$A221&amp;"-"&amp;$AJ$2,#REF!)</f>
        <v>#REF!</v>
      </c>
      <c r="AK221" s="19" t="e">
        <f>SUMIF(#REF!,"*-Si-VEF-*-"&amp;$A221&amp;"-"&amp;$AJ$2,#REF!)</f>
        <v>#REF!</v>
      </c>
      <c r="AL221" s="19" t="e">
        <f>(SUMIF(#REF!,"*-Si-VEF-*-"&amp;$A221&amp;"-"&amp;$AJ$2,#REF!)*AL$6-SUMIF(#REF!,"*-Si-VEF-*-"&amp;$A221&amp;"-"&amp;$AJ$2,#REF!)*AK$6)/AL$5</f>
        <v>#REF!</v>
      </c>
      <c r="AM221" s="19" t="e">
        <f>(SUMIF(#REF!,"*-Si-VEF-*-"&amp;$A221&amp;"-"&amp;$AJ$2,#REF!)*AM$6-SUMIF(#REF!,"*-Si-VEF-*-"&amp;$A221&amp;"-"&amp;$AJ$2,#REF!)*AL$6)/AM$5</f>
        <v>#REF!</v>
      </c>
      <c r="AN221" s="19" t="e">
        <f>(SUMIF(#REF!,"*-Si-VEF-*-"&amp;$A221&amp;"-"&amp;$AJ$2,#REF!)*AN$6-SUMIF(#REF!,"*-Si-VEF-*-"&amp;$A221&amp;"-"&amp;$AJ$2,#REF!)*AM$6)/AN$5</f>
        <v>#REF!</v>
      </c>
      <c r="AO221" s="19" t="e">
        <f>(SUMIF(#REF!,"*-Si-VEF-*-"&amp;$A221&amp;"-"&amp;$AJ$2,#REF!)*AO$6-SUMIF(#REF!,"*-Si-VEF-*-"&amp;$A221&amp;"-"&amp;$AJ$2,#REF!)*AN$6)/AO$5</f>
        <v>#REF!</v>
      </c>
      <c r="AP221" s="19" t="e">
        <f>(SUMIF(#REF!,"*-Si-VEF-*-"&amp;$A221&amp;"-"&amp;$AJ$2,#REF!)*AP$6-SUMIF(#REF!,"*-Si-VEF-*-"&amp;$A221&amp;"-"&amp;$AJ$2,#REF!)*AO$6)/AP$5</f>
        <v>#REF!</v>
      </c>
      <c r="AQ221" s="19" t="e">
        <f>(SUMIF(#REF!,"*-Si-VEF-*-"&amp;$A221&amp;"-"&amp;$AJ$2,#REF!)*AQ$6-SUMIF(#REF!,"*-Si-VEF-*-"&amp;$A221&amp;"-"&amp;$AJ$2,#REF!)*AP$6)/AQ$5</f>
        <v>#REF!</v>
      </c>
      <c r="AR221" s="19" t="e">
        <f>(SUMIF(#REF!,"*-Si-VEF-*-"&amp;$A221&amp;"-"&amp;$AJ$2,#REF!)*AR$6-SUMIF(#REF!,"*-Si-VEF-*-"&amp;$A221&amp;"-"&amp;$AJ$2,#REF!)*AQ$6)/AR$5</f>
        <v>#REF!</v>
      </c>
      <c r="AS221" s="19" t="e">
        <f>(SUMIF(#REF!,"*-Si-VEF-*-"&amp;$A221&amp;"-"&amp;$AJ$2,#REF!)*AS$6-SUMIF(#REF!,"*-Si-VEF-*-"&amp;$A221&amp;"-"&amp;$AJ$2,#REF!)*AR$6)/AS$5</f>
        <v>#REF!</v>
      </c>
      <c r="AT221" s="19" t="e">
        <f>(SUMIF(#REF!,"*-Si-VEF-*-"&amp;$A221&amp;"-"&amp;$AJ$2,#REF!)*AT$6-SUMIF(#REF!,"*-Si-VEF-*-"&amp;$A221&amp;"-"&amp;$AJ$2,#REF!)*AS$6)/AT$5</f>
        <v>#REF!</v>
      </c>
      <c r="AU221" s="19" t="e">
        <f>(SUMIF(#REF!,"*-Si-VEF-*-"&amp;$A221&amp;"-"&amp;$AJ$2,#REF!)*AU$6-SUMIF(#REF!,"*-Si-VEF-*-"&amp;$A221&amp;"-"&amp;$AJ$2,#REF!)*AT$6)/AU$5</f>
        <v>#REF!</v>
      </c>
      <c r="AV221" s="19" t="e">
        <f>(SUMIF(#REF!,"*-Si-VEF-*-"&amp;$A221&amp;"-"&amp;$AJ$2,#REF!)*AV$6-SUMIF(#REF!,"*-Si-VEF-*-"&amp;$A221&amp;"-"&amp;$AJ$2,#REF!)*AU$6)/AV$5</f>
        <v>#REF!</v>
      </c>
      <c r="AX221" s="25" t="e">
        <f>SUMIF(#REF!,"*-Si-VEQ-*-"&amp;$A221&amp;"-"&amp;$AJ$2,#REF!)</f>
        <v>#REF!</v>
      </c>
      <c r="AY221" s="20" t="e">
        <f>SUMIF(#REF!,"*-Si-VEQ-*-"&amp;$A221&amp;"-"&amp;$AJ$2,#REF!)</f>
        <v>#REF!</v>
      </c>
      <c r="AZ221" s="20" t="e">
        <f>(SUMIF(#REF!,"*-Si-VEQ-*-"&amp;$A221&amp;"-"&amp;$AJ$2,#REF!)*AZ$6-SUMIF(#REF!,"*-Si-VEQ-*-"&amp;$A221&amp;"-"&amp;$AJ$2,#REF!)*AY$6)/AZ$5</f>
        <v>#REF!</v>
      </c>
      <c r="BA221" s="20" t="e">
        <f>(SUMIF(#REF!,"*-Si-VEQ-*-"&amp;$A221&amp;"-"&amp;$AJ$2,#REF!)*BA$6-SUMIF(#REF!,"*-Si-VEQ-*-"&amp;$A221&amp;"-"&amp;$AJ$2,#REF!)*AZ$6)/BA$5</f>
        <v>#REF!</v>
      </c>
      <c r="BB221" s="20" t="e">
        <f>(SUMIF(#REF!,"*-Si-VEQ-*-"&amp;$A221&amp;"-"&amp;$AJ$2,#REF!)*BB$6-SUMIF(#REF!,"*-Si-VEQ-*-"&amp;$A221&amp;"-"&amp;$AJ$2,#REF!)*BA$6)/BB$5</f>
        <v>#REF!</v>
      </c>
      <c r="BC221" s="20" t="e">
        <f>(SUMIF(#REF!,"*-Si-VEQ-*-"&amp;$A221&amp;"-"&amp;$AJ$2,#REF!)*BC$6-SUMIF(#REF!,"*-Si-VEQ-*-"&amp;$A221&amp;"-"&amp;$AJ$2,#REF!)*BB$6)/BC$5</f>
        <v>#REF!</v>
      </c>
      <c r="BD221" s="20" t="e">
        <f>(SUMIF(#REF!,"*-Si-VEQ-*-"&amp;$A221&amp;"-"&amp;$AJ$2,#REF!)*BD$6-SUMIF(#REF!,"*-Si-VEQ-*-"&amp;$A221&amp;"-"&amp;$AJ$2,#REF!)*BC$6)/BD$5</f>
        <v>#REF!</v>
      </c>
      <c r="BE221" s="20" t="e">
        <f>(SUMIF(#REF!,"*-Si-VEQ-*-"&amp;$A221&amp;"-"&amp;$AJ$2,#REF!)*BE$6-SUMIF(#REF!,"*-Si-VEQ-*-"&amp;$A221&amp;"-"&amp;$AJ$2,#REF!)*BD$6)/BE$5</f>
        <v>#REF!</v>
      </c>
      <c r="BF221" s="20" t="e">
        <f>(SUMIF(#REF!,"*-Si-VEQ-*-"&amp;$A221&amp;"-"&amp;$AJ$2,#REF!)*BF$6-SUMIF(#REF!,"*-Si-VEQ-*-"&amp;$A221&amp;"-"&amp;$AJ$2,#REF!)*BE$6)/BF$5</f>
        <v>#REF!</v>
      </c>
      <c r="BG221" s="20" t="e">
        <f>(SUMIF(#REF!,"*-Si-VEQ-*-"&amp;$A221&amp;"-"&amp;$AJ$2,#REF!)*BG$6-SUMIF(#REF!,"*-Si-VEQ-*-"&amp;$A221&amp;"-"&amp;$AJ$2,#REF!)*BF$6)/BG$5</f>
        <v>#REF!</v>
      </c>
      <c r="BH221" s="20" t="e">
        <f>(SUMIF(#REF!,"*-Si-VEQ-*-"&amp;$A221&amp;"-"&amp;$AJ$2,#REF!)*BH$6-SUMIF(#REF!,"*-Si-VEQ-*-"&amp;$A221&amp;"-"&amp;$AJ$2,#REF!)*BG$6)/BH$5</f>
        <v>#REF!</v>
      </c>
      <c r="BI221" s="20" t="e">
        <f>(SUMIF(#REF!,"*-Si-VEQ-*-"&amp;$A221&amp;"-"&amp;$AJ$2,#REF!)*BI$6-SUMIF(#REF!,"*-Si-VEQ-*-"&amp;$A221&amp;"-"&amp;$AJ$2,#REF!)*BH$6)/BI$5</f>
        <v>#REF!</v>
      </c>
      <c r="BJ221" s="20" t="e">
        <f>(SUMIF(#REF!,"*-Si-VEQ-*-"&amp;$A221&amp;"-"&amp;$AJ$2,#REF!)*BJ$6-SUMIF(#REF!,"*-Si-VEQ-*-"&amp;$A221&amp;"-"&amp;$AJ$2,#REF!)*BI$6)/BJ$5</f>
        <v>#REF!</v>
      </c>
      <c r="BL221" s="25" t="e">
        <f>SUMIF(#REF!,"*-Si-USD-*-"&amp;$A221&amp;"-"&amp;$AJ$2,#REF!)</f>
        <v>#REF!</v>
      </c>
      <c r="BM221" s="21" t="e">
        <f>SUMIF(#REF!,"*-Si-USD-*-"&amp;$A221&amp;"-"&amp;$AJ$2,#REF!)</f>
        <v>#REF!</v>
      </c>
      <c r="BN221" s="21" t="e">
        <f>(SUMIF(#REF!,"*-Si-USD-*-"&amp;$A221&amp;"-"&amp;$AJ$2,#REF!)*BN$6-SUMIF(#REF!,"*-Si-USD-*-"&amp;$A221&amp;"-"&amp;$AJ$2,#REF!)*BM$6)/BN$5</f>
        <v>#REF!</v>
      </c>
      <c r="BO221" s="21" t="e">
        <f>(SUMIF(#REF!,"*-Si-USD-*-"&amp;$A221&amp;"-"&amp;$AJ$2,#REF!)*BO$6-SUMIF(#REF!,"*-Si-USD-*-"&amp;$A221&amp;"-"&amp;$AJ$2,#REF!)*BN$6)/BO$5</f>
        <v>#REF!</v>
      </c>
      <c r="BP221" s="21" t="e">
        <f>(SUMIF(#REF!,"*-Si-USD-*-"&amp;$A221&amp;"-"&amp;$AJ$2,#REF!)*BP$6-SUMIF(#REF!,"*-Si-USD-*-"&amp;$A221&amp;"-"&amp;$AJ$2,#REF!)*BO$6)/BP$5</f>
        <v>#REF!</v>
      </c>
      <c r="BQ221" s="21" t="e">
        <f>(SUMIF(#REF!,"*-Si-USD-*-"&amp;$A221&amp;"-"&amp;$AJ$2,#REF!)*BQ$6-SUMIF(#REF!,"*-Si-USD-*-"&amp;$A221&amp;"-"&amp;$AJ$2,#REF!)*BP$6)/BQ$5</f>
        <v>#REF!</v>
      </c>
      <c r="BR221" s="21" t="e">
        <f>(SUMIF(#REF!,"*-Si-USD-*-"&amp;$A221&amp;"-"&amp;$AJ$2,#REF!)*BR$6-SUMIF(#REF!,"*-Si-USD-*-"&amp;$A221&amp;"-"&amp;$AJ$2,#REF!)*BQ$6)/BR$5</f>
        <v>#REF!</v>
      </c>
      <c r="BS221" s="21" t="e">
        <f>(SUMIF(#REF!,"*-Si-USD-*-"&amp;$A221&amp;"-"&amp;$AJ$2,#REF!)*BS$6-SUMIF(#REF!,"*-Si-USD-*-"&amp;$A221&amp;"-"&amp;$AJ$2,#REF!)*BR$6)/BS$5</f>
        <v>#REF!</v>
      </c>
      <c r="BT221" s="21" t="e">
        <f>(SUMIF(#REF!,"*-Si-USD-*-"&amp;$A221&amp;"-"&amp;$AJ$2,#REF!)*BT$6-SUMIF(#REF!,"*-Si-USD-*-"&amp;$A221&amp;"-"&amp;$AJ$2,#REF!)*BS$6)/BT$5</f>
        <v>#REF!</v>
      </c>
      <c r="BU221" s="21" t="e">
        <f>(SUMIF(#REF!,"*-Si-USD-*-"&amp;$A221&amp;"-"&amp;$AJ$2,#REF!)*BU$6-SUMIF(#REF!,"*-Si-USD-*-"&amp;$A221&amp;"-"&amp;$AJ$2,#REF!)*BT$6)/BU$5</f>
        <v>#REF!</v>
      </c>
      <c r="BV221" s="21" t="e">
        <f>(SUMIF(#REF!,"*-Si-USD-*-"&amp;$A221&amp;"-"&amp;$AJ$2,#REF!)*BV$6-SUMIF(#REF!,"*-Si-USD-*-"&amp;$A221&amp;"-"&amp;$AJ$2,#REF!)*BU$6)/BV$5</f>
        <v>#REF!</v>
      </c>
      <c r="BW221" s="21" t="e">
        <f>(SUMIF(#REF!,"*-Si-USD-*-"&amp;$A221&amp;"-"&amp;$AJ$2,#REF!)*BW$6-SUMIF(#REF!,"*-Si-USD-*-"&amp;$A221&amp;"-"&amp;$AJ$2,#REF!)*BV$6)/BW$5</f>
        <v>#REF!</v>
      </c>
      <c r="BX221" s="21" t="e">
        <f>(SUMIF(#REF!,"*-Si-USD-*-"&amp;$A221&amp;"-"&amp;$AJ$2,#REF!)*BX$6-SUMIF(#REF!,"*-Si-USD-*-"&amp;$A221&amp;"-"&amp;$AJ$2,#REF!)*BW$6)/BX$5</f>
        <v>#REF!</v>
      </c>
      <c r="CB221" s="28">
        <f>IFERROR(1000*SUMIF(#REF!,"*-Si-*-Si-"&amp;$A221&amp;"-"&amp;$AJ$2,#REF!)/(SUM(CC221:CE221)*$BX$6),0)</f>
        <v>0</v>
      </c>
      <c r="CC221" s="22" t="e">
        <f>SUMIF(#REF!,"*-Si-VEF-Si-"&amp;$A221&amp;"-"&amp;$AJ$2,#REF!)</f>
        <v>#REF!</v>
      </c>
      <c r="CD221" s="23" t="e">
        <f>SUMIF(#REF!,"*-Si-VEQ-Si-"&amp;$A221&amp;"-"&amp;$AJ$2,#REF!)</f>
        <v>#REF!</v>
      </c>
      <c r="CE221" s="24" t="e">
        <f>SUMIF(#REF!,"*-Si-USD-Si-"&amp;$A221&amp;"-"&amp;$AJ$2,#REF!)</f>
        <v>#REF!</v>
      </c>
      <c r="CI221" s="15" t="str">
        <f t="shared" si="53"/>
        <v>E221</v>
      </c>
      <c r="CK221" s="16">
        <v>25</v>
      </c>
      <c r="CL221" s="16">
        <v>0</v>
      </c>
      <c r="CM221" s="16">
        <v>4</v>
      </c>
    </row>
    <row r="222" spans="1:91" ht="20.100000000000001" customHeight="1" x14ac:dyDescent="0.25">
      <c r="A222" s="18" t="s">
        <v>353</v>
      </c>
      <c r="E222" s="15" t="s">
        <v>354</v>
      </c>
      <c r="G222" s="15" t="str">
        <f t="shared" si="55"/>
        <v>D222</v>
      </c>
      <c r="I222" s="27">
        <f ca="1">IFERROR(1000*SUMIF(#REF!,"*-Si-*-*-"&amp;$A222&amp;"-"&amp;J$2,INDIRECT("'BD Ppto'!"&amp;#REF!))/(SUM(J222:L222)*L$415),0)</f>
        <v>0</v>
      </c>
      <c r="J222" s="19" t="e">
        <f ca="1">SUMIF(#REF!,"*-Si-VEF-*-"&amp;$A222&amp;"-"&amp;$J$2,INDIRECT("'BD Ppto'!"&amp;#REF!))</f>
        <v>#REF!</v>
      </c>
      <c r="K222" s="20" t="e">
        <f ca="1">SUMIF(#REF!,"*-Si-VEQ-*-"&amp;$A222&amp;"-"&amp;$J$2,INDIRECT("'BD Ppto'!"&amp;#REF!))</f>
        <v>#REF!</v>
      </c>
      <c r="L222" s="21" t="e">
        <f ca="1">SUMIF(#REF!,"*-Si-USD-*-"&amp;$A222&amp;"-"&amp;$J$2,INDIRECT("'BD Ppto'!"&amp;#REF!))</f>
        <v>#REF!</v>
      </c>
      <c r="N222" s="27">
        <f ca="1">IFERROR(1000*SUMIF(#REF!,"*-Si-*-*-"&amp;$A222&amp;"-"&amp;O$2,INDIRECT("'BD Ppto'!"&amp;#REF!))/(SUM(O222:Q222)*Q$415),0)</f>
        <v>0</v>
      </c>
      <c r="O222" s="19" t="e">
        <f ca="1">SUMIF(#REF!,"*-Si-VEF-*-"&amp;$A222&amp;"-"&amp;O$2,INDIRECT("'BD Ppto'!"&amp;#REF!))</f>
        <v>#REF!</v>
      </c>
      <c r="P222" s="20" t="e">
        <f ca="1">SUMIF(#REF!,"*-Si-VEQ-*-"&amp;$A222&amp;"-"&amp;O$2,INDIRECT("'BD Ppto'!"&amp;#REF!))</f>
        <v>#REF!</v>
      </c>
      <c r="Q222" s="21" t="e">
        <f ca="1">SUMIF(#REF!,"*-Si-USD-*-"&amp;$A222&amp;"-"&amp;O$2,INDIRECT("'BD Ppto'!"&amp;#REF!))</f>
        <v>#REF!</v>
      </c>
      <c r="S222" s="27">
        <f ca="1">IFERROR(1000*SUMIF(#REF!,"*-Si-*-*-"&amp;$A222&amp;"-"&amp;T$2,INDIRECT("'BD Ppto'!"&amp;#REF!))/(SUM(T222:V222)*V$415),0)</f>
        <v>0</v>
      </c>
      <c r="T222" s="19" t="e">
        <f ca="1">SUMIF(#REF!,"*-Si-VEF-*-"&amp;$A222&amp;"-"&amp;T$2,INDIRECT("'BD Ppto'!"&amp;#REF!))</f>
        <v>#REF!</v>
      </c>
      <c r="U222" s="20" t="e">
        <f ca="1">SUMIF(#REF!,"*-Si-VEQ-*-"&amp;$A222&amp;"-"&amp;T$2,INDIRECT("'BD Ppto'!"&amp;#REF!))</f>
        <v>#REF!</v>
      </c>
      <c r="V222" s="21" t="e">
        <f ca="1">SUMIF(#REF!,"*-Si-USD-*-"&amp;$A222&amp;"-"&amp;T$2,INDIRECT("'BD Ppto'!"&amp;#REF!))</f>
        <v>#REF!</v>
      </c>
      <c r="X222" s="27">
        <f ca="1">IFERROR(1000*SUMIF(#REF!,"*-Si-*-*-"&amp;$A222&amp;"-"&amp;Y$2,INDIRECT("'BD Ppto'!"&amp;#REF!))/(SUM(Y222:AA222)*AA$415),0)</f>
        <v>0</v>
      </c>
      <c r="Y222" s="19" t="e">
        <f ca="1">SUMIF(#REF!,"*-Si-VEF-*-"&amp;$A222&amp;"-"&amp;Y$2,INDIRECT("'BD Ppto'!"&amp;#REF!))</f>
        <v>#REF!</v>
      </c>
      <c r="Z222" s="20" t="e">
        <f ca="1">SUMIF(#REF!,"*-Si-VEQ-*-"&amp;$A222&amp;"-"&amp;Y$2,INDIRECT("'BD Ppto'!"&amp;#REF!))</f>
        <v>#REF!</v>
      </c>
      <c r="AA222" s="21" t="e">
        <f ca="1">SUMIF(#REF!,"*-Si-USD-*-"&amp;$A222&amp;"-"&amp;Y$2,INDIRECT("'BD Ppto'!"&amp;#REF!))</f>
        <v>#REF!</v>
      </c>
      <c r="AC222" s="28">
        <f ca="1">IFERROR(1000*SUMIF(#REF!,"*-Si-*-Si-"&amp;$A222&amp;"-"&amp;AD$2,INDIRECT("'BD Ppto'!"&amp;#REF!))/(SUM(AD222:AF222)*AF$415),0)</f>
        <v>0</v>
      </c>
      <c r="AD222" s="22" t="e">
        <f ca="1">SUMIF(#REF!,"*-Si-VEF-Si-"&amp;$A222&amp;"-"&amp;AD$2,INDIRECT("'BD Ppto'!"&amp;#REF!))</f>
        <v>#REF!</v>
      </c>
      <c r="AE222" s="23" t="e">
        <f ca="1">SUMIF(#REF!,"*-Si-VEQ-Si-"&amp;$A222&amp;"-"&amp;AD$2,INDIRECT("'BD Ppto'!"&amp;#REF!))</f>
        <v>#REF!</v>
      </c>
      <c r="AF222" s="24" t="e">
        <f ca="1">SUMIF(#REF!,"*-Si-USD-Si-"&amp;$A222&amp;"-"&amp;AD$2,INDIRECT("'BD Ppto'!"&amp;#REF!))</f>
        <v>#REF!</v>
      </c>
      <c r="AI222" s="27">
        <f>IFERROR(1000*SUMIF(#REF!,"*-Si-*-*-"&amp;$A222&amp;"-"&amp;$AJ$2,#REF!)/((SUMIF(#REF!,"*-Si-*-*-"&amp;$A222&amp;"-"&amp;$AJ$2,#REF!))*$AV$6),0)</f>
        <v>0</v>
      </c>
      <c r="AJ222" s="25" t="e">
        <f>SUMIF(#REF!,"*-Si-VEF-*-"&amp;$A222&amp;"-"&amp;$AJ$2,#REF!)</f>
        <v>#REF!</v>
      </c>
      <c r="AK222" s="19" t="e">
        <f>SUMIF(#REF!,"*-Si-VEF-*-"&amp;$A222&amp;"-"&amp;$AJ$2,#REF!)</f>
        <v>#REF!</v>
      </c>
      <c r="AL222" s="19" t="e">
        <f>(SUMIF(#REF!,"*-Si-VEF-*-"&amp;$A222&amp;"-"&amp;$AJ$2,#REF!)*AL$6-SUMIF(#REF!,"*-Si-VEF-*-"&amp;$A222&amp;"-"&amp;$AJ$2,#REF!)*AK$6)/AL$5</f>
        <v>#REF!</v>
      </c>
      <c r="AM222" s="19" t="e">
        <f>(SUMIF(#REF!,"*-Si-VEF-*-"&amp;$A222&amp;"-"&amp;$AJ$2,#REF!)*AM$6-SUMIF(#REF!,"*-Si-VEF-*-"&amp;$A222&amp;"-"&amp;$AJ$2,#REF!)*AL$6)/AM$5</f>
        <v>#REF!</v>
      </c>
      <c r="AN222" s="19" t="e">
        <f>(SUMIF(#REF!,"*-Si-VEF-*-"&amp;$A222&amp;"-"&amp;$AJ$2,#REF!)*AN$6-SUMIF(#REF!,"*-Si-VEF-*-"&amp;$A222&amp;"-"&amp;$AJ$2,#REF!)*AM$6)/AN$5</f>
        <v>#REF!</v>
      </c>
      <c r="AO222" s="19" t="e">
        <f>(SUMIF(#REF!,"*-Si-VEF-*-"&amp;$A222&amp;"-"&amp;$AJ$2,#REF!)*AO$6-SUMIF(#REF!,"*-Si-VEF-*-"&amp;$A222&amp;"-"&amp;$AJ$2,#REF!)*AN$6)/AO$5</f>
        <v>#REF!</v>
      </c>
      <c r="AP222" s="19" t="e">
        <f>(SUMIF(#REF!,"*-Si-VEF-*-"&amp;$A222&amp;"-"&amp;$AJ$2,#REF!)*AP$6-SUMIF(#REF!,"*-Si-VEF-*-"&amp;$A222&amp;"-"&amp;$AJ$2,#REF!)*AO$6)/AP$5</f>
        <v>#REF!</v>
      </c>
      <c r="AQ222" s="19" t="e">
        <f>(SUMIF(#REF!,"*-Si-VEF-*-"&amp;$A222&amp;"-"&amp;$AJ$2,#REF!)*AQ$6-SUMIF(#REF!,"*-Si-VEF-*-"&amp;$A222&amp;"-"&amp;$AJ$2,#REF!)*AP$6)/AQ$5</f>
        <v>#REF!</v>
      </c>
      <c r="AR222" s="19" t="e">
        <f>(SUMIF(#REF!,"*-Si-VEF-*-"&amp;$A222&amp;"-"&amp;$AJ$2,#REF!)*AR$6-SUMIF(#REF!,"*-Si-VEF-*-"&amp;$A222&amp;"-"&amp;$AJ$2,#REF!)*AQ$6)/AR$5</f>
        <v>#REF!</v>
      </c>
      <c r="AS222" s="19" t="e">
        <f>(SUMIF(#REF!,"*-Si-VEF-*-"&amp;$A222&amp;"-"&amp;$AJ$2,#REF!)*AS$6-SUMIF(#REF!,"*-Si-VEF-*-"&amp;$A222&amp;"-"&amp;$AJ$2,#REF!)*AR$6)/AS$5</f>
        <v>#REF!</v>
      </c>
      <c r="AT222" s="19" t="e">
        <f>(SUMIF(#REF!,"*-Si-VEF-*-"&amp;$A222&amp;"-"&amp;$AJ$2,#REF!)*AT$6-SUMIF(#REF!,"*-Si-VEF-*-"&amp;$A222&amp;"-"&amp;$AJ$2,#REF!)*AS$6)/AT$5</f>
        <v>#REF!</v>
      </c>
      <c r="AU222" s="19" t="e">
        <f>(SUMIF(#REF!,"*-Si-VEF-*-"&amp;$A222&amp;"-"&amp;$AJ$2,#REF!)*AU$6-SUMIF(#REF!,"*-Si-VEF-*-"&amp;$A222&amp;"-"&amp;$AJ$2,#REF!)*AT$6)/AU$5</f>
        <v>#REF!</v>
      </c>
      <c r="AV222" s="19" t="e">
        <f>(SUMIF(#REF!,"*-Si-VEF-*-"&amp;$A222&amp;"-"&amp;$AJ$2,#REF!)*AV$6-SUMIF(#REF!,"*-Si-VEF-*-"&amp;$A222&amp;"-"&amp;$AJ$2,#REF!)*AU$6)/AV$5</f>
        <v>#REF!</v>
      </c>
      <c r="AX222" s="25" t="e">
        <f>SUMIF(#REF!,"*-Si-VEQ-*-"&amp;$A222&amp;"-"&amp;$AJ$2,#REF!)</f>
        <v>#REF!</v>
      </c>
      <c r="AY222" s="20" t="e">
        <f>SUMIF(#REF!,"*-Si-VEQ-*-"&amp;$A222&amp;"-"&amp;$AJ$2,#REF!)</f>
        <v>#REF!</v>
      </c>
      <c r="AZ222" s="20" t="e">
        <f>(SUMIF(#REF!,"*-Si-VEQ-*-"&amp;$A222&amp;"-"&amp;$AJ$2,#REF!)*AZ$6-SUMIF(#REF!,"*-Si-VEQ-*-"&amp;$A222&amp;"-"&amp;$AJ$2,#REF!)*AY$6)/AZ$5</f>
        <v>#REF!</v>
      </c>
      <c r="BA222" s="20" t="e">
        <f>(SUMIF(#REF!,"*-Si-VEQ-*-"&amp;$A222&amp;"-"&amp;$AJ$2,#REF!)*BA$6-SUMIF(#REF!,"*-Si-VEQ-*-"&amp;$A222&amp;"-"&amp;$AJ$2,#REF!)*AZ$6)/BA$5</f>
        <v>#REF!</v>
      </c>
      <c r="BB222" s="20" t="e">
        <f>(SUMIF(#REF!,"*-Si-VEQ-*-"&amp;$A222&amp;"-"&amp;$AJ$2,#REF!)*BB$6-SUMIF(#REF!,"*-Si-VEQ-*-"&amp;$A222&amp;"-"&amp;$AJ$2,#REF!)*BA$6)/BB$5</f>
        <v>#REF!</v>
      </c>
      <c r="BC222" s="20" t="e">
        <f>(SUMIF(#REF!,"*-Si-VEQ-*-"&amp;$A222&amp;"-"&amp;$AJ$2,#REF!)*BC$6-SUMIF(#REF!,"*-Si-VEQ-*-"&amp;$A222&amp;"-"&amp;$AJ$2,#REF!)*BB$6)/BC$5</f>
        <v>#REF!</v>
      </c>
      <c r="BD222" s="20" t="e">
        <f>(SUMIF(#REF!,"*-Si-VEQ-*-"&amp;$A222&amp;"-"&amp;$AJ$2,#REF!)*BD$6-SUMIF(#REF!,"*-Si-VEQ-*-"&amp;$A222&amp;"-"&amp;$AJ$2,#REF!)*BC$6)/BD$5</f>
        <v>#REF!</v>
      </c>
      <c r="BE222" s="20" t="e">
        <f>(SUMIF(#REF!,"*-Si-VEQ-*-"&amp;$A222&amp;"-"&amp;$AJ$2,#REF!)*BE$6-SUMIF(#REF!,"*-Si-VEQ-*-"&amp;$A222&amp;"-"&amp;$AJ$2,#REF!)*BD$6)/BE$5</f>
        <v>#REF!</v>
      </c>
      <c r="BF222" s="20" t="e">
        <f>(SUMIF(#REF!,"*-Si-VEQ-*-"&amp;$A222&amp;"-"&amp;$AJ$2,#REF!)*BF$6-SUMIF(#REF!,"*-Si-VEQ-*-"&amp;$A222&amp;"-"&amp;$AJ$2,#REF!)*BE$6)/BF$5</f>
        <v>#REF!</v>
      </c>
      <c r="BG222" s="20" t="e">
        <f>(SUMIF(#REF!,"*-Si-VEQ-*-"&amp;$A222&amp;"-"&amp;$AJ$2,#REF!)*BG$6-SUMIF(#REF!,"*-Si-VEQ-*-"&amp;$A222&amp;"-"&amp;$AJ$2,#REF!)*BF$6)/BG$5</f>
        <v>#REF!</v>
      </c>
      <c r="BH222" s="20" t="e">
        <f>(SUMIF(#REF!,"*-Si-VEQ-*-"&amp;$A222&amp;"-"&amp;$AJ$2,#REF!)*BH$6-SUMIF(#REF!,"*-Si-VEQ-*-"&amp;$A222&amp;"-"&amp;$AJ$2,#REF!)*BG$6)/BH$5</f>
        <v>#REF!</v>
      </c>
      <c r="BI222" s="20" t="e">
        <f>(SUMIF(#REF!,"*-Si-VEQ-*-"&amp;$A222&amp;"-"&amp;$AJ$2,#REF!)*BI$6-SUMIF(#REF!,"*-Si-VEQ-*-"&amp;$A222&amp;"-"&amp;$AJ$2,#REF!)*BH$6)/BI$5</f>
        <v>#REF!</v>
      </c>
      <c r="BJ222" s="20" t="e">
        <f>(SUMIF(#REF!,"*-Si-VEQ-*-"&amp;$A222&amp;"-"&amp;$AJ$2,#REF!)*BJ$6-SUMIF(#REF!,"*-Si-VEQ-*-"&amp;$A222&amp;"-"&amp;$AJ$2,#REF!)*BI$6)/BJ$5</f>
        <v>#REF!</v>
      </c>
      <c r="BL222" s="25" t="e">
        <f>SUMIF(#REF!,"*-Si-USD-*-"&amp;$A222&amp;"-"&amp;$AJ$2,#REF!)</f>
        <v>#REF!</v>
      </c>
      <c r="BM222" s="21" t="e">
        <f>SUMIF(#REF!,"*-Si-USD-*-"&amp;$A222&amp;"-"&amp;$AJ$2,#REF!)</f>
        <v>#REF!</v>
      </c>
      <c r="BN222" s="21" t="e">
        <f>(SUMIF(#REF!,"*-Si-USD-*-"&amp;$A222&amp;"-"&amp;$AJ$2,#REF!)*BN$6-SUMIF(#REF!,"*-Si-USD-*-"&amp;$A222&amp;"-"&amp;$AJ$2,#REF!)*BM$6)/BN$5</f>
        <v>#REF!</v>
      </c>
      <c r="BO222" s="21" t="e">
        <f>(SUMIF(#REF!,"*-Si-USD-*-"&amp;$A222&amp;"-"&amp;$AJ$2,#REF!)*BO$6-SUMIF(#REF!,"*-Si-USD-*-"&amp;$A222&amp;"-"&amp;$AJ$2,#REF!)*BN$6)/BO$5</f>
        <v>#REF!</v>
      </c>
      <c r="BP222" s="21" t="e">
        <f>(SUMIF(#REF!,"*-Si-USD-*-"&amp;$A222&amp;"-"&amp;$AJ$2,#REF!)*BP$6-SUMIF(#REF!,"*-Si-USD-*-"&amp;$A222&amp;"-"&amp;$AJ$2,#REF!)*BO$6)/BP$5</f>
        <v>#REF!</v>
      </c>
      <c r="BQ222" s="21" t="e">
        <f>(SUMIF(#REF!,"*-Si-USD-*-"&amp;$A222&amp;"-"&amp;$AJ$2,#REF!)*BQ$6-SUMIF(#REF!,"*-Si-USD-*-"&amp;$A222&amp;"-"&amp;$AJ$2,#REF!)*BP$6)/BQ$5</f>
        <v>#REF!</v>
      </c>
      <c r="BR222" s="21" t="e">
        <f>(SUMIF(#REF!,"*-Si-USD-*-"&amp;$A222&amp;"-"&amp;$AJ$2,#REF!)*BR$6-SUMIF(#REF!,"*-Si-USD-*-"&amp;$A222&amp;"-"&amp;$AJ$2,#REF!)*BQ$6)/BR$5</f>
        <v>#REF!</v>
      </c>
      <c r="BS222" s="21" t="e">
        <f>(SUMIF(#REF!,"*-Si-USD-*-"&amp;$A222&amp;"-"&amp;$AJ$2,#REF!)*BS$6-SUMIF(#REF!,"*-Si-USD-*-"&amp;$A222&amp;"-"&amp;$AJ$2,#REF!)*BR$6)/BS$5</f>
        <v>#REF!</v>
      </c>
      <c r="BT222" s="21" t="e">
        <f>(SUMIF(#REF!,"*-Si-USD-*-"&amp;$A222&amp;"-"&amp;$AJ$2,#REF!)*BT$6-SUMIF(#REF!,"*-Si-USD-*-"&amp;$A222&amp;"-"&amp;$AJ$2,#REF!)*BS$6)/BT$5</f>
        <v>#REF!</v>
      </c>
      <c r="BU222" s="21" t="e">
        <f>(SUMIF(#REF!,"*-Si-USD-*-"&amp;$A222&amp;"-"&amp;$AJ$2,#REF!)*BU$6-SUMIF(#REF!,"*-Si-USD-*-"&amp;$A222&amp;"-"&amp;$AJ$2,#REF!)*BT$6)/BU$5</f>
        <v>#REF!</v>
      </c>
      <c r="BV222" s="21" t="e">
        <f>(SUMIF(#REF!,"*-Si-USD-*-"&amp;$A222&amp;"-"&amp;$AJ$2,#REF!)*BV$6-SUMIF(#REF!,"*-Si-USD-*-"&amp;$A222&amp;"-"&amp;$AJ$2,#REF!)*BU$6)/BV$5</f>
        <v>#REF!</v>
      </c>
      <c r="BW222" s="21" t="e">
        <f>(SUMIF(#REF!,"*-Si-USD-*-"&amp;$A222&amp;"-"&amp;$AJ$2,#REF!)*BW$6-SUMIF(#REF!,"*-Si-USD-*-"&amp;$A222&amp;"-"&amp;$AJ$2,#REF!)*BV$6)/BW$5</f>
        <v>#REF!</v>
      </c>
      <c r="BX222" s="21" t="e">
        <f>(SUMIF(#REF!,"*-Si-USD-*-"&amp;$A222&amp;"-"&amp;$AJ$2,#REF!)*BX$6-SUMIF(#REF!,"*-Si-USD-*-"&amp;$A222&amp;"-"&amp;$AJ$2,#REF!)*BW$6)/BX$5</f>
        <v>#REF!</v>
      </c>
      <c r="CB222" s="28">
        <f>IFERROR(1000*SUMIF(#REF!,"*-Si-*-Si-"&amp;$A222&amp;"-"&amp;$AJ$2,#REF!)/(SUM(CC222:CE222)*$BX$6),0)</f>
        <v>0</v>
      </c>
      <c r="CC222" s="22" t="e">
        <f>SUMIF(#REF!,"*-Si-VEF-Si-"&amp;$A222&amp;"-"&amp;$AJ$2,#REF!)</f>
        <v>#REF!</v>
      </c>
      <c r="CD222" s="23" t="e">
        <f>SUMIF(#REF!,"*-Si-VEQ-Si-"&amp;$A222&amp;"-"&amp;$AJ$2,#REF!)</f>
        <v>#REF!</v>
      </c>
      <c r="CE222" s="24" t="e">
        <f>SUMIF(#REF!,"*-Si-USD-Si-"&amp;$A222&amp;"-"&amp;$AJ$2,#REF!)</f>
        <v>#REF!</v>
      </c>
      <c r="CI222" s="15" t="str">
        <f t="shared" si="53"/>
        <v>E222</v>
      </c>
      <c r="CK222" s="16">
        <v>13</v>
      </c>
      <c r="CL222" s="16">
        <v>0</v>
      </c>
      <c r="CM222" s="16">
        <v>4</v>
      </c>
    </row>
    <row r="223" spans="1:91" ht="20.100000000000001" customHeight="1" x14ac:dyDescent="0.25">
      <c r="A223" s="18" t="s">
        <v>355</v>
      </c>
      <c r="E223" s="15" t="s">
        <v>356</v>
      </c>
      <c r="G223" s="15" t="str">
        <f t="shared" si="55"/>
        <v>D223</v>
      </c>
      <c r="I223" s="27">
        <f ca="1">IFERROR(1000*SUMIF(#REF!,"*-Si-*-*-"&amp;$A223&amp;"-"&amp;J$2,INDIRECT("'BD Ppto'!"&amp;#REF!))/(SUM(J223:L223)*L$415),0)</f>
        <v>0</v>
      </c>
      <c r="J223" s="19" t="e">
        <f ca="1">SUMIF(#REF!,"*-Si-VEF-*-"&amp;$A223&amp;"-"&amp;$J$2,INDIRECT("'BD Ppto'!"&amp;#REF!))</f>
        <v>#REF!</v>
      </c>
      <c r="K223" s="20" t="e">
        <f ca="1">SUMIF(#REF!,"*-Si-VEQ-*-"&amp;$A223&amp;"-"&amp;$J$2,INDIRECT("'BD Ppto'!"&amp;#REF!))</f>
        <v>#REF!</v>
      </c>
      <c r="L223" s="21" t="e">
        <f ca="1">SUMIF(#REF!,"*-Si-USD-*-"&amp;$A223&amp;"-"&amp;$J$2,INDIRECT("'BD Ppto'!"&amp;#REF!))</f>
        <v>#REF!</v>
      </c>
      <c r="N223" s="27">
        <f ca="1">IFERROR(1000*SUMIF(#REF!,"*-Si-*-*-"&amp;$A223&amp;"-"&amp;O$2,INDIRECT("'BD Ppto'!"&amp;#REF!))/(SUM(O223:Q223)*Q$415),0)</f>
        <v>0</v>
      </c>
      <c r="O223" s="19" t="e">
        <f ca="1">SUMIF(#REF!,"*-Si-VEF-*-"&amp;$A223&amp;"-"&amp;O$2,INDIRECT("'BD Ppto'!"&amp;#REF!))</f>
        <v>#REF!</v>
      </c>
      <c r="P223" s="20" t="e">
        <f ca="1">SUMIF(#REF!,"*-Si-VEQ-*-"&amp;$A223&amp;"-"&amp;O$2,INDIRECT("'BD Ppto'!"&amp;#REF!))</f>
        <v>#REF!</v>
      </c>
      <c r="Q223" s="21" t="e">
        <f ca="1">SUMIF(#REF!,"*-Si-USD-*-"&amp;$A223&amp;"-"&amp;O$2,INDIRECT("'BD Ppto'!"&amp;#REF!))</f>
        <v>#REF!</v>
      </c>
      <c r="S223" s="27">
        <f ca="1">IFERROR(1000*SUMIF(#REF!,"*-Si-*-*-"&amp;$A223&amp;"-"&amp;T$2,INDIRECT("'BD Ppto'!"&amp;#REF!))/(SUM(T223:V223)*V$415),0)</f>
        <v>0</v>
      </c>
      <c r="T223" s="19" t="e">
        <f ca="1">SUMIF(#REF!,"*-Si-VEF-*-"&amp;$A223&amp;"-"&amp;T$2,INDIRECT("'BD Ppto'!"&amp;#REF!))</f>
        <v>#REF!</v>
      </c>
      <c r="U223" s="20" t="e">
        <f ca="1">SUMIF(#REF!,"*-Si-VEQ-*-"&amp;$A223&amp;"-"&amp;T$2,INDIRECT("'BD Ppto'!"&amp;#REF!))</f>
        <v>#REF!</v>
      </c>
      <c r="V223" s="21" t="e">
        <f ca="1">SUMIF(#REF!,"*-Si-USD-*-"&amp;$A223&amp;"-"&amp;T$2,INDIRECT("'BD Ppto'!"&amp;#REF!))</f>
        <v>#REF!</v>
      </c>
      <c r="X223" s="27">
        <f ca="1">IFERROR(1000*SUMIF(#REF!,"*-Si-*-*-"&amp;$A223&amp;"-"&amp;Y$2,INDIRECT("'BD Ppto'!"&amp;#REF!))/(SUM(Y223:AA223)*AA$415),0)</f>
        <v>0</v>
      </c>
      <c r="Y223" s="19" t="e">
        <f ca="1">SUMIF(#REF!,"*-Si-VEF-*-"&amp;$A223&amp;"-"&amp;Y$2,INDIRECT("'BD Ppto'!"&amp;#REF!))</f>
        <v>#REF!</v>
      </c>
      <c r="Z223" s="20" t="e">
        <f ca="1">SUMIF(#REF!,"*-Si-VEQ-*-"&amp;$A223&amp;"-"&amp;Y$2,INDIRECT("'BD Ppto'!"&amp;#REF!))</f>
        <v>#REF!</v>
      </c>
      <c r="AA223" s="21" t="e">
        <f ca="1">SUMIF(#REF!,"*-Si-USD-*-"&amp;$A223&amp;"-"&amp;Y$2,INDIRECT("'BD Ppto'!"&amp;#REF!))</f>
        <v>#REF!</v>
      </c>
      <c r="AC223" s="28">
        <f ca="1">IFERROR(1000*SUMIF(#REF!,"*-Si-*-Si-"&amp;$A223&amp;"-"&amp;AD$2,INDIRECT("'BD Ppto'!"&amp;#REF!))/(SUM(AD223:AF223)*AF$415),0)</f>
        <v>0</v>
      </c>
      <c r="AD223" s="22" t="e">
        <f ca="1">SUMIF(#REF!,"*-Si-VEF-Si-"&amp;$A223&amp;"-"&amp;AD$2,INDIRECT("'BD Ppto'!"&amp;#REF!))</f>
        <v>#REF!</v>
      </c>
      <c r="AE223" s="23" t="e">
        <f ca="1">SUMIF(#REF!,"*-Si-VEQ-Si-"&amp;$A223&amp;"-"&amp;AD$2,INDIRECT("'BD Ppto'!"&amp;#REF!))</f>
        <v>#REF!</v>
      </c>
      <c r="AF223" s="24" t="e">
        <f ca="1">SUMIF(#REF!,"*-Si-USD-Si-"&amp;$A223&amp;"-"&amp;AD$2,INDIRECT("'BD Ppto'!"&amp;#REF!))</f>
        <v>#REF!</v>
      </c>
      <c r="AI223" s="27">
        <f>IFERROR(1000*SUMIF(#REF!,"*-Si-*-*-"&amp;$A223&amp;"-"&amp;$AJ$2,#REF!)/((SUMIF(#REF!,"*-Si-*-*-"&amp;$A223&amp;"-"&amp;$AJ$2,#REF!))*$AV$6),0)</f>
        <v>0</v>
      </c>
      <c r="AJ223" s="25" t="e">
        <f>SUMIF(#REF!,"*-Si-VEF-*-"&amp;$A223&amp;"-"&amp;$AJ$2,#REF!)</f>
        <v>#REF!</v>
      </c>
      <c r="AK223" s="19" t="e">
        <f>SUMIF(#REF!,"*-Si-VEF-*-"&amp;$A223&amp;"-"&amp;$AJ$2,#REF!)</f>
        <v>#REF!</v>
      </c>
      <c r="AL223" s="19" t="e">
        <f>(SUMIF(#REF!,"*-Si-VEF-*-"&amp;$A223&amp;"-"&amp;$AJ$2,#REF!)*AL$6-SUMIF(#REF!,"*-Si-VEF-*-"&amp;$A223&amp;"-"&amp;$AJ$2,#REF!)*AK$6)/AL$5</f>
        <v>#REF!</v>
      </c>
      <c r="AM223" s="19" t="e">
        <f>(SUMIF(#REF!,"*-Si-VEF-*-"&amp;$A223&amp;"-"&amp;$AJ$2,#REF!)*AM$6-SUMIF(#REF!,"*-Si-VEF-*-"&amp;$A223&amp;"-"&amp;$AJ$2,#REF!)*AL$6)/AM$5</f>
        <v>#REF!</v>
      </c>
      <c r="AN223" s="19" t="e">
        <f>(SUMIF(#REF!,"*-Si-VEF-*-"&amp;$A223&amp;"-"&amp;$AJ$2,#REF!)*AN$6-SUMIF(#REF!,"*-Si-VEF-*-"&amp;$A223&amp;"-"&amp;$AJ$2,#REF!)*AM$6)/AN$5</f>
        <v>#REF!</v>
      </c>
      <c r="AO223" s="19" t="e">
        <f>(SUMIF(#REF!,"*-Si-VEF-*-"&amp;$A223&amp;"-"&amp;$AJ$2,#REF!)*AO$6-SUMIF(#REF!,"*-Si-VEF-*-"&amp;$A223&amp;"-"&amp;$AJ$2,#REF!)*AN$6)/AO$5</f>
        <v>#REF!</v>
      </c>
      <c r="AP223" s="19" t="e">
        <f>(SUMIF(#REF!,"*-Si-VEF-*-"&amp;$A223&amp;"-"&amp;$AJ$2,#REF!)*AP$6-SUMIF(#REF!,"*-Si-VEF-*-"&amp;$A223&amp;"-"&amp;$AJ$2,#REF!)*AO$6)/AP$5</f>
        <v>#REF!</v>
      </c>
      <c r="AQ223" s="19" t="e">
        <f>(SUMIF(#REF!,"*-Si-VEF-*-"&amp;$A223&amp;"-"&amp;$AJ$2,#REF!)*AQ$6-SUMIF(#REF!,"*-Si-VEF-*-"&amp;$A223&amp;"-"&amp;$AJ$2,#REF!)*AP$6)/AQ$5</f>
        <v>#REF!</v>
      </c>
      <c r="AR223" s="19" t="e">
        <f>(SUMIF(#REF!,"*-Si-VEF-*-"&amp;$A223&amp;"-"&amp;$AJ$2,#REF!)*AR$6-SUMIF(#REF!,"*-Si-VEF-*-"&amp;$A223&amp;"-"&amp;$AJ$2,#REF!)*AQ$6)/AR$5</f>
        <v>#REF!</v>
      </c>
      <c r="AS223" s="19" t="e">
        <f>(SUMIF(#REF!,"*-Si-VEF-*-"&amp;$A223&amp;"-"&amp;$AJ$2,#REF!)*AS$6-SUMIF(#REF!,"*-Si-VEF-*-"&amp;$A223&amp;"-"&amp;$AJ$2,#REF!)*AR$6)/AS$5</f>
        <v>#REF!</v>
      </c>
      <c r="AT223" s="19" t="e">
        <f>(SUMIF(#REF!,"*-Si-VEF-*-"&amp;$A223&amp;"-"&amp;$AJ$2,#REF!)*AT$6-SUMIF(#REF!,"*-Si-VEF-*-"&amp;$A223&amp;"-"&amp;$AJ$2,#REF!)*AS$6)/AT$5</f>
        <v>#REF!</v>
      </c>
      <c r="AU223" s="19" t="e">
        <f>(SUMIF(#REF!,"*-Si-VEF-*-"&amp;$A223&amp;"-"&amp;$AJ$2,#REF!)*AU$6-SUMIF(#REF!,"*-Si-VEF-*-"&amp;$A223&amp;"-"&amp;$AJ$2,#REF!)*AT$6)/AU$5</f>
        <v>#REF!</v>
      </c>
      <c r="AV223" s="19" t="e">
        <f>(SUMIF(#REF!,"*-Si-VEF-*-"&amp;$A223&amp;"-"&amp;$AJ$2,#REF!)*AV$6-SUMIF(#REF!,"*-Si-VEF-*-"&amp;$A223&amp;"-"&amp;$AJ$2,#REF!)*AU$6)/AV$5</f>
        <v>#REF!</v>
      </c>
      <c r="AX223" s="25" t="e">
        <f>SUMIF(#REF!,"*-Si-VEQ-*-"&amp;$A223&amp;"-"&amp;$AJ$2,#REF!)</f>
        <v>#REF!</v>
      </c>
      <c r="AY223" s="20" t="e">
        <f>SUMIF(#REF!,"*-Si-VEQ-*-"&amp;$A223&amp;"-"&amp;$AJ$2,#REF!)</f>
        <v>#REF!</v>
      </c>
      <c r="AZ223" s="20" t="e">
        <f>(SUMIF(#REF!,"*-Si-VEQ-*-"&amp;$A223&amp;"-"&amp;$AJ$2,#REF!)*AZ$6-SUMIF(#REF!,"*-Si-VEQ-*-"&amp;$A223&amp;"-"&amp;$AJ$2,#REF!)*AY$6)/AZ$5</f>
        <v>#REF!</v>
      </c>
      <c r="BA223" s="20" t="e">
        <f>(SUMIF(#REF!,"*-Si-VEQ-*-"&amp;$A223&amp;"-"&amp;$AJ$2,#REF!)*BA$6-SUMIF(#REF!,"*-Si-VEQ-*-"&amp;$A223&amp;"-"&amp;$AJ$2,#REF!)*AZ$6)/BA$5</f>
        <v>#REF!</v>
      </c>
      <c r="BB223" s="20" t="e">
        <f>(SUMIF(#REF!,"*-Si-VEQ-*-"&amp;$A223&amp;"-"&amp;$AJ$2,#REF!)*BB$6-SUMIF(#REF!,"*-Si-VEQ-*-"&amp;$A223&amp;"-"&amp;$AJ$2,#REF!)*BA$6)/BB$5</f>
        <v>#REF!</v>
      </c>
      <c r="BC223" s="20" t="e">
        <f>(SUMIF(#REF!,"*-Si-VEQ-*-"&amp;$A223&amp;"-"&amp;$AJ$2,#REF!)*BC$6-SUMIF(#REF!,"*-Si-VEQ-*-"&amp;$A223&amp;"-"&amp;$AJ$2,#REF!)*BB$6)/BC$5</f>
        <v>#REF!</v>
      </c>
      <c r="BD223" s="20" t="e">
        <f>(SUMIF(#REF!,"*-Si-VEQ-*-"&amp;$A223&amp;"-"&amp;$AJ$2,#REF!)*BD$6-SUMIF(#REF!,"*-Si-VEQ-*-"&amp;$A223&amp;"-"&amp;$AJ$2,#REF!)*BC$6)/BD$5</f>
        <v>#REF!</v>
      </c>
      <c r="BE223" s="20" t="e">
        <f>(SUMIF(#REF!,"*-Si-VEQ-*-"&amp;$A223&amp;"-"&amp;$AJ$2,#REF!)*BE$6-SUMIF(#REF!,"*-Si-VEQ-*-"&amp;$A223&amp;"-"&amp;$AJ$2,#REF!)*BD$6)/BE$5</f>
        <v>#REF!</v>
      </c>
      <c r="BF223" s="20" t="e">
        <f>(SUMIF(#REF!,"*-Si-VEQ-*-"&amp;$A223&amp;"-"&amp;$AJ$2,#REF!)*BF$6-SUMIF(#REF!,"*-Si-VEQ-*-"&amp;$A223&amp;"-"&amp;$AJ$2,#REF!)*BE$6)/BF$5</f>
        <v>#REF!</v>
      </c>
      <c r="BG223" s="20" t="e">
        <f>(SUMIF(#REF!,"*-Si-VEQ-*-"&amp;$A223&amp;"-"&amp;$AJ$2,#REF!)*BG$6-SUMIF(#REF!,"*-Si-VEQ-*-"&amp;$A223&amp;"-"&amp;$AJ$2,#REF!)*BF$6)/BG$5</f>
        <v>#REF!</v>
      </c>
      <c r="BH223" s="20" t="e">
        <f>(SUMIF(#REF!,"*-Si-VEQ-*-"&amp;$A223&amp;"-"&amp;$AJ$2,#REF!)*BH$6-SUMIF(#REF!,"*-Si-VEQ-*-"&amp;$A223&amp;"-"&amp;$AJ$2,#REF!)*BG$6)/BH$5</f>
        <v>#REF!</v>
      </c>
      <c r="BI223" s="20" t="e">
        <f>(SUMIF(#REF!,"*-Si-VEQ-*-"&amp;$A223&amp;"-"&amp;$AJ$2,#REF!)*BI$6-SUMIF(#REF!,"*-Si-VEQ-*-"&amp;$A223&amp;"-"&amp;$AJ$2,#REF!)*BH$6)/BI$5</f>
        <v>#REF!</v>
      </c>
      <c r="BJ223" s="20" t="e">
        <f>(SUMIF(#REF!,"*-Si-VEQ-*-"&amp;$A223&amp;"-"&amp;$AJ$2,#REF!)*BJ$6-SUMIF(#REF!,"*-Si-VEQ-*-"&amp;$A223&amp;"-"&amp;$AJ$2,#REF!)*BI$6)/BJ$5</f>
        <v>#REF!</v>
      </c>
      <c r="BL223" s="25" t="e">
        <f>SUMIF(#REF!,"*-Si-USD-*-"&amp;$A223&amp;"-"&amp;$AJ$2,#REF!)</f>
        <v>#REF!</v>
      </c>
      <c r="BM223" s="21" t="e">
        <f>SUMIF(#REF!,"*-Si-USD-*-"&amp;$A223&amp;"-"&amp;$AJ$2,#REF!)</f>
        <v>#REF!</v>
      </c>
      <c r="BN223" s="21" t="e">
        <f>(SUMIF(#REF!,"*-Si-USD-*-"&amp;$A223&amp;"-"&amp;$AJ$2,#REF!)*BN$6-SUMIF(#REF!,"*-Si-USD-*-"&amp;$A223&amp;"-"&amp;$AJ$2,#REF!)*BM$6)/BN$5</f>
        <v>#REF!</v>
      </c>
      <c r="BO223" s="21" t="e">
        <f>(SUMIF(#REF!,"*-Si-USD-*-"&amp;$A223&amp;"-"&amp;$AJ$2,#REF!)*BO$6-SUMIF(#REF!,"*-Si-USD-*-"&amp;$A223&amp;"-"&amp;$AJ$2,#REF!)*BN$6)/BO$5</f>
        <v>#REF!</v>
      </c>
      <c r="BP223" s="21" t="e">
        <f>(SUMIF(#REF!,"*-Si-USD-*-"&amp;$A223&amp;"-"&amp;$AJ$2,#REF!)*BP$6-SUMIF(#REF!,"*-Si-USD-*-"&amp;$A223&amp;"-"&amp;$AJ$2,#REF!)*BO$6)/BP$5</f>
        <v>#REF!</v>
      </c>
      <c r="BQ223" s="21" t="e">
        <f>(SUMIF(#REF!,"*-Si-USD-*-"&amp;$A223&amp;"-"&amp;$AJ$2,#REF!)*BQ$6-SUMIF(#REF!,"*-Si-USD-*-"&amp;$A223&amp;"-"&amp;$AJ$2,#REF!)*BP$6)/BQ$5</f>
        <v>#REF!</v>
      </c>
      <c r="BR223" s="21" t="e">
        <f>(SUMIF(#REF!,"*-Si-USD-*-"&amp;$A223&amp;"-"&amp;$AJ$2,#REF!)*BR$6-SUMIF(#REF!,"*-Si-USD-*-"&amp;$A223&amp;"-"&amp;$AJ$2,#REF!)*BQ$6)/BR$5</f>
        <v>#REF!</v>
      </c>
      <c r="BS223" s="21" t="e">
        <f>(SUMIF(#REF!,"*-Si-USD-*-"&amp;$A223&amp;"-"&amp;$AJ$2,#REF!)*BS$6-SUMIF(#REF!,"*-Si-USD-*-"&amp;$A223&amp;"-"&amp;$AJ$2,#REF!)*BR$6)/BS$5</f>
        <v>#REF!</v>
      </c>
      <c r="BT223" s="21" t="e">
        <f>(SUMIF(#REF!,"*-Si-USD-*-"&amp;$A223&amp;"-"&amp;$AJ$2,#REF!)*BT$6-SUMIF(#REF!,"*-Si-USD-*-"&amp;$A223&amp;"-"&amp;$AJ$2,#REF!)*BS$6)/BT$5</f>
        <v>#REF!</v>
      </c>
      <c r="BU223" s="21" t="e">
        <f>(SUMIF(#REF!,"*-Si-USD-*-"&amp;$A223&amp;"-"&amp;$AJ$2,#REF!)*BU$6-SUMIF(#REF!,"*-Si-USD-*-"&amp;$A223&amp;"-"&amp;$AJ$2,#REF!)*BT$6)/BU$5</f>
        <v>#REF!</v>
      </c>
      <c r="BV223" s="21" t="e">
        <f>(SUMIF(#REF!,"*-Si-USD-*-"&amp;$A223&amp;"-"&amp;$AJ$2,#REF!)*BV$6-SUMIF(#REF!,"*-Si-USD-*-"&amp;$A223&amp;"-"&amp;$AJ$2,#REF!)*BU$6)/BV$5</f>
        <v>#REF!</v>
      </c>
      <c r="BW223" s="21" t="e">
        <f>(SUMIF(#REF!,"*-Si-USD-*-"&amp;$A223&amp;"-"&amp;$AJ$2,#REF!)*BW$6-SUMIF(#REF!,"*-Si-USD-*-"&amp;$A223&amp;"-"&amp;$AJ$2,#REF!)*BV$6)/BW$5</f>
        <v>#REF!</v>
      </c>
      <c r="BX223" s="21" t="e">
        <f>(SUMIF(#REF!,"*-Si-USD-*-"&amp;$A223&amp;"-"&amp;$AJ$2,#REF!)*BX$6-SUMIF(#REF!,"*-Si-USD-*-"&amp;$A223&amp;"-"&amp;$AJ$2,#REF!)*BW$6)/BX$5</f>
        <v>#REF!</v>
      </c>
      <c r="CB223" s="28">
        <f>IFERROR(1000*SUMIF(#REF!,"*-Si-*-Si-"&amp;$A223&amp;"-"&amp;$AJ$2,#REF!)/(SUM(CC223:CE223)*$BX$6),0)</f>
        <v>0</v>
      </c>
      <c r="CC223" s="22" t="e">
        <f>SUMIF(#REF!,"*-Si-VEF-Si-"&amp;$A223&amp;"-"&amp;$AJ$2,#REF!)</f>
        <v>#REF!</v>
      </c>
      <c r="CD223" s="23" t="e">
        <f>SUMIF(#REF!,"*-Si-VEQ-Si-"&amp;$A223&amp;"-"&amp;$AJ$2,#REF!)</f>
        <v>#REF!</v>
      </c>
      <c r="CE223" s="24" t="e">
        <f>SUMIF(#REF!,"*-Si-USD-Si-"&amp;$A223&amp;"-"&amp;$AJ$2,#REF!)</f>
        <v>#REF!</v>
      </c>
      <c r="CI223" s="15" t="str">
        <f t="shared" si="53"/>
        <v>E223</v>
      </c>
      <c r="CK223" s="16">
        <v>11</v>
      </c>
      <c r="CL223" s="16">
        <v>0</v>
      </c>
      <c r="CM223" s="16">
        <v>4</v>
      </c>
    </row>
    <row r="224" spans="1:91" ht="20.100000000000001" customHeight="1" x14ac:dyDescent="0.25">
      <c r="A224" s="18" t="s">
        <v>357</v>
      </c>
      <c r="E224" s="15" t="s">
        <v>358</v>
      </c>
      <c r="G224" s="15" t="str">
        <f t="shared" si="55"/>
        <v>D224</v>
      </c>
      <c r="I224" s="27">
        <f ca="1">IFERROR(1000*SUMIF(#REF!,"*-Si-*-*-"&amp;$A224&amp;"-"&amp;J$2,INDIRECT("'BD Ppto'!"&amp;#REF!))/(SUM(J224:L224)*L$415),0)</f>
        <v>0</v>
      </c>
      <c r="J224" s="19" t="e">
        <f ca="1">SUMIF(#REF!,"*-Si-VEF-*-"&amp;$A224&amp;"-"&amp;$J$2,INDIRECT("'BD Ppto'!"&amp;#REF!))</f>
        <v>#REF!</v>
      </c>
      <c r="K224" s="20" t="e">
        <f ca="1">SUMIF(#REF!,"*-Si-VEQ-*-"&amp;$A224&amp;"-"&amp;$J$2,INDIRECT("'BD Ppto'!"&amp;#REF!))</f>
        <v>#REF!</v>
      </c>
      <c r="L224" s="21" t="e">
        <f ca="1">SUMIF(#REF!,"*-Si-USD-*-"&amp;$A224&amp;"-"&amp;$J$2,INDIRECT("'BD Ppto'!"&amp;#REF!))</f>
        <v>#REF!</v>
      </c>
      <c r="N224" s="27">
        <f ca="1">IFERROR(1000*SUMIF(#REF!,"*-Si-*-*-"&amp;$A224&amp;"-"&amp;O$2,INDIRECT("'BD Ppto'!"&amp;#REF!))/(SUM(O224:Q224)*Q$415),0)</f>
        <v>0</v>
      </c>
      <c r="O224" s="19" t="e">
        <f ca="1">SUMIF(#REF!,"*-Si-VEF-*-"&amp;$A224&amp;"-"&amp;O$2,INDIRECT("'BD Ppto'!"&amp;#REF!))</f>
        <v>#REF!</v>
      </c>
      <c r="P224" s="20" t="e">
        <f ca="1">SUMIF(#REF!,"*-Si-VEQ-*-"&amp;$A224&amp;"-"&amp;O$2,INDIRECT("'BD Ppto'!"&amp;#REF!))</f>
        <v>#REF!</v>
      </c>
      <c r="Q224" s="21" t="e">
        <f ca="1">SUMIF(#REF!,"*-Si-USD-*-"&amp;$A224&amp;"-"&amp;O$2,INDIRECT("'BD Ppto'!"&amp;#REF!))</f>
        <v>#REF!</v>
      </c>
      <c r="S224" s="27">
        <f ca="1">IFERROR(1000*SUMIF(#REF!,"*-Si-*-*-"&amp;$A224&amp;"-"&amp;T$2,INDIRECT("'BD Ppto'!"&amp;#REF!))/(SUM(T224:V224)*V$415),0)</f>
        <v>0</v>
      </c>
      <c r="T224" s="19" t="e">
        <f ca="1">SUMIF(#REF!,"*-Si-VEF-*-"&amp;$A224&amp;"-"&amp;T$2,INDIRECT("'BD Ppto'!"&amp;#REF!))</f>
        <v>#REF!</v>
      </c>
      <c r="U224" s="20" t="e">
        <f ca="1">SUMIF(#REF!,"*-Si-VEQ-*-"&amp;$A224&amp;"-"&amp;T$2,INDIRECT("'BD Ppto'!"&amp;#REF!))</f>
        <v>#REF!</v>
      </c>
      <c r="V224" s="21" t="e">
        <f ca="1">SUMIF(#REF!,"*-Si-USD-*-"&amp;$A224&amp;"-"&amp;T$2,INDIRECT("'BD Ppto'!"&amp;#REF!))</f>
        <v>#REF!</v>
      </c>
      <c r="X224" s="27">
        <f ca="1">IFERROR(1000*SUMIF(#REF!,"*-Si-*-*-"&amp;$A224&amp;"-"&amp;Y$2,INDIRECT("'BD Ppto'!"&amp;#REF!))/(SUM(Y224:AA224)*AA$415),0)</f>
        <v>0</v>
      </c>
      <c r="Y224" s="19" t="e">
        <f ca="1">SUMIF(#REF!,"*-Si-VEF-*-"&amp;$A224&amp;"-"&amp;Y$2,INDIRECT("'BD Ppto'!"&amp;#REF!))</f>
        <v>#REF!</v>
      </c>
      <c r="Z224" s="20" t="e">
        <f ca="1">SUMIF(#REF!,"*-Si-VEQ-*-"&amp;$A224&amp;"-"&amp;Y$2,INDIRECT("'BD Ppto'!"&amp;#REF!))</f>
        <v>#REF!</v>
      </c>
      <c r="AA224" s="21" t="e">
        <f ca="1">SUMIF(#REF!,"*-Si-USD-*-"&amp;$A224&amp;"-"&amp;Y$2,INDIRECT("'BD Ppto'!"&amp;#REF!))</f>
        <v>#REF!</v>
      </c>
      <c r="AC224" s="28">
        <f ca="1">IFERROR(1000*SUMIF(#REF!,"*-Si-*-Si-"&amp;$A224&amp;"-"&amp;AD$2,INDIRECT("'BD Ppto'!"&amp;#REF!))/(SUM(AD224:AF224)*AF$415),0)</f>
        <v>0</v>
      </c>
      <c r="AD224" s="22" t="e">
        <f ca="1">SUMIF(#REF!,"*-Si-VEF-Si-"&amp;$A224&amp;"-"&amp;AD$2,INDIRECT("'BD Ppto'!"&amp;#REF!))</f>
        <v>#REF!</v>
      </c>
      <c r="AE224" s="23" t="e">
        <f ca="1">SUMIF(#REF!,"*-Si-VEQ-Si-"&amp;$A224&amp;"-"&amp;AD$2,INDIRECT("'BD Ppto'!"&amp;#REF!))</f>
        <v>#REF!</v>
      </c>
      <c r="AF224" s="24" t="e">
        <f ca="1">SUMIF(#REF!,"*-Si-USD-Si-"&amp;$A224&amp;"-"&amp;AD$2,INDIRECT("'BD Ppto'!"&amp;#REF!))</f>
        <v>#REF!</v>
      </c>
      <c r="AI224" s="27">
        <f>IFERROR(1000*SUMIF(#REF!,"*-Si-*-*-"&amp;$A224&amp;"-"&amp;$AJ$2,#REF!)/((SUMIF(#REF!,"*-Si-*-*-"&amp;$A224&amp;"-"&amp;$AJ$2,#REF!))*$AV$6),0)</f>
        <v>0</v>
      </c>
      <c r="AJ224" s="25" t="e">
        <f>SUMIF(#REF!,"*-Si-VEF-*-"&amp;$A224&amp;"-"&amp;$AJ$2,#REF!)</f>
        <v>#REF!</v>
      </c>
      <c r="AK224" s="19" t="e">
        <f>SUMIF(#REF!,"*-Si-VEF-*-"&amp;$A224&amp;"-"&amp;$AJ$2,#REF!)</f>
        <v>#REF!</v>
      </c>
      <c r="AL224" s="19" t="e">
        <f>(SUMIF(#REF!,"*-Si-VEF-*-"&amp;$A224&amp;"-"&amp;$AJ$2,#REF!)*AL$6-SUMIF(#REF!,"*-Si-VEF-*-"&amp;$A224&amp;"-"&amp;$AJ$2,#REF!)*AK$6)/AL$5</f>
        <v>#REF!</v>
      </c>
      <c r="AM224" s="19" t="e">
        <f>(SUMIF(#REF!,"*-Si-VEF-*-"&amp;$A224&amp;"-"&amp;$AJ$2,#REF!)*AM$6-SUMIF(#REF!,"*-Si-VEF-*-"&amp;$A224&amp;"-"&amp;$AJ$2,#REF!)*AL$6)/AM$5</f>
        <v>#REF!</v>
      </c>
      <c r="AN224" s="19" t="e">
        <f>(SUMIF(#REF!,"*-Si-VEF-*-"&amp;$A224&amp;"-"&amp;$AJ$2,#REF!)*AN$6-SUMIF(#REF!,"*-Si-VEF-*-"&amp;$A224&amp;"-"&amp;$AJ$2,#REF!)*AM$6)/AN$5</f>
        <v>#REF!</v>
      </c>
      <c r="AO224" s="19" t="e">
        <f>(SUMIF(#REF!,"*-Si-VEF-*-"&amp;$A224&amp;"-"&amp;$AJ$2,#REF!)*AO$6-SUMIF(#REF!,"*-Si-VEF-*-"&amp;$A224&amp;"-"&amp;$AJ$2,#REF!)*AN$6)/AO$5</f>
        <v>#REF!</v>
      </c>
      <c r="AP224" s="19" t="e">
        <f>(SUMIF(#REF!,"*-Si-VEF-*-"&amp;$A224&amp;"-"&amp;$AJ$2,#REF!)*AP$6-SUMIF(#REF!,"*-Si-VEF-*-"&amp;$A224&amp;"-"&amp;$AJ$2,#REF!)*AO$6)/AP$5</f>
        <v>#REF!</v>
      </c>
      <c r="AQ224" s="19" t="e">
        <f>(SUMIF(#REF!,"*-Si-VEF-*-"&amp;$A224&amp;"-"&amp;$AJ$2,#REF!)*AQ$6-SUMIF(#REF!,"*-Si-VEF-*-"&amp;$A224&amp;"-"&amp;$AJ$2,#REF!)*AP$6)/AQ$5</f>
        <v>#REF!</v>
      </c>
      <c r="AR224" s="19" t="e">
        <f>(SUMIF(#REF!,"*-Si-VEF-*-"&amp;$A224&amp;"-"&amp;$AJ$2,#REF!)*AR$6-SUMIF(#REF!,"*-Si-VEF-*-"&amp;$A224&amp;"-"&amp;$AJ$2,#REF!)*AQ$6)/AR$5</f>
        <v>#REF!</v>
      </c>
      <c r="AS224" s="19" t="e">
        <f>(SUMIF(#REF!,"*-Si-VEF-*-"&amp;$A224&amp;"-"&amp;$AJ$2,#REF!)*AS$6-SUMIF(#REF!,"*-Si-VEF-*-"&amp;$A224&amp;"-"&amp;$AJ$2,#REF!)*AR$6)/AS$5</f>
        <v>#REF!</v>
      </c>
      <c r="AT224" s="19" t="e">
        <f>(SUMIF(#REF!,"*-Si-VEF-*-"&amp;$A224&amp;"-"&amp;$AJ$2,#REF!)*AT$6-SUMIF(#REF!,"*-Si-VEF-*-"&amp;$A224&amp;"-"&amp;$AJ$2,#REF!)*AS$6)/AT$5</f>
        <v>#REF!</v>
      </c>
      <c r="AU224" s="19" t="e">
        <f>(SUMIF(#REF!,"*-Si-VEF-*-"&amp;$A224&amp;"-"&amp;$AJ$2,#REF!)*AU$6-SUMIF(#REF!,"*-Si-VEF-*-"&amp;$A224&amp;"-"&amp;$AJ$2,#REF!)*AT$6)/AU$5</f>
        <v>#REF!</v>
      </c>
      <c r="AV224" s="19" t="e">
        <f>(SUMIF(#REF!,"*-Si-VEF-*-"&amp;$A224&amp;"-"&amp;$AJ$2,#REF!)*AV$6-SUMIF(#REF!,"*-Si-VEF-*-"&amp;$A224&amp;"-"&amp;$AJ$2,#REF!)*AU$6)/AV$5</f>
        <v>#REF!</v>
      </c>
      <c r="AX224" s="25" t="e">
        <f>SUMIF(#REF!,"*-Si-VEQ-*-"&amp;$A224&amp;"-"&amp;$AJ$2,#REF!)</f>
        <v>#REF!</v>
      </c>
      <c r="AY224" s="20" t="e">
        <f>SUMIF(#REF!,"*-Si-VEQ-*-"&amp;$A224&amp;"-"&amp;$AJ$2,#REF!)</f>
        <v>#REF!</v>
      </c>
      <c r="AZ224" s="20" t="e">
        <f>(SUMIF(#REF!,"*-Si-VEQ-*-"&amp;$A224&amp;"-"&amp;$AJ$2,#REF!)*AZ$6-SUMIF(#REF!,"*-Si-VEQ-*-"&amp;$A224&amp;"-"&amp;$AJ$2,#REF!)*AY$6)/AZ$5</f>
        <v>#REF!</v>
      </c>
      <c r="BA224" s="20" t="e">
        <f>(SUMIF(#REF!,"*-Si-VEQ-*-"&amp;$A224&amp;"-"&amp;$AJ$2,#REF!)*BA$6-SUMIF(#REF!,"*-Si-VEQ-*-"&amp;$A224&amp;"-"&amp;$AJ$2,#REF!)*AZ$6)/BA$5</f>
        <v>#REF!</v>
      </c>
      <c r="BB224" s="20" t="e">
        <f>(SUMIF(#REF!,"*-Si-VEQ-*-"&amp;$A224&amp;"-"&amp;$AJ$2,#REF!)*BB$6-SUMIF(#REF!,"*-Si-VEQ-*-"&amp;$A224&amp;"-"&amp;$AJ$2,#REF!)*BA$6)/BB$5</f>
        <v>#REF!</v>
      </c>
      <c r="BC224" s="20" t="e">
        <f>(SUMIF(#REF!,"*-Si-VEQ-*-"&amp;$A224&amp;"-"&amp;$AJ$2,#REF!)*BC$6-SUMIF(#REF!,"*-Si-VEQ-*-"&amp;$A224&amp;"-"&amp;$AJ$2,#REF!)*BB$6)/BC$5</f>
        <v>#REF!</v>
      </c>
      <c r="BD224" s="20" t="e">
        <f>(SUMIF(#REF!,"*-Si-VEQ-*-"&amp;$A224&amp;"-"&amp;$AJ$2,#REF!)*BD$6-SUMIF(#REF!,"*-Si-VEQ-*-"&amp;$A224&amp;"-"&amp;$AJ$2,#REF!)*BC$6)/BD$5</f>
        <v>#REF!</v>
      </c>
      <c r="BE224" s="20" t="e">
        <f>(SUMIF(#REF!,"*-Si-VEQ-*-"&amp;$A224&amp;"-"&amp;$AJ$2,#REF!)*BE$6-SUMIF(#REF!,"*-Si-VEQ-*-"&amp;$A224&amp;"-"&amp;$AJ$2,#REF!)*BD$6)/BE$5</f>
        <v>#REF!</v>
      </c>
      <c r="BF224" s="20" t="e">
        <f>(SUMIF(#REF!,"*-Si-VEQ-*-"&amp;$A224&amp;"-"&amp;$AJ$2,#REF!)*BF$6-SUMIF(#REF!,"*-Si-VEQ-*-"&amp;$A224&amp;"-"&amp;$AJ$2,#REF!)*BE$6)/BF$5</f>
        <v>#REF!</v>
      </c>
      <c r="BG224" s="20" t="e">
        <f>(SUMIF(#REF!,"*-Si-VEQ-*-"&amp;$A224&amp;"-"&amp;$AJ$2,#REF!)*BG$6-SUMIF(#REF!,"*-Si-VEQ-*-"&amp;$A224&amp;"-"&amp;$AJ$2,#REF!)*BF$6)/BG$5</f>
        <v>#REF!</v>
      </c>
      <c r="BH224" s="20" t="e">
        <f>(SUMIF(#REF!,"*-Si-VEQ-*-"&amp;$A224&amp;"-"&amp;$AJ$2,#REF!)*BH$6-SUMIF(#REF!,"*-Si-VEQ-*-"&amp;$A224&amp;"-"&amp;$AJ$2,#REF!)*BG$6)/BH$5</f>
        <v>#REF!</v>
      </c>
      <c r="BI224" s="20" t="e">
        <f>(SUMIF(#REF!,"*-Si-VEQ-*-"&amp;$A224&amp;"-"&amp;$AJ$2,#REF!)*BI$6-SUMIF(#REF!,"*-Si-VEQ-*-"&amp;$A224&amp;"-"&amp;$AJ$2,#REF!)*BH$6)/BI$5</f>
        <v>#REF!</v>
      </c>
      <c r="BJ224" s="20" t="e">
        <f>(SUMIF(#REF!,"*-Si-VEQ-*-"&amp;$A224&amp;"-"&amp;$AJ$2,#REF!)*BJ$6-SUMIF(#REF!,"*-Si-VEQ-*-"&amp;$A224&amp;"-"&amp;$AJ$2,#REF!)*BI$6)/BJ$5</f>
        <v>#REF!</v>
      </c>
      <c r="BL224" s="25" t="e">
        <f>SUMIF(#REF!,"*-Si-USD-*-"&amp;$A224&amp;"-"&amp;$AJ$2,#REF!)</f>
        <v>#REF!</v>
      </c>
      <c r="BM224" s="21" t="e">
        <f>SUMIF(#REF!,"*-Si-USD-*-"&amp;$A224&amp;"-"&amp;$AJ$2,#REF!)</f>
        <v>#REF!</v>
      </c>
      <c r="BN224" s="21" t="e">
        <f>(SUMIF(#REF!,"*-Si-USD-*-"&amp;$A224&amp;"-"&amp;$AJ$2,#REF!)*BN$6-SUMIF(#REF!,"*-Si-USD-*-"&amp;$A224&amp;"-"&amp;$AJ$2,#REF!)*BM$6)/BN$5</f>
        <v>#REF!</v>
      </c>
      <c r="BO224" s="21" t="e">
        <f>(SUMIF(#REF!,"*-Si-USD-*-"&amp;$A224&amp;"-"&amp;$AJ$2,#REF!)*BO$6-SUMIF(#REF!,"*-Si-USD-*-"&amp;$A224&amp;"-"&amp;$AJ$2,#REF!)*BN$6)/BO$5</f>
        <v>#REF!</v>
      </c>
      <c r="BP224" s="21" t="e">
        <f>(SUMIF(#REF!,"*-Si-USD-*-"&amp;$A224&amp;"-"&amp;$AJ$2,#REF!)*BP$6-SUMIF(#REF!,"*-Si-USD-*-"&amp;$A224&amp;"-"&amp;$AJ$2,#REF!)*BO$6)/BP$5</f>
        <v>#REF!</v>
      </c>
      <c r="BQ224" s="21" t="e">
        <f>(SUMIF(#REF!,"*-Si-USD-*-"&amp;$A224&amp;"-"&amp;$AJ$2,#REF!)*BQ$6-SUMIF(#REF!,"*-Si-USD-*-"&amp;$A224&amp;"-"&amp;$AJ$2,#REF!)*BP$6)/BQ$5</f>
        <v>#REF!</v>
      </c>
      <c r="BR224" s="21" t="e">
        <f>(SUMIF(#REF!,"*-Si-USD-*-"&amp;$A224&amp;"-"&amp;$AJ$2,#REF!)*BR$6-SUMIF(#REF!,"*-Si-USD-*-"&amp;$A224&amp;"-"&amp;$AJ$2,#REF!)*BQ$6)/BR$5</f>
        <v>#REF!</v>
      </c>
      <c r="BS224" s="21" t="e">
        <f>(SUMIF(#REF!,"*-Si-USD-*-"&amp;$A224&amp;"-"&amp;$AJ$2,#REF!)*BS$6-SUMIF(#REF!,"*-Si-USD-*-"&amp;$A224&amp;"-"&amp;$AJ$2,#REF!)*BR$6)/BS$5</f>
        <v>#REF!</v>
      </c>
      <c r="BT224" s="21" t="e">
        <f>(SUMIF(#REF!,"*-Si-USD-*-"&amp;$A224&amp;"-"&amp;$AJ$2,#REF!)*BT$6-SUMIF(#REF!,"*-Si-USD-*-"&amp;$A224&amp;"-"&amp;$AJ$2,#REF!)*BS$6)/BT$5</f>
        <v>#REF!</v>
      </c>
      <c r="BU224" s="21" t="e">
        <f>(SUMIF(#REF!,"*-Si-USD-*-"&amp;$A224&amp;"-"&amp;$AJ$2,#REF!)*BU$6-SUMIF(#REF!,"*-Si-USD-*-"&amp;$A224&amp;"-"&amp;$AJ$2,#REF!)*BT$6)/BU$5</f>
        <v>#REF!</v>
      </c>
      <c r="BV224" s="21" t="e">
        <f>(SUMIF(#REF!,"*-Si-USD-*-"&amp;$A224&amp;"-"&amp;$AJ$2,#REF!)*BV$6-SUMIF(#REF!,"*-Si-USD-*-"&amp;$A224&amp;"-"&amp;$AJ$2,#REF!)*BU$6)/BV$5</f>
        <v>#REF!</v>
      </c>
      <c r="BW224" s="21" t="e">
        <f>(SUMIF(#REF!,"*-Si-USD-*-"&amp;$A224&amp;"-"&amp;$AJ$2,#REF!)*BW$6-SUMIF(#REF!,"*-Si-USD-*-"&amp;$A224&amp;"-"&amp;$AJ$2,#REF!)*BV$6)/BW$5</f>
        <v>#REF!</v>
      </c>
      <c r="BX224" s="21" t="e">
        <f>(SUMIF(#REF!,"*-Si-USD-*-"&amp;$A224&amp;"-"&amp;$AJ$2,#REF!)*BX$6-SUMIF(#REF!,"*-Si-USD-*-"&amp;$A224&amp;"-"&amp;$AJ$2,#REF!)*BW$6)/BX$5</f>
        <v>#REF!</v>
      </c>
      <c r="CB224" s="28">
        <f>IFERROR(1000*SUMIF(#REF!,"*-Si-*-Si-"&amp;$A224&amp;"-"&amp;$AJ$2,#REF!)/(SUM(CC224:CE224)*$BX$6),0)</f>
        <v>0</v>
      </c>
      <c r="CC224" s="22" t="e">
        <f>SUMIF(#REF!,"*-Si-VEF-Si-"&amp;$A224&amp;"-"&amp;$AJ$2,#REF!)</f>
        <v>#REF!</v>
      </c>
      <c r="CD224" s="23" t="e">
        <f>SUMIF(#REF!,"*-Si-VEQ-Si-"&amp;$A224&amp;"-"&amp;$AJ$2,#REF!)</f>
        <v>#REF!</v>
      </c>
      <c r="CE224" s="24" t="e">
        <f>SUMIF(#REF!,"*-Si-USD-Si-"&amp;$A224&amp;"-"&amp;$AJ$2,#REF!)</f>
        <v>#REF!</v>
      </c>
      <c r="CI224" s="15" t="str">
        <f t="shared" si="53"/>
        <v>E224</v>
      </c>
      <c r="CK224" s="16">
        <v>10</v>
      </c>
      <c r="CL224" s="16">
        <v>0</v>
      </c>
      <c r="CM224" s="16">
        <v>4</v>
      </c>
    </row>
    <row r="225" spans="1:91" ht="20.100000000000001" customHeight="1" x14ac:dyDescent="0.25">
      <c r="A225" s="18" t="s">
        <v>359</v>
      </c>
      <c r="E225" s="15" t="s">
        <v>360</v>
      </c>
      <c r="G225" s="15" t="str">
        <f t="shared" si="55"/>
        <v>D225</v>
      </c>
      <c r="I225" s="27">
        <f ca="1">IFERROR(1000*SUMIF(#REF!,"*-Si-*-*-"&amp;$A225&amp;"-"&amp;J$2,INDIRECT("'BD Ppto'!"&amp;#REF!))/(SUM(J225:L225)*L$415),0)</f>
        <v>0</v>
      </c>
      <c r="J225" s="19" t="e">
        <f ca="1">SUMIF(#REF!,"*-Si-VEF-*-"&amp;$A225&amp;"-"&amp;$J$2,INDIRECT("'BD Ppto'!"&amp;#REF!))</f>
        <v>#REF!</v>
      </c>
      <c r="K225" s="20" t="e">
        <f ca="1">SUMIF(#REF!,"*-Si-VEQ-*-"&amp;$A225&amp;"-"&amp;$J$2,INDIRECT("'BD Ppto'!"&amp;#REF!))</f>
        <v>#REF!</v>
      </c>
      <c r="L225" s="21" t="e">
        <f ca="1">SUMIF(#REF!,"*-Si-USD-*-"&amp;$A225&amp;"-"&amp;$J$2,INDIRECT("'BD Ppto'!"&amp;#REF!))</f>
        <v>#REF!</v>
      </c>
      <c r="N225" s="27">
        <f ca="1">IFERROR(1000*SUMIF(#REF!,"*-Si-*-*-"&amp;$A225&amp;"-"&amp;O$2,INDIRECT("'BD Ppto'!"&amp;#REF!))/(SUM(O225:Q225)*Q$415),0)</f>
        <v>0</v>
      </c>
      <c r="O225" s="19" t="e">
        <f ca="1">SUMIF(#REF!,"*-Si-VEF-*-"&amp;$A225&amp;"-"&amp;O$2,INDIRECT("'BD Ppto'!"&amp;#REF!))</f>
        <v>#REF!</v>
      </c>
      <c r="P225" s="20" t="e">
        <f ca="1">SUMIF(#REF!,"*-Si-VEQ-*-"&amp;$A225&amp;"-"&amp;O$2,INDIRECT("'BD Ppto'!"&amp;#REF!))</f>
        <v>#REF!</v>
      </c>
      <c r="Q225" s="21" t="e">
        <f ca="1">SUMIF(#REF!,"*-Si-USD-*-"&amp;$A225&amp;"-"&amp;O$2,INDIRECT("'BD Ppto'!"&amp;#REF!))</f>
        <v>#REF!</v>
      </c>
      <c r="S225" s="27">
        <f ca="1">IFERROR(1000*SUMIF(#REF!,"*-Si-*-*-"&amp;$A225&amp;"-"&amp;T$2,INDIRECT("'BD Ppto'!"&amp;#REF!))/(SUM(T225:V225)*V$415),0)</f>
        <v>0</v>
      </c>
      <c r="T225" s="19" t="e">
        <f ca="1">SUMIF(#REF!,"*-Si-VEF-*-"&amp;$A225&amp;"-"&amp;T$2,INDIRECT("'BD Ppto'!"&amp;#REF!))</f>
        <v>#REF!</v>
      </c>
      <c r="U225" s="20" t="e">
        <f ca="1">SUMIF(#REF!,"*-Si-VEQ-*-"&amp;$A225&amp;"-"&amp;T$2,INDIRECT("'BD Ppto'!"&amp;#REF!))</f>
        <v>#REF!</v>
      </c>
      <c r="V225" s="21" t="e">
        <f ca="1">SUMIF(#REF!,"*-Si-USD-*-"&amp;$A225&amp;"-"&amp;T$2,INDIRECT("'BD Ppto'!"&amp;#REF!))</f>
        <v>#REF!</v>
      </c>
      <c r="X225" s="27">
        <f ca="1">IFERROR(1000*SUMIF(#REF!,"*-Si-*-*-"&amp;$A225&amp;"-"&amp;Y$2,INDIRECT("'BD Ppto'!"&amp;#REF!))/(SUM(Y225:AA225)*AA$415),0)</f>
        <v>0</v>
      </c>
      <c r="Y225" s="19" t="e">
        <f ca="1">SUMIF(#REF!,"*-Si-VEF-*-"&amp;$A225&amp;"-"&amp;Y$2,INDIRECT("'BD Ppto'!"&amp;#REF!))</f>
        <v>#REF!</v>
      </c>
      <c r="Z225" s="20" t="e">
        <f ca="1">SUMIF(#REF!,"*-Si-VEQ-*-"&amp;$A225&amp;"-"&amp;Y$2,INDIRECT("'BD Ppto'!"&amp;#REF!))</f>
        <v>#REF!</v>
      </c>
      <c r="AA225" s="21" t="e">
        <f ca="1">SUMIF(#REF!,"*-Si-USD-*-"&amp;$A225&amp;"-"&amp;Y$2,INDIRECT("'BD Ppto'!"&amp;#REF!))</f>
        <v>#REF!</v>
      </c>
      <c r="AC225" s="28">
        <f ca="1">IFERROR(1000*SUMIF(#REF!,"*-Si-*-Si-"&amp;$A225&amp;"-"&amp;AD$2,INDIRECT("'BD Ppto'!"&amp;#REF!))/(SUM(AD225:AF225)*AF$415),0)</f>
        <v>0</v>
      </c>
      <c r="AD225" s="22" t="e">
        <f ca="1">SUMIF(#REF!,"*-Si-VEF-Si-"&amp;$A225&amp;"-"&amp;AD$2,INDIRECT("'BD Ppto'!"&amp;#REF!))</f>
        <v>#REF!</v>
      </c>
      <c r="AE225" s="23" t="e">
        <f ca="1">SUMIF(#REF!,"*-Si-VEQ-Si-"&amp;$A225&amp;"-"&amp;AD$2,INDIRECT("'BD Ppto'!"&amp;#REF!))</f>
        <v>#REF!</v>
      </c>
      <c r="AF225" s="24" t="e">
        <f ca="1">SUMIF(#REF!,"*-Si-USD-Si-"&amp;$A225&amp;"-"&amp;AD$2,INDIRECT("'BD Ppto'!"&amp;#REF!))</f>
        <v>#REF!</v>
      </c>
      <c r="AI225" s="27">
        <f>IFERROR(1000*SUMIF(#REF!,"*-Si-*-*-"&amp;$A225&amp;"-"&amp;$AJ$2,#REF!)/((SUMIF(#REF!,"*-Si-*-*-"&amp;$A225&amp;"-"&amp;$AJ$2,#REF!))*$AV$6),0)</f>
        <v>0</v>
      </c>
      <c r="AJ225" s="25" t="e">
        <f>SUMIF(#REF!,"*-Si-VEF-*-"&amp;$A225&amp;"-"&amp;$AJ$2,#REF!)</f>
        <v>#REF!</v>
      </c>
      <c r="AK225" s="19" t="e">
        <f>SUMIF(#REF!,"*-Si-VEF-*-"&amp;$A225&amp;"-"&amp;$AJ$2,#REF!)</f>
        <v>#REF!</v>
      </c>
      <c r="AL225" s="19" t="e">
        <f>(SUMIF(#REF!,"*-Si-VEF-*-"&amp;$A225&amp;"-"&amp;$AJ$2,#REF!)*AL$6-SUMIF(#REF!,"*-Si-VEF-*-"&amp;$A225&amp;"-"&amp;$AJ$2,#REF!)*AK$6)/AL$5</f>
        <v>#REF!</v>
      </c>
      <c r="AM225" s="19" t="e">
        <f>(SUMIF(#REF!,"*-Si-VEF-*-"&amp;$A225&amp;"-"&amp;$AJ$2,#REF!)*AM$6-SUMIF(#REF!,"*-Si-VEF-*-"&amp;$A225&amp;"-"&amp;$AJ$2,#REF!)*AL$6)/AM$5</f>
        <v>#REF!</v>
      </c>
      <c r="AN225" s="19" t="e">
        <f>(SUMIF(#REF!,"*-Si-VEF-*-"&amp;$A225&amp;"-"&amp;$AJ$2,#REF!)*AN$6-SUMIF(#REF!,"*-Si-VEF-*-"&amp;$A225&amp;"-"&amp;$AJ$2,#REF!)*AM$6)/AN$5</f>
        <v>#REF!</v>
      </c>
      <c r="AO225" s="19" t="e">
        <f>(SUMIF(#REF!,"*-Si-VEF-*-"&amp;$A225&amp;"-"&amp;$AJ$2,#REF!)*AO$6-SUMIF(#REF!,"*-Si-VEF-*-"&amp;$A225&amp;"-"&amp;$AJ$2,#REF!)*AN$6)/AO$5</f>
        <v>#REF!</v>
      </c>
      <c r="AP225" s="19" t="e">
        <f>(SUMIF(#REF!,"*-Si-VEF-*-"&amp;$A225&amp;"-"&amp;$AJ$2,#REF!)*AP$6-SUMIF(#REF!,"*-Si-VEF-*-"&amp;$A225&amp;"-"&amp;$AJ$2,#REF!)*AO$6)/AP$5</f>
        <v>#REF!</v>
      </c>
      <c r="AQ225" s="19" t="e">
        <f>(SUMIF(#REF!,"*-Si-VEF-*-"&amp;$A225&amp;"-"&amp;$AJ$2,#REF!)*AQ$6-SUMIF(#REF!,"*-Si-VEF-*-"&amp;$A225&amp;"-"&amp;$AJ$2,#REF!)*AP$6)/AQ$5</f>
        <v>#REF!</v>
      </c>
      <c r="AR225" s="19" t="e">
        <f>(SUMIF(#REF!,"*-Si-VEF-*-"&amp;$A225&amp;"-"&amp;$AJ$2,#REF!)*AR$6-SUMIF(#REF!,"*-Si-VEF-*-"&amp;$A225&amp;"-"&amp;$AJ$2,#REF!)*AQ$6)/AR$5</f>
        <v>#REF!</v>
      </c>
      <c r="AS225" s="19" t="e">
        <f>(SUMIF(#REF!,"*-Si-VEF-*-"&amp;$A225&amp;"-"&amp;$AJ$2,#REF!)*AS$6-SUMIF(#REF!,"*-Si-VEF-*-"&amp;$A225&amp;"-"&amp;$AJ$2,#REF!)*AR$6)/AS$5</f>
        <v>#REF!</v>
      </c>
      <c r="AT225" s="19" t="e">
        <f>(SUMIF(#REF!,"*-Si-VEF-*-"&amp;$A225&amp;"-"&amp;$AJ$2,#REF!)*AT$6-SUMIF(#REF!,"*-Si-VEF-*-"&amp;$A225&amp;"-"&amp;$AJ$2,#REF!)*AS$6)/AT$5</f>
        <v>#REF!</v>
      </c>
      <c r="AU225" s="19" t="e">
        <f>(SUMIF(#REF!,"*-Si-VEF-*-"&amp;$A225&amp;"-"&amp;$AJ$2,#REF!)*AU$6-SUMIF(#REF!,"*-Si-VEF-*-"&amp;$A225&amp;"-"&amp;$AJ$2,#REF!)*AT$6)/AU$5</f>
        <v>#REF!</v>
      </c>
      <c r="AV225" s="19" t="e">
        <f>(SUMIF(#REF!,"*-Si-VEF-*-"&amp;$A225&amp;"-"&amp;$AJ$2,#REF!)*AV$6-SUMIF(#REF!,"*-Si-VEF-*-"&amp;$A225&amp;"-"&amp;$AJ$2,#REF!)*AU$6)/AV$5</f>
        <v>#REF!</v>
      </c>
      <c r="AX225" s="25" t="e">
        <f>SUMIF(#REF!,"*-Si-VEQ-*-"&amp;$A225&amp;"-"&amp;$AJ$2,#REF!)</f>
        <v>#REF!</v>
      </c>
      <c r="AY225" s="20" t="e">
        <f>SUMIF(#REF!,"*-Si-VEQ-*-"&amp;$A225&amp;"-"&amp;$AJ$2,#REF!)</f>
        <v>#REF!</v>
      </c>
      <c r="AZ225" s="20" t="e">
        <f>(SUMIF(#REF!,"*-Si-VEQ-*-"&amp;$A225&amp;"-"&amp;$AJ$2,#REF!)*AZ$6-SUMIF(#REF!,"*-Si-VEQ-*-"&amp;$A225&amp;"-"&amp;$AJ$2,#REF!)*AY$6)/AZ$5</f>
        <v>#REF!</v>
      </c>
      <c r="BA225" s="20" t="e">
        <f>(SUMIF(#REF!,"*-Si-VEQ-*-"&amp;$A225&amp;"-"&amp;$AJ$2,#REF!)*BA$6-SUMIF(#REF!,"*-Si-VEQ-*-"&amp;$A225&amp;"-"&amp;$AJ$2,#REF!)*AZ$6)/BA$5</f>
        <v>#REF!</v>
      </c>
      <c r="BB225" s="20" t="e">
        <f>(SUMIF(#REF!,"*-Si-VEQ-*-"&amp;$A225&amp;"-"&amp;$AJ$2,#REF!)*BB$6-SUMIF(#REF!,"*-Si-VEQ-*-"&amp;$A225&amp;"-"&amp;$AJ$2,#REF!)*BA$6)/BB$5</f>
        <v>#REF!</v>
      </c>
      <c r="BC225" s="20" t="e">
        <f>(SUMIF(#REF!,"*-Si-VEQ-*-"&amp;$A225&amp;"-"&amp;$AJ$2,#REF!)*BC$6-SUMIF(#REF!,"*-Si-VEQ-*-"&amp;$A225&amp;"-"&amp;$AJ$2,#REF!)*BB$6)/BC$5</f>
        <v>#REF!</v>
      </c>
      <c r="BD225" s="20" t="e">
        <f>(SUMIF(#REF!,"*-Si-VEQ-*-"&amp;$A225&amp;"-"&amp;$AJ$2,#REF!)*BD$6-SUMIF(#REF!,"*-Si-VEQ-*-"&amp;$A225&amp;"-"&amp;$AJ$2,#REF!)*BC$6)/BD$5</f>
        <v>#REF!</v>
      </c>
      <c r="BE225" s="20" t="e">
        <f>(SUMIF(#REF!,"*-Si-VEQ-*-"&amp;$A225&amp;"-"&amp;$AJ$2,#REF!)*BE$6-SUMIF(#REF!,"*-Si-VEQ-*-"&amp;$A225&amp;"-"&amp;$AJ$2,#REF!)*BD$6)/BE$5</f>
        <v>#REF!</v>
      </c>
      <c r="BF225" s="20" t="e">
        <f>(SUMIF(#REF!,"*-Si-VEQ-*-"&amp;$A225&amp;"-"&amp;$AJ$2,#REF!)*BF$6-SUMIF(#REF!,"*-Si-VEQ-*-"&amp;$A225&amp;"-"&amp;$AJ$2,#REF!)*BE$6)/BF$5</f>
        <v>#REF!</v>
      </c>
      <c r="BG225" s="20" t="e">
        <f>(SUMIF(#REF!,"*-Si-VEQ-*-"&amp;$A225&amp;"-"&amp;$AJ$2,#REF!)*BG$6-SUMIF(#REF!,"*-Si-VEQ-*-"&amp;$A225&amp;"-"&amp;$AJ$2,#REF!)*BF$6)/BG$5</f>
        <v>#REF!</v>
      </c>
      <c r="BH225" s="20" t="e">
        <f>(SUMIF(#REF!,"*-Si-VEQ-*-"&amp;$A225&amp;"-"&amp;$AJ$2,#REF!)*BH$6-SUMIF(#REF!,"*-Si-VEQ-*-"&amp;$A225&amp;"-"&amp;$AJ$2,#REF!)*BG$6)/BH$5</f>
        <v>#REF!</v>
      </c>
      <c r="BI225" s="20" t="e">
        <f>(SUMIF(#REF!,"*-Si-VEQ-*-"&amp;$A225&amp;"-"&amp;$AJ$2,#REF!)*BI$6-SUMIF(#REF!,"*-Si-VEQ-*-"&amp;$A225&amp;"-"&amp;$AJ$2,#REF!)*BH$6)/BI$5</f>
        <v>#REF!</v>
      </c>
      <c r="BJ225" s="20" t="e">
        <f>(SUMIF(#REF!,"*-Si-VEQ-*-"&amp;$A225&amp;"-"&amp;$AJ$2,#REF!)*BJ$6-SUMIF(#REF!,"*-Si-VEQ-*-"&amp;$A225&amp;"-"&amp;$AJ$2,#REF!)*BI$6)/BJ$5</f>
        <v>#REF!</v>
      </c>
      <c r="BL225" s="25" t="e">
        <f>SUMIF(#REF!,"*-Si-USD-*-"&amp;$A225&amp;"-"&amp;$AJ$2,#REF!)</f>
        <v>#REF!</v>
      </c>
      <c r="BM225" s="21" t="e">
        <f>SUMIF(#REF!,"*-Si-USD-*-"&amp;$A225&amp;"-"&amp;$AJ$2,#REF!)</f>
        <v>#REF!</v>
      </c>
      <c r="BN225" s="21" t="e">
        <f>(SUMIF(#REF!,"*-Si-USD-*-"&amp;$A225&amp;"-"&amp;$AJ$2,#REF!)*BN$6-SUMIF(#REF!,"*-Si-USD-*-"&amp;$A225&amp;"-"&amp;$AJ$2,#REF!)*BM$6)/BN$5</f>
        <v>#REF!</v>
      </c>
      <c r="BO225" s="21" t="e">
        <f>(SUMIF(#REF!,"*-Si-USD-*-"&amp;$A225&amp;"-"&amp;$AJ$2,#REF!)*BO$6-SUMIF(#REF!,"*-Si-USD-*-"&amp;$A225&amp;"-"&amp;$AJ$2,#REF!)*BN$6)/BO$5</f>
        <v>#REF!</v>
      </c>
      <c r="BP225" s="21" t="e">
        <f>(SUMIF(#REF!,"*-Si-USD-*-"&amp;$A225&amp;"-"&amp;$AJ$2,#REF!)*BP$6-SUMIF(#REF!,"*-Si-USD-*-"&amp;$A225&amp;"-"&amp;$AJ$2,#REF!)*BO$6)/BP$5</f>
        <v>#REF!</v>
      </c>
      <c r="BQ225" s="21" t="e">
        <f>(SUMIF(#REF!,"*-Si-USD-*-"&amp;$A225&amp;"-"&amp;$AJ$2,#REF!)*BQ$6-SUMIF(#REF!,"*-Si-USD-*-"&amp;$A225&amp;"-"&amp;$AJ$2,#REF!)*BP$6)/BQ$5</f>
        <v>#REF!</v>
      </c>
      <c r="BR225" s="21" t="e">
        <f>(SUMIF(#REF!,"*-Si-USD-*-"&amp;$A225&amp;"-"&amp;$AJ$2,#REF!)*BR$6-SUMIF(#REF!,"*-Si-USD-*-"&amp;$A225&amp;"-"&amp;$AJ$2,#REF!)*BQ$6)/BR$5</f>
        <v>#REF!</v>
      </c>
      <c r="BS225" s="21" t="e">
        <f>(SUMIF(#REF!,"*-Si-USD-*-"&amp;$A225&amp;"-"&amp;$AJ$2,#REF!)*BS$6-SUMIF(#REF!,"*-Si-USD-*-"&amp;$A225&amp;"-"&amp;$AJ$2,#REF!)*BR$6)/BS$5</f>
        <v>#REF!</v>
      </c>
      <c r="BT225" s="21" t="e">
        <f>(SUMIF(#REF!,"*-Si-USD-*-"&amp;$A225&amp;"-"&amp;$AJ$2,#REF!)*BT$6-SUMIF(#REF!,"*-Si-USD-*-"&amp;$A225&amp;"-"&amp;$AJ$2,#REF!)*BS$6)/BT$5</f>
        <v>#REF!</v>
      </c>
      <c r="BU225" s="21" t="e">
        <f>(SUMIF(#REF!,"*-Si-USD-*-"&amp;$A225&amp;"-"&amp;$AJ$2,#REF!)*BU$6-SUMIF(#REF!,"*-Si-USD-*-"&amp;$A225&amp;"-"&amp;$AJ$2,#REF!)*BT$6)/BU$5</f>
        <v>#REF!</v>
      </c>
      <c r="BV225" s="21" t="e">
        <f>(SUMIF(#REF!,"*-Si-USD-*-"&amp;$A225&amp;"-"&amp;$AJ$2,#REF!)*BV$6-SUMIF(#REF!,"*-Si-USD-*-"&amp;$A225&amp;"-"&amp;$AJ$2,#REF!)*BU$6)/BV$5</f>
        <v>#REF!</v>
      </c>
      <c r="BW225" s="21" t="e">
        <f>(SUMIF(#REF!,"*-Si-USD-*-"&amp;$A225&amp;"-"&amp;$AJ$2,#REF!)*BW$6-SUMIF(#REF!,"*-Si-USD-*-"&amp;$A225&amp;"-"&amp;$AJ$2,#REF!)*BV$6)/BW$5</f>
        <v>#REF!</v>
      </c>
      <c r="BX225" s="21" t="e">
        <f>(SUMIF(#REF!,"*-Si-USD-*-"&amp;$A225&amp;"-"&amp;$AJ$2,#REF!)*BX$6-SUMIF(#REF!,"*-Si-USD-*-"&amp;$A225&amp;"-"&amp;$AJ$2,#REF!)*BW$6)/BX$5</f>
        <v>#REF!</v>
      </c>
      <c r="CB225" s="28">
        <f>IFERROR(1000*SUMIF(#REF!,"*-Si-*-Si-"&amp;$A225&amp;"-"&amp;$AJ$2,#REF!)/(SUM(CC225:CE225)*$BX$6),0)</f>
        <v>0</v>
      </c>
      <c r="CC225" s="22" t="e">
        <f>SUMIF(#REF!,"*-Si-VEF-Si-"&amp;$A225&amp;"-"&amp;$AJ$2,#REF!)</f>
        <v>#REF!</v>
      </c>
      <c r="CD225" s="23" t="e">
        <f>SUMIF(#REF!,"*-Si-VEQ-Si-"&amp;$A225&amp;"-"&amp;$AJ$2,#REF!)</f>
        <v>#REF!</v>
      </c>
      <c r="CE225" s="24" t="e">
        <f>SUMIF(#REF!,"*-Si-USD-Si-"&amp;$A225&amp;"-"&amp;$AJ$2,#REF!)</f>
        <v>#REF!</v>
      </c>
      <c r="CI225" s="15" t="str">
        <f t="shared" si="53"/>
        <v>E225</v>
      </c>
      <c r="CK225" s="16">
        <v>11</v>
      </c>
      <c r="CL225" s="16">
        <v>0</v>
      </c>
      <c r="CM225" s="16">
        <v>4</v>
      </c>
    </row>
    <row r="226" spans="1:91" ht="20.100000000000001" customHeight="1" x14ac:dyDescent="0.25">
      <c r="A226" s="18" t="s">
        <v>361</v>
      </c>
      <c r="E226" s="15" t="s">
        <v>362</v>
      </c>
      <c r="G226" s="15" t="str">
        <f t="shared" si="55"/>
        <v>D226</v>
      </c>
      <c r="I226" s="27">
        <f ca="1">IFERROR(1000*SUMIF(#REF!,"*-Si-*-*-"&amp;$A226&amp;"-"&amp;J$2,INDIRECT("'BD Ppto'!"&amp;#REF!))/(SUM(J226:L226)*L$415),0)</f>
        <v>0</v>
      </c>
      <c r="J226" s="19" t="e">
        <f ca="1">SUMIF(#REF!,"*-Si-VEF-*-"&amp;$A226&amp;"-"&amp;$J$2,INDIRECT("'BD Ppto'!"&amp;#REF!))</f>
        <v>#REF!</v>
      </c>
      <c r="K226" s="20" t="e">
        <f ca="1">SUMIF(#REF!,"*-Si-VEQ-*-"&amp;$A226&amp;"-"&amp;$J$2,INDIRECT("'BD Ppto'!"&amp;#REF!))</f>
        <v>#REF!</v>
      </c>
      <c r="L226" s="21" t="e">
        <f ca="1">SUMIF(#REF!,"*-Si-USD-*-"&amp;$A226&amp;"-"&amp;$J$2,INDIRECT("'BD Ppto'!"&amp;#REF!))</f>
        <v>#REF!</v>
      </c>
      <c r="N226" s="27">
        <f ca="1">IFERROR(1000*SUMIF(#REF!,"*-Si-*-*-"&amp;$A226&amp;"-"&amp;O$2,INDIRECT("'BD Ppto'!"&amp;#REF!))/(SUM(O226:Q226)*Q$415),0)</f>
        <v>0</v>
      </c>
      <c r="O226" s="19" t="e">
        <f ca="1">SUMIF(#REF!,"*-Si-VEF-*-"&amp;$A226&amp;"-"&amp;O$2,INDIRECT("'BD Ppto'!"&amp;#REF!))</f>
        <v>#REF!</v>
      </c>
      <c r="P226" s="20" t="e">
        <f ca="1">SUMIF(#REF!,"*-Si-VEQ-*-"&amp;$A226&amp;"-"&amp;O$2,INDIRECT("'BD Ppto'!"&amp;#REF!))</f>
        <v>#REF!</v>
      </c>
      <c r="Q226" s="21" t="e">
        <f ca="1">SUMIF(#REF!,"*-Si-USD-*-"&amp;$A226&amp;"-"&amp;O$2,INDIRECT("'BD Ppto'!"&amp;#REF!))</f>
        <v>#REF!</v>
      </c>
      <c r="S226" s="27">
        <f ca="1">IFERROR(1000*SUMIF(#REF!,"*-Si-*-*-"&amp;$A226&amp;"-"&amp;T$2,INDIRECT("'BD Ppto'!"&amp;#REF!))/(SUM(T226:V226)*V$415),0)</f>
        <v>0</v>
      </c>
      <c r="T226" s="19" t="e">
        <f ca="1">SUMIF(#REF!,"*-Si-VEF-*-"&amp;$A226&amp;"-"&amp;T$2,INDIRECT("'BD Ppto'!"&amp;#REF!))</f>
        <v>#REF!</v>
      </c>
      <c r="U226" s="20" t="e">
        <f ca="1">SUMIF(#REF!,"*-Si-VEQ-*-"&amp;$A226&amp;"-"&amp;T$2,INDIRECT("'BD Ppto'!"&amp;#REF!))</f>
        <v>#REF!</v>
      </c>
      <c r="V226" s="21" t="e">
        <f ca="1">SUMIF(#REF!,"*-Si-USD-*-"&amp;$A226&amp;"-"&amp;T$2,INDIRECT("'BD Ppto'!"&amp;#REF!))</f>
        <v>#REF!</v>
      </c>
      <c r="X226" s="27">
        <f ca="1">IFERROR(1000*SUMIF(#REF!,"*-Si-*-*-"&amp;$A226&amp;"-"&amp;Y$2,INDIRECT("'BD Ppto'!"&amp;#REF!))/(SUM(Y226:AA226)*AA$415),0)</f>
        <v>0</v>
      </c>
      <c r="Y226" s="19" t="e">
        <f ca="1">SUMIF(#REF!,"*-Si-VEF-*-"&amp;$A226&amp;"-"&amp;Y$2,INDIRECT("'BD Ppto'!"&amp;#REF!))</f>
        <v>#REF!</v>
      </c>
      <c r="Z226" s="20" t="e">
        <f ca="1">SUMIF(#REF!,"*-Si-VEQ-*-"&amp;$A226&amp;"-"&amp;Y$2,INDIRECT("'BD Ppto'!"&amp;#REF!))</f>
        <v>#REF!</v>
      </c>
      <c r="AA226" s="21" t="e">
        <f ca="1">SUMIF(#REF!,"*-Si-USD-*-"&amp;$A226&amp;"-"&amp;Y$2,INDIRECT("'BD Ppto'!"&amp;#REF!))</f>
        <v>#REF!</v>
      </c>
      <c r="AC226" s="28">
        <f ca="1">IFERROR(1000*SUMIF(#REF!,"*-Si-*-Si-"&amp;$A226&amp;"-"&amp;AD$2,INDIRECT("'BD Ppto'!"&amp;#REF!))/(SUM(AD226:AF226)*AF$415),0)</f>
        <v>0</v>
      </c>
      <c r="AD226" s="22" t="e">
        <f ca="1">SUMIF(#REF!,"*-Si-VEF-Si-"&amp;$A226&amp;"-"&amp;AD$2,INDIRECT("'BD Ppto'!"&amp;#REF!))</f>
        <v>#REF!</v>
      </c>
      <c r="AE226" s="23" t="e">
        <f ca="1">SUMIF(#REF!,"*-Si-VEQ-Si-"&amp;$A226&amp;"-"&amp;AD$2,INDIRECT("'BD Ppto'!"&amp;#REF!))</f>
        <v>#REF!</v>
      </c>
      <c r="AF226" s="24" t="e">
        <f ca="1">SUMIF(#REF!,"*-Si-USD-Si-"&amp;$A226&amp;"-"&amp;AD$2,INDIRECT("'BD Ppto'!"&amp;#REF!))</f>
        <v>#REF!</v>
      </c>
      <c r="AI226" s="27">
        <f>IFERROR(1000*SUMIF(#REF!,"*-Si-*-*-"&amp;$A226&amp;"-"&amp;$AJ$2,#REF!)/((SUMIF(#REF!,"*-Si-*-*-"&amp;$A226&amp;"-"&amp;$AJ$2,#REF!))*$AV$6),0)</f>
        <v>0</v>
      </c>
      <c r="AJ226" s="25" t="e">
        <f>SUMIF(#REF!,"*-Si-VEF-*-"&amp;$A226&amp;"-"&amp;$AJ$2,#REF!)</f>
        <v>#REF!</v>
      </c>
      <c r="AK226" s="19" t="e">
        <f>SUMIF(#REF!,"*-Si-VEF-*-"&amp;$A226&amp;"-"&amp;$AJ$2,#REF!)</f>
        <v>#REF!</v>
      </c>
      <c r="AL226" s="19" t="e">
        <f>(SUMIF(#REF!,"*-Si-VEF-*-"&amp;$A226&amp;"-"&amp;$AJ$2,#REF!)*AL$6-SUMIF(#REF!,"*-Si-VEF-*-"&amp;$A226&amp;"-"&amp;$AJ$2,#REF!)*AK$6)/AL$5</f>
        <v>#REF!</v>
      </c>
      <c r="AM226" s="19" t="e">
        <f>(SUMIF(#REF!,"*-Si-VEF-*-"&amp;$A226&amp;"-"&amp;$AJ$2,#REF!)*AM$6-SUMIF(#REF!,"*-Si-VEF-*-"&amp;$A226&amp;"-"&amp;$AJ$2,#REF!)*AL$6)/AM$5</f>
        <v>#REF!</v>
      </c>
      <c r="AN226" s="19" t="e">
        <f>(SUMIF(#REF!,"*-Si-VEF-*-"&amp;$A226&amp;"-"&amp;$AJ$2,#REF!)*AN$6-SUMIF(#REF!,"*-Si-VEF-*-"&amp;$A226&amp;"-"&amp;$AJ$2,#REF!)*AM$6)/AN$5</f>
        <v>#REF!</v>
      </c>
      <c r="AO226" s="19" t="e">
        <f>(SUMIF(#REF!,"*-Si-VEF-*-"&amp;$A226&amp;"-"&amp;$AJ$2,#REF!)*AO$6-SUMIF(#REF!,"*-Si-VEF-*-"&amp;$A226&amp;"-"&amp;$AJ$2,#REF!)*AN$6)/AO$5</f>
        <v>#REF!</v>
      </c>
      <c r="AP226" s="19" t="e">
        <f>(SUMIF(#REF!,"*-Si-VEF-*-"&amp;$A226&amp;"-"&amp;$AJ$2,#REF!)*AP$6-SUMIF(#REF!,"*-Si-VEF-*-"&amp;$A226&amp;"-"&amp;$AJ$2,#REF!)*AO$6)/AP$5</f>
        <v>#REF!</v>
      </c>
      <c r="AQ226" s="19" t="e">
        <f>(SUMIF(#REF!,"*-Si-VEF-*-"&amp;$A226&amp;"-"&amp;$AJ$2,#REF!)*AQ$6-SUMIF(#REF!,"*-Si-VEF-*-"&amp;$A226&amp;"-"&amp;$AJ$2,#REF!)*AP$6)/AQ$5</f>
        <v>#REF!</v>
      </c>
      <c r="AR226" s="19" t="e">
        <f>(SUMIF(#REF!,"*-Si-VEF-*-"&amp;$A226&amp;"-"&amp;$AJ$2,#REF!)*AR$6-SUMIF(#REF!,"*-Si-VEF-*-"&amp;$A226&amp;"-"&amp;$AJ$2,#REF!)*AQ$6)/AR$5</f>
        <v>#REF!</v>
      </c>
      <c r="AS226" s="19" t="e">
        <f>(SUMIF(#REF!,"*-Si-VEF-*-"&amp;$A226&amp;"-"&amp;$AJ$2,#REF!)*AS$6-SUMIF(#REF!,"*-Si-VEF-*-"&amp;$A226&amp;"-"&amp;$AJ$2,#REF!)*AR$6)/AS$5</f>
        <v>#REF!</v>
      </c>
      <c r="AT226" s="19" t="e">
        <f>(SUMIF(#REF!,"*-Si-VEF-*-"&amp;$A226&amp;"-"&amp;$AJ$2,#REF!)*AT$6-SUMIF(#REF!,"*-Si-VEF-*-"&amp;$A226&amp;"-"&amp;$AJ$2,#REF!)*AS$6)/AT$5</f>
        <v>#REF!</v>
      </c>
      <c r="AU226" s="19" t="e">
        <f>(SUMIF(#REF!,"*-Si-VEF-*-"&amp;$A226&amp;"-"&amp;$AJ$2,#REF!)*AU$6-SUMIF(#REF!,"*-Si-VEF-*-"&amp;$A226&amp;"-"&amp;$AJ$2,#REF!)*AT$6)/AU$5</f>
        <v>#REF!</v>
      </c>
      <c r="AV226" s="19" t="e">
        <f>(SUMIF(#REF!,"*-Si-VEF-*-"&amp;$A226&amp;"-"&amp;$AJ$2,#REF!)*AV$6-SUMIF(#REF!,"*-Si-VEF-*-"&amp;$A226&amp;"-"&amp;$AJ$2,#REF!)*AU$6)/AV$5</f>
        <v>#REF!</v>
      </c>
      <c r="AX226" s="25" t="e">
        <f>SUMIF(#REF!,"*-Si-VEQ-*-"&amp;$A226&amp;"-"&amp;$AJ$2,#REF!)</f>
        <v>#REF!</v>
      </c>
      <c r="AY226" s="20" t="e">
        <f>SUMIF(#REF!,"*-Si-VEQ-*-"&amp;$A226&amp;"-"&amp;$AJ$2,#REF!)</f>
        <v>#REF!</v>
      </c>
      <c r="AZ226" s="20" t="e">
        <f>(SUMIF(#REF!,"*-Si-VEQ-*-"&amp;$A226&amp;"-"&amp;$AJ$2,#REF!)*AZ$6-SUMIF(#REF!,"*-Si-VEQ-*-"&amp;$A226&amp;"-"&amp;$AJ$2,#REF!)*AY$6)/AZ$5</f>
        <v>#REF!</v>
      </c>
      <c r="BA226" s="20" t="e">
        <f>(SUMIF(#REF!,"*-Si-VEQ-*-"&amp;$A226&amp;"-"&amp;$AJ$2,#REF!)*BA$6-SUMIF(#REF!,"*-Si-VEQ-*-"&amp;$A226&amp;"-"&amp;$AJ$2,#REF!)*AZ$6)/BA$5</f>
        <v>#REF!</v>
      </c>
      <c r="BB226" s="20" t="e">
        <f>(SUMIF(#REF!,"*-Si-VEQ-*-"&amp;$A226&amp;"-"&amp;$AJ$2,#REF!)*BB$6-SUMIF(#REF!,"*-Si-VEQ-*-"&amp;$A226&amp;"-"&amp;$AJ$2,#REF!)*BA$6)/BB$5</f>
        <v>#REF!</v>
      </c>
      <c r="BC226" s="20" t="e">
        <f>(SUMIF(#REF!,"*-Si-VEQ-*-"&amp;$A226&amp;"-"&amp;$AJ$2,#REF!)*BC$6-SUMIF(#REF!,"*-Si-VEQ-*-"&amp;$A226&amp;"-"&amp;$AJ$2,#REF!)*BB$6)/BC$5</f>
        <v>#REF!</v>
      </c>
      <c r="BD226" s="20" t="e">
        <f>(SUMIF(#REF!,"*-Si-VEQ-*-"&amp;$A226&amp;"-"&amp;$AJ$2,#REF!)*BD$6-SUMIF(#REF!,"*-Si-VEQ-*-"&amp;$A226&amp;"-"&amp;$AJ$2,#REF!)*BC$6)/BD$5</f>
        <v>#REF!</v>
      </c>
      <c r="BE226" s="20" t="e">
        <f>(SUMIF(#REF!,"*-Si-VEQ-*-"&amp;$A226&amp;"-"&amp;$AJ$2,#REF!)*BE$6-SUMIF(#REF!,"*-Si-VEQ-*-"&amp;$A226&amp;"-"&amp;$AJ$2,#REF!)*BD$6)/BE$5</f>
        <v>#REF!</v>
      </c>
      <c r="BF226" s="20" t="e">
        <f>(SUMIF(#REF!,"*-Si-VEQ-*-"&amp;$A226&amp;"-"&amp;$AJ$2,#REF!)*BF$6-SUMIF(#REF!,"*-Si-VEQ-*-"&amp;$A226&amp;"-"&amp;$AJ$2,#REF!)*BE$6)/BF$5</f>
        <v>#REF!</v>
      </c>
      <c r="BG226" s="20" t="e">
        <f>(SUMIF(#REF!,"*-Si-VEQ-*-"&amp;$A226&amp;"-"&amp;$AJ$2,#REF!)*BG$6-SUMIF(#REF!,"*-Si-VEQ-*-"&amp;$A226&amp;"-"&amp;$AJ$2,#REF!)*BF$6)/BG$5</f>
        <v>#REF!</v>
      </c>
      <c r="BH226" s="20" t="e">
        <f>(SUMIF(#REF!,"*-Si-VEQ-*-"&amp;$A226&amp;"-"&amp;$AJ$2,#REF!)*BH$6-SUMIF(#REF!,"*-Si-VEQ-*-"&amp;$A226&amp;"-"&amp;$AJ$2,#REF!)*BG$6)/BH$5</f>
        <v>#REF!</v>
      </c>
      <c r="BI226" s="20" t="e">
        <f>(SUMIF(#REF!,"*-Si-VEQ-*-"&amp;$A226&amp;"-"&amp;$AJ$2,#REF!)*BI$6-SUMIF(#REF!,"*-Si-VEQ-*-"&amp;$A226&amp;"-"&amp;$AJ$2,#REF!)*BH$6)/BI$5</f>
        <v>#REF!</v>
      </c>
      <c r="BJ226" s="20" t="e">
        <f>(SUMIF(#REF!,"*-Si-VEQ-*-"&amp;$A226&amp;"-"&amp;$AJ$2,#REF!)*BJ$6-SUMIF(#REF!,"*-Si-VEQ-*-"&amp;$A226&amp;"-"&amp;$AJ$2,#REF!)*BI$6)/BJ$5</f>
        <v>#REF!</v>
      </c>
      <c r="BL226" s="25" t="e">
        <f>SUMIF(#REF!,"*-Si-USD-*-"&amp;$A226&amp;"-"&amp;$AJ$2,#REF!)</f>
        <v>#REF!</v>
      </c>
      <c r="BM226" s="21" t="e">
        <f>SUMIF(#REF!,"*-Si-USD-*-"&amp;$A226&amp;"-"&amp;$AJ$2,#REF!)</f>
        <v>#REF!</v>
      </c>
      <c r="BN226" s="21" t="e">
        <f>(SUMIF(#REF!,"*-Si-USD-*-"&amp;$A226&amp;"-"&amp;$AJ$2,#REF!)*BN$6-SUMIF(#REF!,"*-Si-USD-*-"&amp;$A226&amp;"-"&amp;$AJ$2,#REF!)*BM$6)/BN$5</f>
        <v>#REF!</v>
      </c>
      <c r="BO226" s="21" t="e">
        <f>(SUMIF(#REF!,"*-Si-USD-*-"&amp;$A226&amp;"-"&amp;$AJ$2,#REF!)*BO$6-SUMIF(#REF!,"*-Si-USD-*-"&amp;$A226&amp;"-"&amp;$AJ$2,#REF!)*BN$6)/BO$5</f>
        <v>#REF!</v>
      </c>
      <c r="BP226" s="21" t="e">
        <f>(SUMIF(#REF!,"*-Si-USD-*-"&amp;$A226&amp;"-"&amp;$AJ$2,#REF!)*BP$6-SUMIF(#REF!,"*-Si-USD-*-"&amp;$A226&amp;"-"&amp;$AJ$2,#REF!)*BO$6)/BP$5</f>
        <v>#REF!</v>
      </c>
      <c r="BQ226" s="21" t="e">
        <f>(SUMIF(#REF!,"*-Si-USD-*-"&amp;$A226&amp;"-"&amp;$AJ$2,#REF!)*BQ$6-SUMIF(#REF!,"*-Si-USD-*-"&amp;$A226&amp;"-"&amp;$AJ$2,#REF!)*BP$6)/BQ$5</f>
        <v>#REF!</v>
      </c>
      <c r="BR226" s="21" t="e">
        <f>(SUMIF(#REF!,"*-Si-USD-*-"&amp;$A226&amp;"-"&amp;$AJ$2,#REF!)*BR$6-SUMIF(#REF!,"*-Si-USD-*-"&amp;$A226&amp;"-"&amp;$AJ$2,#REF!)*BQ$6)/BR$5</f>
        <v>#REF!</v>
      </c>
      <c r="BS226" s="21" t="e">
        <f>(SUMIF(#REF!,"*-Si-USD-*-"&amp;$A226&amp;"-"&amp;$AJ$2,#REF!)*BS$6-SUMIF(#REF!,"*-Si-USD-*-"&amp;$A226&amp;"-"&amp;$AJ$2,#REF!)*BR$6)/BS$5</f>
        <v>#REF!</v>
      </c>
      <c r="BT226" s="21" t="e">
        <f>(SUMIF(#REF!,"*-Si-USD-*-"&amp;$A226&amp;"-"&amp;$AJ$2,#REF!)*BT$6-SUMIF(#REF!,"*-Si-USD-*-"&amp;$A226&amp;"-"&amp;$AJ$2,#REF!)*BS$6)/BT$5</f>
        <v>#REF!</v>
      </c>
      <c r="BU226" s="21" t="e">
        <f>(SUMIF(#REF!,"*-Si-USD-*-"&amp;$A226&amp;"-"&amp;$AJ$2,#REF!)*BU$6-SUMIF(#REF!,"*-Si-USD-*-"&amp;$A226&amp;"-"&amp;$AJ$2,#REF!)*BT$6)/BU$5</f>
        <v>#REF!</v>
      </c>
      <c r="BV226" s="21" t="e">
        <f>(SUMIF(#REF!,"*-Si-USD-*-"&amp;$A226&amp;"-"&amp;$AJ$2,#REF!)*BV$6-SUMIF(#REF!,"*-Si-USD-*-"&amp;$A226&amp;"-"&amp;$AJ$2,#REF!)*BU$6)/BV$5</f>
        <v>#REF!</v>
      </c>
      <c r="BW226" s="21" t="e">
        <f>(SUMIF(#REF!,"*-Si-USD-*-"&amp;$A226&amp;"-"&amp;$AJ$2,#REF!)*BW$6-SUMIF(#REF!,"*-Si-USD-*-"&amp;$A226&amp;"-"&amp;$AJ$2,#REF!)*BV$6)/BW$5</f>
        <v>#REF!</v>
      </c>
      <c r="BX226" s="21" t="e">
        <f>(SUMIF(#REF!,"*-Si-USD-*-"&amp;$A226&amp;"-"&amp;$AJ$2,#REF!)*BX$6-SUMIF(#REF!,"*-Si-USD-*-"&amp;$A226&amp;"-"&amp;$AJ$2,#REF!)*BW$6)/BX$5</f>
        <v>#REF!</v>
      </c>
      <c r="CB226" s="28">
        <f>IFERROR(1000*SUMIF(#REF!,"*-Si-*-Si-"&amp;$A226&amp;"-"&amp;$AJ$2,#REF!)/(SUM(CC226:CE226)*$BX$6),0)</f>
        <v>0</v>
      </c>
      <c r="CC226" s="22" t="e">
        <f>SUMIF(#REF!,"*-Si-VEF-Si-"&amp;$A226&amp;"-"&amp;$AJ$2,#REF!)</f>
        <v>#REF!</v>
      </c>
      <c r="CD226" s="23" t="e">
        <f>SUMIF(#REF!,"*-Si-VEQ-Si-"&amp;$A226&amp;"-"&amp;$AJ$2,#REF!)</f>
        <v>#REF!</v>
      </c>
      <c r="CE226" s="24" t="e">
        <f>SUMIF(#REF!,"*-Si-USD-Si-"&amp;$A226&amp;"-"&amp;$AJ$2,#REF!)</f>
        <v>#REF!</v>
      </c>
      <c r="CI226" s="15" t="str">
        <f t="shared" si="53"/>
        <v>E226</v>
      </c>
      <c r="CK226" s="16">
        <v>9</v>
      </c>
      <c r="CL226" s="16">
        <v>0</v>
      </c>
      <c r="CM226" s="16">
        <v>4</v>
      </c>
    </row>
    <row r="227" spans="1:91" ht="20.100000000000001" customHeight="1" x14ac:dyDescent="0.25">
      <c r="A227" s="18" t="s">
        <v>363</v>
      </c>
      <c r="E227" s="15" t="s">
        <v>364</v>
      </c>
      <c r="G227" s="15" t="str">
        <f t="shared" si="55"/>
        <v>D227</v>
      </c>
      <c r="I227" s="27">
        <f ca="1">IFERROR(1000*SUMIF(#REF!,"*-Si-*-*-"&amp;$A227&amp;"-"&amp;J$2,INDIRECT("'BD Ppto'!"&amp;#REF!))/(SUM(J227:L227)*L$415),0)</f>
        <v>0</v>
      </c>
      <c r="J227" s="19" t="e">
        <f ca="1">SUMIF(#REF!,"*-Si-VEF-*-"&amp;$A227&amp;"-"&amp;$J$2,INDIRECT("'BD Ppto'!"&amp;#REF!))</f>
        <v>#REF!</v>
      </c>
      <c r="K227" s="20" t="e">
        <f ca="1">SUMIF(#REF!,"*-Si-VEQ-*-"&amp;$A227&amp;"-"&amp;$J$2,INDIRECT("'BD Ppto'!"&amp;#REF!))</f>
        <v>#REF!</v>
      </c>
      <c r="L227" s="21" t="e">
        <f ca="1">SUMIF(#REF!,"*-Si-USD-*-"&amp;$A227&amp;"-"&amp;$J$2,INDIRECT("'BD Ppto'!"&amp;#REF!))</f>
        <v>#REF!</v>
      </c>
      <c r="N227" s="27">
        <f ca="1">IFERROR(1000*SUMIF(#REF!,"*-Si-*-*-"&amp;$A227&amp;"-"&amp;O$2,INDIRECT("'BD Ppto'!"&amp;#REF!))/(SUM(O227:Q227)*Q$415),0)</f>
        <v>0</v>
      </c>
      <c r="O227" s="19" t="e">
        <f ca="1">SUMIF(#REF!,"*-Si-VEF-*-"&amp;$A227&amp;"-"&amp;O$2,INDIRECT("'BD Ppto'!"&amp;#REF!))</f>
        <v>#REF!</v>
      </c>
      <c r="P227" s="20" t="e">
        <f ca="1">SUMIF(#REF!,"*-Si-VEQ-*-"&amp;$A227&amp;"-"&amp;O$2,INDIRECT("'BD Ppto'!"&amp;#REF!))</f>
        <v>#REF!</v>
      </c>
      <c r="Q227" s="21" t="e">
        <f ca="1">SUMIF(#REF!,"*-Si-USD-*-"&amp;$A227&amp;"-"&amp;O$2,INDIRECT("'BD Ppto'!"&amp;#REF!))</f>
        <v>#REF!</v>
      </c>
      <c r="S227" s="27">
        <f ca="1">IFERROR(1000*SUMIF(#REF!,"*-Si-*-*-"&amp;$A227&amp;"-"&amp;T$2,INDIRECT("'BD Ppto'!"&amp;#REF!))/(SUM(T227:V227)*V$415),0)</f>
        <v>0</v>
      </c>
      <c r="T227" s="19" t="e">
        <f ca="1">SUMIF(#REF!,"*-Si-VEF-*-"&amp;$A227&amp;"-"&amp;T$2,INDIRECT("'BD Ppto'!"&amp;#REF!))</f>
        <v>#REF!</v>
      </c>
      <c r="U227" s="20" t="e">
        <f ca="1">SUMIF(#REF!,"*-Si-VEQ-*-"&amp;$A227&amp;"-"&amp;T$2,INDIRECT("'BD Ppto'!"&amp;#REF!))</f>
        <v>#REF!</v>
      </c>
      <c r="V227" s="21" t="e">
        <f ca="1">SUMIF(#REF!,"*-Si-USD-*-"&amp;$A227&amp;"-"&amp;T$2,INDIRECT("'BD Ppto'!"&amp;#REF!))</f>
        <v>#REF!</v>
      </c>
      <c r="X227" s="27">
        <f ca="1">IFERROR(1000*SUMIF(#REF!,"*-Si-*-*-"&amp;$A227&amp;"-"&amp;Y$2,INDIRECT("'BD Ppto'!"&amp;#REF!))/(SUM(Y227:AA227)*AA$415),0)</f>
        <v>0</v>
      </c>
      <c r="Y227" s="19" t="e">
        <f ca="1">SUMIF(#REF!,"*-Si-VEF-*-"&amp;$A227&amp;"-"&amp;Y$2,INDIRECT("'BD Ppto'!"&amp;#REF!))</f>
        <v>#REF!</v>
      </c>
      <c r="Z227" s="20" t="e">
        <f ca="1">SUMIF(#REF!,"*-Si-VEQ-*-"&amp;$A227&amp;"-"&amp;Y$2,INDIRECT("'BD Ppto'!"&amp;#REF!))</f>
        <v>#REF!</v>
      </c>
      <c r="AA227" s="21" t="e">
        <f ca="1">SUMIF(#REF!,"*-Si-USD-*-"&amp;$A227&amp;"-"&amp;Y$2,INDIRECT("'BD Ppto'!"&amp;#REF!))</f>
        <v>#REF!</v>
      </c>
      <c r="AC227" s="28">
        <f ca="1">IFERROR(1000*SUMIF(#REF!,"*-Si-*-Si-"&amp;$A227&amp;"-"&amp;AD$2,INDIRECT("'BD Ppto'!"&amp;#REF!))/(SUM(AD227:AF227)*AF$415),0)</f>
        <v>0</v>
      </c>
      <c r="AD227" s="22" t="e">
        <f ca="1">SUMIF(#REF!,"*-Si-VEF-Si-"&amp;$A227&amp;"-"&amp;AD$2,INDIRECT("'BD Ppto'!"&amp;#REF!))</f>
        <v>#REF!</v>
      </c>
      <c r="AE227" s="23" t="e">
        <f ca="1">SUMIF(#REF!,"*-Si-VEQ-Si-"&amp;$A227&amp;"-"&amp;AD$2,INDIRECT("'BD Ppto'!"&amp;#REF!))</f>
        <v>#REF!</v>
      </c>
      <c r="AF227" s="24" t="e">
        <f ca="1">SUMIF(#REF!,"*-Si-USD-Si-"&amp;$A227&amp;"-"&amp;AD$2,INDIRECT("'BD Ppto'!"&amp;#REF!))</f>
        <v>#REF!</v>
      </c>
      <c r="AI227" s="27">
        <f>IFERROR(1000*SUMIF(#REF!,"*-Si-*-*-"&amp;$A227&amp;"-"&amp;$AJ$2,#REF!)/((SUMIF(#REF!,"*-Si-*-*-"&amp;$A227&amp;"-"&amp;$AJ$2,#REF!))*$AV$6),0)</f>
        <v>0</v>
      </c>
      <c r="AJ227" s="25" t="e">
        <f>SUMIF(#REF!,"*-Si-VEF-*-"&amp;$A227&amp;"-"&amp;$AJ$2,#REF!)</f>
        <v>#REF!</v>
      </c>
      <c r="AK227" s="19" t="e">
        <f>SUMIF(#REF!,"*-Si-VEF-*-"&amp;$A227&amp;"-"&amp;$AJ$2,#REF!)</f>
        <v>#REF!</v>
      </c>
      <c r="AL227" s="19" t="e">
        <f>(SUMIF(#REF!,"*-Si-VEF-*-"&amp;$A227&amp;"-"&amp;$AJ$2,#REF!)*AL$6-SUMIF(#REF!,"*-Si-VEF-*-"&amp;$A227&amp;"-"&amp;$AJ$2,#REF!)*AK$6)/AL$5</f>
        <v>#REF!</v>
      </c>
      <c r="AM227" s="19" t="e">
        <f>(SUMIF(#REF!,"*-Si-VEF-*-"&amp;$A227&amp;"-"&amp;$AJ$2,#REF!)*AM$6-SUMIF(#REF!,"*-Si-VEF-*-"&amp;$A227&amp;"-"&amp;$AJ$2,#REF!)*AL$6)/AM$5</f>
        <v>#REF!</v>
      </c>
      <c r="AN227" s="19" t="e">
        <f>(SUMIF(#REF!,"*-Si-VEF-*-"&amp;$A227&amp;"-"&amp;$AJ$2,#REF!)*AN$6-SUMIF(#REF!,"*-Si-VEF-*-"&amp;$A227&amp;"-"&amp;$AJ$2,#REF!)*AM$6)/AN$5</f>
        <v>#REF!</v>
      </c>
      <c r="AO227" s="19" t="e">
        <f>(SUMIF(#REF!,"*-Si-VEF-*-"&amp;$A227&amp;"-"&amp;$AJ$2,#REF!)*AO$6-SUMIF(#REF!,"*-Si-VEF-*-"&amp;$A227&amp;"-"&amp;$AJ$2,#REF!)*AN$6)/AO$5</f>
        <v>#REF!</v>
      </c>
      <c r="AP227" s="19" t="e">
        <f>(SUMIF(#REF!,"*-Si-VEF-*-"&amp;$A227&amp;"-"&amp;$AJ$2,#REF!)*AP$6-SUMIF(#REF!,"*-Si-VEF-*-"&amp;$A227&amp;"-"&amp;$AJ$2,#REF!)*AO$6)/AP$5</f>
        <v>#REF!</v>
      </c>
      <c r="AQ227" s="19" t="e">
        <f>(SUMIF(#REF!,"*-Si-VEF-*-"&amp;$A227&amp;"-"&amp;$AJ$2,#REF!)*AQ$6-SUMIF(#REF!,"*-Si-VEF-*-"&amp;$A227&amp;"-"&amp;$AJ$2,#REF!)*AP$6)/AQ$5</f>
        <v>#REF!</v>
      </c>
      <c r="AR227" s="19" t="e">
        <f>(SUMIF(#REF!,"*-Si-VEF-*-"&amp;$A227&amp;"-"&amp;$AJ$2,#REF!)*AR$6-SUMIF(#REF!,"*-Si-VEF-*-"&amp;$A227&amp;"-"&amp;$AJ$2,#REF!)*AQ$6)/AR$5</f>
        <v>#REF!</v>
      </c>
      <c r="AS227" s="19" t="e">
        <f>(SUMIF(#REF!,"*-Si-VEF-*-"&amp;$A227&amp;"-"&amp;$AJ$2,#REF!)*AS$6-SUMIF(#REF!,"*-Si-VEF-*-"&amp;$A227&amp;"-"&amp;$AJ$2,#REF!)*AR$6)/AS$5</f>
        <v>#REF!</v>
      </c>
      <c r="AT227" s="19" t="e">
        <f>(SUMIF(#REF!,"*-Si-VEF-*-"&amp;$A227&amp;"-"&amp;$AJ$2,#REF!)*AT$6-SUMIF(#REF!,"*-Si-VEF-*-"&amp;$A227&amp;"-"&amp;$AJ$2,#REF!)*AS$6)/AT$5</f>
        <v>#REF!</v>
      </c>
      <c r="AU227" s="19" t="e">
        <f>(SUMIF(#REF!,"*-Si-VEF-*-"&amp;$A227&amp;"-"&amp;$AJ$2,#REF!)*AU$6-SUMIF(#REF!,"*-Si-VEF-*-"&amp;$A227&amp;"-"&amp;$AJ$2,#REF!)*AT$6)/AU$5</f>
        <v>#REF!</v>
      </c>
      <c r="AV227" s="19" t="e">
        <f>(SUMIF(#REF!,"*-Si-VEF-*-"&amp;$A227&amp;"-"&amp;$AJ$2,#REF!)*AV$6-SUMIF(#REF!,"*-Si-VEF-*-"&amp;$A227&amp;"-"&amp;$AJ$2,#REF!)*AU$6)/AV$5</f>
        <v>#REF!</v>
      </c>
      <c r="AX227" s="25" t="e">
        <f>SUMIF(#REF!,"*-Si-VEQ-*-"&amp;$A227&amp;"-"&amp;$AJ$2,#REF!)</f>
        <v>#REF!</v>
      </c>
      <c r="AY227" s="20" t="e">
        <f>SUMIF(#REF!,"*-Si-VEQ-*-"&amp;$A227&amp;"-"&amp;$AJ$2,#REF!)</f>
        <v>#REF!</v>
      </c>
      <c r="AZ227" s="20" t="e">
        <f>(SUMIF(#REF!,"*-Si-VEQ-*-"&amp;$A227&amp;"-"&amp;$AJ$2,#REF!)*AZ$6-SUMIF(#REF!,"*-Si-VEQ-*-"&amp;$A227&amp;"-"&amp;$AJ$2,#REF!)*AY$6)/AZ$5</f>
        <v>#REF!</v>
      </c>
      <c r="BA227" s="20" t="e">
        <f>(SUMIF(#REF!,"*-Si-VEQ-*-"&amp;$A227&amp;"-"&amp;$AJ$2,#REF!)*BA$6-SUMIF(#REF!,"*-Si-VEQ-*-"&amp;$A227&amp;"-"&amp;$AJ$2,#REF!)*AZ$6)/BA$5</f>
        <v>#REF!</v>
      </c>
      <c r="BB227" s="20" t="e">
        <f>(SUMIF(#REF!,"*-Si-VEQ-*-"&amp;$A227&amp;"-"&amp;$AJ$2,#REF!)*BB$6-SUMIF(#REF!,"*-Si-VEQ-*-"&amp;$A227&amp;"-"&amp;$AJ$2,#REF!)*BA$6)/BB$5</f>
        <v>#REF!</v>
      </c>
      <c r="BC227" s="20" t="e">
        <f>(SUMIF(#REF!,"*-Si-VEQ-*-"&amp;$A227&amp;"-"&amp;$AJ$2,#REF!)*BC$6-SUMIF(#REF!,"*-Si-VEQ-*-"&amp;$A227&amp;"-"&amp;$AJ$2,#REF!)*BB$6)/BC$5</f>
        <v>#REF!</v>
      </c>
      <c r="BD227" s="20" t="e">
        <f>(SUMIF(#REF!,"*-Si-VEQ-*-"&amp;$A227&amp;"-"&amp;$AJ$2,#REF!)*BD$6-SUMIF(#REF!,"*-Si-VEQ-*-"&amp;$A227&amp;"-"&amp;$AJ$2,#REF!)*BC$6)/BD$5</f>
        <v>#REF!</v>
      </c>
      <c r="BE227" s="20" t="e">
        <f>(SUMIF(#REF!,"*-Si-VEQ-*-"&amp;$A227&amp;"-"&amp;$AJ$2,#REF!)*BE$6-SUMIF(#REF!,"*-Si-VEQ-*-"&amp;$A227&amp;"-"&amp;$AJ$2,#REF!)*BD$6)/BE$5</f>
        <v>#REF!</v>
      </c>
      <c r="BF227" s="20" t="e">
        <f>(SUMIF(#REF!,"*-Si-VEQ-*-"&amp;$A227&amp;"-"&amp;$AJ$2,#REF!)*BF$6-SUMIF(#REF!,"*-Si-VEQ-*-"&amp;$A227&amp;"-"&amp;$AJ$2,#REF!)*BE$6)/BF$5</f>
        <v>#REF!</v>
      </c>
      <c r="BG227" s="20" t="e">
        <f>(SUMIF(#REF!,"*-Si-VEQ-*-"&amp;$A227&amp;"-"&amp;$AJ$2,#REF!)*BG$6-SUMIF(#REF!,"*-Si-VEQ-*-"&amp;$A227&amp;"-"&amp;$AJ$2,#REF!)*BF$6)/BG$5</f>
        <v>#REF!</v>
      </c>
      <c r="BH227" s="20" t="e">
        <f>(SUMIF(#REF!,"*-Si-VEQ-*-"&amp;$A227&amp;"-"&amp;$AJ$2,#REF!)*BH$6-SUMIF(#REF!,"*-Si-VEQ-*-"&amp;$A227&amp;"-"&amp;$AJ$2,#REF!)*BG$6)/BH$5</f>
        <v>#REF!</v>
      </c>
      <c r="BI227" s="20" t="e">
        <f>(SUMIF(#REF!,"*-Si-VEQ-*-"&amp;$A227&amp;"-"&amp;$AJ$2,#REF!)*BI$6-SUMIF(#REF!,"*-Si-VEQ-*-"&amp;$A227&amp;"-"&amp;$AJ$2,#REF!)*BH$6)/BI$5</f>
        <v>#REF!</v>
      </c>
      <c r="BJ227" s="20" t="e">
        <f>(SUMIF(#REF!,"*-Si-VEQ-*-"&amp;$A227&amp;"-"&amp;$AJ$2,#REF!)*BJ$6-SUMIF(#REF!,"*-Si-VEQ-*-"&amp;$A227&amp;"-"&amp;$AJ$2,#REF!)*BI$6)/BJ$5</f>
        <v>#REF!</v>
      </c>
      <c r="BL227" s="25" t="e">
        <f>SUMIF(#REF!,"*-Si-USD-*-"&amp;$A227&amp;"-"&amp;$AJ$2,#REF!)</f>
        <v>#REF!</v>
      </c>
      <c r="BM227" s="21" t="e">
        <f>SUMIF(#REF!,"*-Si-USD-*-"&amp;$A227&amp;"-"&amp;$AJ$2,#REF!)</f>
        <v>#REF!</v>
      </c>
      <c r="BN227" s="21" t="e">
        <f>(SUMIF(#REF!,"*-Si-USD-*-"&amp;$A227&amp;"-"&amp;$AJ$2,#REF!)*BN$6-SUMIF(#REF!,"*-Si-USD-*-"&amp;$A227&amp;"-"&amp;$AJ$2,#REF!)*BM$6)/BN$5</f>
        <v>#REF!</v>
      </c>
      <c r="BO227" s="21" t="e">
        <f>(SUMIF(#REF!,"*-Si-USD-*-"&amp;$A227&amp;"-"&amp;$AJ$2,#REF!)*BO$6-SUMIF(#REF!,"*-Si-USD-*-"&amp;$A227&amp;"-"&amp;$AJ$2,#REF!)*BN$6)/BO$5</f>
        <v>#REF!</v>
      </c>
      <c r="BP227" s="21" t="e">
        <f>(SUMIF(#REF!,"*-Si-USD-*-"&amp;$A227&amp;"-"&amp;$AJ$2,#REF!)*BP$6-SUMIF(#REF!,"*-Si-USD-*-"&amp;$A227&amp;"-"&amp;$AJ$2,#REF!)*BO$6)/BP$5</f>
        <v>#REF!</v>
      </c>
      <c r="BQ227" s="21" t="e">
        <f>(SUMIF(#REF!,"*-Si-USD-*-"&amp;$A227&amp;"-"&amp;$AJ$2,#REF!)*BQ$6-SUMIF(#REF!,"*-Si-USD-*-"&amp;$A227&amp;"-"&amp;$AJ$2,#REF!)*BP$6)/BQ$5</f>
        <v>#REF!</v>
      </c>
      <c r="BR227" s="21" t="e">
        <f>(SUMIF(#REF!,"*-Si-USD-*-"&amp;$A227&amp;"-"&amp;$AJ$2,#REF!)*BR$6-SUMIF(#REF!,"*-Si-USD-*-"&amp;$A227&amp;"-"&amp;$AJ$2,#REF!)*BQ$6)/BR$5</f>
        <v>#REF!</v>
      </c>
      <c r="BS227" s="21" t="e">
        <f>(SUMIF(#REF!,"*-Si-USD-*-"&amp;$A227&amp;"-"&amp;$AJ$2,#REF!)*BS$6-SUMIF(#REF!,"*-Si-USD-*-"&amp;$A227&amp;"-"&amp;$AJ$2,#REF!)*BR$6)/BS$5</f>
        <v>#REF!</v>
      </c>
      <c r="BT227" s="21" t="e">
        <f>(SUMIF(#REF!,"*-Si-USD-*-"&amp;$A227&amp;"-"&amp;$AJ$2,#REF!)*BT$6-SUMIF(#REF!,"*-Si-USD-*-"&amp;$A227&amp;"-"&amp;$AJ$2,#REF!)*BS$6)/BT$5</f>
        <v>#REF!</v>
      </c>
      <c r="BU227" s="21" t="e">
        <f>(SUMIF(#REF!,"*-Si-USD-*-"&amp;$A227&amp;"-"&amp;$AJ$2,#REF!)*BU$6-SUMIF(#REF!,"*-Si-USD-*-"&amp;$A227&amp;"-"&amp;$AJ$2,#REF!)*BT$6)/BU$5</f>
        <v>#REF!</v>
      </c>
      <c r="BV227" s="21" t="e">
        <f>(SUMIF(#REF!,"*-Si-USD-*-"&amp;$A227&amp;"-"&amp;$AJ$2,#REF!)*BV$6-SUMIF(#REF!,"*-Si-USD-*-"&amp;$A227&amp;"-"&amp;$AJ$2,#REF!)*BU$6)/BV$5</f>
        <v>#REF!</v>
      </c>
      <c r="BW227" s="21" t="e">
        <f>(SUMIF(#REF!,"*-Si-USD-*-"&amp;$A227&amp;"-"&amp;$AJ$2,#REF!)*BW$6-SUMIF(#REF!,"*-Si-USD-*-"&amp;$A227&amp;"-"&amp;$AJ$2,#REF!)*BV$6)/BW$5</f>
        <v>#REF!</v>
      </c>
      <c r="BX227" s="21" t="e">
        <f>(SUMIF(#REF!,"*-Si-USD-*-"&amp;$A227&amp;"-"&amp;$AJ$2,#REF!)*BX$6-SUMIF(#REF!,"*-Si-USD-*-"&amp;$A227&amp;"-"&amp;$AJ$2,#REF!)*BW$6)/BX$5</f>
        <v>#REF!</v>
      </c>
      <c r="CB227" s="28">
        <f>IFERROR(1000*SUMIF(#REF!,"*-Si-*-Si-"&amp;$A227&amp;"-"&amp;$AJ$2,#REF!)/(SUM(CC227:CE227)*$BX$6),0)</f>
        <v>0</v>
      </c>
      <c r="CC227" s="22" t="e">
        <f>SUMIF(#REF!,"*-Si-VEF-Si-"&amp;$A227&amp;"-"&amp;$AJ$2,#REF!)</f>
        <v>#REF!</v>
      </c>
      <c r="CD227" s="23" t="e">
        <f>SUMIF(#REF!,"*-Si-VEQ-Si-"&amp;$A227&amp;"-"&amp;$AJ$2,#REF!)</f>
        <v>#REF!</v>
      </c>
      <c r="CE227" s="24" t="e">
        <f>SUMIF(#REF!,"*-Si-USD-Si-"&amp;$A227&amp;"-"&amp;$AJ$2,#REF!)</f>
        <v>#REF!</v>
      </c>
      <c r="CI227" s="15" t="str">
        <f t="shared" si="53"/>
        <v>E227</v>
      </c>
      <c r="CK227" s="16">
        <v>16</v>
      </c>
      <c r="CL227" s="16">
        <v>0</v>
      </c>
      <c r="CM227" s="16">
        <v>4</v>
      </c>
    </row>
    <row r="228" spans="1:91" ht="20.100000000000001" customHeight="1" x14ac:dyDescent="0.25">
      <c r="A228" s="18" t="s">
        <v>365</v>
      </c>
      <c r="E228" s="15" t="s">
        <v>366</v>
      </c>
      <c r="G228" s="15" t="str">
        <f t="shared" si="55"/>
        <v>D228</v>
      </c>
      <c r="I228" s="27">
        <f ca="1">IFERROR(1000*SUMIF(#REF!,"*-Si-*-*-"&amp;$A228&amp;"-"&amp;J$2,INDIRECT("'BD Ppto'!"&amp;#REF!))/(SUM(J228:L228)*L$415),0)</f>
        <v>0</v>
      </c>
      <c r="J228" s="19" t="e">
        <f ca="1">SUMIF(#REF!,"*-Si-VEF-*-"&amp;$A228&amp;"-"&amp;$J$2,INDIRECT("'BD Ppto'!"&amp;#REF!))</f>
        <v>#REF!</v>
      </c>
      <c r="K228" s="20" t="e">
        <f ca="1">SUMIF(#REF!,"*-Si-VEQ-*-"&amp;$A228&amp;"-"&amp;$J$2,INDIRECT("'BD Ppto'!"&amp;#REF!))</f>
        <v>#REF!</v>
      </c>
      <c r="L228" s="21" t="e">
        <f ca="1">SUMIF(#REF!,"*-Si-USD-*-"&amp;$A228&amp;"-"&amp;$J$2,INDIRECT("'BD Ppto'!"&amp;#REF!))</f>
        <v>#REF!</v>
      </c>
      <c r="N228" s="27">
        <f ca="1">IFERROR(1000*SUMIF(#REF!,"*-Si-*-*-"&amp;$A228&amp;"-"&amp;O$2,INDIRECT("'BD Ppto'!"&amp;#REF!))/(SUM(O228:Q228)*Q$415),0)</f>
        <v>0</v>
      </c>
      <c r="O228" s="19" t="e">
        <f ca="1">SUMIF(#REF!,"*-Si-VEF-*-"&amp;$A228&amp;"-"&amp;O$2,INDIRECT("'BD Ppto'!"&amp;#REF!))</f>
        <v>#REF!</v>
      </c>
      <c r="P228" s="20" t="e">
        <f ca="1">SUMIF(#REF!,"*-Si-VEQ-*-"&amp;$A228&amp;"-"&amp;O$2,INDIRECT("'BD Ppto'!"&amp;#REF!))</f>
        <v>#REF!</v>
      </c>
      <c r="Q228" s="21" t="e">
        <f ca="1">SUMIF(#REF!,"*-Si-USD-*-"&amp;$A228&amp;"-"&amp;O$2,INDIRECT("'BD Ppto'!"&amp;#REF!))</f>
        <v>#REF!</v>
      </c>
      <c r="S228" s="27">
        <f ca="1">IFERROR(1000*SUMIF(#REF!,"*-Si-*-*-"&amp;$A228&amp;"-"&amp;T$2,INDIRECT("'BD Ppto'!"&amp;#REF!))/(SUM(T228:V228)*V$415),0)</f>
        <v>0</v>
      </c>
      <c r="T228" s="19" t="e">
        <f ca="1">SUMIF(#REF!,"*-Si-VEF-*-"&amp;$A228&amp;"-"&amp;T$2,INDIRECT("'BD Ppto'!"&amp;#REF!))</f>
        <v>#REF!</v>
      </c>
      <c r="U228" s="20" t="e">
        <f ca="1">SUMIF(#REF!,"*-Si-VEQ-*-"&amp;$A228&amp;"-"&amp;T$2,INDIRECT("'BD Ppto'!"&amp;#REF!))</f>
        <v>#REF!</v>
      </c>
      <c r="V228" s="21" t="e">
        <f ca="1">SUMIF(#REF!,"*-Si-USD-*-"&amp;$A228&amp;"-"&amp;T$2,INDIRECT("'BD Ppto'!"&amp;#REF!))</f>
        <v>#REF!</v>
      </c>
      <c r="X228" s="27">
        <f ca="1">IFERROR(1000*SUMIF(#REF!,"*-Si-*-*-"&amp;$A228&amp;"-"&amp;Y$2,INDIRECT("'BD Ppto'!"&amp;#REF!))/(SUM(Y228:AA228)*AA$415),0)</f>
        <v>0</v>
      </c>
      <c r="Y228" s="19" t="e">
        <f ca="1">SUMIF(#REF!,"*-Si-VEF-*-"&amp;$A228&amp;"-"&amp;Y$2,INDIRECT("'BD Ppto'!"&amp;#REF!))</f>
        <v>#REF!</v>
      </c>
      <c r="Z228" s="20" t="e">
        <f ca="1">SUMIF(#REF!,"*-Si-VEQ-*-"&amp;$A228&amp;"-"&amp;Y$2,INDIRECT("'BD Ppto'!"&amp;#REF!))</f>
        <v>#REF!</v>
      </c>
      <c r="AA228" s="21" t="e">
        <f ca="1">SUMIF(#REF!,"*-Si-USD-*-"&amp;$A228&amp;"-"&amp;Y$2,INDIRECT("'BD Ppto'!"&amp;#REF!))</f>
        <v>#REF!</v>
      </c>
      <c r="AC228" s="28">
        <f ca="1">IFERROR(1000*SUMIF(#REF!,"*-Si-*-Si-"&amp;$A228&amp;"-"&amp;AD$2,INDIRECT("'BD Ppto'!"&amp;#REF!))/(SUM(AD228:AF228)*AF$415),0)</f>
        <v>0</v>
      </c>
      <c r="AD228" s="22" t="e">
        <f ca="1">SUMIF(#REF!,"*-Si-VEF-Si-"&amp;$A228&amp;"-"&amp;AD$2,INDIRECT("'BD Ppto'!"&amp;#REF!))</f>
        <v>#REF!</v>
      </c>
      <c r="AE228" s="23" t="e">
        <f ca="1">SUMIF(#REF!,"*-Si-VEQ-Si-"&amp;$A228&amp;"-"&amp;AD$2,INDIRECT("'BD Ppto'!"&amp;#REF!))</f>
        <v>#REF!</v>
      </c>
      <c r="AF228" s="24" t="e">
        <f ca="1">SUMIF(#REF!,"*-Si-USD-Si-"&amp;$A228&amp;"-"&amp;AD$2,INDIRECT("'BD Ppto'!"&amp;#REF!))</f>
        <v>#REF!</v>
      </c>
      <c r="AI228" s="27">
        <f>IFERROR(1000*SUMIF(#REF!,"*-Si-*-*-"&amp;$A228&amp;"-"&amp;$AJ$2,#REF!)/((SUMIF(#REF!,"*-Si-*-*-"&amp;$A228&amp;"-"&amp;$AJ$2,#REF!))*$AV$6),0)</f>
        <v>0</v>
      </c>
      <c r="AJ228" s="25" t="e">
        <f>SUMIF(#REF!,"*-Si-VEF-*-"&amp;$A228&amp;"-"&amp;$AJ$2,#REF!)</f>
        <v>#REF!</v>
      </c>
      <c r="AK228" s="19" t="e">
        <f>SUMIF(#REF!,"*-Si-VEF-*-"&amp;$A228&amp;"-"&amp;$AJ$2,#REF!)</f>
        <v>#REF!</v>
      </c>
      <c r="AL228" s="19" t="e">
        <f>(SUMIF(#REF!,"*-Si-VEF-*-"&amp;$A228&amp;"-"&amp;$AJ$2,#REF!)*AL$6-SUMIF(#REF!,"*-Si-VEF-*-"&amp;$A228&amp;"-"&amp;$AJ$2,#REF!)*AK$6)/AL$5</f>
        <v>#REF!</v>
      </c>
      <c r="AM228" s="19" t="e">
        <f>(SUMIF(#REF!,"*-Si-VEF-*-"&amp;$A228&amp;"-"&amp;$AJ$2,#REF!)*AM$6-SUMIF(#REF!,"*-Si-VEF-*-"&amp;$A228&amp;"-"&amp;$AJ$2,#REF!)*AL$6)/AM$5</f>
        <v>#REF!</v>
      </c>
      <c r="AN228" s="19" t="e">
        <f>(SUMIF(#REF!,"*-Si-VEF-*-"&amp;$A228&amp;"-"&amp;$AJ$2,#REF!)*AN$6-SUMIF(#REF!,"*-Si-VEF-*-"&amp;$A228&amp;"-"&amp;$AJ$2,#REF!)*AM$6)/AN$5</f>
        <v>#REF!</v>
      </c>
      <c r="AO228" s="19" t="e">
        <f>(SUMIF(#REF!,"*-Si-VEF-*-"&amp;$A228&amp;"-"&amp;$AJ$2,#REF!)*AO$6-SUMIF(#REF!,"*-Si-VEF-*-"&amp;$A228&amp;"-"&amp;$AJ$2,#REF!)*AN$6)/AO$5</f>
        <v>#REF!</v>
      </c>
      <c r="AP228" s="19" t="e">
        <f>(SUMIF(#REF!,"*-Si-VEF-*-"&amp;$A228&amp;"-"&amp;$AJ$2,#REF!)*AP$6-SUMIF(#REF!,"*-Si-VEF-*-"&amp;$A228&amp;"-"&amp;$AJ$2,#REF!)*AO$6)/AP$5</f>
        <v>#REF!</v>
      </c>
      <c r="AQ228" s="19" t="e">
        <f>(SUMIF(#REF!,"*-Si-VEF-*-"&amp;$A228&amp;"-"&amp;$AJ$2,#REF!)*AQ$6-SUMIF(#REF!,"*-Si-VEF-*-"&amp;$A228&amp;"-"&amp;$AJ$2,#REF!)*AP$6)/AQ$5</f>
        <v>#REF!</v>
      </c>
      <c r="AR228" s="19" t="e">
        <f>(SUMIF(#REF!,"*-Si-VEF-*-"&amp;$A228&amp;"-"&amp;$AJ$2,#REF!)*AR$6-SUMIF(#REF!,"*-Si-VEF-*-"&amp;$A228&amp;"-"&amp;$AJ$2,#REF!)*AQ$6)/AR$5</f>
        <v>#REF!</v>
      </c>
      <c r="AS228" s="19" t="e">
        <f>(SUMIF(#REF!,"*-Si-VEF-*-"&amp;$A228&amp;"-"&amp;$AJ$2,#REF!)*AS$6-SUMIF(#REF!,"*-Si-VEF-*-"&amp;$A228&amp;"-"&amp;$AJ$2,#REF!)*AR$6)/AS$5</f>
        <v>#REF!</v>
      </c>
      <c r="AT228" s="19" t="e">
        <f>(SUMIF(#REF!,"*-Si-VEF-*-"&amp;$A228&amp;"-"&amp;$AJ$2,#REF!)*AT$6-SUMIF(#REF!,"*-Si-VEF-*-"&amp;$A228&amp;"-"&amp;$AJ$2,#REF!)*AS$6)/AT$5</f>
        <v>#REF!</v>
      </c>
      <c r="AU228" s="19" t="e">
        <f>(SUMIF(#REF!,"*-Si-VEF-*-"&amp;$A228&amp;"-"&amp;$AJ$2,#REF!)*AU$6-SUMIF(#REF!,"*-Si-VEF-*-"&amp;$A228&amp;"-"&amp;$AJ$2,#REF!)*AT$6)/AU$5</f>
        <v>#REF!</v>
      </c>
      <c r="AV228" s="19" t="e">
        <f>(SUMIF(#REF!,"*-Si-VEF-*-"&amp;$A228&amp;"-"&amp;$AJ$2,#REF!)*AV$6-SUMIF(#REF!,"*-Si-VEF-*-"&amp;$A228&amp;"-"&amp;$AJ$2,#REF!)*AU$6)/AV$5</f>
        <v>#REF!</v>
      </c>
      <c r="AX228" s="25" t="e">
        <f>SUMIF(#REF!,"*-Si-VEQ-*-"&amp;$A228&amp;"-"&amp;$AJ$2,#REF!)</f>
        <v>#REF!</v>
      </c>
      <c r="AY228" s="20" t="e">
        <f>SUMIF(#REF!,"*-Si-VEQ-*-"&amp;$A228&amp;"-"&amp;$AJ$2,#REF!)</f>
        <v>#REF!</v>
      </c>
      <c r="AZ228" s="20" t="e">
        <f>(SUMIF(#REF!,"*-Si-VEQ-*-"&amp;$A228&amp;"-"&amp;$AJ$2,#REF!)*AZ$6-SUMIF(#REF!,"*-Si-VEQ-*-"&amp;$A228&amp;"-"&amp;$AJ$2,#REF!)*AY$6)/AZ$5</f>
        <v>#REF!</v>
      </c>
      <c r="BA228" s="20" t="e">
        <f>(SUMIF(#REF!,"*-Si-VEQ-*-"&amp;$A228&amp;"-"&amp;$AJ$2,#REF!)*BA$6-SUMIF(#REF!,"*-Si-VEQ-*-"&amp;$A228&amp;"-"&amp;$AJ$2,#REF!)*AZ$6)/BA$5</f>
        <v>#REF!</v>
      </c>
      <c r="BB228" s="20" t="e">
        <f>(SUMIF(#REF!,"*-Si-VEQ-*-"&amp;$A228&amp;"-"&amp;$AJ$2,#REF!)*BB$6-SUMIF(#REF!,"*-Si-VEQ-*-"&amp;$A228&amp;"-"&amp;$AJ$2,#REF!)*BA$6)/BB$5</f>
        <v>#REF!</v>
      </c>
      <c r="BC228" s="20" t="e">
        <f>(SUMIF(#REF!,"*-Si-VEQ-*-"&amp;$A228&amp;"-"&amp;$AJ$2,#REF!)*BC$6-SUMIF(#REF!,"*-Si-VEQ-*-"&amp;$A228&amp;"-"&amp;$AJ$2,#REF!)*BB$6)/BC$5</f>
        <v>#REF!</v>
      </c>
      <c r="BD228" s="20" t="e">
        <f>(SUMIF(#REF!,"*-Si-VEQ-*-"&amp;$A228&amp;"-"&amp;$AJ$2,#REF!)*BD$6-SUMIF(#REF!,"*-Si-VEQ-*-"&amp;$A228&amp;"-"&amp;$AJ$2,#REF!)*BC$6)/BD$5</f>
        <v>#REF!</v>
      </c>
      <c r="BE228" s="20" t="e">
        <f>(SUMIF(#REF!,"*-Si-VEQ-*-"&amp;$A228&amp;"-"&amp;$AJ$2,#REF!)*BE$6-SUMIF(#REF!,"*-Si-VEQ-*-"&amp;$A228&amp;"-"&amp;$AJ$2,#REF!)*BD$6)/BE$5</f>
        <v>#REF!</v>
      </c>
      <c r="BF228" s="20" t="e">
        <f>(SUMIF(#REF!,"*-Si-VEQ-*-"&amp;$A228&amp;"-"&amp;$AJ$2,#REF!)*BF$6-SUMIF(#REF!,"*-Si-VEQ-*-"&amp;$A228&amp;"-"&amp;$AJ$2,#REF!)*BE$6)/BF$5</f>
        <v>#REF!</v>
      </c>
      <c r="BG228" s="20" t="e">
        <f>(SUMIF(#REF!,"*-Si-VEQ-*-"&amp;$A228&amp;"-"&amp;$AJ$2,#REF!)*BG$6-SUMIF(#REF!,"*-Si-VEQ-*-"&amp;$A228&amp;"-"&amp;$AJ$2,#REF!)*BF$6)/BG$5</f>
        <v>#REF!</v>
      </c>
      <c r="BH228" s="20" t="e">
        <f>(SUMIF(#REF!,"*-Si-VEQ-*-"&amp;$A228&amp;"-"&amp;$AJ$2,#REF!)*BH$6-SUMIF(#REF!,"*-Si-VEQ-*-"&amp;$A228&amp;"-"&amp;$AJ$2,#REF!)*BG$6)/BH$5</f>
        <v>#REF!</v>
      </c>
      <c r="BI228" s="20" t="e">
        <f>(SUMIF(#REF!,"*-Si-VEQ-*-"&amp;$A228&amp;"-"&amp;$AJ$2,#REF!)*BI$6-SUMIF(#REF!,"*-Si-VEQ-*-"&amp;$A228&amp;"-"&amp;$AJ$2,#REF!)*BH$6)/BI$5</f>
        <v>#REF!</v>
      </c>
      <c r="BJ228" s="20" t="e">
        <f>(SUMIF(#REF!,"*-Si-VEQ-*-"&amp;$A228&amp;"-"&amp;$AJ$2,#REF!)*BJ$6-SUMIF(#REF!,"*-Si-VEQ-*-"&amp;$A228&amp;"-"&amp;$AJ$2,#REF!)*BI$6)/BJ$5</f>
        <v>#REF!</v>
      </c>
      <c r="BL228" s="25" t="e">
        <f>SUMIF(#REF!,"*-Si-USD-*-"&amp;$A228&amp;"-"&amp;$AJ$2,#REF!)</f>
        <v>#REF!</v>
      </c>
      <c r="BM228" s="21" t="e">
        <f>SUMIF(#REF!,"*-Si-USD-*-"&amp;$A228&amp;"-"&amp;$AJ$2,#REF!)</f>
        <v>#REF!</v>
      </c>
      <c r="BN228" s="21" t="e">
        <f>(SUMIF(#REF!,"*-Si-USD-*-"&amp;$A228&amp;"-"&amp;$AJ$2,#REF!)*BN$6-SUMIF(#REF!,"*-Si-USD-*-"&amp;$A228&amp;"-"&amp;$AJ$2,#REF!)*BM$6)/BN$5</f>
        <v>#REF!</v>
      </c>
      <c r="BO228" s="21" t="e">
        <f>(SUMIF(#REF!,"*-Si-USD-*-"&amp;$A228&amp;"-"&amp;$AJ$2,#REF!)*BO$6-SUMIF(#REF!,"*-Si-USD-*-"&amp;$A228&amp;"-"&amp;$AJ$2,#REF!)*BN$6)/BO$5</f>
        <v>#REF!</v>
      </c>
      <c r="BP228" s="21" t="e">
        <f>(SUMIF(#REF!,"*-Si-USD-*-"&amp;$A228&amp;"-"&amp;$AJ$2,#REF!)*BP$6-SUMIF(#REF!,"*-Si-USD-*-"&amp;$A228&amp;"-"&amp;$AJ$2,#REF!)*BO$6)/BP$5</f>
        <v>#REF!</v>
      </c>
      <c r="BQ228" s="21" t="e">
        <f>(SUMIF(#REF!,"*-Si-USD-*-"&amp;$A228&amp;"-"&amp;$AJ$2,#REF!)*BQ$6-SUMIF(#REF!,"*-Si-USD-*-"&amp;$A228&amp;"-"&amp;$AJ$2,#REF!)*BP$6)/BQ$5</f>
        <v>#REF!</v>
      </c>
      <c r="BR228" s="21" t="e">
        <f>(SUMIF(#REF!,"*-Si-USD-*-"&amp;$A228&amp;"-"&amp;$AJ$2,#REF!)*BR$6-SUMIF(#REF!,"*-Si-USD-*-"&amp;$A228&amp;"-"&amp;$AJ$2,#REF!)*BQ$6)/BR$5</f>
        <v>#REF!</v>
      </c>
      <c r="BS228" s="21" t="e">
        <f>(SUMIF(#REF!,"*-Si-USD-*-"&amp;$A228&amp;"-"&amp;$AJ$2,#REF!)*BS$6-SUMIF(#REF!,"*-Si-USD-*-"&amp;$A228&amp;"-"&amp;$AJ$2,#REF!)*BR$6)/BS$5</f>
        <v>#REF!</v>
      </c>
      <c r="BT228" s="21" t="e">
        <f>(SUMIF(#REF!,"*-Si-USD-*-"&amp;$A228&amp;"-"&amp;$AJ$2,#REF!)*BT$6-SUMIF(#REF!,"*-Si-USD-*-"&amp;$A228&amp;"-"&amp;$AJ$2,#REF!)*BS$6)/BT$5</f>
        <v>#REF!</v>
      </c>
      <c r="BU228" s="21" t="e">
        <f>(SUMIF(#REF!,"*-Si-USD-*-"&amp;$A228&amp;"-"&amp;$AJ$2,#REF!)*BU$6-SUMIF(#REF!,"*-Si-USD-*-"&amp;$A228&amp;"-"&amp;$AJ$2,#REF!)*BT$6)/BU$5</f>
        <v>#REF!</v>
      </c>
      <c r="BV228" s="21" t="e">
        <f>(SUMIF(#REF!,"*-Si-USD-*-"&amp;$A228&amp;"-"&amp;$AJ$2,#REF!)*BV$6-SUMIF(#REF!,"*-Si-USD-*-"&amp;$A228&amp;"-"&amp;$AJ$2,#REF!)*BU$6)/BV$5</f>
        <v>#REF!</v>
      </c>
      <c r="BW228" s="21" t="e">
        <f>(SUMIF(#REF!,"*-Si-USD-*-"&amp;$A228&amp;"-"&amp;$AJ$2,#REF!)*BW$6-SUMIF(#REF!,"*-Si-USD-*-"&amp;$A228&amp;"-"&amp;$AJ$2,#REF!)*BV$6)/BW$5</f>
        <v>#REF!</v>
      </c>
      <c r="BX228" s="21" t="e">
        <f>(SUMIF(#REF!,"*-Si-USD-*-"&amp;$A228&amp;"-"&amp;$AJ$2,#REF!)*BX$6-SUMIF(#REF!,"*-Si-USD-*-"&amp;$A228&amp;"-"&amp;$AJ$2,#REF!)*BW$6)/BX$5</f>
        <v>#REF!</v>
      </c>
      <c r="CB228" s="28">
        <f>IFERROR(1000*SUMIF(#REF!,"*-Si-*-Si-"&amp;$A228&amp;"-"&amp;$AJ$2,#REF!)/(SUM(CC228:CE228)*$BX$6),0)</f>
        <v>0</v>
      </c>
      <c r="CC228" s="22" t="e">
        <f>SUMIF(#REF!,"*-Si-VEF-Si-"&amp;$A228&amp;"-"&amp;$AJ$2,#REF!)</f>
        <v>#REF!</v>
      </c>
      <c r="CD228" s="23" t="e">
        <f>SUMIF(#REF!,"*-Si-VEQ-Si-"&amp;$A228&amp;"-"&amp;$AJ$2,#REF!)</f>
        <v>#REF!</v>
      </c>
      <c r="CE228" s="24" t="e">
        <f>SUMIF(#REF!,"*-Si-USD-Si-"&amp;$A228&amp;"-"&amp;$AJ$2,#REF!)</f>
        <v>#REF!</v>
      </c>
      <c r="CI228" s="15" t="str">
        <f t="shared" si="53"/>
        <v>E228</v>
      </c>
      <c r="CK228" s="16">
        <v>17</v>
      </c>
      <c r="CL228" s="16">
        <v>0</v>
      </c>
      <c r="CM228" s="16">
        <v>4</v>
      </c>
    </row>
    <row r="229" spans="1:91" ht="20.100000000000001" customHeight="1" x14ac:dyDescent="0.25">
      <c r="A229" s="18" t="s">
        <v>367</v>
      </c>
      <c r="E229" s="15" t="s">
        <v>368</v>
      </c>
      <c r="G229" s="15" t="str">
        <f t="shared" si="55"/>
        <v>D229</v>
      </c>
      <c r="I229" s="27">
        <f ca="1">IFERROR(1000*SUMIF(#REF!,"*-Si-*-*-"&amp;$A229&amp;"-"&amp;J$2,INDIRECT("'BD Ppto'!"&amp;#REF!))/(SUM(J229:L229)*L$415),0)</f>
        <v>0</v>
      </c>
      <c r="J229" s="19" t="e">
        <f ca="1">SUMIF(#REF!,"*-Si-VEF-*-"&amp;$A229&amp;"-"&amp;$J$2,INDIRECT("'BD Ppto'!"&amp;#REF!))</f>
        <v>#REF!</v>
      </c>
      <c r="K229" s="20" t="e">
        <f ca="1">SUMIF(#REF!,"*-Si-VEQ-*-"&amp;$A229&amp;"-"&amp;$J$2,INDIRECT("'BD Ppto'!"&amp;#REF!))</f>
        <v>#REF!</v>
      </c>
      <c r="L229" s="21" t="e">
        <f ca="1">SUMIF(#REF!,"*-Si-USD-*-"&amp;$A229&amp;"-"&amp;$J$2,INDIRECT("'BD Ppto'!"&amp;#REF!))</f>
        <v>#REF!</v>
      </c>
      <c r="N229" s="27">
        <f ca="1">IFERROR(1000*SUMIF(#REF!,"*-Si-*-*-"&amp;$A229&amp;"-"&amp;O$2,INDIRECT("'BD Ppto'!"&amp;#REF!))/(SUM(O229:Q229)*Q$415),0)</f>
        <v>0</v>
      </c>
      <c r="O229" s="19" t="e">
        <f ca="1">SUMIF(#REF!,"*-Si-VEF-*-"&amp;$A229&amp;"-"&amp;O$2,INDIRECT("'BD Ppto'!"&amp;#REF!))</f>
        <v>#REF!</v>
      </c>
      <c r="P229" s="20" t="e">
        <f ca="1">SUMIF(#REF!,"*-Si-VEQ-*-"&amp;$A229&amp;"-"&amp;O$2,INDIRECT("'BD Ppto'!"&amp;#REF!))</f>
        <v>#REF!</v>
      </c>
      <c r="Q229" s="21" t="e">
        <f ca="1">SUMIF(#REF!,"*-Si-USD-*-"&amp;$A229&amp;"-"&amp;O$2,INDIRECT("'BD Ppto'!"&amp;#REF!))</f>
        <v>#REF!</v>
      </c>
      <c r="S229" s="27">
        <f ca="1">IFERROR(1000*SUMIF(#REF!,"*-Si-*-*-"&amp;$A229&amp;"-"&amp;T$2,INDIRECT("'BD Ppto'!"&amp;#REF!))/(SUM(T229:V229)*V$415),0)</f>
        <v>0</v>
      </c>
      <c r="T229" s="19" t="e">
        <f ca="1">SUMIF(#REF!,"*-Si-VEF-*-"&amp;$A229&amp;"-"&amp;T$2,INDIRECT("'BD Ppto'!"&amp;#REF!))</f>
        <v>#REF!</v>
      </c>
      <c r="U229" s="20" t="e">
        <f ca="1">SUMIF(#REF!,"*-Si-VEQ-*-"&amp;$A229&amp;"-"&amp;T$2,INDIRECT("'BD Ppto'!"&amp;#REF!))</f>
        <v>#REF!</v>
      </c>
      <c r="V229" s="21" t="e">
        <f ca="1">SUMIF(#REF!,"*-Si-USD-*-"&amp;$A229&amp;"-"&amp;T$2,INDIRECT("'BD Ppto'!"&amp;#REF!))</f>
        <v>#REF!</v>
      </c>
      <c r="X229" s="27">
        <f ca="1">IFERROR(1000*SUMIF(#REF!,"*-Si-*-*-"&amp;$A229&amp;"-"&amp;Y$2,INDIRECT("'BD Ppto'!"&amp;#REF!))/(SUM(Y229:AA229)*AA$415),0)</f>
        <v>0</v>
      </c>
      <c r="Y229" s="19" t="e">
        <f ca="1">SUMIF(#REF!,"*-Si-VEF-*-"&amp;$A229&amp;"-"&amp;Y$2,INDIRECT("'BD Ppto'!"&amp;#REF!))</f>
        <v>#REF!</v>
      </c>
      <c r="Z229" s="20" t="e">
        <f ca="1">SUMIF(#REF!,"*-Si-VEQ-*-"&amp;$A229&amp;"-"&amp;Y$2,INDIRECT("'BD Ppto'!"&amp;#REF!))</f>
        <v>#REF!</v>
      </c>
      <c r="AA229" s="21" t="e">
        <f ca="1">SUMIF(#REF!,"*-Si-USD-*-"&amp;$A229&amp;"-"&amp;Y$2,INDIRECT("'BD Ppto'!"&amp;#REF!))</f>
        <v>#REF!</v>
      </c>
      <c r="AC229" s="28">
        <f ca="1">IFERROR(1000*SUMIF(#REF!,"*-Si-*-Si-"&amp;$A229&amp;"-"&amp;AD$2,INDIRECT("'BD Ppto'!"&amp;#REF!))/(SUM(AD229:AF229)*AF$415),0)</f>
        <v>0</v>
      </c>
      <c r="AD229" s="22" t="e">
        <f ca="1">SUMIF(#REF!,"*-Si-VEF-Si-"&amp;$A229&amp;"-"&amp;AD$2,INDIRECT("'BD Ppto'!"&amp;#REF!))</f>
        <v>#REF!</v>
      </c>
      <c r="AE229" s="23" t="e">
        <f ca="1">SUMIF(#REF!,"*-Si-VEQ-Si-"&amp;$A229&amp;"-"&amp;AD$2,INDIRECT("'BD Ppto'!"&amp;#REF!))</f>
        <v>#REF!</v>
      </c>
      <c r="AF229" s="24" t="e">
        <f ca="1">SUMIF(#REF!,"*-Si-USD-Si-"&amp;$A229&amp;"-"&amp;AD$2,INDIRECT("'BD Ppto'!"&amp;#REF!))</f>
        <v>#REF!</v>
      </c>
      <c r="AI229" s="27">
        <f>IFERROR(1000*SUMIF(#REF!,"*-Si-*-*-"&amp;$A229&amp;"-"&amp;$AJ$2,#REF!)/((SUMIF(#REF!,"*-Si-*-*-"&amp;$A229&amp;"-"&amp;$AJ$2,#REF!))*$AV$6),0)</f>
        <v>0</v>
      </c>
      <c r="AJ229" s="25" t="e">
        <f>SUMIF(#REF!,"*-Si-VEF-*-"&amp;$A229&amp;"-"&amp;$AJ$2,#REF!)</f>
        <v>#REF!</v>
      </c>
      <c r="AK229" s="19" t="e">
        <f>SUMIF(#REF!,"*-Si-VEF-*-"&amp;$A229&amp;"-"&amp;$AJ$2,#REF!)</f>
        <v>#REF!</v>
      </c>
      <c r="AL229" s="19" t="e">
        <f>(SUMIF(#REF!,"*-Si-VEF-*-"&amp;$A229&amp;"-"&amp;$AJ$2,#REF!)*AL$6-SUMIF(#REF!,"*-Si-VEF-*-"&amp;$A229&amp;"-"&amp;$AJ$2,#REF!)*AK$6)/AL$5</f>
        <v>#REF!</v>
      </c>
      <c r="AM229" s="19" t="e">
        <f>(SUMIF(#REF!,"*-Si-VEF-*-"&amp;$A229&amp;"-"&amp;$AJ$2,#REF!)*AM$6-SUMIF(#REF!,"*-Si-VEF-*-"&amp;$A229&amp;"-"&amp;$AJ$2,#REF!)*AL$6)/AM$5</f>
        <v>#REF!</v>
      </c>
      <c r="AN229" s="19" t="e">
        <f>(SUMIF(#REF!,"*-Si-VEF-*-"&amp;$A229&amp;"-"&amp;$AJ$2,#REF!)*AN$6-SUMIF(#REF!,"*-Si-VEF-*-"&amp;$A229&amp;"-"&amp;$AJ$2,#REF!)*AM$6)/AN$5</f>
        <v>#REF!</v>
      </c>
      <c r="AO229" s="19" t="e">
        <f>(SUMIF(#REF!,"*-Si-VEF-*-"&amp;$A229&amp;"-"&amp;$AJ$2,#REF!)*AO$6-SUMIF(#REF!,"*-Si-VEF-*-"&amp;$A229&amp;"-"&amp;$AJ$2,#REF!)*AN$6)/AO$5</f>
        <v>#REF!</v>
      </c>
      <c r="AP229" s="19" t="e">
        <f>(SUMIF(#REF!,"*-Si-VEF-*-"&amp;$A229&amp;"-"&amp;$AJ$2,#REF!)*AP$6-SUMIF(#REF!,"*-Si-VEF-*-"&amp;$A229&amp;"-"&amp;$AJ$2,#REF!)*AO$6)/AP$5</f>
        <v>#REF!</v>
      </c>
      <c r="AQ229" s="19" t="e">
        <f>(SUMIF(#REF!,"*-Si-VEF-*-"&amp;$A229&amp;"-"&amp;$AJ$2,#REF!)*AQ$6-SUMIF(#REF!,"*-Si-VEF-*-"&amp;$A229&amp;"-"&amp;$AJ$2,#REF!)*AP$6)/AQ$5</f>
        <v>#REF!</v>
      </c>
      <c r="AR229" s="19" t="e">
        <f>(SUMIF(#REF!,"*-Si-VEF-*-"&amp;$A229&amp;"-"&amp;$AJ$2,#REF!)*AR$6-SUMIF(#REF!,"*-Si-VEF-*-"&amp;$A229&amp;"-"&amp;$AJ$2,#REF!)*AQ$6)/AR$5</f>
        <v>#REF!</v>
      </c>
      <c r="AS229" s="19" t="e">
        <f>(SUMIF(#REF!,"*-Si-VEF-*-"&amp;$A229&amp;"-"&amp;$AJ$2,#REF!)*AS$6-SUMIF(#REF!,"*-Si-VEF-*-"&amp;$A229&amp;"-"&amp;$AJ$2,#REF!)*AR$6)/AS$5</f>
        <v>#REF!</v>
      </c>
      <c r="AT229" s="19" t="e">
        <f>(SUMIF(#REF!,"*-Si-VEF-*-"&amp;$A229&amp;"-"&amp;$AJ$2,#REF!)*AT$6-SUMIF(#REF!,"*-Si-VEF-*-"&amp;$A229&amp;"-"&amp;$AJ$2,#REF!)*AS$6)/AT$5</f>
        <v>#REF!</v>
      </c>
      <c r="AU229" s="19" t="e">
        <f>(SUMIF(#REF!,"*-Si-VEF-*-"&amp;$A229&amp;"-"&amp;$AJ$2,#REF!)*AU$6-SUMIF(#REF!,"*-Si-VEF-*-"&amp;$A229&amp;"-"&amp;$AJ$2,#REF!)*AT$6)/AU$5</f>
        <v>#REF!</v>
      </c>
      <c r="AV229" s="19" t="e">
        <f>(SUMIF(#REF!,"*-Si-VEF-*-"&amp;$A229&amp;"-"&amp;$AJ$2,#REF!)*AV$6-SUMIF(#REF!,"*-Si-VEF-*-"&amp;$A229&amp;"-"&amp;$AJ$2,#REF!)*AU$6)/AV$5</f>
        <v>#REF!</v>
      </c>
      <c r="AX229" s="25" t="e">
        <f>SUMIF(#REF!,"*-Si-VEQ-*-"&amp;$A229&amp;"-"&amp;$AJ$2,#REF!)</f>
        <v>#REF!</v>
      </c>
      <c r="AY229" s="20" t="e">
        <f>SUMIF(#REF!,"*-Si-VEQ-*-"&amp;$A229&amp;"-"&amp;$AJ$2,#REF!)</f>
        <v>#REF!</v>
      </c>
      <c r="AZ229" s="20" t="e">
        <f>(SUMIF(#REF!,"*-Si-VEQ-*-"&amp;$A229&amp;"-"&amp;$AJ$2,#REF!)*AZ$6-SUMIF(#REF!,"*-Si-VEQ-*-"&amp;$A229&amp;"-"&amp;$AJ$2,#REF!)*AY$6)/AZ$5</f>
        <v>#REF!</v>
      </c>
      <c r="BA229" s="20" t="e">
        <f>(SUMIF(#REF!,"*-Si-VEQ-*-"&amp;$A229&amp;"-"&amp;$AJ$2,#REF!)*BA$6-SUMIF(#REF!,"*-Si-VEQ-*-"&amp;$A229&amp;"-"&amp;$AJ$2,#REF!)*AZ$6)/BA$5</f>
        <v>#REF!</v>
      </c>
      <c r="BB229" s="20" t="e">
        <f>(SUMIF(#REF!,"*-Si-VEQ-*-"&amp;$A229&amp;"-"&amp;$AJ$2,#REF!)*BB$6-SUMIF(#REF!,"*-Si-VEQ-*-"&amp;$A229&amp;"-"&amp;$AJ$2,#REF!)*BA$6)/BB$5</f>
        <v>#REF!</v>
      </c>
      <c r="BC229" s="20" t="e">
        <f>(SUMIF(#REF!,"*-Si-VEQ-*-"&amp;$A229&amp;"-"&amp;$AJ$2,#REF!)*BC$6-SUMIF(#REF!,"*-Si-VEQ-*-"&amp;$A229&amp;"-"&amp;$AJ$2,#REF!)*BB$6)/BC$5</f>
        <v>#REF!</v>
      </c>
      <c r="BD229" s="20" t="e">
        <f>(SUMIF(#REF!,"*-Si-VEQ-*-"&amp;$A229&amp;"-"&amp;$AJ$2,#REF!)*BD$6-SUMIF(#REF!,"*-Si-VEQ-*-"&amp;$A229&amp;"-"&amp;$AJ$2,#REF!)*BC$6)/BD$5</f>
        <v>#REF!</v>
      </c>
      <c r="BE229" s="20" t="e">
        <f>(SUMIF(#REF!,"*-Si-VEQ-*-"&amp;$A229&amp;"-"&amp;$AJ$2,#REF!)*BE$6-SUMIF(#REF!,"*-Si-VEQ-*-"&amp;$A229&amp;"-"&amp;$AJ$2,#REF!)*BD$6)/BE$5</f>
        <v>#REF!</v>
      </c>
      <c r="BF229" s="20" t="e">
        <f>(SUMIF(#REF!,"*-Si-VEQ-*-"&amp;$A229&amp;"-"&amp;$AJ$2,#REF!)*BF$6-SUMIF(#REF!,"*-Si-VEQ-*-"&amp;$A229&amp;"-"&amp;$AJ$2,#REF!)*BE$6)/BF$5</f>
        <v>#REF!</v>
      </c>
      <c r="BG229" s="20" t="e">
        <f>(SUMIF(#REF!,"*-Si-VEQ-*-"&amp;$A229&amp;"-"&amp;$AJ$2,#REF!)*BG$6-SUMIF(#REF!,"*-Si-VEQ-*-"&amp;$A229&amp;"-"&amp;$AJ$2,#REF!)*BF$6)/BG$5</f>
        <v>#REF!</v>
      </c>
      <c r="BH229" s="20" t="e">
        <f>(SUMIF(#REF!,"*-Si-VEQ-*-"&amp;$A229&amp;"-"&amp;$AJ$2,#REF!)*BH$6-SUMIF(#REF!,"*-Si-VEQ-*-"&amp;$A229&amp;"-"&amp;$AJ$2,#REF!)*BG$6)/BH$5</f>
        <v>#REF!</v>
      </c>
      <c r="BI229" s="20" t="e">
        <f>(SUMIF(#REF!,"*-Si-VEQ-*-"&amp;$A229&amp;"-"&amp;$AJ$2,#REF!)*BI$6-SUMIF(#REF!,"*-Si-VEQ-*-"&amp;$A229&amp;"-"&amp;$AJ$2,#REF!)*BH$6)/BI$5</f>
        <v>#REF!</v>
      </c>
      <c r="BJ229" s="20" t="e">
        <f>(SUMIF(#REF!,"*-Si-VEQ-*-"&amp;$A229&amp;"-"&amp;$AJ$2,#REF!)*BJ$6-SUMIF(#REF!,"*-Si-VEQ-*-"&amp;$A229&amp;"-"&amp;$AJ$2,#REF!)*BI$6)/BJ$5</f>
        <v>#REF!</v>
      </c>
      <c r="BL229" s="25" t="e">
        <f>SUMIF(#REF!,"*-Si-USD-*-"&amp;$A229&amp;"-"&amp;$AJ$2,#REF!)</f>
        <v>#REF!</v>
      </c>
      <c r="BM229" s="21" t="e">
        <f>SUMIF(#REF!,"*-Si-USD-*-"&amp;$A229&amp;"-"&amp;$AJ$2,#REF!)</f>
        <v>#REF!</v>
      </c>
      <c r="BN229" s="21" t="e">
        <f>(SUMIF(#REF!,"*-Si-USD-*-"&amp;$A229&amp;"-"&amp;$AJ$2,#REF!)*BN$6-SUMIF(#REF!,"*-Si-USD-*-"&amp;$A229&amp;"-"&amp;$AJ$2,#REF!)*BM$6)/BN$5</f>
        <v>#REF!</v>
      </c>
      <c r="BO229" s="21" t="e">
        <f>(SUMIF(#REF!,"*-Si-USD-*-"&amp;$A229&amp;"-"&amp;$AJ$2,#REF!)*BO$6-SUMIF(#REF!,"*-Si-USD-*-"&amp;$A229&amp;"-"&amp;$AJ$2,#REF!)*BN$6)/BO$5</f>
        <v>#REF!</v>
      </c>
      <c r="BP229" s="21" t="e">
        <f>(SUMIF(#REF!,"*-Si-USD-*-"&amp;$A229&amp;"-"&amp;$AJ$2,#REF!)*BP$6-SUMIF(#REF!,"*-Si-USD-*-"&amp;$A229&amp;"-"&amp;$AJ$2,#REF!)*BO$6)/BP$5</f>
        <v>#REF!</v>
      </c>
      <c r="BQ229" s="21" t="e">
        <f>(SUMIF(#REF!,"*-Si-USD-*-"&amp;$A229&amp;"-"&amp;$AJ$2,#REF!)*BQ$6-SUMIF(#REF!,"*-Si-USD-*-"&amp;$A229&amp;"-"&amp;$AJ$2,#REF!)*BP$6)/BQ$5</f>
        <v>#REF!</v>
      </c>
      <c r="BR229" s="21" t="e">
        <f>(SUMIF(#REF!,"*-Si-USD-*-"&amp;$A229&amp;"-"&amp;$AJ$2,#REF!)*BR$6-SUMIF(#REF!,"*-Si-USD-*-"&amp;$A229&amp;"-"&amp;$AJ$2,#REF!)*BQ$6)/BR$5</f>
        <v>#REF!</v>
      </c>
      <c r="BS229" s="21" t="e">
        <f>(SUMIF(#REF!,"*-Si-USD-*-"&amp;$A229&amp;"-"&amp;$AJ$2,#REF!)*BS$6-SUMIF(#REF!,"*-Si-USD-*-"&amp;$A229&amp;"-"&amp;$AJ$2,#REF!)*BR$6)/BS$5</f>
        <v>#REF!</v>
      </c>
      <c r="BT229" s="21" t="e">
        <f>(SUMIF(#REF!,"*-Si-USD-*-"&amp;$A229&amp;"-"&amp;$AJ$2,#REF!)*BT$6-SUMIF(#REF!,"*-Si-USD-*-"&amp;$A229&amp;"-"&amp;$AJ$2,#REF!)*BS$6)/BT$5</f>
        <v>#REF!</v>
      </c>
      <c r="BU229" s="21" t="e">
        <f>(SUMIF(#REF!,"*-Si-USD-*-"&amp;$A229&amp;"-"&amp;$AJ$2,#REF!)*BU$6-SUMIF(#REF!,"*-Si-USD-*-"&amp;$A229&amp;"-"&amp;$AJ$2,#REF!)*BT$6)/BU$5</f>
        <v>#REF!</v>
      </c>
      <c r="BV229" s="21" t="e">
        <f>(SUMIF(#REF!,"*-Si-USD-*-"&amp;$A229&amp;"-"&amp;$AJ$2,#REF!)*BV$6-SUMIF(#REF!,"*-Si-USD-*-"&amp;$A229&amp;"-"&amp;$AJ$2,#REF!)*BU$6)/BV$5</f>
        <v>#REF!</v>
      </c>
      <c r="BW229" s="21" t="e">
        <f>(SUMIF(#REF!,"*-Si-USD-*-"&amp;$A229&amp;"-"&amp;$AJ$2,#REF!)*BW$6-SUMIF(#REF!,"*-Si-USD-*-"&amp;$A229&amp;"-"&amp;$AJ$2,#REF!)*BV$6)/BW$5</f>
        <v>#REF!</v>
      </c>
      <c r="BX229" s="21" t="e">
        <f>(SUMIF(#REF!,"*-Si-USD-*-"&amp;$A229&amp;"-"&amp;$AJ$2,#REF!)*BX$6-SUMIF(#REF!,"*-Si-USD-*-"&amp;$A229&amp;"-"&amp;$AJ$2,#REF!)*BW$6)/BX$5</f>
        <v>#REF!</v>
      </c>
      <c r="CB229" s="28">
        <f>IFERROR(1000*SUMIF(#REF!,"*-Si-*-Si-"&amp;$A229&amp;"-"&amp;$AJ$2,#REF!)/(SUM(CC229:CE229)*$BX$6),0)</f>
        <v>0</v>
      </c>
      <c r="CC229" s="22" t="e">
        <f>SUMIF(#REF!,"*-Si-VEF-Si-"&amp;$A229&amp;"-"&amp;$AJ$2,#REF!)</f>
        <v>#REF!</v>
      </c>
      <c r="CD229" s="23" t="e">
        <f>SUMIF(#REF!,"*-Si-VEQ-Si-"&amp;$A229&amp;"-"&amp;$AJ$2,#REF!)</f>
        <v>#REF!</v>
      </c>
      <c r="CE229" s="24" t="e">
        <f>SUMIF(#REF!,"*-Si-USD-Si-"&amp;$A229&amp;"-"&amp;$AJ$2,#REF!)</f>
        <v>#REF!</v>
      </c>
      <c r="CI229" s="15" t="str">
        <f t="shared" si="53"/>
        <v>E229</v>
      </c>
      <c r="CK229" s="16">
        <v>20</v>
      </c>
      <c r="CL229" s="16">
        <v>0</v>
      </c>
      <c r="CM229" s="16">
        <v>4</v>
      </c>
    </row>
    <row r="230" spans="1:91" ht="20.100000000000001" customHeight="1" x14ac:dyDescent="0.25">
      <c r="A230" s="18" t="s">
        <v>369</v>
      </c>
      <c r="E230" s="15" t="s">
        <v>369</v>
      </c>
      <c r="G230" s="15" t="str">
        <f t="shared" si="55"/>
        <v>D230</v>
      </c>
      <c r="I230" s="27">
        <f ca="1">IFERROR(1000*SUMIF(#REF!,"*-Si-*-*-"&amp;$A230&amp;"-"&amp;J$2,INDIRECT("'BD Ppto'!"&amp;#REF!))/(SUM(J230:L230)*L$415),0)</f>
        <v>0</v>
      </c>
      <c r="J230" s="19" t="e">
        <f ca="1">SUMIF(#REF!,"*-Si-VEF-*-"&amp;$A230&amp;"-"&amp;$J$2,INDIRECT("'BD Ppto'!"&amp;#REF!))</f>
        <v>#REF!</v>
      </c>
      <c r="K230" s="20" t="e">
        <f ca="1">SUMIF(#REF!,"*-Si-VEQ-*-"&amp;$A230&amp;"-"&amp;$J$2,INDIRECT("'BD Ppto'!"&amp;#REF!))</f>
        <v>#REF!</v>
      </c>
      <c r="L230" s="21" t="e">
        <f ca="1">SUMIF(#REF!,"*-Si-USD-*-"&amp;$A230&amp;"-"&amp;$J$2,INDIRECT("'BD Ppto'!"&amp;#REF!))</f>
        <v>#REF!</v>
      </c>
      <c r="N230" s="27">
        <f ca="1">IFERROR(1000*SUMIF(#REF!,"*-Si-*-*-"&amp;$A230&amp;"-"&amp;O$2,INDIRECT("'BD Ppto'!"&amp;#REF!))/(SUM(O230:Q230)*Q$415),0)</f>
        <v>0</v>
      </c>
      <c r="O230" s="19" t="e">
        <f ca="1">SUMIF(#REF!,"*-Si-VEF-*-"&amp;$A230&amp;"-"&amp;O$2,INDIRECT("'BD Ppto'!"&amp;#REF!))</f>
        <v>#REF!</v>
      </c>
      <c r="P230" s="20" t="e">
        <f ca="1">SUMIF(#REF!,"*-Si-VEQ-*-"&amp;$A230&amp;"-"&amp;O$2,INDIRECT("'BD Ppto'!"&amp;#REF!))</f>
        <v>#REF!</v>
      </c>
      <c r="Q230" s="21" t="e">
        <f ca="1">SUMIF(#REF!,"*-Si-USD-*-"&amp;$A230&amp;"-"&amp;O$2,INDIRECT("'BD Ppto'!"&amp;#REF!))</f>
        <v>#REF!</v>
      </c>
      <c r="S230" s="27">
        <f ca="1">IFERROR(1000*SUMIF(#REF!,"*-Si-*-*-"&amp;$A230&amp;"-"&amp;T$2,INDIRECT("'BD Ppto'!"&amp;#REF!))/(SUM(T230:V230)*V$415),0)</f>
        <v>0</v>
      </c>
      <c r="T230" s="19" t="e">
        <f ca="1">SUMIF(#REF!,"*-Si-VEF-*-"&amp;$A230&amp;"-"&amp;T$2,INDIRECT("'BD Ppto'!"&amp;#REF!))</f>
        <v>#REF!</v>
      </c>
      <c r="U230" s="20" t="e">
        <f ca="1">SUMIF(#REF!,"*-Si-VEQ-*-"&amp;$A230&amp;"-"&amp;T$2,INDIRECT("'BD Ppto'!"&amp;#REF!))</f>
        <v>#REF!</v>
      </c>
      <c r="V230" s="21" t="e">
        <f ca="1">SUMIF(#REF!,"*-Si-USD-*-"&amp;$A230&amp;"-"&amp;T$2,INDIRECT("'BD Ppto'!"&amp;#REF!))</f>
        <v>#REF!</v>
      </c>
      <c r="X230" s="27">
        <f ca="1">IFERROR(1000*SUMIF(#REF!,"*-Si-*-*-"&amp;$A230&amp;"-"&amp;Y$2,INDIRECT("'BD Ppto'!"&amp;#REF!))/(SUM(Y230:AA230)*AA$415),0)</f>
        <v>0</v>
      </c>
      <c r="Y230" s="19" t="e">
        <f ca="1">SUMIF(#REF!,"*-Si-VEF-*-"&amp;$A230&amp;"-"&amp;Y$2,INDIRECT("'BD Ppto'!"&amp;#REF!))</f>
        <v>#REF!</v>
      </c>
      <c r="Z230" s="20" t="e">
        <f ca="1">SUMIF(#REF!,"*-Si-VEQ-*-"&amp;$A230&amp;"-"&amp;Y$2,INDIRECT("'BD Ppto'!"&amp;#REF!))</f>
        <v>#REF!</v>
      </c>
      <c r="AA230" s="21" t="e">
        <f ca="1">SUMIF(#REF!,"*-Si-USD-*-"&amp;$A230&amp;"-"&amp;Y$2,INDIRECT("'BD Ppto'!"&amp;#REF!))</f>
        <v>#REF!</v>
      </c>
      <c r="AC230" s="28">
        <f ca="1">IFERROR(1000*SUMIF(#REF!,"*-Si-*-Si-"&amp;$A230&amp;"-"&amp;AD$2,INDIRECT("'BD Ppto'!"&amp;#REF!))/(SUM(AD230:AF230)*AF$415),0)</f>
        <v>0</v>
      </c>
      <c r="AD230" s="22" t="e">
        <f ca="1">SUMIF(#REF!,"*-Si-VEF-Si-"&amp;$A230&amp;"-"&amp;AD$2,INDIRECT("'BD Ppto'!"&amp;#REF!))</f>
        <v>#REF!</v>
      </c>
      <c r="AE230" s="23" t="e">
        <f ca="1">SUMIF(#REF!,"*-Si-VEQ-Si-"&amp;$A230&amp;"-"&amp;AD$2,INDIRECT("'BD Ppto'!"&amp;#REF!))</f>
        <v>#REF!</v>
      </c>
      <c r="AF230" s="24" t="e">
        <f ca="1">SUMIF(#REF!,"*-Si-USD-Si-"&amp;$A230&amp;"-"&amp;AD$2,INDIRECT("'BD Ppto'!"&amp;#REF!))</f>
        <v>#REF!</v>
      </c>
      <c r="AI230" s="27">
        <f>IFERROR(1000*SUMIF(#REF!,"*-Si-*-*-"&amp;$A230&amp;"-"&amp;$AJ$2,#REF!)/((SUMIF(#REF!,"*-Si-*-*-"&amp;$A230&amp;"-"&amp;$AJ$2,#REF!))*$AV$6),0)</f>
        <v>0</v>
      </c>
      <c r="AJ230" s="25" t="e">
        <f>SUMIF(#REF!,"*-Si-VEF-*-"&amp;$A230&amp;"-"&amp;$AJ$2,#REF!)</f>
        <v>#REF!</v>
      </c>
      <c r="AK230" s="19" t="e">
        <f>SUMIF(#REF!,"*-Si-VEF-*-"&amp;$A230&amp;"-"&amp;$AJ$2,#REF!)</f>
        <v>#REF!</v>
      </c>
      <c r="AL230" s="19" t="e">
        <f>(SUMIF(#REF!,"*-Si-VEF-*-"&amp;$A230&amp;"-"&amp;$AJ$2,#REF!)*AL$6-SUMIF(#REF!,"*-Si-VEF-*-"&amp;$A230&amp;"-"&amp;$AJ$2,#REF!)*AK$6)/AL$5</f>
        <v>#REF!</v>
      </c>
      <c r="AM230" s="19" t="e">
        <f>(SUMIF(#REF!,"*-Si-VEF-*-"&amp;$A230&amp;"-"&amp;$AJ$2,#REF!)*AM$6-SUMIF(#REF!,"*-Si-VEF-*-"&amp;$A230&amp;"-"&amp;$AJ$2,#REF!)*AL$6)/AM$5</f>
        <v>#REF!</v>
      </c>
      <c r="AN230" s="19" t="e">
        <f>(SUMIF(#REF!,"*-Si-VEF-*-"&amp;$A230&amp;"-"&amp;$AJ$2,#REF!)*AN$6-SUMIF(#REF!,"*-Si-VEF-*-"&amp;$A230&amp;"-"&amp;$AJ$2,#REF!)*AM$6)/AN$5</f>
        <v>#REF!</v>
      </c>
      <c r="AO230" s="19" t="e">
        <f>(SUMIF(#REF!,"*-Si-VEF-*-"&amp;$A230&amp;"-"&amp;$AJ$2,#REF!)*AO$6-SUMIF(#REF!,"*-Si-VEF-*-"&amp;$A230&amp;"-"&amp;$AJ$2,#REF!)*AN$6)/AO$5</f>
        <v>#REF!</v>
      </c>
      <c r="AP230" s="19" t="e">
        <f>(SUMIF(#REF!,"*-Si-VEF-*-"&amp;$A230&amp;"-"&amp;$AJ$2,#REF!)*AP$6-SUMIF(#REF!,"*-Si-VEF-*-"&amp;$A230&amp;"-"&amp;$AJ$2,#REF!)*AO$6)/AP$5</f>
        <v>#REF!</v>
      </c>
      <c r="AQ230" s="19" t="e">
        <f>(SUMIF(#REF!,"*-Si-VEF-*-"&amp;$A230&amp;"-"&amp;$AJ$2,#REF!)*AQ$6-SUMIF(#REF!,"*-Si-VEF-*-"&amp;$A230&amp;"-"&amp;$AJ$2,#REF!)*AP$6)/AQ$5</f>
        <v>#REF!</v>
      </c>
      <c r="AR230" s="19" t="e">
        <f>(SUMIF(#REF!,"*-Si-VEF-*-"&amp;$A230&amp;"-"&amp;$AJ$2,#REF!)*AR$6-SUMIF(#REF!,"*-Si-VEF-*-"&amp;$A230&amp;"-"&amp;$AJ$2,#REF!)*AQ$6)/AR$5</f>
        <v>#REF!</v>
      </c>
      <c r="AS230" s="19" t="e">
        <f>(SUMIF(#REF!,"*-Si-VEF-*-"&amp;$A230&amp;"-"&amp;$AJ$2,#REF!)*AS$6-SUMIF(#REF!,"*-Si-VEF-*-"&amp;$A230&amp;"-"&amp;$AJ$2,#REF!)*AR$6)/AS$5</f>
        <v>#REF!</v>
      </c>
      <c r="AT230" s="19" t="e">
        <f>(SUMIF(#REF!,"*-Si-VEF-*-"&amp;$A230&amp;"-"&amp;$AJ$2,#REF!)*AT$6-SUMIF(#REF!,"*-Si-VEF-*-"&amp;$A230&amp;"-"&amp;$AJ$2,#REF!)*AS$6)/AT$5</f>
        <v>#REF!</v>
      </c>
      <c r="AU230" s="19" t="e">
        <f>(SUMIF(#REF!,"*-Si-VEF-*-"&amp;$A230&amp;"-"&amp;$AJ$2,#REF!)*AU$6-SUMIF(#REF!,"*-Si-VEF-*-"&amp;$A230&amp;"-"&amp;$AJ$2,#REF!)*AT$6)/AU$5</f>
        <v>#REF!</v>
      </c>
      <c r="AV230" s="19" t="e">
        <f>(SUMIF(#REF!,"*-Si-VEF-*-"&amp;$A230&amp;"-"&amp;$AJ$2,#REF!)*AV$6-SUMIF(#REF!,"*-Si-VEF-*-"&amp;$A230&amp;"-"&amp;$AJ$2,#REF!)*AU$6)/AV$5</f>
        <v>#REF!</v>
      </c>
      <c r="AX230" s="25" t="e">
        <f>SUMIF(#REF!,"*-Si-VEQ-*-"&amp;$A230&amp;"-"&amp;$AJ$2,#REF!)</f>
        <v>#REF!</v>
      </c>
      <c r="AY230" s="20" t="e">
        <f>SUMIF(#REF!,"*-Si-VEQ-*-"&amp;$A230&amp;"-"&amp;$AJ$2,#REF!)</f>
        <v>#REF!</v>
      </c>
      <c r="AZ230" s="20" t="e">
        <f>(SUMIF(#REF!,"*-Si-VEQ-*-"&amp;$A230&amp;"-"&amp;$AJ$2,#REF!)*AZ$6-SUMIF(#REF!,"*-Si-VEQ-*-"&amp;$A230&amp;"-"&amp;$AJ$2,#REF!)*AY$6)/AZ$5</f>
        <v>#REF!</v>
      </c>
      <c r="BA230" s="20" t="e">
        <f>(SUMIF(#REF!,"*-Si-VEQ-*-"&amp;$A230&amp;"-"&amp;$AJ$2,#REF!)*BA$6-SUMIF(#REF!,"*-Si-VEQ-*-"&amp;$A230&amp;"-"&amp;$AJ$2,#REF!)*AZ$6)/BA$5</f>
        <v>#REF!</v>
      </c>
      <c r="BB230" s="20" t="e">
        <f>(SUMIF(#REF!,"*-Si-VEQ-*-"&amp;$A230&amp;"-"&amp;$AJ$2,#REF!)*BB$6-SUMIF(#REF!,"*-Si-VEQ-*-"&amp;$A230&amp;"-"&amp;$AJ$2,#REF!)*BA$6)/BB$5</f>
        <v>#REF!</v>
      </c>
      <c r="BC230" s="20" t="e">
        <f>(SUMIF(#REF!,"*-Si-VEQ-*-"&amp;$A230&amp;"-"&amp;$AJ$2,#REF!)*BC$6-SUMIF(#REF!,"*-Si-VEQ-*-"&amp;$A230&amp;"-"&amp;$AJ$2,#REF!)*BB$6)/BC$5</f>
        <v>#REF!</v>
      </c>
      <c r="BD230" s="20" t="e">
        <f>(SUMIF(#REF!,"*-Si-VEQ-*-"&amp;$A230&amp;"-"&amp;$AJ$2,#REF!)*BD$6-SUMIF(#REF!,"*-Si-VEQ-*-"&amp;$A230&amp;"-"&amp;$AJ$2,#REF!)*BC$6)/BD$5</f>
        <v>#REF!</v>
      </c>
      <c r="BE230" s="20" t="e">
        <f>(SUMIF(#REF!,"*-Si-VEQ-*-"&amp;$A230&amp;"-"&amp;$AJ$2,#REF!)*BE$6-SUMIF(#REF!,"*-Si-VEQ-*-"&amp;$A230&amp;"-"&amp;$AJ$2,#REF!)*BD$6)/BE$5</f>
        <v>#REF!</v>
      </c>
      <c r="BF230" s="20" t="e">
        <f>(SUMIF(#REF!,"*-Si-VEQ-*-"&amp;$A230&amp;"-"&amp;$AJ$2,#REF!)*BF$6-SUMIF(#REF!,"*-Si-VEQ-*-"&amp;$A230&amp;"-"&amp;$AJ$2,#REF!)*BE$6)/BF$5</f>
        <v>#REF!</v>
      </c>
      <c r="BG230" s="20" t="e">
        <f>(SUMIF(#REF!,"*-Si-VEQ-*-"&amp;$A230&amp;"-"&amp;$AJ$2,#REF!)*BG$6-SUMIF(#REF!,"*-Si-VEQ-*-"&amp;$A230&amp;"-"&amp;$AJ$2,#REF!)*BF$6)/BG$5</f>
        <v>#REF!</v>
      </c>
      <c r="BH230" s="20" t="e">
        <f>(SUMIF(#REF!,"*-Si-VEQ-*-"&amp;$A230&amp;"-"&amp;$AJ$2,#REF!)*BH$6-SUMIF(#REF!,"*-Si-VEQ-*-"&amp;$A230&amp;"-"&amp;$AJ$2,#REF!)*BG$6)/BH$5</f>
        <v>#REF!</v>
      </c>
      <c r="BI230" s="20" t="e">
        <f>(SUMIF(#REF!,"*-Si-VEQ-*-"&amp;$A230&amp;"-"&amp;$AJ$2,#REF!)*BI$6-SUMIF(#REF!,"*-Si-VEQ-*-"&amp;$A230&amp;"-"&amp;$AJ$2,#REF!)*BH$6)/BI$5</f>
        <v>#REF!</v>
      </c>
      <c r="BJ230" s="20" t="e">
        <f>(SUMIF(#REF!,"*-Si-VEQ-*-"&amp;$A230&amp;"-"&amp;$AJ$2,#REF!)*BJ$6-SUMIF(#REF!,"*-Si-VEQ-*-"&amp;$A230&amp;"-"&amp;$AJ$2,#REF!)*BI$6)/BJ$5</f>
        <v>#REF!</v>
      </c>
      <c r="BL230" s="25" t="e">
        <f>SUMIF(#REF!,"*-Si-USD-*-"&amp;$A230&amp;"-"&amp;$AJ$2,#REF!)</f>
        <v>#REF!</v>
      </c>
      <c r="BM230" s="21" t="e">
        <f>SUMIF(#REF!,"*-Si-USD-*-"&amp;$A230&amp;"-"&amp;$AJ$2,#REF!)</f>
        <v>#REF!</v>
      </c>
      <c r="BN230" s="21" t="e">
        <f>(SUMIF(#REF!,"*-Si-USD-*-"&amp;$A230&amp;"-"&amp;$AJ$2,#REF!)*BN$6-SUMIF(#REF!,"*-Si-USD-*-"&amp;$A230&amp;"-"&amp;$AJ$2,#REF!)*BM$6)/BN$5</f>
        <v>#REF!</v>
      </c>
      <c r="BO230" s="21" t="e">
        <f>(SUMIF(#REF!,"*-Si-USD-*-"&amp;$A230&amp;"-"&amp;$AJ$2,#REF!)*BO$6-SUMIF(#REF!,"*-Si-USD-*-"&amp;$A230&amp;"-"&amp;$AJ$2,#REF!)*BN$6)/BO$5</f>
        <v>#REF!</v>
      </c>
      <c r="BP230" s="21" t="e">
        <f>(SUMIF(#REF!,"*-Si-USD-*-"&amp;$A230&amp;"-"&amp;$AJ$2,#REF!)*BP$6-SUMIF(#REF!,"*-Si-USD-*-"&amp;$A230&amp;"-"&amp;$AJ$2,#REF!)*BO$6)/BP$5</f>
        <v>#REF!</v>
      </c>
      <c r="BQ230" s="21" t="e">
        <f>(SUMIF(#REF!,"*-Si-USD-*-"&amp;$A230&amp;"-"&amp;$AJ$2,#REF!)*BQ$6-SUMIF(#REF!,"*-Si-USD-*-"&amp;$A230&amp;"-"&amp;$AJ$2,#REF!)*BP$6)/BQ$5</f>
        <v>#REF!</v>
      </c>
      <c r="BR230" s="21" t="e">
        <f>(SUMIF(#REF!,"*-Si-USD-*-"&amp;$A230&amp;"-"&amp;$AJ$2,#REF!)*BR$6-SUMIF(#REF!,"*-Si-USD-*-"&amp;$A230&amp;"-"&amp;$AJ$2,#REF!)*BQ$6)/BR$5</f>
        <v>#REF!</v>
      </c>
      <c r="BS230" s="21" t="e">
        <f>(SUMIF(#REF!,"*-Si-USD-*-"&amp;$A230&amp;"-"&amp;$AJ$2,#REF!)*BS$6-SUMIF(#REF!,"*-Si-USD-*-"&amp;$A230&amp;"-"&amp;$AJ$2,#REF!)*BR$6)/BS$5</f>
        <v>#REF!</v>
      </c>
      <c r="BT230" s="21" t="e">
        <f>(SUMIF(#REF!,"*-Si-USD-*-"&amp;$A230&amp;"-"&amp;$AJ$2,#REF!)*BT$6-SUMIF(#REF!,"*-Si-USD-*-"&amp;$A230&amp;"-"&amp;$AJ$2,#REF!)*BS$6)/BT$5</f>
        <v>#REF!</v>
      </c>
      <c r="BU230" s="21" t="e">
        <f>(SUMIF(#REF!,"*-Si-USD-*-"&amp;$A230&amp;"-"&amp;$AJ$2,#REF!)*BU$6-SUMIF(#REF!,"*-Si-USD-*-"&amp;$A230&amp;"-"&amp;$AJ$2,#REF!)*BT$6)/BU$5</f>
        <v>#REF!</v>
      </c>
      <c r="BV230" s="21" t="e">
        <f>(SUMIF(#REF!,"*-Si-USD-*-"&amp;$A230&amp;"-"&amp;$AJ$2,#REF!)*BV$6-SUMIF(#REF!,"*-Si-USD-*-"&amp;$A230&amp;"-"&amp;$AJ$2,#REF!)*BU$6)/BV$5</f>
        <v>#REF!</v>
      </c>
      <c r="BW230" s="21" t="e">
        <f>(SUMIF(#REF!,"*-Si-USD-*-"&amp;$A230&amp;"-"&amp;$AJ$2,#REF!)*BW$6-SUMIF(#REF!,"*-Si-USD-*-"&amp;$A230&amp;"-"&amp;$AJ$2,#REF!)*BV$6)/BW$5</f>
        <v>#REF!</v>
      </c>
      <c r="BX230" s="21" t="e">
        <f>(SUMIF(#REF!,"*-Si-USD-*-"&amp;$A230&amp;"-"&amp;$AJ$2,#REF!)*BX$6-SUMIF(#REF!,"*-Si-USD-*-"&amp;$A230&amp;"-"&amp;$AJ$2,#REF!)*BW$6)/BX$5</f>
        <v>#REF!</v>
      </c>
      <c r="CB230" s="28">
        <f>IFERROR(1000*SUMIF(#REF!,"*-Si-*-Si-"&amp;$A230&amp;"-"&amp;$AJ$2,#REF!)/(SUM(CC230:CE230)*$BX$6),0)</f>
        <v>0</v>
      </c>
      <c r="CC230" s="22" t="e">
        <f>SUMIF(#REF!,"*-Si-VEF-Si-"&amp;$A230&amp;"-"&amp;$AJ$2,#REF!)</f>
        <v>#REF!</v>
      </c>
      <c r="CD230" s="23" t="e">
        <f>SUMIF(#REF!,"*-Si-VEQ-Si-"&amp;$A230&amp;"-"&amp;$AJ$2,#REF!)</f>
        <v>#REF!</v>
      </c>
      <c r="CE230" s="24" t="e">
        <f>SUMIF(#REF!,"*-Si-USD-Si-"&amp;$A230&amp;"-"&amp;$AJ$2,#REF!)</f>
        <v>#REF!</v>
      </c>
      <c r="CI230" s="15" t="str">
        <f t="shared" si="53"/>
        <v>E230</v>
      </c>
      <c r="CK230" s="16">
        <v>5</v>
      </c>
      <c r="CL230" s="16">
        <v>0</v>
      </c>
      <c r="CM230" s="16">
        <v>4</v>
      </c>
    </row>
    <row r="231" spans="1:91" ht="20.100000000000001" customHeight="1" x14ac:dyDescent="0.25">
      <c r="A231" s="18" t="s">
        <v>370</v>
      </c>
      <c r="E231" s="15" t="s">
        <v>370</v>
      </c>
      <c r="G231" s="15" t="str">
        <f t="shared" si="55"/>
        <v>D231</v>
      </c>
      <c r="I231" s="27">
        <f ca="1">IFERROR(1000*SUMIF(#REF!,"*-Si-*-*-"&amp;$A231&amp;"-"&amp;J$2,INDIRECT("'BD Ppto'!"&amp;#REF!))/(SUM(J231:L231)*L$415),0)</f>
        <v>0</v>
      </c>
      <c r="J231" s="19" t="e">
        <f ca="1">SUMIF(#REF!,"*-Si-VEF-*-"&amp;$A231&amp;"-"&amp;$J$2,INDIRECT("'BD Ppto'!"&amp;#REF!))</f>
        <v>#REF!</v>
      </c>
      <c r="K231" s="20" t="e">
        <f ca="1">SUMIF(#REF!,"*-Si-VEQ-*-"&amp;$A231&amp;"-"&amp;$J$2,INDIRECT("'BD Ppto'!"&amp;#REF!))</f>
        <v>#REF!</v>
      </c>
      <c r="L231" s="21" t="e">
        <f ca="1">SUMIF(#REF!,"*-Si-USD-*-"&amp;$A231&amp;"-"&amp;$J$2,INDIRECT("'BD Ppto'!"&amp;#REF!))</f>
        <v>#REF!</v>
      </c>
      <c r="N231" s="27">
        <f ca="1">IFERROR(1000*SUMIF(#REF!,"*-Si-*-*-"&amp;$A231&amp;"-"&amp;O$2,INDIRECT("'BD Ppto'!"&amp;#REF!))/(SUM(O231:Q231)*Q$415),0)</f>
        <v>0</v>
      </c>
      <c r="O231" s="19" t="e">
        <f ca="1">SUMIF(#REF!,"*-Si-VEF-*-"&amp;$A231&amp;"-"&amp;O$2,INDIRECT("'BD Ppto'!"&amp;#REF!))</f>
        <v>#REF!</v>
      </c>
      <c r="P231" s="20" t="e">
        <f ca="1">SUMIF(#REF!,"*-Si-VEQ-*-"&amp;$A231&amp;"-"&amp;O$2,INDIRECT("'BD Ppto'!"&amp;#REF!))</f>
        <v>#REF!</v>
      </c>
      <c r="Q231" s="21" t="e">
        <f ca="1">SUMIF(#REF!,"*-Si-USD-*-"&amp;$A231&amp;"-"&amp;O$2,INDIRECT("'BD Ppto'!"&amp;#REF!))</f>
        <v>#REF!</v>
      </c>
      <c r="S231" s="27">
        <f ca="1">IFERROR(1000*SUMIF(#REF!,"*-Si-*-*-"&amp;$A231&amp;"-"&amp;T$2,INDIRECT("'BD Ppto'!"&amp;#REF!))/(SUM(T231:V231)*V$415),0)</f>
        <v>0</v>
      </c>
      <c r="T231" s="19" t="e">
        <f ca="1">SUMIF(#REF!,"*-Si-VEF-*-"&amp;$A231&amp;"-"&amp;T$2,INDIRECT("'BD Ppto'!"&amp;#REF!))</f>
        <v>#REF!</v>
      </c>
      <c r="U231" s="20" t="e">
        <f ca="1">SUMIF(#REF!,"*-Si-VEQ-*-"&amp;$A231&amp;"-"&amp;T$2,INDIRECT("'BD Ppto'!"&amp;#REF!))</f>
        <v>#REF!</v>
      </c>
      <c r="V231" s="21" t="e">
        <f ca="1">SUMIF(#REF!,"*-Si-USD-*-"&amp;$A231&amp;"-"&amp;T$2,INDIRECT("'BD Ppto'!"&amp;#REF!))</f>
        <v>#REF!</v>
      </c>
      <c r="X231" s="27">
        <f ca="1">IFERROR(1000*SUMIF(#REF!,"*-Si-*-*-"&amp;$A231&amp;"-"&amp;Y$2,INDIRECT("'BD Ppto'!"&amp;#REF!))/(SUM(Y231:AA231)*AA$415),0)</f>
        <v>0</v>
      </c>
      <c r="Y231" s="19" t="e">
        <f ca="1">SUMIF(#REF!,"*-Si-VEF-*-"&amp;$A231&amp;"-"&amp;Y$2,INDIRECT("'BD Ppto'!"&amp;#REF!))</f>
        <v>#REF!</v>
      </c>
      <c r="Z231" s="20" t="e">
        <f ca="1">SUMIF(#REF!,"*-Si-VEQ-*-"&amp;$A231&amp;"-"&amp;Y$2,INDIRECT("'BD Ppto'!"&amp;#REF!))</f>
        <v>#REF!</v>
      </c>
      <c r="AA231" s="21" t="e">
        <f ca="1">SUMIF(#REF!,"*-Si-USD-*-"&amp;$A231&amp;"-"&amp;Y$2,INDIRECT("'BD Ppto'!"&amp;#REF!))</f>
        <v>#REF!</v>
      </c>
      <c r="AC231" s="28">
        <f ca="1">IFERROR(1000*SUMIF(#REF!,"*-Si-*-Si-"&amp;$A231&amp;"-"&amp;AD$2,INDIRECT("'BD Ppto'!"&amp;#REF!))/(SUM(AD231:AF231)*AF$415),0)</f>
        <v>0</v>
      </c>
      <c r="AD231" s="22" t="e">
        <f ca="1">SUMIF(#REF!,"*-Si-VEF-Si-"&amp;$A231&amp;"-"&amp;AD$2,INDIRECT("'BD Ppto'!"&amp;#REF!))</f>
        <v>#REF!</v>
      </c>
      <c r="AE231" s="23" t="e">
        <f ca="1">SUMIF(#REF!,"*-Si-VEQ-Si-"&amp;$A231&amp;"-"&amp;AD$2,INDIRECT("'BD Ppto'!"&amp;#REF!))</f>
        <v>#REF!</v>
      </c>
      <c r="AF231" s="24" t="e">
        <f ca="1">SUMIF(#REF!,"*-Si-USD-Si-"&amp;$A231&amp;"-"&amp;AD$2,INDIRECT("'BD Ppto'!"&amp;#REF!))</f>
        <v>#REF!</v>
      </c>
      <c r="AI231" s="27">
        <f>IFERROR(1000*SUMIF(#REF!,"*-Si-*-*-"&amp;$A231&amp;"-"&amp;$AJ$2,#REF!)/((SUMIF(#REF!,"*-Si-*-*-"&amp;$A231&amp;"-"&amp;$AJ$2,#REF!))*$AV$6),0)</f>
        <v>0</v>
      </c>
      <c r="AJ231" s="25" t="e">
        <f>SUMIF(#REF!,"*-Si-VEF-*-"&amp;$A231&amp;"-"&amp;$AJ$2,#REF!)</f>
        <v>#REF!</v>
      </c>
      <c r="AK231" s="19" t="e">
        <f>SUMIF(#REF!,"*-Si-VEF-*-"&amp;$A231&amp;"-"&amp;$AJ$2,#REF!)</f>
        <v>#REF!</v>
      </c>
      <c r="AL231" s="19" t="e">
        <f>(SUMIF(#REF!,"*-Si-VEF-*-"&amp;$A231&amp;"-"&amp;$AJ$2,#REF!)*AL$6-SUMIF(#REF!,"*-Si-VEF-*-"&amp;$A231&amp;"-"&amp;$AJ$2,#REF!)*AK$6)/AL$5</f>
        <v>#REF!</v>
      </c>
      <c r="AM231" s="19" t="e">
        <f>(SUMIF(#REF!,"*-Si-VEF-*-"&amp;$A231&amp;"-"&amp;$AJ$2,#REF!)*AM$6-SUMIF(#REF!,"*-Si-VEF-*-"&amp;$A231&amp;"-"&amp;$AJ$2,#REF!)*AL$6)/AM$5</f>
        <v>#REF!</v>
      </c>
      <c r="AN231" s="19" t="e">
        <f>(SUMIF(#REF!,"*-Si-VEF-*-"&amp;$A231&amp;"-"&amp;$AJ$2,#REF!)*AN$6-SUMIF(#REF!,"*-Si-VEF-*-"&amp;$A231&amp;"-"&amp;$AJ$2,#REF!)*AM$6)/AN$5</f>
        <v>#REF!</v>
      </c>
      <c r="AO231" s="19" t="e">
        <f>(SUMIF(#REF!,"*-Si-VEF-*-"&amp;$A231&amp;"-"&amp;$AJ$2,#REF!)*AO$6-SUMIF(#REF!,"*-Si-VEF-*-"&amp;$A231&amp;"-"&amp;$AJ$2,#REF!)*AN$6)/AO$5</f>
        <v>#REF!</v>
      </c>
      <c r="AP231" s="19" t="e">
        <f>(SUMIF(#REF!,"*-Si-VEF-*-"&amp;$A231&amp;"-"&amp;$AJ$2,#REF!)*AP$6-SUMIF(#REF!,"*-Si-VEF-*-"&amp;$A231&amp;"-"&amp;$AJ$2,#REF!)*AO$6)/AP$5</f>
        <v>#REF!</v>
      </c>
      <c r="AQ231" s="19" t="e">
        <f>(SUMIF(#REF!,"*-Si-VEF-*-"&amp;$A231&amp;"-"&amp;$AJ$2,#REF!)*AQ$6-SUMIF(#REF!,"*-Si-VEF-*-"&amp;$A231&amp;"-"&amp;$AJ$2,#REF!)*AP$6)/AQ$5</f>
        <v>#REF!</v>
      </c>
      <c r="AR231" s="19" t="e">
        <f>(SUMIF(#REF!,"*-Si-VEF-*-"&amp;$A231&amp;"-"&amp;$AJ$2,#REF!)*AR$6-SUMIF(#REF!,"*-Si-VEF-*-"&amp;$A231&amp;"-"&amp;$AJ$2,#REF!)*AQ$6)/AR$5</f>
        <v>#REF!</v>
      </c>
      <c r="AS231" s="19" t="e">
        <f>(SUMIF(#REF!,"*-Si-VEF-*-"&amp;$A231&amp;"-"&amp;$AJ$2,#REF!)*AS$6-SUMIF(#REF!,"*-Si-VEF-*-"&amp;$A231&amp;"-"&amp;$AJ$2,#REF!)*AR$6)/AS$5</f>
        <v>#REF!</v>
      </c>
      <c r="AT231" s="19" t="e">
        <f>(SUMIF(#REF!,"*-Si-VEF-*-"&amp;$A231&amp;"-"&amp;$AJ$2,#REF!)*AT$6-SUMIF(#REF!,"*-Si-VEF-*-"&amp;$A231&amp;"-"&amp;$AJ$2,#REF!)*AS$6)/AT$5</f>
        <v>#REF!</v>
      </c>
      <c r="AU231" s="19" t="e">
        <f>(SUMIF(#REF!,"*-Si-VEF-*-"&amp;$A231&amp;"-"&amp;$AJ$2,#REF!)*AU$6-SUMIF(#REF!,"*-Si-VEF-*-"&amp;$A231&amp;"-"&amp;$AJ$2,#REF!)*AT$6)/AU$5</f>
        <v>#REF!</v>
      </c>
      <c r="AV231" s="19" t="e">
        <f>(SUMIF(#REF!,"*-Si-VEF-*-"&amp;$A231&amp;"-"&amp;$AJ$2,#REF!)*AV$6-SUMIF(#REF!,"*-Si-VEF-*-"&amp;$A231&amp;"-"&amp;$AJ$2,#REF!)*AU$6)/AV$5</f>
        <v>#REF!</v>
      </c>
      <c r="AX231" s="25" t="e">
        <f>SUMIF(#REF!,"*-Si-VEQ-*-"&amp;$A231&amp;"-"&amp;$AJ$2,#REF!)</f>
        <v>#REF!</v>
      </c>
      <c r="AY231" s="20" t="e">
        <f>SUMIF(#REF!,"*-Si-VEQ-*-"&amp;$A231&amp;"-"&amp;$AJ$2,#REF!)</f>
        <v>#REF!</v>
      </c>
      <c r="AZ231" s="20" t="e">
        <f>(SUMIF(#REF!,"*-Si-VEQ-*-"&amp;$A231&amp;"-"&amp;$AJ$2,#REF!)*AZ$6-SUMIF(#REF!,"*-Si-VEQ-*-"&amp;$A231&amp;"-"&amp;$AJ$2,#REF!)*AY$6)/AZ$5</f>
        <v>#REF!</v>
      </c>
      <c r="BA231" s="20" t="e">
        <f>(SUMIF(#REF!,"*-Si-VEQ-*-"&amp;$A231&amp;"-"&amp;$AJ$2,#REF!)*BA$6-SUMIF(#REF!,"*-Si-VEQ-*-"&amp;$A231&amp;"-"&amp;$AJ$2,#REF!)*AZ$6)/BA$5</f>
        <v>#REF!</v>
      </c>
      <c r="BB231" s="20" t="e">
        <f>(SUMIF(#REF!,"*-Si-VEQ-*-"&amp;$A231&amp;"-"&amp;$AJ$2,#REF!)*BB$6-SUMIF(#REF!,"*-Si-VEQ-*-"&amp;$A231&amp;"-"&amp;$AJ$2,#REF!)*BA$6)/BB$5</f>
        <v>#REF!</v>
      </c>
      <c r="BC231" s="20" t="e">
        <f>(SUMIF(#REF!,"*-Si-VEQ-*-"&amp;$A231&amp;"-"&amp;$AJ$2,#REF!)*BC$6-SUMIF(#REF!,"*-Si-VEQ-*-"&amp;$A231&amp;"-"&amp;$AJ$2,#REF!)*BB$6)/BC$5</f>
        <v>#REF!</v>
      </c>
      <c r="BD231" s="20" t="e">
        <f>(SUMIF(#REF!,"*-Si-VEQ-*-"&amp;$A231&amp;"-"&amp;$AJ$2,#REF!)*BD$6-SUMIF(#REF!,"*-Si-VEQ-*-"&amp;$A231&amp;"-"&amp;$AJ$2,#REF!)*BC$6)/BD$5</f>
        <v>#REF!</v>
      </c>
      <c r="BE231" s="20" t="e">
        <f>(SUMIF(#REF!,"*-Si-VEQ-*-"&amp;$A231&amp;"-"&amp;$AJ$2,#REF!)*BE$6-SUMIF(#REF!,"*-Si-VEQ-*-"&amp;$A231&amp;"-"&amp;$AJ$2,#REF!)*BD$6)/BE$5</f>
        <v>#REF!</v>
      </c>
      <c r="BF231" s="20" t="e">
        <f>(SUMIF(#REF!,"*-Si-VEQ-*-"&amp;$A231&amp;"-"&amp;$AJ$2,#REF!)*BF$6-SUMIF(#REF!,"*-Si-VEQ-*-"&amp;$A231&amp;"-"&amp;$AJ$2,#REF!)*BE$6)/BF$5</f>
        <v>#REF!</v>
      </c>
      <c r="BG231" s="20" t="e">
        <f>(SUMIF(#REF!,"*-Si-VEQ-*-"&amp;$A231&amp;"-"&amp;$AJ$2,#REF!)*BG$6-SUMIF(#REF!,"*-Si-VEQ-*-"&amp;$A231&amp;"-"&amp;$AJ$2,#REF!)*BF$6)/BG$5</f>
        <v>#REF!</v>
      </c>
      <c r="BH231" s="20" t="e">
        <f>(SUMIF(#REF!,"*-Si-VEQ-*-"&amp;$A231&amp;"-"&amp;$AJ$2,#REF!)*BH$6-SUMIF(#REF!,"*-Si-VEQ-*-"&amp;$A231&amp;"-"&amp;$AJ$2,#REF!)*BG$6)/BH$5</f>
        <v>#REF!</v>
      </c>
      <c r="BI231" s="20" t="e">
        <f>(SUMIF(#REF!,"*-Si-VEQ-*-"&amp;$A231&amp;"-"&amp;$AJ$2,#REF!)*BI$6-SUMIF(#REF!,"*-Si-VEQ-*-"&amp;$A231&amp;"-"&amp;$AJ$2,#REF!)*BH$6)/BI$5</f>
        <v>#REF!</v>
      </c>
      <c r="BJ231" s="20" t="e">
        <f>(SUMIF(#REF!,"*-Si-VEQ-*-"&amp;$A231&amp;"-"&amp;$AJ$2,#REF!)*BJ$6-SUMIF(#REF!,"*-Si-VEQ-*-"&amp;$A231&amp;"-"&amp;$AJ$2,#REF!)*BI$6)/BJ$5</f>
        <v>#REF!</v>
      </c>
      <c r="BL231" s="25" t="e">
        <f>SUMIF(#REF!,"*-Si-USD-*-"&amp;$A231&amp;"-"&amp;$AJ$2,#REF!)</f>
        <v>#REF!</v>
      </c>
      <c r="BM231" s="21" t="e">
        <f>SUMIF(#REF!,"*-Si-USD-*-"&amp;$A231&amp;"-"&amp;$AJ$2,#REF!)</f>
        <v>#REF!</v>
      </c>
      <c r="BN231" s="21" t="e">
        <f>(SUMIF(#REF!,"*-Si-USD-*-"&amp;$A231&amp;"-"&amp;$AJ$2,#REF!)*BN$6-SUMIF(#REF!,"*-Si-USD-*-"&amp;$A231&amp;"-"&amp;$AJ$2,#REF!)*BM$6)/BN$5</f>
        <v>#REF!</v>
      </c>
      <c r="BO231" s="21" t="e">
        <f>(SUMIF(#REF!,"*-Si-USD-*-"&amp;$A231&amp;"-"&amp;$AJ$2,#REF!)*BO$6-SUMIF(#REF!,"*-Si-USD-*-"&amp;$A231&amp;"-"&amp;$AJ$2,#REF!)*BN$6)/BO$5</f>
        <v>#REF!</v>
      </c>
      <c r="BP231" s="21" t="e">
        <f>(SUMIF(#REF!,"*-Si-USD-*-"&amp;$A231&amp;"-"&amp;$AJ$2,#REF!)*BP$6-SUMIF(#REF!,"*-Si-USD-*-"&amp;$A231&amp;"-"&amp;$AJ$2,#REF!)*BO$6)/BP$5</f>
        <v>#REF!</v>
      </c>
      <c r="BQ231" s="21" t="e">
        <f>(SUMIF(#REF!,"*-Si-USD-*-"&amp;$A231&amp;"-"&amp;$AJ$2,#REF!)*BQ$6-SUMIF(#REF!,"*-Si-USD-*-"&amp;$A231&amp;"-"&amp;$AJ$2,#REF!)*BP$6)/BQ$5</f>
        <v>#REF!</v>
      </c>
      <c r="BR231" s="21" t="e">
        <f>(SUMIF(#REF!,"*-Si-USD-*-"&amp;$A231&amp;"-"&amp;$AJ$2,#REF!)*BR$6-SUMIF(#REF!,"*-Si-USD-*-"&amp;$A231&amp;"-"&amp;$AJ$2,#REF!)*BQ$6)/BR$5</f>
        <v>#REF!</v>
      </c>
      <c r="BS231" s="21" t="e">
        <f>(SUMIF(#REF!,"*-Si-USD-*-"&amp;$A231&amp;"-"&amp;$AJ$2,#REF!)*BS$6-SUMIF(#REF!,"*-Si-USD-*-"&amp;$A231&amp;"-"&amp;$AJ$2,#REF!)*BR$6)/BS$5</f>
        <v>#REF!</v>
      </c>
      <c r="BT231" s="21" t="e">
        <f>(SUMIF(#REF!,"*-Si-USD-*-"&amp;$A231&amp;"-"&amp;$AJ$2,#REF!)*BT$6-SUMIF(#REF!,"*-Si-USD-*-"&amp;$A231&amp;"-"&amp;$AJ$2,#REF!)*BS$6)/BT$5</f>
        <v>#REF!</v>
      </c>
      <c r="BU231" s="21" t="e">
        <f>(SUMIF(#REF!,"*-Si-USD-*-"&amp;$A231&amp;"-"&amp;$AJ$2,#REF!)*BU$6-SUMIF(#REF!,"*-Si-USD-*-"&amp;$A231&amp;"-"&amp;$AJ$2,#REF!)*BT$6)/BU$5</f>
        <v>#REF!</v>
      </c>
      <c r="BV231" s="21" t="e">
        <f>(SUMIF(#REF!,"*-Si-USD-*-"&amp;$A231&amp;"-"&amp;$AJ$2,#REF!)*BV$6-SUMIF(#REF!,"*-Si-USD-*-"&amp;$A231&amp;"-"&amp;$AJ$2,#REF!)*BU$6)/BV$5</f>
        <v>#REF!</v>
      </c>
      <c r="BW231" s="21" t="e">
        <f>(SUMIF(#REF!,"*-Si-USD-*-"&amp;$A231&amp;"-"&amp;$AJ$2,#REF!)*BW$6-SUMIF(#REF!,"*-Si-USD-*-"&amp;$A231&amp;"-"&amp;$AJ$2,#REF!)*BV$6)/BW$5</f>
        <v>#REF!</v>
      </c>
      <c r="BX231" s="21" t="e">
        <f>(SUMIF(#REF!,"*-Si-USD-*-"&amp;$A231&amp;"-"&amp;$AJ$2,#REF!)*BX$6-SUMIF(#REF!,"*-Si-USD-*-"&amp;$A231&amp;"-"&amp;$AJ$2,#REF!)*BW$6)/BX$5</f>
        <v>#REF!</v>
      </c>
      <c r="CB231" s="28">
        <f>IFERROR(1000*SUMIF(#REF!,"*-Si-*-Si-"&amp;$A231&amp;"-"&amp;$AJ$2,#REF!)/(SUM(CC231:CE231)*$BX$6),0)</f>
        <v>0</v>
      </c>
      <c r="CC231" s="22" t="e">
        <f>SUMIF(#REF!,"*-Si-VEF-Si-"&amp;$A231&amp;"-"&amp;$AJ$2,#REF!)</f>
        <v>#REF!</v>
      </c>
      <c r="CD231" s="23" t="e">
        <f>SUMIF(#REF!,"*-Si-VEQ-Si-"&amp;$A231&amp;"-"&amp;$AJ$2,#REF!)</f>
        <v>#REF!</v>
      </c>
      <c r="CE231" s="24" t="e">
        <f>SUMIF(#REF!,"*-Si-USD-Si-"&amp;$A231&amp;"-"&amp;$AJ$2,#REF!)</f>
        <v>#REF!</v>
      </c>
      <c r="CI231" s="15" t="str">
        <f t="shared" si="53"/>
        <v>E231</v>
      </c>
      <c r="CK231" s="16">
        <v>5</v>
      </c>
      <c r="CL231" s="16">
        <v>0</v>
      </c>
      <c r="CM231" s="16">
        <v>4</v>
      </c>
    </row>
    <row r="232" spans="1:91" ht="20.100000000000001" customHeight="1" x14ac:dyDescent="0.25">
      <c r="A232" s="18" t="s">
        <v>371</v>
      </c>
      <c r="E232" s="15" t="s">
        <v>371</v>
      </c>
      <c r="G232" s="15" t="str">
        <f t="shared" si="55"/>
        <v>D232</v>
      </c>
      <c r="I232" s="27">
        <f ca="1">IFERROR(1000*SUMIF(#REF!,"*-Si-*-*-"&amp;$A232&amp;"-"&amp;J$2,INDIRECT("'BD Ppto'!"&amp;#REF!))/(SUM(J232:L232)*L$415),0)</f>
        <v>0</v>
      </c>
      <c r="J232" s="19" t="e">
        <f ca="1">SUMIF(#REF!,"*-Si-VEF-*-"&amp;$A232&amp;"-"&amp;$J$2,INDIRECT("'BD Ppto'!"&amp;#REF!))</f>
        <v>#REF!</v>
      </c>
      <c r="K232" s="20" t="e">
        <f ca="1">SUMIF(#REF!,"*-Si-VEQ-*-"&amp;$A232&amp;"-"&amp;$J$2,INDIRECT("'BD Ppto'!"&amp;#REF!))</f>
        <v>#REF!</v>
      </c>
      <c r="L232" s="21" t="e">
        <f ca="1">SUMIF(#REF!,"*-Si-USD-*-"&amp;$A232&amp;"-"&amp;$J$2,INDIRECT("'BD Ppto'!"&amp;#REF!))</f>
        <v>#REF!</v>
      </c>
      <c r="N232" s="27">
        <f ca="1">IFERROR(1000*SUMIF(#REF!,"*-Si-*-*-"&amp;$A232&amp;"-"&amp;O$2,INDIRECT("'BD Ppto'!"&amp;#REF!))/(SUM(O232:Q232)*Q$415),0)</f>
        <v>0</v>
      </c>
      <c r="O232" s="19" t="e">
        <f ca="1">SUMIF(#REF!,"*-Si-VEF-*-"&amp;$A232&amp;"-"&amp;O$2,INDIRECT("'BD Ppto'!"&amp;#REF!))</f>
        <v>#REF!</v>
      </c>
      <c r="P232" s="20" t="e">
        <f ca="1">SUMIF(#REF!,"*-Si-VEQ-*-"&amp;$A232&amp;"-"&amp;O$2,INDIRECT("'BD Ppto'!"&amp;#REF!))</f>
        <v>#REF!</v>
      </c>
      <c r="Q232" s="21" t="e">
        <f ca="1">SUMIF(#REF!,"*-Si-USD-*-"&amp;$A232&amp;"-"&amp;O$2,INDIRECT("'BD Ppto'!"&amp;#REF!))</f>
        <v>#REF!</v>
      </c>
      <c r="S232" s="27">
        <f ca="1">IFERROR(1000*SUMIF(#REF!,"*-Si-*-*-"&amp;$A232&amp;"-"&amp;T$2,INDIRECT("'BD Ppto'!"&amp;#REF!))/(SUM(T232:V232)*V$415),0)</f>
        <v>0</v>
      </c>
      <c r="T232" s="19" t="e">
        <f ca="1">SUMIF(#REF!,"*-Si-VEF-*-"&amp;$A232&amp;"-"&amp;T$2,INDIRECT("'BD Ppto'!"&amp;#REF!))</f>
        <v>#REF!</v>
      </c>
      <c r="U232" s="20" t="e">
        <f ca="1">SUMIF(#REF!,"*-Si-VEQ-*-"&amp;$A232&amp;"-"&amp;T$2,INDIRECT("'BD Ppto'!"&amp;#REF!))</f>
        <v>#REF!</v>
      </c>
      <c r="V232" s="21" t="e">
        <f ca="1">SUMIF(#REF!,"*-Si-USD-*-"&amp;$A232&amp;"-"&amp;T$2,INDIRECT("'BD Ppto'!"&amp;#REF!))</f>
        <v>#REF!</v>
      </c>
      <c r="X232" s="27">
        <f ca="1">IFERROR(1000*SUMIF(#REF!,"*-Si-*-*-"&amp;$A232&amp;"-"&amp;Y$2,INDIRECT("'BD Ppto'!"&amp;#REF!))/(SUM(Y232:AA232)*AA$415),0)</f>
        <v>0</v>
      </c>
      <c r="Y232" s="19" t="e">
        <f ca="1">SUMIF(#REF!,"*-Si-VEF-*-"&amp;$A232&amp;"-"&amp;Y$2,INDIRECT("'BD Ppto'!"&amp;#REF!))</f>
        <v>#REF!</v>
      </c>
      <c r="Z232" s="20" t="e">
        <f ca="1">SUMIF(#REF!,"*-Si-VEQ-*-"&amp;$A232&amp;"-"&amp;Y$2,INDIRECT("'BD Ppto'!"&amp;#REF!))</f>
        <v>#REF!</v>
      </c>
      <c r="AA232" s="21" t="e">
        <f ca="1">SUMIF(#REF!,"*-Si-USD-*-"&amp;$A232&amp;"-"&amp;Y$2,INDIRECT("'BD Ppto'!"&amp;#REF!))</f>
        <v>#REF!</v>
      </c>
      <c r="AC232" s="28">
        <f ca="1">IFERROR(1000*SUMIF(#REF!,"*-Si-*-Si-"&amp;$A232&amp;"-"&amp;AD$2,INDIRECT("'BD Ppto'!"&amp;#REF!))/(SUM(AD232:AF232)*AF$415),0)</f>
        <v>0</v>
      </c>
      <c r="AD232" s="22" t="e">
        <f ca="1">SUMIF(#REF!,"*-Si-VEF-Si-"&amp;$A232&amp;"-"&amp;AD$2,INDIRECT("'BD Ppto'!"&amp;#REF!))</f>
        <v>#REF!</v>
      </c>
      <c r="AE232" s="23" t="e">
        <f ca="1">SUMIF(#REF!,"*-Si-VEQ-Si-"&amp;$A232&amp;"-"&amp;AD$2,INDIRECT("'BD Ppto'!"&amp;#REF!))</f>
        <v>#REF!</v>
      </c>
      <c r="AF232" s="24" t="e">
        <f ca="1">SUMIF(#REF!,"*-Si-USD-Si-"&amp;$A232&amp;"-"&amp;AD$2,INDIRECT("'BD Ppto'!"&amp;#REF!))</f>
        <v>#REF!</v>
      </c>
      <c r="AI232" s="27">
        <f>IFERROR(1000*SUMIF(#REF!,"*-Si-*-*-"&amp;$A232&amp;"-"&amp;$AJ$2,#REF!)/((SUMIF(#REF!,"*-Si-*-*-"&amp;$A232&amp;"-"&amp;$AJ$2,#REF!))*$AV$6),0)</f>
        <v>0</v>
      </c>
      <c r="AJ232" s="25" t="e">
        <f>SUMIF(#REF!,"*-Si-VEF-*-"&amp;$A232&amp;"-"&amp;$AJ$2,#REF!)</f>
        <v>#REF!</v>
      </c>
      <c r="AK232" s="19" t="e">
        <f>SUMIF(#REF!,"*-Si-VEF-*-"&amp;$A232&amp;"-"&amp;$AJ$2,#REF!)</f>
        <v>#REF!</v>
      </c>
      <c r="AL232" s="19" t="e">
        <f>(SUMIF(#REF!,"*-Si-VEF-*-"&amp;$A232&amp;"-"&amp;$AJ$2,#REF!)*AL$6-SUMIF(#REF!,"*-Si-VEF-*-"&amp;$A232&amp;"-"&amp;$AJ$2,#REF!)*AK$6)/AL$5</f>
        <v>#REF!</v>
      </c>
      <c r="AM232" s="19" t="e">
        <f>(SUMIF(#REF!,"*-Si-VEF-*-"&amp;$A232&amp;"-"&amp;$AJ$2,#REF!)*AM$6-SUMIF(#REF!,"*-Si-VEF-*-"&amp;$A232&amp;"-"&amp;$AJ$2,#REF!)*AL$6)/AM$5</f>
        <v>#REF!</v>
      </c>
      <c r="AN232" s="19" t="e">
        <f>(SUMIF(#REF!,"*-Si-VEF-*-"&amp;$A232&amp;"-"&amp;$AJ$2,#REF!)*AN$6-SUMIF(#REF!,"*-Si-VEF-*-"&amp;$A232&amp;"-"&amp;$AJ$2,#REF!)*AM$6)/AN$5</f>
        <v>#REF!</v>
      </c>
      <c r="AO232" s="19" t="e">
        <f>(SUMIF(#REF!,"*-Si-VEF-*-"&amp;$A232&amp;"-"&amp;$AJ$2,#REF!)*AO$6-SUMIF(#REF!,"*-Si-VEF-*-"&amp;$A232&amp;"-"&amp;$AJ$2,#REF!)*AN$6)/AO$5</f>
        <v>#REF!</v>
      </c>
      <c r="AP232" s="19" t="e">
        <f>(SUMIF(#REF!,"*-Si-VEF-*-"&amp;$A232&amp;"-"&amp;$AJ$2,#REF!)*AP$6-SUMIF(#REF!,"*-Si-VEF-*-"&amp;$A232&amp;"-"&amp;$AJ$2,#REF!)*AO$6)/AP$5</f>
        <v>#REF!</v>
      </c>
      <c r="AQ232" s="19" t="e">
        <f>(SUMIF(#REF!,"*-Si-VEF-*-"&amp;$A232&amp;"-"&amp;$AJ$2,#REF!)*AQ$6-SUMIF(#REF!,"*-Si-VEF-*-"&amp;$A232&amp;"-"&amp;$AJ$2,#REF!)*AP$6)/AQ$5</f>
        <v>#REF!</v>
      </c>
      <c r="AR232" s="19" t="e">
        <f>(SUMIF(#REF!,"*-Si-VEF-*-"&amp;$A232&amp;"-"&amp;$AJ$2,#REF!)*AR$6-SUMIF(#REF!,"*-Si-VEF-*-"&amp;$A232&amp;"-"&amp;$AJ$2,#REF!)*AQ$6)/AR$5</f>
        <v>#REF!</v>
      </c>
      <c r="AS232" s="19" t="e">
        <f>(SUMIF(#REF!,"*-Si-VEF-*-"&amp;$A232&amp;"-"&amp;$AJ$2,#REF!)*AS$6-SUMIF(#REF!,"*-Si-VEF-*-"&amp;$A232&amp;"-"&amp;$AJ$2,#REF!)*AR$6)/AS$5</f>
        <v>#REF!</v>
      </c>
      <c r="AT232" s="19" t="e">
        <f>(SUMIF(#REF!,"*-Si-VEF-*-"&amp;$A232&amp;"-"&amp;$AJ$2,#REF!)*AT$6-SUMIF(#REF!,"*-Si-VEF-*-"&amp;$A232&amp;"-"&amp;$AJ$2,#REF!)*AS$6)/AT$5</f>
        <v>#REF!</v>
      </c>
      <c r="AU232" s="19" t="e">
        <f>(SUMIF(#REF!,"*-Si-VEF-*-"&amp;$A232&amp;"-"&amp;$AJ$2,#REF!)*AU$6-SUMIF(#REF!,"*-Si-VEF-*-"&amp;$A232&amp;"-"&amp;$AJ$2,#REF!)*AT$6)/AU$5</f>
        <v>#REF!</v>
      </c>
      <c r="AV232" s="19" t="e">
        <f>(SUMIF(#REF!,"*-Si-VEF-*-"&amp;$A232&amp;"-"&amp;$AJ$2,#REF!)*AV$6-SUMIF(#REF!,"*-Si-VEF-*-"&amp;$A232&amp;"-"&amp;$AJ$2,#REF!)*AU$6)/AV$5</f>
        <v>#REF!</v>
      </c>
      <c r="AX232" s="25" t="e">
        <f>SUMIF(#REF!,"*-Si-VEQ-*-"&amp;$A232&amp;"-"&amp;$AJ$2,#REF!)</f>
        <v>#REF!</v>
      </c>
      <c r="AY232" s="20" t="e">
        <f>SUMIF(#REF!,"*-Si-VEQ-*-"&amp;$A232&amp;"-"&amp;$AJ$2,#REF!)</f>
        <v>#REF!</v>
      </c>
      <c r="AZ232" s="20" t="e">
        <f>(SUMIF(#REF!,"*-Si-VEQ-*-"&amp;$A232&amp;"-"&amp;$AJ$2,#REF!)*AZ$6-SUMIF(#REF!,"*-Si-VEQ-*-"&amp;$A232&amp;"-"&amp;$AJ$2,#REF!)*AY$6)/AZ$5</f>
        <v>#REF!</v>
      </c>
      <c r="BA232" s="20" t="e">
        <f>(SUMIF(#REF!,"*-Si-VEQ-*-"&amp;$A232&amp;"-"&amp;$AJ$2,#REF!)*BA$6-SUMIF(#REF!,"*-Si-VEQ-*-"&amp;$A232&amp;"-"&amp;$AJ$2,#REF!)*AZ$6)/BA$5</f>
        <v>#REF!</v>
      </c>
      <c r="BB232" s="20" t="e">
        <f>(SUMIF(#REF!,"*-Si-VEQ-*-"&amp;$A232&amp;"-"&amp;$AJ$2,#REF!)*BB$6-SUMIF(#REF!,"*-Si-VEQ-*-"&amp;$A232&amp;"-"&amp;$AJ$2,#REF!)*BA$6)/BB$5</f>
        <v>#REF!</v>
      </c>
      <c r="BC232" s="20" t="e">
        <f>(SUMIF(#REF!,"*-Si-VEQ-*-"&amp;$A232&amp;"-"&amp;$AJ$2,#REF!)*BC$6-SUMIF(#REF!,"*-Si-VEQ-*-"&amp;$A232&amp;"-"&amp;$AJ$2,#REF!)*BB$6)/BC$5</f>
        <v>#REF!</v>
      </c>
      <c r="BD232" s="20" t="e">
        <f>(SUMIF(#REF!,"*-Si-VEQ-*-"&amp;$A232&amp;"-"&amp;$AJ$2,#REF!)*BD$6-SUMIF(#REF!,"*-Si-VEQ-*-"&amp;$A232&amp;"-"&amp;$AJ$2,#REF!)*BC$6)/BD$5</f>
        <v>#REF!</v>
      </c>
      <c r="BE232" s="20" t="e">
        <f>(SUMIF(#REF!,"*-Si-VEQ-*-"&amp;$A232&amp;"-"&amp;$AJ$2,#REF!)*BE$6-SUMIF(#REF!,"*-Si-VEQ-*-"&amp;$A232&amp;"-"&amp;$AJ$2,#REF!)*BD$6)/BE$5</f>
        <v>#REF!</v>
      </c>
      <c r="BF232" s="20" t="e">
        <f>(SUMIF(#REF!,"*-Si-VEQ-*-"&amp;$A232&amp;"-"&amp;$AJ$2,#REF!)*BF$6-SUMIF(#REF!,"*-Si-VEQ-*-"&amp;$A232&amp;"-"&amp;$AJ$2,#REF!)*BE$6)/BF$5</f>
        <v>#REF!</v>
      </c>
      <c r="BG232" s="20" t="e">
        <f>(SUMIF(#REF!,"*-Si-VEQ-*-"&amp;$A232&amp;"-"&amp;$AJ$2,#REF!)*BG$6-SUMIF(#REF!,"*-Si-VEQ-*-"&amp;$A232&amp;"-"&amp;$AJ$2,#REF!)*BF$6)/BG$5</f>
        <v>#REF!</v>
      </c>
      <c r="BH232" s="20" t="e">
        <f>(SUMIF(#REF!,"*-Si-VEQ-*-"&amp;$A232&amp;"-"&amp;$AJ$2,#REF!)*BH$6-SUMIF(#REF!,"*-Si-VEQ-*-"&amp;$A232&amp;"-"&amp;$AJ$2,#REF!)*BG$6)/BH$5</f>
        <v>#REF!</v>
      </c>
      <c r="BI232" s="20" t="e">
        <f>(SUMIF(#REF!,"*-Si-VEQ-*-"&amp;$A232&amp;"-"&amp;$AJ$2,#REF!)*BI$6-SUMIF(#REF!,"*-Si-VEQ-*-"&amp;$A232&amp;"-"&amp;$AJ$2,#REF!)*BH$6)/BI$5</f>
        <v>#REF!</v>
      </c>
      <c r="BJ232" s="20" t="e">
        <f>(SUMIF(#REF!,"*-Si-VEQ-*-"&amp;$A232&amp;"-"&amp;$AJ$2,#REF!)*BJ$6-SUMIF(#REF!,"*-Si-VEQ-*-"&amp;$A232&amp;"-"&amp;$AJ$2,#REF!)*BI$6)/BJ$5</f>
        <v>#REF!</v>
      </c>
      <c r="BL232" s="25" t="e">
        <f>SUMIF(#REF!,"*-Si-USD-*-"&amp;$A232&amp;"-"&amp;$AJ$2,#REF!)</f>
        <v>#REF!</v>
      </c>
      <c r="BM232" s="21" t="e">
        <f>SUMIF(#REF!,"*-Si-USD-*-"&amp;$A232&amp;"-"&amp;$AJ$2,#REF!)</f>
        <v>#REF!</v>
      </c>
      <c r="BN232" s="21" t="e">
        <f>(SUMIF(#REF!,"*-Si-USD-*-"&amp;$A232&amp;"-"&amp;$AJ$2,#REF!)*BN$6-SUMIF(#REF!,"*-Si-USD-*-"&amp;$A232&amp;"-"&amp;$AJ$2,#REF!)*BM$6)/BN$5</f>
        <v>#REF!</v>
      </c>
      <c r="BO232" s="21" t="e">
        <f>(SUMIF(#REF!,"*-Si-USD-*-"&amp;$A232&amp;"-"&amp;$AJ$2,#REF!)*BO$6-SUMIF(#REF!,"*-Si-USD-*-"&amp;$A232&amp;"-"&amp;$AJ$2,#REF!)*BN$6)/BO$5</f>
        <v>#REF!</v>
      </c>
      <c r="BP232" s="21" t="e">
        <f>(SUMIF(#REF!,"*-Si-USD-*-"&amp;$A232&amp;"-"&amp;$AJ$2,#REF!)*BP$6-SUMIF(#REF!,"*-Si-USD-*-"&amp;$A232&amp;"-"&amp;$AJ$2,#REF!)*BO$6)/BP$5</f>
        <v>#REF!</v>
      </c>
      <c r="BQ232" s="21" t="e">
        <f>(SUMIF(#REF!,"*-Si-USD-*-"&amp;$A232&amp;"-"&amp;$AJ$2,#REF!)*BQ$6-SUMIF(#REF!,"*-Si-USD-*-"&amp;$A232&amp;"-"&amp;$AJ$2,#REF!)*BP$6)/BQ$5</f>
        <v>#REF!</v>
      </c>
      <c r="BR232" s="21" t="e">
        <f>(SUMIF(#REF!,"*-Si-USD-*-"&amp;$A232&amp;"-"&amp;$AJ$2,#REF!)*BR$6-SUMIF(#REF!,"*-Si-USD-*-"&amp;$A232&amp;"-"&amp;$AJ$2,#REF!)*BQ$6)/BR$5</f>
        <v>#REF!</v>
      </c>
      <c r="BS232" s="21" t="e">
        <f>(SUMIF(#REF!,"*-Si-USD-*-"&amp;$A232&amp;"-"&amp;$AJ$2,#REF!)*BS$6-SUMIF(#REF!,"*-Si-USD-*-"&amp;$A232&amp;"-"&amp;$AJ$2,#REF!)*BR$6)/BS$5</f>
        <v>#REF!</v>
      </c>
      <c r="BT232" s="21" t="e">
        <f>(SUMIF(#REF!,"*-Si-USD-*-"&amp;$A232&amp;"-"&amp;$AJ$2,#REF!)*BT$6-SUMIF(#REF!,"*-Si-USD-*-"&amp;$A232&amp;"-"&amp;$AJ$2,#REF!)*BS$6)/BT$5</f>
        <v>#REF!</v>
      </c>
      <c r="BU232" s="21" t="e">
        <f>(SUMIF(#REF!,"*-Si-USD-*-"&amp;$A232&amp;"-"&amp;$AJ$2,#REF!)*BU$6-SUMIF(#REF!,"*-Si-USD-*-"&amp;$A232&amp;"-"&amp;$AJ$2,#REF!)*BT$6)/BU$5</f>
        <v>#REF!</v>
      </c>
      <c r="BV232" s="21" t="e">
        <f>(SUMIF(#REF!,"*-Si-USD-*-"&amp;$A232&amp;"-"&amp;$AJ$2,#REF!)*BV$6-SUMIF(#REF!,"*-Si-USD-*-"&amp;$A232&amp;"-"&amp;$AJ$2,#REF!)*BU$6)/BV$5</f>
        <v>#REF!</v>
      </c>
      <c r="BW232" s="21" t="e">
        <f>(SUMIF(#REF!,"*-Si-USD-*-"&amp;$A232&amp;"-"&amp;$AJ$2,#REF!)*BW$6-SUMIF(#REF!,"*-Si-USD-*-"&amp;$A232&amp;"-"&amp;$AJ$2,#REF!)*BV$6)/BW$5</f>
        <v>#REF!</v>
      </c>
      <c r="BX232" s="21" t="e">
        <f>(SUMIF(#REF!,"*-Si-USD-*-"&amp;$A232&amp;"-"&amp;$AJ$2,#REF!)*BX$6-SUMIF(#REF!,"*-Si-USD-*-"&amp;$A232&amp;"-"&amp;$AJ$2,#REF!)*BW$6)/BX$5</f>
        <v>#REF!</v>
      </c>
      <c r="CB232" s="28">
        <f>IFERROR(1000*SUMIF(#REF!,"*-Si-*-Si-"&amp;$A232&amp;"-"&amp;$AJ$2,#REF!)/(SUM(CC232:CE232)*$BX$6),0)</f>
        <v>0</v>
      </c>
      <c r="CC232" s="22" t="e">
        <f>SUMIF(#REF!,"*-Si-VEF-Si-"&amp;$A232&amp;"-"&amp;$AJ$2,#REF!)</f>
        <v>#REF!</v>
      </c>
      <c r="CD232" s="23" t="e">
        <f>SUMIF(#REF!,"*-Si-VEQ-Si-"&amp;$A232&amp;"-"&amp;$AJ$2,#REF!)</f>
        <v>#REF!</v>
      </c>
      <c r="CE232" s="24" t="e">
        <f>SUMIF(#REF!,"*-Si-USD-Si-"&amp;$A232&amp;"-"&amp;$AJ$2,#REF!)</f>
        <v>#REF!</v>
      </c>
      <c r="CI232" s="15" t="str">
        <f t="shared" si="53"/>
        <v>E232</v>
      </c>
      <c r="CK232" s="16">
        <v>5</v>
      </c>
      <c r="CL232" s="16">
        <v>0</v>
      </c>
      <c r="CM232" s="16">
        <v>4</v>
      </c>
    </row>
    <row r="233" spans="1:91" ht="20.100000000000001" customHeight="1" x14ac:dyDescent="0.25">
      <c r="A233" s="18" t="s">
        <v>372</v>
      </c>
      <c r="E233" s="15" t="s">
        <v>372</v>
      </c>
      <c r="G233" s="15" t="str">
        <f t="shared" si="55"/>
        <v>D233</v>
      </c>
      <c r="I233" s="27">
        <f ca="1">IFERROR(1000*SUMIF(#REF!,"*-Si-*-*-"&amp;$A233&amp;"-"&amp;J$2,INDIRECT("'BD Ppto'!"&amp;#REF!))/(SUM(J233:L233)*L$415),0)</f>
        <v>0</v>
      </c>
      <c r="J233" s="19" t="e">
        <f ca="1">SUMIF(#REF!,"*-Si-VEF-*-"&amp;$A233&amp;"-"&amp;$J$2,INDIRECT("'BD Ppto'!"&amp;#REF!))</f>
        <v>#REF!</v>
      </c>
      <c r="K233" s="20" t="e">
        <f ca="1">SUMIF(#REF!,"*-Si-VEQ-*-"&amp;$A233&amp;"-"&amp;$J$2,INDIRECT("'BD Ppto'!"&amp;#REF!))</f>
        <v>#REF!</v>
      </c>
      <c r="L233" s="21" t="e">
        <f ca="1">SUMIF(#REF!,"*-Si-USD-*-"&amp;$A233&amp;"-"&amp;$J$2,INDIRECT("'BD Ppto'!"&amp;#REF!))</f>
        <v>#REF!</v>
      </c>
      <c r="N233" s="27">
        <f ca="1">IFERROR(1000*SUMIF(#REF!,"*-Si-*-*-"&amp;$A233&amp;"-"&amp;O$2,INDIRECT("'BD Ppto'!"&amp;#REF!))/(SUM(O233:Q233)*Q$415),0)</f>
        <v>0</v>
      </c>
      <c r="O233" s="19" t="e">
        <f ca="1">SUMIF(#REF!,"*-Si-VEF-*-"&amp;$A233&amp;"-"&amp;O$2,INDIRECT("'BD Ppto'!"&amp;#REF!))</f>
        <v>#REF!</v>
      </c>
      <c r="P233" s="20" t="e">
        <f ca="1">SUMIF(#REF!,"*-Si-VEQ-*-"&amp;$A233&amp;"-"&amp;O$2,INDIRECT("'BD Ppto'!"&amp;#REF!))</f>
        <v>#REF!</v>
      </c>
      <c r="Q233" s="21" t="e">
        <f ca="1">SUMIF(#REF!,"*-Si-USD-*-"&amp;$A233&amp;"-"&amp;O$2,INDIRECT("'BD Ppto'!"&amp;#REF!))</f>
        <v>#REF!</v>
      </c>
      <c r="S233" s="27">
        <f ca="1">IFERROR(1000*SUMIF(#REF!,"*-Si-*-*-"&amp;$A233&amp;"-"&amp;T$2,INDIRECT("'BD Ppto'!"&amp;#REF!))/(SUM(T233:V233)*V$415),0)</f>
        <v>0</v>
      </c>
      <c r="T233" s="19" t="e">
        <f ca="1">SUMIF(#REF!,"*-Si-VEF-*-"&amp;$A233&amp;"-"&amp;T$2,INDIRECT("'BD Ppto'!"&amp;#REF!))</f>
        <v>#REF!</v>
      </c>
      <c r="U233" s="20" t="e">
        <f ca="1">SUMIF(#REF!,"*-Si-VEQ-*-"&amp;$A233&amp;"-"&amp;T$2,INDIRECT("'BD Ppto'!"&amp;#REF!))</f>
        <v>#REF!</v>
      </c>
      <c r="V233" s="21" t="e">
        <f ca="1">SUMIF(#REF!,"*-Si-USD-*-"&amp;$A233&amp;"-"&amp;T$2,INDIRECT("'BD Ppto'!"&amp;#REF!))</f>
        <v>#REF!</v>
      </c>
      <c r="X233" s="27">
        <f ca="1">IFERROR(1000*SUMIF(#REF!,"*-Si-*-*-"&amp;$A233&amp;"-"&amp;Y$2,INDIRECT("'BD Ppto'!"&amp;#REF!))/(SUM(Y233:AA233)*AA$415),0)</f>
        <v>0</v>
      </c>
      <c r="Y233" s="19" t="e">
        <f ca="1">SUMIF(#REF!,"*-Si-VEF-*-"&amp;$A233&amp;"-"&amp;Y$2,INDIRECT("'BD Ppto'!"&amp;#REF!))</f>
        <v>#REF!</v>
      </c>
      <c r="Z233" s="20" t="e">
        <f ca="1">SUMIF(#REF!,"*-Si-VEQ-*-"&amp;$A233&amp;"-"&amp;Y$2,INDIRECT("'BD Ppto'!"&amp;#REF!))</f>
        <v>#REF!</v>
      </c>
      <c r="AA233" s="21" t="e">
        <f ca="1">SUMIF(#REF!,"*-Si-USD-*-"&amp;$A233&amp;"-"&amp;Y$2,INDIRECT("'BD Ppto'!"&amp;#REF!))</f>
        <v>#REF!</v>
      </c>
      <c r="AC233" s="28">
        <f ca="1">IFERROR(1000*SUMIF(#REF!,"*-Si-*-Si-"&amp;$A233&amp;"-"&amp;AD$2,INDIRECT("'BD Ppto'!"&amp;#REF!))/(SUM(AD233:AF233)*AF$415),0)</f>
        <v>0</v>
      </c>
      <c r="AD233" s="22" t="e">
        <f ca="1">SUMIF(#REF!,"*-Si-VEF-Si-"&amp;$A233&amp;"-"&amp;AD$2,INDIRECT("'BD Ppto'!"&amp;#REF!))</f>
        <v>#REF!</v>
      </c>
      <c r="AE233" s="23" t="e">
        <f ca="1">SUMIF(#REF!,"*-Si-VEQ-Si-"&amp;$A233&amp;"-"&amp;AD$2,INDIRECT("'BD Ppto'!"&amp;#REF!))</f>
        <v>#REF!</v>
      </c>
      <c r="AF233" s="24" t="e">
        <f ca="1">SUMIF(#REF!,"*-Si-USD-Si-"&amp;$A233&amp;"-"&amp;AD$2,INDIRECT("'BD Ppto'!"&amp;#REF!))</f>
        <v>#REF!</v>
      </c>
      <c r="AI233" s="27">
        <f>IFERROR(1000*SUMIF(#REF!,"*-Si-*-*-"&amp;$A233&amp;"-"&amp;$AJ$2,#REF!)/((SUMIF(#REF!,"*-Si-*-*-"&amp;$A233&amp;"-"&amp;$AJ$2,#REF!))*$AV$6),0)</f>
        <v>0</v>
      </c>
      <c r="AJ233" s="25" t="e">
        <f>SUMIF(#REF!,"*-Si-VEF-*-"&amp;$A233&amp;"-"&amp;$AJ$2,#REF!)</f>
        <v>#REF!</v>
      </c>
      <c r="AK233" s="19" t="e">
        <f>SUMIF(#REF!,"*-Si-VEF-*-"&amp;$A233&amp;"-"&amp;$AJ$2,#REF!)</f>
        <v>#REF!</v>
      </c>
      <c r="AL233" s="19" t="e">
        <f>(SUMIF(#REF!,"*-Si-VEF-*-"&amp;$A233&amp;"-"&amp;$AJ$2,#REF!)*AL$6-SUMIF(#REF!,"*-Si-VEF-*-"&amp;$A233&amp;"-"&amp;$AJ$2,#REF!)*AK$6)/AL$5</f>
        <v>#REF!</v>
      </c>
      <c r="AM233" s="19" t="e">
        <f>(SUMIF(#REF!,"*-Si-VEF-*-"&amp;$A233&amp;"-"&amp;$AJ$2,#REF!)*AM$6-SUMIF(#REF!,"*-Si-VEF-*-"&amp;$A233&amp;"-"&amp;$AJ$2,#REF!)*AL$6)/AM$5</f>
        <v>#REF!</v>
      </c>
      <c r="AN233" s="19" t="e">
        <f>(SUMIF(#REF!,"*-Si-VEF-*-"&amp;$A233&amp;"-"&amp;$AJ$2,#REF!)*AN$6-SUMIF(#REF!,"*-Si-VEF-*-"&amp;$A233&amp;"-"&amp;$AJ$2,#REF!)*AM$6)/AN$5</f>
        <v>#REF!</v>
      </c>
      <c r="AO233" s="19" t="e">
        <f>(SUMIF(#REF!,"*-Si-VEF-*-"&amp;$A233&amp;"-"&amp;$AJ$2,#REF!)*AO$6-SUMIF(#REF!,"*-Si-VEF-*-"&amp;$A233&amp;"-"&amp;$AJ$2,#REF!)*AN$6)/AO$5</f>
        <v>#REF!</v>
      </c>
      <c r="AP233" s="19" t="e">
        <f>(SUMIF(#REF!,"*-Si-VEF-*-"&amp;$A233&amp;"-"&amp;$AJ$2,#REF!)*AP$6-SUMIF(#REF!,"*-Si-VEF-*-"&amp;$A233&amp;"-"&amp;$AJ$2,#REF!)*AO$6)/AP$5</f>
        <v>#REF!</v>
      </c>
      <c r="AQ233" s="19" t="e">
        <f>(SUMIF(#REF!,"*-Si-VEF-*-"&amp;$A233&amp;"-"&amp;$AJ$2,#REF!)*AQ$6-SUMIF(#REF!,"*-Si-VEF-*-"&amp;$A233&amp;"-"&amp;$AJ$2,#REF!)*AP$6)/AQ$5</f>
        <v>#REF!</v>
      </c>
      <c r="AR233" s="19" t="e">
        <f>(SUMIF(#REF!,"*-Si-VEF-*-"&amp;$A233&amp;"-"&amp;$AJ$2,#REF!)*AR$6-SUMIF(#REF!,"*-Si-VEF-*-"&amp;$A233&amp;"-"&amp;$AJ$2,#REF!)*AQ$6)/AR$5</f>
        <v>#REF!</v>
      </c>
      <c r="AS233" s="19" t="e">
        <f>(SUMIF(#REF!,"*-Si-VEF-*-"&amp;$A233&amp;"-"&amp;$AJ$2,#REF!)*AS$6-SUMIF(#REF!,"*-Si-VEF-*-"&amp;$A233&amp;"-"&amp;$AJ$2,#REF!)*AR$6)/AS$5</f>
        <v>#REF!</v>
      </c>
      <c r="AT233" s="19" t="e">
        <f>(SUMIF(#REF!,"*-Si-VEF-*-"&amp;$A233&amp;"-"&amp;$AJ$2,#REF!)*AT$6-SUMIF(#REF!,"*-Si-VEF-*-"&amp;$A233&amp;"-"&amp;$AJ$2,#REF!)*AS$6)/AT$5</f>
        <v>#REF!</v>
      </c>
      <c r="AU233" s="19" t="e">
        <f>(SUMIF(#REF!,"*-Si-VEF-*-"&amp;$A233&amp;"-"&amp;$AJ$2,#REF!)*AU$6-SUMIF(#REF!,"*-Si-VEF-*-"&amp;$A233&amp;"-"&amp;$AJ$2,#REF!)*AT$6)/AU$5</f>
        <v>#REF!</v>
      </c>
      <c r="AV233" s="19" t="e">
        <f>(SUMIF(#REF!,"*-Si-VEF-*-"&amp;$A233&amp;"-"&amp;$AJ$2,#REF!)*AV$6-SUMIF(#REF!,"*-Si-VEF-*-"&amp;$A233&amp;"-"&amp;$AJ$2,#REF!)*AU$6)/AV$5</f>
        <v>#REF!</v>
      </c>
      <c r="AX233" s="25" t="e">
        <f>SUMIF(#REF!,"*-Si-VEQ-*-"&amp;$A233&amp;"-"&amp;$AJ$2,#REF!)</f>
        <v>#REF!</v>
      </c>
      <c r="AY233" s="20" t="e">
        <f>SUMIF(#REF!,"*-Si-VEQ-*-"&amp;$A233&amp;"-"&amp;$AJ$2,#REF!)</f>
        <v>#REF!</v>
      </c>
      <c r="AZ233" s="20" t="e">
        <f>(SUMIF(#REF!,"*-Si-VEQ-*-"&amp;$A233&amp;"-"&amp;$AJ$2,#REF!)*AZ$6-SUMIF(#REF!,"*-Si-VEQ-*-"&amp;$A233&amp;"-"&amp;$AJ$2,#REF!)*AY$6)/AZ$5</f>
        <v>#REF!</v>
      </c>
      <c r="BA233" s="20" t="e">
        <f>(SUMIF(#REF!,"*-Si-VEQ-*-"&amp;$A233&amp;"-"&amp;$AJ$2,#REF!)*BA$6-SUMIF(#REF!,"*-Si-VEQ-*-"&amp;$A233&amp;"-"&amp;$AJ$2,#REF!)*AZ$6)/BA$5</f>
        <v>#REF!</v>
      </c>
      <c r="BB233" s="20" t="e">
        <f>(SUMIF(#REF!,"*-Si-VEQ-*-"&amp;$A233&amp;"-"&amp;$AJ$2,#REF!)*BB$6-SUMIF(#REF!,"*-Si-VEQ-*-"&amp;$A233&amp;"-"&amp;$AJ$2,#REF!)*BA$6)/BB$5</f>
        <v>#REF!</v>
      </c>
      <c r="BC233" s="20" t="e">
        <f>(SUMIF(#REF!,"*-Si-VEQ-*-"&amp;$A233&amp;"-"&amp;$AJ$2,#REF!)*BC$6-SUMIF(#REF!,"*-Si-VEQ-*-"&amp;$A233&amp;"-"&amp;$AJ$2,#REF!)*BB$6)/BC$5</f>
        <v>#REF!</v>
      </c>
      <c r="BD233" s="20" t="e">
        <f>(SUMIF(#REF!,"*-Si-VEQ-*-"&amp;$A233&amp;"-"&amp;$AJ$2,#REF!)*BD$6-SUMIF(#REF!,"*-Si-VEQ-*-"&amp;$A233&amp;"-"&amp;$AJ$2,#REF!)*BC$6)/BD$5</f>
        <v>#REF!</v>
      </c>
      <c r="BE233" s="20" t="e">
        <f>(SUMIF(#REF!,"*-Si-VEQ-*-"&amp;$A233&amp;"-"&amp;$AJ$2,#REF!)*BE$6-SUMIF(#REF!,"*-Si-VEQ-*-"&amp;$A233&amp;"-"&amp;$AJ$2,#REF!)*BD$6)/BE$5</f>
        <v>#REF!</v>
      </c>
      <c r="BF233" s="20" t="e">
        <f>(SUMIF(#REF!,"*-Si-VEQ-*-"&amp;$A233&amp;"-"&amp;$AJ$2,#REF!)*BF$6-SUMIF(#REF!,"*-Si-VEQ-*-"&amp;$A233&amp;"-"&amp;$AJ$2,#REF!)*BE$6)/BF$5</f>
        <v>#REF!</v>
      </c>
      <c r="BG233" s="20" t="e">
        <f>(SUMIF(#REF!,"*-Si-VEQ-*-"&amp;$A233&amp;"-"&amp;$AJ$2,#REF!)*BG$6-SUMIF(#REF!,"*-Si-VEQ-*-"&amp;$A233&amp;"-"&amp;$AJ$2,#REF!)*BF$6)/BG$5</f>
        <v>#REF!</v>
      </c>
      <c r="BH233" s="20" t="e">
        <f>(SUMIF(#REF!,"*-Si-VEQ-*-"&amp;$A233&amp;"-"&amp;$AJ$2,#REF!)*BH$6-SUMIF(#REF!,"*-Si-VEQ-*-"&amp;$A233&amp;"-"&amp;$AJ$2,#REF!)*BG$6)/BH$5</f>
        <v>#REF!</v>
      </c>
      <c r="BI233" s="20" t="e">
        <f>(SUMIF(#REF!,"*-Si-VEQ-*-"&amp;$A233&amp;"-"&amp;$AJ$2,#REF!)*BI$6-SUMIF(#REF!,"*-Si-VEQ-*-"&amp;$A233&amp;"-"&amp;$AJ$2,#REF!)*BH$6)/BI$5</f>
        <v>#REF!</v>
      </c>
      <c r="BJ233" s="20" t="e">
        <f>(SUMIF(#REF!,"*-Si-VEQ-*-"&amp;$A233&amp;"-"&amp;$AJ$2,#REF!)*BJ$6-SUMIF(#REF!,"*-Si-VEQ-*-"&amp;$A233&amp;"-"&amp;$AJ$2,#REF!)*BI$6)/BJ$5</f>
        <v>#REF!</v>
      </c>
      <c r="BL233" s="25" t="e">
        <f>SUMIF(#REF!,"*-Si-USD-*-"&amp;$A233&amp;"-"&amp;$AJ$2,#REF!)</f>
        <v>#REF!</v>
      </c>
      <c r="BM233" s="21" t="e">
        <f>SUMIF(#REF!,"*-Si-USD-*-"&amp;$A233&amp;"-"&amp;$AJ$2,#REF!)</f>
        <v>#REF!</v>
      </c>
      <c r="BN233" s="21" t="e">
        <f>(SUMIF(#REF!,"*-Si-USD-*-"&amp;$A233&amp;"-"&amp;$AJ$2,#REF!)*BN$6-SUMIF(#REF!,"*-Si-USD-*-"&amp;$A233&amp;"-"&amp;$AJ$2,#REF!)*BM$6)/BN$5</f>
        <v>#REF!</v>
      </c>
      <c r="BO233" s="21" t="e">
        <f>(SUMIF(#REF!,"*-Si-USD-*-"&amp;$A233&amp;"-"&amp;$AJ$2,#REF!)*BO$6-SUMIF(#REF!,"*-Si-USD-*-"&amp;$A233&amp;"-"&amp;$AJ$2,#REF!)*BN$6)/BO$5</f>
        <v>#REF!</v>
      </c>
      <c r="BP233" s="21" t="e">
        <f>(SUMIF(#REF!,"*-Si-USD-*-"&amp;$A233&amp;"-"&amp;$AJ$2,#REF!)*BP$6-SUMIF(#REF!,"*-Si-USD-*-"&amp;$A233&amp;"-"&amp;$AJ$2,#REF!)*BO$6)/BP$5</f>
        <v>#REF!</v>
      </c>
      <c r="BQ233" s="21" t="e">
        <f>(SUMIF(#REF!,"*-Si-USD-*-"&amp;$A233&amp;"-"&amp;$AJ$2,#REF!)*BQ$6-SUMIF(#REF!,"*-Si-USD-*-"&amp;$A233&amp;"-"&amp;$AJ$2,#REF!)*BP$6)/BQ$5</f>
        <v>#REF!</v>
      </c>
      <c r="BR233" s="21" t="e">
        <f>(SUMIF(#REF!,"*-Si-USD-*-"&amp;$A233&amp;"-"&amp;$AJ$2,#REF!)*BR$6-SUMIF(#REF!,"*-Si-USD-*-"&amp;$A233&amp;"-"&amp;$AJ$2,#REF!)*BQ$6)/BR$5</f>
        <v>#REF!</v>
      </c>
      <c r="BS233" s="21" t="e">
        <f>(SUMIF(#REF!,"*-Si-USD-*-"&amp;$A233&amp;"-"&amp;$AJ$2,#REF!)*BS$6-SUMIF(#REF!,"*-Si-USD-*-"&amp;$A233&amp;"-"&amp;$AJ$2,#REF!)*BR$6)/BS$5</f>
        <v>#REF!</v>
      </c>
      <c r="BT233" s="21" t="e">
        <f>(SUMIF(#REF!,"*-Si-USD-*-"&amp;$A233&amp;"-"&amp;$AJ$2,#REF!)*BT$6-SUMIF(#REF!,"*-Si-USD-*-"&amp;$A233&amp;"-"&amp;$AJ$2,#REF!)*BS$6)/BT$5</f>
        <v>#REF!</v>
      </c>
      <c r="BU233" s="21" t="e">
        <f>(SUMIF(#REF!,"*-Si-USD-*-"&amp;$A233&amp;"-"&amp;$AJ$2,#REF!)*BU$6-SUMIF(#REF!,"*-Si-USD-*-"&amp;$A233&amp;"-"&amp;$AJ$2,#REF!)*BT$6)/BU$5</f>
        <v>#REF!</v>
      </c>
      <c r="BV233" s="21" t="e">
        <f>(SUMIF(#REF!,"*-Si-USD-*-"&amp;$A233&amp;"-"&amp;$AJ$2,#REF!)*BV$6-SUMIF(#REF!,"*-Si-USD-*-"&amp;$A233&amp;"-"&amp;$AJ$2,#REF!)*BU$6)/BV$5</f>
        <v>#REF!</v>
      </c>
      <c r="BW233" s="21" t="e">
        <f>(SUMIF(#REF!,"*-Si-USD-*-"&amp;$A233&amp;"-"&amp;$AJ$2,#REF!)*BW$6-SUMIF(#REF!,"*-Si-USD-*-"&amp;$A233&amp;"-"&amp;$AJ$2,#REF!)*BV$6)/BW$5</f>
        <v>#REF!</v>
      </c>
      <c r="BX233" s="21" t="e">
        <f>(SUMIF(#REF!,"*-Si-USD-*-"&amp;$A233&amp;"-"&amp;$AJ$2,#REF!)*BX$6-SUMIF(#REF!,"*-Si-USD-*-"&amp;$A233&amp;"-"&amp;$AJ$2,#REF!)*BW$6)/BX$5</f>
        <v>#REF!</v>
      </c>
      <c r="CB233" s="28">
        <f>IFERROR(1000*SUMIF(#REF!,"*-Si-*-Si-"&amp;$A233&amp;"-"&amp;$AJ$2,#REF!)/(SUM(CC233:CE233)*$BX$6),0)</f>
        <v>0</v>
      </c>
      <c r="CC233" s="22" t="e">
        <f>SUMIF(#REF!,"*-Si-VEF-Si-"&amp;$A233&amp;"-"&amp;$AJ$2,#REF!)</f>
        <v>#REF!</v>
      </c>
      <c r="CD233" s="23" t="e">
        <f>SUMIF(#REF!,"*-Si-VEQ-Si-"&amp;$A233&amp;"-"&amp;$AJ$2,#REF!)</f>
        <v>#REF!</v>
      </c>
      <c r="CE233" s="24" t="e">
        <f>SUMIF(#REF!,"*-Si-USD-Si-"&amp;$A233&amp;"-"&amp;$AJ$2,#REF!)</f>
        <v>#REF!</v>
      </c>
      <c r="CI233" s="15" t="str">
        <f t="shared" si="53"/>
        <v>E233</v>
      </c>
      <c r="CK233" s="16">
        <v>5</v>
      </c>
      <c r="CL233" s="16">
        <v>0</v>
      </c>
      <c r="CM233" s="16">
        <v>4</v>
      </c>
    </row>
    <row r="234" spans="1:91" ht="20.100000000000001" customHeight="1" x14ac:dyDescent="0.25">
      <c r="A234" s="18" t="s">
        <v>373</v>
      </c>
      <c r="E234" s="15" t="s">
        <v>373</v>
      </c>
      <c r="G234" s="15" t="str">
        <f t="shared" si="55"/>
        <v>D234</v>
      </c>
      <c r="I234" s="27">
        <f ca="1">IFERROR(1000*SUMIF(#REF!,"*-Si-*-*-"&amp;$A234&amp;"-"&amp;J$2,INDIRECT("'BD Ppto'!"&amp;#REF!))/(SUM(J234:L234)*L$415),0)</f>
        <v>0</v>
      </c>
      <c r="J234" s="19" t="e">
        <f ca="1">SUMIF(#REF!,"*-Si-VEF-*-"&amp;$A234&amp;"-"&amp;$J$2,INDIRECT("'BD Ppto'!"&amp;#REF!))</f>
        <v>#REF!</v>
      </c>
      <c r="K234" s="20" t="e">
        <f ca="1">SUMIF(#REF!,"*-Si-VEQ-*-"&amp;$A234&amp;"-"&amp;$J$2,INDIRECT("'BD Ppto'!"&amp;#REF!))</f>
        <v>#REF!</v>
      </c>
      <c r="L234" s="21" t="e">
        <f ca="1">SUMIF(#REF!,"*-Si-USD-*-"&amp;$A234&amp;"-"&amp;$J$2,INDIRECT("'BD Ppto'!"&amp;#REF!))</f>
        <v>#REF!</v>
      </c>
      <c r="N234" s="27">
        <f ca="1">IFERROR(1000*SUMIF(#REF!,"*-Si-*-*-"&amp;$A234&amp;"-"&amp;O$2,INDIRECT("'BD Ppto'!"&amp;#REF!))/(SUM(O234:Q234)*Q$415),0)</f>
        <v>0</v>
      </c>
      <c r="O234" s="19" t="e">
        <f ca="1">SUMIF(#REF!,"*-Si-VEF-*-"&amp;$A234&amp;"-"&amp;O$2,INDIRECT("'BD Ppto'!"&amp;#REF!))</f>
        <v>#REF!</v>
      </c>
      <c r="P234" s="20" t="e">
        <f ca="1">SUMIF(#REF!,"*-Si-VEQ-*-"&amp;$A234&amp;"-"&amp;O$2,INDIRECT("'BD Ppto'!"&amp;#REF!))</f>
        <v>#REF!</v>
      </c>
      <c r="Q234" s="21" t="e">
        <f ca="1">SUMIF(#REF!,"*-Si-USD-*-"&amp;$A234&amp;"-"&amp;O$2,INDIRECT("'BD Ppto'!"&amp;#REF!))</f>
        <v>#REF!</v>
      </c>
      <c r="S234" s="27">
        <f ca="1">IFERROR(1000*SUMIF(#REF!,"*-Si-*-*-"&amp;$A234&amp;"-"&amp;T$2,INDIRECT("'BD Ppto'!"&amp;#REF!))/(SUM(T234:V234)*V$415),0)</f>
        <v>0</v>
      </c>
      <c r="T234" s="19" t="e">
        <f ca="1">SUMIF(#REF!,"*-Si-VEF-*-"&amp;$A234&amp;"-"&amp;T$2,INDIRECT("'BD Ppto'!"&amp;#REF!))</f>
        <v>#REF!</v>
      </c>
      <c r="U234" s="20" t="e">
        <f ca="1">SUMIF(#REF!,"*-Si-VEQ-*-"&amp;$A234&amp;"-"&amp;T$2,INDIRECT("'BD Ppto'!"&amp;#REF!))</f>
        <v>#REF!</v>
      </c>
      <c r="V234" s="21" t="e">
        <f ca="1">SUMIF(#REF!,"*-Si-USD-*-"&amp;$A234&amp;"-"&amp;T$2,INDIRECT("'BD Ppto'!"&amp;#REF!))</f>
        <v>#REF!</v>
      </c>
      <c r="X234" s="27">
        <f ca="1">IFERROR(1000*SUMIF(#REF!,"*-Si-*-*-"&amp;$A234&amp;"-"&amp;Y$2,INDIRECT("'BD Ppto'!"&amp;#REF!))/(SUM(Y234:AA234)*AA$415),0)</f>
        <v>0</v>
      </c>
      <c r="Y234" s="19" t="e">
        <f ca="1">SUMIF(#REF!,"*-Si-VEF-*-"&amp;$A234&amp;"-"&amp;Y$2,INDIRECT("'BD Ppto'!"&amp;#REF!))</f>
        <v>#REF!</v>
      </c>
      <c r="Z234" s="20" t="e">
        <f ca="1">SUMIF(#REF!,"*-Si-VEQ-*-"&amp;$A234&amp;"-"&amp;Y$2,INDIRECT("'BD Ppto'!"&amp;#REF!))</f>
        <v>#REF!</v>
      </c>
      <c r="AA234" s="21" t="e">
        <f ca="1">SUMIF(#REF!,"*-Si-USD-*-"&amp;$A234&amp;"-"&amp;Y$2,INDIRECT("'BD Ppto'!"&amp;#REF!))</f>
        <v>#REF!</v>
      </c>
      <c r="AC234" s="28">
        <f ca="1">IFERROR(1000*SUMIF(#REF!,"*-Si-*-Si-"&amp;$A234&amp;"-"&amp;AD$2,INDIRECT("'BD Ppto'!"&amp;#REF!))/(SUM(AD234:AF234)*AF$415),0)</f>
        <v>0</v>
      </c>
      <c r="AD234" s="22" t="e">
        <f ca="1">SUMIF(#REF!,"*-Si-VEF-Si-"&amp;$A234&amp;"-"&amp;AD$2,INDIRECT("'BD Ppto'!"&amp;#REF!))</f>
        <v>#REF!</v>
      </c>
      <c r="AE234" s="23" t="e">
        <f ca="1">SUMIF(#REF!,"*-Si-VEQ-Si-"&amp;$A234&amp;"-"&amp;AD$2,INDIRECT("'BD Ppto'!"&amp;#REF!))</f>
        <v>#REF!</v>
      </c>
      <c r="AF234" s="24" t="e">
        <f ca="1">SUMIF(#REF!,"*-Si-USD-Si-"&amp;$A234&amp;"-"&amp;AD$2,INDIRECT("'BD Ppto'!"&amp;#REF!))</f>
        <v>#REF!</v>
      </c>
      <c r="AI234" s="27">
        <f>IFERROR(1000*SUMIF(#REF!,"*-Si-*-*-"&amp;$A234&amp;"-"&amp;$AJ$2,#REF!)/((SUMIF(#REF!,"*-Si-*-*-"&amp;$A234&amp;"-"&amp;$AJ$2,#REF!))*$AV$6),0)</f>
        <v>0</v>
      </c>
      <c r="AJ234" s="25" t="e">
        <f>SUMIF(#REF!,"*-Si-VEF-*-"&amp;$A234&amp;"-"&amp;$AJ$2,#REF!)</f>
        <v>#REF!</v>
      </c>
      <c r="AK234" s="19" t="e">
        <f>SUMIF(#REF!,"*-Si-VEF-*-"&amp;$A234&amp;"-"&amp;$AJ$2,#REF!)</f>
        <v>#REF!</v>
      </c>
      <c r="AL234" s="19" t="e">
        <f>(SUMIF(#REF!,"*-Si-VEF-*-"&amp;$A234&amp;"-"&amp;$AJ$2,#REF!)*AL$6-SUMIF(#REF!,"*-Si-VEF-*-"&amp;$A234&amp;"-"&amp;$AJ$2,#REF!)*AK$6)/AL$5</f>
        <v>#REF!</v>
      </c>
      <c r="AM234" s="19" t="e">
        <f>(SUMIF(#REF!,"*-Si-VEF-*-"&amp;$A234&amp;"-"&amp;$AJ$2,#REF!)*AM$6-SUMIF(#REF!,"*-Si-VEF-*-"&amp;$A234&amp;"-"&amp;$AJ$2,#REF!)*AL$6)/AM$5</f>
        <v>#REF!</v>
      </c>
      <c r="AN234" s="19" t="e">
        <f>(SUMIF(#REF!,"*-Si-VEF-*-"&amp;$A234&amp;"-"&amp;$AJ$2,#REF!)*AN$6-SUMIF(#REF!,"*-Si-VEF-*-"&amp;$A234&amp;"-"&amp;$AJ$2,#REF!)*AM$6)/AN$5</f>
        <v>#REF!</v>
      </c>
      <c r="AO234" s="19" t="e">
        <f>(SUMIF(#REF!,"*-Si-VEF-*-"&amp;$A234&amp;"-"&amp;$AJ$2,#REF!)*AO$6-SUMIF(#REF!,"*-Si-VEF-*-"&amp;$A234&amp;"-"&amp;$AJ$2,#REF!)*AN$6)/AO$5</f>
        <v>#REF!</v>
      </c>
      <c r="AP234" s="19" t="e">
        <f>(SUMIF(#REF!,"*-Si-VEF-*-"&amp;$A234&amp;"-"&amp;$AJ$2,#REF!)*AP$6-SUMIF(#REF!,"*-Si-VEF-*-"&amp;$A234&amp;"-"&amp;$AJ$2,#REF!)*AO$6)/AP$5</f>
        <v>#REF!</v>
      </c>
      <c r="AQ234" s="19" t="e">
        <f>(SUMIF(#REF!,"*-Si-VEF-*-"&amp;$A234&amp;"-"&amp;$AJ$2,#REF!)*AQ$6-SUMIF(#REF!,"*-Si-VEF-*-"&amp;$A234&amp;"-"&amp;$AJ$2,#REF!)*AP$6)/AQ$5</f>
        <v>#REF!</v>
      </c>
      <c r="AR234" s="19" t="e">
        <f>(SUMIF(#REF!,"*-Si-VEF-*-"&amp;$A234&amp;"-"&amp;$AJ$2,#REF!)*AR$6-SUMIF(#REF!,"*-Si-VEF-*-"&amp;$A234&amp;"-"&amp;$AJ$2,#REF!)*AQ$6)/AR$5</f>
        <v>#REF!</v>
      </c>
      <c r="AS234" s="19" t="e">
        <f>(SUMIF(#REF!,"*-Si-VEF-*-"&amp;$A234&amp;"-"&amp;$AJ$2,#REF!)*AS$6-SUMIF(#REF!,"*-Si-VEF-*-"&amp;$A234&amp;"-"&amp;$AJ$2,#REF!)*AR$6)/AS$5</f>
        <v>#REF!</v>
      </c>
      <c r="AT234" s="19" t="e">
        <f>(SUMIF(#REF!,"*-Si-VEF-*-"&amp;$A234&amp;"-"&amp;$AJ$2,#REF!)*AT$6-SUMIF(#REF!,"*-Si-VEF-*-"&amp;$A234&amp;"-"&amp;$AJ$2,#REF!)*AS$6)/AT$5</f>
        <v>#REF!</v>
      </c>
      <c r="AU234" s="19" t="e">
        <f>(SUMIF(#REF!,"*-Si-VEF-*-"&amp;$A234&amp;"-"&amp;$AJ$2,#REF!)*AU$6-SUMIF(#REF!,"*-Si-VEF-*-"&amp;$A234&amp;"-"&amp;$AJ$2,#REF!)*AT$6)/AU$5</f>
        <v>#REF!</v>
      </c>
      <c r="AV234" s="19" t="e">
        <f>(SUMIF(#REF!,"*-Si-VEF-*-"&amp;$A234&amp;"-"&amp;$AJ$2,#REF!)*AV$6-SUMIF(#REF!,"*-Si-VEF-*-"&amp;$A234&amp;"-"&amp;$AJ$2,#REF!)*AU$6)/AV$5</f>
        <v>#REF!</v>
      </c>
      <c r="AX234" s="25" t="e">
        <f>SUMIF(#REF!,"*-Si-VEQ-*-"&amp;$A234&amp;"-"&amp;$AJ$2,#REF!)</f>
        <v>#REF!</v>
      </c>
      <c r="AY234" s="20" t="e">
        <f>SUMIF(#REF!,"*-Si-VEQ-*-"&amp;$A234&amp;"-"&amp;$AJ$2,#REF!)</f>
        <v>#REF!</v>
      </c>
      <c r="AZ234" s="20" t="e">
        <f>(SUMIF(#REF!,"*-Si-VEQ-*-"&amp;$A234&amp;"-"&amp;$AJ$2,#REF!)*AZ$6-SUMIF(#REF!,"*-Si-VEQ-*-"&amp;$A234&amp;"-"&amp;$AJ$2,#REF!)*AY$6)/AZ$5</f>
        <v>#REF!</v>
      </c>
      <c r="BA234" s="20" t="e">
        <f>(SUMIF(#REF!,"*-Si-VEQ-*-"&amp;$A234&amp;"-"&amp;$AJ$2,#REF!)*BA$6-SUMIF(#REF!,"*-Si-VEQ-*-"&amp;$A234&amp;"-"&amp;$AJ$2,#REF!)*AZ$6)/BA$5</f>
        <v>#REF!</v>
      </c>
      <c r="BB234" s="20" t="e">
        <f>(SUMIF(#REF!,"*-Si-VEQ-*-"&amp;$A234&amp;"-"&amp;$AJ$2,#REF!)*BB$6-SUMIF(#REF!,"*-Si-VEQ-*-"&amp;$A234&amp;"-"&amp;$AJ$2,#REF!)*BA$6)/BB$5</f>
        <v>#REF!</v>
      </c>
      <c r="BC234" s="20" t="e">
        <f>(SUMIF(#REF!,"*-Si-VEQ-*-"&amp;$A234&amp;"-"&amp;$AJ$2,#REF!)*BC$6-SUMIF(#REF!,"*-Si-VEQ-*-"&amp;$A234&amp;"-"&amp;$AJ$2,#REF!)*BB$6)/BC$5</f>
        <v>#REF!</v>
      </c>
      <c r="BD234" s="20" t="e">
        <f>(SUMIF(#REF!,"*-Si-VEQ-*-"&amp;$A234&amp;"-"&amp;$AJ$2,#REF!)*BD$6-SUMIF(#REF!,"*-Si-VEQ-*-"&amp;$A234&amp;"-"&amp;$AJ$2,#REF!)*BC$6)/BD$5</f>
        <v>#REF!</v>
      </c>
      <c r="BE234" s="20" t="e">
        <f>(SUMIF(#REF!,"*-Si-VEQ-*-"&amp;$A234&amp;"-"&amp;$AJ$2,#REF!)*BE$6-SUMIF(#REF!,"*-Si-VEQ-*-"&amp;$A234&amp;"-"&amp;$AJ$2,#REF!)*BD$6)/BE$5</f>
        <v>#REF!</v>
      </c>
      <c r="BF234" s="20" t="e">
        <f>(SUMIF(#REF!,"*-Si-VEQ-*-"&amp;$A234&amp;"-"&amp;$AJ$2,#REF!)*BF$6-SUMIF(#REF!,"*-Si-VEQ-*-"&amp;$A234&amp;"-"&amp;$AJ$2,#REF!)*BE$6)/BF$5</f>
        <v>#REF!</v>
      </c>
      <c r="BG234" s="20" t="e">
        <f>(SUMIF(#REF!,"*-Si-VEQ-*-"&amp;$A234&amp;"-"&amp;$AJ$2,#REF!)*BG$6-SUMIF(#REF!,"*-Si-VEQ-*-"&amp;$A234&amp;"-"&amp;$AJ$2,#REF!)*BF$6)/BG$5</f>
        <v>#REF!</v>
      </c>
      <c r="BH234" s="20" t="e">
        <f>(SUMIF(#REF!,"*-Si-VEQ-*-"&amp;$A234&amp;"-"&amp;$AJ$2,#REF!)*BH$6-SUMIF(#REF!,"*-Si-VEQ-*-"&amp;$A234&amp;"-"&amp;$AJ$2,#REF!)*BG$6)/BH$5</f>
        <v>#REF!</v>
      </c>
      <c r="BI234" s="20" t="e">
        <f>(SUMIF(#REF!,"*-Si-VEQ-*-"&amp;$A234&amp;"-"&amp;$AJ$2,#REF!)*BI$6-SUMIF(#REF!,"*-Si-VEQ-*-"&amp;$A234&amp;"-"&amp;$AJ$2,#REF!)*BH$6)/BI$5</f>
        <v>#REF!</v>
      </c>
      <c r="BJ234" s="20" t="e">
        <f>(SUMIF(#REF!,"*-Si-VEQ-*-"&amp;$A234&amp;"-"&amp;$AJ$2,#REF!)*BJ$6-SUMIF(#REF!,"*-Si-VEQ-*-"&amp;$A234&amp;"-"&amp;$AJ$2,#REF!)*BI$6)/BJ$5</f>
        <v>#REF!</v>
      </c>
      <c r="BL234" s="25" t="e">
        <f>SUMIF(#REF!,"*-Si-USD-*-"&amp;$A234&amp;"-"&amp;$AJ$2,#REF!)</f>
        <v>#REF!</v>
      </c>
      <c r="BM234" s="21" t="e">
        <f>SUMIF(#REF!,"*-Si-USD-*-"&amp;$A234&amp;"-"&amp;$AJ$2,#REF!)</f>
        <v>#REF!</v>
      </c>
      <c r="BN234" s="21" t="e">
        <f>(SUMIF(#REF!,"*-Si-USD-*-"&amp;$A234&amp;"-"&amp;$AJ$2,#REF!)*BN$6-SUMIF(#REF!,"*-Si-USD-*-"&amp;$A234&amp;"-"&amp;$AJ$2,#REF!)*BM$6)/BN$5</f>
        <v>#REF!</v>
      </c>
      <c r="BO234" s="21" t="e">
        <f>(SUMIF(#REF!,"*-Si-USD-*-"&amp;$A234&amp;"-"&amp;$AJ$2,#REF!)*BO$6-SUMIF(#REF!,"*-Si-USD-*-"&amp;$A234&amp;"-"&amp;$AJ$2,#REF!)*BN$6)/BO$5</f>
        <v>#REF!</v>
      </c>
      <c r="BP234" s="21" t="e">
        <f>(SUMIF(#REF!,"*-Si-USD-*-"&amp;$A234&amp;"-"&amp;$AJ$2,#REF!)*BP$6-SUMIF(#REF!,"*-Si-USD-*-"&amp;$A234&amp;"-"&amp;$AJ$2,#REF!)*BO$6)/BP$5</f>
        <v>#REF!</v>
      </c>
      <c r="BQ234" s="21" t="e">
        <f>(SUMIF(#REF!,"*-Si-USD-*-"&amp;$A234&amp;"-"&amp;$AJ$2,#REF!)*BQ$6-SUMIF(#REF!,"*-Si-USD-*-"&amp;$A234&amp;"-"&amp;$AJ$2,#REF!)*BP$6)/BQ$5</f>
        <v>#REF!</v>
      </c>
      <c r="BR234" s="21" t="e">
        <f>(SUMIF(#REF!,"*-Si-USD-*-"&amp;$A234&amp;"-"&amp;$AJ$2,#REF!)*BR$6-SUMIF(#REF!,"*-Si-USD-*-"&amp;$A234&amp;"-"&amp;$AJ$2,#REF!)*BQ$6)/BR$5</f>
        <v>#REF!</v>
      </c>
      <c r="BS234" s="21" t="e">
        <f>(SUMIF(#REF!,"*-Si-USD-*-"&amp;$A234&amp;"-"&amp;$AJ$2,#REF!)*BS$6-SUMIF(#REF!,"*-Si-USD-*-"&amp;$A234&amp;"-"&amp;$AJ$2,#REF!)*BR$6)/BS$5</f>
        <v>#REF!</v>
      </c>
      <c r="BT234" s="21" t="e">
        <f>(SUMIF(#REF!,"*-Si-USD-*-"&amp;$A234&amp;"-"&amp;$AJ$2,#REF!)*BT$6-SUMIF(#REF!,"*-Si-USD-*-"&amp;$A234&amp;"-"&amp;$AJ$2,#REF!)*BS$6)/BT$5</f>
        <v>#REF!</v>
      </c>
      <c r="BU234" s="21" t="e">
        <f>(SUMIF(#REF!,"*-Si-USD-*-"&amp;$A234&amp;"-"&amp;$AJ$2,#REF!)*BU$6-SUMIF(#REF!,"*-Si-USD-*-"&amp;$A234&amp;"-"&amp;$AJ$2,#REF!)*BT$6)/BU$5</f>
        <v>#REF!</v>
      </c>
      <c r="BV234" s="21" t="e">
        <f>(SUMIF(#REF!,"*-Si-USD-*-"&amp;$A234&amp;"-"&amp;$AJ$2,#REF!)*BV$6-SUMIF(#REF!,"*-Si-USD-*-"&amp;$A234&amp;"-"&amp;$AJ$2,#REF!)*BU$6)/BV$5</f>
        <v>#REF!</v>
      </c>
      <c r="BW234" s="21" t="e">
        <f>(SUMIF(#REF!,"*-Si-USD-*-"&amp;$A234&amp;"-"&amp;$AJ$2,#REF!)*BW$6-SUMIF(#REF!,"*-Si-USD-*-"&amp;$A234&amp;"-"&amp;$AJ$2,#REF!)*BV$6)/BW$5</f>
        <v>#REF!</v>
      </c>
      <c r="BX234" s="21" t="e">
        <f>(SUMIF(#REF!,"*-Si-USD-*-"&amp;$A234&amp;"-"&amp;$AJ$2,#REF!)*BX$6-SUMIF(#REF!,"*-Si-USD-*-"&amp;$A234&amp;"-"&amp;$AJ$2,#REF!)*BW$6)/BX$5</f>
        <v>#REF!</v>
      </c>
      <c r="CB234" s="28">
        <f>IFERROR(1000*SUMIF(#REF!,"*-Si-*-Si-"&amp;$A234&amp;"-"&amp;$AJ$2,#REF!)/(SUM(CC234:CE234)*$BX$6),0)</f>
        <v>0</v>
      </c>
      <c r="CC234" s="22" t="e">
        <f>SUMIF(#REF!,"*-Si-VEF-Si-"&amp;$A234&amp;"-"&amp;$AJ$2,#REF!)</f>
        <v>#REF!</v>
      </c>
      <c r="CD234" s="23" t="e">
        <f>SUMIF(#REF!,"*-Si-VEQ-Si-"&amp;$A234&amp;"-"&amp;$AJ$2,#REF!)</f>
        <v>#REF!</v>
      </c>
      <c r="CE234" s="24" t="e">
        <f>SUMIF(#REF!,"*-Si-USD-Si-"&amp;$A234&amp;"-"&amp;$AJ$2,#REF!)</f>
        <v>#REF!</v>
      </c>
      <c r="CI234" s="15" t="str">
        <f t="shared" si="53"/>
        <v>E234</v>
      </c>
      <c r="CK234" s="16">
        <v>5</v>
      </c>
      <c r="CL234" s="16">
        <v>0</v>
      </c>
      <c r="CM234" s="16">
        <v>4</v>
      </c>
    </row>
    <row r="235" spans="1:91" ht="20.100000000000001" customHeight="1" x14ac:dyDescent="0.25">
      <c r="A235" s="18" t="s">
        <v>374</v>
      </c>
      <c r="E235" s="15" t="s">
        <v>374</v>
      </c>
      <c r="G235" s="15" t="str">
        <f t="shared" si="55"/>
        <v>D235</v>
      </c>
      <c r="I235" s="27">
        <f ca="1">IFERROR(1000*SUMIF(#REF!,"*-Si-*-*-"&amp;$A235&amp;"-"&amp;J$2,INDIRECT("'BD Ppto'!"&amp;#REF!))/(SUM(J235:L235)*L$415),0)</f>
        <v>0</v>
      </c>
      <c r="J235" s="19" t="e">
        <f ca="1">SUMIF(#REF!,"*-Si-VEF-*-"&amp;$A235&amp;"-"&amp;$J$2,INDIRECT("'BD Ppto'!"&amp;#REF!))</f>
        <v>#REF!</v>
      </c>
      <c r="K235" s="20" t="e">
        <f ca="1">SUMIF(#REF!,"*-Si-VEQ-*-"&amp;$A235&amp;"-"&amp;$J$2,INDIRECT("'BD Ppto'!"&amp;#REF!))</f>
        <v>#REF!</v>
      </c>
      <c r="L235" s="21" t="e">
        <f ca="1">SUMIF(#REF!,"*-Si-USD-*-"&amp;$A235&amp;"-"&amp;$J$2,INDIRECT("'BD Ppto'!"&amp;#REF!))</f>
        <v>#REF!</v>
      </c>
      <c r="N235" s="27">
        <f ca="1">IFERROR(1000*SUMIF(#REF!,"*-Si-*-*-"&amp;$A235&amp;"-"&amp;O$2,INDIRECT("'BD Ppto'!"&amp;#REF!))/(SUM(O235:Q235)*Q$415),0)</f>
        <v>0</v>
      </c>
      <c r="O235" s="19" t="e">
        <f ca="1">SUMIF(#REF!,"*-Si-VEF-*-"&amp;$A235&amp;"-"&amp;O$2,INDIRECT("'BD Ppto'!"&amp;#REF!))</f>
        <v>#REF!</v>
      </c>
      <c r="P235" s="20" t="e">
        <f ca="1">SUMIF(#REF!,"*-Si-VEQ-*-"&amp;$A235&amp;"-"&amp;O$2,INDIRECT("'BD Ppto'!"&amp;#REF!))</f>
        <v>#REF!</v>
      </c>
      <c r="Q235" s="21" t="e">
        <f ca="1">SUMIF(#REF!,"*-Si-USD-*-"&amp;$A235&amp;"-"&amp;O$2,INDIRECT("'BD Ppto'!"&amp;#REF!))</f>
        <v>#REF!</v>
      </c>
      <c r="S235" s="27">
        <f ca="1">IFERROR(1000*SUMIF(#REF!,"*-Si-*-*-"&amp;$A235&amp;"-"&amp;T$2,INDIRECT("'BD Ppto'!"&amp;#REF!))/(SUM(T235:V235)*V$415),0)</f>
        <v>0</v>
      </c>
      <c r="T235" s="19" t="e">
        <f ca="1">SUMIF(#REF!,"*-Si-VEF-*-"&amp;$A235&amp;"-"&amp;T$2,INDIRECT("'BD Ppto'!"&amp;#REF!))</f>
        <v>#REF!</v>
      </c>
      <c r="U235" s="20" t="e">
        <f ca="1">SUMIF(#REF!,"*-Si-VEQ-*-"&amp;$A235&amp;"-"&amp;T$2,INDIRECT("'BD Ppto'!"&amp;#REF!))</f>
        <v>#REF!</v>
      </c>
      <c r="V235" s="21" t="e">
        <f ca="1">SUMIF(#REF!,"*-Si-USD-*-"&amp;$A235&amp;"-"&amp;T$2,INDIRECT("'BD Ppto'!"&amp;#REF!))</f>
        <v>#REF!</v>
      </c>
      <c r="X235" s="27">
        <f ca="1">IFERROR(1000*SUMIF(#REF!,"*-Si-*-*-"&amp;$A235&amp;"-"&amp;Y$2,INDIRECT("'BD Ppto'!"&amp;#REF!))/(SUM(Y235:AA235)*AA$415),0)</f>
        <v>0</v>
      </c>
      <c r="Y235" s="19" t="e">
        <f ca="1">SUMIF(#REF!,"*-Si-VEF-*-"&amp;$A235&amp;"-"&amp;Y$2,INDIRECT("'BD Ppto'!"&amp;#REF!))</f>
        <v>#REF!</v>
      </c>
      <c r="Z235" s="20" t="e">
        <f ca="1">SUMIF(#REF!,"*-Si-VEQ-*-"&amp;$A235&amp;"-"&amp;Y$2,INDIRECT("'BD Ppto'!"&amp;#REF!))</f>
        <v>#REF!</v>
      </c>
      <c r="AA235" s="21" t="e">
        <f ca="1">SUMIF(#REF!,"*-Si-USD-*-"&amp;$A235&amp;"-"&amp;Y$2,INDIRECT("'BD Ppto'!"&amp;#REF!))</f>
        <v>#REF!</v>
      </c>
      <c r="AC235" s="28">
        <f ca="1">IFERROR(1000*SUMIF(#REF!,"*-Si-*-Si-"&amp;$A235&amp;"-"&amp;AD$2,INDIRECT("'BD Ppto'!"&amp;#REF!))/(SUM(AD235:AF235)*AF$415),0)</f>
        <v>0</v>
      </c>
      <c r="AD235" s="22" t="e">
        <f ca="1">SUMIF(#REF!,"*-Si-VEF-Si-"&amp;$A235&amp;"-"&amp;AD$2,INDIRECT("'BD Ppto'!"&amp;#REF!))</f>
        <v>#REF!</v>
      </c>
      <c r="AE235" s="23" t="e">
        <f ca="1">SUMIF(#REF!,"*-Si-VEQ-Si-"&amp;$A235&amp;"-"&amp;AD$2,INDIRECT("'BD Ppto'!"&amp;#REF!))</f>
        <v>#REF!</v>
      </c>
      <c r="AF235" s="24" t="e">
        <f ca="1">SUMIF(#REF!,"*-Si-USD-Si-"&amp;$A235&amp;"-"&amp;AD$2,INDIRECT("'BD Ppto'!"&amp;#REF!))</f>
        <v>#REF!</v>
      </c>
      <c r="AI235" s="27">
        <f>IFERROR(1000*SUMIF(#REF!,"*-Si-*-*-"&amp;$A235&amp;"-"&amp;$AJ$2,#REF!)/((SUMIF(#REF!,"*-Si-*-*-"&amp;$A235&amp;"-"&amp;$AJ$2,#REF!))*$AV$6),0)</f>
        <v>0</v>
      </c>
      <c r="AJ235" s="25" t="e">
        <f>SUMIF(#REF!,"*-Si-VEF-*-"&amp;$A235&amp;"-"&amp;$AJ$2,#REF!)</f>
        <v>#REF!</v>
      </c>
      <c r="AK235" s="19" t="e">
        <f>SUMIF(#REF!,"*-Si-VEF-*-"&amp;$A235&amp;"-"&amp;$AJ$2,#REF!)</f>
        <v>#REF!</v>
      </c>
      <c r="AL235" s="19" t="e">
        <f>(SUMIF(#REF!,"*-Si-VEF-*-"&amp;$A235&amp;"-"&amp;$AJ$2,#REF!)*AL$6-SUMIF(#REF!,"*-Si-VEF-*-"&amp;$A235&amp;"-"&amp;$AJ$2,#REF!)*AK$6)/AL$5</f>
        <v>#REF!</v>
      </c>
      <c r="AM235" s="19" t="e">
        <f>(SUMIF(#REF!,"*-Si-VEF-*-"&amp;$A235&amp;"-"&amp;$AJ$2,#REF!)*AM$6-SUMIF(#REF!,"*-Si-VEF-*-"&amp;$A235&amp;"-"&amp;$AJ$2,#REF!)*AL$6)/AM$5</f>
        <v>#REF!</v>
      </c>
      <c r="AN235" s="19" t="e">
        <f>(SUMIF(#REF!,"*-Si-VEF-*-"&amp;$A235&amp;"-"&amp;$AJ$2,#REF!)*AN$6-SUMIF(#REF!,"*-Si-VEF-*-"&amp;$A235&amp;"-"&amp;$AJ$2,#REF!)*AM$6)/AN$5</f>
        <v>#REF!</v>
      </c>
      <c r="AO235" s="19" t="e">
        <f>(SUMIF(#REF!,"*-Si-VEF-*-"&amp;$A235&amp;"-"&amp;$AJ$2,#REF!)*AO$6-SUMIF(#REF!,"*-Si-VEF-*-"&amp;$A235&amp;"-"&amp;$AJ$2,#REF!)*AN$6)/AO$5</f>
        <v>#REF!</v>
      </c>
      <c r="AP235" s="19" t="e">
        <f>(SUMIF(#REF!,"*-Si-VEF-*-"&amp;$A235&amp;"-"&amp;$AJ$2,#REF!)*AP$6-SUMIF(#REF!,"*-Si-VEF-*-"&amp;$A235&amp;"-"&amp;$AJ$2,#REF!)*AO$6)/AP$5</f>
        <v>#REF!</v>
      </c>
      <c r="AQ235" s="19" t="e">
        <f>(SUMIF(#REF!,"*-Si-VEF-*-"&amp;$A235&amp;"-"&amp;$AJ$2,#REF!)*AQ$6-SUMIF(#REF!,"*-Si-VEF-*-"&amp;$A235&amp;"-"&amp;$AJ$2,#REF!)*AP$6)/AQ$5</f>
        <v>#REF!</v>
      </c>
      <c r="AR235" s="19" t="e">
        <f>(SUMIF(#REF!,"*-Si-VEF-*-"&amp;$A235&amp;"-"&amp;$AJ$2,#REF!)*AR$6-SUMIF(#REF!,"*-Si-VEF-*-"&amp;$A235&amp;"-"&amp;$AJ$2,#REF!)*AQ$6)/AR$5</f>
        <v>#REF!</v>
      </c>
      <c r="AS235" s="19" t="e">
        <f>(SUMIF(#REF!,"*-Si-VEF-*-"&amp;$A235&amp;"-"&amp;$AJ$2,#REF!)*AS$6-SUMIF(#REF!,"*-Si-VEF-*-"&amp;$A235&amp;"-"&amp;$AJ$2,#REF!)*AR$6)/AS$5</f>
        <v>#REF!</v>
      </c>
      <c r="AT235" s="19" t="e">
        <f>(SUMIF(#REF!,"*-Si-VEF-*-"&amp;$A235&amp;"-"&amp;$AJ$2,#REF!)*AT$6-SUMIF(#REF!,"*-Si-VEF-*-"&amp;$A235&amp;"-"&amp;$AJ$2,#REF!)*AS$6)/AT$5</f>
        <v>#REF!</v>
      </c>
      <c r="AU235" s="19" t="e">
        <f>(SUMIF(#REF!,"*-Si-VEF-*-"&amp;$A235&amp;"-"&amp;$AJ$2,#REF!)*AU$6-SUMIF(#REF!,"*-Si-VEF-*-"&amp;$A235&amp;"-"&amp;$AJ$2,#REF!)*AT$6)/AU$5</f>
        <v>#REF!</v>
      </c>
      <c r="AV235" s="19" t="e">
        <f>(SUMIF(#REF!,"*-Si-VEF-*-"&amp;$A235&amp;"-"&amp;$AJ$2,#REF!)*AV$6-SUMIF(#REF!,"*-Si-VEF-*-"&amp;$A235&amp;"-"&amp;$AJ$2,#REF!)*AU$6)/AV$5</f>
        <v>#REF!</v>
      </c>
      <c r="AX235" s="25" t="e">
        <f>SUMIF(#REF!,"*-Si-VEQ-*-"&amp;$A235&amp;"-"&amp;$AJ$2,#REF!)</f>
        <v>#REF!</v>
      </c>
      <c r="AY235" s="20" t="e">
        <f>SUMIF(#REF!,"*-Si-VEQ-*-"&amp;$A235&amp;"-"&amp;$AJ$2,#REF!)</f>
        <v>#REF!</v>
      </c>
      <c r="AZ235" s="20" t="e">
        <f>(SUMIF(#REF!,"*-Si-VEQ-*-"&amp;$A235&amp;"-"&amp;$AJ$2,#REF!)*AZ$6-SUMIF(#REF!,"*-Si-VEQ-*-"&amp;$A235&amp;"-"&amp;$AJ$2,#REF!)*AY$6)/AZ$5</f>
        <v>#REF!</v>
      </c>
      <c r="BA235" s="20" t="e">
        <f>(SUMIF(#REF!,"*-Si-VEQ-*-"&amp;$A235&amp;"-"&amp;$AJ$2,#REF!)*BA$6-SUMIF(#REF!,"*-Si-VEQ-*-"&amp;$A235&amp;"-"&amp;$AJ$2,#REF!)*AZ$6)/BA$5</f>
        <v>#REF!</v>
      </c>
      <c r="BB235" s="20" t="e">
        <f>(SUMIF(#REF!,"*-Si-VEQ-*-"&amp;$A235&amp;"-"&amp;$AJ$2,#REF!)*BB$6-SUMIF(#REF!,"*-Si-VEQ-*-"&amp;$A235&amp;"-"&amp;$AJ$2,#REF!)*BA$6)/BB$5</f>
        <v>#REF!</v>
      </c>
      <c r="BC235" s="20" t="e">
        <f>(SUMIF(#REF!,"*-Si-VEQ-*-"&amp;$A235&amp;"-"&amp;$AJ$2,#REF!)*BC$6-SUMIF(#REF!,"*-Si-VEQ-*-"&amp;$A235&amp;"-"&amp;$AJ$2,#REF!)*BB$6)/BC$5</f>
        <v>#REF!</v>
      </c>
      <c r="BD235" s="20" t="e">
        <f>(SUMIF(#REF!,"*-Si-VEQ-*-"&amp;$A235&amp;"-"&amp;$AJ$2,#REF!)*BD$6-SUMIF(#REF!,"*-Si-VEQ-*-"&amp;$A235&amp;"-"&amp;$AJ$2,#REF!)*BC$6)/BD$5</f>
        <v>#REF!</v>
      </c>
      <c r="BE235" s="20" t="e">
        <f>(SUMIF(#REF!,"*-Si-VEQ-*-"&amp;$A235&amp;"-"&amp;$AJ$2,#REF!)*BE$6-SUMIF(#REF!,"*-Si-VEQ-*-"&amp;$A235&amp;"-"&amp;$AJ$2,#REF!)*BD$6)/BE$5</f>
        <v>#REF!</v>
      </c>
      <c r="BF235" s="20" t="e">
        <f>(SUMIF(#REF!,"*-Si-VEQ-*-"&amp;$A235&amp;"-"&amp;$AJ$2,#REF!)*BF$6-SUMIF(#REF!,"*-Si-VEQ-*-"&amp;$A235&amp;"-"&amp;$AJ$2,#REF!)*BE$6)/BF$5</f>
        <v>#REF!</v>
      </c>
      <c r="BG235" s="20" t="e">
        <f>(SUMIF(#REF!,"*-Si-VEQ-*-"&amp;$A235&amp;"-"&amp;$AJ$2,#REF!)*BG$6-SUMIF(#REF!,"*-Si-VEQ-*-"&amp;$A235&amp;"-"&amp;$AJ$2,#REF!)*BF$6)/BG$5</f>
        <v>#REF!</v>
      </c>
      <c r="BH235" s="20" t="e">
        <f>(SUMIF(#REF!,"*-Si-VEQ-*-"&amp;$A235&amp;"-"&amp;$AJ$2,#REF!)*BH$6-SUMIF(#REF!,"*-Si-VEQ-*-"&amp;$A235&amp;"-"&amp;$AJ$2,#REF!)*BG$6)/BH$5</f>
        <v>#REF!</v>
      </c>
      <c r="BI235" s="20" t="e">
        <f>(SUMIF(#REF!,"*-Si-VEQ-*-"&amp;$A235&amp;"-"&amp;$AJ$2,#REF!)*BI$6-SUMIF(#REF!,"*-Si-VEQ-*-"&amp;$A235&amp;"-"&amp;$AJ$2,#REF!)*BH$6)/BI$5</f>
        <v>#REF!</v>
      </c>
      <c r="BJ235" s="20" t="e">
        <f>(SUMIF(#REF!,"*-Si-VEQ-*-"&amp;$A235&amp;"-"&amp;$AJ$2,#REF!)*BJ$6-SUMIF(#REF!,"*-Si-VEQ-*-"&amp;$A235&amp;"-"&amp;$AJ$2,#REF!)*BI$6)/BJ$5</f>
        <v>#REF!</v>
      </c>
      <c r="BL235" s="25" t="e">
        <f>SUMIF(#REF!,"*-Si-USD-*-"&amp;$A235&amp;"-"&amp;$AJ$2,#REF!)</f>
        <v>#REF!</v>
      </c>
      <c r="BM235" s="21" t="e">
        <f>SUMIF(#REF!,"*-Si-USD-*-"&amp;$A235&amp;"-"&amp;$AJ$2,#REF!)</f>
        <v>#REF!</v>
      </c>
      <c r="BN235" s="21" t="e">
        <f>(SUMIF(#REF!,"*-Si-USD-*-"&amp;$A235&amp;"-"&amp;$AJ$2,#REF!)*BN$6-SUMIF(#REF!,"*-Si-USD-*-"&amp;$A235&amp;"-"&amp;$AJ$2,#REF!)*BM$6)/BN$5</f>
        <v>#REF!</v>
      </c>
      <c r="BO235" s="21" t="e">
        <f>(SUMIF(#REF!,"*-Si-USD-*-"&amp;$A235&amp;"-"&amp;$AJ$2,#REF!)*BO$6-SUMIF(#REF!,"*-Si-USD-*-"&amp;$A235&amp;"-"&amp;$AJ$2,#REF!)*BN$6)/BO$5</f>
        <v>#REF!</v>
      </c>
      <c r="BP235" s="21" t="e">
        <f>(SUMIF(#REF!,"*-Si-USD-*-"&amp;$A235&amp;"-"&amp;$AJ$2,#REF!)*BP$6-SUMIF(#REF!,"*-Si-USD-*-"&amp;$A235&amp;"-"&amp;$AJ$2,#REF!)*BO$6)/BP$5</f>
        <v>#REF!</v>
      </c>
      <c r="BQ235" s="21" t="e">
        <f>(SUMIF(#REF!,"*-Si-USD-*-"&amp;$A235&amp;"-"&amp;$AJ$2,#REF!)*BQ$6-SUMIF(#REF!,"*-Si-USD-*-"&amp;$A235&amp;"-"&amp;$AJ$2,#REF!)*BP$6)/BQ$5</f>
        <v>#REF!</v>
      </c>
      <c r="BR235" s="21" t="e">
        <f>(SUMIF(#REF!,"*-Si-USD-*-"&amp;$A235&amp;"-"&amp;$AJ$2,#REF!)*BR$6-SUMIF(#REF!,"*-Si-USD-*-"&amp;$A235&amp;"-"&amp;$AJ$2,#REF!)*BQ$6)/BR$5</f>
        <v>#REF!</v>
      </c>
      <c r="BS235" s="21" t="e">
        <f>(SUMIF(#REF!,"*-Si-USD-*-"&amp;$A235&amp;"-"&amp;$AJ$2,#REF!)*BS$6-SUMIF(#REF!,"*-Si-USD-*-"&amp;$A235&amp;"-"&amp;$AJ$2,#REF!)*BR$6)/BS$5</f>
        <v>#REF!</v>
      </c>
      <c r="BT235" s="21" t="e">
        <f>(SUMIF(#REF!,"*-Si-USD-*-"&amp;$A235&amp;"-"&amp;$AJ$2,#REF!)*BT$6-SUMIF(#REF!,"*-Si-USD-*-"&amp;$A235&amp;"-"&amp;$AJ$2,#REF!)*BS$6)/BT$5</f>
        <v>#REF!</v>
      </c>
      <c r="BU235" s="21" t="e">
        <f>(SUMIF(#REF!,"*-Si-USD-*-"&amp;$A235&amp;"-"&amp;$AJ$2,#REF!)*BU$6-SUMIF(#REF!,"*-Si-USD-*-"&amp;$A235&amp;"-"&amp;$AJ$2,#REF!)*BT$6)/BU$5</f>
        <v>#REF!</v>
      </c>
      <c r="BV235" s="21" t="e">
        <f>(SUMIF(#REF!,"*-Si-USD-*-"&amp;$A235&amp;"-"&amp;$AJ$2,#REF!)*BV$6-SUMIF(#REF!,"*-Si-USD-*-"&amp;$A235&amp;"-"&amp;$AJ$2,#REF!)*BU$6)/BV$5</f>
        <v>#REF!</v>
      </c>
      <c r="BW235" s="21" t="e">
        <f>(SUMIF(#REF!,"*-Si-USD-*-"&amp;$A235&amp;"-"&amp;$AJ$2,#REF!)*BW$6-SUMIF(#REF!,"*-Si-USD-*-"&amp;$A235&amp;"-"&amp;$AJ$2,#REF!)*BV$6)/BW$5</f>
        <v>#REF!</v>
      </c>
      <c r="BX235" s="21" t="e">
        <f>(SUMIF(#REF!,"*-Si-USD-*-"&amp;$A235&amp;"-"&amp;$AJ$2,#REF!)*BX$6-SUMIF(#REF!,"*-Si-USD-*-"&amp;$A235&amp;"-"&amp;$AJ$2,#REF!)*BW$6)/BX$5</f>
        <v>#REF!</v>
      </c>
      <c r="CB235" s="28">
        <f>IFERROR(1000*SUMIF(#REF!,"*-Si-*-Si-"&amp;$A235&amp;"-"&amp;$AJ$2,#REF!)/(SUM(CC235:CE235)*$BX$6),0)</f>
        <v>0</v>
      </c>
      <c r="CC235" s="22" t="e">
        <f>SUMIF(#REF!,"*-Si-VEF-Si-"&amp;$A235&amp;"-"&amp;$AJ$2,#REF!)</f>
        <v>#REF!</v>
      </c>
      <c r="CD235" s="23" t="e">
        <f>SUMIF(#REF!,"*-Si-VEQ-Si-"&amp;$A235&amp;"-"&amp;$AJ$2,#REF!)</f>
        <v>#REF!</v>
      </c>
      <c r="CE235" s="24" t="e">
        <f>SUMIF(#REF!,"*-Si-USD-Si-"&amp;$A235&amp;"-"&amp;$AJ$2,#REF!)</f>
        <v>#REF!</v>
      </c>
      <c r="CI235" s="15" t="str">
        <f t="shared" si="53"/>
        <v>E235</v>
      </c>
      <c r="CK235" s="16">
        <v>5</v>
      </c>
      <c r="CL235" s="16">
        <v>0</v>
      </c>
      <c r="CM235" s="16">
        <v>4</v>
      </c>
    </row>
    <row r="236" spans="1:91" ht="20.100000000000001" customHeight="1" x14ac:dyDescent="0.25">
      <c r="A236" s="18" t="s">
        <v>375</v>
      </c>
      <c r="E236" s="15" t="s">
        <v>375</v>
      </c>
      <c r="G236" s="15" t="str">
        <f t="shared" si="55"/>
        <v>D236</v>
      </c>
      <c r="I236" s="27">
        <f ca="1">IFERROR(1000*SUMIF(#REF!,"*-Si-*-*-"&amp;$A236&amp;"-"&amp;J$2,INDIRECT("'BD Ppto'!"&amp;#REF!))/(SUM(J236:L236)*L$415),0)</f>
        <v>0</v>
      </c>
      <c r="J236" s="19" t="e">
        <f ca="1">SUMIF(#REF!,"*-Si-VEF-*-"&amp;$A236&amp;"-"&amp;$J$2,INDIRECT("'BD Ppto'!"&amp;#REF!))</f>
        <v>#REF!</v>
      </c>
      <c r="K236" s="20" t="e">
        <f ca="1">SUMIF(#REF!,"*-Si-VEQ-*-"&amp;$A236&amp;"-"&amp;$J$2,INDIRECT("'BD Ppto'!"&amp;#REF!))</f>
        <v>#REF!</v>
      </c>
      <c r="L236" s="21" t="e">
        <f ca="1">SUMIF(#REF!,"*-Si-USD-*-"&amp;$A236&amp;"-"&amp;$J$2,INDIRECT("'BD Ppto'!"&amp;#REF!))</f>
        <v>#REF!</v>
      </c>
      <c r="N236" s="27">
        <f ca="1">IFERROR(1000*SUMIF(#REF!,"*-Si-*-*-"&amp;$A236&amp;"-"&amp;O$2,INDIRECT("'BD Ppto'!"&amp;#REF!))/(SUM(O236:Q236)*Q$415),0)</f>
        <v>0</v>
      </c>
      <c r="O236" s="19" t="e">
        <f ca="1">SUMIF(#REF!,"*-Si-VEF-*-"&amp;$A236&amp;"-"&amp;O$2,INDIRECT("'BD Ppto'!"&amp;#REF!))</f>
        <v>#REF!</v>
      </c>
      <c r="P236" s="20" t="e">
        <f ca="1">SUMIF(#REF!,"*-Si-VEQ-*-"&amp;$A236&amp;"-"&amp;O$2,INDIRECT("'BD Ppto'!"&amp;#REF!))</f>
        <v>#REF!</v>
      </c>
      <c r="Q236" s="21" t="e">
        <f ca="1">SUMIF(#REF!,"*-Si-USD-*-"&amp;$A236&amp;"-"&amp;O$2,INDIRECT("'BD Ppto'!"&amp;#REF!))</f>
        <v>#REF!</v>
      </c>
      <c r="S236" s="27">
        <f ca="1">IFERROR(1000*SUMIF(#REF!,"*-Si-*-*-"&amp;$A236&amp;"-"&amp;T$2,INDIRECT("'BD Ppto'!"&amp;#REF!))/(SUM(T236:V236)*V$415),0)</f>
        <v>0</v>
      </c>
      <c r="T236" s="19" t="e">
        <f ca="1">SUMIF(#REF!,"*-Si-VEF-*-"&amp;$A236&amp;"-"&amp;T$2,INDIRECT("'BD Ppto'!"&amp;#REF!))</f>
        <v>#REF!</v>
      </c>
      <c r="U236" s="20" t="e">
        <f ca="1">SUMIF(#REF!,"*-Si-VEQ-*-"&amp;$A236&amp;"-"&amp;T$2,INDIRECT("'BD Ppto'!"&amp;#REF!))</f>
        <v>#REF!</v>
      </c>
      <c r="V236" s="21" t="e">
        <f ca="1">SUMIF(#REF!,"*-Si-USD-*-"&amp;$A236&amp;"-"&amp;T$2,INDIRECT("'BD Ppto'!"&amp;#REF!))</f>
        <v>#REF!</v>
      </c>
      <c r="X236" s="27">
        <f ca="1">IFERROR(1000*SUMIF(#REF!,"*-Si-*-*-"&amp;$A236&amp;"-"&amp;Y$2,INDIRECT("'BD Ppto'!"&amp;#REF!))/(SUM(Y236:AA236)*AA$415),0)</f>
        <v>0</v>
      </c>
      <c r="Y236" s="19" t="e">
        <f ca="1">SUMIF(#REF!,"*-Si-VEF-*-"&amp;$A236&amp;"-"&amp;Y$2,INDIRECT("'BD Ppto'!"&amp;#REF!))</f>
        <v>#REF!</v>
      </c>
      <c r="Z236" s="20" t="e">
        <f ca="1">SUMIF(#REF!,"*-Si-VEQ-*-"&amp;$A236&amp;"-"&amp;Y$2,INDIRECT("'BD Ppto'!"&amp;#REF!))</f>
        <v>#REF!</v>
      </c>
      <c r="AA236" s="21" t="e">
        <f ca="1">SUMIF(#REF!,"*-Si-USD-*-"&amp;$A236&amp;"-"&amp;Y$2,INDIRECT("'BD Ppto'!"&amp;#REF!))</f>
        <v>#REF!</v>
      </c>
      <c r="AC236" s="28">
        <f ca="1">IFERROR(1000*SUMIF(#REF!,"*-Si-*-Si-"&amp;$A236&amp;"-"&amp;AD$2,INDIRECT("'BD Ppto'!"&amp;#REF!))/(SUM(AD236:AF236)*AF$415),0)</f>
        <v>0</v>
      </c>
      <c r="AD236" s="22" t="e">
        <f ca="1">SUMIF(#REF!,"*-Si-VEF-Si-"&amp;$A236&amp;"-"&amp;AD$2,INDIRECT("'BD Ppto'!"&amp;#REF!))</f>
        <v>#REF!</v>
      </c>
      <c r="AE236" s="23" t="e">
        <f ca="1">SUMIF(#REF!,"*-Si-VEQ-Si-"&amp;$A236&amp;"-"&amp;AD$2,INDIRECT("'BD Ppto'!"&amp;#REF!))</f>
        <v>#REF!</v>
      </c>
      <c r="AF236" s="24" t="e">
        <f ca="1">SUMIF(#REF!,"*-Si-USD-Si-"&amp;$A236&amp;"-"&amp;AD$2,INDIRECT("'BD Ppto'!"&amp;#REF!))</f>
        <v>#REF!</v>
      </c>
      <c r="AI236" s="27">
        <f>IFERROR(1000*SUMIF(#REF!,"*-Si-*-*-"&amp;$A236&amp;"-"&amp;$AJ$2,#REF!)/((SUMIF(#REF!,"*-Si-*-*-"&amp;$A236&amp;"-"&amp;$AJ$2,#REF!))*$AV$6),0)</f>
        <v>0</v>
      </c>
      <c r="AJ236" s="25" t="e">
        <f>SUMIF(#REF!,"*-Si-VEF-*-"&amp;$A236&amp;"-"&amp;$AJ$2,#REF!)</f>
        <v>#REF!</v>
      </c>
      <c r="AK236" s="19" t="e">
        <f>SUMIF(#REF!,"*-Si-VEF-*-"&amp;$A236&amp;"-"&amp;$AJ$2,#REF!)</f>
        <v>#REF!</v>
      </c>
      <c r="AL236" s="19" t="e">
        <f>(SUMIF(#REF!,"*-Si-VEF-*-"&amp;$A236&amp;"-"&amp;$AJ$2,#REF!)*AL$6-SUMIF(#REF!,"*-Si-VEF-*-"&amp;$A236&amp;"-"&amp;$AJ$2,#REF!)*AK$6)/AL$5</f>
        <v>#REF!</v>
      </c>
      <c r="AM236" s="19" t="e">
        <f>(SUMIF(#REF!,"*-Si-VEF-*-"&amp;$A236&amp;"-"&amp;$AJ$2,#REF!)*AM$6-SUMIF(#REF!,"*-Si-VEF-*-"&amp;$A236&amp;"-"&amp;$AJ$2,#REF!)*AL$6)/AM$5</f>
        <v>#REF!</v>
      </c>
      <c r="AN236" s="19" t="e">
        <f>(SUMIF(#REF!,"*-Si-VEF-*-"&amp;$A236&amp;"-"&amp;$AJ$2,#REF!)*AN$6-SUMIF(#REF!,"*-Si-VEF-*-"&amp;$A236&amp;"-"&amp;$AJ$2,#REF!)*AM$6)/AN$5</f>
        <v>#REF!</v>
      </c>
      <c r="AO236" s="19" t="e">
        <f>(SUMIF(#REF!,"*-Si-VEF-*-"&amp;$A236&amp;"-"&amp;$AJ$2,#REF!)*AO$6-SUMIF(#REF!,"*-Si-VEF-*-"&amp;$A236&amp;"-"&amp;$AJ$2,#REF!)*AN$6)/AO$5</f>
        <v>#REF!</v>
      </c>
      <c r="AP236" s="19" t="e">
        <f>(SUMIF(#REF!,"*-Si-VEF-*-"&amp;$A236&amp;"-"&amp;$AJ$2,#REF!)*AP$6-SUMIF(#REF!,"*-Si-VEF-*-"&amp;$A236&amp;"-"&amp;$AJ$2,#REF!)*AO$6)/AP$5</f>
        <v>#REF!</v>
      </c>
      <c r="AQ236" s="19" t="e">
        <f>(SUMIF(#REF!,"*-Si-VEF-*-"&amp;$A236&amp;"-"&amp;$AJ$2,#REF!)*AQ$6-SUMIF(#REF!,"*-Si-VEF-*-"&amp;$A236&amp;"-"&amp;$AJ$2,#REF!)*AP$6)/AQ$5</f>
        <v>#REF!</v>
      </c>
      <c r="AR236" s="19" t="e">
        <f>(SUMIF(#REF!,"*-Si-VEF-*-"&amp;$A236&amp;"-"&amp;$AJ$2,#REF!)*AR$6-SUMIF(#REF!,"*-Si-VEF-*-"&amp;$A236&amp;"-"&amp;$AJ$2,#REF!)*AQ$6)/AR$5</f>
        <v>#REF!</v>
      </c>
      <c r="AS236" s="19" t="e">
        <f>(SUMIF(#REF!,"*-Si-VEF-*-"&amp;$A236&amp;"-"&amp;$AJ$2,#REF!)*AS$6-SUMIF(#REF!,"*-Si-VEF-*-"&amp;$A236&amp;"-"&amp;$AJ$2,#REF!)*AR$6)/AS$5</f>
        <v>#REF!</v>
      </c>
      <c r="AT236" s="19" t="e">
        <f>(SUMIF(#REF!,"*-Si-VEF-*-"&amp;$A236&amp;"-"&amp;$AJ$2,#REF!)*AT$6-SUMIF(#REF!,"*-Si-VEF-*-"&amp;$A236&amp;"-"&amp;$AJ$2,#REF!)*AS$6)/AT$5</f>
        <v>#REF!</v>
      </c>
      <c r="AU236" s="19" t="e">
        <f>(SUMIF(#REF!,"*-Si-VEF-*-"&amp;$A236&amp;"-"&amp;$AJ$2,#REF!)*AU$6-SUMIF(#REF!,"*-Si-VEF-*-"&amp;$A236&amp;"-"&amp;$AJ$2,#REF!)*AT$6)/AU$5</f>
        <v>#REF!</v>
      </c>
      <c r="AV236" s="19" t="e">
        <f>(SUMIF(#REF!,"*-Si-VEF-*-"&amp;$A236&amp;"-"&amp;$AJ$2,#REF!)*AV$6-SUMIF(#REF!,"*-Si-VEF-*-"&amp;$A236&amp;"-"&amp;$AJ$2,#REF!)*AU$6)/AV$5</f>
        <v>#REF!</v>
      </c>
      <c r="AX236" s="25" t="e">
        <f>SUMIF(#REF!,"*-Si-VEQ-*-"&amp;$A236&amp;"-"&amp;$AJ$2,#REF!)</f>
        <v>#REF!</v>
      </c>
      <c r="AY236" s="20" t="e">
        <f>SUMIF(#REF!,"*-Si-VEQ-*-"&amp;$A236&amp;"-"&amp;$AJ$2,#REF!)</f>
        <v>#REF!</v>
      </c>
      <c r="AZ236" s="20" t="e">
        <f>(SUMIF(#REF!,"*-Si-VEQ-*-"&amp;$A236&amp;"-"&amp;$AJ$2,#REF!)*AZ$6-SUMIF(#REF!,"*-Si-VEQ-*-"&amp;$A236&amp;"-"&amp;$AJ$2,#REF!)*AY$6)/AZ$5</f>
        <v>#REF!</v>
      </c>
      <c r="BA236" s="20" t="e">
        <f>(SUMIF(#REF!,"*-Si-VEQ-*-"&amp;$A236&amp;"-"&amp;$AJ$2,#REF!)*BA$6-SUMIF(#REF!,"*-Si-VEQ-*-"&amp;$A236&amp;"-"&amp;$AJ$2,#REF!)*AZ$6)/BA$5</f>
        <v>#REF!</v>
      </c>
      <c r="BB236" s="20" t="e">
        <f>(SUMIF(#REF!,"*-Si-VEQ-*-"&amp;$A236&amp;"-"&amp;$AJ$2,#REF!)*BB$6-SUMIF(#REF!,"*-Si-VEQ-*-"&amp;$A236&amp;"-"&amp;$AJ$2,#REF!)*BA$6)/BB$5</f>
        <v>#REF!</v>
      </c>
      <c r="BC236" s="20" t="e">
        <f>(SUMIF(#REF!,"*-Si-VEQ-*-"&amp;$A236&amp;"-"&amp;$AJ$2,#REF!)*BC$6-SUMIF(#REF!,"*-Si-VEQ-*-"&amp;$A236&amp;"-"&amp;$AJ$2,#REF!)*BB$6)/BC$5</f>
        <v>#REF!</v>
      </c>
      <c r="BD236" s="20" t="e">
        <f>(SUMIF(#REF!,"*-Si-VEQ-*-"&amp;$A236&amp;"-"&amp;$AJ$2,#REF!)*BD$6-SUMIF(#REF!,"*-Si-VEQ-*-"&amp;$A236&amp;"-"&amp;$AJ$2,#REF!)*BC$6)/BD$5</f>
        <v>#REF!</v>
      </c>
      <c r="BE236" s="20" t="e">
        <f>(SUMIF(#REF!,"*-Si-VEQ-*-"&amp;$A236&amp;"-"&amp;$AJ$2,#REF!)*BE$6-SUMIF(#REF!,"*-Si-VEQ-*-"&amp;$A236&amp;"-"&amp;$AJ$2,#REF!)*BD$6)/BE$5</f>
        <v>#REF!</v>
      </c>
      <c r="BF236" s="20" t="e">
        <f>(SUMIF(#REF!,"*-Si-VEQ-*-"&amp;$A236&amp;"-"&amp;$AJ$2,#REF!)*BF$6-SUMIF(#REF!,"*-Si-VEQ-*-"&amp;$A236&amp;"-"&amp;$AJ$2,#REF!)*BE$6)/BF$5</f>
        <v>#REF!</v>
      </c>
      <c r="BG236" s="20" t="e">
        <f>(SUMIF(#REF!,"*-Si-VEQ-*-"&amp;$A236&amp;"-"&amp;$AJ$2,#REF!)*BG$6-SUMIF(#REF!,"*-Si-VEQ-*-"&amp;$A236&amp;"-"&amp;$AJ$2,#REF!)*BF$6)/BG$5</f>
        <v>#REF!</v>
      </c>
      <c r="BH236" s="20" t="e">
        <f>(SUMIF(#REF!,"*-Si-VEQ-*-"&amp;$A236&amp;"-"&amp;$AJ$2,#REF!)*BH$6-SUMIF(#REF!,"*-Si-VEQ-*-"&amp;$A236&amp;"-"&amp;$AJ$2,#REF!)*BG$6)/BH$5</f>
        <v>#REF!</v>
      </c>
      <c r="BI236" s="20" t="e">
        <f>(SUMIF(#REF!,"*-Si-VEQ-*-"&amp;$A236&amp;"-"&amp;$AJ$2,#REF!)*BI$6-SUMIF(#REF!,"*-Si-VEQ-*-"&amp;$A236&amp;"-"&amp;$AJ$2,#REF!)*BH$6)/BI$5</f>
        <v>#REF!</v>
      </c>
      <c r="BJ236" s="20" t="e">
        <f>(SUMIF(#REF!,"*-Si-VEQ-*-"&amp;$A236&amp;"-"&amp;$AJ$2,#REF!)*BJ$6-SUMIF(#REF!,"*-Si-VEQ-*-"&amp;$A236&amp;"-"&amp;$AJ$2,#REF!)*BI$6)/BJ$5</f>
        <v>#REF!</v>
      </c>
      <c r="BL236" s="25" t="e">
        <f>SUMIF(#REF!,"*-Si-USD-*-"&amp;$A236&amp;"-"&amp;$AJ$2,#REF!)</f>
        <v>#REF!</v>
      </c>
      <c r="BM236" s="21" t="e">
        <f>SUMIF(#REF!,"*-Si-USD-*-"&amp;$A236&amp;"-"&amp;$AJ$2,#REF!)</f>
        <v>#REF!</v>
      </c>
      <c r="BN236" s="21" t="e">
        <f>(SUMIF(#REF!,"*-Si-USD-*-"&amp;$A236&amp;"-"&amp;$AJ$2,#REF!)*BN$6-SUMIF(#REF!,"*-Si-USD-*-"&amp;$A236&amp;"-"&amp;$AJ$2,#REF!)*BM$6)/BN$5</f>
        <v>#REF!</v>
      </c>
      <c r="BO236" s="21" t="e">
        <f>(SUMIF(#REF!,"*-Si-USD-*-"&amp;$A236&amp;"-"&amp;$AJ$2,#REF!)*BO$6-SUMIF(#REF!,"*-Si-USD-*-"&amp;$A236&amp;"-"&amp;$AJ$2,#REF!)*BN$6)/BO$5</f>
        <v>#REF!</v>
      </c>
      <c r="BP236" s="21" t="e">
        <f>(SUMIF(#REF!,"*-Si-USD-*-"&amp;$A236&amp;"-"&amp;$AJ$2,#REF!)*BP$6-SUMIF(#REF!,"*-Si-USD-*-"&amp;$A236&amp;"-"&amp;$AJ$2,#REF!)*BO$6)/BP$5</f>
        <v>#REF!</v>
      </c>
      <c r="BQ236" s="21" t="e">
        <f>(SUMIF(#REF!,"*-Si-USD-*-"&amp;$A236&amp;"-"&amp;$AJ$2,#REF!)*BQ$6-SUMIF(#REF!,"*-Si-USD-*-"&amp;$A236&amp;"-"&amp;$AJ$2,#REF!)*BP$6)/BQ$5</f>
        <v>#REF!</v>
      </c>
      <c r="BR236" s="21" t="e">
        <f>(SUMIF(#REF!,"*-Si-USD-*-"&amp;$A236&amp;"-"&amp;$AJ$2,#REF!)*BR$6-SUMIF(#REF!,"*-Si-USD-*-"&amp;$A236&amp;"-"&amp;$AJ$2,#REF!)*BQ$6)/BR$5</f>
        <v>#REF!</v>
      </c>
      <c r="BS236" s="21" t="e">
        <f>(SUMIF(#REF!,"*-Si-USD-*-"&amp;$A236&amp;"-"&amp;$AJ$2,#REF!)*BS$6-SUMIF(#REF!,"*-Si-USD-*-"&amp;$A236&amp;"-"&amp;$AJ$2,#REF!)*BR$6)/BS$5</f>
        <v>#REF!</v>
      </c>
      <c r="BT236" s="21" t="e">
        <f>(SUMIF(#REF!,"*-Si-USD-*-"&amp;$A236&amp;"-"&amp;$AJ$2,#REF!)*BT$6-SUMIF(#REF!,"*-Si-USD-*-"&amp;$A236&amp;"-"&amp;$AJ$2,#REF!)*BS$6)/BT$5</f>
        <v>#REF!</v>
      </c>
      <c r="BU236" s="21" t="e">
        <f>(SUMIF(#REF!,"*-Si-USD-*-"&amp;$A236&amp;"-"&amp;$AJ$2,#REF!)*BU$6-SUMIF(#REF!,"*-Si-USD-*-"&amp;$A236&amp;"-"&amp;$AJ$2,#REF!)*BT$6)/BU$5</f>
        <v>#REF!</v>
      </c>
      <c r="BV236" s="21" t="e">
        <f>(SUMIF(#REF!,"*-Si-USD-*-"&amp;$A236&amp;"-"&amp;$AJ$2,#REF!)*BV$6-SUMIF(#REF!,"*-Si-USD-*-"&amp;$A236&amp;"-"&amp;$AJ$2,#REF!)*BU$6)/BV$5</f>
        <v>#REF!</v>
      </c>
      <c r="BW236" s="21" t="e">
        <f>(SUMIF(#REF!,"*-Si-USD-*-"&amp;$A236&amp;"-"&amp;$AJ$2,#REF!)*BW$6-SUMIF(#REF!,"*-Si-USD-*-"&amp;$A236&amp;"-"&amp;$AJ$2,#REF!)*BV$6)/BW$5</f>
        <v>#REF!</v>
      </c>
      <c r="BX236" s="21" t="e">
        <f>(SUMIF(#REF!,"*-Si-USD-*-"&amp;$A236&amp;"-"&amp;$AJ$2,#REF!)*BX$6-SUMIF(#REF!,"*-Si-USD-*-"&amp;$A236&amp;"-"&amp;$AJ$2,#REF!)*BW$6)/BX$5</f>
        <v>#REF!</v>
      </c>
      <c r="CB236" s="28">
        <f>IFERROR(1000*SUMIF(#REF!,"*-Si-*-Si-"&amp;$A236&amp;"-"&amp;$AJ$2,#REF!)/(SUM(CC236:CE236)*$BX$6),0)</f>
        <v>0</v>
      </c>
      <c r="CC236" s="22" t="e">
        <f>SUMIF(#REF!,"*-Si-VEF-Si-"&amp;$A236&amp;"-"&amp;$AJ$2,#REF!)</f>
        <v>#REF!</v>
      </c>
      <c r="CD236" s="23" t="e">
        <f>SUMIF(#REF!,"*-Si-VEQ-Si-"&amp;$A236&amp;"-"&amp;$AJ$2,#REF!)</f>
        <v>#REF!</v>
      </c>
      <c r="CE236" s="24" t="e">
        <f>SUMIF(#REF!,"*-Si-USD-Si-"&amp;$A236&amp;"-"&amp;$AJ$2,#REF!)</f>
        <v>#REF!</v>
      </c>
      <c r="CI236" s="15" t="str">
        <f t="shared" si="53"/>
        <v>E236</v>
      </c>
      <c r="CK236" s="16">
        <v>5</v>
      </c>
      <c r="CL236" s="16">
        <v>0</v>
      </c>
      <c r="CM236" s="16">
        <v>4</v>
      </c>
    </row>
    <row r="237" spans="1:91" ht="20.100000000000001" customHeight="1" x14ac:dyDescent="0.25">
      <c r="A237" s="18" t="s">
        <v>376</v>
      </c>
      <c r="E237" s="15" t="s">
        <v>376</v>
      </c>
      <c r="G237" s="15" t="str">
        <f t="shared" si="55"/>
        <v>D237</v>
      </c>
      <c r="I237" s="27">
        <f ca="1">IFERROR(1000*SUMIF(#REF!,"*-Si-*-*-"&amp;$A237&amp;"-"&amp;J$2,INDIRECT("'BD Ppto'!"&amp;#REF!))/(SUM(J237:L237)*L$415),0)</f>
        <v>0</v>
      </c>
      <c r="J237" s="19" t="e">
        <f ca="1">SUMIF(#REF!,"*-Si-VEF-*-"&amp;$A237&amp;"-"&amp;$J$2,INDIRECT("'BD Ppto'!"&amp;#REF!))</f>
        <v>#REF!</v>
      </c>
      <c r="K237" s="20" t="e">
        <f ca="1">SUMIF(#REF!,"*-Si-VEQ-*-"&amp;$A237&amp;"-"&amp;$J$2,INDIRECT("'BD Ppto'!"&amp;#REF!))</f>
        <v>#REF!</v>
      </c>
      <c r="L237" s="21" t="e">
        <f ca="1">SUMIF(#REF!,"*-Si-USD-*-"&amp;$A237&amp;"-"&amp;$J$2,INDIRECT("'BD Ppto'!"&amp;#REF!))</f>
        <v>#REF!</v>
      </c>
      <c r="N237" s="27">
        <f ca="1">IFERROR(1000*SUMIF(#REF!,"*-Si-*-*-"&amp;$A237&amp;"-"&amp;O$2,INDIRECT("'BD Ppto'!"&amp;#REF!))/(SUM(O237:Q237)*Q$415),0)</f>
        <v>0</v>
      </c>
      <c r="O237" s="19" t="e">
        <f ca="1">SUMIF(#REF!,"*-Si-VEF-*-"&amp;$A237&amp;"-"&amp;O$2,INDIRECT("'BD Ppto'!"&amp;#REF!))</f>
        <v>#REF!</v>
      </c>
      <c r="P237" s="20" t="e">
        <f ca="1">SUMIF(#REF!,"*-Si-VEQ-*-"&amp;$A237&amp;"-"&amp;O$2,INDIRECT("'BD Ppto'!"&amp;#REF!))</f>
        <v>#REF!</v>
      </c>
      <c r="Q237" s="21" t="e">
        <f ca="1">SUMIF(#REF!,"*-Si-USD-*-"&amp;$A237&amp;"-"&amp;O$2,INDIRECT("'BD Ppto'!"&amp;#REF!))</f>
        <v>#REF!</v>
      </c>
      <c r="S237" s="27">
        <f ca="1">IFERROR(1000*SUMIF(#REF!,"*-Si-*-*-"&amp;$A237&amp;"-"&amp;T$2,INDIRECT("'BD Ppto'!"&amp;#REF!))/(SUM(T237:V237)*V$415),0)</f>
        <v>0</v>
      </c>
      <c r="T237" s="19" t="e">
        <f ca="1">SUMIF(#REF!,"*-Si-VEF-*-"&amp;$A237&amp;"-"&amp;T$2,INDIRECT("'BD Ppto'!"&amp;#REF!))</f>
        <v>#REF!</v>
      </c>
      <c r="U237" s="20" t="e">
        <f ca="1">SUMIF(#REF!,"*-Si-VEQ-*-"&amp;$A237&amp;"-"&amp;T$2,INDIRECT("'BD Ppto'!"&amp;#REF!))</f>
        <v>#REF!</v>
      </c>
      <c r="V237" s="21" t="e">
        <f ca="1">SUMIF(#REF!,"*-Si-USD-*-"&amp;$A237&amp;"-"&amp;T$2,INDIRECT("'BD Ppto'!"&amp;#REF!))</f>
        <v>#REF!</v>
      </c>
      <c r="X237" s="27">
        <f ca="1">IFERROR(1000*SUMIF(#REF!,"*-Si-*-*-"&amp;$A237&amp;"-"&amp;Y$2,INDIRECT("'BD Ppto'!"&amp;#REF!))/(SUM(Y237:AA237)*AA$415),0)</f>
        <v>0</v>
      </c>
      <c r="Y237" s="19" t="e">
        <f ca="1">SUMIF(#REF!,"*-Si-VEF-*-"&amp;$A237&amp;"-"&amp;Y$2,INDIRECT("'BD Ppto'!"&amp;#REF!))</f>
        <v>#REF!</v>
      </c>
      <c r="Z237" s="20" t="e">
        <f ca="1">SUMIF(#REF!,"*-Si-VEQ-*-"&amp;$A237&amp;"-"&amp;Y$2,INDIRECT("'BD Ppto'!"&amp;#REF!))</f>
        <v>#REF!</v>
      </c>
      <c r="AA237" s="21" t="e">
        <f ca="1">SUMIF(#REF!,"*-Si-USD-*-"&amp;$A237&amp;"-"&amp;Y$2,INDIRECT("'BD Ppto'!"&amp;#REF!))</f>
        <v>#REF!</v>
      </c>
      <c r="AC237" s="28">
        <f ca="1">IFERROR(1000*SUMIF(#REF!,"*-Si-*-Si-"&amp;$A237&amp;"-"&amp;AD$2,INDIRECT("'BD Ppto'!"&amp;#REF!))/(SUM(AD237:AF237)*AF$415),0)</f>
        <v>0</v>
      </c>
      <c r="AD237" s="22" t="e">
        <f ca="1">SUMIF(#REF!,"*-Si-VEF-Si-"&amp;$A237&amp;"-"&amp;AD$2,INDIRECT("'BD Ppto'!"&amp;#REF!))</f>
        <v>#REF!</v>
      </c>
      <c r="AE237" s="23" t="e">
        <f ca="1">SUMIF(#REF!,"*-Si-VEQ-Si-"&amp;$A237&amp;"-"&amp;AD$2,INDIRECT("'BD Ppto'!"&amp;#REF!))</f>
        <v>#REF!</v>
      </c>
      <c r="AF237" s="24" t="e">
        <f ca="1">SUMIF(#REF!,"*-Si-USD-Si-"&amp;$A237&amp;"-"&amp;AD$2,INDIRECT("'BD Ppto'!"&amp;#REF!))</f>
        <v>#REF!</v>
      </c>
      <c r="AI237" s="27">
        <f>IFERROR(1000*SUMIF(#REF!,"*-Si-*-*-"&amp;$A237&amp;"-"&amp;$AJ$2,#REF!)/((SUMIF(#REF!,"*-Si-*-*-"&amp;$A237&amp;"-"&amp;$AJ$2,#REF!))*$AV$6),0)</f>
        <v>0</v>
      </c>
      <c r="AJ237" s="25" t="e">
        <f>SUMIF(#REF!,"*-Si-VEF-*-"&amp;$A237&amp;"-"&amp;$AJ$2,#REF!)</f>
        <v>#REF!</v>
      </c>
      <c r="AK237" s="19" t="e">
        <f>SUMIF(#REF!,"*-Si-VEF-*-"&amp;$A237&amp;"-"&amp;$AJ$2,#REF!)</f>
        <v>#REF!</v>
      </c>
      <c r="AL237" s="19" t="e">
        <f>(SUMIF(#REF!,"*-Si-VEF-*-"&amp;$A237&amp;"-"&amp;$AJ$2,#REF!)*AL$6-SUMIF(#REF!,"*-Si-VEF-*-"&amp;$A237&amp;"-"&amp;$AJ$2,#REF!)*AK$6)/AL$5</f>
        <v>#REF!</v>
      </c>
      <c r="AM237" s="19" t="e">
        <f>(SUMIF(#REF!,"*-Si-VEF-*-"&amp;$A237&amp;"-"&amp;$AJ$2,#REF!)*AM$6-SUMIF(#REF!,"*-Si-VEF-*-"&amp;$A237&amp;"-"&amp;$AJ$2,#REF!)*AL$6)/AM$5</f>
        <v>#REF!</v>
      </c>
      <c r="AN237" s="19" t="e">
        <f>(SUMIF(#REF!,"*-Si-VEF-*-"&amp;$A237&amp;"-"&amp;$AJ$2,#REF!)*AN$6-SUMIF(#REF!,"*-Si-VEF-*-"&amp;$A237&amp;"-"&amp;$AJ$2,#REF!)*AM$6)/AN$5</f>
        <v>#REF!</v>
      </c>
      <c r="AO237" s="19" t="e">
        <f>(SUMIF(#REF!,"*-Si-VEF-*-"&amp;$A237&amp;"-"&amp;$AJ$2,#REF!)*AO$6-SUMIF(#REF!,"*-Si-VEF-*-"&amp;$A237&amp;"-"&amp;$AJ$2,#REF!)*AN$6)/AO$5</f>
        <v>#REF!</v>
      </c>
      <c r="AP237" s="19" t="e">
        <f>(SUMIF(#REF!,"*-Si-VEF-*-"&amp;$A237&amp;"-"&amp;$AJ$2,#REF!)*AP$6-SUMIF(#REF!,"*-Si-VEF-*-"&amp;$A237&amp;"-"&amp;$AJ$2,#REF!)*AO$6)/AP$5</f>
        <v>#REF!</v>
      </c>
      <c r="AQ237" s="19" t="e">
        <f>(SUMIF(#REF!,"*-Si-VEF-*-"&amp;$A237&amp;"-"&amp;$AJ$2,#REF!)*AQ$6-SUMIF(#REF!,"*-Si-VEF-*-"&amp;$A237&amp;"-"&amp;$AJ$2,#REF!)*AP$6)/AQ$5</f>
        <v>#REF!</v>
      </c>
      <c r="AR237" s="19" t="e">
        <f>(SUMIF(#REF!,"*-Si-VEF-*-"&amp;$A237&amp;"-"&amp;$AJ$2,#REF!)*AR$6-SUMIF(#REF!,"*-Si-VEF-*-"&amp;$A237&amp;"-"&amp;$AJ$2,#REF!)*AQ$6)/AR$5</f>
        <v>#REF!</v>
      </c>
      <c r="AS237" s="19" t="e">
        <f>(SUMIF(#REF!,"*-Si-VEF-*-"&amp;$A237&amp;"-"&amp;$AJ$2,#REF!)*AS$6-SUMIF(#REF!,"*-Si-VEF-*-"&amp;$A237&amp;"-"&amp;$AJ$2,#REF!)*AR$6)/AS$5</f>
        <v>#REF!</v>
      </c>
      <c r="AT237" s="19" t="e">
        <f>(SUMIF(#REF!,"*-Si-VEF-*-"&amp;$A237&amp;"-"&amp;$AJ$2,#REF!)*AT$6-SUMIF(#REF!,"*-Si-VEF-*-"&amp;$A237&amp;"-"&amp;$AJ$2,#REF!)*AS$6)/AT$5</f>
        <v>#REF!</v>
      </c>
      <c r="AU237" s="19" t="e">
        <f>(SUMIF(#REF!,"*-Si-VEF-*-"&amp;$A237&amp;"-"&amp;$AJ$2,#REF!)*AU$6-SUMIF(#REF!,"*-Si-VEF-*-"&amp;$A237&amp;"-"&amp;$AJ$2,#REF!)*AT$6)/AU$5</f>
        <v>#REF!</v>
      </c>
      <c r="AV237" s="19" t="e">
        <f>(SUMIF(#REF!,"*-Si-VEF-*-"&amp;$A237&amp;"-"&amp;$AJ$2,#REF!)*AV$6-SUMIF(#REF!,"*-Si-VEF-*-"&amp;$A237&amp;"-"&amp;$AJ$2,#REF!)*AU$6)/AV$5</f>
        <v>#REF!</v>
      </c>
      <c r="AX237" s="25" t="e">
        <f>SUMIF(#REF!,"*-Si-VEQ-*-"&amp;$A237&amp;"-"&amp;$AJ$2,#REF!)</f>
        <v>#REF!</v>
      </c>
      <c r="AY237" s="20" t="e">
        <f>SUMIF(#REF!,"*-Si-VEQ-*-"&amp;$A237&amp;"-"&amp;$AJ$2,#REF!)</f>
        <v>#REF!</v>
      </c>
      <c r="AZ237" s="20" t="e">
        <f>(SUMIF(#REF!,"*-Si-VEQ-*-"&amp;$A237&amp;"-"&amp;$AJ$2,#REF!)*AZ$6-SUMIF(#REF!,"*-Si-VEQ-*-"&amp;$A237&amp;"-"&amp;$AJ$2,#REF!)*AY$6)/AZ$5</f>
        <v>#REF!</v>
      </c>
      <c r="BA237" s="20" t="e">
        <f>(SUMIF(#REF!,"*-Si-VEQ-*-"&amp;$A237&amp;"-"&amp;$AJ$2,#REF!)*BA$6-SUMIF(#REF!,"*-Si-VEQ-*-"&amp;$A237&amp;"-"&amp;$AJ$2,#REF!)*AZ$6)/BA$5</f>
        <v>#REF!</v>
      </c>
      <c r="BB237" s="20" t="e">
        <f>(SUMIF(#REF!,"*-Si-VEQ-*-"&amp;$A237&amp;"-"&amp;$AJ$2,#REF!)*BB$6-SUMIF(#REF!,"*-Si-VEQ-*-"&amp;$A237&amp;"-"&amp;$AJ$2,#REF!)*BA$6)/BB$5</f>
        <v>#REF!</v>
      </c>
      <c r="BC237" s="20" t="e">
        <f>(SUMIF(#REF!,"*-Si-VEQ-*-"&amp;$A237&amp;"-"&amp;$AJ$2,#REF!)*BC$6-SUMIF(#REF!,"*-Si-VEQ-*-"&amp;$A237&amp;"-"&amp;$AJ$2,#REF!)*BB$6)/BC$5</f>
        <v>#REF!</v>
      </c>
      <c r="BD237" s="20" t="e">
        <f>(SUMIF(#REF!,"*-Si-VEQ-*-"&amp;$A237&amp;"-"&amp;$AJ$2,#REF!)*BD$6-SUMIF(#REF!,"*-Si-VEQ-*-"&amp;$A237&amp;"-"&amp;$AJ$2,#REF!)*BC$6)/BD$5</f>
        <v>#REF!</v>
      </c>
      <c r="BE237" s="20" t="e">
        <f>(SUMIF(#REF!,"*-Si-VEQ-*-"&amp;$A237&amp;"-"&amp;$AJ$2,#REF!)*BE$6-SUMIF(#REF!,"*-Si-VEQ-*-"&amp;$A237&amp;"-"&amp;$AJ$2,#REF!)*BD$6)/BE$5</f>
        <v>#REF!</v>
      </c>
      <c r="BF237" s="20" t="e">
        <f>(SUMIF(#REF!,"*-Si-VEQ-*-"&amp;$A237&amp;"-"&amp;$AJ$2,#REF!)*BF$6-SUMIF(#REF!,"*-Si-VEQ-*-"&amp;$A237&amp;"-"&amp;$AJ$2,#REF!)*BE$6)/BF$5</f>
        <v>#REF!</v>
      </c>
      <c r="BG237" s="20" t="e">
        <f>(SUMIF(#REF!,"*-Si-VEQ-*-"&amp;$A237&amp;"-"&amp;$AJ$2,#REF!)*BG$6-SUMIF(#REF!,"*-Si-VEQ-*-"&amp;$A237&amp;"-"&amp;$AJ$2,#REF!)*BF$6)/BG$5</f>
        <v>#REF!</v>
      </c>
      <c r="BH237" s="20" t="e">
        <f>(SUMIF(#REF!,"*-Si-VEQ-*-"&amp;$A237&amp;"-"&amp;$AJ$2,#REF!)*BH$6-SUMIF(#REF!,"*-Si-VEQ-*-"&amp;$A237&amp;"-"&amp;$AJ$2,#REF!)*BG$6)/BH$5</f>
        <v>#REF!</v>
      </c>
      <c r="BI237" s="20" t="e">
        <f>(SUMIF(#REF!,"*-Si-VEQ-*-"&amp;$A237&amp;"-"&amp;$AJ$2,#REF!)*BI$6-SUMIF(#REF!,"*-Si-VEQ-*-"&amp;$A237&amp;"-"&amp;$AJ$2,#REF!)*BH$6)/BI$5</f>
        <v>#REF!</v>
      </c>
      <c r="BJ237" s="20" t="e">
        <f>(SUMIF(#REF!,"*-Si-VEQ-*-"&amp;$A237&amp;"-"&amp;$AJ$2,#REF!)*BJ$6-SUMIF(#REF!,"*-Si-VEQ-*-"&amp;$A237&amp;"-"&amp;$AJ$2,#REF!)*BI$6)/BJ$5</f>
        <v>#REF!</v>
      </c>
      <c r="BL237" s="25" t="e">
        <f>SUMIF(#REF!,"*-Si-USD-*-"&amp;$A237&amp;"-"&amp;$AJ$2,#REF!)</f>
        <v>#REF!</v>
      </c>
      <c r="BM237" s="21" t="e">
        <f>SUMIF(#REF!,"*-Si-USD-*-"&amp;$A237&amp;"-"&amp;$AJ$2,#REF!)</f>
        <v>#REF!</v>
      </c>
      <c r="BN237" s="21" t="e">
        <f>(SUMIF(#REF!,"*-Si-USD-*-"&amp;$A237&amp;"-"&amp;$AJ$2,#REF!)*BN$6-SUMIF(#REF!,"*-Si-USD-*-"&amp;$A237&amp;"-"&amp;$AJ$2,#REF!)*BM$6)/BN$5</f>
        <v>#REF!</v>
      </c>
      <c r="BO237" s="21" t="e">
        <f>(SUMIF(#REF!,"*-Si-USD-*-"&amp;$A237&amp;"-"&amp;$AJ$2,#REF!)*BO$6-SUMIF(#REF!,"*-Si-USD-*-"&amp;$A237&amp;"-"&amp;$AJ$2,#REF!)*BN$6)/BO$5</f>
        <v>#REF!</v>
      </c>
      <c r="BP237" s="21" t="e">
        <f>(SUMIF(#REF!,"*-Si-USD-*-"&amp;$A237&amp;"-"&amp;$AJ$2,#REF!)*BP$6-SUMIF(#REF!,"*-Si-USD-*-"&amp;$A237&amp;"-"&amp;$AJ$2,#REF!)*BO$6)/BP$5</f>
        <v>#REF!</v>
      </c>
      <c r="BQ237" s="21" t="e">
        <f>(SUMIF(#REF!,"*-Si-USD-*-"&amp;$A237&amp;"-"&amp;$AJ$2,#REF!)*BQ$6-SUMIF(#REF!,"*-Si-USD-*-"&amp;$A237&amp;"-"&amp;$AJ$2,#REF!)*BP$6)/BQ$5</f>
        <v>#REF!</v>
      </c>
      <c r="BR237" s="21" t="e">
        <f>(SUMIF(#REF!,"*-Si-USD-*-"&amp;$A237&amp;"-"&amp;$AJ$2,#REF!)*BR$6-SUMIF(#REF!,"*-Si-USD-*-"&amp;$A237&amp;"-"&amp;$AJ$2,#REF!)*BQ$6)/BR$5</f>
        <v>#REF!</v>
      </c>
      <c r="BS237" s="21" t="e">
        <f>(SUMIF(#REF!,"*-Si-USD-*-"&amp;$A237&amp;"-"&amp;$AJ$2,#REF!)*BS$6-SUMIF(#REF!,"*-Si-USD-*-"&amp;$A237&amp;"-"&amp;$AJ$2,#REF!)*BR$6)/BS$5</f>
        <v>#REF!</v>
      </c>
      <c r="BT237" s="21" t="e">
        <f>(SUMIF(#REF!,"*-Si-USD-*-"&amp;$A237&amp;"-"&amp;$AJ$2,#REF!)*BT$6-SUMIF(#REF!,"*-Si-USD-*-"&amp;$A237&amp;"-"&amp;$AJ$2,#REF!)*BS$6)/BT$5</f>
        <v>#REF!</v>
      </c>
      <c r="BU237" s="21" t="e">
        <f>(SUMIF(#REF!,"*-Si-USD-*-"&amp;$A237&amp;"-"&amp;$AJ$2,#REF!)*BU$6-SUMIF(#REF!,"*-Si-USD-*-"&amp;$A237&amp;"-"&amp;$AJ$2,#REF!)*BT$6)/BU$5</f>
        <v>#REF!</v>
      </c>
      <c r="BV237" s="21" t="e">
        <f>(SUMIF(#REF!,"*-Si-USD-*-"&amp;$A237&amp;"-"&amp;$AJ$2,#REF!)*BV$6-SUMIF(#REF!,"*-Si-USD-*-"&amp;$A237&amp;"-"&amp;$AJ$2,#REF!)*BU$6)/BV$5</f>
        <v>#REF!</v>
      </c>
      <c r="BW237" s="21" t="e">
        <f>(SUMIF(#REF!,"*-Si-USD-*-"&amp;$A237&amp;"-"&amp;$AJ$2,#REF!)*BW$6-SUMIF(#REF!,"*-Si-USD-*-"&amp;$A237&amp;"-"&amp;$AJ$2,#REF!)*BV$6)/BW$5</f>
        <v>#REF!</v>
      </c>
      <c r="BX237" s="21" t="e">
        <f>(SUMIF(#REF!,"*-Si-USD-*-"&amp;$A237&amp;"-"&amp;$AJ$2,#REF!)*BX$6-SUMIF(#REF!,"*-Si-USD-*-"&amp;$A237&amp;"-"&amp;$AJ$2,#REF!)*BW$6)/BX$5</f>
        <v>#REF!</v>
      </c>
      <c r="CB237" s="28">
        <f>IFERROR(1000*SUMIF(#REF!,"*-Si-*-Si-"&amp;$A237&amp;"-"&amp;$AJ$2,#REF!)/(SUM(CC237:CE237)*$BX$6),0)</f>
        <v>0</v>
      </c>
      <c r="CC237" s="22" t="e">
        <f>SUMIF(#REF!,"*-Si-VEF-Si-"&amp;$A237&amp;"-"&amp;$AJ$2,#REF!)</f>
        <v>#REF!</v>
      </c>
      <c r="CD237" s="23" t="e">
        <f>SUMIF(#REF!,"*-Si-VEQ-Si-"&amp;$A237&amp;"-"&amp;$AJ$2,#REF!)</f>
        <v>#REF!</v>
      </c>
      <c r="CE237" s="24" t="e">
        <f>SUMIF(#REF!,"*-Si-USD-Si-"&amp;$A237&amp;"-"&amp;$AJ$2,#REF!)</f>
        <v>#REF!</v>
      </c>
      <c r="CI237" s="15" t="str">
        <f t="shared" si="53"/>
        <v>E237</v>
      </c>
      <c r="CK237" s="16">
        <v>5</v>
      </c>
      <c r="CL237" s="16">
        <v>0</v>
      </c>
      <c r="CM237" s="16">
        <v>4</v>
      </c>
    </row>
    <row r="238" spans="1:91" ht="20.100000000000001" customHeight="1" x14ac:dyDescent="0.25">
      <c r="A238" s="18" t="s">
        <v>377</v>
      </c>
      <c r="E238" s="15" t="s">
        <v>377</v>
      </c>
      <c r="G238" s="15" t="str">
        <f t="shared" si="55"/>
        <v>D238</v>
      </c>
      <c r="I238" s="27">
        <f ca="1">IFERROR(1000*SUMIF(#REF!,"*-Si-*-*-"&amp;$A238&amp;"-"&amp;J$2,INDIRECT("'BD Ppto'!"&amp;#REF!))/(SUM(J238:L238)*L$415),0)</f>
        <v>0</v>
      </c>
      <c r="J238" s="19" t="e">
        <f ca="1">SUMIF(#REF!,"*-Si-VEF-*-"&amp;$A238&amp;"-"&amp;$J$2,INDIRECT("'BD Ppto'!"&amp;#REF!))</f>
        <v>#REF!</v>
      </c>
      <c r="K238" s="20" t="e">
        <f ca="1">SUMIF(#REF!,"*-Si-VEQ-*-"&amp;$A238&amp;"-"&amp;$J$2,INDIRECT("'BD Ppto'!"&amp;#REF!))</f>
        <v>#REF!</v>
      </c>
      <c r="L238" s="21" t="e">
        <f ca="1">SUMIF(#REF!,"*-Si-USD-*-"&amp;$A238&amp;"-"&amp;$J$2,INDIRECT("'BD Ppto'!"&amp;#REF!))</f>
        <v>#REF!</v>
      </c>
      <c r="N238" s="27">
        <f ca="1">IFERROR(1000*SUMIF(#REF!,"*-Si-*-*-"&amp;$A238&amp;"-"&amp;O$2,INDIRECT("'BD Ppto'!"&amp;#REF!))/(SUM(O238:Q238)*Q$415),0)</f>
        <v>0</v>
      </c>
      <c r="O238" s="19" t="e">
        <f ca="1">SUMIF(#REF!,"*-Si-VEF-*-"&amp;$A238&amp;"-"&amp;O$2,INDIRECT("'BD Ppto'!"&amp;#REF!))</f>
        <v>#REF!</v>
      </c>
      <c r="P238" s="20" t="e">
        <f ca="1">SUMIF(#REF!,"*-Si-VEQ-*-"&amp;$A238&amp;"-"&amp;O$2,INDIRECT("'BD Ppto'!"&amp;#REF!))</f>
        <v>#REF!</v>
      </c>
      <c r="Q238" s="21" t="e">
        <f ca="1">SUMIF(#REF!,"*-Si-USD-*-"&amp;$A238&amp;"-"&amp;O$2,INDIRECT("'BD Ppto'!"&amp;#REF!))</f>
        <v>#REF!</v>
      </c>
      <c r="S238" s="27">
        <f ca="1">IFERROR(1000*SUMIF(#REF!,"*-Si-*-*-"&amp;$A238&amp;"-"&amp;T$2,INDIRECT("'BD Ppto'!"&amp;#REF!))/(SUM(T238:V238)*V$415),0)</f>
        <v>0</v>
      </c>
      <c r="T238" s="19" t="e">
        <f ca="1">SUMIF(#REF!,"*-Si-VEF-*-"&amp;$A238&amp;"-"&amp;T$2,INDIRECT("'BD Ppto'!"&amp;#REF!))</f>
        <v>#REF!</v>
      </c>
      <c r="U238" s="20" t="e">
        <f ca="1">SUMIF(#REF!,"*-Si-VEQ-*-"&amp;$A238&amp;"-"&amp;T$2,INDIRECT("'BD Ppto'!"&amp;#REF!))</f>
        <v>#REF!</v>
      </c>
      <c r="V238" s="21" t="e">
        <f ca="1">SUMIF(#REF!,"*-Si-USD-*-"&amp;$A238&amp;"-"&amp;T$2,INDIRECT("'BD Ppto'!"&amp;#REF!))</f>
        <v>#REF!</v>
      </c>
      <c r="X238" s="27">
        <f ca="1">IFERROR(1000*SUMIF(#REF!,"*-Si-*-*-"&amp;$A238&amp;"-"&amp;Y$2,INDIRECT("'BD Ppto'!"&amp;#REF!))/(SUM(Y238:AA238)*AA$415),0)</f>
        <v>0</v>
      </c>
      <c r="Y238" s="19" t="e">
        <f ca="1">SUMIF(#REF!,"*-Si-VEF-*-"&amp;$A238&amp;"-"&amp;Y$2,INDIRECT("'BD Ppto'!"&amp;#REF!))</f>
        <v>#REF!</v>
      </c>
      <c r="Z238" s="20" t="e">
        <f ca="1">SUMIF(#REF!,"*-Si-VEQ-*-"&amp;$A238&amp;"-"&amp;Y$2,INDIRECT("'BD Ppto'!"&amp;#REF!))</f>
        <v>#REF!</v>
      </c>
      <c r="AA238" s="21" t="e">
        <f ca="1">SUMIF(#REF!,"*-Si-USD-*-"&amp;$A238&amp;"-"&amp;Y$2,INDIRECT("'BD Ppto'!"&amp;#REF!))</f>
        <v>#REF!</v>
      </c>
      <c r="AC238" s="28">
        <f ca="1">IFERROR(1000*SUMIF(#REF!,"*-Si-*-Si-"&amp;$A238&amp;"-"&amp;AD$2,INDIRECT("'BD Ppto'!"&amp;#REF!))/(SUM(AD238:AF238)*AF$415),0)</f>
        <v>0</v>
      </c>
      <c r="AD238" s="22" t="e">
        <f ca="1">SUMIF(#REF!,"*-Si-VEF-Si-"&amp;$A238&amp;"-"&amp;AD$2,INDIRECT("'BD Ppto'!"&amp;#REF!))</f>
        <v>#REF!</v>
      </c>
      <c r="AE238" s="23" t="e">
        <f ca="1">SUMIF(#REF!,"*-Si-VEQ-Si-"&amp;$A238&amp;"-"&amp;AD$2,INDIRECT("'BD Ppto'!"&amp;#REF!))</f>
        <v>#REF!</v>
      </c>
      <c r="AF238" s="24" t="e">
        <f ca="1">SUMIF(#REF!,"*-Si-USD-Si-"&amp;$A238&amp;"-"&amp;AD$2,INDIRECT("'BD Ppto'!"&amp;#REF!))</f>
        <v>#REF!</v>
      </c>
      <c r="AI238" s="27">
        <f>IFERROR(1000*SUMIF(#REF!,"*-Si-*-*-"&amp;$A238&amp;"-"&amp;$AJ$2,#REF!)/((SUMIF(#REF!,"*-Si-*-*-"&amp;$A238&amp;"-"&amp;$AJ$2,#REF!))*$AV$6),0)</f>
        <v>0</v>
      </c>
      <c r="AJ238" s="25" t="e">
        <f>SUMIF(#REF!,"*-Si-VEF-*-"&amp;$A238&amp;"-"&amp;$AJ$2,#REF!)</f>
        <v>#REF!</v>
      </c>
      <c r="AK238" s="19" t="e">
        <f>SUMIF(#REF!,"*-Si-VEF-*-"&amp;$A238&amp;"-"&amp;$AJ$2,#REF!)</f>
        <v>#REF!</v>
      </c>
      <c r="AL238" s="19" t="e">
        <f>(SUMIF(#REF!,"*-Si-VEF-*-"&amp;$A238&amp;"-"&amp;$AJ$2,#REF!)*AL$6-SUMIF(#REF!,"*-Si-VEF-*-"&amp;$A238&amp;"-"&amp;$AJ$2,#REF!)*AK$6)/AL$5</f>
        <v>#REF!</v>
      </c>
      <c r="AM238" s="19" t="e">
        <f>(SUMIF(#REF!,"*-Si-VEF-*-"&amp;$A238&amp;"-"&amp;$AJ$2,#REF!)*AM$6-SUMIF(#REF!,"*-Si-VEF-*-"&amp;$A238&amp;"-"&amp;$AJ$2,#REF!)*AL$6)/AM$5</f>
        <v>#REF!</v>
      </c>
      <c r="AN238" s="19" t="e">
        <f>(SUMIF(#REF!,"*-Si-VEF-*-"&amp;$A238&amp;"-"&amp;$AJ$2,#REF!)*AN$6-SUMIF(#REF!,"*-Si-VEF-*-"&amp;$A238&amp;"-"&amp;$AJ$2,#REF!)*AM$6)/AN$5</f>
        <v>#REF!</v>
      </c>
      <c r="AO238" s="19" t="e">
        <f>(SUMIF(#REF!,"*-Si-VEF-*-"&amp;$A238&amp;"-"&amp;$AJ$2,#REF!)*AO$6-SUMIF(#REF!,"*-Si-VEF-*-"&amp;$A238&amp;"-"&amp;$AJ$2,#REF!)*AN$6)/AO$5</f>
        <v>#REF!</v>
      </c>
      <c r="AP238" s="19" t="e">
        <f>(SUMIF(#REF!,"*-Si-VEF-*-"&amp;$A238&amp;"-"&amp;$AJ$2,#REF!)*AP$6-SUMIF(#REF!,"*-Si-VEF-*-"&amp;$A238&amp;"-"&amp;$AJ$2,#REF!)*AO$6)/AP$5</f>
        <v>#REF!</v>
      </c>
      <c r="AQ238" s="19" t="e">
        <f>(SUMIF(#REF!,"*-Si-VEF-*-"&amp;$A238&amp;"-"&amp;$AJ$2,#REF!)*AQ$6-SUMIF(#REF!,"*-Si-VEF-*-"&amp;$A238&amp;"-"&amp;$AJ$2,#REF!)*AP$6)/AQ$5</f>
        <v>#REF!</v>
      </c>
      <c r="AR238" s="19" t="e">
        <f>(SUMIF(#REF!,"*-Si-VEF-*-"&amp;$A238&amp;"-"&amp;$AJ$2,#REF!)*AR$6-SUMIF(#REF!,"*-Si-VEF-*-"&amp;$A238&amp;"-"&amp;$AJ$2,#REF!)*AQ$6)/AR$5</f>
        <v>#REF!</v>
      </c>
      <c r="AS238" s="19" t="e">
        <f>(SUMIF(#REF!,"*-Si-VEF-*-"&amp;$A238&amp;"-"&amp;$AJ$2,#REF!)*AS$6-SUMIF(#REF!,"*-Si-VEF-*-"&amp;$A238&amp;"-"&amp;$AJ$2,#REF!)*AR$6)/AS$5</f>
        <v>#REF!</v>
      </c>
      <c r="AT238" s="19" t="e">
        <f>(SUMIF(#REF!,"*-Si-VEF-*-"&amp;$A238&amp;"-"&amp;$AJ$2,#REF!)*AT$6-SUMIF(#REF!,"*-Si-VEF-*-"&amp;$A238&amp;"-"&amp;$AJ$2,#REF!)*AS$6)/AT$5</f>
        <v>#REF!</v>
      </c>
      <c r="AU238" s="19" t="e">
        <f>(SUMIF(#REF!,"*-Si-VEF-*-"&amp;$A238&amp;"-"&amp;$AJ$2,#REF!)*AU$6-SUMIF(#REF!,"*-Si-VEF-*-"&amp;$A238&amp;"-"&amp;$AJ$2,#REF!)*AT$6)/AU$5</f>
        <v>#REF!</v>
      </c>
      <c r="AV238" s="19" t="e">
        <f>(SUMIF(#REF!,"*-Si-VEF-*-"&amp;$A238&amp;"-"&amp;$AJ$2,#REF!)*AV$6-SUMIF(#REF!,"*-Si-VEF-*-"&amp;$A238&amp;"-"&amp;$AJ$2,#REF!)*AU$6)/AV$5</f>
        <v>#REF!</v>
      </c>
      <c r="AX238" s="25" t="e">
        <f>SUMIF(#REF!,"*-Si-VEQ-*-"&amp;$A238&amp;"-"&amp;$AJ$2,#REF!)</f>
        <v>#REF!</v>
      </c>
      <c r="AY238" s="20" t="e">
        <f>SUMIF(#REF!,"*-Si-VEQ-*-"&amp;$A238&amp;"-"&amp;$AJ$2,#REF!)</f>
        <v>#REF!</v>
      </c>
      <c r="AZ238" s="20" t="e">
        <f>(SUMIF(#REF!,"*-Si-VEQ-*-"&amp;$A238&amp;"-"&amp;$AJ$2,#REF!)*AZ$6-SUMIF(#REF!,"*-Si-VEQ-*-"&amp;$A238&amp;"-"&amp;$AJ$2,#REF!)*AY$6)/AZ$5</f>
        <v>#REF!</v>
      </c>
      <c r="BA238" s="20" t="e">
        <f>(SUMIF(#REF!,"*-Si-VEQ-*-"&amp;$A238&amp;"-"&amp;$AJ$2,#REF!)*BA$6-SUMIF(#REF!,"*-Si-VEQ-*-"&amp;$A238&amp;"-"&amp;$AJ$2,#REF!)*AZ$6)/BA$5</f>
        <v>#REF!</v>
      </c>
      <c r="BB238" s="20" t="e">
        <f>(SUMIF(#REF!,"*-Si-VEQ-*-"&amp;$A238&amp;"-"&amp;$AJ$2,#REF!)*BB$6-SUMIF(#REF!,"*-Si-VEQ-*-"&amp;$A238&amp;"-"&amp;$AJ$2,#REF!)*BA$6)/BB$5</f>
        <v>#REF!</v>
      </c>
      <c r="BC238" s="20" t="e">
        <f>(SUMIF(#REF!,"*-Si-VEQ-*-"&amp;$A238&amp;"-"&amp;$AJ$2,#REF!)*BC$6-SUMIF(#REF!,"*-Si-VEQ-*-"&amp;$A238&amp;"-"&amp;$AJ$2,#REF!)*BB$6)/BC$5</f>
        <v>#REF!</v>
      </c>
      <c r="BD238" s="20" t="e">
        <f>(SUMIF(#REF!,"*-Si-VEQ-*-"&amp;$A238&amp;"-"&amp;$AJ$2,#REF!)*BD$6-SUMIF(#REF!,"*-Si-VEQ-*-"&amp;$A238&amp;"-"&amp;$AJ$2,#REF!)*BC$6)/BD$5</f>
        <v>#REF!</v>
      </c>
      <c r="BE238" s="20" t="e">
        <f>(SUMIF(#REF!,"*-Si-VEQ-*-"&amp;$A238&amp;"-"&amp;$AJ$2,#REF!)*BE$6-SUMIF(#REF!,"*-Si-VEQ-*-"&amp;$A238&amp;"-"&amp;$AJ$2,#REF!)*BD$6)/BE$5</f>
        <v>#REF!</v>
      </c>
      <c r="BF238" s="20" t="e">
        <f>(SUMIF(#REF!,"*-Si-VEQ-*-"&amp;$A238&amp;"-"&amp;$AJ$2,#REF!)*BF$6-SUMIF(#REF!,"*-Si-VEQ-*-"&amp;$A238&amp;"-"&amp;$AJ$2,#REF!)*BE$6)/BF$5</f>
        <v>#REF!</v>
      </c>
      <c r="BG238" s="20" t="e">
        <f>(SUMIF(#REF!,"*-Si-VEQ-*-"&amp;$A238&amp;"-"&amp;$AJ$2,#REF!)*BG$6-SUMIF(#REF!,"*-Si-VEQ-*-"&amp;$A238&amp;"-"&amp;$AJ$2,#REF!)*BF$6)/BG$5</f>
        <v>#REF!</v>
      </c>
      <c r="BH238" s="20" t="e">
        <f>(SUMIF(#REF!,"*-Si-VEQ-*-"&amp;$A238&amp;"-"&amp;$AJ$2,#REF!)*BH$6-SUMIF(#REF!,"*-Si-VEQ-*-"&amp;$A238&amp;"-"&amp;$AJ$2,#REF!)*BG$6)/BH$5</f>
        <v>#REF!</v>
      </c>
      <c r="BI238" s="20" t="e">
        <f>(SUMIF(#REF!,"*-Si-VEQ-*-"&amp;$A238&amp;"-"&amp;$AJ$2,#REF!)*BI$6-SUMIF(#REF!,"*-Si-VEQ-*-"&amp;$A238&amp;"-"&amp;$AJ$2,#REF!)*BH$6)/BI$5</f>
        <v>#REF!</v>
      </c>
      <c r="BJ238" s="20" t="e">
        <f>(SUMIF(#REF!,"*-Si-VEQ-*-"&amp;$A238&amp;"-"&amp;$AJ$2,#REF!)*BJ$6-SUMIF(#REF!,"*-Si-VEQ-*-"&amp;$A238&amp;"-"&amp;$AJ$2,#REF!)*BI$6)/BJ$5</f>
        <v>#REF!</v>
      </c>
      <c r="BL238" s="25" t="e">
        <f>SUMIF(#REF!,"*-Si-USD-*-"&amp;$A238&amp;"-"&amp;$AJ$2,#REF!)</f>
        <v>#REF!</v>
      </c>
      <c r="BM238" s="21" t="e">
        <f>SUMIF(#REF!,"*-Si-USD-*-"&amp;$A238&amp;"-"&amp;$AJ$2,#REF!)</f>
        <v>#REF!</v>
      </c>
      <c r="BN238" s="21" t="e">
        <f>(SUMIF(#REF!,"*-Si-USD-*-"&amp;$A238&amp;"-"&amp;$AJ$2,#REF!)*BN$6-SUMIF(#REF!,"*-Si-USD-*-"&amp;$A238&amp;"-"&amp;$AJ$2,#REF!)*BM$6)/BN$5</f>
        <v>#REF!</v>
      </c>
      <c r="BO238" s="21" t="e">
        <f>(SUMIF(#REF!,"*-Si-USD-*-"&amp;$A238&amp;"-"&amp;$AJ$2,#REF!)*BO$6-SUMIF(#REF!,"*-Si-USD-*-"&amp;$A238&amp;"-"&amp;$AJ$2,#REF!)*BN$6)/BO$5</f>
        <v>#REF!</v>
      </c>
      <c r="BP238" s="21" t="e">
        <f>(SUMIF(#REF!,"*-Si-USD-*-"&amp;$A238&amp;"-"&amp;$AJ$2,#REF!)*BP$6-SUMIF(#REF!,"*-Si-USD-*-"&amp;$A238&amp;"-"&amp;$AJ$2,#REF!)*BO$6)/BP$5</f>
        <v>#REF!</v>
      </c>
      <c r="BQ238" s="21" t="e">
        <f>(SUMIF(#REF!,"*-Si-USD-*-"&amp;$A238&amp;"-"&amp;$AJ$2,#REF!)*BQ$6-SUMIF(#REF!,"*-Si-USD-*-"&amp;$A238&amp;"-"&amp;$AJ$2,#REF!)*BP$6)/BQ$5</f>
        <v>#REF!</v>
      </c>
      <c r="BR238" s="21" t="e">
        <f>(SUMIF(#REF!,"*-Si-USD-*-"&amp;$A238&amp;"-"&amp;$AJ$2,#REF!)*BR$6-SUMIF(#REF!,"*-Si-USD-*-"&amp;$A238&amp;"-"&amp;$AJ$2,#REF!)*BQ$6)/BR$5</f>
        <v>#REF!</v>
      </c>
      <c r="BS238" s="21" t="e">
        <f>(SUMIF(#REF!,"*-Si-USD-*-"&amp;$A238&amp;"-"&amp;$AJ$2,#REF!)*BS$6-SUMIF(#REF!,"*-Si-USD-*-"&amp;$A238&amp;"-"&amp;$AJ$2,#REF!)*BR$6)/BS$5</f>
        <v>#REF!</v>
      </c>
      <c r="BT238" s="21" t="e">
        <f>(SUMIF(#REF!,"*-Si-USD-*-"&amp;$A238&amp;"-"&amp;$AJ$2,#REF!)*BT$6-SUMIF(#REF!,"*-Si-USD-*-"&amp;$A238&amp;"-"&amp;$AJ$2,#REF!)*BS$6)/BT$5</f>
        <v>#REF!</v>
      </c>
      <c r="BU238" s="21" t="e">
        <f>(SUMIF(#REF!,"*-Si-USD-*-"&amp;$A238&amp;"-"&amp;$AJ$2,#REF!)*BU$6-SUMIF(#REF!,"*-Si-USD-*-"&amp;$A238&amp;"-"&amp;$AJ$2,#REF!)*BT$6)/BU$5</f>
        <v>#REF!</v>
      </c>
      <c r="BV238" s="21" t="e">
        <f>(SUMIF(#REF!,"*-Si-USD-*-"&amp;$A238&amp;"-"&amp;$AJ$2,#REF!)*BV$6-SUMIF(#REF!,"*-Si-USD-*-"&amp;$A238&amp;"-"&amp;$AJ$2,#REF!)*BU$6)/BV$5</f>
        <v>#REF!</v>
      </c>
      <c r="BW238" s="21" t="e">
        <f>(SUMIF(#REF!,"*-Si-USD-*-"&amp;$A238&amp;"-"&amp;$AJ$2,#REF!)*BW$6-SUMIF(#REF!,"*-Si-USD-*-"&amp;$A238&amp;"-"&amp;$AJ$2,#REF!)*BV$6)/BW$5</f>
        <v>#REF!</v>
      </c>
      <c r="BX238" s="21" t="e">
        <f>(SUMIF(#REF!,"*-Si-USD-*-"&amp;$A238&amp;"-"&amp;$AJ$2,#REF!)*BX$6-SUMIF(#REF!,"*-Si-USD-*-"&amp;$A238&amp;"-"&amp;$AJ$2,#REF!)*BW$6)/BX$5</f>
        <v>#REF!</v>
      </c>
      <c r="CB238" s="28">
        <f>IFERROR(1000*SUMIF(#REF!,"*-Si-*-Si-"&amp;$A238&amp;"-"&amp;$AJ$2,#REF!)/(SUM(CC238:CE238)*$BX$6),0)</f>
        <v>0</v>
      </c>
      <c r="CC238" s="22" t="e">
        <f>SUMIF(#REF!,"*-Si-VEF-Si-"&amp;$A238&amp;"-"&amp;$AJ$2,#REF!)</f>
        <v>#REF!</v>
      </c>
      <c r="CD238" s="23" t="e">
        <f>SUMIF(#REF!,"*-Si-VEQ-Si-"&amp;$A238&amp;"-"&amp;$AJ$2,#REF!)</f>
        <v>#REF!</v>
      </c>
      <c r="CE238" s="24" t="e">
        <f>SUMIF(#REF!,"*-Si-USD-Si-"&amp;$A238&amp;"-"&amp;$AJ$2,#REF!)</f>
        <v>#REF!</v>
      </c>
      <c r="CI238" s="15" t="str">
        <f t="shared" si="53"/>
        <v>E238</v>
      </c>
      <c r="CK238" s="16">
        <v>5</v>
      </c>
      <c r="CL238" s="16">
        <v>0</v>
      </c>
      <c r="CM238" s="16">
        <v>4</v>
      </c>
    </row>
    <row r="239" spans="1:91" ht="20.100000000000001" customHeight="1" x14ac:dyDescent="0.25">
      <c r="A239" s="18" t="s">
        <v>378</v>
      </c>
      <c r="E239" s="15" t="s">
        <v>378</v>
      </c>
      <c r="G239" s="15" t="str">
        <f t="shared" si="55"/>
        <v>D239</v>
      </c>
      <c r="I239" s="27">
        <f ca="1">IFERROR(1000*SUMIF(#REF!,"*-Si-*-*-"&amp;$A239&amp;"-"&amp;J$2,INDIRECT("'BD Ppto'!"&amp;#REF!))/(SUM(J239:L239)*L$415),0)</f>
        <v>0</v>
      </c>
      <c r="J239" s="19" t="e">
        <f ca="1">SUMIF(#REF!,"*-Si-VEF-*-"&amp;$A239&amp;"-"&amp;$J$2,INDIRECT("'BD Ppto'!"&amp;#REF!))</f>
        <v>#REF!</v>
      </c>
      <c r="K239" s="20" t="e">
        <f ca="1">SUMIF(#REF!,"*-Si-VEQ-*-"&amp;$A239&amp;"-"&amp;$J$2,INDIRECT("'BD Ppto'!"&amp;#REF!))</f>
        <v>#REF!</v>
      </c>
      <c r="L239" s="21" t="e">
        <f ca="1">SUMIF(#REF!,"*-Si-USD-*-"&amp;$A239&amp;"-"&amp;$J$2,INDIRECT("'BD Ppto'!"&amp;#REF!))</f>
        <v>#REF!</v>
      </c>
      <c r="N239" s="27">
        <f ca="1">IFERROR(1000*SUMIF(#REF!,"*-Si-*-*-"&amp;$A239&amp;"-"&amp;O$2,INDIRECT("'BD Ppto'!"&amp;#REF!))/(SUM(O239:Q239)*Q$415),0)</f>
        <v>0</v>
      </c>
      <c r="O239" s="19" t="e">
        <f ca="1">SUMIF(#REF!,"*-Si-VEF-*-"&amp;$A239&amp;"-"&amp;O$2,INDIRECT("'BD Ppto'!"&amp;#REF!))</f>
        <v>#REF!</v>
      </c>
      <c r="P239" s="20" t="e">
        <f ca="1">SUMIF(#REF!,"*-Si-VEQ-*-"&amp;$A239&amp;"-"&amp;O$2,INDIRECT("'BD Ppto'!"&amp;#REF!))</f>
        <v>#REF!</v>
      </c>
      <c r="Q239" s="21" t="e">
        <f ca="1">SUMIF(#REF!,"*-Si-USD-*-"&amp;$A239&amp;"-"&amp;O$2,INDIRECT("'BD Ppto'!"&amp;#REF!))</f>
        <v>#REF!</v>
      </c>
      <c r="S239" s="27">
        <f ca="1">IFERROR(1000*SUMIF(#REF!,"*-Si-*-*-"&amp;$A239&amp;"-"&amp;T$2,INDIRECT("'BD Ppto'!"&amp;#REF!))/(SUM(T239:V239)*V$415),0)</f>
        <v>0</v>
      </c>
      <c r="T239" s="19" t="e">
        <f ca="1">SUMIF(#REF!,"*-Si-VEF-*-"&amp;$A239&amp;"-"&amp;T$2,INDIRECT("'BD Ppto'!"&amp;#REF!))</f>
        <v>#REF!</v>
      </c>
      <c r="U239" s="20" t="e">
        <f ca="1">SUMIF(#REF!,"*-Si-VEQ-*-"&amp;$A239&amp;"-"&amp;T$2,INDIRECT("'BD Ppto'!"&amp;#REF!))</f>
        <v>#REF!</v>
      </c>
      <c r="V239" s="21" t="e">
        <f ca="1">SUMIF(#REF!,"*-Si-USD-*-"&amp;$A239&amp;"-"&amp;T$2,INDIRECT("'BD Ppto'!"&amp;#REF!))</f>
        <v>#REF!</v>
      </c>
      <c r="X239" s="27">
        <f ca="1">IFERROR(1000*SUMIF(#REF!,"*-Si-*-*-"&amp;$A239&amp;"-"&amp;Y$2,INDIRECT("'BD Ppto'!"&amp;#REF!))/(SUM(Y239:AA239)*AA$415),0)</f>
        <v>0</v>
      </c>
      <c r="Y239" s="19" t="e">
        <f ca="1">SUMIF(#REF!,"*-Si-VEF-*-"&amp;$A239&amp;"-"&amp;Y$2,INDIRECT("'BD Ppto'!"&amp;#REF!))</f>
        <v>#REF!</v>
      </c>
      <c r="Z239" s="20" t="e">
        <f ca="1">SUMIF(#REF!,"*-Si-VEQ-*-"&amp;$A239&amp;"-"&amp;Y$2,INDIRECT("'BD Ppto'!"&amp;#REF!))</f>
        <v>#REF!</v>
      </c>
      <c r="AA239" s="21" t="e">
        <f ca="1">SUMIF(#REF!,"*-Si-USD-*-"&amp;$A239&amp;"-"&amp;Y$2,INDIRECT("'BD Ppto'!"&amp;#REF!))</f>
        <v>#REF!</v>
      </c>
      <c r="AC239" s="28">
        <f ca="1">IFERROR(1000*SUMIF(#REF!,"*-Si-*-Si-"&amp;$A239&amp;"-"&amp;AD$2,INDIRECT("'BD Ppto'!"&amp;#REF!))/(SUM(AD239:AF239)*AF$415),0)</f>
        <v>0</v>
      </c>
      <c r="AD239" s="22" t="e">
        <f ca="1">SUMIF(#REF!,"*-Si-VEF-Si-"&amp;$A239&amp;"-"&amp;AD$2,INDIRECT("'BD Ppto'!"&amp;#REF!))</f>
        <v>#REF!</v>
      </c>
      <c r="AE239" s="23" t="e">
        <f ca="1">SUMIF(#REF!,"*-Si-VEQ-Si-"&amp;$A239&amp;"-"&amp;AD$2,INDIRECT("'BD Ppto'!"&amp;#REF!))</f>
        <v>#REF!</v>
      </c>
      <c r="AF239" s="24" t="e">
        <f ca="1">SUMIF(#REF!,"*-Si-USD-Si-"&amp;$A239&amp;"-"&amp;AD$2,INDIRECT("'BD Ppto'!"&amp;#REF!))</f>
        <v>#REF!</v>
      </c>
      <c r="AI239" s="27">
        <f>IFERROR(1000*SUMIF(#REF!,"*-Si-*-*-"&amp;$A239&amp;"-"&amp;$AJ$2,#REF!)/((SUMIF(#REF!,"*-Si-*-*-"&amp;$A239&amp;"-"&amp;$AJ$2,#REF!))*$AV$6),0)</f>
        <v>0</v>
      </c>
      <c r="AJ239" s="25" t="e">
        <f>SUMIF(#REF!,"*-Si-VEF-*-"&amp;$A239&amp;"-"&amp;$AJ$2,#REF!)</f>
        <v>#REF!</v>
      </c>
      <c r="AK239" s="19" t="e">
        <f>SUMIF(#REF!,"*-Si-VEF-*-"&amp;$A239&amp;"-"&amp;$AJ$2,#REF!)</f>
        <v>#REF!</v>
      </c>
      <c r="AL239" s="19" t="e">
        <f>(SUMIF(#REF!,"*-Si-VEF-*-"&amp;$A239&amp;"-"&amp;$AJ$2,#REF!)*AL$6-SUMIF(#REF!,"*-Si-VEF-*-"&amp;$A239&amp;"-"&amp;$AJ$2,#REF!)*AK$6)/AL$5</f>
        <v>#REF!</v>
      </c>
      <c r="AM239" s="19" t="e">
        <f>(SUMIF(#REF!,"*-Si-VEF-*-"&amp;$A239&amp;"-"&amp;$AJ$2,#REF!)*AM$6-SUMIF(#REF!,"*-Si-VEF-*-"&amp;$A239&amp;"-"&amp;$AJ$2,#REF!)*AL$6)/AM$5</f>
        <v>#REF!</v>
      </c>
      <c r="AN239" s="19" t="e">
        <f>(SUMIF(#REF!,"*-Si-VEF-*-"&amp;$A239&amp;"-"&amp;$AJ$2,#REF!)*AN$6-SUMIF(#REF!,"*-Si-VEF-*-"&amp;$A239&amp;"-"&amp;$AJ$2,#REF!)*AM$6)/AN$5</f>
        <v>#REF!</v>
      </c>
      <c r="AO239" s="19" t="e">
        <f>(SUMIF(#REF!,"*-Si-VEF-*-"&amp;$A239&amp;"-"&amp;$AJ$2,#REF!)*AO$6-SUMIF(#REF!,"*-Si-VEF-*-"&amp;$A239&amp;"-"&amp;$AJ$2,#REF!)*AN$6)/AO$5</f>
        <v>#REF!</v>
      </c>
      <c r="AP239" s="19" t="e">
        <f>(SUMIF(#REF!,"*-Si-VEF-*-"&amp;$A239&amp;"-"&amp;$AJ$2,#REF!)*AP$6-SUMIF(#REF!,"*-Si-VEF-*-"&amp;$A239&amp;"-"&amp;$AJ$2,#REF!)*AO$6)/AP$5</f>
        <v>#REF!</v>
      </c>
      <c r="AQ239" s="19" t="e">
        <f>(SUMIF(#REF!,"*-Si-VEF-*-"&amp;$A239&amp;"-"&amp;$AJ$2,#REF!)*AQ$6-SUMIF(#REF!,"*-Si-VEF-*-"&amp;$A239&amp;"-"&amp;$AJ$2,#REF!)*AP$6)/AQ$5</f>
        <v>#REF!</v>
      </c>
      <c r="AR239" s="19" t="e">
        <f>(SUMIF(#REF!,"*-Si-VEF-*-"&amp;$A239&amp;"-"&amp;$AJ$2,#REF!)*AR$6-SUMIF(#REF!,"*-Si-VEF-*-"&amp;$A239&amp;"-"&amp;$AJ$2,#REF!)*AQ$6)/AR$5</f>
        <v>#REF!</v>
      </c>
      <c r="AS239" s="19" t="e">
        <f>(SUMIF(#REF!,"*-Si-VEF-*-"&amp;$A239&amp;"-"&amp;$AJ$2,#REF!)*AS$6-SUMIF(#REF!,"*-Si-VEF-*-"&amp;$A239&amp;"-"&amp;$AJ$2,#REF!)*AR$6)/AS$5</f>
        <v>#REF!</v>
      </c>
      <c r="AT239" s="19" t="e">
        <f>(SUMIF(#REF!,"*-Si-VEF-*-"&amp;$A239&amp;"-"&amp;$AJ$2,#REF!)*AT$6-SUMIF(#REF!,"*-Si-VEF-*-"&amp;$A239&amp;"-"&amp;$AJ$2,#REF!)*AS$6)/AT$5</f>
        <v>#REF!</v>
      </c>
      <c r="AU239" s="19" t="e">
        <f>(SUMIF(#REF!,"*-Si-VEF-*-"&amp;$A239&amp;"-"&amp;$AJ$2,#REF!)*AU$6-SUMIF(#REF!,"*-Si-VEF-*-"&amp;$A239&amp;"-"&amp;$AJ$2,#REF!)*AT$6)/AU$5</f>
        <v>#REF!</v>
      </c>
      <c r="AV239" s="19" t="e">
        <f>(SUMIF(#REF!,"*-Si-VEF-*-"&amp;$A239&amp;"-"&amp;$AJ$2,#REF!)*AV$6-SUMIF(#REF!,"*-Si-VEF-*-"&amp;$A239&amp;"-"&amp;$AJ$2,#REF!)*AU$6)/AV$5</f>
        <v>#REF!</v>
      </c>
      <c r="AX239" s="25" t="e">
        <f>SUMIF(#REF!,"*-Si-VEQ-*-"&amp;$A239&amp;"-"&amp;$AJ$2,#REF!)</f>
        <v>#REF!</v>
      </c>
      <c r="AY239" s="20" t="e">
        <f>SUMIF(#REF!,"*-Si-VEQ-*-"&amp;$A239&amp;"-"&amp;$AJ$2,#REF!)</f>
        <v>#REF!</v>
      </c>
      <c r="AZ239" s="20" t="e">
        <f>(SUMIF(#REF!,"*-Si-VEQ-*-"&amp;$A239&amp;"-"&amp;$AJ$2,#REF!)*AZ$6-SUMIF(#REF!,"*-Si-VEQ-*-"&amp;$A239&amp;"-"&amp;$AJ$2,#REF!)*AY$6)/AZ$5</f>
        <v>#REF!</v>
      </c>
      <c r="BA239" s="20" t="e">
        <f>(SUMIF(#REF!,"*-Si-VEQ-*-"&amp;$A239&amp;"-"&amp;$AJ$2,#REF!)*BA$6-SUMIF(#REF!,"*-Si-VEQ-*-"&amp;$A239&amp;"-"&amp;$AJ$2,#REF!)*AZ$6)/BA$5</f>
        <v>#REF!</v>
      </c>
      <c r="BB239" s="20" t="e">
        <f>(SUMIF(#REF!,"*-Si-VEQ-*-"&amp;$A239&amp;"-"&amp;$AJ$2,#REF!)*BB$6-SUMIF(#REF!,"*-Si-VEQ-*-"&amp;$A239&amp;"-"&amp;$AJ$2,#REF!)*BA$6)/BB$5</f>
        <v>#REF!</v>
      </c>
      <c r="BC239" s="20" t="e">
        <f>(SUMIF(#REF!,"*-Si-VEQ-*-"&amp;$A239&amp;"-"&amp;$AJ$2,#REF!)*BC$6-SUMIF(#REF!,"*-Si-VEQ-*-"&amp;$A239&amp;"-"&amp;$AJ$2,#REF!)*BB$6)/BC$5</f>
        <v>#REF!</v>
      </c>
      <c r="BD239" s="20" t="e">
        <f>(SUMIF(#REF!,"*-Si-VEQ-*-"&amp;$A239&amp;"-"&amp;$AJ$2,#REF!)*BD$6-SUMIF(#REF!,"*-Si-VEQ-*-"&amp;$A239&amp;"-"&amp;$AJ$2,#REF!)*BC$6)/BD$5</f>
        <v>#REF!</v>
      </c>
      <c r="BE239" s="20" t="e">
        <f>(SUMIF(#REF!,"*-Si-VEQ-*-"&amp;$A239&amp;"-"&amp;$AJ$2,#REF!)*BE$6-SUMIF(#REF!,"*-Si-VEQ-*-"&amp;$A239&amp;"-"&amp;$AJ$2,#REF!)*BD$6)/BE$5</f>
        <v>#REF!</v>
      </c>
      <c r="BF239" s="20" t="e">
        <f>(SUMIF(#REF!,"*-Si-VEQ-*-"&amp;$A239&amp;"-"&amp;$AJ$2,#REF!)*BF$6-SUMIF(#REF!,"*-Si-VEQ-*-"&amp;$A239&amp;"-"&amp;$AJ$2,#REF!)*BE$6)/BF$5</f>
        <v>#REF!</v>
      </c>
      <c r="BG239" s="20" t="e">
        <f>(SUMIF(#REF!,"*-Si-VEQ-*-"&amp;$A239&amp;"-"&amp;$AJ$2,#REF!)*BG$6-SUMIF(#REF!,"*-Si-VEQ-*-"&amp;$A239&amp;"-"&amp;$AJ$2,#REF!)*BF$6)/BG$5</f>
        <v>#REF!</v>
      </c>
      <c r="BH239" s="20" t="e">
        <f>(SUMIF(#REF!,"*-Si-VEQ-*-"&amp;$A239&amp;"-"&amp;$AJ$2,#REF!)*BH$6-SUMIF(#REF!,"*-Si-VEQ-*-"&amp;$A239&amp;"-"&amp;$AJ$2,#REF!)*BG$6)/BH$5</f>
        <v>#REF!</v>
      </c>
      <c r="BI239" s="20" t="e">
        <f>(SUMIF(#REF!,"*-Si-VEQ-*-"&amp;$A239&amp;"-"&amp;$AJ$2,#REF!)*BI$6-SUMIF(#REF!,"*-Si-VEQ-*-"&amp;$A239&amp;"-"&amp;$AJ$2,#REF!)*BH$6)/BI$5</f>
        <v>#REF!</v>
      </c>
      <c r="BJ239" s="20" t="e">
        <f>(SUMIF(#REF!,"*-Si-VEQ-*-"&amp;$A239&amp;"-"&amp;$AJ$2,#REF!)*BJ$6-SUMIF(#REF!,"*-Si-VEQ-*-"&amp;$A239&amp;"-"&amp;$AJ$2,#REF!)*BI$6)/BJ$5</f>
        <v>#REF!</v>
      </c>
      <c r="BL239" s="25" t="e">
        <f>SUMIF(#REF!,"*-Si-USD-*-"&amp;$A239&amp;"-"&amp;$AJ$2,#REF!)</f>
        <v>#REF!</v>
      </c>
      <c r="BM239" s="21" t="e">
        <f>SUMIF(#REF!,"*-Si-USD-*-"&amp;$A239&amp;"-"&amp;$AJ$2,#REF!)</f>
        <v>#REF!</v>
      </c>
      <c r="BN239" s="21" t="e">
        <f>(SUMIF(#REF!,"*-Si-USD-*-"&amp;$A239&amp;"-"&amp;$AJ$2,#REF!)*BN$6-SUMIF(#REF!,"*-Si-USD-*-"&amp;$A239&amp;"-"&amp;$AJ$2,#REF!)*BM$6)/BN$5</f>
        <v>#REF!</v>
      </c>
      <c r="BO239" s="21" t="e">
        <f>(SUMIF(#REF!,"*-Si-USD-*-"&amp;$A239&amp;"-"&amp;$AJ$2,#REF!)*BO$6-SUMIF(#REF!,"*-Si-USD-*-"&amp;$A239&amp;"-"&amp;$AJ$2,#REF!)*BN$6)/BO$5</f>
        <v>#REF!</v>
      </c>
      <c r="BP239" s="21" t="e">
        <f>(SUMIF(#REF!,"*-Si-USD-*-"&amp;$A239&amp;"-"&amp;$AJ$2,#REF!)*BP$6-SUMIF(#REF!,"*-Si-USD-*-"&amp;$A239&amp;"-"&amp;$AJ$2,#REF!)*BO$6)/BP$5</f>
        <v>#REF!</v>
      </c>
      <c r="BQ239" s="21" t="e">
        <f>(SUMIF(#REF!,"*-Si-USD-*-"&amp;$A239&amp;"-"&amp;$AJ$2,#REF!)*BQ$6-SUMIF(#REF!,"*-Si-USD-*-"&amp;$A239&amp;"-"&amp;$AJ$2,#REF!)*BP$6)/BQ$5</f>
        <v>#REF!</v>
      </c>
      <c r="BR239" s="21" t="e">
        <f>(SUMIF(#REF!,"*-Si-USD-*-"&amp;$A239&amp;"-"&amp;$AJ$2,#REF!)*BR$6-SUMIF(#REF!,"*-Si-USD-*-"&amp;$A239&amp;"-"&amp;$AJ$2,#REF!)*BQ$6)/BR$5</f>
        <v>#REF!</v>
      </c>
      <c r="BS239" s="21" t="e">
        <f>(SUMIF(#REF!,"*-Si-USD-*-"&amp;$A239&amp;"-"&amp;$AJ$2,#REF!)*BS$6-SUMIF(#REF!,"*-Si-USD-*-"&amp;$A239&amp;"-"&amp;$AJ$2,#REF!)*BR$6)/BS$5</f>
        <v>#REF!</v>
      </c>
      <c r="BT239" s="21" t="e">
        <f>(SUMIF(#REF!,"*-Si-USD-*-"&amp;$A239&amp;"-"&amp;$AJ$2,#REF!)*BT$6-SUMIF(#REF!,"*-Si-USD-*-"&amp;$A239&amp;"-"&amp;$AJ$2,#REF!)*BS$6)/BT$5</f>
        <v>#REF!</v>
      </c>
      <c r="BU239" s="21" t="e">
        <f>(SUMIF(#REF!,"*-Si-USD-*-"&amp;$A239&amp;"-"&amp;$AJ$2,#REF!)*BU$6-SUMIF(#REF!,"*-Si-USD-*-"&amp;$A239&amp;"-"&amp;$AJ$2,#REF!)*BT$6)/BU$5</f>
        <v>#REF!</v>
      </c>
      <c r="BV239" s="21" t="e">
        <f>(SUMIF(#REF!,"*-Si-USD-*-"&amp;$A239&amp;"-"&amp;$AJ$2,#REF!)*BV$6-SUMIF(#REF!,"*-Si-USD-*-"&amp;$A239&amp;"-"&amp;$AJ$2,#REF!)*BU$6)/BV$5</f>
        <v>#REF!</v>
      </c>
      <c r="BW239" s="21" t="e">
        <f>(SUMIF(#REF!,"*-Si-USD-*-"&amp;$A239&amp;"-"&amp;$AJ$2,#REF!)*BW$6-SUMIF(#REF!,"*-Si-USD-*-"&amp;$A239&amp;"-"&amp;$AJ$2,#REF!)*BV$6)/BW$5</f>
        <v>#REF!</v>
      </c>
      <c r="BX239" s="21" t="e">
        <f>(SUMIF(#REF!,"*-Si-USD-*-"&amp;$A239&amp;"-"&amp;$AJ$2,#REF!)*BX$6-SUMIF(#REF!,"*-Si-USD-*-"&amp;$A239&amp;"-"&amp;$AJ$2,#REF!)*BW$6)/BX$5</f>
        <v>#REF!</v>
      </c>
      <c r="CB239" s="28">
        <f>IFERROR(1000*SUMIF(#REF!,"*-Si-*-Si-"&amp;$A239&amp;"-"&amp;$AJ$2,#REF!)/(SUM(CC239:CE239)*$BX$6),0)</f>
        <v>0</v>
      </c>
      <c r="CC239" s="22" t="e">
        <f>SUMIF(#REF!,"*-Si-VEF-Si-"&amp;$A239&amp;"-"&amp;$AJ$2,#REF!)</f>
        <v>#REF!</v>
      </c>
      <c r="CD239" s="23" t="e">
        <f>SUMIF(#REF!,"*-Si-VEQ-Si-"&amp;$A239&amp;"-"&amp;$AJ$2,#REF!)</f>
        <v>#REF!</v>
      </c>
      <c r="CE239" s="24" t="e">
        <f>SUMIF(#REF!,"*-Si-USD-Si-"&amp;$A239&amp;"-"&amp;$AJ$2,#REF!)</f>
        <v>#REF!</v>
      </c>
      <c r="CI239" s="15" t="str">
        <f t="shared" si="53"/>
        <v>E239</v>
      </c>
      <c r="CK239" s="16">
        <v>5</v>
      </c>
      <c r="CL239" s="16">
        <v>0</v>
      </c>
      <c r="CM239" s="16">
        <v>4</v>
      </c>
    </row>
    <row r="240" spans="1:91" ht="20.100000000000001" customHeight="1" x14ac:dyDescent="0.25">
      <c r="A240" s="18" t="s">
        <v>379</v>
      </c>
      <c r="E240" s="15" t="s">
        <v>379</v>
      </c>
      <c r="G240" s="15" t="str">
        <f t="shared" si="55"/>
        <v>D240</v>
      </c>
      <c r="I240" s="27">
        <f ca="1">IFERROR(1000*SUMIF(#REF!,"*-Si-*-*-"&amp;$A240&amp;"-"&amp;J$2,INDIRECT("'BD Ppto'!"&amp;#REF!))/(SUM(J240:L240)*L$415),0)</f>
        <v>0</v>
      </c>
      <c r="J240" s="19" t="e">
        <f ca="1">SUMIF(#REF!,"*-Si-VEF-*-"&amp;$A240&amp;"-"&amp;$J$2,INDIRECT("'BD Ppto'!"&amp;#REF!))</f>
        <v>#REF!</v>
      </c>
      <c r="K240" s="20" t="e">
        <f ca="1">SUMIF(#REF!,"*-Si-VEQ-*-"&amp;$A240&amp;"-"&amp;$J$2,INDIRECT("'BD Ppto'!"&amp;#REF!))</f>
        <v>#REF!</v>
      </c>
      <c r="L240" s="21" t="e">
        <f ca="1">SUMIF(#REF!,"*-Si-USD-*-"&amp;$A240&amp;"-"&amp;$J$2,INDIRECT("'BD Ppto'!"&amp;#REF!))</f>
        <v>#REF!</v>
      </c>
      <c r="N240" s="27">
        <f ca="1">IFERROR(1000*SUMIF(#REF!,"*-Si-*-*-"&amp;$A240&amp;"-"&amp;O$2,INDIRECT("'BD Ppto'!"&amp;#REF!))/(SUM(O240:Q240)*Q$415),0)</f>
        <v>0</v>
      </c>
      <c r="O240" s="19" t="e">
        <f ca="1">SUMIF(#REF!,"*-Si-VEF-*-"&amp;$A240&amp;"-"&amp;O$2,INDIRECT("'BD Ppto'!"&amp;#REF!))</f>
        <v>#REF!</v>
      </c>
      <c r="P240" s="20" t="e">
        <f ca="1">SUMIF(#REF!,"*-Si-VEQ-*-"&amp;$A240&amp;"-"&amp;O$2,INDIRECT("'BD Ppto'!"&amp;#REF!))</f>
        <v>#REF!</v>
      </c>
      <c r="Q240" s="21" t="e">
        <f ca="1">SUMIF(#REF!,"*-Si-USD-*-"&amp;$A240&amp;"-"&amp;O$2,INDIRECT("'BD Ppto'!"&amp;#REF!))</f>
        <v>#REF!</v>
      </c>
      <c r="S240" s="27">
        <f ca="1">IFERROR(1000*SUMIF(#REF!,"*-Si-*-*-"&amp;$A240&amp;"-"&amp;T$2,INDIRECT("'BD Ppto'!"&amp;#REF!))/(SUM(T240:V240)*V$415),0)</f>
        <v>0</v>
      </c>
      <c r="T240" s="19" t="e">
        <f ca="1">SUMIF(#REF!,"*-Si-VEF-*-"&amp;$A240&amp;"-"&amp;T$2,INDIRECT("'BD Ppto'!"&amp;#REF!))</f>
        <v>#REF!</v>
      </c>
      <c r="U240" s="20" t="e">
        <f ca="1">SUMIF(#REF!,"*-Si-VEQ-*-"&amp;$A240&amp;"-"&amp;T$2,INDIRECT("'BD Ppto'!"&amp;#REF!))</f>
        <v>#REF!</v>
      </c>
      <c r="V240" s="21" t="e">
        <f ca="1">SUMIF(#REF!,"*-Si-USD-*-"&amp;$A240&amp;"-"&amp;T$2,INDIRECT("'BD Ppto'!"&amp;#REF!))</f>
        <v>#REF!</v>
      </c>
      <c r="X240" s="27">
        <f ca="1">IFERROR(1000*SUMIF(#REF!,"*-Si-*-*-"&amp;$A240&amp;"-"&amp;Y$2,INDIRECT("'BD Ppto'!"&amp;#REF!))/(SUM(Y240:AA240)*AA$415),0)</f>
        <v>0</v>
      </c>
      <c r="Y240" s="19" t="e">
        <f ca="1">SUMIF(#REF!,"*-Si-VEF-*-"&amp;$A240&amp;"-"&amp;Y$2,INDIRECT("'BD Ppto'!"&amp;#REF!))</f>
        <v>#REF!</v>
      </c>
      <c r="Z240" s="20" t="e">
        <f ca="1">SUMIF(#REF!,"*-Si-VEQ-*-"&amp;$A240&amp;"-"&amp;Y$2,INDIRECT("'BD Ppto'!"&amp;#REF!))</f>
        <v>#REF!</v>
      </c>
      <c r="AA240" s="21" t="e">
        <f ca="1">SUMIF(#REF!,"*-Si-USD-*-"&amp;$A240&amp;"-"&amp;Y$2,INDIRECT("'BD Ppto'!"&amp;#REF!))</f>
        <v>#REF!</v>
      </c>
      <c r="AC240" s="28">
        <f ca="1">IFERROR(1000*SUMIF(#REF!,"*-Si-*-Si-"&amp;$A240&amp;"-"&amp;AD$2,INDIRECT("'BD Ppto'!"&amp;#REF!))/(SUM(AD240:AF240)*AF$415),0)</f>
        <v>0</v>
      </c>
      <c r="AD240" s="22" t="e">
        <f ca="1">SUMIF(#REF!,"*-Si-VEF-Si-"&amp;$A240&amp;"-"&amp;AD$2,INDIRECT("'BD Ppto'!"&amp;#REF!))</f>
        <v>#REF!</v>
      </c>
      <c r="AE240" s="23" t="e">
        <f ca="1">SUMIF(#REF!,"*-Si-VEQ-Si-"&amp;$A240&amp;"-"&amp;AD$2,INDIRECT("'BD Ppto'!"&amp;#REF!))</f>
        <v>#REF!</v>
      </c>
      <c r="AF240" s="24" t="e">
        <f ca="1">SUMIF(#REF!,"*-Si-USD-Si-"&amp;$A240&amp;"-"&amp;AD$2,INDIRECT("'BD Ppto'!"&amp;#REF!))</f>
        <v>#REF!</v>
      </c>
      <c r="AI240" s="27">
        <f>IFERROR(1000*SUMIF(#REF!,"*-Si-*-*-"&amp;$A240&amp;"-"&amp;$AJ$2,#REF!)/((SUMIF(#REF!,"*-Si-*-*-"&amp;$A240&amp;"-"&amp;$AJ$2,#REF!))*$AV$6),0)</f>
        <v>0</v>
      </c>
      <c r="AJ240" s="25" t="e">
        <f>SUMIF(#REF!,"*-Si-VEF-*-"&amp;$A240&amp;"-"&amp;$AJ$2,#REF!)</f>
        <v>#REF!</v>
      </c>
      <c r="AK240" s="19" t="e">
        <f>SUMIF(#REF!,"*-Si-VEF-*-"&amp;$A240&amp;"-"&amp;$AJ$2,#REF!)</f>
        <v>#REF!</v>
      </c>
      <c r="AL240" s="19" t="e">
        <f>(SUMIF(#REF!,"*-Si-VEF-*-"&amp;$A240&amp;"-"&amp;$AJ$2,#REF!)*AL$6-SUMIF(#REF!,"*-Si-VEF-*-"&amp;$A240&amp;"-"&amp;$AJ$2,#REF!)*AK$6)/AL$5</f>
        <v>#REF!</v>
      </c>
      <c r="AM240" s="19" t="e">
        <f>(SUMIF(#REF!,"*-Si-VEF-*-"&amp;$A240&amp;"-"&amp;$AJ$2,#REF!)*AM$6-SUMIF(#REF!,"*-Si-VEF-*-"&amp;$A240&amp;"-"&amp;$AJ$2,#REF!)*AL$6)/AM$5</f>
        <v>#REF!</v>
      </c>
      <c r="AN240" s="19" t="e">
        <f>(SUMIF(#REF!,"*-Si-VEF-*-"&amp;$A240&amp;"-"&amp;$AJ$2,#REF!)*AN$6-SUMIF(#REF!,"*-Si-VEF-*-"&amp;$A240&amp;"-"&amp;$AJ$2,#REF!)*AM$6)/AN$5</f>
        <v>#REF!</v>
      </c>
      <c r="AO240" s="19" t="e">
        <f>(SUMIF(#REF!,"*-Si-VEF-*-"&amp;$A240&amp;"-"&amp;$AJ$2,#REF!)*AO$6-SUMIF(#REF!,"*-Si-VEF-*-"&amp;$A240&amp;"-"&amp;$AJ$2,#REF!)*AN$6)/AO$5</f>
        <v>#REF!</v>
      </c>
      <c r="AP240" s="19" t="e">
        <f>(SUMIF(#REF!,"*-Si-VEF-*-"&amp;$A240&amp;"-"&amp;$AJ$2,#REF!)*AP$6-SUMIF(#REF!,"*-Si-VEF-*-"&amp;$A240&amp;"-"&amp;$AJ$2,#REF!)*AO$6)/AP$5</f>
        <v>#REF!</v>
      </c>
      <c r="AQ240" s="19" t="e">
        <f>(SUMIF(#REF!,"*-Si-VEF-*-"&amp;$A240&amp;"-"&amp;$AJ$2,#REF!)*AQ$6-SUMIF(#REF!,"*-Si-VEF-*-"&amp;$A240&amp;"-"&amp;$AJ$2,#REF!)*AP$6)/AQ$5</f>
        <v>#REF!</v>
      </c>
      <c r="AR240" s="19" t="e">
        <f>(SUMIF(#REF!,"*-Si-VEF-*-"&amp;$A240&amp;"-"&amp;$AJ$2,#REF!)*AR$6-SUMIF(#REF!,"*-Si-VEF-*-"&amp;$A240&amp;"-"&amp;$AJ$2,#REF!)*AQ$6)/AR$5</f>
        <v>#REF!</v>
      </c>
      <c r="AS240" s="19" t="e">
        <f>(SUMIF(#REF!,"*-Si-VEF-*-"&amp;$A240&amp;"-"&amp;$AJ$2,#REF!)*AS$6-SUMIF(#REF!,"*-Si-VEF-*-"&amp;$A240&amp;"-"&amp;$AJ$2,#REF!)*AR$6)/AS$5</f>
        <v>#REF!</v>
      </c>
      <c r="AT240" s="19" t="e">
        <f>(SUMIF(#REF!,"*-Si-VEF-*-"&amp;$A240&amp;"-"&amp;$AJ$2,#REF!)*AT$6-SUMIF(#REF!,"*-Si-VEF-*-"&amp;$A240&amp;"-"&amp;$AJ$2,#REF!)*AS$6)/AT$5</f>
        <v>#REF!</v>
      </c>
      <c r="AU240" s="19" t="e">
        <f>(SUMIF(#REF!,"*-Si-VEF-*-"&amp;$A240&amp;"-"&amp;$AJ$2,#REF!)*AU$6-SUMIF(#REF!,"*-Si-VEF-*-"&amp;$A240&amp;"-"&amp;$AJ$2,#REF!)*AT$6)/AU$5</f>
        <v>#REF!</v>
      </c>
      <c r="AV240" s="19" t="e">
        <f>(SUMIF(#REF!,"*-Si-VEF-*-"&amp;$A240&amp;"-"&amp;$AJ$2,#REF!)*AV$6-SUMIF(#REF!,"*-Si-VEF-*-"&amp;$A240&amp;"-"&amp;$AJ$2,#REF!)*AU$6)/AV$5</f>
        <v>#REF!</v>
      </c>
      <c r="AX240" s="25" t="e">
        <f>SUMIF(#REF!,"*-Si-VEQ-*-"&amp;$A240&amp;"-"&amp;$AJ$2,#REF!)</f>
        <v>#REF!</v>
      </c>
      <c r="AY240" s="20" t="e">
        <f>SUMIF(#REF!,"*-Si-VEQ-*-"&amp;$A240&amp;"-"&amp;$AJ$2,#REF!)</f>
        <v>#REF!</v>
      </c>
      <c r="AZ240" s="20" t="e">
        <f>(SUMIF(#REF!,"*-Si-VEQ-*-"&amp;$A240&amp;"-"&amp;$AJ$2,#REF!)*AZ$6-SUMIF(#REF!,"*-Si-VEQ-*-"&amp;$A240&amp;"-"&amp;$AJ$2,#REF!)*AY$6)/AZ$5</f>
        <v>#REF!</v>
      </c>
      <c r="BA240" s="20" t="e">
        <f>(SUMIF(#REF!,"*-Si-VEQ-*-"&amp;$A240&amp;"-"&amp;$AJ$2,#REF!)*BA$6-SUMIF(#REF!,"*-Si-VEQ-*-"&amp;$A240&amp;"-"&amp;$AJ$2,#REF!)*AZ$6)/BA$5</f>
        <v>#REF!</v>
      </c>
      <c r="BB240" s="20" t="e">
        <f>(SUMIF(#REF!,"*-Si-VEQ-*-"&amp;$A240&amp;"-"&amp;$AJ$2,#REF!)*BB$6-SUMIF(#REF!,"*-Si-VEQ-*-"&amp;$A240&amp;"-"&amp;$AJ$2,#REF!)*BA$6)/BB$5</f>
        <v>#REF!</v>
      </c>
      <c r="BC240" s="20" t="e">
        <f>(SUMIF(#REF!,"*-Si-VEQ-*-"&amp;$A240&amp;"-"&amp;$AJ$2,#REF!)*BC$6-SUMIF(#REF!,"*-Si-VEQ-*-"&amp;$A240&amp;"-"&amp;$AJ$2,#REF!)*BB$6)/BC$5</f>
        <v>#REF!</v>
      </c>
      <c r="BD240" s="20" t="e">
        <f>(SUMIF(#REF!,"*-Si-VEQ-*-"&amp;$A240&amp;"-"&amp;$AJ$2,#REF!)*BD$6-SUMIF(#REF!,"*-Si-VEQ-*-"&amp;$A240&amp;"-"&amp;$AJ$2,#REF!)*BC$6)/BD$5</f>
        <v>#REF!</v>
      </c>
      <c r="BE240" s="20" t="e">
        <f>(SUMIF(#REF!,"*-Si-VEQ-*-"&amp;$A240&amp;"-"&amp;$AJ$2,#REF!)*BE$6-SUMIF(#REF!,"*-Si-VEQ-*-"&amp;$A240&amp;"-"&amp;$AJ$2,#REF!)*BD$6)/BE$5</f>
        <v>#REF!</v>
      </c>
      <c r="BF240" s="20" t="e">
        <f>(SUMIF(#REF!,"*-Si-VEQ-*-"&amp;$A240&amp;"-"&amp;$AJ$2,#REF!)*BF$6-SUMIF(#REF!,"*-Si-VEQ-*-"&amp;$A240&amp;"-"&amp;$AJ$2,#REF!)*BE$6)/BF$5</f>
        <v>#REF!</v>
      </c>
      <c r="BG240" s="20" t="e">
        <f>(SUMIF(#REF!,"*-Si-VEQ-*-"&amp;$A240&amp;"-"&amp;$AJ$2,#REF!)*BG$6-SUMIF(#REF!,"*-Si-VEQ-*-"&amp;$A240&amp;"-"&amp;$AJ$2,#REF!)*BF$6)/BG$5</f>
        <v>#REF!</v>
      </c>
      <c r="BH240" s="20" t="e">
        <f>(SUMIF(#REF!,"*-Si-VEQ-*-"&amp;$A240&amp;"-"&amp;$AJ$2,#REF!)*BH$6-SUMIF(#REF!,"*-Si-VEQ-*-"&amp;$A240&amp;"-"&amp;$AJ$2,#REF!)*BG$6)/BH$5</f>
        <v>#REF!</v>
      </c>
      <c r="BI240" s="20" t="e">
        <f>(SUMIF(#REF!,"*-Si-VEQ-*-"&amp;$A240&amp;"-"&amp;$AJ$2,#REF!)*BI$6-SUMIF(#REF!,"*-Si-VEQ-*-"&amp;$A240&amp;"-"&amp;$AJ$2,#REF!)*BH$6)/BI$5</f>
        <v>#REF!</v>
      </c>
      <c r="BJ240" s="20" t="e">
        <f>(SUMIF(#REF!,"*-Si-VEQ-*-"&amp;$A240&amp;"-"&amp;$AJ$2,#REF!)*BJ$6-SUMIF(#REF!,"*-Si-VEQ-*-"&amp;$A240&amp;"-"&amp;$AJ$2,#REF!)*BI$6)/BJ$5</f>
        <v>#REF!</v>
      </c>
      <c r="BL240" s="25" t="e">
        <f>SUMIF(#REF!,"*-Si-USD-*-"&amp;$A240&amp;"-"&amp;$AJ$2,#REF!)</f>
        <v>#REF!</v>
      </c>
      <c r="BM240" s="21" t="e">
        <f>SUMIF(#REF!,"*-Si-USD-*-"&amp;$A240&amp;"-"&amp;$AJ$2,#REF!)</f>
        <v>#REF!</v>
      </c>
      <c r="BN240" s="21" t="e">
        <f>(SUMIF(#REF!,"*-Si-USD-*-"&amp;$A240&amp;"-"&amp;$AJ$2,#REF!)*BN$6-SUMIF(#REF!,"*-Si-USD-*-"&amp;$A240&amp;"-"&amp;$AJ$2,#REF!)*BM$6)/BN$5</f>
        <v>#REF!</v>
      </c>
      <c r="BO240" s="21" t="e">
        <f>(SUMIF(#REF!,"*-Si-USD-*-"&amp;$A240&amp;"-"&amp;$AJ$2,#REF!)*BO$6-SUMIF(#REF!,"*-Si-USD-*-"&amp;$A240&amp;"-"&amp;$AJ$2,#REF!)*BN$6)/BO$5</f>
        <v>#REF!</v>
      </c>
      <c r="BP240" s="21" t="e">
        <f>(SUMIF(#REF!,"*-Si-USD-*-"&amp;$A240&amp;"-"&amp;$AJ$2,#REF!)*BP$6-SUMIF(#REF!,"*-Si-USD-*-"&amp;$A240&amp;"-"&amp;$AJ$2,#REF!)*BO$6)/BP$5</f>
        <v>#REF!</v>
      </c>
      <c r="BQ240" s="21" t="e">
        <f>(SUMIF(#REF!,"*-Si-USD-*-"&amp;$A240&amp;"-"&amp;$AJ$2,#REF!)*BQ$6-SUMIF(#REF!,"*-Si-USD-*-"&amp;$A240&amp;"-"&amp;$AJ$2,#REF!)*BP$6)/BQ$5</f>
        <v>#REF!</v>
      </c>
      <c r="BR240" s="21" t="e">
        <f>(SUMIF(#REF!,"*-Si-USD-*-"&amp;$A240&amp;"-"&amp;$AJ$2,#REF!)*BR$6-SUMIF(#REF!,"*-Si-USD-*-"&amp;$A240&amp;"-"&amp;$AJ$2,#REF!)*BQ$6)/BR$5</f>
        <v>#REF!</v>
      </c>
      <c r="BS240" s="21" t="e">
        <f>(SUMIF(#REF!,"*-Si-USD-*-"&amp;$A240&amp;"-"&amp;$AJ$2,#REF!)*BS$6-SUMIF(#REF!,"*-Si-USD-*-"&amp;$A240&amp;"-"&amp;$AJ$2,#REF!)*BR$6)/BS$5</f>
        <v>#REF!</v>
      </c>
      <c r="BT240" s="21" t="e">
        <f>(SUMIF(#REF!,"*-Si-USD-*-"&amp;$A240&amp;"-"&amp;$AJ$2,#REF!)*BT$6-SUMIF(#REF!,"*-Si-USD-*-"&amp;$A240&amp;"-"&amp;$AJ$2,#REF!)*BS$6)/BT$5</f>
        <v>#REF!</v>
      </c>
      <c r="BU240" s="21" t="e">
        <f>(SUMIF(#REF!,"*-Si-USD-*-"&amp;$A240&amp;"-"&amp;$AJ$2,#REF!)*BU$6-SUMIF(#REF!,"*-Si-USD-*-"&amp;$A240&amp;"-"&amp;$AJ$2,#REF!)*BT$6)/BU$5</f>
        <v>#REF!</v>
      </c>
      <c r="BV240" s="21" t="e">
        <f>(SUMIF(#REF!,"*-Si-USD-*-"&amp;$A240&amp;"-"&amp;$AJ$2,#REF!)*BV$6-SUMIF(#REF!,"*-Si-USD-*-"&amp;$A240&amp;"-"&amp;$AJ$2,#REF!)*BU$6)/BV$5</f>
        <v>#REF!</v>
      </c>
      <c r="BW240" s="21" t="e">
        <f>(SUMIF(#REF!,"*-Si-USD-*-"&amp;$A240&amp;"-"&amp;$AJ$2,#REF!)*BW$6-SUMIF(#REF!,"*-Si-USD-*-"&amp;$A240&amp;"-"&amp;$AJ$2,#REF!)*BV$6)/BW$5</f>
        <v>#REF!</v>
      </c>
      <c r="BX240" s="21" t="e">
        <f>(SUMIF(#REF!,"*-Si-USD-*-"&amp;$A240&amp;"-"&amp;$AJ$2,#REF!)*BX$6-SUMIF(#REF!,"*-Si-USD-*-"&amp;$A240&amp;"-"&amp;$AJ$2,#REF!)*BW$6)/BX$5</f>
        <v>#REF!</v>
      </c>
      <c r="CB240" s="28">
        <f>IFERROR(1000*SUMIF(#REF!,"*-Si-*-Si-"&amp;$A240&amp;"-"&amp;$AJ$2,#REF!)/(SUM(CC240:CE240)*$BX$6),0)</f>
        <v>0</v>
      </c>
      <c r="CC240" s="22" t="e">
        <f>SUMIF(#REF!,"*-Si-VEF-Si-"&amp;$A240&amp;"-"&amp;$AJ$2,#REF!)</f>
        <v>#REF!</v>
      </c>
      <c r="CD240" s="23" t="e">
        <f>SUMIF(#REF!,"*-Si-VEQ-Si-"&amp;$A240&amp;"-"&amp;$AJ$2,#REF!)</f>
        <v>#REF!</v>
      </c>
      <c r="CE240" s="24" t="e">
        <f>SUMIF(#REF!,"*-Si-USD-Si-"&amp;$A240&amp;"-"&amp;$AJ$2,#REF!)</f>
        <v>#REF!</v>
      </c>
      <c r="CI240" s="15" t="str">
        <f t="shared" si="53"/>
        <v>E240</v>
      </c>
      <c r="CK240" s="16">
        <v>5</v>
      </c>
      <c r="CL240" s="16">
        <v>0</v>
      </c>
      <c r="CM240" s="16">
        <v>4</v>
      </c>
    </row>
    <row r="241" spans="1:91" ht="20.100000000000001" customHeight="1" x14ac:dyDescent="0.25">
      <c r="A241" s="18" t="s">
        <v>380</v>
      </c>
      <c r="E241" s="15" t="s">
        <v>380</v>
      </c>
      <c r="G241" s="15" t="str">
        <f t="shared" si="55"/>
        <v>D241</v>
      </c>
      <c r="I241" s="27">
        <f ca="1">IFERROR(1000*SUMIF(#REF!,"*-Si-*-*-"&amp;$A241&amp;"-"&amp;J$2,INDIRECT("'BD Ppto'!"&amp;#REF!))/(SUM(J241:L241)*L$415),0)</f>
        <v>0</v>
      </c>
      <c r="J241" s="19" t="e">
        <f ca="1">SUMIF(#REF!,"*-Si-VEF-*-"&amp;$A241&amp;"-"&amp;$J$2,INDIRECT("'BD Ppto'!"&amp;#REF!))</f>
        <v>#REF!</v>
      </c>
      <c r="K241" s="20" t="e">
        <f ca="1">SUMIF(#REF!,"*-Si-VEQ-*-"&amp;$A241&amp;"-"&amp;$J$2,INDIRECT("'BD Ppto'!"&amp;#REF!))</f>
        <v>#REF!</v>
      </c>
      <c r="L241" s="21" t="e">
        <f ca="1">SUMIF(#REF!,"*-Si-USD-*-"&amp;$A241&amp;"-"&amp;$J$2,INDIRECT("'BD Ppto'!"&amp;#REF!))</f>
        <v>#REF!</v>
      </c>
      <c r="N241" s="27">
        <f ca="1">IFERROR(1000*SUMIF(#REF!,"*-Si-*-*-"&amp;$A241&amp;"-"&amp;O$2,INDIRECT("'BD Ppto'!"&amp;#REF!))/(SUM(O241:Q241)*Q$415),0)</f>
        <v>0</v>
      </c>
      <c r="O241" s="19" t="e">
        <f ca="1">SUMIF(#REF!,"*-Si-VEF-*-"&amp;$A241&amp;"-"&amp;O$2,INDIRECT("'BD Ppto'!"&amp;#REF!))</f>
        <v>#REF!</v>
      </c>
      <c r="P241" s="20" t="e">
        <f ca="1">SUMIF(#REF!,"*-Si-VEQ-*-"&amp;$A241&amp;"-"&amp;O$2,INDIRECT("'BD Ppto'!"&amp;#REF!))</f>
        <v>#REF!</v>
      </c>
      <c r="Q241" s="21" t="e">
        <f ca="1">SUMIF(#REF!,"*-Si-USD-*-"&amp;$A241&amp;"-"&amp;O$2,INDIRECT("'BD Ppto'!"&amp;#REF!))</f>
        <v>#REF!</v>
      </c>
      <c r="S241" s="27">
        <f ca="1">IFERROR(1000*SUMIF(#REF!,"*-Si-*-*-"&amp;$A241&amp;"-"&amp;T$2,INDIRECT("'BD Ppto'!"&amp;#REF!))/(SUM(T241:V241)*V$415),0)</f>
        <v>0</v>
      </c>
      <c r="T241" s="19" t="e">
        <f ca="1">SUMIF(#REF!,"*-Si-VEF-*-"&amp;$A241&amp;"-"&amp;T$2,INDIRECT("'BD Ppto'!"&amp;#REF!))</f>
        <v>#REF!</v>
      </c>
      <c r="U241" s="20" t="e">
        <f ca="1">SUMIF(#REF!,"*-Si-VEQ-*-"&amp;$A241&amp;"-"&amp;T$2,INDIRECT("'BD Ppto'!"&amp;#REF!))</f>
        <v>#REF!</v>
      </c>
      <c r="V241" s="21" t="e">
        <f ca="1">SUMIF(#REF!,"*-Si-USD-*-"&amp;$A241&amp;"-"&amp;T$2,INDIRECT("'BD Ppto'!"&amp;#REF!))</f>
        <v>#REF!</v>
      </c>
      <c r="X241" s="27">
        <f ca="1">IFERROR(1000*SUMIF(#REF!,"*-Si-*-*-"&amp;$A241&amp;"-"&amp;Y$2,INDIRECT("'BD Ppto'!"&amp;#REF!))/(SUM(Y241:AA241)*AA$415),0)</f>
        <v>0</v>
      </c>
      <c r="Y241" s="19" t="e">
        <f ca="1">SUMIF(#REF!,"*-Si-VEF-*-"&amp;$A241&amp;"-"&amp;Y$2,INDIRECT("'BD Ppto'!"&amp;#REF!))</f>
        <v>#REF!</v>
      </c>
      <c r="Z241" s="20" t="e">
        <f ca="1">SUMIF(#REF!,"*-Si-VEQ-*-"&amp;$A241&amp;"-"&amp;Y$2,INDIRECT("'BD Ppto'!"&amp;#REF!))</f>
        <v>#REF!</v>
      </c>
      <c r="AA241" s="21" t="e">
        <f ca="1">SUMIF(#REF!,"*-Si-USD-*-"&amp;$A241&amp;"-"&amp;Y$2,INDIRECT("'BD Ppto'!"&amp;#REF!))</f>
        <v>#REF!</v>
      </c>
      <c r="AC241" s="28">
        <f ca="1">IFERROR(1000*SUMIF(#REF!,"*-Si-*-Si-"&amp;$A241&amp;"-"&amp;AD$2,INDIRECT("'BD Ppto'!"&amp;#REF!))/(SUM(AD241:AF241)*AF$415),0)</f>
        <v>0</v>
      </c>
      <c r="AD241" s="22" t="e">
        <f ca="1">SUMIF(#REF!,"*-Si-VEF-Si-"&amp;$A241&amp;"-"&amp;AD$2,INDIRECT("'BD Ppto'!"&amp;#REF!))</f>
        <v>#REF!</v>
      </c>
      <c r="AE241" s="23" t="e">
        <f ca="1">SUMIF(#REF!,"*-Si-VEQ-Si-"&amp;$A241&amp;"-"&amp;AD$2,INDIRECT("'BD Ppto'!"&amp;#REF!))</f>
        <v>#REF!</v>
      </c>
      <c r="AF241" s="24" t="e">
        <f ca="1">SUMIF(#REF!,"*-Si-USD-Si-"&amp;$A241&amp;"-"&amp;AD$2,INDIRECT("'BD Ppto'!"&amp;#REF!))</f>
        <v>#REF!</v>
      </c>
      <c r="AI241" s="27">
        <f>IFERROR(1000*SUMIF(#REF!,"*-Si-*-*-"&amp;$A241&amp;"-"&amp;$AJ$2,#REF!)/((SUMIF(#REF!,"*-Si-*-*-"&amp;$A241&amp;"-"&amp;$AJ$2,#REF!))*$AV$6),0)</f>
        <v>0</v>
      </c>
      <c r="AJ241" s="25" t="e">
        <f>SUMIF(#REF!,"*-Si-VEF-*-"&amp;$A241&amp;"-"&amp;$AJ$2,#REF!)</f>
        <v>#REF!</v>
      </c>
      <c r="AK241" s="19" t="e">
        <f>SUMIF(#REF!,"*-Si-VEF-*-"&amp;$A241&amp;"-"&amp;$AJ$2,#REF!)</f>
        <v>#REF!</v>
      </c>
      <c r="AL241" s="19" t="e">
        <f>(SUMIF(#REF!,"*-Si-VEF-*-"&amp;$A241&amp;"-"&amp;$AJ$2,#REF!)*AL$6-SUMIF(#REF!,"*-Si-VEF-*-"&amp;$A241&amp;"-"&amp;$AJ$2,#REF!)*AK$6)/AL$5</f>
        <v>#REF!</v>
      </c>
      <c r="AM241" s="19" t="e">
        <f>(SUMIF(#REF!,"*-Si-VEF-*-"&amp;$A241&amp;"-"&amp;$AJ$2,#REF!)*AM$6-SUMIF(#REF!,"*-Si-VEF-*-"&amp;$A241&amp;"-"&amp;$AJ$2,#REF!)*AL$6)/AM$5</f>
        <v>#REF!</v>
      </c>
      <c r="AN241" s="19" t="e">
        <f>(SUMIF(#REF!,"*-Si-VEF-*-"&amp;$A241&amp;"-"&amp;$AJ$2,#REF!)*AN$6-SUMIF(#REF!,"*-Si-VEF-*-"&amp;$A241&amp;"-"&amp;$AJ$2,#REF!)*AM$6)/AN$5</f>
        <v>#REF!</v>
      </c>
      <c r="AO241" s="19" t="e">
        <f>(SUMIF(#REF!,"*-Si-VEF-*-"&amp;$A241&amp;"-"&amp;$AJ$2,#REF!)*AO$6-SUMIF(#REF!,"*-Si-VEF-*-"&amp;$A241&amp;"-"&amp;$AJ$2,#REF!)*AN$6)/AO$5</f>
        <v>#REF!</v>
      </c>
      <c r="AP241" s="19" t="e">
        <f>(SUMIF(#REF!,"*-Si-VEF-*-"&amp;$A241&amp;"-"&amp;$AJ$2,#REF!)*AP$6-SUMIF(#REF!,"*-Si-VEF-*-"&amp;$A241&amp;"-"&amp;$AJ$2,#REF!)*AO$6)/AP$5</f>
        <v>#REF!</v>
      </c>
      <c r="AQ241" s="19" t="e">
        <f>(SUMIF(#REF!,"*-Si-VEF-*-"&amp;$A241&amp;"-"&amp;$AJ$2,#REF!)*AQ$6-SUMIF(#REF!,"*-Si-VEF-*-"&amp;$A241&amp;"-"&amp;$AJ$2,#REF!)*AP$6)/AQ$5</f>
        <v>#REF!</v>
      </c>
      <c r="AR241" s="19" t="e">
        <f>(SUMIF(#REF!,"*-Si-VEF-*-"&amp;$A241&amp;"-"&amp;$AJ$2,#REF!)*AR$6-SUMIF(#REF!,"*-Si-VEF-*-"&amp;$A241&amp;"-"&amp;$AJ$2,#REF!)*AQ$6)/AR$5</f>
        <v>#REF!</v>
      </c>
      <c r="AS241" s="19" t="e">
        <f>(SUMIF(#REF!,"*-Si-VEF-*-"&amp;$A241&amp;"-"&amp;$AJ$2,#REF!)*AS$6-SUMIF(#REF!,"*-Si-VEF-*-"&amp;$A241&amp;"-"&amp;$AJ$2,#REF!)*AR$6)/AS$5</f>
        <v>#REF!</v>
      </c>
      <c r="AT241" s="19" t="e">
        <f>(SUMIF(#REF!,"*-Si-VEF-*-"&amp;$A241&amp;"-"&amp;$AJ$2,#REF!)*AT$6-SUMIF(#REF!,"*-Si-VEF-*-"&amp;$A241&amp;"-"&amp;$AJ$2,#REF!)*AS$6)/AT$5</f>
        <v>#REF!</v>
      </c>
      <c r="AU241" s="19" t="e">
        <f>(SUMIF(#REF!,"*-Si-VEF-*-"&amp;$A241&amp;"-"&amp;$AJ$2,#REF!)*AU$6-SUMIF(#REF!,"*-Si-VEF-*-"&amp;$A241&amp;"-"&amp;$AJ$2,#REF!)*AT$6)/AU$5</f>
        <v>#REF!</v>
      </c>
      <c r="AV241" s="19" t="e">
        <f>(SUMIF(#REF!,"*-Si-VEF-*-"&amp;$A241&amp;"-"&amp;$AJ$2,#REF!)*AV$6-SUMIF(#REF!,"*-Si-VEF-*-"&amp;$A241&amp;"-"&amp;$AJ$2,#REF!)*AU$6)/AV$5</f>
        <v>#REF!</v>
      </c>
      <c r="AX241" s="25" t="e">
        <f>SUMIF(#REF!,"*-Si-VEQ-*-"&amp;$A241&amp;"-"&amp;$AJ$2,#REF!)</f>
        <v>#REF!</v>
      </c>
      <c r="AY241" s="20" t="e">
        <f>SUMIF(#REF!,"*-Si-VEQ-*-"&amp;$A241&amp;"-"&amp;$AJ$2,#REF!)</f>
        <v>#REF!</v>
      </c>
      <c r="AZ241" s="20" t="e">
        <f>(SUMIF(#REF!,"*-Si-VEQ-*-"&amp;$A241&amp;"-"&amp;$AJ$2,#REF!)*AZ$6-SUMIF(#REF!,"*-Si-VEQ-*-"&amp;$A241&amp;"-"&amp;$AJ$2,#REF!)*AY$6)/AZ$5</f>
        <v>#REF!</v>
      </c>
      <c r="BA241" s="20" t="e">
        <f>(SUMIF(#REF!,"*-Si-VEQ-*-"&amp;$A241&amp;"-"&amp;$AJ$2,#REF!)*BA$6-SUMIF(#REF!,"*-Si-VEQ-*-"&amp;$A241&amp;"-"&amp;$AJ$2,#REF!)*AZ$6)/BA$5</f>
        <v>#REF!</v>
      </c>
      <c r="BB241" s="20" t="e">
        <f>(SUMIF(#REF!,"*-Si-VEQ-*-"&amp;$A241&amp;"-"&amp;$AJ$2,#REF!)*BB$6-SUMIF(#REF!,"*-Si-VEQ-*-"&amp;$A241&amp;"-"&amp;$AJ$2,#REF!)*BA$6)/BB$5</f>
        <v>#REF!</v>
      </c>
      <c r="BC241" s="20" t="e">
        <f>(SUMIF(#REF!,"*-Si-VEQ-*-"&amp;$A241&amp;"-"&amp;$AJ$2,#REF!)*BC$6-SUMIF(#REF!,"*-Si-VEQ-*-"&amp;$A241&amp;"-"&amp;$AJ$2,#REF!)*BB$6)/BC$5</f>
        <v>#REF!</v>
      </c>
      <c r="BD241" s="20" t="e">
        <f>(SUMIF(#REF!,"*-Si-VEQ-*-"&amp;$A241&amp;"-"&amp;$AJ$2,#REF!)*BD$6-SUMIF(#REF!,"*-Si-VEQ-*-"&amp;$A241&amp;"-"&amp;$AJ$2,#REF!)*BC$6)/BD$5</f>
        <v>#REF!</v>
      </c>
      <c r="BE241" s="20" t="e">
        <f>(SUMIF(#REF!,"*-Si-VEQ-*-"&amp;$A241&amp;"-"&amp;$AJ$2,#REF!)*BE$6-SUMIF(#REF!,"*-Si-VEQ-*-"&amp;$A241&amp;"-"&amp;$AJ$2,#REF!)*BD$6)/BE$5</f>
        <v>#REF!</v>
      </c>
      <c r="BF241" s="20" t="e">
        <f>(SUMIF(#REF!,"*-Si-VEQ-*-"&amp;$A241&amp;"-"&amp;$AJ$2,#REF!)*BF$6-SUMIF(#REF!,"*-Si-VEQ-*-"&amp;$A241&amp;"-"&amp;$AJ$2,#REF!)*BE$6)/BF$5</f>
        <v>#REF!</v>
      </c>
      <c r="BG241" s="20" t="e">
        <f>(SUMIF(#REF!,"*-Si-VEQ-*-"&amp;$A241&amp;"-"&amp;$AJ$2,#REF!)*BG$6-SUMIF(#REF!,"*-Si-VEQ-*-"&amp;$A241&amp;"-"&amp;$AJ$2,#REF!)*BF$6)/BG$5</f>
        <v>#REF!</v>
      </c>
      <c r="BH241" s="20" t="e">
        <f>(SUMIF(#REF!,"*-Si-VEQ-*-"&amp;$A241&amp;"-"&amp;$AJ$2,#REF!)*BH$6-SUMIF(#REF!,"*-Si-VEQ-*-"&amp;$A241&amp;"-"&amp;$AJ$2,#REF!)*BG$6)/BH$5</f>
        <v>#REF!</v>
      </c>
      <c r="BI241" s="20" t="e">
        <f>(SUMIF(#REF!,"*-Si-VEQ-*-"&amp;$A241&amp;"-"&amp;$AJ$2,#REF!)*BI$6-SUMIF(#REF!,"*-Si-VEQ-*-"&amp;$A241&amp;"-"&amp;$AJ$2,#REF!)*BH$6)/BI$5</f>
        <v>#REF!</v>
      </c>
      <c r="BJ241" s="20" t="e">
        <f>(SUMIF(#REF!,"*-Si-VEQ-*-"&amp;$A241&amp;"-"&amp;$AJ$2,#REF!)*BJ$6-SUMIF(#REF!,"*-Si-VEQ-*-"&amp;$A241&amp;"-"&amp;$AJ$2,#REF!)*BI$6)/BJ$5</f>
        <v>#REF!</v>
      </c>
      <c r="BL241" s="25" t="e">
        <f>SUMIF(#REF!,"*-Si-USD-*-"&amp;$A241&amp;"-"&amp;$AJ$2,#REF!)</f>
        <v>#REF!</v>
      </c>
      <c r="BM241" s="21" t="e">
        <f>SUMIF(#REF!,"*-Si-USD-*-"&amp;$A241&amp;"-"&amp;$AJ$2,#REF!)</f>
        <v>#REF!</v>
      </c>
      <c r="BN241" s="21" t="e">
        <f>(SUMIF(#REF!,"*-Si-USD-*-"&amp;$A241&amp;"-"&amp;$AJ$2,#REF!)*BN$6-SUMIF(#REF!,"*-Si-USD-*-"&amp;$A241&amp;"-"&amp;$AJ$2,#REF!)*BM$6)/BN$5</f>
        <v>#REF!</v>
      </c>
      <c r="BO241" s="21" t="e">
        <f>(SUMIF(#REF!,"*-Si-USD-*-"&amp;$A241&amp;"-"&amp;$AJ$2,#REF!)*BO$6-SUMIF(#REF!,"*-Si-USD-*-"&amp;$A241&amp;"-"&amp;$AJ$2,#REF!)*BN$6)/BO$5</f>
        <v>#REF!</v>
      </c>
      <c r="BP241" s="21" t="e">
        <f>(SUMIF(#REF!,"*-Si-USD-*-"&amp;$A241&amp;"-"&amp;$AJ$2,#REF!)*BP$6-SUMIF(#REF!,"*-Si-USD-*-"&amp;$A241&amp;"-"&amp;$AJ$2,#REF!)*BO$6)/BP$5</f>
        <v>#REF!</v>
      </c>
      <c r="BQ241" s="21" t="e">
        <f>(SUMIF(#REF!,"*-Si-USD-*-"&amp;$A241&amp;"-"&amp;$AJ$2,#REF!)*BQ$6-SUMIF(#REF!,"*-Si-USD-*-"&amp;$A241&amp;"-"&amp;$AJ$2,#REF!)*BP$6)/BQ$5</f>
        <v>#REF!</v>
      </c>
      <c r="BR241" s="21" t="e">
        <f>(SUMIF(#REF!,"*-Si-USD-*-"&amp;$A241&amp;"-"&amp;$AJ$2,#REF!)*BR$6-SUMIF(#REF!,"*-Si-USD-*-"&amp;$A241&amp;"-"&amp;$AJ$2,#REF!)*BQ$6)/BR$5</f>
        <v>#REF!</v>
      </c>
      <c r="BS241" s="21" t="e">
        <f>(SUMIF(#REF!,"*-Si-USD-*-"&amp;$A241&amp;"-"&amp;$AJ$2,#REF!)*BS$6-SUMIF(#REF!,"*-Si-USD-*-"&amp;$A241&amp;"-"&amp;$AJ$2,#REF!)*BR$6)/BS$5</f>
        <v>#REF!</v>
      </c>
      <c r="BT241" s="21" t="e">
        <f>(SUMIF(#REF!,"*-Si-USD-*-"&amp;$A241&amp;"-"&amp;$AJ$2,#REF!)*BT$6-SUMIF(#REF!,"*-Si-USD-*-"&amp;$A241&amp;"-"&amp;$AJ$2,#REF!)*BS$6)/BT$5</f>
        <v>#REF!</v>
      </c>
      <c r="BU241" s="21" t="e">
        <f>(SUMIF(#REF!,"*-Si-USD-*-"&amp;$A241&amp;"-"&amp;$AJ$2,#REF!)*BU$6-SUMIF(#REF!,"*-Si-USD-*-"&amp;$A241&amp;"-"&amp;$AJ$2,#REF!)*BT$6)/BU$5</f>
        <v>#REF!</v>
      </c>
      <c r="BV241" s="21" t="e">
        <f>(SUMIF(#REF!,"*-Si-USD-*-"&amp;$A241&amp;"-"&amp;$AJ$2,#REF!)*BV$6-SUMIF(#REF!,"*-Si-USD-*-"&amp;$A241&amp;"-"&amp;$AJ$2,#REF!)*BU$6)/BV$5</f>
        <v>#REF!</v>
      </c>
      <c r="BW241" s="21" t="e">
        <f>(SUMIF(#REF!,"*-Si-USD-*-"&amp;$A241&amp;"-"&amp;$AJ$2,#REF!)*BW$6-SUMIF(#REF!,"*-Si-USD-*-"&amp;$A241&amp;"-"&amp;$AJ$2,#REF!)*BV$6)/BW$5</f>
        <v>#REF!</v>
      </c>
      <c r="BX241" s="21" t="e">
        <f>(SUMIF(#REF!,"*-Si-USD-*-"&amp;$A241&amp;"-"&amp;$AJ$2,#REF!)*BX$6-SUMIF(#REF!,"*-Si-USD-*-"&amp;$A241&amp;"-"&amp;$AJ$2,#REF!)*BW$6)/BX$5</f>
        <v>#REF!</v>
      </c>
      <c r="CB241" s="28">
        <f>IFERROR(1000*SUMIF(#REF!,"*-Si-*-Si-"&amp;$A241&amp;"-"&amp;$AJ$2,#REF!)/(SUM(CC241:CE241)*$BX$6),0)</f>
        <v>0</v>
      </c>
      <c r="CC241" s="22" t="e">
        <f>SUMIF(#REF!,"*-Si-VEF-Si-"&amp;$A241&amp;"-"&amp;$AJ$2,#REF!)</f>
        <v>#REF!</v>
      </c>
      <c r="CD241" s="23" t="e">
        <f>SUMIF(#REF!,"*-Si-VEQ-Si-"&amp;$A241&amp;"-"&amp;$AJ$2,#REF!)</f>
        <v>#REF!</v>
      </c>
      <c r="CE241" s="24" t="e">
        <f>SUMIF(#REF!,"*-Si-USD-Si-"&amp;$A241&amp;"-"&amp;$AJ$2,#REF!)</f>
        <v>#REF!</v>
      </c>
      <c r="CI241" s="15" t="str">
        <f t="shared" si="53"/>
        <v>E241</v>
      </c>
      <c r="CK241" s="16">
        <v>5</v>
      </c>
      <c r="CL241" s="16">
        <v>0</v>
      </c>
      <c r="CM241" s="16">
        <v>4</v>
      </c>
    </row>
    <row r="242" spans="1:91" ht="20.100000000000001" customHeight="1" x14ac:dyDescent="0.25">
      <c r="A242" s="18" t="s">
        <v>381</v>
      </c>
      <c r="E242" s="15" t="s">
        <v>381</v>
      </c>
      <c r="G242" s="15" t="str">
        <f t="shared" si="55"/>
        <v>D242</v>
      </c>
      <c r="I242" s="27">
        <f ca="1">IFERROR(1000*SUMIF(#REF!,"*-Si-*-*-"&amp;$A242&amp;"-"&amp;J$2,INDIRECT("'BD Ppto'!"&amp;#REF!))/(SUM(J242:L242)*L$415),0)</f>
        <v>0</v>
      </c>
      <c r="J242" s="19" t="e">
        <f ca="1">SUMIF(#REF!,"*-Si-VEF-*-"&amp;$A242&amp;"-"&amp;$J$2,INDIRECT("'BD Ppto'!"&amp;#REF!))</f>
        <v>#REF!</v>
      </c>
      <c r="K242" s="20" t="e">
        <f ca="1">SUMIF(#REF!,"*-Si-VEQ-*-"&amp;$A242&amp;"-"&amp;$J$2,INDIRECT("'BD Ppto'!"&amp;#REF!))</f>
        <v>#REF!</v>
      </c>
      <c r="L242" s="21" t="e">
        <f ca="1">SUMIF(#REF!,"*-Si-USD-*-"&amp;$A242&amp;"-"&amp;$J$2,INDIRECT("'BD Ppto'!"&amp;#REF!))</f>
        <v>#REF!</v>
      </c>
      <c r="N242" s="27">
        <f ca="1">IFERROR(1000*SUMIF(#REF!,"*-Si-*-*-"&amp;$A242&amp;"-"&amp;O$2,INDIRECT("'BD Ppto'!"&amp;#REF!))/(SUM(O242:Q242)*Q$415),0)</f>
        <v>0</v>
      </c>
      <c r="O242" s="19" t="e">
        <f ca="1">SUMIF(#REF!,"*-Si-VEF-*-"&amp;$A242&amp;"-"&amp;O$2,INDIRECT("'BD Ppto'!"&amp;#REF!))</f>
        <v>#REF!</v>
      </c>
      <c r="P242" s="20" t="e">
        <f ca="1">SUMIF(#REF!,"*-Si-VEQ-*-"&amp;$A242&amp;"-"&amp;O$2,INDIRECT("'BD Ppto'!"&amp;#REF!))</f>
        <v>#REF!</v>
      </c>
      <c r="Q242" s="21" t="e">
        <f ca="1">SUMIF(#REF!,"*-Si-USD-*-"&amp;$A242&amp;"-"&amp;O$2,INDIRECT("'BD Ppto'!"&amp;#REF!))</f>
        <v>#REF!</v>
      </c>
      <c r="S242" s="27">
        <f ca="1">IFERROR(1000*SUMIF(#REF!,"*-Si-*-*-"&amp;$A242&amp;"-"&amp;T$2,INDIRECT("'BD Ppto'!"&amp;#REF!))/(SUM(T242:V242)*V$415),0)</f>
        <v>0</v>
      </c>
      <c r="T242" s="19" t="e">
        <f ca="1">SUMIF(#REF!,"*-Si-VEF-*-"&amp;$A242&amp;"-"&amp;T$2,INDIRECT("'BD Ppto'!"&amp;#REF!))</f>
        <v>#REF!</v>
      </c>
      <c r="U242" s="20" t="e">
        <f ca="1">SUMIF(#REF!,"*-Si-VEQ-*-"&amp;$A242&amp;"-"&amp;T$2,INDIRECT("'BD Ppto'!"&amp;#REF!))</f>
        <v>#REF!</v>
      </c>
      <c r="V242" s="21" t="e">
        <f ca="1">SUMIF(#REF!,"*-Si-USD-*-"&amp;$A242&amp;"-"&amp;T$2,INDIRECT("'BD Ppto'!"&amp;#REF!))</f>
        <v>#REF!</v>
      </c>
      <c r="X242" s="27">
        <f ca="1">IFERROR(1000*SUMIF(#REF!,"*-Si-*-*-"&amp;$A242&amp;"-"&amp;Y$2,INDIRECT("'BD Ppto'!"&amp;#REF!))/(SUM(Y242:AA242)*AA$415),0)</f>
        <v>0</v>
      </c>
      <c r="Y242" s="19" t="e">
        <f ca="1">SUMIF(#REF!,"*-Si-VEF-*-"&amp;$A242&amp;"-"&amp;Y$2,INDIRECT("'BD Ppto'!"&amp;#REF!))</f>
        <v>#REF!</v>
      </c>
      <c r="Z242" s="20" t="e">
        <f ca="1">SUMIF(#REF!,"*-Si-VEQ-*-"&amp;$A242&amp;"-"&amp;Y$2,INDIRECT("'BD Ppto'!"&amp;#REF!))</f>
        <v>#REF!</v>
      </c>
      <c r="AA242" s="21" t="e">
        <f ca="1">SUMIF(#REF!,"*-Si-USD-*-"&amp;$A242&amp;"-"&amp;Y$2,INDIRECT("'BD Ppto'!"&amp;#REF!))</f>
        <v>#REF!</v>
      </c>
      <c r="AC242" s="28">
        <f ca="1">IFERROR(1000*SUMIF(#REF!,"*-Si-*-Si-"&amp;$A242&amp;"-"&amp;AD$2,INDIRECT("'BD Ppto'!"&amp;#REF!))/(SUM(AD242:AF242)*AF$415),0)</f>
        <v>0</v>
      </c>
      <c r="AD242" s="22" t="e">
        <f ca="1">SUMIF(#REF!,"*-Si-VEF-Si-"&amp;$A242&amp;"-"&amp;AD$2,INDIRECT("'BD Ppto'!"&amp;#REF!))</f>
        <v>#REF!</v>
      </c>
      <c r="AE242" s="23" t="e">
        <f ca="1">SUMIF(#REF!,"*-Si-VEQ-Si-"&amp;$A242&amp;"-"&amp;AD$2,INDIRECT("'BD Ppto'!"&amp;#REF!))</f>
        <v>#REF!</v>
      </c>
      <c r="AF242" s="24" t="e">
        <f ca="1">SUMIF(#REF!,"*-Si-USD-Si-"&amp;$A242&amp;"-"&amp;AD$2,INDIRECT("'BD Ppto'!"&amp;#REF!))</f>
        <v>#REF!</v>
      </c>
      <c r="AI242" s="27">
        <f>IFERROR(1000*SUMIF(#REF!,"*-Si-*-*-"&amp;$A242&amp;"-"&amp;$AJ$2,#REF!)/((SUMIF(#REF!,"*-Si-*-*-"&amp;$A242&amp;"-"&amp;$AJ$2,#REF!))*$AV$6),0)</f>
        <v>0</v>
      </c>
      <c r="AJ242" s="25" t="e">
        <f>SUMIF(#REF!,"*-Si-VEF-*-"&amp;$A242&amp;"-"&amp;$AJ$2,#REF!)</f>
        <v>#REF!</v>
      </c>
      <c r="AK242" s="19" t="e">
        <f>SUMIF(#REF!,"*-Si-VEF-*-"&amp;$A242&amp;"-"&amp;$AJ$2,#REF!)</f>
        <v>#REF!</v>
      </c>
      <c r="AL242" s="19" t="e">
        <f>(SUMIF(#REF!,"*-Si-VEF-*-"&amp;$A242&amp;"-"&amp;$AJ$2,#REF!)*AL$6-SUMIF(#REF!,"*-Si-VEF-*-"&amp;$A242&amp;"-"&amp;$AJ$2,#REF!)*AK$6)/AL$5</f>
        <v>#REF!</v>
      </c>
      <c r="AM242" s="19" t="e">
        <f>(SUMIF(#REF!,"*-Si-VEF-*-"&amp;$A242&amp;"-"&amp;$AJ$2,#REF!)*AM$6-SUMIF(#REF!,"*-Si-VEF-*-"&amp;$A242&amp;"-"&amp;$AJ$2,#REF!)*AL$6)/AM$5</f>
        <v>#REF!</v>
      </c>
      <c r="AN242" s="19" t="e">
        <f>(SUMIF(#REF!,"*-Si-VEF-*-"&amp;$A242&amp;"-"&amp;$AJ$2,#REF!)*AN$6-SUMIF(#REF!,"*-Si-VEF-*-"&amp;$A242&amp;"-"&amp;$AJ$2,#REF!)*AM$6)/AN$5</f>
        <v>#REF!</v>
      </c>
      <c r="AO242" s="19" t="e">
        <f>(SUMIF(#REF!,"*-Si-VEF-*-"&amp;$A242&amp;"-"&amp;$AJ$2,#REF!)*AO$6-SUMIF(#REF!,"*-Si-VEF-*-"&amp;$A242&amp;"-"&amp;$AJ$2,#REF!)*AN$6)/AO$5</f>
        <v>#REF!</v>
      </c>
      <c r="AP242" s="19" t="e">
        <f>(SUMIF(#REF!,"*-Si-VEF-*-"&amp;$A242&amp;"-"&amp;$AJ$2,#REF!)*AP$6-SUMIF(#REF!,"*-Si-VEF-*-"&amp;$A242&amp;"-"&amp;$AJ$2,#REF!)*AO$6)/AP$5</f>
        <v>#REF!</v>
      </c>
      <c r="AQ242" s="19" t="e">
        <f>(SUMIF(#REF!,"*-Si-VEF-*-"&amp;$A242&amp;"-"&amp;$AJ$2,#REF!)*AQ$6-SUMIF(#REF!,"*-Si-VEF-*-"&amp;$A242&amp;"-"&amp;$AJ$2,#REF!)*AP$6)/AQ$5</f>
        <v>#REF!</v>
      </c>
      <c r="AR242" s="19" t="e">
        <f>(SUMIF(#REF!,"*-Si-VEF-*-"&amp;$A242&amp;"-"&amp;$AJ$2,#REF!)*AR$6-SUMIF(#REF!,"*-Si-VEF-*-"&amp;$A242&amp;"-"&amp;$AJ$2,#REF!)*AQ$6)/AR$5</f>
        <v>#REF!</v>
      </c>
      <c r="AS242" s="19" t="e">
        <f>(SUMIF(#REF!,"*-Si-VEF-*-"&amp;$A242&amp;"-"&amp;$AJ$2,#REF!)*AS$6-SUMIF(#REF!,"*-Si-VEF-*-"&amp;$A242&amp;"-"&amp;$AJ$2,#REF!)*AR$6)/AS$5</f>
        <v>#REF!</v>
      </c>
      <c r="AT242" s="19" t="e">
        <f>(SUMIF(#REF!,"*-Si-VEF-*-"&amp;$A242&amp;"-"&amp;$AJ$2,#REF!)*AT$6-SUMIF(#REF!,"*-Si-VEF-*-"&amp;$A242&amp;"-"&amp;$AJ$2,#REF!)*AS$6)/AT$5</f>
        <v>#REF!</v>
      </c>
      <c r="AU242" s="19" t="e">
        <f>(SUMIF(#REF!,"*-Si-VEF-*-"&amp;$A242&amp;"-"&amp;$AJ$2,#REF!)*AU$6-SUMIF(#REF!,"*-Si-VEF-*-"&amp;$A242&amp;"-"&amp;$AJ$2,#REF!)*AT$6)/AU$5</f>
        <v>#REF!</v>
      </c>
      <c r="AV242" s="19" t="e">
        <f>(SUMIF(#REF!,"*-Si-VEF-*-"&amp;$A242&amp;"-"&amp;$AJ$2,#REF!)*AV$6-SUMIF(#REF!,"*-Si-VEF-*-"&amp;$A242&amp;"-"&amp;$AJ$2,#REF!)*AU$6)/AV$5</f>
        <v>#REF!</v>
      </c>
      <c r="AX242" s="25" t="e">
        <f>SUMIF(#REF!,"*-Si-VEQ-*-"&amp;$A242&amp;"-"&amp;$AJ$2,#REF!)</f>
        <v>#REF!</v>
      </c>
      <c r="AY242" s="20" t="e">
        <f>SUMIF(#REF!,"*-Si-VEQ-*-"&amp;$A242&amp;"-"&amp;$AJ$2,#REF!)</f>
        <v>#REF!</v>
      </c>
      <c r="AZ242" s="20" t="e">
        <f>(SUMIF(#REF!,"*-Si-VEQ-*-"&amp;$A242&amp;"-"&amp;$AJ$2,#REF!)*AZ$6-SUMIF(#REF!,"*-Si-VEQ-*-"&amp;$A242&amp;"-"&amp;$AJ$2,#REF!)*AY$6)/AZ$5</f>
        <v>#REF!</v>
      </c>
      <c r="BA242" s="20" t="e">
        <f>(SUMIF(#REF!,"*-Si-VEQ-*-"&amp;$A242&amp;"-"&amp;$AJ$2,#REF!)*BA$6-SUMIF(#REF!,"*-Si-VEQ-*-"&amp;$A242&amp;"-"&amp;$AJ$2,#REF!)*AZ$6)/BA$5</f>
        <v>#REF!</v>
      </c>
      <c r="BB242" s="20" t="e">
        <f>(SUMIF(#REF!,"*-Si-VEQ-*-"&amp;$A242&amp;"-"&amp;$AJ$2,#REF!)*BB$6-SUMIF(#REF!,"*-Si-VEQ-*-"&amp;$A242&amp;"-"&amp;$AJ$2,#REF!)*BA$6)/BB$5</f>
        <v>#REF!</v>
      </c>
      <c r="BC242" s="20" t="e">
        <f>(SUMIF(#REF!,"*-Si-VEQ-*-"&amp;$A242&amp;"-"&amp;$AJ$2,#REF!)*BC$6-SUMIF(#REF!,"*-Si-VEQ-*-"&amp;$A242&amp;"-"&amp;$AJ$2,#REF!)*BB$6)/BC$5</f>
        <v>#REF!</v>
      </c>
      <c r="BD242" s="20" t="e">
        <f>(SUMIF(#REF!,"*-Si-VEQ-*-"&amp;$A242&amp;"-"&amp;$AJ$2,#REF!)*BD$6-SUMIF(#REF!,"*-Si-VEQ-*-"&amp;$A242&amp;"-"&amp;$AJ$2,#REF!)*BC$6)/BD$5</f>
        <v>#REF!</v>
      </c>
      <c r="BE242" s="20" t="e">
        <f>(SUMIF(#REF!,"*-Si-VEQ-*-"&amp;$A242&amp;"-"&amp;$AJ$2,#REF!)*BE$6-SUMIF(#REF!,"*-Si-VEQ-*-"&amp;$A242&amp;"-"&amp;$AJ$2,#REF!)*BD$6)/BE$5</f>
        <v>#REF!</v>
      </c>
      <c r="BF242" s="20" t="e">
        <f>(SUMIF(#REF!,"*-Si-VEQ-*-"&amp;$A242&amp;"-"&amp;$AJ$2,#REF!)*BF$6-SUMIF(#REF!,"*-Si-VEQ-*-"&amp;$A242&amp;"-"&amp;$AJ$2,#REF!)*BE$6)/BF$5</f>
        <v>#REF!</v>
      </c>
      <c r="BG242" s="20" t="e">
        <f>(SUMIF(#REF!,"*-Si-VEQ-*-"&amp;$A242&amp;"-"&amp;$AJ$2,#REF!)*BG$6-SUMIF(#REF!,"*-Si-VEQ-*-"&amp;$A242&amp;"-"&amp;$AJ$2,#REF!)*BF$6)/BG$5</f>
        <v>#REF!</v>
      </c>
      <c r="BH242" s="20" t="e">
        <f>(SUMIF(#REF!,"*-Si-VEQ-*-"&amp;$A242&amp;"-"&amp;$AJ$2,#REF!)*BH$6-SUMIF(#REF!,"*-Si-VEQ-*-"&amp;$A242&amp;"-"&amp;$AJ$2,#REF!)*BG$6)/BH$5</f>
        <v>#REF!</v>
      </c>
      <c r="BI242" s="20" t="e">
        <f>(SUMIF(#REF!,"*-Si-VEQ-*-"&amp;$A242&amp;"-"&amp;$AJ$2,#REF!)*BI$6-SUMIF(#REF!,"*-Si-VEQ-*-"&amp;$A242&amp;"-"&amp;$AJ$2,#REF!)*BH$6)/BI$5</f>
        <v>#REF!</v>
      </c>
      <c r="BJ242" s="20" t="e">
        <f>(SUMIF(#REF!,"*-Si-VEQ-*-"&amp;$A242&amp;"-"&amp;$AJ$2,#REF!)*BJ$6-SUMIF(#REF!,"*-Si-VEQ-*-"&amp;$A242&amp;"-"&amp;$AJ$2,#REF!)*BI$6)/BJ$5</f>
        <v>#REF!</v>
      </c>
      <c r="BL242" s="25" t="e">
        <f>SUMIF(#REF!,"*-Si-USD-*-"&amp;$A242&amp;"-"&amp;$AJ$2,#REF!)</f>
        <v>#REF!</v>
      </c>
      <c r="BM242" s="21" t="e">
        <f>SUMIF(#REF!,"*-Si-USD-*-"&amp;$A242&amp;"-"&amp;$AJ$2,#REF!)</f>
        <v>#REF!</v>
      </c>
      <c r="BN242" s="21" t="e">
        <f>(SUMIF(#REF!,"*-Si-USD-*-"&amp;$A242&amp;"-"&amp;$AJ$2,#REF!)*BN$6-SUMIF(#REF!,"*-Si-USD-*-"&amp;$A242&amp;"-"&amp;$AJ$2,#REF!)*BM$6)/BN$5</f>
        <v>#REF!</v>
      </c>
      <c r="BO242" s="21" t="e">
        <f>(SUMIF(#REF!,"*-Si-USD-*-"&amp;$A242&amp;"-"&amp;$AJ$2,#REF!)*BO$6-SUMIF(#REF!,"*-Si-USD-*-"&amp;$A242&amp;"-"&amp;$AJ$2,#REF!)*BN$6)/BO$5</f>
        <v>#REF!</v>
      </c>
      <c r="BP242" s="21" t="e">
        <f>(SUMIF(#REF!,"*-Si-USD-*-"&amp;$A242&amp;"-"&amp;$AJ$2,#REF!)*BP$6-SUMIF(#REF!,"*-Si-USD-*-"&amp;$A242&amp;"-"&amp;$AJ$2,#REF!)*BO$6)/BP$5</f>
        <v>#REF!</v>
      </c>
      <c r="BQ242" s="21" t="e">
        <f>(SUMIF(#REF!,"*-Si-USD-*-"&amp;$A242&amp;"-"&amp;$AJ$2,#REF!)*BQ$6-SUMIF(#REF!,"*-Si-USD-*-"&amp;$A242&amp;"-"&amp;$AJ$2,#REF!)*BP$6)/BQ$5</f>
        <v>#REF!</v>
      </c>
      <c r="BR242" s="21" t="e">
        <f>(SUMIF(#REF!,"*-Si-USD-*-"&amp;$A242&amp;"-"&amp;$AJ$2,#REF!)*BR$6-SUMIF(#REF!,"*-Si-USD-*-"&amp;$A242&amp;"-"&amp;$AJ$2,#REF!)*BQ$6)/BR$5</f>
        <v>#REF!</v>
      </c>
      <c r="BS242" s="21" t="e">
        <f>(SUMIF(#REF!,"*-Si-USD-*-"&amp;$A242&amp;"-"&amp;$AJ$2,#REF!)*BS$6-SUMIF(#REF!,"*-Si-USD-*-"&amp;$A242&amp;"-"&amp;$AJ$2,#REF!)*BR$6)/BS$5</f>
        <v>#REF!</v>
      </c>
      <c r="BT242" s="21" t="e">
        <f>(SUMIF(#REF!,"*-Si-USD-*-"&amp;$A242&amp;"-"&amp;$AJ$2,#REF!)*BT$6-SUMIF(#REF!,"*-Si-USD-*-"&amp;$A242&amp;"-"&amp;$AJ$2,#REF!)*BS$6)/BT$5</f>
        <v>#REF!</v>
      </c>
      <c r="BU242" s="21" t="e">
        <f>(SUMIF(#REF!,"*-Si-USD-*-"&amp;$A242&amp;"-"&amp;$AJ$2,#REF!)*BU$6-SUMIF(#REF!,"*-Si-USD-*-"&amp;$A242&amp;"-"&amp;$AJ$2,#REF!)*BT$6)/BU$5</f>
        <v>#REF!</v>
      </c>
      <c r="BV242" s="21" t="e">
        <f>(SUMIF(#REF!,"*-Si-USD-*-"&amp;$A242&amp;"-"&amp;$AJ$2,#REF!)*BV$6-SUMIF(#REF!,"*-Si-USD-*-"&amp;$A242&amp;"-"&amp;$AJ$2,#REF!)*BU$6)/BV$5</f>
        <v>#REF!</v>
      </c>
      <c r="BW242" s="21" t="e">
        <f>(SUMIF(#REF!,"*-Si-USD-*-"&amp;$A242&amp;"-"&amp;$AJ$2,#REF!)*BW$6-SUMIF(#REF!,"*-Si-USD-*-"&amp;$A242&amp;"-"&amp;$AJ$2,#REF!)*BV$6)/BW$5</f>
        <v>#REF!</v>
      </c>
      <c r="BX242" s="21" t="e">
        <f>(SUMIF(#REF!,"*-Si-USD-*-"&amp;$A242&amp;"-"&amp;$AJ$2,#REF!)*BX$6-SUMIF(#REF!,"*-Si-USD-*-"&amp;$A242&amp;"-"&amp;$AJ$2,#REF!)*BW$6)/BX$5</f>
        <v>#REF!</v>
      </c>
      <c r="CB242" s="28">
        <f>IFERROR(1000*SUMIF(#REF!,"*-Si-*-Si-"&amp;$A242&amp;"-"&amp;$AJ$2,#REF!)/(SUM(CC242:CE242)*$BX$6),0)</f>
        <v>0</v>
      </c>
      <c r="CC242" s="22" t="e">
        <f>SUMIF(#REF!,"*-Si-VEF-Si-"&amp;$A242&amp;"-"&amp;$AJ$2,#REF!)</f>
        <v>#REF!</v>
      </c>
      <c r="CD242" s="23" t="e">
        <f>SUMIF(#REF!,"*-Si-VEQ-Si-"&amp;$A242&amp;"-"&amp;$AJ$2,#REF!)</f>
        <v>#REF!</v>
      </c>
      <c r="CE242" s="24" t="e">
        <f>SUMIF(#REF!,"*-Si-USD-Si-"&amp;$A242&amp;"-"&amp;$AJ$2,#REF!)</f>
        <v>#REF!</v>
      </c>
      <c r="CI242" s="15" t="str">
        <f t="shared" si="53"/>
        <v>E242</v>
      </c>
      <c r="CK242" s="16">
        <v>5</v>
      </c>
      <c r="CL242" s="16">
        <v>0</v>
      </c>
      <c r="CM242" s="16">
        <v>4</v>
      </c>
    </row>
    <row r="243" spans="1:91" ht="20.100000000000001" customHeight="1" x14ac:dyDescent="0.25">
      <c r="A243" s="18" t="s">
        <v>382</v>
      </c>
      <c r="E243" s="15" t="s">
        <v>382</v>
      </c>
      <c r="G243" s="15" t="str">
        <f t="shared" si="55"/>
        <v>D243</v>
      </c>
      <c r="I243" s="27">
        <f ca="1">IFERROR(1000*SUMIF(#REF!,"*-Si-*-*-"&amp;$A243&amp;"-"&amp;J$2,INDIRECT("'BD Ppto'!"&amp;#REF!))/(SUM(J243:L243)*L$415),0)</f>
        <v>0</v>
      </c>
      <c r="J243" s="19" t="e">
        <f ca="1">SUMIF(#REF!,"*-Si-VEF-*-"&amp;$A243&amp;"-"&amp;$J$2,INDIRECT("'BD Ppto'!"&amp;#REF!))</f>
        <v>#REF!</v>
      </c>
      <c r="K243" s="20" t="e">
        <f ca="1">SUMIF(#REF!,"*-Si-VEQ-*-"&amp;$A243&amp;"-"&amp;$J$2,INDIRECT("'BD Ppto'!"&amp;#REF!))</f>
        <v>#REF!</v>
      </c>
      <c r="L243" s="21" t="e">
        <f ca="1">SUMIF(#REF!,"*-Si-USD-*-"&amp;$A243&amp;"-"&amp;$J$2,INDIRECT("'BD Ppto'!"&amp;#REF!))</f>
        <v>#REF!</v>
      </c>
      <c r="N243" s="27">
        <f ca="1">IFERROR(1000*SUMIF(#REF!,"*-Si-*-*-"&amp;$A243&amp;"-"&amp;O$2,INDIRECT("'BD Ppto'!"&amp;#REF!))/(SUM(O243:Q243)*Q$415),0)</f>
        <v>0</v>
      </c>
      <c r="O243" s="19" t="e">
        <f ca="1">SUMIF(#REF!,"*-Si-VEF-*-"&amp;$A243&amp;"-"&amp;O$2,INDIRECT("'BD Ppto'!"&amp;#REF!))</f>
        <v>#REF!</v>
      </c>
      <c r="P243" s="20" t="e">
        <f ca="1">SUMIF(#REF!,"*-Si-VEQ-*-"&amp;$A243&amp;"-"&amp;O$2,INDIRECT("'BD Ppto'!"&amp;#REF!))</f>
        <v>#REF!</v>
      </c>
      <c r="Q243" s="21" t="e">
        <f ca="1">SUMIF(#REF!,"*-Si-USD-*-"&amp;$A243&amp;"-"&amp;O$2,INDIRECT("'BD Ppto'!"&amp;#REF!))</f>
        <v>#REF!</v>
      </c>
      <c r="S243" s="27">
        <f ca="1">IFERROR(1000*SUMIF(#REF!,"*-Si-*-*-"&amp;$A243&amp;"-"&amp;T$2,INDIRECT("'BD Ppto'!"&amp;#REF!))/(SUM(T243:V243)*V$415),0)</f>
        <v>0</v>
      </c>
      <c r="T243" s="19" t="e">
        <f ca="1">SUMIF(#REF!,"*-Si-VEF-*-"&amp;$A243&amp;"-"&amp;T$2,INDIRECT("'BD Ppto'!"&amp;#REF!))</f>
        <v>#REF!</v>
      </c>
      <c r="U243" s="20" t="e">
        <f ca="1">SUMIF(#REF!,"*-Si-VEQ-*-"&amp;$A243&amp;"-"&amp;T$2,INDIRECT("'BD Ppto'!"&amp;#REF!))</f>
        <v>#REF!</v>
      </c>
      <c r="V243" s="21" t="e">
        <f ca="1">SUMIF(#REF!,"*-Si-USD-*-"&amp;$A243&amp;"-"&amp;T$2,INDIRECT("'BD Ppto'!"&amp;#REF!))</f>
        <v>#REF!</v>
      </c>
      <c r="X243" s="27">
        <f ca="1">IFERROR(1000*SUMIF(#REF!,"*-Si-*-*-"&amp;$A243&amp;"-"&amp;Y$2,INDIRECT("'BD Ppto'!"&amp;#REF!))/(SUM(Y243:AA243)*AA$415),0)</f>
        <v>0</v>
      </c>
      <c r="Y243" s="19" t="e">
        <f ca="1">SUMIF(#REF!,"*-Si-VEF-*-"&amp;$A243&amp;"-"&amp;Y$2,INDIRECT("'BD Ppto'!"&amp;#REF!))</f>
        <v>#REF!</v>
      </c>
      <c r="Z243" s="20" t="e">
        <f ca="1">SUMIF(#REF!,"*-Si-VEQ-*-"&amp;$A243&amp;"-"&amp;Y$2,INDIRECT("'BD Ppto'!"&amp;#REF!))</f>
        <v>#REF!</v>
      </c>
      <c r="AA243" s="21" t="e">
        <f ca="1">SUMIF(#REF!,"*-Si-USD-*-"&amp;$A243&amp;"-"&amp;Y$2,INDIRECT("'BD Ppto'!"&amp;#REF!))</f>
        <v>#REF!</v>
      </c>
      <c r="AC243" s="28">
        <f ca="1">IFERROR(1000*SUMIF(#REF!,"*-Si-*-Si-"&amp;$A243&amp;"-"&amp;AD$2,INDIRECT("'BD Ppto'!"&amp;#REF!))/(SUM(AD243:AF243)*AF$415),0)</f>
        <v>0</v>
      </c>
      <c r="AD243" s="22" t="e">
        <f ca="1">SUMIF(#REF!,"*-Si-VEF-Si-"&amp;$A243&amp;"-"&amp;AD$2,INDIRECT("'BD Ppto'!"&amp;#REF!))</f>
        <v>#REF!</v>
      </c>
      <c r="AE243" s="23" t="e">
        <f ca="1">SUMIF(#REF!,"*-Si-VEQ-Si-"&amp;$A243&amp;"-"&amp;AD$2,INDIRECT("'BD Ppto'!"&amp;#REF!))</f>
        <v>#REF!</v>
      </c>
      <c r="AF243" s="24" t="e">
        <f ca="1">SUMIF(#REF!,"*-Si-USD-Si-"&amp;$A243&amp;"-"&amp;AD$2,INDIRECT("'BD Ppto'!"&amp;#REF!))</f>
        <v>#REF!</v>
      </c>
      <c r="AI243" s="27">
        <f>IFERROR(1000*SUMIF(#REF!,"*-Si-*-*-"&amp;$A243&amp;"-"&amp;$AJ$2,#REF!)/((SUMIF(#REF!,"*-Si-*-*-"&amp;$A243&amp;"-"&amp;$AJ$2,#REF!))*$AV$6),0)</f>
        <v>0</v>
      </c>
      <c r="AJ243" s="25" t="e">
        <f>SUMIF(#REF!,"*-Si-VEF-*-"&amp;$A243&amp;"-"&amp;$AJ$2,#REF!)</f>
        <v>#REF!</v>
      </c>
      <c r="AK243" s="19" t="e">
        <f>SUMIF(#REF!,"*-Si-VEF-*-"&amp;$A243&amp;"-"&amp;$AJ$2,#REF!)</f>
        <v>#REF!</v>
      </c>
      <c r="AL243" s="19" t="e">
        <f>(SUMIF(#REF!,"*-Si-VEF-*-"&amp;$A243&amp;"-"&amp;$AJ$2,#REF!)*AL$6-SUMIF(#REF!,"*-Si-VEF-*-"&amp;$A243&amp;"-"&amp;$AJ$2,#REF!)*AK$6)/AL$5</f>
        <v>#REF!</v>
      </c>
      <c r="AM243" s="19" t="e">
        <f>(SUMIF(#REF!,"*-Si-VEF-*-"&amp;$A243&amp;"-"&amp;$AJ$2,#REF!)*AM$6-SUMIF(#REF!,"*-Si-VEF-*-"&amp;$A243&amp;"-"&amp;$AJ$2,#REF!)*AL$6)/AM$5</f>
        <v>#REF!</v>
      </c>
      <c r="AN243" s="19" t="e">
        <f>(SUMIF(#REF!,"*-Si-VEF-*-"&amp;$A243&amp;"-"&amp;$AJ$2,#REF!)*AN$6-SUMIF(#REF!,"*-Si-VEF-*-"&amp;$A243&amp;"-"&amp;$AJ$2,#REF!)*AM$6)/AN$5</f>
        <v>#REF!</v>
      </c>
      <c r="AO243" s="19" t="e">
        <f>(SUMIF(#REF!,"*-Si-VEF-*-"&amp;$A243&amp;"-"&amp;$AJ$2,#REF!)*AO$6-SUMIF(#REF!,"*-Si-VEF-*-"&amp;$A243&amp;"-"&amp;$AJ$2,#REF!)*AN$6)/AO$5</f>
        <v>#REF!</v>
      </c>
      <c r="AP243" s="19" t="e">
        <f>(SUMIF(#REF!,"*-Si-VEF-*-"&amp;$A243&amp;"-"&amp;$AJ$2,#REF!)*AP$6-SUMIF(#REF!,"*-Si-VEF-*-"&amp;$A243&amp;"-"&amp;$AJ$2,#REF!)*AO$6)/AP$5</f>
        <v>#REF!</v>
      </c>
      <c r="AQ243" s="19" t="e">
        <f>(SUMIF(#REF!,"*-Si-VEF-*-"&amp;$A243&amp;"-"&amp;$AJ$2,#REF!)*AQ$6-SUMIF(#REF!,"*-Si-VEF-*-"&amp;$A243&amp;"-"&amp;$AJ$2,#REF!)*AP$6)/AQ$5</f>
        <v>#REF!</v>
      </c>
      <c r="AR243" s="19" t="e">
        <f>(SUMIF(#REF!,"*-Si-VEF-*-"&amp;$A243&amp;"-"&amp;$AJ$2,#REF!)*AR$6-SUMIF(#REF!,"*-Si-VEF-*-"&amp;$A243&amp;"-"&amp;$AJ$2,#REF!)*AQ$6)/AR$5</f>
        <v>#REF!</v>
      </c>
      <c r="AS243" s="19" t="e">
        <f>(SUMIF(#REF!,"*-Si-VEF-*-"&amp;$A243&amp;"-"&amp;$AJ$2,#REF!)*AS$6-SUMIF(#REF!,"*-Si-VEF-*-"&amp;$A243&amp;"-"&amp;$AJ$2,#REF!)*AR$6)/AS$5</f>
        <v>#REF!</v>
      </c>
      <c r="AT243" s="19" t="e">
        <f>(SUMIF(#REF!,"*-Si-VEF-*-"&amp;$A243&amp;"-"&amp;$AJ$2,#REF!)*AT$6-SUMIF(#REF!,"*-Si-VEF-*-"&amp;$A243&amp;"-"&amp;$AJ$2,#REF!)*AS$6)/AT$5</f>
        <v>#REF!</v>
      </c>
      <c r="AU243" s="19" t="e">
        <f>(SUMIF(#REF!,"*-Si-VEF-*-"&amp;$A243&amp;"-"&amp;$AJ$2,#REF!)*AU$6-SUMIF(#REF!,"*-Si-VEF-*-"&amp;$A243&amp;"-"&amp;$AJ$2,#REF!)*AT$6)/AU$5</f>
        <v>#REF!</v>
      </c>
      <c r="AV243" s="19" t="e">
        <f>(SUMIF(#REF!,"*-Si-VEF-*-"&amp;$A243&amp;"-"&amp;$AJ$2,#REF!)*AV$6-SUMIF(#REF!,"*-Si-VEF-*-"&amp;$A243&amp;"-"&amp;$AJ$2,#REF!)*AU$6)/AV$5</f>
        <v>#REF!</v>
      </c>
      <c r="AX243" s="25" t="e">
        <f>SUMIF(#REF!,"*-Si-VEQ-*-"&amp;$A243&amp;"-"&amp;$AJ$2,#REF!)</f>
        <v>#REF!</v>
      </c>
      <c r="AY243" s="20" t="e">
        <f>SUMIF(#REF!,"*-Si-VEQ-*-"&amp;$A243&amp;"-"&amp;$AJ$2,#REF!)</f>
        <v>#REF!</v>
      </c>
      <c r="AZ243" s="20" t="e">
        <f>(SUMIF(#REF!,"*-Si-VEQ-*-"&amp;$A243&amp;"-"&amp;$AJ$2,#REF!)*AZ$6-SUMIF(#REF!,"*-Si-VEQ-*-"&amp;$A243&amp;"-"&amp;$AJ$2,#REF!)*AY$6)/AZ$5</f>
        <v>#REF!</v>
      </c>
      <c r="BA243" s="20" t="e">
        <f>(SUMIF(#REF!,"*-Si-VEQ-*-"&amp;$A243&amp;"-"&amp;$AJ$2,#REF!)*BA$6-SUMIF(#REF!,"*-Si-VEQ-*-"&amp;$A243&amp;"-"&amp;$AJ$2,#REF!)*AZ$6)/BA$5</f>
        <v>#REF!</v>
      </c>
      <c r="BB243" s="20" t="e">
        <f>(SUMIF(#REF!,"*-Si-VEQ-*-"&amp;$A243&amp;"-"&amp;$AJ$2,#REF!)*BB$6-SUMIF(#REF!,"*-Si-VEQ-*-"&amp;$A243&amp;"-"&amp;$AJ$2,#REF!)*BA$6)/BB$5</f>
        <v>#REF!</v>
      </c>
      <c r="BC243" s="20" t="e">
        <f>(SUMIF(#REF!,"*-Si-VEQ-*-"&amp;$A243&amp;"-"&amp;$AJ$2,#REF!)*BC$6-SUMIF(#REF!,"*-Si-VEQ-*-"&amp;$A243&amp;"-"&amp;$AJ$2,#REF!)*BB$6)/BC$5</f>
        <v>#REF!</v>
      </c>
      <c r="BD243" s="20" t="e">
        <f>(SUMIF(#REF!,"*-Si-VEQ-*-"&amp;$A243&amp;"-"&amp;$AJ$2,#REF!)*BD$6-SUMIF(#REF!,"*-Si-VEQ-*-"&amp;$A243&amp;"-"&amp;$AJ$2,#REF!)*BC$6)/BD$5</f>
        <v>#REF!</v>
      </c>
      <c r="BE243" s="20" t="e">
        <f>(SUMIF(#REF!,"*-Si-VEQ-*-"&amp;$A243&amp;"-"&amp;$AJ$2,#REF!)*BE$6-SUMIF(#REF!,"*-Si-VEQ-*-"&amp;$A243&amp;"-"&amp;$AJ$2,#REF!)*BD$6)/BE$5</f>
        <v>#REF!</v>
      </c>
      <c r="BF243" s="20" t="e">
        <f>(SUMIF(#REF!,"*-Si-VEQ-*-"&amp;$A243&amp;"-"&amp;$AJ$2,#REF!)*BF$6-SUMIF(#REF!,"*-Si-VEQ-*-"&amp;$A243&amp;"-"&amp;$AJ$2,#REF!)*BE$6)/BF$5</f>
        <v>#REF!</v>
      </c>
      <c r="BG243" s="20" t="e">
        <f>(SUMIF(#REF!,"*-Si-VEQ-*-"&amp;$A243&amp;"-"&amp;$AJ$2,#REF!)*BG$6-SUMIF(#REF!,"*-Si-VEQ-*-"&amp;$A243&amp;"-"&amp;$AJ$2,#REF!)*BF$6)/BG$5</f>
        <v>#REF!</v>
      </c>
      <c r="BH243" s="20" t="e">
        <f>(SUMIF(#REF!,"*-Si-VEQ-*-"&amp;$A243&amp;"-"&amp;$AJ$2,#REF!)*BH$6-SUMIF(#REF!,"*-Si-VEQ-*-"&amp;$A243&amp;"-"&amp;$AJ$2,#REF!)*BG$6)/BH$5</f>
        <v>#REF!</v>
      </c>
      <c r="BI243" s="20" t="e">
        <f>(SUMIF(#REF!,"*-Si-VEQ-*-"&amp;$A243&amp;"-"&amp;$AJ$2,#REF!)*BI$6-SUMIF(#REF!,"*-Si-VEQ-*-"&amp;$A243&amp;"-"&amp;$AJ$2,#REF!)*BH$6)/BI$5</f>
        <v>#REF!</v>
      </c>
      <c r="BJ243" s="20" t="e">
        <f>(SUMIF(#REF!,"*-Si-VEQ-*-"&amp;$A243&amp;"-"&amp;$AJ$2,#REF!)*BJ$6-SUMIF(#REF!,"*-Si-VEQ-*-"&amp;$A243&amp;"-"&amp;$AJ$2,#REF!)*BI$6)/BJ$5</f>
        <v>#REF!</v>
      </c>
      <c r="BL243" s="25" t="e">
        <f>SUMIF(#REF!,"*-Si-USD-*-"&amp;$A243&amp;"-"&amp;$AJ$2,#REF!)</f>
        <v>#REF!</v>
      </c>
      <c r="BM243" s="21" t="e">
        <f>SUMIF(#REF!,"*-Si-USD-*-"&amp;$A243&amp;"-"&amp;$AJ$2,#REF!)</f>
        <v>#REF!</v>
      </c>
      <c r="BN243" s="21" t="e">
        <f>(SUMIF(#REF!,"*-Si-USD-*-"&amp;$A243&amp;"-"&amp;$AJ$2,#REF!)*BN$6-SUMIF(#REF!,"*-Si-USD-*-"&amp;$A243&amp;"-"&amp;$AJ$2,#REF!)*BM$6)/BN$5</f>
        <v>#REF!</v>
      </c>
      <c r="BO243" s="21" t="e">
        <f>(SUMIF(#REF!,"*-Si-USD-*-"&amp;$A243&amp;"-"&amp;$AJ$2,#REF!)*BO$6-SUMIF(#REF!,"*-Si-USD-*-"&amp;$A243&amp;"-"&amp;$AJ$2,#REF!)*BN$6)/BO$5</f>
        <v>#REF!</v>
      </c>
      <c r="BP243" s="21" t="e">
        <f>(SUMIF(#REF!,"*-Si-USD-*-"&amp;$A243&amp;"-"&amp;$AJ$2,#REF!)*BP$6-SUMIF(#REF!,"*-Si-USD-*-"&amp;$A243&amp;"-"&amp;$AJ$2,#REF!)*BO$6)/BP$5</f>
        <v>#REF!</v>
      </c>
      <c r="BQ243" s="21" t="e">
        <f>(SUMIF(#REF!,"*-Si-USD-*-"&amp;$A243&amp;"-"&amp;$AJ$2,#REF!)*BQ$6-SUMIF(#REF!,"*-Si-USD-*-"&amp;$A243&amp;"-"&amp;$AJ$2,#REF!)*BP$6)/BQ$5</f>
        <v>#REF!</v>
      </c>
      <c r="BR243" s="21" t="e">
        <f>(SUMIF(#REF!,"*-Si-USD-*-"&amp;$A243&amp;"-"&amp;$AJ$2,#REF!)*BR$6-SUMIF(#REF!,"*-Si-USD-*-"&amp;$A243&amp;"-"&amp;$AJ$2,#REF!)*BQ$6)/BR$5</f>
        <v>#REF!</v>
      </c>
      <c r="BS243" s="21" t="e">
        <f>(SUMIF(#REF!,"*-Si-USD-*-"&amp;$A243&amp;"-"&amp;$AJ$2,#REF!)*BS$6-SUMIF(#REF!,"*-Si-USD-*-"&amp;$A243&amp;"-"&amp;$AJ$2,#REF!)*BR$6)/BS$5</f>
        <v>#REF!</v>
      </c>
      <c r="BT243" s="21" t="e">
        <f>(SUMIF(#REF!,"*-Si-USD-*-"&amp;$A243&amp;"-"&amp;$AJ$2,#REF!)*BT$6-SUMIF(#REF!,"*-Si-USD-*-"&amp;$A243&amp;"-"&amp;$AJ$2,#REF!)*BS$6)/BT$5</f>
        <v>#REF!</v>
      </c>
      <c r="BU243" s="21" t="e">
        <f>(SUMIF(#REF!,"*-Si-USD-*-"&amp;$A243&amp;"-"&amp;$AJ$2,#REF!)*BU$6-SUMIF(#REF!,"*-Si-USD-*-"&amp;$A243&amp;"-"&amp;$AJ$2,#REF!)*BT$6)/BU$5</f>
        <v>#REF!</v>
      </c>
      <c r="BV243" s="21" t="e">
        <f>(SUMIF(#REF!,"*-Si-USD-*-"&amp;$A243&amp;"-"&amp;$AJ$2,#REF!)*BV$6-SUMIF(#REF!,"*-Si-USD-*-"&amp;$A243&amp;"-"&amp;$AJ$2,#REF!)*BU$6)/BV$5</f>
        <v>#REF!</v>
      </c>
      <c r="BW243" s="21" t="e">
        <f>(SUMIF(#REF!,"*-Si-USD-*-"&amp;$A243&amp;"-"&amp;$AJ$2,#REF!)*BW$6-SUMIF(#REF!,"*-Si-USD-*-"&amp;$A243&amp;"-"&amp;$AJ$2,#REF!)*BV$6)/BW$5</f>
        <v>#REF!</v>
      </c>
      <c r="BX243" s="21" t="e">
        <f>(SUMIF(#REF!,"*-Si-USD-*-"&amp;$A243&amp;"-"&amp;$AJ$2,#REF!)*BX$6-SUMIF(#REF!,"*-Si-USD-*-"&amp;$A243&amp;"-"&amp;$AJ$2,#REF!)*BW$6)/BX$5</f>
        <v>#REF!</v>
      </c>
      <c r="CB243" s="28">
        <f>IFERROR(1000*SUMIF(#REF!,"*-Si-*-Si-"&amp;$A243&amp;"-"&amp;$AJ$2,#REF!)/(SUM(CC243:CE243)*$BX$6),0)</f>
        <v>0</v>
      </c>
      <c r="CC243" s="22" t="e">
        <f>SUMIF(#REF!,"*-Si-VEF-Si-"&amp;$A243&amp;"-"&amp;$AJ$2,#REF!)</f>
        <v>#REF!</v>
      </c>
      <c r="CD243" s="23" t="e">
        <f>SUMIF(#REF!,"*-Si-VEQ-Si-"&amp;$A243&amp;"-"&amp;$AJ$2,#REF!)</f>
        <v>#REF!</v>
      </c>
      <c r="CE243" s="24" t="e">
        <f>SUMIF(#REF!,"*-Si-USD-Si-"&amp;$A243&amp;"-"&amp;$AJ$2,#REF!)</f>
        <v>#REF!</v>
      </c>
      <c r="CI243" s="15" t="str">
        <f t="shared" si="53"/>
        <v>E243</v>
      </c>
      <c r="CK243" s="16">
        <v>5</v>
      </c>
      <c r="CL243" s="16">
        <v>0</v>
      </c>
      <c r="CM243" s="16">
        <v>4</v>
      </c>
    </row>
    <row r="244" spans="1:91" ht="20.100000000000001" customHeight="1" x14ac:dyDescent="0.25">
      <c r="A244" s="18" t="s">
        <v>383</v>
      </c>
      <c r="E244" s="15" t="s">
        <v>383</v>
      </c>
      <c r="G244" s="15" t="str">
        <f t="shared" si="55"/>
        <v>D244</v>
      </c>
      <c r="I244" s="27">
        <f ca="1">IFERROR(1000*SUMIF(#REF!,"*-Si-*-*-"&amp;$A244&amp;"-"&amp;J$2,INDIRECT("'BD Ppto'!"&amp;#REF!))/(SUM(J244:L244)*L$415),0)</f>
        <v>0</v>
      </c>
      <c r="J244" s="19" t="e">
        <f ca="1">SUMIF(#REF!,"*-Si-VEF-*-"&amp;$A244&amp;"-"&amp;$J$2,INDIRECT("'BD Ppto'!"&amp;#REF!))</f>
        <v>#REF!</v>
      </c>
      <c r="K244" s="20" t="e">
        <f ca="1">SUMIF(#REF!,"*-Si-VEQ-*-"&amp;$A244&amp;"-"&amp;$J$2,INDIRECT("'BD Ppto'!"&amp;#REF!))</f>
        <v>#REF!</v>
      </c>
      <c r="L244" s="21" t="e">
        <f ca="1">SUMIF(#REF!,"*-Si-USD-*-"&amp;$A244&amp;"-"&amp;$J$2,INDIRECT("'BD Ppto'!"&amp;#REF!))</f>
        <v>#REF!</v>
      </c>
      <c r="N244" s="27">
        <f ca="1">IFERROR(1000*SUMIF(#REF!,"*-Si-*-*-"&amp;$A244&amp;"-"&amp;O$2,INDIRECT("'BD Ppto'!"&amp;#REF!))/(SUM(O244:Q244)*Q$415),0)</f>
        <v>0</v>
      </c>
      <c r="O244" s="19" t="e">
        <f ca="1">SUMIF(#REF!,"*-Si-VEF-*-"&amp;$A244&amp;"-"&amp;O$2,INDIRECT("'BD Ppto'!"&amp;#REF!))</f>
        <v>#REF!</v>
      </c>
      <c r="P244" s="20" t="e">
        <f ca="1">SUMIF(#REF!,"*-Si-VEQ-*-"&amp;$A244&amp;"-"&amp;O$2,INDIRECT("'BD Ppto'!"&amp;#REF!))</f>
        <v>#REF!</v>
      </c>
      <c r="Q244" s="21" t="e">
        <f ca="1">SUMIF(#REF!,"*-Si-USD-*-"&amp;$A244&amp;"-"&amp;O$2,INDIRECT("'BD Ppto'!"&amp;#REF!))</f>
        <v>#REF!</v>
      </c>
      <c r="S244" s="27">
        <f ca="1">IFERROR(1000*SUMIF(#REF!,"*-Si-*-*-"&amp;$A244&amp;"-"&amp;T$2,INDIRECT("'BD Ppto'!"&amp;#REF!))/(SUM(T244:V244)*V$415),0)</f>
        <v>0</v>
      </c>
      <c r="T244" s="19" t="e">
        <f ca="1">SUMIF(#REF!,"*-Si-VEF-*-"&amp;$A244&amp;"-"&amp;T$2,INDIRECT("'BD Ppto'!"&amp;#REF!))</f>
        <v>#REF!</v>
      </c>
      <c r="U244" s="20" t="e">
        <f ca="1">SUMIF(#REF!,"*-Si-VEQ-*-"&amp;$A244&amp;"-"&amp;T$2,INDIRECT("'BD Ppto'!"&amp;#REF!))</f>
        <v>#REF!</v>
      </c>
      <c r="V244" s="21" t="e">
        <f ca="1">SUMIF(#REF!,"*-Si-USD-*-"&amp;$A244&amp;"-"&amp;T$2,INDIRECT("'BD Ppto'!"&amp;#REF!))</f>
        <v>#REF!</v>
      </c>
      <c r="X244" s="27">
        <f ca="1">IFERROR(1000*SUMIF(#REF!,"*-Si-*-*-"&amp;$A244&amp;"-"&amp;Y$2,INDIRECT("'BD Ppto'!"&amp;#REF!))/(SUM(Y244:AA244)*AA$415),0)</f>
        <v>0</v>
      </c>
      <c r="Y244" s="19" t="e">
        <f ca="1">SUMIF(#REF!,"*-Si-VEF-*-"&amp;$A244&amp;"-"&amp;Y$2,INDIRECT("'BD Ppto'!"&amp;#REF!))</f>
        <v>#REF!</v>
      </c>
      <c r="Z244" s="20" t="e">
        <f ca="1">SUMIF(#REF!,"*-Si-VEQ-*-"&amp;$A244&amp;"-"&amp;Y$2,INDIRECT("'BD Ppto'!"&amp;#REF!))</f>
        <v>#REF!</v>
      </c>
      <c r="AA244" s="21" t="e">
        <f ca="1">SUMIF(#REF!,"*-Si-USD-*-"&amp;$A244&amp;"-"&amp;Y$2,INDIRECT("'BD Ppto'!"&amp;#REF!))</f>
        <v>#REF!</v>
      </c>
      <c r="AC244" s="28">
        <f ca="1">IFERROR(1000*SUMIF(#REF!,"*-Si-*-Si-"&amp;$A244&amp;"-"&amp;AD$2,INDIRECT("'BD Ppto'!"&amp;#REF!))/(SUM(AD244:AF244)*AF$415),0)</f>
        <v>0</v>
      </c>
      <c r="AD244" s="22" t="e">
        <f ca="1">SUMIF(#REF!,"*-Si-VEF-Si-"&amp;$A244&amp;"-"&amp;AD$2,INDIRECT("'BD Ppto'!"&amp;#REF!))</f>
        <v>#REF!</v>
      </c>
      <c r="AE244" s="23" t="e">
        <f ca="1">SUMIF(#REF!,"*-Si-VEQ-Si-"&amp;$A244&amp;"-"&amp;AD$2,INDIRECT("'BD Ppto'!"&amp;#REF!))</f>
        <v>#REF!</v>
      </c>
      <c r="AF244" s="24" t="e">
        <f ca="1">SUMIF(#REF!,"*-Si-USD-Si-"&amp;$A244&amp;"-"&amp;AD$2,INDIRECT("'BD Ppto'!"&amp;#REF!))</f>
        <v>#REF!</v>
      </c>
      <c r="AI244" s="27">
        <f>IFERROR(1000*SUMIF(#REF!,"*-Si-*-*-"&amp;$A244&amp;"-"&amp;$AJ$2,#REF!)/((SUMIF(#REF!,"*-Si-*-*-"&amp;$A244&amp;"-"&amp;$AJ$2,#REF!))*$AV$6),0)</f>
        <v>0</v>
      </c>
      <c r="AJ244" s="25" t="e">
        <f>SUMIF(#REF!,"*-Si-VEF-*-"&amp;$A244&amp;"-"&amp;$AJ$2,#REF!)</f>
        <v>#REF!</v>
      </c>
      <c r="AK244" s="19" t="e">
        <f>SUMIF(#REF!,"*-Si-VEF-*-"&amp;$A244&amp;"-"&amp;$AJ$2,#REF!)</f>
        <v>#REF!</v>
      </c>
      <c r="AL244" s="19" t="e">
        <f>(SUMIF(#REF!,"*-Si-VEF-*-"&amp;$A244&amp;"-"&amp;$AJ$2,#REF!)*AL$6-SUMIF(#REF!,"*-Si-VEF-*-"&amp;$A244&amp;"-"&amp;$AJ$2,#REF!)*AK$6)/AL$5</f>
        <v>#REF!</v>
      </c>
      <c r="AM244" s="19" t="e">
        <f>(SUMIF(#REF!,"*-Si-VEF-*-"&amp;$A244&amp;"-"&amp;$AJ$2,#REF!)*AM$6-SUMIF(#REF!,"*-Si-VEF-*-"&amp;$A244&amp;"-"&amp;$AJ$2,#REF!)*AL$6)/AM$5</f>
        <v>#REF!</v>
      </c>
      <c r="AN244" s="19" t="e">
        <f>(SUMIF(#REF!,"*-Si-VEF-*-"&amp;$A244&amp;"-"&amp;$AJ$2,#REF!)*AN$6-SUMIF(#REF!,"*-Si-VEF-*-"&amp;$A244&amp;"-"&amp;$AJ$2,#REF!)*AM$6)/AN$5</f>
        <v>#REF!</v>
      </c>
      <c r="AO244" s="19" t="e">
        <f>(SUMIF(#REF!,"*-Si-VEF-*-"&amp;$A244&amp;"-"&amp;$AJ$2,#REF!)*AO$6-SUMIF(#REF!,"*-Si-VEF-*-"&amp;$A244&amp;"-"&amp;$AJ$2,#REF!)*AN$6)/AO$5</f>
        <v>#REF!</v>
      </c>
      <c r="AP244" s="19" t="e">
        <f>(SUMIF(#REF!,"*-Si-VEF-*-"&amp;$A244&amp;"-"&amp;$AJ$2,#REF!)*AP$6-SUMIF(#REF!,"*-Si-VEF-*-"&amp;$A244&amp;"-"&amp;$AJ$2,#REF!)*AO$6)/AP$5</f>
        <v>#REF!</v>
      </c>
      <c r="AQ244" s="19" t="e">
        <f>(SUMIF(#REF!,"*-Si-VEF-*-"&amp;$A244&amp;"-"&amp;$AJ$2,#REF!)*AQ$6-SUMIF(#REF!,"*-Si-VEF-*-"&amp;$A244&amp;"-"&amp;$AJ$2,#REF!)*AP$6)/AQ$5</f>
        <v>#REF!</v>
      </c>
      <c r="AR244" s="19" t="e">
        <f>(SUMIF(#REF!,"*-Si-VEF-*-"&amp;$A244&amp;"-"&amp;$AJ$2,#REF!)*AR$6-SUMIF(#REF!,"*-Si-VEF-*-"&amp;$A244&amp;"-"&amp;$AJ$2,#REF!)*AQ$6)/AR$5</f>
        <v>#REF!</v>
      </c>
      <c r="AS244" s="19" t="e">
        <f>(SUMIF(#REF!,"*-Si-VEF-*-"&amp;$A244&amp;"-"&amp;$AJ$2,#REF!)*AS$6-SUMIF(#REF!,"*-Si-VEF-*-"&amp;$A244&amp;"-"&amp;$AJ$2,#REF!)*AR$6)/AS$5</f>
        <v>#REF!</v>
      </c>
      <c r="AT244" s="19" t="e">
        <f>(SUMIF(#REF!,"*-Si-VEF-*-"&amp;$A244&amp;"-"&amp;$AJ$2,#REF!)*AT$6-SUMIF(#REF!,"*-Si-VEF-*-"&amp;$A244&amp;"-"&amp;$AJ$2,#REF!)*AS$6)/AT$5</f>
        <v>#REF!</v>
      </c>
      <c r="AU244" s="19" t="e">
        <f>(SUMIF(#REF!,"*-Si-VEF-*-"&amp;$A244&amp;"-"&amp;$AJ$2,#REF!)*AU$6-SUMIF(#REF!,"*-Si-VEF-*-"&amp;$A244&amp;"-"&amp;$AJ$2,#REF!)*AT$6)/AU$5</f>
        <v>#REF!</v>
      </c>
      <c r="AV244" s="19" t="e">
        <f>(SUMIF(#REF!,"*-Si-VEF-*-"&amp;$A244&amp;"-"&amp;$AJ$2,#REF!)*AV$6-SUMIF(#REF!,"*-Si-VEF-*-"&amp;$A244&amp;"-"&amp;$AJ$2,#REF!)*AU$6)/AV$5</f>
        <v>#REF!</v>
      </c>
      <c r="AX244" s="25" t="e">
        <f>SUMIF(#REF!,"*-Si-VEQ-*-"&amp;$A244&amp;"-"&amp;$AJ$2,#REF!)</f>
        <v>#REF!</v>
      </c>
      <c r="AY244" s="20" t="e">
        <f>SUMIF(#REF!,"*-Si-VEQ-*-"&amp;$A244&amp;"-"&amp;$AJ$2,#REF!)</f>
        <v>#REF!</v>
      </c>
      <c r="AZ244" s="20" t="e">
        <f>(SUMIF(#REF!,"*-Si-VEQ-*-"&amp;$A244&amp;"-"&amp;$AJ$2,#REF!)*AZ$6-SUMIF(#REF!,"*-Si-VEQ-*-"&amp;$A244&amp;"-"&amp;$AJ$2,#REF!)*AY$6)/AZ$5</f>
        <v>#REF!</v>
      </c>
      <c r="BA244" s="20" t="e">
        <f>(SUMIF(#REF!,"*-Si-VEQ-*-"&amp;$A244&amp;"-"&amp;$AJ$2,#REF!)*BA$6-SUMIF(#REF!,"*-Si-VEQ-*-"&amp;$A244&amp;"-"&amp;$AJ$2,#REF!)*AZ$6)/BA$5</f>
        <v>#REF!</v>
      </c>
      <c r="BB244" s="20" t="e">
        <f>(SUMIF(#REF!,"*-Si-VEQ-*-"&amp;$A244&amp;"-"&amp;$AJ$2,#REF!)*BB$6-SUMIF(#REF!,"*-Si-VEQ-*-"&amp;$A244&amp;"-"&amp;$AJ$2,#REF!)*BA$6)/BB$5</f>
        <v>#REF!</v>
      </c>
      <c r="BC244" s="20" t="e">
        <f>(SUMIF(#REF!,"*-Si-VEQ-*-"&amp;$A244&amp;"-"&amp;$AJ$2,#REF!)*BC$6-SUMIF(#REF!,"*-Si-VEQ-*-"&amp;$A244&amp;"-"&amp;$AJ$2,#REF!)*BB$6)/BC$5</f>
        <v>#REF!</v>
      </c>
      <c r="BD244" s="20" t="e">
        <f>(SUMIF(#REF!,"*-Si-VEQ-*-"&amp;$A244&amp;"-"&amp;$AJ$2,#REF!)*BD$6-SUMIF(#REF!,"*-Si-VEQ-*-"&amp;$A244&amp;"-"&amp;$AJ$2,#REF!)*BC$6)/BD$5</f>
        <v>#REF!</v>
      </c>
      <c r="BE244" s="20" t="e">
        <f>(SUMIF(#REF!,"*-Si-VEQ-*-"&amp;$A244&amp;"-"&amp;$AJ$2,#REF!)*BE$6-SUMIF(#REF!,"*-Si-VEQ-*-"&amp;$A244&amp;"-"&amp;$AJ$2,#REF!)*BD$6)/BE$5</f>
        <v>#REF!</v>
      </c>
      <c r="BF244" s="20" t="e">
        <f>(SUMIF(#REF!,"*-Si-VEQ-*-"&amp;$A244&amp;"-"&amp;$AJ$2,#REF!)*BF$6-SUMIF(#REF!,"*-Si-VEQ-*-"&amp;$A244&amp;"-"&amp;$AJ$2,#REF!)*BE$6)/BF$5</f>
        <v>#REF!</v>
      </c>
      <c r="BG244" s="20" t="e">
        <f>(SUMIF(#REF!,"*-Si-VEQ-*-"&amp;$A244&amp;"-"&amp;$AJ$2,#REF!)*BG$6-SUMIF(#REF!,"*-Si-VEQ-*-"&amp;$A244&amp;"-"&amp;$AJ$2,#REF!)*BF$6)/BG$5</f>
        <v>#REF!</v>
      </c>
      <c r="BH244" s="20" t="e">
        <f>(SUMIF(#REF!,"*-Si-VEQ-*-"&amp;$A244&amp;"-"&amp;$AJ$2,#REF!)*BH$6-SUMIF(#REF!,"*-Si-VEQ-*-"&amp;$A244&amp;"-"&amp;$AJ$2,#REF!)*BG$6)/BH$5</f>
        <v>#REF!</v>
      </c>
      <c r="BI244" s="20" t="e">
        <f>(SUMIF(#REF!,"*-Si-VEQ-*-"&amp;$A244&amp;"-"&amp;$AJ$2,#REF!)*BI$6-SUMIF(#REF!,"*-Si-VEQ-*-"&amp;$A244&amp;"-"&amp;$AJ$2,#REF!)*BH$6)/BI$5</f>
        <v>#REF!</v>
      </c>
      <c r="BJ244" s="20" t="e">
        <f>(SUMIF(#REF!,"*-Si-VEQ-*-"&amp;$A244&amp;"-"&amp;$AJ$2,#REF!)*BJ$6-SUMIF(#REF!,"*-Si-VEQ-*-"&amp;$A244&amp;"-"&amp;$AJ$2,#REF!)*BI$6)/BJ$5</f>
        <v>#REF!</v>
      </c>
      <c r="BL244" s="25" t="e">
        <f>SUMIF(#REF!,"*-Si-USD-*-"&amp;$A244&amp;"-"&amp;$AJ$2,#REF!)</f>
        <v>#REF!</v>
      </c>
      <c r="BM244" s="21" t="e">
        <f>SUMIF(#REF!,"*-Si-USD-*-"&amp;$A244&amp;"-"&amp;$AJ$2,#REF!)</f>
        <v>#REF!</v>
      </c>
      <c r="BN244" s="21" t="e">
        <f>(SUMIF(#REF!,"*-Si-USD-*-"&amp;$A244&amp;"-"&amp;$AJ$2,#REF!)*BN$6-SUMIF(#REF!,"*-Si-USD-*-"&amp;$A244&amp;"-"&amp;$AJ$2,#REF!)*BM$6)/BN$5</f>
        <v>#REF!</v>
      </c>
      <c r="BO244" s="21" t="e">
        <f>(SUMIF(#REF!,"*-Si-USD-*-"&amp;$A244&amp;"-"&amp;$AJ$2,#REF!)*BO$6-SUMIF(#REF!,"*-Si-USD-*-"&amp;$A244&amp;"-"&amp;$AJ$2,#REF!)*BN$6)/BO$5</f>
        <v>#REF!</v>
      </c>
      <c r="BP244" s="21" t="e">
        <f>(SUMIF(#REF!,"*-Si-USD-*-"&amp;$A244&amp;"-"&amp;$AJ$2,#REF!)*BP$6-SUMIF(#REF!,"*-Si-USD-*-"&amp;$A244&amp;"-"&amp;$AJ$2,#REF!)*BO$6)/BP$5</f>
        <v>#REF!</v>
      </c>
      <c r="BQ244" s="21" t="e">
        <f>(SUMIF(#REF!,"*-Si-USD-*-"&amp;$A244&amp;"-"&amp;$AJ$2,#REF!)*BQ$6-SUMIF(#REF!,"*-Si-USD-*-"&amp;$A244&amp;"-"&amp;$AJ$2,#REF!)*BP$6)/BQ$5</f>
        <v>#REF!</v>
      </c>
      <c r="BR244" s="21" t="e">
        <f>(SUMIF(#REF!,"*-Si-USD-*-"&amp;$A244&amp;"-"&amp;$AJ$2,#REF!)*BR$6-SUMIF(#REF!,"*-Si-USD-*-"&amp;$A244&amp;"-"&amp;$AJ$2,#REF!)*BQ$6)/BR$5</f>
        <v>#REF!</v>
      </c>
      <c r="BS244" s="21" t="e">
        <f>(SUMIF(#REF!,"*-Si-USD-*-"&amp;$A244&amp;"-"&amp;$AJ$2,#REF!)*BS$6-SUMIF(#REF!,"*-Si-USD-*-"&amp;$A244&amp;"-"&amp;$AJ$2,#REF!)*BR$6)/BS$5</f>
        <v>#REF!</v>
      </c>
      <c r="BT244" s="21" t="e">
        <f>(SUMIF(#REF!,"*-Si-USD-*-"&amp;$A244&amp;"-"&amp;$AJ$2,#REF!)*BT$6-SUMIF(#REF!,"*-Si-USD-*-"&amp;$A244&amp;"-"&amp;$AJ$2,#REF!)*BS$6)/BT$5</f>
        <v>#REF!</v>
      </c>
      <c r="BU244" s="21" t="e">
        <f>(SUMIF(#REF!,"*-Si-USD-*-"&amp;$A244&amp;"-"&amp;$AJ$2,#REF!)*BU$6-SUMIF(#REF!,"*-Si-USD-*-"&amp;$A244&amp;"-"&amp;$AJ$2,#REF!)*BT$6)/BU$5</f>
        <v>#REF!</v>
      </c>
      <c r="BV244" s="21" t="e">
        <f>(SUMIF(#REF!,"*-Si-USD-*-"&amp;$A244&amp;"-"&amp;$AJ$2,#REF!)*BV$6-SUMIF(#REF!,"*-Si-USD-*-"&amp;$A244&amp;"-"&amp;$AJ$2,#REF!)*BU$6)/BV$5</f>
        <v>#REF!</v>
      </c>
      <c r="BW244" s="21" t="e">
        <f>(SUMIF(#REF!,"*-Si-USD-*-"&amp;$A244&amp;"-"&amp;$AJ$2,#REF!)*BW$6-SUMIF(#REF!,"*-Si-USD-*-"&amp;$A244&amp;"-"&amp;$AJ$2,#REF!)*BV$6)/BW$5</f>
        <v>#REF!</v>
      </c>
      <c r="BX244" s="21" t="e">
        <f>(SUMIF(#REF!,"*-Si-USD-*-"&amp;$A244&amp;"-"&amp;$AJ$2,#REF!)*BX$6-SUMIF(#REF!,"*-Si-USD-*-"&amp;$A244&amp;"-"&amp;$AJ$2,#REF!)*BW$6)/BX$5</f>
        <v>#REF!</v>
      </c>
      <c r="CB244" s="28">
        <f>IFERROR(1000*SUMIF(#REF!,"*-Si-*-Si-"&amp;$A244&amp;"-"&amp;$AJ$2,#REF!)/(SUM(CC244:CE244)*$BX$6),0)</f>
        <v>0</v>
      </c>
      <c r="CC244" s="22" t="e">
        <f>SUMIF(#REF!,"*-Si-VEF-Si-"&amp;$A244&amp;"-"&amp;$AJ$2,#REF!)</f>
        <v>#REF!</v>
      </c>
      <c r="CD244" s="23" t="e">
        <f>SUMIF(#REF!,"*-Si-VEQ-Si-"&amp;$A244&amp;"-"&amp;$AJ$2,#REF!)</f>
        <v>#REF!</v>
      </c>
      <c r="CE244" s="24" t="e">
        <f>SUMIF(#REF!,"*-Si-USD-Si-"&amp;$A244&amp;"-"&amp;$AJ$2,#REF!)</f>
        <v>#REF!</v>
      </c>
      <c r="CI244" s="15" t="str">
        <f t="shared" si="53"/>
        <v>E244</v>
      </c>
      <c r="CK244" s="16">
        <v>5</v>
      </c>
      <c r="CL244" s="16">
        <v>0</v>
      </c>
      <c r="CM244" s="16">
        <v>4</v>
      </c>
    </row>
    <row r="245" spans="1:91" ht="20.100000000000001" customHeight="1" x14ac:dyDescent="0.25">
      <c r="A245" s="18" t="s">
        <v>384</v>
      </c>
      <c r="E245" s="15" t="s">
        <v>384</v>
      </c>
      <c r="G245" s="15" t="str">
        <f t="shared" si="55"/>
        <v>D245</v>
      </c>
      <c r="I245" s="27">
        <f ca="1">IFERROR(1000*SUMIF(#REF!,"*-Si-*-*-"&amp;$A245&amp;"-"&amp;J$2,INDIRECT("'BD Ppto'!"&amp;#REF!))/(SUM(J245:L245)*L$415),0)</f>
        <v>0</v>
      </c>
      <c r="J245" s="19" t="e">
        <f ca="1">SUMIF(#REF!,"*-Si-VEF-*-"&amp;$A245&amp;"-"&amp;$J$2,INDIRECT("'BD Ppto'!"&amp;#REF!))</f>
        <v>#REF!</v>
      </c>
      <c r="K245" s="20" t="e">
        <f ca="1">SUMIF(#REF!,"*-Si-VEQ-*-"&amp;$A245&amp;"-"&amp;$J$2,INDIRECT("'BD Ppto'!"&amp;#REF!))</f>
        <v>#REF!</v>
      </c>
      <c r="L245" s="21" t="e">
        <f ca="1">SUMIF(#REF!,"*-Si-USD-*-"&amp;$A245&amp;"-"&amp;$J$2,INDIRECT("'BD Ppto'!"&amp;#REF!))</f>
        <v>#REF!</v>
      </c>
      <c r="N245" s="27">
        <f ca="1">IFERROR(1000*SUMIF(#REF!,"*-Si-*-*-"&amp;$A245&amp;"-"&amp;O$2,INDIRECT("'BD Ppto'!"&amp;#REF!))/(SUM(O245:Q245)*Q$415),0)</f>
        <v>0</v>
      </c>
      <c r="O245" s="19" t="e">
        <f ca="1">SUMIF(#REF!,"*-Si-VEF-*-"&amp;$A245&amp;"-"&amp;O$2,INDIRECT("'BD Ppto'!"&amp;#REF!))</f>
        <v>#REF!</v>
      </c>
      <c r="P245" s="20" t="e">
        <f ca="1">SUMIF(#REF!,"*-Si-VEQ-*-"&amp;$A245&amp;"-"&amp;O$2,INDIRECT("'BD Ppto'!"&amp;#REF!))</f>
        <v>#REF!</v>
      </c>
      <c r="Q245" s="21" t="e">
        <f ca="1">SUMIF(#REF!,"*-Si-USD-*-"&amp;$A245&amp;"-"&amp;O$2,INDIRECT("'BD Ppto'!"&amp;#REF!))</f>
        <v>#REF!</v>
      </c>
      <c r="S245" s="27">
        <f ca="1">IFERROR(1000*SUMIF(#REF!,"*-Si-*-*-"&amp;$A245&amp;"-"&amp;T$2,INDIRECT("'BD Ppto'!"&amp;#REF!))/(SUM(T245:V245)*V$415),0)</f>
        <v>0</v>
      </c>
      <c r="T245" s="19" t="e">
        <f ca="1">SUMIF(#REF!,"*-Si-VEF-*-"&amp;$A245&amp;"-"&amp;T$2,INDIRECT("'BD Ppto'!"&amp;#REF!))</f>
        <v>#REF!</v>
      </c>
      <c r="U245" s="20" t="e">
        <f ca="1">SUMIF(#REF!,"*-Si-VEQ-*-"&amp;$A245&amp;"-"&amp;T$2,INDIRECT("'BD Ppto'!"&amp;#REF!))</f>
        <v>#REF!</v>
      </c>
      <c r="V245" s="21" t="e">
        <f ca="1">SUMIF(#REF!,"*-Si-USD-*-"&amp;$A245&amp;"-"&amp;T$2,INDIRECT("'BD Ppto'!"&amp;#REF!))</f>
        <v>#REF!</v>
      </c>
      <c r="X245" s="27">
        <f ca="1">IFERROR(1000*SUMIF(#REF!,"*-Si-*-*-"&amp;$A245&amp;"-"&amp;Y$2,INDIRECT("'BD Ppto'!"&amp;#REF!))/(SUM(Y245:AA245)*AA$415),0)</f>
        <v>0</v>
      </c>
      <c r="Y245" s="19" t="e">
        <f ca="1">SUMIF(#REF!,"*-Si-VEF-*-"&amp;$A245&amp;"-"&amp;Y$2,INDIRECT("'BD Ppto'!"&amp;#REF!))</f>
        <v>#REF!</v>
      </c>
      <c r="Z245" s="20" t="e">
        <f ca="1">SUMIF(#REF!,"*-Si-VEQ-*-"&amp;$A245&amp;"-"&amp;Y$2,INDIRECT("'BD Ppto'!"&amp;#REF!))</f>
        <v>#REF!</v>
      </c>
      <c r="AA245" s="21" t="e">
        <f ca="1">SUMIF(#REF!,"*-Si-USD-*-"&amp;$A245&amp;"-"&amp;Y$2,INDIRECT("'BD Ppto'!"&amp;#REF!))</f>
        <v>#REF!</v>
      </c>
      <c r="AC245" s="28">
        <f ca="1">IFERROR(1000*SUMIF(#REF!,"*-Si-*-Si-"&amp;$A245&amp;"-"&amp;AD$2,INDIRECT("'BD Ppto'!"&amp;#REF!))/(SUM(AD245:AF245)*AF$415),0)</f>
        <v>0</v>
      </c>
      <c r="AD245" s="22" t="e">
        <f ca="1">SUMIF(#REF!,"*-Si-VEF-Si-"&amp;$A245&amp;"-"&amp;AD$2,INDIRECT("'BD Ppto'!"&amp;#REF!))</f>
        <v>#REF!</v>
      </c>
      <c r="AE245" s="23" t="e">
        <f ca="1">SUMIF(#REF!,"*-Si-VEQ-Si-"&amp;$A245&amp;"-"&amp;AD$2,INDIRECT("'BD Ppto'!"&amp;#REF!))</f>
        <v>#REF!</v>
      </c>
      <c r="AF245" s="24" t="e">
        <f ca="1">SUMIF(#REF!,"*-Si-USD-Si-"&amp;$A245&amp;"-"&amp;AD$2,INDIRECT("'BD Ppto'!"&amp;#REF!))</f>
        <v>#REF!</v>
      </c>
      <c r="AI245" s="27">
        <f>IFERROR(1000*SUMIF(#REF!,"*-Si-*-*-"&amp;$A245&amp;"-"&amp;$AJ$2,#REF!)/((SUMIF(#REF!,"*-Si-*-*-"&amp;$A245&amp;"-"&amp;$AJ$2,#REF!))*$AV$6),0)</f>
        <v>0</v>
      </c>
      <c r="AJ245" s="25" t="e">
        <f>SUMIF(#REF!,"*-Si-VEF-*-"&amp;$A245&amp;"-"&amp;$AJ$2,#REF!)</f>
        <v>#REF!</v>
      </c>
      <c r="AK245" s="19" t="e">
        <f>SUMIF(#REF!,"*-Si-VEF-*-"&amp;$A245&amp;"-"&amp;$AJ$2,#REF!)</f>
        <v>#REF!</v>
      </c>
      <c r="AL245" s="19" t="e">
        <f>(SUMIF(#REF!,"*-Si-VEF-*-"&amp;$A245&amp;"-"&amp;$AJ$2,#REF!)*AL$6-SUMIF(#REF!,"*-Si-VEF-*-"&amp;$A245&amp;"-"&amp;$AJ$2,#REF!)*AK$6)/AL$5</f>
        <v>#REF!</v>
      </c>
      <c r="AM245" s="19" t="e">
        <f>(SUMIF(#REF!,"*-Si-VEF-*-"&amp;$A245&amp;"-"&amp;$AJ$2,#REF!)*AM$6-SUMIF(#REF!,"*-Si-VEF-*-"&amp;$A245&amp;"-"&amp;$AJ$2,#REF!)*AL$6)/AM$5</f>
        <v>#REF!</v>
      </c>
      <c r="AN245" s="19" t="e">
        <f>(SUMIF(#REF!,"*-Si-VEF-*-"&amp;$A245&amp;"-"&amp;$AJ$2,#REF!)*AN$6-SUMIF(#REF!,"*-Si-VEF-*-"&amp;$A245&amp;"-"&amp;$AJ$2,#REF!)*AM$6)/AN$5</f>
        <v>#REF!</v>
      </c>
      <c r="AO245" s="19" t="e">
        <f>(SUMIF(#REF!,"*-Si-VEF-*-"&amp;$A245&amp;"-"&amp;$AJ$2,#REF!)*AO$6-SUMIF(#REF!,"*-Si-VEF-*-"&amp;$A245&amp;"-"&amp;$AJ$2,#REF!)*AN$6)/AO$5</f>
        <v>#REF!</v>
      </c>
      <c r="AP245" s="19" t="e">
        <f>(SUMIF(#REF!,"*-Si-VEF-*-"&amp;$A245&amp;"-"&amp;$AJ$2,#REF!)*AP$6-SUMIF(#REF!,"*-Si-VEF-*-"&amp;$A245&amp;"-"&amp;$AJ$2,#REF!)*AO$6)/AP$5</f>
        <v>#REF!</v>
      </c>
      <c r="AQ245" s="19" t="e">
        <f>(SUMIF(#REF!,"*-Si-VEF-*-"&amp;$A245&amp;"-"&amp;$AJ$2,#REF!)*AQ$6-SUMIF(#REF!,"*-Si-VEF-*-"&amp;$A245&amp;"-"&amp;$AJ$2,#REF!)*AP$6)/AQ$5</f>
        <v>#REF!</v>
      </c>
      <c r="AR245" s="19" t="e">
        <f>(SUMIF(#REF!,"*-Si-VEF-*-"&amp;$A245&amp;"-"&amp;$AJ$2,#REF!)*AR$6-SUMIF(#REF!,"*-Si-VEF-*-"&amp;$A245&amp;"-"&amp;$AJ$2,#REF!)*AQ$6)/AR$5</f>
        <v>#REF!</v>
      </c>
      <c r="AS245" s="19" t="e">
        <f>(SUMIF(#REF!,"*-Si-VEF-*-"&amp;$A245&amp;"-"&amp;$AJ$2,#REF!)*AS$6-SUMIF(#REF!,"*-Si-VEF-*-"&amp;$A245&amp;"-"&amp;$AJ$2,#REF!)*AR$6)/AS$5</f>
        <v>#REF!</v>
      </c>
      <c r="AT245" s="19" t="e">
        <f>(SUMIF(#REF!,"*-Si-VEF-*-"&amp;$A245&amp;"-"&amp;$AJ$2,#REF!)*AT$6-SUMIF(#REF!,"*-Si-VEF-*-"&amp;$A245&amp;"-"&amp;$AJ$2,#REF!)*AS$6)/AT$5</f>
        <v>#REF!</v>
      </c>
      <c r="AU245" s="19" t="e">
        <f>(SUMIF(#REF!,"*-Si-VEF-*-"&amp;$A245&amp;"-"&amp;$AJ$2,#REF!)*AU$6-SUMIF(#REF!,"*-Si-VEF-*-"&amp;$A245&amp;"-"&amp;$AJ$2,#REF!)*AT$6)/AU$5</f>
        <v>#REF!</v>
      </c>
      <c r="AV245" s="19" t="e">
        <f>(SUMIF(#REF!,"*-Si-VEF-*-"&amp;$A245&amp;"-"&amp;$AJ$2,#REF!)*AV$6-SUMIF(#REF!,"*-Si-VEF-*-"&amp;$A245&amp;"-"&amp;$AJ$2,#REF!)*AU$6)/AV$5</f>
        <v>#REF!</v>
      </c>
      <c r="AX245" s="25" t="e">
        <f>SUMIF(#REF!,"*-Si-VEQ-*-"&amp;$A245&amp;"-"&amp;$AJ$2,#REF!)</f>
        <v>#REF!</v>
      </c>
      <c r="AY245" s="20" t="e">
        <f>SUMIF(#REF!,"*-Si-VEQ-*-"&amp;$A245&amp;"-"&amp;$AJ$2,#REF!)</f>
        <v>#REF!</v>
      </c>
      <c r="AZ245" s="20" t="e">
        <f>(SUMIF(#REF!,"*-Si-VEQ-*-"&amp;$A245&amp;"-"&amp;$AJ$2,#REF!)*AZ$6-SUMIF(#REF!,"*-Si-VEQ-*-"&amp;$A245&amp;"-"&amp;$AJ$2,#REF!)*AY$6)/AZ$5</f>
        <v>#REF!</v>
      </c>
      <c r="BA245" s="20" t="e">
        <f>(SUMIF(#REF!,"*-Si-VEQ-*-"&amp;$A245&amp;"-"&amp;$AJ$2,#REF!)*BA$6-SUMIF(#REF!,"*-Si-VEQ-*-"&amp;$A245&amp;"-"&amp;$AJ$2,#REF!)*AZ$6)/BA$5</f>
        <v>#REF!</v>
      </c>
      <c r="BB245" s="20" t="e">
        <f>(SUMIF(#REF!,"*-Si-VEQ-*-"&amp;$A245&amp;"-"&amp;$AJ$2,#REF!)*BB$6-SUMIF(#REF!,"*-Si-VEQ-*-"&amp;$A245&amp;"-"&amp;$AJ$2,#REF!)*BA$6)/BB$5</f>
        <v>#REF!</v>
      </c>
      <c r="BC245" s="20" t="e">
        <f>(SUMIF(#REF!,"*-Si-VEQ-*-"&amp;$A245&amp;"-"&amp;$AJ$2,#REF!)*BC$6-SUMIF(#REF!,"*-Si-VEQ-*-"&amp;$A245&amp;"-"&amp;$AJ$2,#REF!)*BB$6)/BC$5</f>
        <v>#REF!</v>
      </c>
      <c r="BD245" s="20" t="e">
        <f>(SUMIF(#REF!,"*-Si-VEQ-*-"&amp;$A245&amp;"-"&amp;$AJ$2,#REF!)*BD$6-SUMIF(#REF!,"*-Si-VEQ-*-"&amp;$A245&amp;"-"&amp;$AJ$2,#REF!)*BC$6)/BD$5</f>
        <v>#REF!</v>
      </c>
      <c r="BE245" s="20" t="e">
        <f>(SUMIF(#REF!,"*-Si-VEQ-*-"&amp;$A245&amp;"-"&amp;$AJ$2,#REF!)*BE$6-SUMIF(#REF!,"*-Si-VEQ-*-"&amp;$A245&amp;"-"&amp;$AJ$2,#REF!)*BD$6)/BE$5</f>
        <v>#REF!</v>
      </c>
      <c r="BF245" s="20" t="e">
        <f>(SUMIF(#REF!,"*-Si-VEQ-*-"&amp;$A245&amp;"-"&amp;$AJ$2,#REF!)*BF$6-SUMIF(#REF!,"*-Si-VEQ-*-"&amp;$A245&amp;"-"&amp;$AJ$2,#REF!)*BE$6)/BF$5</f>
        <v>#REF!</v>
      </c>
      <c r="BG245" s="20" t="e">
        <f>(SUMIF(#REF!,"*-Si-VEQ-*-"&amp;$A245&amp;"-"&amp;$AJ$2,#REF!)*BG$6-SUMIF(#REF!,"*-Si-VEQ-*-"&amp;$A245&amp;"-"&amp;$AJ$2,#REF!)*BF$6)/BG$5</f>
        <v>#REF!</v>
      </c>
      <c r="BH245" s="20" t="e">
        <f>(SUMIF(#REF!,"*-Si-VEQ-*-"&amp;$A245&amp;"-"&amp;$AJ$2,#REF!)*BH$6-SUMIF(#REF!,"*-Si-VEQ-*-"&amp;$A245&amp;"-"&amp;$AJ$2,#REF!)*BG$6)/BH$5</f>
        <v>#REF!</v>
      </c>
      <c r="BI245" s="20" t="e">
        <f>(SUMIF(#REF!,"*-Si-VEQ-*-"&amp;$A245&amp;"-"&amp;$AJ$2,#REF!)*BI$6-SUMIF(#REF!,"*-Si-VEQ-*-"&amp;$A245&amp;"-"&amp;$AJ$2,#REF!)*BH$6)/BI$5</f>
        <v>#REF!</v>
      </c>
      <c r="BJ245" s="20" t="e">
        <f>(SUMIF(#REF!,"*-Si-VEQ-*-"&amp;$A245&amp;"-"&amp;$AJ$2,#REF!)*BJ$6-SUMIF(#REF!,"*-Si-VEQ-*-"&amp;$A245&amp;"-"&amp;$AJ$2,#REF!)*BI$6)/BJ$5</f>
        <v>#REF!</v>
      </c>
      <c r="BL245" s="25" t="e">
        <f>SUMIF(#REF!,"*-Si-USD-*-"&amp;$A245&amp;"-"&amp;$AJ$2,#REF!)</f>
        <v>#REF!</v>
      </c>
      <c r="BM245" s="21" t="e">
        <f>SUMIF(#REF!,"*-Si-USD-*-"&amp;$A245&amp;"-"&amp;$AJ$2,#REF!)</f>
        <v>#REF!</v>
      </c>
      <c r="BN245" s="21" t="e">
        <f>(SUMIF(#REF!,"*-Si-USD-*-"&amp;$A245&amp;"-"&amp;$AJ$2,#REF!)*BN$6-SUMIF(#REF!,"*-Si-USD-*-"&amp;$A245&amp;"-"&amp;$AJ$2,#REF!)*BM$6)/BN$5</f>
        <v>#REF!</v>
      </c>
      <c r="BO245" s="21" t="e">
        <f>(SUMIF(#REF!,"*-Si-USD-*-"&amp;$A245&amp;"-"&amp;$AJ$2,#REF!)*BO$6-SUMIF(#REF!,"*-Si-USD-*-"&amp;$A245&amp;"-"&amp;$AJ$2,#REF!)*BN$6)/BO$5</f>
        <v>#REF!</v>
      </c>
      <c r="BP245" s="21" t="e">
        <f>(SUMIF(#REF!,"*-Si-USD-*-"&amp;$A245&amp;"-"&amp;$AJ$2,#REF!)*BP$6-SUMIF(#REF!,"*-Si-USD-*-"&amp;$A245&amp;"-"&amp;$AJ$2,#REF!)*BO$6)/BP$5</f>
        <v>#REF!</v>
      </c>
      <c r="BQ245" s="21" t="e">
        <f>(SUMIF(#REF!,"*-Si-USD-*-"&amp;$A245&amp;"-"&amp;$AJ$2,#REF!)*BQ$6-SUMIF(#REF!,"*-Si-USD-*-"&amp;$A245&amp;"-"&amp;$AJ$2,#REF!)*BP$6)/BQ$5</f>
        <v>#REF!</v>
      </c>
      <c r="BR245" s="21" t="e">
        <f>(SUMIF(#REF!,"*-Si-USD-*-"&amp;$A245&amp;"-"&amp;$AJ$2,#REF!)*BR$6-SUMIF(#REF!,"*-Si-USD-*-"&amp;$A245&amp;"-"&amp;$AJ$2,#REF!)*BQ$6)/BR$5</f>
        <v>#REF!</v>
      </c>
      <c r="BS245" s="21" t="e">
        <f>(SUMIF(#REF!,"*-Si-USD-*-"&amp;$A245&amp;"-"&amp;$AJ$2,#REF!)*BS$6-SUMIF(#REF!,"*-Si-USD-*-"&amp;$A245&amp;"-"&amp;$AJ$2,#REF!)*BR$6)/BS$5</f>
        <v>#REF!</v>
      </c>
      <c r="BT245" s="21" t="e">
        <f>(SUMIF(#REF!,"*-Si-USD-*-"&amp;$A245&amp;"-"&amp;$AJ$2,#REF!)*BT$6-SUMIF(#REF!,"*-Si-USD-*-"&amp;$A245&amp;"-"&amp;$AJ$2,#REF!)*BS$6)/BT$5</f>
        <v>#REF!</v>
      </c>
      <c r="BU245" s="21" t="e">
        <f>(SUMIF(#REF!,"*-Si-USD-*-"&amp;$A245&amp;"-"&amp;$AJ$2,#REF!)*BU$6-SUMIF(#REF!,"*-Si-USD-*-"&amp;$A245&amp;"-"&amp;$AJ$2,#REF!)*BT$6)/BU$5</f>
        <v>#REF!</v>
      </c>
      <c r="BV245" s="21" t="e">
        <f>(SUMIF(#REF!,"*-Si-USD-*-"&amp;$A245&amp;"-"&amp;$AJ$2,#REF!)*BV$6-SUMIF(#REF!,"*-Si-USD-*-"&amp;$A245&amp;"-"&amp;$AJ$2,#REF!)*BU$6)/BV$5</f>
        <v>#REF!</v>
      </c>
      <c r="BW245" s="21" t="e">
        <f>(SUMIF(#REF!,"*-Si-USD-*-"&amp;$A245&amp;"-"&amp;$AJ$2,#REF!)*BW$6-SUMIF(#REF!,"*-Si-USD-*-"&amp;$A245&amp;"-"&amp;$AJ$2,#REF!)*BV$6)/BW$5</f>
        <v>#REF!</v>
      </c>
      <c r="BX245" s="21" t="e">
        <f>(SUMIF(#REF!,"*-Si-USD-*-"&amp;$A245&amp;"-"&amp;$AJ$2,#REF!)*BX$6-SUMIF(#REF!,"*-Si-USD-*-"&amp;$A245&amp;"-"&amp;$AJ$2,#REF!)*BW$6)/BX$5</f>
        <v>#REF!</v>
      </c>
      <c r="CB245" s="28">
        <f>IFERROR(1000*SUMIF(#REF!,"*-Si-*-Si-"&amp;$A245&amp;"-"&amp;$AJ$2,#REF!)/(SUM(CC245:CE245)*$BX$6),0)</f>
        <v>0</v>
      </c>
      <c r="CC245" s="22" t="e">
        <f>SUMIF(#REF!,"*-Si-VEF-Si-"&amp;$A245&amp;"-"&amp;$AJ$2,#REF!)</f>
        <v>#REF!</v>
      </c>
      <c r="CD245" s="23" t="e">
        <f>SUMIF(#REF!,"*-Si-VEQ-Si-"&amp;$A245&amp;"-"&amp;$AJ$2,#REF!)</f>
        <v>#REF!</v>
      </c>
      <c r="CE245" s="24" t="e">
        <f>SUMIF(#REF!,"*-Si-USD-Si-"&amp;$A245&amp;"-"&amp;$AJ$2,#REF!)</f>
        <v>#REF!</v>
      </c>
      <c r="CI245" s="15" t="str">
        <f t="shared" si="53"/>
        <v>E245</v>
      </c>
      <c r="CK245" s="16">
        <v>5</v>
      </c>
      <c r="CL245" s="16">
        <v>0</v>
      </c>
      <c r="CM245" s="16">
        <v>4</v>
      </c>
    </row>
    <row r="246" spans="1:91" ht="20.100000000000001" customHeight="1" x14ac:dyDescent="0.25">
      <c r="A246" s="18" t="s">
        <v>385</v>
      </c>
      <c r="E246" s="15" t="s">
        <v>385</v>
      </c>
      <c r="G246" s="15" t="str">
        <f t="shared" si="55"/>
        <v>D246</v>
      </c>
      <c r="I246" s="27">
        <f ca="1">IFERROR(1000*SUMIF(#REF!,"*-Si-*-*-"&amp;$A246&amp;"-"&amp;J$2,INDIRECT("'BD Ppto'!"&amp;#REF!))/(SUM(J246:L246)*L$415),0)</f>
        <v>0</v>
      </c>
      <c r="J246" s="19" t="e">
        <f ca="1">SUMIF(#REF!,"*-Si-VEF-*-"&amp;$A246&amp;"-"&amp;$J$2,INDIRECT("'BD Ppto'!"&amp;#REF!))</f>
        <v>#REF!</v>
      </c>
      <c r="K246" s="20" t="e">
        <f ca="1">SUMIF(#REF!,"*-Si-VEQ-*-"&amp;$A246&amp;"-"&amp;$J$2,INDIRECT("'BD Ppto'!"&amp;#REF!))</f>
        <v>#REF!</v>
      </c>
      <c r="L246" s="21" t="e">
        <f ca="1">SUMIF(#REF!,"*-Si-USD-*-"&amp;$A246&amp;"-"&amp;$J$2,INDIRECT("'BD Ppto'!"&amp;#REF!))</f>
        <v>#REF!</v>
      </c>
      <c r="N246" s="27">
        <f ca="1">IFERROR(1000*SUMIF(#REF!,"*-Si-*-*-"&amp;$A246&amp;"-"&amp;O$2,INDIRECT("'BD Ppto'!"&amp;#REF!))/(SUM(O246:Q246)*Q$415),0)</f>
        <v>0</v>
      </c>
      <c r="O246" s="19" t="e">
        <f ca="1">SUMIF(#REF!,"*-Si-VEF-*-"&amp;$A246&amp;"-"&amp;O$2,INDIRECT("'BD Ppto'!"&amp;#REF!))</f>
        <v>#REF!</v>
      </c>
      <c r="P246" s="20" t="e">
        <f ca="1">SUMIF(#REF!,"*-Si-VEQ-*-"&amp;$A246&amp;"-"&amp;O$2,INDIRECT("'BD Ppto'!"&amp;#REF!))</f>
        <v>#REF!</v>
      </c>
      <c r="Q246" s="21" t="e">
        <f ca="1">SUMIF(#REF!,"*-Si-USD-*-"&amp;$A246&amp;"-"&amp;O$2,INDIRECT("'BD Ppto'!"&amp;#REF!))</f>
        <v>#REF!</v>
      </c>
      <c r="S246" s="27">
        <f ca="1">IFERROR(1000*SUMIF(#REF!,"*-Si-*-*-"&amp;$A246&amp;"-"&amp;T$2,INDIRECT("'BD Ppto'!"&amp;#REF!))/(SUM(T246:V246)*V$415),0)</f>
        <v>0</v>
      </c>
      <c r="T246" s="19" t="e">
        <f ca="1">SUMIF(#REF!,"*-Si-VEF-*-"&amp;$A246&amp;"-"&amp;T$2,INDIRECT("'BD Ppto'!"&amp;#REF!))</f>
        <v>#REF!</v>
      </c>
      <c r="U246" s="20" t="e">
        <f ca="1">SUMIF(#REF!,"*-Si-VEQ-*-"&amp;$A246&amp;"-"&amp;T$2,INDIRECT("'BD Ppto'!"&amp;#REF!))</f>
        <v>#REF!</v>
      </c>
      <c r="V246" s="21" t="e">
        <f ca="1">SUMIF(#REF!,"*-Si-USD-*-"&amp;$A246&amp;"-"&amp;T$2,INDIRECT("'BD Ppto'!"&amp;#REF!))</f>
        <v>#REF!</v>
      </c>
      <c r="X246" s="27">
        <f ca="1">IFERROR(1000*SUMIF(#REF!,"*-Si-*-*-"&amp;$A246&amp;"-"&amp;Y$2,INDIRECT("'BD Ppto'!"&amp;#REF!))/(SUM(Y246:AA246)*AA$415),0)</f>
        <v>0</v>
      </c>
      <c r="Y246" s="19" t="e">
        <f ca="1">SUMIF(#REF!,"*-Si-VEF-*-"&amp;$A246&amp;"-"&amp;Y$2,INDIRECT("'BD Ppto'!"&amp;#REF!))</f>
        <v>#REF!</v>
      </c>
      <c r="Z246" s="20" t="e">
        <f ca="1">SUMIF(#REF!,"*-Si-VEQ-*-"&amp;$A246&amp;"-"&amp;Y$2,INDIRECT("'BD Ppto'!"&amp;#REF!))</f>
        <v>#REF!</v>
      </c>
      <c r="AA246" s="21" t="e">
        <f ca="1">SUMIF(#REF!,"*-Si-USD-*-"&amp;$A246&amp;"-"&amp;Y$2,INDIRECT("'BD Ppto'!"&amp;#REF!))</f>
        <v>#REF!</v>
      </c>
      <c r="AC246" s="28">
        <f ca="1">IFERROR(1000*SUMIF(#REF!,"*-Si-*-Si-"&amp;$A246&amp;"-"&amp;AD$2,INDIRECT("'BD Ppto'!"&amp;#REF!))/(SUM(AD246:AF246)*AF$415),0)</f>
        <v>0</v>
      </c>
      <c r="AD246" s="22" t="e">
        <f ca="1">SUMIF(#REF!,"*-Si-VEF-Si-"&amp;$A246&amp;"-"&amp;AD$2,INDIRECT("'BD Ppto'!"&amp;#REF!))</f>
        <v>#REF!</v>
      </c>
      <c r="AE246" s="23" t="e">
        <f ca="1">SUMIF(#REF!,"*-Si-VEQ-Si-"&amp;$A246&amp;"-"&amp;AD$2,INDIRECT("'BD Ppto'!"&amp;#REF!))</f>
        <v>#REF!</v>
      </c>
      <c r="AF246" s="24" t="e">
        <f ca="1">SUMIF(#REF!,"*-Si-USD-Si-"&amp;$A246&amp;"-"&amp;AD$2,INDIRECT("'BD Ppto'!"&amp;#REF!))</f>
        <v>#REF!</v>
      </c>
      <c r="AI246" s="27">
        <f>IFERROR(1000*SUMIF(#REF!,"*-Si-*-*-"&amp;$A246&amp;"-"&amp;$AJ$2,#REF!)/((SUMIF(#REF!,"*-Si-*-*-"&amp;$A246&amp;"-"&amp;$AJ$2,#REF!))*$AV$6),0)</f>
        <v>0</v>
      </c>
      <c r="AJ246" s="25" t="e">
        <f>SUMIF(#REF!,"*-Si-VEF-*-"&amp;$A246&amp;"-"&amp;$AJ$2,#REF!)</f>
        <v>#REF!</v>
      </c>
      <c r="AK246" s="19" t="e">
        <f>SUMIF(#REF!,"*-Si-VEF-*-"&amp;$A246&amp;"-"&amp;$AJ$2,#REF!)</f>
        <v>#REF!</v>
      </c>
      <c r="AL246" s="19" t="e">
        <f>(SUMIF(#REF!,"*-Si-VEF-*-"&amp;$A246&amp;"-"&amp;$AJ$2,#REF!)*AL$6-SUMIF(#REF!,"*-Si-VEF-*-"&amp;$A246&amp;"-"&amp;$AJ$2,#REF!)*AK$6)/AL$5</f>
        <v>#REF!</v>
      </c>
      <c r="AM246" s="19" t="e">
        <f>(SUMIF(#REF!,"*-Si-VEF-*-"&amp;$A246&amp;"-"&amp;$AJ$2,#REF!)*AM$6-SUMIF(#REF!,"*-Si-VEF-*-"&amp;$A246&amp;"-"&amp;$AJ$2,#REF!)*AL$6)/AM$5</f>
        <v>#REF!</v>
      </c>
      <c r="AN246" s="19" t="e">
        <f>(SUMIF(#REF!,"*-Si-VEF-*-"&amp;$A246&amp;"-"&amp;$AJ$2,#REF!)*AN$6-SUMIF(#REF!,"*-Si-VEF-*-"&amp;$A246&amp;"-"&amp;$AJ$2,#REF!)*AM$6)/AN$5</f>
        <v>#REF!</v>
      </c>
      <c r="AO246" s="19" t="e">
        <f>(SUMIF(#REF!,"*-Si-VEF-*-"&amp;$A246&amp;"-"&amp;$AJ$2,#REF!)*AO$6-SUMIF(#REF!,"*-Si-VEF-*-"&amp;$A246&amp;"-"&amp;$AJ$2,#REF!)*AN$6)/AO$5</f>
        <v>#REF!</v>
      </c>
      <c r="AP246" s="19" t="e">
        <f>(SUMIF(#REF!,"*-Si-VEF-*-"&amp;$A246&amp;"-"&amp;$AJ$2,#REF!)*AP$6-SUMIF(#REF!,"*-Si-VEF-*-"&amp;$A246&amp;"-"&amp;$AJ$2,#REF!)*AO$6)/AP$5</f>
        <v>#REF!</v>
      </c>
      <c r="AQ246" s="19" t="e">
        <f>(SUMIF(#REF!,"*-Si-VEF-*-"&amp;$A246&amp;"-"&amp;$AJ$2,#REF!)*AQ$6-SUMIF(#REF!,"*-Si-VEF-*-"&amp;$A246&amp;"-"&amp;$AJ$2,#REF!)*AP$6)/AQ$5</f>
        <v>#REF!</v>
      </c>
      <c r="AR246" s="19" t="e">
        <f>(SUMIF(#REF!,"*-Si-VEF-*-"&amp;$A246&amp;"-"&amp;$AJ$2,#REF!)*AR$6-SUMIF(#REF!,"*-Si-VEF-*-"&amp;$A246&amp;"-"&amp;$AJ$2,#REF!)*AQ$6)/AR$5</f>
        <v>#REF!</v>
      </c>
      <c r="AS246" s="19" t="e">
        <f>(SUMIF(#REF!,"*-Si-VEF-*-"&amp;$A246&amp;"-"&amp;$AJ$2,#REF!)*AS$6-SUMIF(#REF!,"*-Si-VEF-*-"&amp;$A246&amp;"-"&amp;$AJ$2,#REF!)*AR$6)/AS$5</f>
        <v>#REF!</v>
      </c>
      <c r="AT246" s="19" t="e">
        <f>(SUMIF(#REF!,"*-Si-VEF-*-"&amp;$A246&amp;"-"&amp;$AJ$2,#REF!)*AT$6-SUMIF(#REF!,"*-Si-VEF-*-"&amp;$A246&amp;"-"&amp;$AJ$2,#REF!)*AS$6)/AT$5</f>
        <v>#REF!</v>
      </c>
      <c r="AU246" s="19" t="e">
        <f>(SUMIF(#REF!,"*-Si-VEF-*-"&amp;$A246&amp;"-"&amp;$AJ$2,#REF!)*AU$6-SUMIF(#REF!,"*-Si-VEF-*-"&amp;$A246&amp;"-"&amp;$AJ$2,#REF!)*AT$6)/AU$5</f>
        <v>#REF!</v>
      </c>
      <c r="AV246" s="19" t="e">
        <f>(SUMIF(#REF!,"*-Si-VEF-*-"&amp;$A246&amp;"-"&amp;$AJ$2,#REF!)*AV$6-SUMIF(#REF!,"*-Si-VEF-*-"&amp;$A246&amp;"-"&amp;$AJ$2,#REF!)*AU$6)/AV$5</f>
        <v>#REF!</v>
      </c>
      <c r="AX246" s="25" t="e">
        <f>SUMIF(#REF!,"*-Si-VEQ-*-"&amp;$A246&amp;"-"&amp;$AJ$2,#REF!)</f>
        <v>#REF!</v>
      </c>
      <c r="AY246" s="20" t="e">
        <f>SUMIF(#REF!,"*-Si-VEQ-*-"&amp;$A246&amp;"-"&amp;$AJ$2,#REF!)</f>
        <v>#REF!</v>
      </c>
      <c r="AZ246" s="20" t="e">
        <f>(SUMIF(#REF!,"*-Si-VEQ-*-"&amp;$A246&amp;"-"&amp;$AJ$2,#REF!)*AZ$6-SUMIF(#REF!,"*-Si-VEQ-*-"&amp;$A246&amp;"-"&amp;$AJ$2,#REF!)*AY$6)/AZ$5</f>
        <v>#REF!</v>
      </c>
      <c r="BA246" s="20" t="e">
        <f>(SUMIF(#REF!,"*-Si-VEQ-*-"&amp;$A246&amp;"-"&amp;$AJ$2,#REF!)*BA$6-SUMIF(#REF!,"*-Si-VEQ-*-"&amp;$A246&amp;"-"&amp;$AJ$2,#REF!)*AZ$6)/BA$5</f>
        <v>#REF!</v>
      </c>
      <c r="BB246" s="20" t="e">
        <f>(SUMIF(#REF!,"*-Si-VEQ-*-"&amp;$A246&amp;"-"&amp;$AJ$2,#REF!)*BB$6-SUMIF(#REF!,"*-Si-VEQ-*-"&amp;$A246&amp;"-"&amp;$AJ$2,#REF!)*BA$6)/BB$5</f>
        <v>#REF!</v>
      </c>
      <c r="BC246" s="20" t="e">
        <f>(SUMIF(#REF!,"*-Si-VEQ-*-"&amp;$A246&amp;"-"&amp;$AJ$2,#REF!)*BC$6-SUMIF(#REF!,"*-Si-VEQ-*-"&amp;$A246&amp;"-"&amp;$AJ$2,#REF!)*BB$6)/BC$5</f>
        <v>#REF!</v>
      </c>
      <c r="BD246" s="20" t="e">
        <f>(SUMIF(#REF!,"*-Si-VEQ-*-"&amp;$A246&amp;"-"&amp;$AJ$2,#REF!)*BD$6-SUMIF(#REF!,"*-Si-VEQ-*-"&amp;$A246&amp;"-"&amp;$AJ$2,#REF!)*BC$6)/BD$5</f>
        <v>#REF!</v>
      </c>
      <c r="BE246" s="20" t="e">
        <f>(SUMIF(#REF!,"*-Si-VEQ-*-"&amp;$A246&amp;"-"&amp;$AJ$2,#REF!)*BE$6-SUMIF(#REF!,"*-Si-VEQ-*-"&amp;$A246&amp;"-"&amp;$AJ$2,#REF!)*BD$6)/BE$5</f>
        <v>#REF!</v>
      </c>
      <c r="BF246" s="20" t="e">
        <f>(SUMIF(#REF!,"*-Si-VEQ-*-"&amp;$A246&amp;"-"&amp;$AJ$2,#REF!)*BF$6-SUMIF(#REF!,"*-Si-VEQ-*-"&amp;$A246&amp;"-"&amp;$AJ$2,#REF!)*BE$6)/BF$5</f>
        <v>#REF!</v>
      </c>
      <c r="BG246" s="20" t="e">
        <f>(SUMIF(#REF!,"*-Si-VEQ-*-"&amp;$A246&amp;"-"&amp;$AJ$2,#REF!)*BG$6-SUMIF(#REF!,"*-Si-VEQ-*-"&amp;$A246&amp;"-"&amp;$AJ$2,#REF!)*BF$6)/BG$5</f>
        <v>#REF!</v>
      </c>
      <c r="BH246" s="20" t="e">
        <f>(SUMIF(#REF!,"*-Si-VEQ-*-"&amp;$A246&amp;"-"&amp;$AJ$2,#REF!)*BH$6-SUMIF(#REF!,"*-Si-VEQ-*-"&amp;$A246&amp;"-"&amp;$AJ$2,#REF!)*BG$6)/BH$5</f>
        <v>#REF!</v>
      </c>
      <c r="BI246" s="20" t="e">
        <f>(SUMIF(#REF!,"*-Si-VEQ-*-"&amp;$A246&amp;"-"&amp;$AJ$2,#REF!)*BI$6-SUMIF(#REF!,"*-Si-VEQ-*-"&amp;$A246&amp;"-"&amp;$AJ$2,#REF!)*BH$6)/BI$5</f>
        <v>#REF!</v>
      </c>
      <c r="BJ246" s="20" t="e">
        <f>(SUMIF(#REF!,"*-Si-VEQ-*-"&amp;$A246&amp;"-"&amp;$AJ$2,#REF!)*BJ$6-SUMIF(#REF!,"*-Si-VEQ-*-"&amp;$A246&amp;"-"&amp;$AJ$2,#REF!)*BI$6)/BJ$5</f>
        <v>#REF!</v>
      </c>
      <c r="BL246" s="25" t="e">
        <f>SUMIF(#REF!,"*-Si-USD-*-"&amp;$A246&amp;"-"&amp;$AJ$2,#REF!)</f>
        <v>#REF!</v>
      </c>
      <c r="BM246" s="21" t="e">
        <f>SUMIF(#REF!,"*-Si-USD-*-"&amp;$A246&amp;"-"&amp;$AJ$2,#REF!)</f>
        <v>#REF!</v>
      </c>
      <c r="BN246" s="21" t="e">
        <f>(SUMIF(#REF!,"*-Si-USD-*-"&amp;$A246&amp;"-"&amp;$AJ$2,#REF!)*BN$6-SUMIF(#REF!,"*-Si-USD-*-"&amp;$A246&amp;"-"&amp;$AJ$2,#REF!)*BM$6)/BN$5</f>
        <v>#REF!</v>
      </c>
      <c r="BO246" s="21" t="e">
        <f>(SUMIF(#REF!,"*-Si-USD-*-"&amp;$A246&amp;"-"&amp;$AJ$2,#REF!)*BO$6-SUMIF(#REF!,"*-Si-USD-*-"&amp;$A246&amp;"-"&amp;$AJ$2,#REF!)*BN$6)/BO$5</f>
        <v>#REF!</v>
      </c>
      <c r="BP246" s="21" t="e">
        <f>(SUMIF(#REF!,"*-Si-USD-*-"&amp;$A246&amp;"-"&amp;$AJ$2,#REF!)*BP$6-SUMIF(#REF!,"*-Si-USD-*-"&amp;$A246&amp;"-"&amp;$AJ$2,#REF!)*BO$6)/BP$5</f>
        <v>#REF!</v>
      </c>
      <c r="BQ246" s="21" t="e">
        <f>(SUMIF(#REF!,"*-Si-USD-*-"&amp;$A246&amp;"-"&amp;$AJ$2,#REF!)*BQ$6-SUMIF(#REF!,"*-Si-USD-*-"&amp;$A246&amp;"-"&amp;$AJ$2,#REF!)*BP$6)/BQ$5</f>
        <v>#REF!</v>
      </c>
      <c r="BR246" s="21" t="e">
        <f>(SUMIF(#REF!,"*-Si-USD-*-"&amp;$A246&amp;"-"&amp;$AJ$2,#REF!)*BR$6-SUMIF(#REF!,"*-Si-USD-*-"&amp;$A246&amp;"-"&amp;$AJ$2,#REF!)*BQ$6)/BR$5</f>
        <v>#REF!</v>
      </c>
      <c r="BS246" s="21" t="e">
        <f>(SUMIF(#REF!,"*-Si-USD-*-"&amp;$A246&amp;"-"&amp;$AJ$2,#REF!)*BS$6-SUMIF(#REF!,"*-Si-USD-*-"&amp;$A246&amp;"-"&amp;$AJ$2,#REF!)*BR$6)/BS$5</f>
        <v>#REF!</v>
      </c>
      <c r="BT246" s="21" t="e">
        <f>(SUMIF(#REF!,"*-Si-USD-*-"&amp;$A246&amp;"-"&amp;$AJ$2,#REF!)*BT$6-SUMIF(#REF!,"*-Si-USD-*-"&amp;$A246&amp;"-"&amp;$AJ$2,#REF!)*BS$6)/BT$5</f>
        <v>#REF!</v>
      </c>
      <c r="BU246" s="21" t="e">
        <f>(SUMIF(#REF!,"*-Si-USD-*-"&amp;$A246&amp;"-"&amp;$AJ$2,#REF!)*BU$6-SUMIF(#REF!,"*-Si-USD-*-"&amp;$A246&amp;"-"&amp;$AJ$2,#REF!)*BT$6)/BU$5</f>
        <v>#REF!</v>
      </c>
      <c r="BV246" s="21" t="e">
        <f>(SUMIF(#REF!,"*-Si-USD-*-"&amp;$A246&amp;"-"&amp;$AJ$2,#REF!)*BV$6-SUMIF(#REF!,"*-Si-USD-*-"&amp;$A246&amp;"-"&amp;$AJ$2,#REF!)*BU$6)/BV$5</f>
        <v>#REF!</v>
      </c>
      <c r="BW246" s="21" t="e">
        <f>(SUMIF(#REF!,"*-Si-USD-*-"&amp;$A246&amp;"-"&amp;$AJ$2,#REF!)*BW$6-SUMIF(#REF!,"*-Si-USD-*-"&amp;$A246&amp;"-"&amp;$AJ$2,#REF!)*BV$6)/BW$5</f>
        <v>#REF!</v>
      </c>
      <c r="BX246" s="21" t="e">
        <f>(SUMIF(#REF!,"*-Si-USD-*-"&amp;$A246&amp;"-"&amp;$AJ$2,#REF!)*BX$6-SUMIF(#REF!,"*-Si-USD-*-"&amp;$A246&amp;"-"&amp;$AJ$2,#REF!)*BW$6)/BX$5</f>
        <v>#REF!</v>
      </c>
      <c r="CB246" s="28">
        <f>IFERROR(1000*SUMIF(#REF!,"*-Si-*-Si-"&amp;$A246&amp;"-"&amp;$AJ$2,#REF!)/(SUM(CC246:CE246)*$BX$6),0)</f>
        <v>0</v>
      </c>
      <c r="CC246" s="22" t="e">
        <f>SUMIF(#REF!,"*-Si-VEF-Si-"&amp;$A246&amp;"-"&amp;$AJ$2,#REF!)</f>
        <v>#REF!</v>
      </c>
      <c r="CD246" s="23" t="e">
        <f>SUMIF(#REF!,"*-Si-VEQ-Si-"&amp;$A246&amp;"-"&amp;$AJ$2,#REF!)</f>
        <v>#REF!</v>
      </c>
      <c r="CE246" s="24" t="e">
        <f>SUMIF(#REF!,"*-Si-USD-Si-"&amp;$A246&amp;"-"&amp;$AJ$2,#REF!)</f>
        <v>#REF!</v>
      </c>
      <c r="CI246" s="15" t="str">
        <f t="shared" si="53"/>
        <v>E246</v>
      </c>
      <c r="CK246" s="16">
        <v>5</v>
      </c>
      <c r="CL246" s="16">
        <v>0</v>
      </c>
      <c r="CM246" s="16">
        <v>4</v>
      </c>
    </row>
    <row r="247" spans="1:91" ht="20.100000000000001" customHeight="1" x14ac:dyDescent="0.25">
      <c r="A247" s="18" t="s">
        <v>386</v>
      </c>
      <c r="E247" s="15" t="s">
        <v>386</v>
      </c>
      <c r="G247" s="15" t="str">
        <f t="shared" si="55"/>
        <v>D247</v>
      </c>
      <c r="I247" s="27">
        <f ca="1">IFERROR(1000*SUMIF(#REF!,"*-Si-*-*-"&amp;$A247&amp;"-"&amp;J$2,INDIRECT("'BD Ppto'!"&amp;#REF!))/(SUM(J247:L247)*L$415),0)</f>
        <v>0</v>
      </c>
      <c r="J247" s="19" t="e">
        <f ca="1">SUMIF(#REF!,"*-Si-VEF-*-"&amp;$A247&amp;"-"&amp;$J$2,INDIRECT("'BD Ppto'!"&amp;#REF!))</f>
        <v>#REF!</v>
      </c>
      <c r="K247" s="20" t="e">
        <f ca="1">SUMIF(#REF!,"*-Si-VEQ-*-"&amp;$A247&amp;"-"&amp;$J$2,INDIRECT("'BD Ppto'!"&amp;#REF!))</f>
        <v>#REF!</v>
      </c>
      <c r="L247" s="21" t="e">
        <f ca="1">SUMIF(#REF!,"*-Si-USD-*-"&amp;$A247&amp;"-"&amp;$J$2,INDIRECT("'BD Ppto'!"&amp;#REF!))</f>
        <v>#REF!</v>
      </c>
      <c r="N247" s="27">
        <f ca="1">IFERROR(1000*SUMIF(#REF!,"*-Si-*-*-"&amp;$A247&amp;"-"&amp;O$2,INDIRECT("'BD Ppto'!"&amp;#REF!))/(SUM(O247:Q247)*Q$415),0)</f>
        <v>0</v>
      </c>
      <c r="O247" s="19" t="e">
        <f ca="1">SUMIF(#REF!,"*-Si-VEF-*-"&amp;$A247&amp;"-"&amp;O$2,INDIRECT("'BD Ppto'!"&amp;#REF!))</f>
        <v>#REF!</v>
      </c>
      <c r="P247" s="20" t="e">
        <f ca="1">SUMIF(#REF!,"*-Si-VEQ-*-"&amp;$A247&amp;"-"&amp;O$2,INDIRECT("'BD Ppto'!"&amp;#REF!))</f>
        <v>#REF!</v>
      </c>
      <c r="Q247" s="21" t="e">
        <f ca="1">SUMIF(#REF!,"*-Si-USD-*-"&amp;$A247&amp;"-"&amp;O$2,INDIRECT("'BD Ppto'!"&amp;#REF!))</f>
        <v>#REF!</v>
      </c>
      <c r="S247" s="27">
        <f ca="1">IFERROR(1000*SUMIF(#REF!,"*-Si-*-*-"&amp;$A247&amp;"-"&amp;T$2,INDIRECT("'BD Ppto'!"&amp;#REF!))/(SUM(T247:V247)*V$415),0)</f>
        <v>0</v>
      </c>
      <c r="T247" s="19" t="e">
        <f ca="1">SUMIF(#REF!,"*-Si-VEF-*-"&amp;$A247&amp;"-"&amp;T$2,INDIRECT("'BD Ppto'!"&amp;#REF!))</f>
        <v>#REF!</v>
      </c>
      <c r="U247" s="20" t="e">
        <f ca="1">SUMIF(#REF!,"*-Si-VEQ-*-"&amp;$A247&amp;"-"&amp;T$2,INDIRECT("'BD Ppto'!"&amp;#REF!))</f>
        <v>#REF!</v>
      </c>
      <c r="V247" s="21" t="e">
        <f ca="1">SUMIF(#REF!,"*-Si-USD-*-"&amp;$A247&amp;"-"&amp;T$2,INDIRECT("'BD Ppto'!"&amp;#REF!))</f>
        <v>#REF!</v>
      </c>
      <c r="X247" s="27">
        <f ca="1">IFERROR(1000*SUMIF(#REF!,"*-Si-*-*-"&amp;$A247&amp;"-"&amp;Y$2,INDIRECT("'BD Ppto'!"&amp;#REF!))/(SUM(Y247:AA247)*AA$415),0)</f>
        <v>0</v>
      </c>
      <c r="Y247" s="19" t="e">
        <f ca="1">SUMIF(#REF!,"*-Si-VEF-*-"&amp;$A247&amp;"-"&amp;Y$2,INDIRECT("'BD Ppto'!"&amp;#REF!))</f>
        <v>#REF!</v>
      </c>
      <c r="Z247" s="20" t="e">
        <f ca="1">SUMIF(#REF!,"*-Si-VEQ-*-"&amp;$A247&amp;"-"&amp;Y$2,INDIRECT("'BD Ppto'!"&amp;#REF!))</f>
        <v>#REF!</v>
      </c>
      <c r="AA247" s="21" t="e">
        <f ca="1">SUMIF(#REF!,"*-Si-USD-*-"&amp;$A247&amp;"-"&amp;Y$2,INDIRECT("'BD Ppto'!"&amp;#REF!))</f>
        <v>#REF!</v>
      </c>
      <c r="AC247" s="28">
        <f ca="1">IFERROR(1000*SUMIF(#REF!,"*-Si-*-Si-"&amp;$A247&amp;"-"&amp;AD$2,INDIRECT("'BD Ppto'!"&amp;#REF!))/(SUM(AD247:AF247)*AF$415),0)</f>
        <v>0</v>
      </c>
      <c r="AD247" s="22" t="e">
        <f ca="1">SUMIF(#REF!,"*-Si-VEF-Si-"&amp;$A247&amp;"-"&amp;AD$2,INDIRECT("'BD Ppto'!"&amp;#REF!))</f>
        <v>#REF!</v>
      </c>
      <c r="AE247" s="23" t="e">
        <f ca="1">SUMIF(#REF!,"*-Si-VEQ-Si-"&amp;$A247&amp;"-"&amp;AD$2,INDIRECT("'BD Ppto'!"&amp;#REF!))</f>
        <v>#REF!</v>
      </c>
      <c r="AF247" s="24" t="e">
        <f ca="1">SUMIF(#REF!,"*-Si-USD-Si-"&amp;$A247&amp;"-"&amp;AD$2,INDIRECT("'BD Ppto'!"&amp;#REF!))</f>
        <v>#REF!</v>
      </c>
      <c r="AI247" s="27">
        <f>IFERROR(1000*SUMIF(#REF!,"*-Si-*-*-"&amp;$A247&amp;"-"&amp;$AJ$2,#REF!)/((SUMIF(#REF!,"*-Si-*-*-"&amp;$A247&amp;"-"&amp;$AJ$2,#REF!))*$AV$6),0)</f>
        <v>0</v>
      </c>
      <c r="AJ247" s="25" t="e">
        <f>SUMIF(#REF!,"*-Si-VEF-*-"&amp;$A247&amp;"-"&amp;$AJ$2,#REF!)</f>
        <v>#REF!</v>
      </c>
      <c r="AK247" s="19" t="e">
        <f>SUMIF(#REF!,"*-Si-VEF-*-"&amp;$A247&amp;"-"&amp;$AJ$2,#REF!)</f>
        <v>#REF!</v>
      </c>
      <c r="AL247" s="19" t="e">
        <f>(SUMIF(#REF!,"*-Si-VEF-*-"&amp;$A247&amp;"-"&amp;$AJ$2,#REF!)*AL$6-SUMIF(#REF!,"*-Si-VEF-*-"&amp;$A247&amp;"-"&amp;$AJ$2,#REF!)*AK$6)/AL$5</f>
        <v>#REF!</v>
      </c>
      <c r="AM247" s="19" t="e">
        <f>(SUMIF(#REF!,"*-Si-VEF-*-"&amp;$A247&amp;"-"&amp;$AJ$2,#REF!)*AM$6-SUMIF(#REF!,"*-Si-VEF-*-"&amp;$A247&amp;"-"&amp;$AJ$2,#REF!)*AL$6)/AM$5</f>
        <v>#REF!</v>
      </c>
      <c r="AN247" s="19" t="e">
        <f>(SUMIF(#REF!,"*-Si-VEF-*-"&amp;$A247&amp;"-"&amp;$AJ$2,#REF!)*AN$6-SUMIF(#REF!,"*-Si-VEF-*-"&amp;$A247&amp;"-"&amp;$AJ$2,#REF!)*AM$6)/AN$5</f>
        <v>#REF!</v>
      </c>
      <c r="AO247" s="19" t="e">
        <f>(SUMIF(#REF!,"*-Si-VEF-*-"&amp;$A247&amp;"-"&amp;$AJ$2,#REF!)*AO$6-SUMIF(#REF!,"*-Si-VEF-*-"&amp;$A247&amp;"-"&amp;$AJ$2,#REF!)*AN$6)/AO$5</f>
        <v>#REF!</v>
      </c>
      <c r="AP247" s="19" t="e">
        <f>(SUMIF(#REF!,"*-Si-VEF-*-"&amp;$A247&amp;"-"&amp;$AJ$2,#REF!)*AP$6-SUMIF(#REF!,"*-Si-VEF-*-"&amp;$A247&amp;"-"&amp;$AJ$2,#REF!)*AO$6)/AP$5</f>
        <v>#REF!</v>
      </c>
      <c r="AQ247" s="19" t="e">
        <f>(SUMIF(#REF!,"*-Si-VEF-*-"&amp;$A247&amp;"-"&amp;$AJ$2,#REF!)*AQ$6-SUMIF(#REF!,"*-Si-VEF-*-"&amp;$A247&amp;"-"&amp;$AJ$2,#REF!)*AP$6)/AQ$5</f>
        <v>#REF!</v>
      </c>
      <c r="AR247" s="19" t="e">
        <f>(SUMIF(#REF!,"*-Si-VEF-*-"&amp;$A247&amp;"-"&amp;$AJ$2,#REF!)*AR$6-SUMIF(#REF!,"*-Si-VEF-*-"&amp;$A247&amp;"-"&amp;$AJ$2,#REF!)*AQ$6)/AR$5</f>
        <v>#REF!</v>
      </c>
      <c r="AS247" s="19" t="e">
        <f>(SUMIF(#REF!,"*-Si-VEF-*-"&amp;$A247&amp;"-"&amp;$AJ$2,#REF!)*AS$6-SUMIF(#REF!,"*-Si-VEF-*-"&amp;$A247&amp;"-"&amp;$AJ$2,#REF!)*AR$6)/AS$5</f>
        <v>#REF!</v>
      </c>
      <c r="AT247" s="19" t="e">
        <f>(SUMIF(#REF!,"*-Si-VEF-*-"&amp;$A247&amp;"-"&amp;$AJ$2,#REF!)*AT$6-SUMIF(#REF!,"*-Si-VEF-*-"&amp;$A247&amp;"-"&amp;$AJ$2,#REF!)*AS$6)/AT$5</f>
        <v>#REF!</v>
      </c>
      <c r="AU247" s="19" t="e">
        <f>(SUMIF(#REF!,"*-Si-VEF-*-"&amp;$A247&amp;"-"&amp;$AJ$2,#REF!)*AU$6-SUMIF(#REF!,"*-Si-VEF-*-"&amp;$A247&amp;"-"&amp;$AJ$2,#REF!)*AT$6)/AU$5</f>
        <v>#REF!</v>
      </c>
      <c r="AV247" s="19" t="e">
        <f>(SUMIF(#REF!,"*-Si-VEF-*-"&amp;$A247&amp;"-"&amp;$AJ$2,#REF!)*AV$6-SUMIF(#REF!,"*-Si-VEF-*-"&amp;$A247&amp;"-"&amp;$AJ$2,#REF!)*AU$6)/AV$5</f>
        <v>#REF!</v>
      </c>
      <c r="AX247" s="25" t="e">
        <f>SUMIF(#REF!,"*-Si-VEQ-*-"&amp;$A247&amp;"-"&amp;$AJ$2,#REF!)</f>
        <v>#REF!</v>
      </c>
      <c r="AY247" s="20" t="e">
        <f>SUMIF(#REF!,"*-Si-VEQ-*-"&amp;$A247&amp;"-"&amp;$AJ$2,#REF!)</f>
        <v>#REF!</v>
      </c>
      <c r="AZ247" s="20" t="e">
        <f>(SUMIF(#REF!,"*-Si-VEQ-*-"&amp;$A247&amp;"-"&amp;$AJ$2,#REF!)*AZ$6-SUMIF(#REF!,"*-Si-VEQ-*-"&amp;$A247&amp;"-"&amp;$AJ$2,#REF!)*AY$6)/AZ$5</f>
        <v>#REF!</v>
      </c>
      <c r="BA247" s="20" t="e">
        <f>(SUMIF(#REF!,"*-Si-VEQ-*-"&amp;$A247&amp;"-"&amp;$AJ$2,#REF!)*BA$6-SUMIF(#REF!,"*-Si-VEQ-*-"&amp;$A247&amp;"-"&amp;$AJ$2,#REF!)*AZ$6)/BA$5</f>
        <v>#REF!</v>
      </c>
      <c r="BB247" s="20" t="e">
        <f>(SUMIF(#REF!,"*-Si-VEQ-*-"&amp;$A247&amp;"-"&amp;$AJ$2,#REF!)*BB$6-SUMIF(#REF!,"*-Si-VEQ-*-"&amp;$A247&amp;"-"&amp;$AJ$2,#REF!)*BA$6)/BB$5</f>
        <v>#REF!</v>
      </c>
      <c r="BC247" s="20" t="e">
        <f>(SUMIF(#REF!,"*-Si-VEQ-*-"&amp;$A247&amp;"-"&amp;$AJ$2,#REF!)*BC$6-SUMIF(#REF!,"*-Si-VEQ-*-"&amp;$A247&amp;"-"&amp;$AJ$2,#REF!)*BB$6)/BC$5</f>
        <v>#REF!</v>
      </c>
      <c r="BD247" s="20" t="e">
        <f>(SUMIF(#REF!,"*-Si-VEQ-*-"&amp;$A247&amp;"-"&amp;$AJ$2,#REF!)*BD$6-SUMIF(#REF!,"*-Si-VEQ-*-"&amp;$A247&amp;"-"&amp;$AJ$2,#REF!)*BC$6)/BD$5</f>
        <v>#REF!</v>
      </c>
      <c r="BE247" s="20" t="e">
        <f>(SUMIF(#REF!,"*-Si-VEQ-*-"&amp;$A247&amp;"-"&amp;$AJ$2,#REF!)*BE$6-SUMIF(#REF!,"*-Si-VEQ-*-"&amp;$A247&amp;"-"&amp;$AJ$2,#REF!)*BD$6)/BE$5</f>
        <v>#REF!</v>
      </c>
      <c r="BF247" s="20" t="e">
        <f>(SUMIF(#REF!,"*-Si-VEQ-*-"&amp;$A247&amp;"-"&amp;$AJ$2,#REF!)*BF$6-SUMIF(#REF!,"*-Si-VEQ-*-"&amp;$A247&amp;"-"&amp;$AJ$2,#REF!)*BE$6)/BF$5</f>
        <v>#REF!</v>
      </c>
      <c r="BG247" s="20" t="e">
        <f>(SUMIF(#REF!,"*-Si-VEQ-*-"&amp;$A247&amp;"-"&amp;$AJ$2,#REF!)*BG$6-SUMIF(#REF!,"*-Si-VEQ-*-"&amp;$A247&amp;"-"&amp;$AJ$2,#REF!)*BF$6)/BG$5</f>
        <v>#REF!</v>
      </c>
      <c r="BH247" s="20" t="e">
        <f>(SUMIF(#REF!,"*-Si-VEQ-*-"&amp;$A247&amp;"-"&amp;$AJ$2,#REF!)*BH$6-SUMIF(#REF!,"*-Si-VEQ-*-"&amp;$A247&amp;"-"&amp;$AJ$2,#REF!)*BG$6)/BH$5</f>
        <v>#REF!</v>
      </c>
      <c r="BI247" s="20" t="e">
        <f>(SUMIF(#REF!,"*-Si-VEQ-*-"&amp;$A247&amp;"-"&amp;$AJ$2,#REF!)*BI$6-SUMIF(#REF!,"*-Si-VEQ-*-"&amp;$A247&amp;"-"&amp;$AJ$2,#REF!)*BH$6)/BI$5</f>
        <v>#REF!</v>
      </c>
      <c r="BJ247" s="20" t="e">
        <f>(SUMIF(#REF!,"*-Si-VEQ-*-"&amp;$A247&amp;"-"&amp;$AJ$2,#REF!)*BJ$6-SUMIF(#REF!,"*-Si-VEQ-*-"&amp;$A247&amp;"-"&amp;$AJ$2,#REF!)*BI$6)/BJ$5</f>
        <v>#REF!</v>
      </c>
      <c r="BL247" s="25" t="e">
        <f>SUMIF(#REF!,"*-Si-USD-*-"&amp;$A247&amp;"-"&amp;$AJ$2,#REF!)</f>
        <v>#REF!</v>
      </c>
      <c r="BM247" s="21" t="e">
        <f>SUMIF(#REF!,"*-Si-USD-*-"&amp;$A247&amp;"-"&amp;$AJ$2,#REF!)</f>
        <v>#REF!</v>
      </c>
      <c r="BN247" s="21" t="e">
        <f>(SUMIF(#REF!,"*-Si-USD-*-"&amp;$A247&amp;"-"&amp;$AJ$2,#REF!)*BN$6-SUMIF(#REF!,"*-Si-USD-*-"&amp;$A247&amp;"-"&amp;$AJ$2,#REF!)*BM$6)/BN$5</f>
        <v>#REF!</v>
      </c>
      <c r="BO247" s="21" t="e">
        <f>(SUMIF(#REF!,"*-Si-USD-*-"&amp;$A247&amp;"-"&amp;$AJ$2,#REF!)*BO$6-SUMIF(#REF!,"*-Si-USD-*-"&amp;$A247&amp;"-"&amp;$AJ$2,#REF!)*BN$6)/BO$5</f>
        <v>#REF!</v>
      </c>
      <c r="BP247" s="21" t="e">
        <f>(SUMIF(#REF!,"*-Si-USD-*-"&amp;$A247&amp;"-"&amp;$AJ$2,#REF!)*BP$6-SUMIF(#REF!,"*-Si-USD-*-"&amp;$A247&amp;"-"&amp;$AJ$2,#REF!)*BO$6)/BP$5</f>
        <v>#REF!</v>
      </c>
      <c r="BQ247" s="21" t="e">
        <f>(SUMIF(#REF!,"*-Si-USD-*-"&amp;$A247&amp;"-"&amp;$AJ$2,#REF!)*BQ$6-SUMIF(#REF!,"*-Si-USD-*-"&amp;$A247&amp;"-"&amp;$AJ$2,#REF!)*BP$6)/BQ$5</f>
        <v>#REF!</v>
      </c>
      <c r="BR247" s="21" t="e">
        <f>(SUMIF(#REF!,"*-Si-USD-*-"&amp;$A247&amp;"-"&amp;$AJ$2,#REF!)*BR$6-SUMIF(#REF!,"*-Si-USD-*-"&amp;$A247&amp;"-"&amp;$AJ$2,#REF!)*BQ$6)/BR$5</f>
        <v>#REF!</v>
      </c>
      <c r="BS247" s="21" t="e">
        <f>(SUMIF(#REF!,"*-Si-USD-*-"&amp;$A247&amp;"-"&amp;$AJ$2,#REF!)*BS$6-SUMIF(#REF!,"*-Si-USD-*-"&amp;$A247&amp;"-"&amp;$AJ$2,#REF!)*BR$6)/BS$5</f>
        <v>#REF!</v>
      </c>
      <c r="BT247" s="21" t="e">
        <f>(SUMIF(#REF!,"*-Si-USD-*-"&amp;$A247&amp;"-"&amp;$AJ$2,#REF!)*BT$6-SUMIF(#REF!,"*-Si-USD-*-"&amp;$A247&amp;"-"&amp;$AJ$2,#REF!)*BS$6)/BT$5</f>
        <v>#REF!</v>
      </c>
      <c r="BU247" s="21" t="e">
        <f>(SUMIF(#REF!,"*-Si-USD-*-"&amp;$A247&amp;"-"&amp;$AJ$2,#REF!)*BU$6-SUMIF(#REF!,"*-Si-USD-*-"&amp;$A247&amp;"-"&amp;$AJ$2,#REF!)*BT$6)/BU$5</f>
        <v>#REF!</v>
      </c>
      <c r="BV247" s="21" t="e">
        <f>(SUMIF(#REF!,"*-Si-USD-*-"&amp;$A247&amp;"-"&amp;$AJ$2,#REF!)*BV$6-SUMIF(#REF!,"*-Si-USD-*-"&amp;$A247&amp;"-"&amp;$AJ$2,#REF!)*BU$6)/BV$5</f>
        <v>#REF!</v>
      </c>
      <c r="BW247" s="21" t="e">
        <f>(SUMIF(#REF!,"*-Si-USD-*-"&amp;$A247&amp;"-"&amp;$AJ$2,#REF!)*BW$6-SUMIF(#REF!,"*-Si-USD-*-"&amp;$A247&amp;"-"&amp;$AJ$2,#REF!)*BV$6)/BW$5</f>
        <v>#REF!</v>
      </c>
      <c r="BX247" s="21" t="e">
        <f>(SUMIF(#REF!,"*-Si-USD-*-"&amp;$A247&amp;"-"&amp;$AJ$2,#REF!)*BX$6-SUMIF(#REF!,"*-Si-USD-*-"&amp;$A247&amp;"-"&amp;$AJ$2,#REF!)*BW$6)/BX$5</f>
        <v>#REF!</v>
      </c>
      <c r="CB247" s="28">
        <f>IFERROR(1000*SUMIF(#REF!,"*-Si-*-Si-"&amp;$A247&amp;"-"&amp;$AJ$2,#REF!)/(SUM(CC247:CE247)*$BX$6),0)</f>
        <v>0</v>
      </c>
      <c r="CC247" s="22" t="e">
        <f>SUMIF(#REF!,"*-Si-VEF-Si-"&amp;$A247&amp;"-"&amp;$AJ$2,#REF!)</f>
        <v>#REF!</v>
      </c>
      <c r="CD247" s="23" t="e">
        <f>SUMIF(#REF!,"*-Si-VEQ-Si-"&amp;$A247&amp;"-"&amp;$AJ$2,#REF!)</f>
        <v>#REF!</v>
      </c>
      <c r="CE247" s="24" t="e">
        <f>SUMIF(#REF!,"*-Si-USD-Si-"&amp;$A247&amp;"-"&amp;$AJ$2,#REF!)</f>
        <v>#REF!</v>
      </c>
      <c r="CI247" s="15" t="str">
        <f t="shared" si="53"/>
        <v>E247</v>
      </c>
      <c r="CK247" s="16">
        <v>5</v>
      </c>
      <c r="CL247" s="16">
        <v>0</v>
      </c>
      <c r="CM247" s="16">
        <v>4</v>
      </c>
    </row>
    <row r="248" spans="1:91" ht="20.100000000000001" customHeight="1" x14ac:dyDescent="0.25">
      <c r="A248" s="18" t="s">
        <v>387</v>
      </c>
      <c r="E248" s="15" t="s">
        <v>387</v>
      </c>
      <c r="G248" s="15" t="str">
        <f t="shared" si="55"/>
        <v>D248</v>
      </c>
      <c r="I248" s="27">
        <f ca="1">IFERROR(1000*SUMIF(#REF!,"*-Si-*-*-"&amp;$A248&amp;"-"&amp;J$2,INDIRECT("'BD Ppto'!"&amp;#REF!))/(SUM(J248:L248)*L$415),0)</f>
        <v>0</v>
      </c>
      <c r="J248" s="19" t="e">
        <f ca="1">SUMIF(#REF!,"*-Si-VEF-*-"&amp;$A248&amp;"-"&amp;$J$2,INDIRECT("'BD Ppto'!"&amp;#REF!))</f>
        <v>#REF!</v>
      </c>
      <c r="K248" s="20" t="e">
        <f ca="1">SUMIF(#REF!,"*-Si-VEQ-*-"&amp;$A248&amp;"-"&amp;$J$2,INDIRECT("'BD Ppto'!"&amp;#REF!))</f>
        <v>#REF!</v>
      </c>
      <c r="L248" s="21" t="e">
        <f ca="1">SUMIF(#REF!,"*-Si-USD-*-"&amp;$A248&amp;"-"&amp;$J$2,INDIRECT("'BD Ppto'!"&amp;#REF!))</f>
        <v>#REF!</v>
      </c>
      <c r="N248" s="27">
        <f ca="1">IFERROR(1000*SUMIF(#REF!,"*-Si-*-*-"&amp;$A248&amp;"-"&amp;O$2,INDIRECT("'BD Ppto'!"&amp;#REF!))/(SUM(O248:Q248)*Q$415),0)</f>
        <v>0</v>
      </c>
      <c r="O248" s="19" t="e">
        <f ca="1">SUMIF(#REF!,"*-Si-VEF-*-"&amp;$A248&amp;"-"&amp;O$2,INDIRECT("'BD Ppto'!"&amp;#REF!))</f>
        <v>#REF!</v>
      </c>
      <c r="P248" s="20" t="e">
        <f ca="1">SUMIF(#REF!,"*-Si-VEQ-*-"&amp;$A248&amp;"-"&amp;O$2,INDIRECT("'BD Ppto'!"&amp;#REF!))</f>
        <v>#REF!</v>
      </c>
      <c r="Q248" s="21" t="e">
        <f ca="1">SUMIF(#REF!,"*-Si-USD-*-"&amp;$A248&amp;"-"&amp;O$2,INDIRECT("'BD Ppto'!"&amp;#REF!))</f>
        <v>#REF!</v>
      </c>
      <c r="S248" s="27">
        <f ca="1">IFERROR(1000*SUMIF(#REF!,"*-Si-*-*-"&amp;$A248&amp;"-"&amp;T$2,INDIRECT("'BD Ppto'!"&amp;#REF!))/(SUM(T248:V248)*V$415),0)</f>
        <v>0</v>
      </c>
      <c r="T248" s="19" t="e">
        <f ca="1">SUMIF(#REF!,"*-Si-VEF-*-"&amp;$A248&amp;"-"&amp;T$2,INDIRECT("'BD Ppto'!"&amp;#REF!))</f>
        <v>#REF!</v>
      </c>
      <c r="U248" s="20" t="e">
        <f ca="1">SUMIF(#REF!,"*-Si-VEQ-*-"&amp;$A248&amp;"-"&amp;T$2,INDIRECT("'BD Ppto'!"&amp;#REF!))</f>
        <v>#REF!</v>
      </c>
      <c r="V248" s="21" t="e">
        <f ca="1">SUMIF(#REF!,"*-Si-USD-*-"&amp;$A248&amp;"-"&amp;T$2,INDIRECT("'BD Ppto'!"&amp;#REF!))</f>
        <v>#REF!</v>
      </c>
      <c r="X248" s="27">
        <f ca="1">IFERROR(1000*SUMIF(#REF!,"*-Si-*-*-"&amp;$A248&amp;"-"&amp;Y$2,INDIRECT("'BD Ppto'!"&amp;#REF!))/(SUM(Y248:AA248)*AA$415),0)</f>
        <v>0</v>
      </c>
      <c r="Y248" s="19" t="e">
        <f ca="1">SUMIF(#REF!,"*-Si-VEF-*-"&amp;$A248&amp;"-"&amp;Y$2,INDIRECT("'BD Ppto'!"&amp;#REF!))</f>
        <v>#REF!</v>
      </c>
      <c r="Z248" s="20" t="e">
        <f ca="1">SUMIF(#REF!,"*-Si-VEQ-*-"&amp;$A248&amp;"-"&amp;Y$2,INDIRECT("'BD Ppto'!"&amp;#REF!))</f>
        <v>#REF!</v>
      </c>
      <c r="AA248" s="21" t="e">
        <f ca="1">SUMIF(#REF!,"*-Si-USD-*-"&amp;$A248&amp;"-"&amp;Y$2,INDIRECT("'BD Ppto'!"&amp;#REF!))</f>
        <v>#REF!</v>
      </c>
      <c r="AC248" s="28">
        <f ca="1">IFERROR(1000*SUMIF(#REF!,"*-Si-*-Si-"&amp;$A248&amp;"-"&amp;AD$2,INDIRECT("'BD Ppto'!"&amp;#REF!))/(SUM(AD248:AF248)*AF$415),0)</f>
        <v>0</v>
      </c>
      <c r="AD248" s="22" t="e">
        <f ca="1">SUMIF(#REF!,"*-Si-VEF-Si-"&amp;$A248&amp;"-"&amp;AD$2,INDIRECT("'BD Ppto'!"&amp;#REF!))</f>
        <v>#REF!</v>
      </c>
      <c r="AE248" s="23" t="e">
        <f ca="1">SUMIF(#REF!,"*-Si-VEQ-Si-"&amp;$A248&amp;"-"&amp;AD$2,INDIRECT("'BD Ppto'!"&amp;#REF!))</f>
        <v>#REF!</v>
      </c>
      <c r="AF248" s="24" t="e">
        <f ca="1">SUMIF(#REF!,"*-Si-USD-Si-"&amp;$A248&amp;"-"&amp;AD$2,INDIRECT("'BD Ppto'!"&amp;#REF!))</f>
        <v>#REF!</v>
      </c>
      <c r="AI248" s="27">
        <f>IFERROR(1000*SUMIF(#REF!,"*-Si-*-*-"&amp;$A248&amp;"-"&amp;$AJ$2,#REF!)/((SUMIF(#REF!,"*-Si-*-*-"&amp;$A248&amp;"-"&amp;$AJ$2,#REF!))*$AV$6),0)</f>
        <v>0</v>
      </c>
      <c r="AJ248" s="25" t="e">
        <f>SUMIF(#REF!,"*-Si-VEF-*-"&amp;$A248&amp;"-"&amp;$AJ$2,#REF!)</f>
        <v>#REF!</v>
      </c>
      <c r="AK248" s="19" t="e">
        <f>SUMIF(#REF!,"*-Si-VEF-*-"&amp;$A248&amp;"-"&amp;$AJ$2,#REF!)</f>
        <v>#REF!</v>
      </c>
      <c r="AL248" s="19" t="e">
        <f>(SUMIF(#REF!,"*-Si-VEF-*-"&amp;$A248&amp;"-"&amp;$AJ$2,#REF!)*AL$6-SUMIF(#REF!,"*-Si-VEF-*-"&amp;$A248&amp;"-"&amp;$AJ$2,#REF!)*AK$6)/AL$5</f>
        <v>#REF!</v>
      </c>
      <c r="AM248" s="19" t="e">
        <f>(SUMIF(#REF!,"*-Si-VEF-*-"&amp;$A248&amp;"-"&amp;$AJ$2,#REF!)*AM$6-SUMIF(#REF!,"*-Si-VEF-*-"&amp;$A248&amp;"-"&amp;$AJ$2,#REF!)*AL$6)/AM$5</f>
        <v>#REF!</v>
      </c>
      <c r="AN248" s="19" t="e">
        <f>(SUMIF(#REF!,"*-Si-VEF-*-"&amp;$A248&amp;"-"&amp;$AJ$2,#REF!)*AN$6-SUMIF(#REF!,"*-Si-VEF-*-"&amp;$A248&amp;"-"&amp;$AJ$2,#REF!)*AM$6)/AN$5</f>
        <v>#REF!</v>
      </c>
      <c r="AO248" s="19" t="e">
        <f>(SUMIF(#REF!,"*-Si-VEF-*-"&amp;$A248&amp;"-"&amp;$AJ$2,#REF!)*AO$6-SUMIF(#REF!,"*-Si-VEF-*-"&amp;$A248&amp;"-"&amp;$AJ$2,#REF!)*AN$6)/AO$5</f>
        <v>#REF!</v>
      </c>
      <c r="AP248" s="19" t="e">
        <f>(SUMIF(#REF!,"*-Si-VEF-*-"&amp;$A248&amp;"-"&amp;$AJ$2,#REF!)*AP$6-SUMIF(#REF!,"*-Si-VEF-*-"&amp;$A248&amp;"-"&amp;$AJ$2,#REF!)*AO$6)/AP$5</f>
        <v>#REF!</v>
      </c>
      <c r="AQ248" s="19" t="e">
        <f>(SUMIF(#REF!,"*-Si-VEF-*-"&amp;$A248&amp;"-"&amp;$AJ$2,#REF!)*AQ$6-SUMIF(#REF!,"*-Si-VEF-*-"&amp;$A248&amp;"-"&amp;$AJ$2,#REF!)*AP$6)/AQ$5</f>
        <v>#REF!</v>
      </c>
      <c r="AR248" s="19" t="e">
        <f>(SUMIF(#REF!,"*-Si-VEF-*-"&amp;$A248&amp;"-"&amp;$AJ$2,#REF!)*AR$6-SUMIF(#REF!,"*-Si-VEF-*-"&amp;$A248&amp;"-"&amp;$AJ$2,#REF!)*AQ$6)/AR$5</f>
        <v>#REF!</v>
      </c>
      <c r="AS248" s="19" t="e">
        <f>(SUMIF(#REF!,"*-Si-VEF-*-"&amp;$A248&amp;"-"&amp;$AJ$2,#REF!)*AS$6-SUMIF(#REF!,"*-Si-VEF-*-"&amp;$A248&amp;"-"&amp;$AJ$2,#REF!)*AR$6)/AS$5</f>
        <v>#REF!</v>
      </c>
      <c r="AT248" s="19" t="e">
        <f>(SUMIF(#REF!,"*-Si-VEF-*-"&amp;$A248&amp;"-"&amp;$AJ$2,#REF!)*AT$6-SUMIF(#REF!,"*-Si-VEF-*-"&amp;$A248&amp;"-"&amp;$AJ$2,#REF!)*AS$6)/AT$5</f>
        <v>#REF!</v>
      </c>
      <c r="AU248" s="19" t="e">
        <f>(SUMIF(#REF!,"*-Si-VEF-*-"&amp;$A248&amp;"-"&amp;$AJ$2,#REF!)*AU$6-SUMIF(#REF!,"*-Si-VEF-*-"&amp;$A248&amp;"-"&amp;$AJ$2,#REF!)*AT$6)/AU$5</f>
        <v>#REF!</v>
      </c>
      <c r="AV248" s="19" t="e">
        <f>(SUMIF(#REF!,"*-Si-VEF-*-"&amp;$A248&amp;"-"&amp;$AJ$2,#REF!)*AV$6-SUMIF(#REF!,"*-Si-VEF-*-"&amp;$A248&amp;"-"&amp;$AJ$2,#REF!)*AU$6)/AV$5</f>
        <v>#REF!</v>
      </c>
      <c r="AX248" s="25" t="e">
        <f>SUMIF(#REF!,"*-Si-VEQ-*-"&amp;$A248&amp;"-"&amp;$AJ$2,#REF!)</f>
        <v>#REF!</v>
      </c>
      <c r="AY248" s="20" t="e">
        <f>SUMIF(#REF!,"*-Si-VEQ-*-"&amp;$A248&amp;"-"&amp;$AJ$2,#REF!)</f>
        <v>#REF!</v>
      </c>
      <c r="AZ248" s="20" t="e">
        <f>(SUMIF(#REF!,"*-Si-VEQ-*-"&amp;$A248&amp;"-"&amp;$AJ$2,#REF!)*AZ$6-SUMIF(#REF!,"*-Si-VEQ-*-"&amp;$A248&amp;"-"&amp;$AJ$2,#REF!)*AY$6)/AZ$5</f>
        <v>#REF!</v>
      </c>
      <c r="BA248" s="20" t="e">
        <f>(SUMIF(#REF!,"*-Si-VEQ-*-"&amp;$A248&amp;"-"&amp;$AJ$2,#REF!)*BA$6-SUMIF(#REF!,"*-Si-VEQ-*-"&amp;$A248&amp;"-"&amp;$AJ$2,#REF!)*AZ$6)/BA$5</f>
        <v>#REF!</v>
      </c>
      <c r="BB248" s="20" t="e">
        <f>(SUMIF(#REF!,"*-Si-VEQ-*-"&amp;$A248&amp;"-"&amp;$AJ$2,#REF!)*BB$6-SUMIF(#REF!,"*-Si-VEQ-*-"&amp;$A248&amp;"-"&amp;$AJ$2,#REF!)*BA$6)/BB$5</f>
        <v>#REF!</v>
      </c>
      <c r="BC248" s="20" t="e">
        <f>(SUMIF(#REF!,"*-Si-VEQ-*-"&amp;$A248&amp;"-"&amp;$AJ$2,#REF!)*BC$6-SUMIF(#REF!,"*-Si-VEQ-*-"&amp;$A248&amp;"-"&amp;$AJ$2,#REF!)*BB$6)/BC$5</f>
        <v>#REF!</v>
      </c>
      <c r="BD248" s="20" t="e">
        <f>(SUMIF(#REF!,"*-Si-VEQ-*-"&amp;$A248&amp;"-"&amp;$AJ$2,#REF!)*BD$6-SUMIF(#REF!,"*-Si-VEQ-*-"&amp;$A248&amp;"-"&amp;$AJ$2,#REF!)*BC$6)/BD$5</f>
        <v>#REF!</v>
      </c>
      <c r="BE248" s="20" t="e">
        <f>(SUMIF(#REF!,"*-Si-VEQ-*-"&amp;$A248&amp;"-"&amp;$AJ$2,#REF!)*BE$6-SUMIF(#REF!,"*-Si-VEQ-*-"&amp;$A248&amp;"-"&amp;$AJ$2,#REF!)*BD$6)/BE$5</f>
        <v>#REF!</v>
      </c>
      <c r="BF248" s="20" t="e">
        <f>(SUMIF(#REF!,"*-Si-VEQ-*-"&amp;$A248&amp;"-"&amp;$AJ$2,#REF!)*BF$6-SUMIF(#REF!,"*-Si-VEQ-*-"&amp;$A248&amp;"-"&amp;$AJ$2,#REF!)*BE$6)/BF$5</f>
        <v>#REF!</v>
      </c>
      <c r="BG248" s="20" t="e">
        <f>(SUMIF(#REF!,"*-Si-VEQ-*-"&amp;$A248&amp;"-"&amp;$AJ$2,#REF!)*BG$6-SUMIF(#REF!,"*-Si-VEQ-*-"&amp;$A248&amp;"-"&amp;$AJ$2,#REF!)*BF$6)/BG$5</f>
        <v>#REF!</v>
      </c>
      <c r="BH248" s="20" t="e">
        <f>(SUMIF(#REF!,"*-Si-VEQ-*-"&amp;$A248&amp;"-"&amp;$AJ$2,#REF!)*BH$6-SUMIF(#REF!,"*-Si-VEQ-*-"&amp;$A248&amp;"-"&amp;$AJ$2,#REF!)*BG$6)/BH$5</f>
        <v>#REF!</v>
      </c>
      <c r="BI248" s="20" t="e">
        <f>(SUMIF(#REF!,"*-Si-VEQ-*-"&amp;$A248&amp;"-"&amp;$AJ$2,#REF!)*BI$6-SUMIF(#REF!,"*-Si-VEQ-*-"&amp;$A248&amp;"-"&amp;$AJ$2,#REF!)*BH$6)/BI$5</f>
        <v>#REF!</v>
      </c>
      <c r="BJ248" s="20" t="e">
        <f>(SUMIF(#REF!,"*-Si-VEQ-*-"&amp;$A248&amp;"-"&amp;$AJ$2,#REF!)*BJ$6-SUMIF(#REF!,"*-Si-VEQ-*-"&amp;$A248&amp;"-"&amp;$AJ$2,#REF!)*BI$6)/BJ$5</f>
        <v>#REF!</v>
      </c>
      <c r="BL248" s="25" t="e">
        <f>SUMIF(#REF!,"*-Si-USD-*-"&amp;$A248&amp;"-"&amp;$AJ$2,#REF!)</f>
        <v>#REF!</v>
      </c>
      <c r="BM248" s="21" t="e">
        <f>SUMIF(#REF!,"*-Si-USD-*-"&amp;$A248&amp;"-"&amp;$AJ$2,#REF!)</f>
        <v>#REF!</v>
      </c>
      <c r="BN248" s="21" t="e">
        <f>(SUMIF(#REF!,"*-Si-USD-*-"&amp;$A248&amp;"-"&amp;$AJ$2,#REF!)*BN$6-SUMIF(#REF!,"*-Si-USD-*-"&amp;$A248&amp;"-"&amp;$AJ$2,#REF!)*BM$6)/BN$5</f>
        <v>#REF!</v>
      </c>
      <c r="BO248" s="21" t="e">
        <f>(SUMIF(#REF!,"*-Si-USD-*-"&amp;$A248&amp;"-"&amp;$AJ$2,#REF!)*BO$6-SUMIF(#REF!,"*-Si-USD-*-"&amp;$A248&amp;"-"&amp;$AJ$2,#REF!)*BN$6)/BO$5</f>
        <v>#REF!</v>
      </c>
      <c r="BP248" s="21" t="e">
        <f>(SUMIF(#REF!,"*-Si-USD-*-"&amp;$A248&amp;"-"&amp;$AJ$2,#REF!)*BP$6-SUMIF(#REF!,"*-Si-USD-*-"&amp;$A248&amp;"-"&amp;$AJ$2,#REF!)*BO$6)/BP$5</f>
        <v>#REF!</v>
      </c>
      <c r="BQ248" s="21" t="e">
        <f>(SUMIF(#REF!,"*-Si-USD-*-"&amp;$A248&amp;"-"&amp;$AJ$2,#REF!)*BQ$6-SUMIF(#REF!,"*-Si-USD-*-"&amp;$A248&amp;"-"&amp;$AJ$2,#REF!)*BP$6)/BQ$5</f>
        <v>#REF!</v>
      </c>
      <c r="BR248" s="21" t="e">
        <f>(SUMIF(#REF!,"*-Si-USD-*-"&amp;$A248&amp;"-"&amp;$AJ$2,#REF!)*BR$6-SUMIF(#REF!,"*-Si-USD-*-"&amp;$A248&amp;"-"&amp;$AJ$2,#REF!)*BQ$6)/BR$5</f>
        <v>#REF!</v>
      </c>
      <c r="BS248" s="21" t="e">
        <f>(SUMIF(#REF!,"*-Si-USD-*-"&amp;$A248&amp;"-"&amp;$AJ$2,#REF!)*BS$6-SUMIF(#REF!,"*-Si-USD-*-"&amp;$A248&amp;"-"&amp;$AJ$2,#REF!)*BR$6)/BS$5</f>
        <v>#REF!</v>
      </c>
      <c r="BT248" s="21" t="e">
        <f>(SUMIF(#REF!,"*-Si-USD-*-"&amp;$A248&amp;"-"&amp;$AJ$2,#REF!)*BT$6-SUMIF(#REF!,"*-Si-USD-*-"&amp;$A248&amp;"-"&amp;$AJ$2,#REF!)*BS$6)/BT$5</f>
        <v>#REF!</v>
      </c>
      <c r="BU248" s="21" t="e">
        <f>(SUMIF(#REF!,"*-Si-USD-*-"&amp;$A248&amp;"-"&amp;$AJ$2,#REF!)*BU$6-SUMIF(#REF!,"*-Si-USD-*-"&amp;$A248&amp;"-"&amp;$AJ$2,#REF!)*BT$6)/BU$5</f>
        <v>#REF!</v>
      </c>
      <c r="BV248" s="21" t="e">
        <f>(SUMIF(#REF!,"*-Si-USD-*-"&amp;$A248&amp;"-"&amp;$AJ$2,#REF!)*BV$6-SUMIF(#REF!,"*-Si-USD-*-"&amp;$A248&amp;"-"&amp;$AJ$2,#REF!)*BU$6)/BV$5</f>
        <v>#REF!</v>
      </c>
      <c r="BW248" s="21" t="e">
        <f>(SUMIF(#REF!,"*-Si-USD-*-"&amp;$A248&amp;"-"&amp;$AJ$2,#REF!)*BW$6-SUMIF(#REF!,"*-Si-USD-*-"&amp;$A248&amp;"-"&amp;$AJ$2,#REF!)*BV$6)/BW$5</f>
        <v>#REF!</v>
      </c>
      <c r="BX248" s="21" t="e">
        <f>(SUMIF(#REF!,"*-Si-USD-*-"&amp;$A248&amp;"-"&amp;$AJ$2,#REF!)*BX$6-SUMIF(#REF!,"*-Si-USD-*-"&amp;$A248&amp;"-"&amp;$AJ$2,#REF!)*BW$6)/BX$5</f>
        <v>#REF!</v>
      </c>
      <c r="CB248" s="28">
        <f>IFERROR(1000*SUMIF(#REF!,"*-Si-*-Si-"&amp;$A248&amp;"-"&amp;$AJ$2,#REF!)/(SUM(CC248:CE248)*$BX$6),0)</f>
        <v>0</v>
      </c>
      <c r="CC248" s="22" t="e">
        <f>SUMIF(#REF!,"*-Si-VEF-Si-"&amp;$A248&amp;"-"&amp;$AJ$2,#REF!)</f>
        <v>#REF!</v>
      </c>
      <c r="CD248" s="23" t="e">
        <f>SUMIF(#REF!,"*-Si-VEQ-Si-"&amp;$A248&amp;"-"&amp;$AJ$2,#REF!)</f>
        <v>#REF!</v>
      </c>
      <c r="CE248" s="24" t="e">
        <f>SUMIF(#REF!,"*-Si-USD-Si-"&amp;$A248&amp;"-"&amp;$AJ$2,#REF!)</f>
        <v>#REF!</v>
      </c>
      <c r="CI248" s="15" t="str">
        <f t="shared" si="53"/>
        <v>E248</v>
      </c>
      <c r="CK248" s="16">
        <v>5</v>
      </c>
      <c r="CL248" s="16">
        <v>0</v>
      </c>
      <c r="CM248" s="16">
        <v>4</v>
      </c>
    </row>
    <row r="249" spans="1:91" ht="20.100000000000001" customHeight="1" x14ac:dyDescent="0.25">
      <c r="A249" s="18" t="s">
        <v>388</v>
      </c>
      <c r="E249" s="15" t="s">
        <v>388</v>
      </c>
      <c r="G249" s="15" t="str">
        <f t="shared" si="55"/>
        <v>D249</v>
      </c>
      <c r="I249" s="27">
        <f ca="1">IFERROR(1000*SUMIF(#REF!,"*-Si-*-*-"&amp;$A249&amp;"-"&amp;J$2,INDIRECT("'BD Ppto'!"&amp;#REF!))/(SUM(J249:L249)*L$415),0)</f>
        <v>0</v>
      </c>
      <c r="J249" s="19" t="e">
        <f ca="1">SUMIF(#REF!,"*-Si-VEF-*-"&amp;$A249&amp;"-"&amp;$J$2,INDIRECT("'BD Ppto'!"&amp;#REF!))</f>
        <v>#REF!</v>
      </c>
      <c r="K249" s="20" t="e">
        <f ca="1">SUMIF(#REF!,"*-Si-VEQ-*-"&amp;$A249&amp;"-"&amp;$J$2,INDIRECT("'BD Ppto'!"&amp;#REF!))</f>
        <v>#REF!</v>
      </c>
      <c r="L249" s="21" t="e">
        <f ca="1">SUMIF(#REF!,"*-Si-USD-*-"&amp;$A249&amp;"-"&amp;$J$2,INDIRECT("'BD Ppto'!"&amp;#REF!))</f>
        <v>#REF!</v>
      </c>
      <c r="N249" s="27">
        <f ca="1">IFERROR(1000*SUMIF(#REF!,"*-Si-*-*-"&amp;$A249&amp;"-"&amp;O$2,INDIRECT("'BD Ppto'!"&amp;#REF!))/(SUM(O249:Q249)*Q$415),0)</f>
        <v>0</v>
      </c>
      <c r="O249" s="19" t="e">
        <f ca="1">SUMIF(#REF!,"*-Si-VEF-*-"&amp;$A249&amp;"-"&amp;O$2,INDIRECT("'BD Ppto'!"&amp;#REF!))</f>
        <v>#REF!</v>
      </c>
      <c r="P249" s="20" t="e">
        <f ca="1">SUMIF(#REF!,"*-Si-VEQ-*-"&amp;$A249&amp;"-"&amp;O$2,INDIRECT("'BD Ppto'!"&amp;#REF!))</f>
        <v>#REF!</v>
      </c>
      <c r="Q249" s="21" t="e">
        <f ca="1">SUMIF(#REF!,"*-Si-USD-*-"&amp;$A249&amp;"-"&amp;O$2,INDIRECT("'BD Ppto'!"&amp;#REF!))</f>
        <v>#REF!</v>
      </c>
      <c r="S249" s="27">
        <f ca="1">IFERROR(1000*SUMIF(#REF!,"*-Si-*-*-"&amp;$A249&amp;"-"&amp;T$2,INDIRECT("'BD Ppto'!"&amp;#REF!))/(SUM(T249:V249)*V$415),0)</f>
        <v>0</v>
      </c>
      <c r="T249" s="19" t="e">
        <f ca="1">SUMIF(#REF!,"*-Si-VEF-*-"&amp;$A249&amp;"-"&amp;T$2,INDIRECT("'BD Ppto'!"&amp;#REF!))</f>
        <v>#REF!</v>
      </c>
      <c r="U249" s="20" t="e">
        <f ca="1">SUMIF(#REF!,"*-Si-VEQ-*-"&amp;$A249&amp;"-"&amp;T$2,INDIRECT("'BD Ppto'!"&amp;#REF!))</f>
        <v>#REF!</v>
      </c>
      <c r="V249" s="21" t="e">
        <f ca="1">SUMIF(#REF!,"*-Si-USD-*-"&amp;$A249&amp;"-"&amp;T$2,INDIRECT("'BD Ppto'!"&amp;#REF!))</f>
        <v>#REF!</v>
      </c>
      <c r="X249" s="27">
        <f ca="1">IFERROR(1000*SUMIF(#REF!,"*-Si-*-*-"&amp;$A249&amp;"-"&amp;Y$2,INDIRECT("'BD Ppto'!"&amp;#REF!))/(SUM(Y249:AA249)*AA$415),0)</f>
        <v>0</v>
      </c>
      <c r="Y249" s="19" t="e">
        <f ca="1">SUMIF(#REF!,"*-Si-VEF-*-"&amp;$A249&amp;"-"&amp;Y$2,INDIRECT("'BD Ppto'!"&amp;#REF!))</f>
        <v>#REF!</v>
      </c>
      <c r="Z249" s="20" t="e">
        <f ca="1">SUMIF(#REF!,"*-Si-VEQ-*-"&amp;$A249&amp;"-"&amp;Y$2,INDIRECT("'BD Ppto'!"&amp;#REF!))</f>
        <v>#REF!</v>
      </c>
      <c r="AA249" s="21" t="e">
        <f ca="1">SUMIF(#REF!,"*-Si-USD-*-"&amp;$A249&amp;"-"&amp;Y$2,INDIRECT("'BD Ppto'!"&amp;#REF!))</f>
        <v>#REF!</v>
      </c>
      <c r="AC249" s="28">
        <f ca="1">IFERROR(1000*SUMIF(#REF!,"*-Si-*-Si-"&amp;$A249&amp;"-"&amp;AD$2,INDIRECT("'BD Ppto'!"&amp;#REF!))/(SUM(AD249:AF249)*AF$415),0)</f>
        <v>0</v>
      </c>
      <c r="AD249" s="22" t="e">
        <f ca="1">SUMIF(#REF!,"*-Si-VEF-Si-"&amp;$A249&amp;"-"&amp;AD$2,INDIRECT("'BD Ppto'!"&amp;#REF!))</f>
        <v>#REF!</v>
      </c>
      <c r="AE249" s="23" t="e">
        <f ca="1">SUMIF(#REF!,"*-Si-VEQ-Si-"&amp;$A249&amp;"-"&amp;AD$2,INDIRECT("'BD Ppto'!"&amp;#REF!))</f>
        <v>#REF!</v>
      </c>
      <c r="AF249" s="24" t="e">
        <f ca="1">SUMIF(#REF!,"*-Si-USD-Si-"&amp;$A249&amp;"-"&amp;AD$2,INDIRECT("'BD Ppto'!"&amp;#REF!))</f>
        <v>#REF!</v>
      </c>
      <c r="AI249" s="27">
        <f>IFERROR(1000*SUMIF(#REF!,"*-Si-*-*-"&amp;$A249&amp;"-"&amp;$AJ$2,#REF!)/((SUMIF(#REF!,"*-Si-*-*-"&amp;$A249&amp;"-"&amp;$AJ$2,#REF!))*$AV$6),0)</f>
        <v>0</v>
      </c>
      <c r="AJ249" s="25" t="e">
        <f>SUMIF(#REF!,"*-Si-VEF-*-"&amp;$A249&amp;"-"&amp;$AJ$2,#REF!)</f>
        <v>#REF!</v>
      </c>
      <c r="AK249" s="19" t="e">
        <f>SUMIF(#REF!,"*-Si-VEF-*-"&amp;$A249&amp;"-"&amp;$AJ$2,#REF!)</f>
        <v>#REF!</v>
      </c>
      <c r="AL249" s="19" t="e">
        <f>(SUMIF(#REF!,"*-Si-VEF-*-"&amp;$A249&amp;"-"&amp;$AJ$2,#REF!)*AL$6-SUMIF(#REF!,"*-Si-VEF-*-"&amp;$A249&amp;"-"&amp;$AJ$2,#REF!)*AK$6)/AL$5</f>
        <v>#REF!</v>
      </c>
      <c r="AM249" s="19" t="e">
        <f>(SUMIF(#REF!,"*-Si-VEF-*-"&amp;$A249&amp;"-"&amp;$AJ$2,#REF!)*AM$6-SUMIF(#REF!,"*-Si-VEF-*-"&amp;$A249&amp;"-"&amp;$AJ$2,#REF!)*AL$6)/AM$5</f>
        <v>#REF!</v>
      </c>
      <c r="AN249" s="19" t="e">
        <f>(SUMIF(#REF!,"*-Si-VEF-*-"&amp;$A249&amp;"-"&amp;$AJ$2,#REF!)*AN$6-SUMIF(#REF!,"*-Si-VEF-*-"&amp;$A249&amp;"-"&amp;$AJ$2,#REF!)*AM$6)/AN$5</f>
        <v>#REF!</v>
      </c>
      <c r="AO249" s="19" t="e">
        <f>(SUMIF(#REF!,"*-Si-VEF-*-"&amp;$A249&amp;"-"&amp;$AJ$2,#REF!)*AO$6-SUMIF(#REF!,"*-Si-VEF-*-"&amp;$A249&amp;"-"&amp;$AJ$2,#REF!)*AN$6)/AO$5</f>
        <v>#REF!</v>
      </c>
      <c r="AP249" s="19" t="e">
        <f>(SUMIF(#REF!,"*-Si-VEF-*-"&amp;$A249&amp;"-"&amp;$AJ$2,#REF!)*AP$6-SUMIF(#REF!,"*-Si-VEF-*-"&amp;$A249&amp;"-"&amp;$AJ$2,#REF!)*AO$6)/AP$5</f>
        <v>#REF!</v>
      </c>
      <c r="AQ249" s="19" t="e">
        <f>(SUMIF(#REF!,"*-Si-VEF-*-"&amp;$A249&amp;"-"&amp;$AJ$2,#REF!)*AQ$6-SUMIF(#REF!,"*-Si-VEF-*-"&amp;$A249&amp;"-"&amp;$AJ$2,#REF!)*AP$6)/AQ$5</f>
        <v>#REF!</v>
      </c>
      <c r="AR249" s="19" t="e">
        <f>(SUMIF(#REF!,"*-Si-VEF-*-"&amp;$A249&amp;"-"&amp;$AJ$2,#REF!)*AR$6-SUMIF(#REF!,"*-Si-VEF-*-"&amp;$A249&amp;"-"&amp;$AJ$2,#REF!)*AQ$6)/AR$5</f>
        <v>#REF!</v>
      </c>
      <c r="AS249" s="19" t="e">
        <f>(SUMIF(#REF!,"*-Si-VEF-*-"&amp;$A249&amp;"-"&amp;$AJ$2,#REF!)*AS$6-SUMIF(#REF!,"*-Si-VEF-*-"&amp;$A249&amp;"-"&amp;$AJ$2,#REF!)*AR$6)/AS$5</f>
        <v>#REF!</v>
      </c>
      <c r="AT249" s="19" t="e">
        <f>(SUMIF(#REF!,"*-Si-VEF-*-"&amp;$A249&amp;"-"&amp;$AJ$2,#REF!)*AT$6-SUMIF(#REF!,"*-Si-VEF-*-"&amp;$A249&amp;"-"&amp;$AJ$2,#REF!)*AS$6)/AT$5</f>
        <v>#REF!</v>
      </c>
      <c r="AU249" s="19" t="e">
        <f>(SUMIF(#REF!,"*-Si-VEF-*-"&amp;$A249&amp;"-"&amp;$AJ$2,#REF!)*AU$6-SUMIF(#REF!,"*-Si-VEF-*-"&amp;$A249&amp;"-"&amp;$AJ$2,#REF!)*AT$6)/AU$5</f>
        <v>#REF!</v>
      </c>
      <c r="AV249" s="19" t="e">
        <f>(SUMIF(#REF!,"*-Si-VEF-*-"&amp;$A249&amp;"-"&amp;$AJ$2,#REF!)*AV$6-SUMIF(#REF!,"*-Si-VEF-*-"&amp;$A249&amp;"-"&amp;$AJ$2,#REF!)*AU$6)/AV$5</f>
        <v>#REF!</v>
      </c>
      <c r="AX249" s="25" t="e">
        <f>SUMIF(#REF!,"*-Si-VEQ-*-"&amp;$A249&amp;"-"&amp;$AJ$2,#REF!)</f>
        <v>#REF!</v>
      </c>
      <c r="AY249" s="20" t="e">
        <f>SUMIF(#REF!,"*-Si-VEQ-*-"&amp;$A249&amp;"-"&amp;$AJ$2,#REF!)</f>
        <v>#REF!</v>
      </c>
      <c r="AZ249" s="20" t="e">
        <f>(SUMIF(#REF!,"*-Si-VEQ-*-"&amp;$A249&amp;"-"&amp;$AJ$2,#REF!)*AZ$6-SUMIF(#REF!,"*-Si-VEQ-*-"&amp;$A249&amp;"-"&amp;$AJ$2,#REF!)*AY$6)/AZ$5</f>
        <v>#REF!</v>
      </c>
      <c r="BA249" s="20" t="e">
        <f>(SUMIF(#REF!,"*-Si-VEQ-*-"&amp;$A249&amp;"-"&amp;$AJ$2,#REF!)*BA$6-SUMIF(#REF!,"*-Si-VEQ-*-"&amp;$A249&amp;"-"&amp;$AJ$2,#REF!)*AZ$6)/BA$5</f>
        <v>#REF!</v>
      </c>
      <c r="BB249" s="20" t="e">
        <f>(SUMIF(#REF!,"*-Si-VEQ-*-"&amp;$A249&amp;"-"&amp;$AJ$2,#REF!)*BB$6-SUMIF(#REF!,"*-Si-VEQ-*-"&amp;$A249&amp;"-"&amp;$AJ$2,#REF!)*BA$6)/BB$5</f>
        <v>#REF!</v>
      </c>
      <c r="BC249" s="20" t="e">
        <f>(SUMIF(#REF!,"*-Si-VEQ-*-"&amp;$A249&amp;"-"&amp;$AJ$2,#REF!)*BC$6-SUMIF(#REF!,"*-Si-VEQ-*-"&amp;$A249&amp;"-"&amp;$AJ$2,#REF!)*BB$6)/BC$5</f>
        <v>#REF!</v>
      </c>
      <c r="BD249" s="20" t="e">
        <f>(SUMIF(#REF!,"*-Si-VEQ-*-"&amp;$A249&amp;"-"&amp;$AJ$2,#REF!)*BD$6-SUMIF(#REF!,"*-Si-VEQ-*-"&amp;$A249&amp;"-"&amp;$AJ$2,#REF!)*BC$6)/BD$5</f>
        <v>#REF!</v>
      </c>
      <c r="BE249" s="20" t="e">
        <f>(SUMIF(#REF!,"*-Si-VEQ-*-"&amp;$A249&amp;"-"&amp;$AJ$2,#REF!)*BE$6-SUMIF(#REF!,"*-Si-VEQ-*-"&amp;$A249&amp;"-"&amp;$AJ$2,#REF!)*BD$6)/BE$5</f>
        <v>#REF!</v>
      </c>
      <c r="BF249" s="20" t="e">
        <f>(SUMIF(#REF!,"*-Si-VEQ-*-"&amp;$A249&amp;"-"&amp;$AJ$2,#REF!)*BF$6-SUMIF(#REF!,"*-Si-VEQ-*-"&amp;$A249&amp;"-"&amp;$AJ$2,#REF!)*BE$6)/BF$5</f>
        <v>#REF!</v>
      </c>
      <c r="BG249" s="20" t="e">
        <f>(SUMIF(#REF!,"*-Si-VEQ-*-"&amp;$A249&amp;"-"&amp;$AJ$2,#REF!)*BG$6-SUMIF(#REF!,"*-Si-VEQ-*-"&amp;$A249&amp;"-"&amp;$AJ$2,#REF!)*BF$6)/BG$5</f>
        <v>#REF!</v>
      </c>
      <c r="BH249" s="20" t="e">
        <f>(SUMIF(#REF!,"*-Si-VEQ-*-"&amp;$A249&amp;"-"&amp;$AJ$2,#REF!)*BH$6-SUMIF(#REF!,"*-Si-VEQ-*-"&amp;$A249&amp;"-"&amp;$AJ$2,#REF!)*BG$6)/BH$5</f>
        <v>#REF!</v>
      </c>
      <c r="BI249" s="20" t="e">
        <f>(SUMIF(#REF!,"*-Si-VEQ-*-"&amp;$A249&amp;"-"&amp;$AJ$2,#REF!)*BI$6-SUMIF(#REF!,"*-Si-VEQ-*-"&amp;$A249&amp;"-"&amp;$AJ$2,#REF!)*BH$6)/BI$5</f>
        <v>#REF!</v>
      </c>
      <c r="BJ249" s="20" t="e">
        <f>(SUMIF(#REF!,"*-Si-VEQ-*-"&amp;$A249&amp;"-"&amp;$AJ$2,#REF!)*BJ$6-SUMIF(#REF!,"*-Si-VEQ-*-"&amp;$A249&amp;"-"&amp;$AJ$2,#REF!)*BI$6)/BJ$5</f>
        <v>#REF!</v>
      </c>
      <c r="BL249" s="25" t="e">
        <f>SUMIF(#REF!,"*-Si-USD-*-"&amp;$A249&amp;"-"&amp;$AJ$2,#REF!)</f>
        <v>#REF!</v>
      </c>
      <c r="BM249" s="21" t="e">
        <f>SUMIF(#REF!,"*-Si-USD-*-"&amp;$A249&amp;"-"&amp;$AJ$2,#REF!)</f>
        <v>#REF!</v>
      </c>
      <c r="BN249" s="21" t="e">
        <f>(SUMIF(#REF!,"*-Si-USD-*-"&amp;$A249&amp;"-"&amp;$AJ$2,#REF!)*BN$6-SUMIF(#REF!,"*-Si-USD-*-"&amp;$A249&amp;"-"&amp;$AJ$2,#REF!)*BM$6)/BN$5</f>
        <v>#REF!</v>
      </c>
      <c r="BO249" s="21" t="e">
        <f>(SUMIF(#REF!,"*-Si-USD-*-"&amp;$A249&amp;"-"&amp;$AJ$2,#REF!)*BO$6-SUMIF(#REF!,"*-Si-USD-*-"&amp;$A249&amp;"-"&amp;$AJ$2,#REF!)*BN$6)/BO$5</f>
        <v>#REF!</v>
      </c>
      <c r="BP249" s="21" t="e">
        <f>(SUMIF(#REF!,"*-Si-USD-*-"&amp;$A249&amp;"-"&amp;$AJ$2,#REF!)*BP$6-SUMIF(#REF!,"*-Si-USD-*-"&amp;$A249&amp;"-"&amp;$AJ$2,#REF!)*BO$6)/BP$5</f>
        <v>#REF!</v>
      </c>
      <c r="BQ249" s="21" t="e">
        <f>(SUMIF(#REF!,"*-Si-USD-*-"&amp;$A249&amp;"-"&amp;$AJ$2,#REF!)*BQ$6-SUMIF(#REF!,"*-Si-USD-*-"&amp;$A249&amp;"-"&amp;$AJ$2,#REF!)*BP$6)/BQ$5</f>
        <v>#REF!</v>
      </c>
      <c r="BR249" s="21" t="e">
        <f>(SUMIF(#REF!,"*-Si-USD-*-"&amp;$A249&amp;"-"&amp;$AJ$2,#REF!)*BR$6-SUMIF(#REF!,"*-Si-USD-*-"&amp;$A249&amp;"-"&amp;$AJ$2,#REF!)*BQ$6)/BR$5</f>
        <v>#REF!</v>
      </c>
      <c r="BS249" s="21" t="e">
        <f>(SUMIF(#REF!,"*-Si-USD-*-"&amp;$A249&amp;"-"&amp;$AJ$2,#REF!)*BS$6-SUMIF(#REF!,"*-Si-USD-*-"&amp;$A249&amp;"-"&amp;$AJ$2,#REF!)*BR$6)/BS$5</f>
        <v>#REF!</v>
      </c>
      <c r="BT249" s="21" t="e">
        <f>(SUMIF(#REF!,"*-Si-USD-*-"&amp;$A249&amp;"-"&amp;$AJ$2,#REF!)*BT$6-SUMIF(#REF!,"*-Si-USD-*-"&amp;$A249&amp;"-"&amp;$AJ$2,#REF!)*BS$6)/BT$5</f>
        <v>#REF!</v>
      </c>
      <c r="BU249" s="21" t="e">
        <f>(SUMIF(#REF!,"*-Si-USD-*-"&amp;$A249&amp;"-"&amp;$AJ$2,#REF!)*BU$6-SUMIF(#REF!,"*-Si-USD-*-"&amp;$A249&amp;"-"&amp;$AJ$2,#REF!)*BT$6)/BU$5</f>
        <v>#REF!</v>
      </c>
      <c r="BV249" s="21" t="e">
        <f>(SUMIF(#REF!,"*-Si-USD-*-"&amp;$A249&amp;"-"&amp;$AJ$2,#REF!)*BV$6-SUMIF(#REF!,"*-Si-USD-*-"&amp;$A249&amp;"-"&amp;$AJ$2,#REF!)*BU$6)/BV$5</f>
        <v>#REF!</v>
      </c>
      <c r="BW249" s="21" t="e">
        <f>(SUMIF(#REF!,"*-Si-USD-*-"&amp;$A249&amp;"-"&amp;$AJ$2,#REF!)*BW$6-SUMIF(#REF!,"*-Si-USD-*-"&amp;$A249&amp;"-"&amp;$AJ$2,#REF!)*BV$6)/BW$5</f>
        <v>#REF!</v>
      </c>
      <c r="BX249" s="21" t="e">
        <f>(SUMIF(#REF!,"*-Si-USD-*-"&amp;$A249&amp;"-"&amp;$AJ$2,#REF!)*BX$6-SUMIF(#REF!,"*-Si-USD-*-"&amp;$A249&amp;"-"&amp;$AJ$2,#REF!)*BW$6)/BX$5</f>
        <v>#REF!</v>
      </c>
      <c r="CB249" s="28">
        <f>IFERROR(1000*SUMIF(#REF!,"*-Si-*-Si-"&amp;$A249&amp;"-"&amp;$AJ$2,#REF!)/(SUM(CC249:CE249)*$BX$6),0)</f>
        <v>0</v>
      </c>
      <c r="CC249" s="22" t="e">
        <f>SUMIF(#REF!,"*-Si-VEF-Si-"&amp;$A249&amp;"-"&amp;$AJ$2,#REF!)</f>
        <v>#REF!</v>
      </c>
      <c r="CD249" s="23" t="e">
        <f>SUMIF(#REF!,"*-Si-VEQ-Si-"&amp;$A249&amp;"-"&amp;$AJ$2,#REF!)</f>
        <v>#REF!</v>
      </c>
      <c r="CE249" s="24" t="e">
        <f>SUMIF(#REF!,"*-Si-USD-Si-"&amp;$A249&amp;"-"&amp;$AJ$2,#REF!)</f>
        <v>#REF!</v>
      </c>
      <c r="CI249" s="15" t="str">
        <f t="shared" si="53"/>
        <v>E249</v>
      </c>
      <c r="CK249" s="16">
        <v>5</v>
      </c>
      <c r="CL249" s="16">
        <v>0</v>
      </c>
      <c r="CM249" s="16">
        <v>4</v>
      </c>
    </row>
    <row r="250" spans="1:91" ht="20.100000000000001" customHeight="1" x14ac:dyDescent="0.25">
      <c r="A250" s="18" t="s">
        <v>389</v>
      </c>
      <c r="E250" s="15" t="s">
        <v>389</v>
      </c>
      <c r="G250" s="15" t="str">
        <f t="shared" si="55"/>
        <v>D250</v>
      </c>
      <c r="I250" s="27">
        <f ca="1">IFERROR(1000*SUMIF(#REF!,"*-Si-*-*-"&amp;$A250&amp;"-"&amp;J$2,INDIRECT("'BD Ppto'!"&amp;#REF!))/(SUM(J250:L250)*L$415),0)</f>
        <v>0</v>
      </c>
      <c r="J250" s="19" t="e">
        <f ca="1">SUMIF(#REF!,"*-Si-VEF-*-"&amp;$A250&amp;"-"&amp;$J$2,INDIRECT("'BD Ppto'!"&amp;#REF!))</f>
        <v>#REF!</v>
      </c>
      <c r="K250" s="20" t="e">
        <f ca="1">SUMIF(#REF!,"*-Si-VEQ-*-"&amp;$A250&amp;"-"&amp;$J$2,INDIRECT("'BD Ppto'!"&amp;#REF!))</f>
        <v>#REF!</v>
      </c>
      <c r="L250" s="21" t="e">
        <f ca="1">SUMIF(#REF!,"*-Si-USD-*-"&amp;$A250&amp;"-"&amp;$J$2,INDIRECT("'BD Ppto'!"&amp;#REF!))</f>
        <v>#REF!</v>
      </c>
      <c r="N250" s="27">
        <f ca="1">IFERROR(1000*SUMIF(#REF!,"*-Si-*-*-"&amp;$A250&amp;"-"&amp;O$2,INDIRECT("'BD Ppto'!"&amp;#REF!))/(SUM(O250:Q250)*Q$415),0)</f>
        <v>0</v>
      </c>
      <c r="O250" s="19" t="e">
        <f ca="1">SUMIF(#REF!,"*-Si-VEF-*-"&amp;$A250&amp;"-"&amp;O$2,INDIRECT("'BD Ppto'!"&amp;#REF!))</f>
        <v>#REF!</v>
      </c>
      <c r="P250" s="20" t="e">
        <f ca="1">SUMIF(#REF!,"*-Si-VEQ-*-"&amp;$A250&amp;"-"&amp;O$2,INDIRECT("'BD Ppto'!"&amp;#REF!))</f>
        <v>#REF!</v>
      </c>
      <c r="Q250" s="21" t="e">
        <f ca="1">SUMIF(#REF!,"*-Si-USD-*-"&amp;$A250&amp;"-"&amp;O$2,INDIRECT("'BD Ppto'!"&amp;#REF!))</f>
        <v>#REF!</v>
      </c>
      <c r="S250" s="27">
        <f ca="1">IFERROR(1000*SUMIF(#REF!,"*-Si-*-*-"&amp;$A250&amp;"-"&amp;T$2,INDIRECT("'BD Ppto'!"&amp;#REF!))/(SUM(T250:V250)*V$415),0)</f>
        <v>0</v>
      </c>
      <c r="T250" s="19" t="e">
        <f ca="1">SUMIF(#REF!,"*-Si-VEF-*-"&amp;$A250&amp;"-"&amp;T$2,INDIRECT("'BD Ppto'!"&amp;#REF!))</f>
        <v>#REF!</v>
      </c>
      <c r="U250" s="20" t="e">
        <f ca="1">SUMIF(#REF!,"*-Si-VEQ-*-"&amp;$A250&amp;"-"&amp;T$2,INDIRECT("'BD Ppto'!"&amp;#REF!))</f>
        <v>#REF!</v>
      </c>
      <c r="V250" s="21" t="e">
        <f ca="1">SUMIF(#REF!,"*-Si-USD-*-"&amp;$A250&amp;"-"&amp;T$2,INDIRECT("'BD Ppto'!"&amp;#REF!))</f>
        <v>#REF!</v>
      </c>
      <c r="X250" s="27">
        <f ca="1">IFERROR(1000*SUMIF(#REF!,"*-Si-*-*-"&amp;$A250&amp;"-"&amp;Y$2,INDIRECT("'BD Ppto'!"&amp;#REF!))/(SUM(Y250:AA250)*AA$415),0)</f>
        <v>0</v>
      </c>
      <c r="Y250" s="19" t="e">
        <f ca="1">SUMIF(#REF!,"*-Si-VEF-*-"&amp;$A250&amp;"-"&amp;Y$2,INDIRECT("'BD Ppto'!"&amp;#REF!))</f>
        <v>#REF!</v>
      </c>
      <c r="Z250" s="20" t="e">
        <f ca="1">SUMIF(#REF!,"*-Si-VEQ-*-"&amp;$A250&amp;"-"&amp;Y$2,INDIRECT("'BD Ppto'!"&amp;#REF!))</f>
        <v>#REF!</v>
      </c>
      <c r="AA250" s="21" t="e">
        <f ca="1">SUMIF(#REF!,"*-Si-USD-*-"&amp;$A250&amp;"-"&amp;Y$2,INDIRECT("'BD Ppto'!"&amp;#REF!))</f>
        <v>#REF!</v>
      </c>
      <c r="AC250" s="28">
        <f ca="1">IFERROR(1000*SUMIF(#REF!,"*-Si-*-Si-"&amp;$A250&amp;"-"&amp;AD$2,INDIRECT("'BD Ppto'!"&amp;#REF!))/(SUM(AD250:AF250)*AF$415),0)</f>
        <v>0</v>
      </c>
      <c r="AD250" s="22" t="e">
        <f ca="1">SUMIF(#REF!,"*-Si-VEF-Si-"&amp;$A250&amp;"-"&amp;AD$2,INDIRECT("'BD Ppto'!"&amp;#REF!))</f>
        <v>#REF!</v>
      </c>
      <c r="AE250" s="23" t="e">
        <f ca="1">SUMIF(#REF!,"*-Si-VEQ-Si-"&amp;$A250&amp;"-"&amp;AD$2,INDIRECT("'BD Ppto'!"&amp;#REF!))</f>
        <v>#REF!</v>
      </c>
      <c r="AF250" s="24" t="e">
        <f ca="1">SUMIF(#REF!,"*-Si-USD-Si-"&amp;$A250&amp;"-"&amp;AD$2,INDIRECT("'BD Ppto'!"&amp;#REF!))</f>
        <v>#REF!</v>
      </c>
      <c r="AI250" s="27">
        <f>IFERROR(1000*SUMIF(#REF!,"*-Si-*-*-"&amp;$A250&amp;"-"&amp;$AJ$2,#REF!)/((SUMIF(#REF!,"*-Si-*-*-"&amp;$A250&amp;"-"&amp;$AJ$2,#REF!))*$AV$6),0)</f>
        <v>0</v>
      </c>
      <c r="AJ250" s="25" t="e">
        <f>SUMIF(#REF!,"*-Si-VEF-*-"&amp;$A250&amp;"-"&amp;$AJ$2,#REF!)</f>
        <v>#REF!</v>
      </c>
      <c r="AK250" s="19" t="e">
        <f>SUMIF(#REF!,"*-Si-VEF-*-"&amp;$A250&amp;"-"&amp;$AJ$2,#REF!)</f>
        <v>#REF!</v>
      </c>
      <c r="AL250" s="19" t="e">
        <f>(SUMIF(#REF!,"*-Si-VEF-*-"&amp;$A250&amp;"-"&amp;$AJ$2,#REF!)*AL$6-SUMIF(#REF!,"*-Si-VEF-*-"&amp;$A250&amp;"-"&amp;$AJ$2,#REF!)*AK$6)/AL$5</f>
        <v>#REF!</v>
      </c>
      <c r="AM250" s="19" t="e">
        <f>(SUMIF(#REF!,"*-Si-VEF-*-"&amp;$A250&amp;"-"&amp;$AJ$2,#REF!)*AM$6-SUMIF(#REF!,"*-Si-VEF-*-"&amp;$A250&amp;"-"&amp;$AJ$2,#REF!)*AL$6)/AM$5</f>
        <v>#REF!</v>
      </c>
      <c r="AN250" s="19" t="e">
        <f>(SUMIF(#REF!,"*-Si-VEF-*-"&amp;$A250&amp;"-"&amp;$AJ$2,#REF!)*AN$6-SUMIF(#REF!,"*-Si-VEF-*-"&amp;$A250&amp;"-"&amp;$AJ$2,#REF!)*AM$6)/AN$5</f>
        <v>#REF!</v>
      </c>
      <c r="AO250" s="19" t="e">
        <f>(SUMIF(#REF!,"*-Si-VEF-*-"&amp;$A250&amp;"-"&amp;$AJ$2,#REF!)*AO$6-SUMIF(#REF!,"*-Si-VEF-*-"&amp;$A250&amp;"-"&amp;$AJ$2,#REF!)*AN$6)/AO$5</f>
        <v>#REF!</v>
      </c>
      <c r="AP250" s="19" t="e">
        <f>(SUMIF(#REF!,"*-Si-VEF-*-"&amp;$A250&amp;"-"&amp;$AJ$2,#REF!)*AP$6-SUMIF(#REF!,"*-Si-VEF-*-"&amp;$A250&amp;"-"&amp;$AJ$2,#REF!)*AO$6)/AP$5</f>
        <v>#REF!</v>
      </c>
      <c r="AQ250" s="19" t="e">
        <f>(SUMIF(#REF!,"*-Si-VEF-*-"&amp;$A250&amp;"-"&amp;$AJ$2,#REF!)*AQ$6-SUMIF(#REF!,"*-Si-VEF-*-"&amp;$A250&amp;"-"&amp;$AJ$2,#REF!)*AP$6)/AQ$5</f>
        <v>#REF!</v>
      </c>
      <c r="AR250" s="19" t="e">
        <f>(SUMIF(#REF!,"*-Si-VEF-*-"&amp;$A250&amp;"-"&amp;$AJ$2,#REF!)*AR$6-SUMIF(#REF!,"*-Si-VEF-*-"&amp;$A250&amp;"-"&amp;$AJ$2,#REF!)*AQ$6)/AR$5</f>
        <v>#REF!</v>
      </c>
      <c r="AS250" s="19" t="e">
        <f>(SUMIF(#REF!,"*-Si-VEF-*-"&amp;$A250&amp;"-"&amp;$AJ$2,#REF!)*AS$6-SUMIF(#REF!,"*-Si-VEF-*-"&amp;$A250&amp;"-"&amp;$AJ$2,#REF!)*AR$6)/AS$5</f>
        <v>#REF!</v>
      </c>
      <c r="AT250" s="19" t="e">
        <f>(SUMIF(#REF!,"*-Si-VEF-*-"&amp;$A250&amp;"-"&amp;$AJ$2,#REF!)*AT$6-SUMIF(#REF!,"*-Si-VEF-*-"&amp;$A250&amp;"-"&amp;$AJ$2,#REF!)*AS$6)/AT$5</f>
        <v>#REF!</v>
      </c>
      <c r="AU250" s="19" t="e">
        <f>(SUMIF(#REF!,"*-Si-VEF-*-"&amp;$A250&amp;"-"&amp;$AJ$2,#REF!)*AU$6-SUMIF(#REF!,"*-Si-VEF-*-"&amp;$A250&amp;"-"&amp;$AJ$2,#REF!)*AT$6)/AU$5</f>
        <v>#REF!</v>
      </c>
      <c r="AV250" s="19" t="e">
        <f>(SUMIF(#REF!,"*-Si-VEF-*-"&amp;$A250&amp;"-"&amp;$AJ$2,#REF!)*AV$6-SUMIF(#REF!,"*-Si-VEF-*-"&amp;$A250&amp;"-"&amp;$AJ$2,#REF!)*AU$6)/AV$5</f>
        <v>#REF!</v>
      </c>
      <c r="AX250" s="25" t="e">
        <f>SUMIF(#REF!,"*-Si-VEQ-*-"&amp;$A250&amp;"-"&amp;$AJ$2,#REF!)</f>
        <v>#REF!</v>
      </c>
      <c r="AY250" s="20" t="e">
        <f>SUMIF(#REF!,"*-Si-VEQ-*-"&amp;$A250&amp;"-"&amp;$AJ$2,#REF!)</f>
        <v>#REF!</v>
      </c>
      <c r="AZ250" s="20" t="e">
        <f>(SUMIF(#REF!,"*-Si-VEQ-*-"&amp;$A250&amp;"-"&amp;$AJ$2,#REF!)*AZ$6-SUMIF(#REF!,"*-Si-VEQ-*-"&amp;$A250&amp;"-"&amp;$AJ$2,#REF!)*AY$6)/AZ$5</f>
        <v>#REF!</v>
      </c>
      <c r="BA250" s="20" t="e">
        <f>(SUMIF(#REF!,"*-Si-VEQ-*-"&amp;$A250&amp;"-"&amp;$AJ$2,#REF!)*BA$6-SUMIF(#REF!,"*-Si-VEQ-*-"&amp;$A250&amp;"-"&amp;$AJ$2,#REF!)*AZ$6)/BA$5</f>
        <v>#REF!</v>
      </c>
      <c r="BB250" s="20" t="e">
        <f>(SUMIF(#REF!,"*-Si-VEQ-*-"&amp;$A250&amp;"-"&amp;$AJ$2,#REF!)*BB$6-SUMIF(#REF!,"*-Si-VEQ-*-"&amp;$A250&amp;"-"&amp;$AJ$2,#REF!)*BA$6)/BB$5</f>
        <v>#REF!</v>
      </c>
      <c r="BC250" s="20" t="e">
        <f>(SUMIF(#REF!,"*-Si-VEQ-*-"&amp;$A250&amp;"-"&amp;$AJ$2,#REF!)*BC$6-SUMIF(#REF!,"*-Si-VEQ-*-"&amp;$A250&amp;"-"&amp;$AJ$2,#REF!)*BB$6)/BC$5</f>
        <v>#REF!</v>
      </c>
      <c r="BD250" s="20" t="e">
        <f>(SUMIF(#REF!,"*-Si-VEQ-*-"&amp;$A250&amp;"-"&amp;$AJ$2,#REF!)*BD$6-SUMIF(#REF!,"*-Si-VEQ-*-"&amp;$A250&amp;"-"&amp;$AJ$2,#REF!)*BC$6)/BD$5</f>
        <v>#REF!</v>
      </c>
      <c r="BE250" s="20" t="e">
        <f>(SUMIF(#REF!,"*-Si-VEQ-*-"&amp;$A250&amp;"-"&amp;$AJ$2,#REF!)*BE$6-SUMIF(#REF!,"*-Si-VEQ-*-"&amp;$A250&amp;"-"&amp;$AJ$2,#REF!)*BD$6)/BE$5</f>
        <v>#REF!</v>
      </c>
      <c r="BF250" s="20" t="e">
        <f>(SUMIF(#REF!,"*-Si-VEQ-*-"&amp;$A250&amp;"-"&amp;$AJ$2,#REF!)*BF$6-SUMIF(#REF!,"*-Si-VEQ-*-"&amp;$A250&amp;"-"&amp;$AJ$2,#REF!)*BE$6)/BF$5</f>
        <v>#REF!</v>
      </c>
      <c r="BG250" s="20" t="e">
        <f>(SUMIF(#REF!,"*-Si-VEQ-*-"&amp;$A250&amp;"-"&amp;$AJ$2,#REF!)*BG$6-SUMIF(#REF!,"*-Si-VEQ-*-"&amp;$A250&amp;"-"&amp;$AJ$2,#REF!)*BF$6)/BG$5</f>
        <v>#REF!</v>
      </c>
      <c r="BH250" s="20" t="e">
        <f>(SUMIF(#REF!,"*-Si-VEQ-*-"&amp;$A250&amp;"-"&amp;$AJ$2,#REF!)*BH$6-SUMIF(#REF!,"*-Si-VEQ-*-"&amp;$A250&amp;"-"&amp;$AJ$2,#REF!)*BG$6)/BH$5</f>
        <v>#REF!</v>
      </c>
      <c r="BI250" s="20" t="e">
        <f>(SUMIF(#REF!,"*-Si-VEQ-*-"&amp;$A250&amp;"-"&amp;$AJ$2,#REF!)*BI$6-SUMIF(#REF!,"*-Si-VEQ-*-"&amp;$A250&amp;"-"&amp;$AJ$2,#REF!)*BH$6)/BI$5</f>
        <v>#REF!</v>
      </c>
      <c r="BJ250" s="20" t="e">
        <f>(SUMIF(#REF!,"*-Si-VEQ-*-"&amp;$A250&amp;"-"&amp;$AJ$2,#REF!)*BJ$6-SUMIF(#REF!,"*-Si-VEQ-*-"&amp;$A250&amp;"-"&amp;$AJ$2,#REF!)*BI$6)/BJ$5</f>
        <v>#REF!</v>
      </c>
      <c r="BL250" s="25" t="e">
        <f>SUMIF(#REF!,"*-Si-USD-*-"&amp;$A250&amp;"-"&amp;$AJ$2,#REF!)</f>
        <v>#REF!</v>
      </c>
      <c r="BM250" s="21" t="e">
        <f>SUMIF(#REF!,"*-Si-USD-*-"&amp;$A250&amp;"-"&amp;$AJ$2,#REF!)</f>
        <v>#REF!</v>
      </c>
      <c r="BN250" s="21" t="e">
        <f>(SUMIF(#REF!,"*-Si-USD-*-"&amp;$A250&amp;"-"&amp;$AJ$2,#REF!)*BN$6-SUMIF(#REF!,"*-Si-USD-*-"&amp;$A250&amp;"-"&amp;$AJ$2,#REF!)*BM$6)/BN$5</f>
        <v>#REF!</v>
      </c>
      <c r="BO250" s="21" t="e">
        <f>(SUMIF(#REF!,"*-Si-USD-*-"&amp;$A250&amp;"-"&amp;$AJ$2,#REF!)*BO$6-SUMIF(#REF!,"*-Si-USD-*-"&amp;$A250&amp;"-"&amp;$AJ$2,#REF!)*BN$6)/BO$5</f>
        <v>#REF!</v>
      </c>
      <c r="BP250" s="21" t="e">
        <f>(SUMIF(#REF!,"*-Si-USD-*-"&amp;$A250&amp;"-"&amp;$AJ$2,#REF!)*BP$6-SUMIF(#REF!,"*-Si-USD-*-"&amp;$A250&amp;"-"&amp;$AJ$2,#REF!)*BO$6)/BP$5</f>
        <v>#REF!</v>
      </c>
      <c r="BQ250" s="21" t="e">
        <f>(SUMIF(#REF!,"*-Si-USD-*-"&amp;$A250&amp;"-"&amp;$AJ$2,#REF!)*BQ$6-SUMIF(#REF!,"*-Si-USD-*-"&amp;$A250&amp;"-"&amp;$AJ$2,#REF!)*BP$6)/BQ$5</f>
        <v>#REF!</v>
      </c>
      <c r="BR250" s="21" t="e">
        <f>(SUMIF(#REF!,"*-Si-USD-*-"&amp;$A250&amp;"-"&amp;$AJ$2,#REF!)*BR$6-SUMIF(#REF!,"*-Si-USD-*-"&amp;$A250&amp;"-"&amp;$AJ$2,#REF!)*BQ$6)/BR$5</f>
        <v>#REF!</v>
      </c>
      <c r="BS250" s="21" t="e">
        <f>(SUMIF(#REF!,"*-Si-USD-*-"&amp;$A250&amp;"-"&amp;$AJ$2,#REF!)*BS$6-SUMIF(#REF!,"*-Si-USD-*-"&amp;$A250&amp;"-"&amp;$AJ$2,#REF!)*BR$6)/BS$5</f>
        <v>#REF!</v>
      </c>
      <c r="BT250" s="21" t="e">
        <f>(SUMIF(#REF!,"*-Si-USD-*-"&amp;$A250&amp;"-"&amp;$AJ$2,#REF!)*BT$6-SUMIF(#REF!,"*-Si-USD-*-"&amp;$A250&amp;"-"&amp;$AJ$2,#REF!)*BS$6)/BT$5</f>
        <v>#REF!</v>
      </c>
      <c r="BU250" s="21" t="e">
        <f>(SUMIF(#REF!,"*-Si-USD-*-"&amp;$A250&amp;"-"&amp;$AJ$2,#REF!)*BU$6-SUMIF(#REF!,"*-Si-USD-*-"&amp;$A250&amp;"-"&amp;$AJ$2,#REF!)*BT$6)/BU$5</f>
        <v>#REF!</v>
      </c>
      <c r="BV250" s="21" t="e">
        <f>(SUMIF(#REF!,"*-Si-USD-*-"&amp;$A250&amp;"-"&amp;$AJ$2,#REF!)*BV$6-SUMIF(#REF!,"*-Si-USD-*-"&amp;$A250&amp;"-"&amp;$AJ$2,#REF!)*BU$6)/BV$5</f>
        <v>#REF!</v>
      </c>
      <c r="BW250" s="21" t="e">
        <f>(SUMIF(#REF!,"*-Si-USD-*-"&amp;$A250&amp;"-"&amp;$AJ$2,#REF!)*BW$6-SUMIF(#REF!,"*-Si-USD-*-"&amp;$A250&amp;"-"&amp;$AJ$2,#REF!)*BV$6)/BW$5</f>
        <v>#REF!</v>
      </c>
      <c r="BX250" s="21" t="e">
        <f>(SUMIF(#REF!,"*-Si-USD-*-"&amp;$A250&amp;"-"&amp;$AJ$2,#REF!)*BX$6-SUMIF(#REF!,"*-Si-USD-*-"&amp;$A250&amp;"-"&amp;$AJ$2,#REF!)*BW$6)/BX$5</f>
        <v>#REF!</v>
      </c>
      <c r="CB250" s="28">
        <f>IFERROR(1000*SUMIF(#REF!,"*-Si-*-Si-"&amp;$A250&amp;"-"&amp;$AJ$2,#REF!)/(SUM(CC250:CE250)*$BX$6),0)</f>
        <v>0</v>
      </c>
      <c r="CC250" s="22" t="e">
        <f>SUMIF(#REF!,"*-Si-VEF-Si-"&amp;$A250&amp;"-"&amp;$AJ$2,#REF!)</f>
        <v>#REF!</v>
      </c>
      <c r="CD250" s="23" t="e">
        <f>SUMIF(#REF!,"*-Si-VEQ-Si-"&amp;$A250&amp;"-"&amp;$AJ$2,#REF!)</f>
        <v>#REF!</v>
      </c>
      <c r="CE250" s="24" t="e">
        <f>SUMIF(#REF!,"*-Si-USD-Si-"&amp;$A250&amp;"-"&amp;$AJ$2,#REF!)</f>
        <v>#REF!</v>
      </c>
      <c r="CI250" s="15" t="str">
        <f t="shared" si="53"/>
        <v>E250</v>
      </c>
      <c r="CK250" s="16">
        <v>5</v>
      </c>
      <c r="CL250" s="16">
        <v>0</v>
      </c>
      <c r="CM250" s="16">
        <v>4</v>
      </c>
    </row>
    <row r="251" spans="1:91" ht="20.100000000000001" customHeight="1" x14ac:dyDescent="0.25">
      <c r="A251" s="18" t="s">
        <v>390</v>
      </c>
      <c r="E251" s="15" t="s">
        <v>390</v>
      </c>
      <c r="G251" s="15" t="str">
        <f t="shared" si="55"/>
        <v>D251</v>
      </c>
      <c r="I251" s="27">
        <f ca="1">IFERROR(1000*SUMIF(#REF!,"*-Si-*-*-"&amp;$A251&amp;"-"&amp;J$2,INDIRECT("'BD Ppto'!"&amp;#REF!))/(SUM(J251:L251)*L$415),0)</f>
        <v>0</v>
      </c>
      <c r="J251" s="19" t="e">
        <f ca="1">SUMIF(#REF!,"*-Si-VEF-*-"&amp;$A251&amp;"-"&amp;$J$2,INDIRECT("'BD Ppto'!"&amp;#REF!))</f>
        <v>#REF!</v>
      </c>
      <c r="K251" s="20" t="e">
        <f ca="1">SUMIF(#REF!,"*-Si-VEQ-*-"&amp;$A251&amp;"-"&amp;$J$2,INDIRECT("'BD Ppto'!"&amp;#REF!))</f>
        <v>#REF!</v>
      </c>
      <c r="L251" s="21" t="e">
        <f ca="1">SUMIF(#REF!,"*-Si-USD-*-"&amp;$A251&amp;"-"&amp;$J$2,INDIRECT("'BD Ppto'!"&amp;#REF!))</f>
        <v>#REF!</v>
      </c>
      <c r="N251" s="27">
        <f ca="1">IFERROR(1000*SUMIF(#REF!,"*-Si-*-*-"&amp;$A251&amp;"-"&amp;O$2,INDIRECT("'BD Ppto'!"&amp;#REF!))/(SUM(O251:Q251)*Q$415),0)</f>
        <v>0</v>
      </c>
      <c r="O251" s="19" t="e">
        <f ca="1">SUMIF(#REF!,"*-Si-VEF-*-"&amp;$A251&amp;"-"&amp;O$2,INDIRECT("'BD Ppto'!"&amp;#REF!))</f>
        <v>#REF!</v>
      </c>
      <c r="P251" s="20" t="e">
        <f ca="1">SUMIF(#REF!,"*-Si-VEQ-*-"&amp;$A251&amp;"-"&amp;O$2,INDIRECT("'BD Ppto'!"&amp;#REF!))</f>
        <v>#REF!</v>
      </c>
      <c r="Q251" s="21" t="e">
        <f ca="1">SUMIF(#REF!,"*-Si-USD-*-"&amp;$A251&amp;"-"&amp;O$2,INDIRECT("'BD Ppto'!"&amp;#REF!))</f>
        <v>#REF!</v>
      </c>
      <c r="S251" s="27">
        <f ca="1">IFERROR(1000*SUMIF(#REF!,"*-Si-*-*-"&amp;$A251&amp;"-"&amp;T$2,INDIRECT("'BD Ppto'!"&amp;#REF!))/(SUM(T251:V251)*V$415),0)</f>
        <v>0</v>
      </c>
      <c r="T251" s="19" t="e">
        <f ca="1">SUMIF(#REF!,"*-Si-VEF-*-"&amp;$A251&amp;"-"&amp;T$2,INDIRECT("'BD Ppto'!"&amp;#REF!))</f>
        <v>#REF!</v>
      </c>
      <c r="U251" s="20" t="e">
        <f ca="1">SUMIF(#REF!,"*-Si-VEQ-*-"&amp;$A251&amp;"-"&amp;T$2,INDIRECT("'BD Ppto'!"&amp;#REF!))</f>
        <v>#REF!</v>
      </c>
      <c r="V251" s="21" t="e">
        <f ca="1">SUMIF(#REF!,"*-Si-USD-*-"&amp;$A251&amp;"-"&amp;T$2,INDIRECT("'BD Ppto'!"&amp;#REF!))</f>
        <v>#REF!</v>
      </c>
      <c r="X251" s="27">
        <f ca="1">IFERROR(1000*SUMIF(#REF!,"*-Si-*-*-"&amp;$A251&amp;"-"&amp;Y$2,INDIRECT("'BD Ppto'!"&amp;#REF!))/(SUM(Y251:AA251)*AA$415),0)</f>
        <v>0</v>
      </c>
      <c r="Y251" s="19" t="e">
        <f ca="1">SUMIF(#REF!,"*-Si-VEF-*-"&amp;$A251&amp;"-"&amp;Y$2,INDIRECT("'BD Ppto'!"&amp;#REF!))</f>
        <v>#REF!</v>
      </c>
      <c r="Z251" s="20" t="e">
        <f ca="1">SUMIF(#REF!,"*-Si-VEQ-*-"&amp;$A251&amp;"-"&amp;Y$2,INDIRECT("'BD Ppto'!"&amp;#REF!))</f>
        <v>#REF!</v>
      </c>
      <c r="AA251" s="21" t="e">
        <f ca="1">SUMIF(#REF!,"*-Si-USD-*-"&amp;$A251&amp;"-"&amp;Y$2,INDIRECT("'BD Ppto'!"&amp;#REF!))</f>
        <v>#REF!</v>
      </c>
      <c r="AC251" s="28">
        <f ca="1">IFERROR(1000*SUMIF(#REF!,"*-Si-*-Si-"&amp;$A251&amp;"-"&amp;AD$2,INDIRECT("'BD Ppto'!"&amp;#REF!))/(SUM(AD251:AF251)*AF$415),0)</f>
        <v>0</v>
      </c>
      <c r="AD251" s="22" t="e">
        <f ca="1">SUMIF(#REF!,"*-Si-VEF-Si-"&amp;$A251&amp;"-"&amp;AD$2,INDIRECT("'BD Ppto'!"&amp;#REF!))</f>
        <v>#REF!</v>
      </c>
      <c r="AE251" s="23" t="e">
        <f ca="1">SUMIF(#REF!,"*-Si-VEQ-Si-"&amp;$A251&amp;"-"&amp;AD$2,INDIRECT("'BD Ppto'!"&amp;#REF!))</f>
        <v>#REF!</v>
      </c>
      <c r="AF251" s="24" t="e">
        <f ca="1">SUMIF(#REF!,"*-Si-USD-Si-"&amp;$A251&amp;"-"&amp;AD$2,INDIRECT("'BD Ppto'!"&amp;#REF!))</f>
        <v>#REF!</v>
      </c>
      <c r="AI251" s="27">
        <f>IFERROR(1000*SUMIF(#REF!,"*-Si-*-*-"&amp;$A251&amp;"-"&amp;$AJ$2,#REF!)/((SUMIF(#REF!,"*-Si-*-*-"&amp;$A251&amp;"-"&amp;$AJ$2,#REF!))*$AV$6),0)</f>
        <v>0</v>
      </c>
      <c r="AJ251" s="25" t="e">
        <f>SUMIF(#REF!,"*-Si-VEF-*-"&amp;$A251&amp;"-"&amp;$AJ$2,#REF!)</f>
        <v>#REF!</v>
      </c>
      <c r="AK251" s="19" t="e">
        <f>SUMIF(#REF!,"*-Si-VEF-*-"&amp;$A251&amp;"-"&amp;$AJ$2,#REF!)</f>
        <v>#REF!</v>
      </c>
      <c r="AL251" s="19" t="e">
        <f>(SUMIF(#REF!,"*-Si-VEF-*-"&amp;$A251&amp;"-"&amp;$AJ$2,#REF!)*AL$6-SUMIF(#REF!,"*-Si-VEF-*-"&amp;$A251&amp;"-"&amp;$AJ$2,#REF!)*AK$6)/AL$5</f>
        <v>#REF!</v>
      </c>
      <c r="AM251" s="19" t="e">
        <f>(SUMIF(#REF!,"*-Si-VEF-*-"&amp;$A251&amp;"-"&amp;$AJ$2,#REF!)*AM$6-SUMIF(#REF!,"*-Si-VEF-*-"&amp;$A251&amp;"-"&amp;$AJ$2,#REF!)*AL$6)/AM$5</f>
        <v>#REF!</v>
      </c>
      <c r="AN251" s="19" t="e">
        <f>(SUMIF(#REF!,"*-Si-VEF-*-"&amp;$A251&amp;"-"&amp;$AJ$2,#REF!)*AN$6-SUMIF(#REF!,"*-Si-VEF-*-"&amp;$A251&amp;"-"&amp;$AJ$2,#REF!)*AM$6)/AN$5</f>
        <v>#REF!</v>
      </c>
      <c r="AO251" s="19" t="e">
        <f>(SUMIF(#REF!,"*-Si-VEF-*-"&amp;$A251&amp;"-"&amp;$AJ$2,#REF!)*AO$6-SUMIF(#REF!,"*-Si-VEF-*-"&amp;$A251&amp;"-"&amp;$AJ$2,#REF!)*AN$6)/AO$5</f>
        <v>#REF!</v>
      </c>
      <c r="AP251" s="19" t="e">
        <f>(SUMIF(#REF!,"*-Si-VEF-*-"&amp;$A251&amp;"-"&amp;$AJ$2,#REF!)*AP$6-SUMIF(#REF!,"*-Si-VEF-*-"&amp;$A251&amp;"-"&amp;$AJ$2,#REF!)*AO$6)/AP$5</f>
        <v>#REF!</v>
      </c>
      <c r="AQ251" s="19" t="e">
        <f>(SUMIF(#REF!,"*-Si-VEF-*-"&amp;$A251&amp;"-"&amp;$AJ$2,#REF!)*AQ$6-SUMIF(#REF!,"*-Si-VEF-*-"&amp;$A251&amp;"-"&amp;$AJ$2,#REF!)*AP$6)/AQ$5</f>
        <v>#REF!</v>
      </c>
      <c r="AR251" s="19" t="e">
        <f>(SUMIF(#REF!,"*-Si-VEF-*-"&amp;$A251&amp;"-"&amp;$AJ$2,#REF!)*AR$6-SUMIF(#REF!,"*-Si-VEF-*-"&amp;$A251&amp;"-"&amp;$AJ$2,#REF!)*AQ$6)/AR$5</f>
        <v>#REF!</v>
      </c>
      <c r="AS251" s="19" t="e">
        <f>(SUMIF(#REF!,"*-Si-VEF-*-"&amp;$A251&amp;"-"&amp;$AJ$2,#REF!)*AS$6-SUMIF(#REF!,"*-Si-VEF-*-"&amp;$A251&amp;"-"&amp;$AJ$2,#REF!)*AR$6)/AS$5</f>
        <v>#REF!</v>
      </c>
      <c r="AT251" s="19" t="e">
        <f>(SUMIF(#REF!,"*-Si-VEF-*-"&amp;$A251&amp;"-"&amp;$AJ$2,#REF!)*AT$6-SUMIF(#REF!,"*-Si-VEF-*-"&amp;$A251&amp;"-"&amp;$AJ$2,#REF!)*AS$6)/AT$5</f>
        <v>#REF!</v>
      </c>
      <c r="AU251" s="19" t="e">
        <f>(SUMIF(#REF!,"*-Si-VEF-*-"&amp;$A251&amp;"-"&amp;$AJ$2,#REF!)*AU$6-SUMIF(#REF!,"*-Si-VEF-*-"&amp;$A251&amp;"-"&amp;$AJ$2,#REF!)*AT$6)/AU$5</f>
        <v>#REF!</v>
      </c>
      <c r="AV251" s="19" t="e">
        <f>(SUMIF(#REF!,"*-Si-VEF-*-"&amp;$A251&amp;"-"&amp;$AJ$2,#REF!)*AV$6-SUMIF(#REF!,"*-Si-VEF-*-"&amp;$A251&amp;"-"&amp;$AJ$2,#REF!)*AU$6)/AV$5</f>
        <v>#REF!</v>
      </c>
      <c r="AX251" s="25" t="e">
        <f>SUMIF(#REF!,"*-Si-VEQ-*-"&amp;$A251&amp;"-"&amp;$AJ$2,#REF!)</f>
        <v>#REF!</v>
      </c>
      <c r="AY251" s="20" t="e">
        <f>SUMIF(#REF!,"*-Si-VEQ-*-"&amp;$A251&amp;"-"&amp;$AJ$2,#REF!)</f>
        <v>#REF!</v>
      </c>
      <c r="AZ251" s="20" t="e">
        <f>(SUMIF(#REF!,"*-Si-VEQ-*-"&amp;$A251&amp;"-"&amp;$AJ$2,#REF!)*AZ$6-SUMIF(#REF!,"*-Si-VEQ-*-"&amp;$A251&amp;"-"&amp;$AJ$2,#REF!)*AY$6)/AZ$5</f>
        <v>#REF!</v>
      </c>
      <c r="BA251" s="20" t="e">
        <f>(SUMIF(#REF!,"*-Si-VEQ-*-"&amp;$A251&amp;"-"&amp;$AJ$2,#REF!)*BA$6-SUMIF(#REF!,"*-Si-VEQ-*-"&amp;$A251&amp;"-"&amp;$AJ$2,#REF!)*AZ$6)/BA$5</f>
        <v>#REF!</v>
      </c>
      <c r="BB251" s="20" t="e">
        <f>(SUMIF(#REF!,"*-Si-VEQ-*-"&amp;$A251&amp;"-"&amp;$AJ$2,#REF!)*BB$6-SUMIF(#REF!,"*-Si-VEQ-*-"&amp;$A251&amp;"-"&amp;$AJ$2,#REF!)*BA$6)/BB$5</f>
        <v>#REF!</v>
      </c>
      <c r="BC251" s="20" t="e">
        <f>(SUMIF(#REF!,"*-Si-VEQ-*-"&amp;$A251&amp;"-"&amp;$AJ$2,#REF!)*BC$6-SUMIF(#REF!,"*-Si-VEQ-*-"&amp;$A251&amp;"-"&amp;$AJ$2,#REF!)*BB$6)/BC$5</f>
        <v>#REF!</v>
      </c>
      <c r="BD251" s="20" t="e">
        <f>(SUMIF(#REF!,"*-Si-VEQ-*-"&amp;$A251&amp;"-"&amp;$AJ$2,#REF!)*BD$6-SUMIF(#REF!,"*-Si-VEQ-*-"&amp;$A251&amp;"-"&amp;$AJ$2,#REF!)*BC$6)/BD$5</f>
        <v>#REF!</v>
      </c>
      <c r="BE251" s="20" t="e">
        <f>(SUMIF(#REF!,"*-Si-VEQ-*-"&amp;$A251&amp;"-"&amp;$AJ$2,#REF!)*BE$6-SUMIF(#REF!,"*-Si-VEQ-*-"&amp;$A251&amp;"-"&amp;$AJ$2,#REF!)*BD$6)/BE$5</f>
        <v>#REF!</v>
      </c>
      <c r="BF251" s="20" t="e">
        <f>(SUMIF(#REF!,"*-Si-VEQ-*-"&amp;$A251&amp;"-"&amp;$AJ$2,#REF!)*BF$6-SUMIF(#REF!,"*-Si-VEQ-*-"&amp;$A251&amp;"-"&amp;$AJ$2,#REF!)*BE$6)/BF$5</f>
        <v>#REF!</v>
      </c>
      <c r="BG251" s="20" t="e">
        <f>(SUMIF(#REF!,"*-Si-VEQ-*-"&amp;$A251&amp;"-"&amp;$AJ$2,#REF!)*BG$6-SUMIF(#REF!,"*-Si-VEQ-*-"&amp;$A251&amp;"-"&amp;$AJ$2,#REF!)*BF$6)/BG$5</f>
        <v>#REF!</v>
      </c>
      <c r="BH251" s="20" t="e">
        <f>(SUMIF(#REF!,"*-Si-VEQ-*-"&amp;$A251&amp;"-"&amp;$AJ$2,#REF!)*BH$6-SUMIF(#REF!,"*-Si-VEQ-*-"&amp;$A251&amp;"-"&amp;$AJ$2,#REF!)*BG$6)/BH$5</f>
        <v>#REF!</v>
      </c>
      <c r="BI251" s="20" t="e">
        <f>(SUMIF(#REF!,"*-Si-VEQ-*-"&amp;$A251&amp;"-"&amp;$AJ$2,#REF!)*BI$6-SUMIF(#REF!,"*-Si-VEQ-*-"&amp;$A251&amp;"-"&amp;$AJ$2,#REF!)*BH$6)/BI$5</f>
        <v>#REF!</v>
      </c>
      <c r="BJ251" s="20" t="e">
        <f>(SUMIF(#REF!,"*-Si-VEQ-*-"&amp;$A251&amp;"-"&amp;$AJ$2,#REF!)*BJ$6-SUMIF(#REF!,"*-Si-VEQ-*-"&amp;$A251&amp;"-"&amp;$AJ$2,#REF!)*BI$6)/BJ$5</f>
        <v>#REF!</v>
      </c>
      <c r="BL251" s="25" t="e">
        <f>SUMIF(#REF!,"*-Si-USD-*-"&amp;$A251&amp;"-"&amp;$AJ$2,#REF!)</f>
        <v>#REF!</v>
      </c>
      <c r="BM251" s="21" t="e">
        <f>SUMIF(#REF!,"*-Si-USD-*-"&amp;$A251&amp;"-"&amp;$AJ$2,#REF!)</f>
        <v>#REF!</v>
      </c>
      <c r="BN251" s="21" t="e">
        <f>(SUMIF(#REF!,"*-Si-USD-*-"&amp;$A251&amp;"-"&amp;$AJ$2,#REF!)*BN$6-SUMIF(#REF!,"*-Si-USD-*-"&amp;$A251&amp;"-"&amp;$AJ$2,#REF!)*BM$6)/BN$5</f>
        <v>#REF!</v>
      </c>
      <c r="BO251" s="21" t="e">
        <f>(SUMIF(#REF!,"*-Si-USD-*-"&amp;$A251&amp;"-"&amp;$AJ$2,#REF!)*BO$6-SUMIF(#REF!,"*-Si-USD-*-"&amp;$A251&amp;"-"&amp;$AJ$2,#REF!)*BN$6)/BO$5</f>
        <v>#REF!</v>
      </c>
      <c r="BP251" s="21" t="e">
        <f>(SUMIF(#REF!,"*-Si-USD-*-"&amp;$A251&amp;"-"&amp;$AJ$2,#REF!)*BP$6-SUMIF(#REF!,"*-Si-USD-*-"&amp;$A251&amp;"-"&amp;$AJ$2,#REF!)*BO$6)/BP$5</f>
        <v>#REF!</v>
      </c>
      <c r="BQ251" s="21" t="e">
        <f>(SUMIF(#REF!,"*-Si-USD-*-"&amp;$A251&amp;"-"&amp;$AJ$2,#REF!)*BQ$6-SUMIF(#REF!,"*-Si-USD-*-"&amp;$A251&amp;"-"&amp;$AJ$2,#REF!)*BP$6)/BQ$5</f>
        <v>#REF!</v>
      </c>
      <c r="BR251" s="21" t="e">
        <f>(SUMIF(#REF!,"*-Si-USD-*-"&amp;$A251&amp;"-"&amp;$AJ$2,#REF!)*BR$6-SUMIF(#REF!,"*-Si-USD-*-"&amp;$A251&amp;"-"&amp;$AJ$2,#REF!)*BQ$6)/BR$5</f>
        <v>#REF!</v>
      </c>
      <c r="BS251" s="21" t="e">
        <f>(SUMIF(#REF!,"*-Si-USD-*-"&amp;$A251&amp;"-"&amp;$AJ$2,#REF!)*BS$6-SUMIF(#REF!,"*-Si-USD-*-"&amp;$A251&amp;"-"&amp;$AJ$2,#REF!)*BR$6)/BS$5</f>
        <v>#REF!</v>
      </c>
      <c r="BT251" s="21" t="e">
        <f>(SUMIF(#REF!,"*-Si-USD-*-"&amp;$A251&amp;"-"&amp;$AJ$2,#REF!)*BT$6-SUMIF(#REF!,"*-Si-USD-*-"&amp;$A251&amp;"-"&amp;$AJ$2,#REF!)*BS$6)/BT$5</f>
        <v>#REF!</v>
      </c>
      <c r="BU251" s="21" t="e">
        <f>(SUMIF(#REF!,"*-Si-USD-*-"&amp;$A251&amp;"-"&amp;$AJ$2,#REF!)*BU$6-SUMIF(#REF!,"*-Si-USD-*-"&amp;$A251&amp;"-"&amp;$AJ$2,#REF!)*BT$6)/BU$5</f>
        <v>#REF!</v>
      </c>
      <c r="BV251" s="21" t="e">
        <f>(SUMIF(#REF!,"*-Si-USD-*-"&amp;$A251&amp;"-"&amp;$AJ$2,#REF!)*BV$6-SUMIF(#REF!,"*-Si-USD-*-"&amp;$A251&amp;"-"&amp;$AJ$2,#REF!)*BU$6)/BV$5</f>
        <v>#REF!</v>
      </c>
      <c r="BW251" s="21" t="e">
        <f>(SUMIF(#REF!,"*-Si-USD-*-"&amp;$A251&amp;"-"&amp;$AJ$2,#REF!)*BW$6-SUMIF(#REF!,"*-Si-USD-*-"&amp;$A251&amp;"-"&amp;$AJ$2,#REF!)*BV$6)/BW$5</f>
        <v>#REF!</v>
      </c>
      <c r="BX251" s="21" t="e">
        <f>(SUMIF(#REF!,"*-Si-USD-*-"&amp;$A251&amp;"-"&amp;$AJ$2,#REF!)*BX$6-SUMIF(#REF!,"*-Si-USD-*-"&amp;$A251&amp;"-"&amp;$AJ$2,#REF!)*BW$6)/BX$5</f>
        <v>#REF!</v>
      </c>
      <c r="CB251" s="28">
        <f>IFERROR(1000*SUMIF(#REF!,"*-Si-*-Si-"&amp;$A251&amp;"-"&amp;$AJ$2,#REF!)/(SUM(CC251:CE251)*$BX$6),0)</f>
        <v>0</v>
      </c>
      <c r="CC251" s="22" t="e">
        <f>SUMIF(#REF!,"*-Si-VEF-Si-"&amp;$A251&amp;"-"&amp;$AJ$2,#REF!)</f>
        <v>#REF!</v>
      </c>
      <c r="CD251" s="23" t="e">
        <f>SUMIF(#REF!,"*-Si-VEQ-Si-"&amp;$A251&amp;"-"&amp;$AJ$2,#REF!)</f>
        <v>#REF!</v>
      </c>
      <c r="CE251" s="24" t="e">
        <f>SUMIF(#REF!,"*-Si-USD-Si-"&amp;$A251&amp;"-"&amp;$AJ$2,#REF!)</f>
        <v>#REF!</v>
      </c>
      <c r="CI251" s="15" t="str">
        <f t="shared" si="53"/>
        <v>E251</v>
      </c>
      <c r="CK251" s="16">
        <v>5</v>
      </c>
      <c r="CL251" s="16">
        <v>0</v>
      </c>
      <c r="CM251" s="16">
        <v>4</v>
      </c>
    </row>
    <row r="252" spans="1:91" ht="20.100000000000001" customHeight="1" x14ac:dyDescent="0.25">
      <c r="E252" s="30" t="s">
        <v>391</v>
      </c>
      <c r="N252" s="3"/>
      <c r="O252" s="3"/>
      <c r="P252" s="3"/>
      <c r="Q252" s="3"/>
      <c r="S252" s="3"/>
      <c r="T252" s="3"/>
      <c r="U252" s="3"/>
      <c r="V252" s="3"/>
      <c r="X252" s="3"/>
      <c r="Y252" s="3"/>
      <c r="Z252" s="3"/>
      <c r="AA252" s="3"/>
      <c r="AC252" s="3"/>
      <c r="AD252" s="3"/>
      <c r="AE252" s="3"/>
      <c r="AF252" s="3"/>
      <c r="CB252" s="3"/>
      <c r="CC252" s="3"/>
      <c r="CD252" s="3"/>
      <c r="CE252" s="3"/>
      <c r="CI252" s="15" t="str">
        <f t="shared" si="53"/>
        <v>E252</v>
      </c>
      <c r="CK252" s="16">
        <v>9</v>
      </c>
      <c r="CL252" s="16">
        <v>0</v>
      </c>
      <c r="CM252" s="16">
        <v>0</v>
      </c>
    </row>
    <row r="253" spans="1:91" ht="20.100000000000001" customHeight="1" x14ac:dyDescent="0.25">
      <c r="A253" s="18" t="s">
        <v>392</v>
      </c>
      <c r="E253" s="15" t="s">
        <v>393</v>
      </c>
      <c r="G253" s="15" t="str">
        <f t="shared" ref="G253:G288" si="56">"D"&amp;TEXT(ROW(H253),"000")</f>
        <v>D253</v>
      </c>
      <c r="I253" s="27">
        <f ca="1">IFERROR(1000*SUMIF(#REF!,"*-Si-*-*-"&amp;$A253&amp;"-"&amp;J$2,INDIRECT("'BD Ppto'!"&amp;#REF!))/(SUM(J253:L253)*L$415),0)</f>
        <v>0</v>
      </c>
      <c r="J253" s="19" t="e">
        <f ca="1">SUMIF(#REF!,"*-Si-VEF-*-"&amp;$A253&amp;"-"&amp;$J$2,INDIRECT("'BD Ppto'!"&amp;#REF!))</f>
        <v>#REF!</v>
      </c>
      <c r="K253" s="20" t="e">
        <f ca="1">SUMIF(#REF!,"*-Si-VEQ-*-"&amp;$A253&amp;"-"&amp;$J$2,INDIRECT("'BD Ppto'!"&amp;#REF!))</f>
        <v>#REF!</v>
      </c>
      <c r="L253" s="21" t="e">
        <f ca="1">SUMIF(#REF!,"*-Si-USD-*-"&amp;$A253&amp;"-"&amp;$J$2,INDIRECT("'BD Ppto'!"&amp;#REF!))</f>
        <v>#REF!</v>
      </c>
      <c r="N253" s="27">
        <f ca="1">IFERROR(1000*SUMIF(#REF!,"*-Si-*-*-"&amp;$A253&amp;"-"&amp;O$2,INDIRECT("'BD Ppto'!"&amp;#REF!))/(SUM(O253:Q253)*Q$415),0)</f>
        <v>0</v>
      </c>
      <c r="O253" s="19" t="e">
        <f ca="1">SUMIF(#REF!,"*-Si-VEF-*-"&amp;$A253&amp;"-"&amp;O$2,INDIRECT("'BD Ppto'!"&amp;#REF!))</f>
        <v>#REF!</v>
      </c>
      <c r="P253" s="20" t="e">
        <f ca="1">SUMIF(#REF!,"*-Si-VEQ-*-"&amp;$A253&amp;"-"&amp;O$2,INDIRECT("'BD Ppto'!"&amp;#REF!))</f>
        <v>#REF!</v>
      </c>
      <c r="Q253" s="21" t="e">
        <f ca="1">SUMIF(#REF!,"*-Si-USD-*-"&amp;$A253&amp;"-"&amp;O$2,INDIRECT("'BD Ppto'!"&amp;#REF!))</f>
        <v>#REF!</v>
      </c>
      <c r="S253" s="27">
        <f ca="1">IFERROR(1000*SUMIF(#REF!,"*-Si-*-*-"&amp;$A253&amp;"-"&amp;T$2,INDIRECT("'BD Ppto'!"&amp;#REF!))/(SUM(T253:V253)*V$415),0)</f>
        <v>0</v>
      </c>
      <c r="T253" s="19" t="e">
        <f ca="1">SUMIF(#REF!,"*-Si-VEF-*-"&amp;$A253&amp;"-"&amp;T$2,INDIRECT("'BD Ppto'!"&amp;#REF!))</f>
        <v>#REF!</v>
      </c>
      <c r="U253" s="20" t="e">
        <f ca="1">SUMIF(#REF!,"*-Si-VEQ-*-"&amp;$A253&amp;"-"&amp;T$2,INDIRECT("'BD Ppto'!"&amp;#REF!))</f>
        <v>#REF!</v>
      </c>
      <c r="V253" s="21" t="e">
        <f ca="1">SUMIF(#REF!,"*-Si-USD-*-"&amp;$A253&amp;"-"&amp;T$2,INDIRECT("'BD Ppto'!"&amp;#REF!))</f>
        <v>#REF!</v>
      </c>
      <c r="X253" s="27">
        <f ca="1">IFERROR(1000*SUMIF(#REF!,"*-Si-*-*-"&amp;$A253&amp;"-"&amp;Y$2,INDIRECT("'BD Ppto'!"&amp;#REF!))/(SUM(Y253:AA253)*AA$415),0)</f>
        <v>0</v>
      </c>
      <c r="Y253" s="19" t="e">
        <f ca="1">SUMIF(#REF!,"*-Si-VEF-*-"&amp;$A253&amp;"-"&amp;Y$2,INDIRECT("'BD Ppto'!"&amp;#REF!))</f>
        <v>#REF!</v>
      </c>
      <c r="Z253" s="20" t="e">
        <f ca="1">SUMIF(#REF!,"*-Si-VEQ-*-"&amp;$A253&amp;"-"&amp;Y$2,INDIRECT("'BD Ppto'!"&amp;#REF!))</f>
        <v>#REF!</v>
      </c>
      <c r="AA253" s="21" t="e">
        <f ca="1">SUMIF(#REF!,"*-Si-USD-*-"&amp;$A253&amp;"-"&amp;Y$2,INDIRECT("'BD Ppto'!"&amp;#REF!))</f>
        <v>#REF!</v>
      </c>
      <c r="AC253" s="28">
        <f ca="1">IFERROR(1000*SUMIF(#REF!,"*-Si-*-Si-"&amp;$A253&amp;"-"&amp;AD$2,INDIRECT("'BD Ppto'!"&amp;#REF!))/(SUM(AD253:AF253)*AF$415),0)</f>
        <v>0</v>
      </c>
      <c r="AD253" s="22" t="e">
        <f ca="1">SUMIF(#REF!,"*-Si-VEF-Si-"&amp;$A253&amp;"-"&amp;AD$2,INDIRECT("'BD Ppto'!"&amp;#REF!))</f>
        <v>#REF!</v>
      </c>
      <c r="AE253" s="23" t="e">
        <f ca="1">SUMIF(#REF!,"*-Si-VEQ-Si-"&amp;$A253&amp;"-"&amp;AD$2,INDIRECT("'BD Ppto'!"&amp;#REF!))</f>
        <v>#REF!</v>
      </c>
      <c r="AF253" s="24" t="e">
        <f ca="1">SUMIF(#REF!,"*-Si-USD-Si-"&amp;$A253&amp;"-"&amp;AD$2,INDIRECT("'BD Ppto'!"&amp;#REF!))</f>
        <v>#REF!</v>
      </c>
      <c r="AI253" s="27">
        <f>IFERROR(1000*SUMIF(#REF!,"*-Si-*-*-"&amp;$A253&amp;"-"&amp;$AJ$2,#REF!)/((SUMIF(#REF!,"*-Si-*-*-"&amp;$A253&amp;"-"&amp;$AJ$2,#REF!))*$AV$6),0)</f>
        <v>0</v>
      </c>
      <c r="AJ253" s="25" t="e">
        <f>SUMIF(#REF!,"*-Si-VEF-*-"&amp;$A253&amp;"-"&amp;$AJ$2,#REF!)</f>
        <v>#REF!</v>
      </c>
      <c r="AK253" s="19" t="e">
        <f>SUMIF(#REF!,"*-Si-VEF-*-"&amp;$A253&amp;"-"&amp;$AJ$2,#REF!)</f>
        <v>#REF!</v>
      </c>
      <c r="AL253" s="19" t="e">
        <f>(SUMIF(#REF!,"*-Si-VEF-*-"&amp;$A253&amp;"-"&amp;$AJ$2,#REF!)*AL$6-SUMIF(#REF!,"*-Si-VEF-*-"&amp;$A253&amp;"-"&amp;$AJ$2,#REF!)*AK$6)/AL$5</f>
        <v>#REF!</v>
      </c>
      <c r="AM253" s="19" t="e">
        <f>(SUMIF(#REF!,"*-Si-VEF-*-"&amp;$A253&amp;"-"&amp;$AJ$2,#REF!)*AM$6-SUMIF(#REF!,"*-Si-VEF-*-"&amp;$A253&amp;"-"&amp;$AJ$2,#REF!)*AL$6)/AM$5</f>
        <v>#REF!</v>
      </c>
      <c r="AN253" s="19" t="e">
        <f>(SUMIF(#REF!,"*-Si-VEF-*-"&amp;$A253&amp;"-"&amp;$AJ$2,#REF!)*AN$6-SUMIF(#REF!,"*-Si-VEF-*-"&amp;$A253&amp;"-"&amp;$AJ$2,#REF!)*AM$6)/AN$5</f>
        <v>#REF!</v>
      </c>
      <c r="AO253" s="19" t="e">
        <f>(SUMIF(#REF!,"*-Si-VEF-*-"&amp;$A253&amp;"-"&amp;$AJ$2,#REF!)*AO$6-SUMIF(#REF!,"*-Si-VEF-*-"&amp;$A253&amp;"-"&amp;$AJ$2,#REF!)*AN$6)/AO$5</f>
        <v>#REF!</v>
      </c>
      <c r="AP253" s="19" t="e">
        <f>(SUMIF(#REF!,"*-Si-VEF-*-"&amp;$A253&amp;"-"&amp;$AJ$2,#REF!)*AP$6-SUMIF(#REF!,"*-Si-VEF-*-"&amp;$A253&amp;"-"&amp;$AJ$2,#REF!)*AO$6)/AP$5</f>
        <v>#REF!</v>
      </c>
      <c r="AQ253" s="19" t="e">
        <f>(SUMIF(#REF!,"*-Si-VEF-*-"&amp;$A253&amp;"-"&amp;$AJ$2,#REF!)*AQ$6-SUMIF(#REF!,"*-Si-VEF-*-"&amp;$A253&amp;"-"&amp;$AJ$2,#REF!)*AP$6)/AQ$5</f>
        <v>#REF!</v>
      </c>
      <c r="AR253" s="19" t="e">
        <f>(SUMIF(#REF!,"*-Si-VEF-*-"&amp;$A253&amp;"-"&amp;$AJ$2,#REF!)*AR$6-SUMIF(#REF!,"*-Si-VEF-*-"&amp;$A253&amp;"-"&amp;$AJ$2,#REF!)*AQ$6)/AR$5</f>
        <v>#REF!</v>
      </c>
      <c r="AS253" s="19" t="e">
        <f>(SUMIF(#REF!,"*-Si-VEF-*-"&amp;$A253&amp;"-"&amp;$AJ$2,#REF!)*AS$6-SUMIF(#REF!,"*-Si-VEF-*-"&amp;$A253&amp;"-"&amp;$AJ$2,#REF!)*AR$6)/AS$5</f>
        <v>#REF!</v>
      </c>
      <c r="AT253" s="19" t="e">
        <f>(SUMIF(#REF!,"*-Si-VEF-*-"&amp;$A253&amp;"-"&amp;$AJ$2,#REF!)*AT$6-SUMIF(#REF!,"*-Si-VEF-*-"&amp;$A253&amp;"-"&amp;$AJ$2,#REF!)*AS$6)/AT$5</f>
        <v>#REF!</v>
      </c>
      <c r="AU253" s="19" t="e">
        <f>(SUMIF(#REF!,"*-Si-VEF-*-"&amp;$A253&amp;"-"&amp;$AJ$2,#REF!)*AU$6-SUMIF(#REF!,"*-Si-VEF-*-"&amp;$A253&amp;"-"&amp;$AJ$2,#REF!)*AT$6)/AU$5</f>
        <v>#REF!</v>
      </c>
      <c r="AV253" s="19" t="e">
        <f>(SUMIF(#REF!,"*-Si-VEF-*-"&amp;$A253&amp;"-"&amp;$AJ$2,#REF!)*AV$6-SUMIF(#REF!,"*-Si-VEF-*-"&amp;$A253&amp;"-"&amp;$AJ$2,#REF!)*AU$6)/AV$5</f>
        <v>#REF!</v>
      </c>
      <c r="AX253" s="25" t="e">
        <f>SUMIF(#REF!,"*-Si-VEQ-*-"&amp;$A253&amp;"-"&amp;$AJ$2,#REF!)</f>
        <v>#REF!</v>
      </c>
      <c r="AY253" s="20" t="e">
        <f>SUMIF(#REF!,"*-Si-VEQ-*-"&amp;$A253&amp;"-"&amp;$AJ$2,#REF!)</f>
        <v>#REF!</v>
      </c>
      <c r="AZ253" s="20" t="e">
        <f>(SUMIF(#REF!,"*-Si-VEQ-*-"&amp;$A253&amp;"-"&amp;$AJ$2,#REF!)*AZ$6-SUMIF(#REF!,"*-Si-VEQ-*-"&amp;$A253&amp;"-"&amp;$AJ$2,#REF!)*AY$6)/AZ$5</f>
        <v>#REF!</v>
      </c>
      <c r="BA253" s="20" t="e">
        <f>(SUMIF(#REF!,"*-Si-VEQ-*-"&amp;$A253&amp;"-"&amp;$AJ$2,#REF!)*BA$6-SUMIF(#REF!,"*-Si-VEQ-*-"&amp;$A253&amp;"-"&amp;$AJ$2,#REF!)*AZ$6)/BA$5</f>
        <v>#REF!</v>
      </c>
      <c r="BB253" s="20" t="e">
        <f>(SUMIF(#REF!,"*-Si-VEQ-*-"&amp;$A253&amp;"-"&amp;$AJ$2,#REF!)*BB$6-SUMIF(#REF!,"*-Si-VEQ-*-"&amp;$A253&amp;"-"&amp;$AJ$2,#REF!)*BA$6)/BB$5</f>
        <v>#REF!</v>
      </c>
      <c r="BC253" s="20" t="e">
        <f>(SUMIF(#REF!,"*-Si-VEQ-*-"&amp;$A253&amp;"-"&amp;$AJ$2,#REF!)*BC$6-SUMIF(#REF!,"*-Si-VEQ-*-"&amp;$A253&amp;"-"&amp;$AJ$2,#REF!)*BB$6)/BC$5</f>
        <v>#REF!</v>
      </c>
      <c r="BD253" s="20" t="e">
        <f>(SUMIF(#REF!,"*-Si-VEQ-*-"&amp;$A253&amp;"-"&amp;$AJ$2,#REF!)*BD$6-SUMIF(#REF!,"*-Si-VEQ-*-"&amp;$A253&amp;"-"&amp;$AJ$2,#REF!)*BC$6)/BD$5</f>
        <v>#REF!</v>
      </c>
      <c r="BE253" s="20" t="e">
        <f>(SUMIF(#REF!,"*-Si-VEQ-*-"&amp;$A253&amp;"-"&amp;$AJ$2,#REF!)*BE$6-SUMIF(#REF!,"*-Si-VEQ-*-"&amp;$A253&amp;"-"&amp;$AJ$2,#REF!)*BD$6)/BE$5</f>
        <v>#REF!</v>
      </c>
      <c r="BF253" s="20" t="e">
        <f>(SUMIF(#REF!,"*-Si-VEQ-*-"&amp;$A253&amp;"-"&amp;$AJ$2,#REF!)*BF$6-SUMIF(#REF!,"*-Si-VEQ-*-"&amp;$A253&amp;"-"&amp;$AJ$2,#REF!)*BE$6)/BF$5</f>
        <v>#REF!</v>
      </c>
      <c r="BG253" s="20" t="e">
        <f>(SUMIF(#REF!,"*-Si-VEQ-*-"&amp;$A253&amp;"-"&amp;$AJ$2,#REF!)*BG$6-SUMIF(#REF!,"*-Si-VEQ-*-"&amp;$A253&amp;"-"&amp;$AJ$2,#REF!)*BF$6)/BG$5</f>
        <v>#REF!</v>
      </c>
      <c r="BH253" s="20" t="e">
        <f>(SUMIF(#REF!,"*-Si-VEQ-*-"&amp;$A253&amp;"-"&amp;$AJ$2,#REF!)*BH$6-SUMIF(#REF!,"*-Si-VEQ-*-"&amp;$A253&amp;"-"&amp;$AJ$2,#REF!)*BG$6)/BH$5</f>
        <v>#REF!</v>
      </c>
      <c r="BI253" s="20" t="e">
        <f>(SUMIF(#REF!,"*-Si-VEQ-*-"&amp;$A253&amp;"-"&amp;$AJ$2,#REF!)*BI$6-SUMIF(#REF!,"*-Si-VEQ-*-"&amp;$A253&amp;"-"&amp;$AJ$2,#REF!)*BH$6)/BI$5</f>
        <v>#REF!</v>
      </c>
      <c r="BJ253" s="20" t="e">
        <f>(SUMIF(#REF!,"*-Si-VEQ-*-"&amp;$A253&amp;"-"&amp;$AJ$2,#REF!)*BJ$6-SUMIF(#REF!,"*-Si-VEQ-*-"&amp;$A253&amp;"-"&amp;$AJ$2,#REF!)*BI$6)/BJ$5</f>
        <v>#REF!</v>
      </c>
      <c r="BL253" s="25" t="e">
        <f>SUMIF(#REF!,"*-Si-USD-*-"&amp;$A253&amp;"-"&amp;$AJ$2,#REF!)</f>
        <v>#REF!</v>
      </c>
      <c r="BM253" s="21" t="e">
        <f>SUMIF(#REF!,"*-Si-USD-*-"&amp;$A253&amp;"-"&amp;$AJ$2,#REF!)</f>
        <v>#REF!</v>
      </c>
      <c r="BN253" s="21" t="e">
        <f>(SUMIF(#REF!,"*-Si-USD-*-"&amp;$A253&amp;"-"&amp;$AJ$2,#REF!)*BN$6-SUMIF(#REF!,"*-Si-USD-*-"&amp;$A253&amp;"-"&amp;$AJ$2,#REF!)*BM$6)/BN$5</f>
        <v>#REF!</v>
      </c>
      <c r="BO253" s="21" t="e">
        <f>(SUMIF(#REF!,"*-Si-USD-*-"&amp;$A253&amp;"-"&amp;$AJ$2,#REF!)*BO$6-SUMIF(#REF!,"*-Si-USD-*-"&amp;$A253&amp;"-"&amp;$AJ$2,#REF!)*BN$6)/BO$5</f>
        <v>#REF!</v>
      </c>
      <c r="BP253" s="21" t="e">
        <f>(SUMIF(#REF!,"*-Si-USD-*-"&amp;$A253&amp;"-"&amp;$AJ$2,#REF!)*BP$6-SUMIF(#REF!,"*-Si-USD-*-"&amp;$A253&amp;"-"&amp;$AJ$2,#REF!)*BO$6)/BP$5</f>
        <v>#REF!</v>
      </c>
      <c r="BQ253" s="21" t="e">
        <f>(SUMIF(#REF!,"*-Si-USD-*-"&amp;$A253&amp;"-"&amp;$AJ$2,#REF!)*BQ$6-SUMIF(#REF!,"*-Si-USD-*-"&amp;$A253&amp;"-"&amp;$AJ$2,#REF!)*BP$6)/BQ$5</f>
        <v>#REF!</v>
      </c>
      <c r="BR253" s="21" t="e">
        <f>(SUMIF(#REF!,"*-Si-USD-*-"&amp;$A253&amp;"-"&amp;$AJ$2,#REF!)*BR$6-SUMIF(#REF!,"*-Si-USD-*-"&amp;$A253&amp;"-"&amp;$AJ$2,#REF!)*BQ$6)/BR$5</f>
        <v>#REF!</v>
      </c>
      <c r="BS253" s="21" t="e">
        <f>(SUMIF(#REF!,"*-Si-USD-*-"&amp;$A253&amp;"-"&amp;$AJ$2,#REF!)*BS$6-SUMIF(#REF!,"*-Si-USD-*-"&amp;$A253&amp;"-"&amp;$AJ$2,#REF!)*BR$6)/BS$5</f>
        <v>#REF!</v>
      </c>
      <c r="BT253" s="21" t="e">
        <f>(SUMIF(#REF!,"*-Si-USD-*-"&amp;$A253&amp;"-"&amp;$AJ$2,#REF!)*BT$6-SUMIF(#REF!,"*-Si-USD-*-"&amp;$A253&amp;"-"&amp;$AJ$2,#REF!)*BS$6)/BT$5</f>
        <v>#REF!</v>
      </c>
      <c r="BU253" s="21" t="e">
        <f>(SUMIF(#REF!,"*-Si-USD-*-"&amp;$A253&amp;"-"&amp;$AJ$2,#REF!)*BU$6-SUMIF(#REF!,"*-Si-USD-*-"&amp;$A253&amp;"-"&amp;$AJ$2,#REF!)*BT$6)/BU$5</f>
        <v>#REF!</v>
      </c>
      <c r="BV253" s="21" t="e">
        <f>(SUMIF(#REF!,"*-Si-USD-*-"&amp;$A253&amp;"-"&amp;$AJ$2,#REF!)*BV$6-SUMIF(#REF!,"*-Si-USD-*-"&amp;$A253&amp;"-"&amp;$AJ$2,#REF!)*BU$6)/BV$5</f>
        <v>#REF!</v>
      </c>
      <c r="BW253" s="21" t="e">
        <f>(SUMIF(#REF!,"*-Si-USD-*-"&amp;$A253&amp;"-"&amp;$AJ$2,#REF!)*BW$6-SUMIF(#REF!,"*-Si-USD-*-"&amp;$A253&amp;"-"&amp;$AJ$2,#REF!)*BV$6)/BW$5</f>
        <v>#REF!</v>
      </c>
      <c r="BX253" s="21" t="e">
        <f>(SUMIF(#REF!,"*-Si-USD-*-"&amp;$A253&amp;"-"&amp;$AJ$2,#REF!)*BX$6-SUMIF(#REF!,"*-Si-USD-*-"&amp;$A253&amp;"-"&amp;$AJ$2,#REF!)*BW$6)/BX$5</f>
        <v>#REF!</v>
      </c>
      <c r="CB253" s="28">
        <f>IFERROR(1000*SUMIF(#REF!,"*-Si-*-Si-"&amp;$A253&amp;"-"&amp;$AJ$2,#REF!)/(SUM(CC253:CE253)*$BX$6),0)</f>
        <v>0</v>
      </c>
      <c r="CC253" s="22" t="e">
        <f>SUMIF(#REF!,"*-Si-VEF-Si-"&amp;$A253&amp;"-"&amp;$AJ$2,#REF!)</f>
        <v>#REF!</v>
      </c>
      <c r="CD253" s="23" t="e">
        <f>SUMIF(#REF!,"*-Si-VEQ-Si-"&amp;$A253&amp;"-"&amp;$AJ$2,#REF!)</f>
        <v>#REF!</v>
      </c>
      <c r="CE253" s="24" t="e">
        <f>SUMIF(#REF!,"*-Si-USD-Si-"&amp;$A253&amp;"-"&amp;$AJ$2,#REF!)</f>
        <v>#REF!</v>
      </c>
      <c r="CI253" s="15" t="str">
        <f t="shared" si="53"/>
        <v>E253</v>
      </c>
      <c r="CK253" s="16">
        <v>14</v>
      </c>
      <c r="CL253" s="16">
        <v>0</v>
      </c>
      <c r="CM253" s="16">
        <v>4</v>
      </c>
    </row>
    <row r="254" spans="1:91" ht="20.100000000000001" customHeight="1" x14ac:dyDescent="0.25">
      <c r="A254" s="18" t="s">
        <v>394</v>
      </c>
      <c r="E254" s="15" t="s">
        <v>395</v>
      </c>
      <c r="G254" s="15" t="str">
        <f t="shared" si="56"/>
        <v>D254</v>
      </c>
      <c r="I254" s="27">
        <f ca="1">IFERROR(1000*SUMIF(#REF!,"*-Si-*-*-"&amp;$A254&amp;"-"&amp;J$2,INDIRECT("'BD Ppto'!"&amp;#REF!))/(SUM(J254:L254)*L$415),0)</f>
        <v>0</v>
      </c>
      <c r="J254" s="19" t="e">
        <f ca="1">SUMIF(#REF!,"*-Si-VEF-*-"&amp;$A254&amp;"-"&amp;$J$2,INDIRECT("'BD Ppto'!"&amp;#REF!))</f>
        <v>#REF!</v>
      </c>
      <c r="K254" s="20" t="e">
        <f ca="1">SUMIF(#REF!,"*-Si-VEQ-*-"&amp;$A254&amp;"-"&amp;$J$2,INDIRECT("'BD Ppto'!"&amp;#REF!))</f>
        <v>#REF!</v>
      </c>
      <c r="L254" s="21" t="e">
        <f ca="1">SUMIF(#REF!,"*-Si-USD-*-"&amp;$A254&amp;"-"&amp;$J$2,INDIRECT("'BD Ppto'!"&amp;#REF!))</f>
        <v>#REF!</v>
      </c>
      <c r="N254" s="27">
        <f ca="1">IFERROR(1000*SUMIF(#REF!,"*-Si-*-*-"&amp;$A254&amp;"-"&amp;O$2,INDIRECT("'BD Ppto'!"&amp;#REF!))/(SUM(O254:Q254)*Q$415),0)</f>
        <v>0</v>
      </c>
      <c r="O254" s="19" t="e">
        <f ca="1">SUMIF(#REF!,"*-Si-VEF-*-"&amp;$A254&amp;"-"&amp;O$2,INDIRECT("'BD Ppto'!"&amp;#REF!))</f>
        <v>#REF!</v>
      </c>
      <c r="P254" s="20" t="e">
        <f ca="1">SUMIF(#REF!,"*-Si-VEQ-*-"&amp;$A254&amp;"-"&amp;O$2,INDIRECT("'BD Ppto'!"&amp;#REF!))</f>
        <v>#REF!</v>
      </c>
      <c r="Q254" s="21" t="e">
        <f ca="1">SUMIF(#REF!,"*-Si-USD-*-"&amp;$A254&amp;"-"&amp;O$2,INDIRECT("'BD Ppto'!"&amp;#REF!))</f>
        <v>#REF!</v>
      </c>
      <c r="S254" s="27">
        <f ca="1">IFERROR(1000*SUMIF(#REF!,"*-Si-*-*-"&amp;$A254&amp;"-"&amp;T$2,INDIRECT("'BD Ppto'!"&amp;#REF!))/(SUM(T254:V254)*V$415),0)</f>
        <v>0</v>
      </c>
      <c r="T254" s="19" t="e">
        <f ca="1">SUMIF(#REF!,"*-Si-VEF-*-"&amp;$A254&amp;"-"&amp;T$2,INDIRECT("'BD Ppto'!"&amp;#REF!))</f>
        <v>#REF!</v>
      </c>
      <c r="U254" s="20" t="e">
        <f ca="1">SUMIF(#REF!,"*-Si-VEQ-*-"&amp;$A254&amp;"-"&amp;T$2,INDIRECT("'BD Ppto'!"&amp;#REF!))</f>
        <v>#REF!</v>
      </c>
      <c r="V254" s="21" t="e">
        <f ca="1">SUMIF(#REF!,"*-Si-USD-*-"&amp;$A254&amp;"-"&amp;T$2,INDIRECT("'BD Ppto'!"&amp;#REF!))</f>
        <v>#REF!</v>
      </c>
      <c r="X254" s="27">
        <f ca="1">IFERROR(1000*SUMIF(#REF!,"*-Si-*-*-"&amp;$A254&amp;"-"&amp;Y$2,INDIRECT("'BD Ppto'!"&amp;#REF!))/(SUM(Y254:AA254)*AA$415),0)</f>
        <v>0</v>
      </c>
      <c r="Y254" s="19" t="e">
        <f ca="1">SUMIF(#REF!,"*-Si-VEF-*-"&amp;$A254&amp;"-"&amp;Y$2,INDIRECT("'BD Ppto'!"&amp;#REF!))</f>
        <v>#REF!</v>
      </c>
      <c r="Z254" s="20" t="e">
        <f ca="1">SUMIF(#REF!,"*-Si-VEQ-*-"&amp;$A254&amp;"-"&amp;Y$2,INDIRECT("'BD Ppto'!"&amp;#REF!))</f>
        <v>#REF!</v>
      </c>
      <c r="AA254" s="21" t="e">
        <f ca="1">SUMIF(#REF!,"*-Si-USD-*-"&amp;$A254&amp;"-"&amp;Y$2,INDIRECT("'BD Ppto'!"&amp;#REF!))</f>
        <v>#REF!</v>
      </c>
      <c r="AC254" s="28">
        <f ca="1">IFERROR(1000*SUMIF(#REF!,"*-Si-*-Si-"&amp;$A254&amp;"-"&amp;AD$2,INDIRECT("'BD Ppto'!"&amp;#REF!))/(SUM(AD254:AF254)*AF$415),0)</f>
        <v>0</v>
      </c>
      <c r="AD254" s="22" t="e">
        <f ca="1">SUMIF(#REF!,"*-Si-VEF-Si-"&amp;$A254&amp;"-"&amp;AD$2,INDIRECT("'BD Ppto'!"&amp;#REF!))</f>
        <v>#REF!</v>
      </c>
      <c r="AE254" s="23" t="e">
        <f ca="1">SUMIF(#REF!,"*-Si-VEQ-Si-"&amp;$A254&amp;"-"&amp;AD$2,INDIRECT("'BD Ppto'!"&amp;#REF!))</f>
        <v>#REF!</v>
      </c>
      <c r="AF254" s="24" t="e">
        <f ca="1">SUMIF(#REF!,"*-Si-USD-Si-"&amp;$A254&amp;"-"&amp;AD$2,INDIRECT("'BD Ppto'!"&amp;#REF!))</f>
        <v>#REF!</v>
      </c>
      <c r="AI254" s="27">
        <f>IFERROR(1000*SUMIF(#REF!,"*-Si-*-*-"&amp;$A254&amp;"-"&amp;$AJ$2,#REF!)/((SUMIF(#REF!,"*-Si-*-*-"&amp;$A254&amp;"-"&amp;$AJ$2,#REF!))*$AV$6),0)</f>
        <v>0</v>
      </c>
      <c r="AJ254" s="25" t="e">
        <f>SUMIF(#REF!,"*-Si-VEF-*-"&amp;$A254&amp;"-"&amp;$AJ$2,#REF!)</f>
        <v>#REF!</v>
      </c>
      <c r="AK254" s="19" t="e">
        <f>SUMIF(#REF!,"*-Si-VEF-*-"&amp;$A254&amp;"-"&amp;$AJ$2,#REF!)</f>
        <v>#REF!</v>
      </c>
      <c r="AL254" s="19" t="e">
        <f>(SUMIF(#REF!,"*-Si-VEF-*-"&amp;$A254&amp;"-"&amp;$AJ$2,#REF!)*AL$6-SUMIF(#REF!,"*-Si-VEF-*-"&amp;$A254&amp;"-"&amp;$AJ$2,#REF!)*AK$6)/AL$5</f>
        <v>#REF!</v>
      </c>
      <c r="AM254" s="19" t="e">
        <f>(SUMIF(#REF!,"*-Si-VEF-*-"&amp;$A254&amp;"-"&amp;$AJ$2,#REF!)*AM$6-SUMIF(#REF!,"*-Si-VEF-*-"&amp;$A254&amp;"-"&amp;$AJ$2,#REF!)*AL$6)/AM$5</f>
        <v>#REF!</v>
      </c>
      <c r="AN254" s="19" t="e">
        <f>(SUMIF(#REF!,"*-Si-VEF-*-"&amp;$A254&amp;"-"&amp;$AJ$2,#REF!)*AN$6-SUMIF(#REF!,"*-Si-VEF-*-"&amp;$A254&amp;"-"&amp;$AJ$2,#REF!)*AM$6)/AN$5</f>
        <v>#REF!</v>
      </c>
      <c r="AO254" s="19" t="e">
        <f>(SUMIF(#REF!,"*-Si-VEF-*-"&amp;$A254&amp;"-"&amp;$AJ$2,#REF!)*AO$6-SUMIF(#REF!,"*-Si-VEF-*-"&amp;$A254&amp;"-"&amp;$AJ$2,#REF!)*AN$6)/AO$5</f>
        <v>#REF!</v>
      </c>
      <c r="AP254" s="19" t="e">
        <f>(SUMIF(#REF!,"*-Si-VEF-*-"&amp;$A254&amp;"-"&amp;$AJ$2,#REF!)*AP$6-SUMIF(#REF!,"*-Si-VEF-*-"&amp;$A254&amp;"-"&amp;$AJ$2,#REF!)*AO$6)/AP$5</f>
        <v>#REF!</v>
      </c>
      <c r="AQ254" s="19" t="e">
        <f>(SUMIF(#REF!,"*-Si-VEF-*-"&amp;$A254&amp;"-"&amp;$AJ$2,#REF!)*AQ$6-SUMIF(#REF!,"*-Si-VEF-*-"&amp;$A254&amp;"-"&amp;$AJ$2,#REF!)*AP$6)/AQ$5</f>
        <v>#REF!</v>
      </c>
      <c r="AR254" s="19" t="e">
        <f>(SUMIF(#REF!,"*-Si-VEF-*-"&amp;$A254&amp;"-"&amp;$AJ$2,#REF!)*AR$6-SUMIF(#REF!,"*-Si-VEF-*-"&amp;$A254&amp;"-"&amp;$AJ$2,#REF!)*AQ$6)/AR$5</f>
        <v>#REF!</v>
      </c>
      <c r="AS254" s="19" t="e">
        <f>(SUMIF(#REF!,"*-Si-VEF-*-"&amp;$A254&amp;"-"&amp;$AJ$2,#REF!)*AS$6-SUMIF(#REF!,"*-Si-VEF-*-"&amp;$A254&amp;"-"&amp;$AJ$2,#REF!)*AR$6)/AS$5</f>
        <v>#REF!</v>
      </c>
      <c r="AT254" s="19" t="e">
        <f>(SUMIF(#REF!,"*-Si-VEF-*-"&amp;$A254&amp;"-"&amp;$AJ$2,#REF!)*AT$6-SUMIF(#REF!,"*-Si-VEF-*-"&amp;$A254&amp;"-"&amp;$AJ$2,#REF!)*AS$6)/AT$5</f>
        <v>#REF!</v>
      </c>
      <c r="AU254" s="19" t="e">
        <f>(SUMIF(#REF!,"*-Si-VEF-*-"&amp;$A254&amp;"-"&amp;$AJ$2,#REF!)*AU$6-SUMIF(#REF!,"*-Si-VEF-*-"&amp;$A254&amp;"-"&amp;$AJ$2,#REF!)*AT$6)/AU$5</f>
        <v>#REF!</v>
      </c>
      <c r="AV254" s="19" t="e">
        <f>(SUMIF(#REF!,"*-Si-VEF-*-"&amp;$A254&amp;"-"&amp;$AJ$2,#REF!)*AV$6-SUMIF(#REF!,"*-Si-VEF-*-"&amp;$A254&amp;"-"&amp;$AJ$2,#REF!)*AU$6)/AV$5</f>
        <v>#REF!</v>
      </c>
      <c r="AX254" s="25" t="e">
        <f>SUMIF(#REF!,"*-Si-VEQ-*-"&amp;$A254&amp;"-"&amp;$AJ$2,#REF!)</f>
        <v>#REF!</v>
      </c>
      <c r="AY254" s="20" t="e">
        <f>SUMIF(#REF!,"*-Si-VEQ-*-"&amp;$A254&amp;"-"&amp;$AJ$2,#REF!)</f>
        <v>#REF!</v>
      </c>
      <c r="AZ254" s="20" t="e">
        <f>(SUMIF(#REF!,"*-Si-VEQ-*-"&amp;$A254&amp;"-"&amp;$AJ$2,#REF!)*AZ$6-SUMIF(#REF!,"*-Si-VEQ-*-"&amp;$A254&amp;"-"&amp;$AJ$2,#REF!)*AY$6)/AZ$5</f>
        <v>#REF!</v>
      </c>
      <c r="BA254" s="20" t="e">
        <f>(SUMIF(#REF!,"*-Si-VEQ-*-"&amp;$A254&amp;"-"&amp;$AJ$2,#REF!)*BA$6-SUMIF(#REF!,"*-Si-VEQ-*-"&amp;$A254&amp;"-"&amp;$AJ$2,#REF!)*AZ$6)/BA$5</f>
        <v>#REF!</v>
      </c>
      <c r="BB254" s="20" t="e">
        <f>(SUMIF(#REF!,"*-Si-VEQ-*-"&amp;$A254&amp;"-"&amp;$AJ$2,#REF!)*BB$6-SUMIF(#REF!,"*-Si-VEQ-*-"&amp;$A254&amp;"-"&amp;$AJ$2,#REF!)*BA$6)/BB$5</f>
        <v>#REF!</v>
      </c>
      <c r="BC254" s="20" t="e">
        <f>(SUMIF(#REF!,"*-Si-VEQ-*-"&amp;$A254&amp;"-"&amp;$AJ$2,#REF!)*BC$6-SUMIF(#REF!,"*-Si-VEQ-*-"&amp;$A254&amp;"-"&amp;$AJ$2,#REF!)*BB$6)/BC$5</f>
        <v>#REF!</v>
      </c>
      <c r="BD254" s="20" t="e">
        <f>(SUMIF(#REF!,"*-Si-VEQ-*-"&amp;$A254&amp;"-"&amp;$AJ$2,#REF!)*BD$6-SUMIF(#REF!,"*-Si-VEQ-*-"&amp;$A254&amp;"-"&amp;$AJ$2,#REF!)*BC$6)/BD$5</f>
        <v>#REF!</v>
      </c>
      <c r="BE254" s="20" t="e">
        <f>(SUMIF(#REF!,"*-Si-VEQ-*-"&amp;$A254&amp;"-"&amp;$AJ$2,#REF!)*BE$6-SUMIF(#REF!,"*-Si-VEQ-*-"&amp;$A254&amp;"-"&amp;$AJ$2,#REF!)*BD$6)/BE$5</f>
        <v>#REF!</v>
      </c>
      <c r="BF254" s="20" t="e">
        <f>(SUMIF(#REF!,"*-Si-VEQ-*-"&amp;$A254&amp;"-"&amp;$AJ$2,#REF!)*BF$6-SUMIF(#REF!,"*-Si-VEQ-*-"&amp;$A254&amp;"-"&amp;$AJ$2,#REF!)*BE$6)/BF$5</f>
        <v>#REF!</v>
      </c>
      <c r="BG254" s="20" t="e">
        <f>(SUMIF(#REF!,"*-Si-VEQ-*-"&amp;$A254&amp;"-"&amp;$AJ$2,#REF!)*BG$6-SUMIF(#REF!,"*-Si-VEQ-*-"&amp;$A254&amp;"-"&amp;$AJ$2,#REF!)*BF$6)/BG$5</f>
        <v>#REF!</v>
      </c>
      <c r="BH254" s="20" t="e">
        <f>(SUMIF(#REF!,"*-Si-VEQ-*-"&amp;$A254&amp;"-"&amp;$AJ$2,#REF!)*BH$6-SUMIF(#REF!,"*-Si-VEQ-*-"&amp;$A254&amp;"-"&amp;$AJ$2,#REF!)*BG$6)/BH$5</f>
        <v>#REF!</v>
      </c>
      <c r="BI254" s="20" t="e">
        <f>(SUMIF(#REF!,"*-Si-VEQ-*-"&amp;$A254&amp;"-"&amp;$AJ$2,#REF!)*BI$6-SUMIF(#REF!,"*-Si-VEQ-*-"&amp;$A254&amp;"-"&amp;$AJ$2,#REF!)*BH$6)/BI$5</f>
        <v>#REF!</v>
      </c>
      <c r="BJ254" s="20" t="e">
        <f>(SUMIF(#REF!,"*-Si-VEQ-*-"&amp;$A254&amp;"-"&amp;$AJ$2,#REF!)*BJ$6-SUMIF(#REF!,"*-Si-VEQ-*-"&amp;$A254&amp;"-"&amp;$AJ$2,#REF!)*BI$6)/BJ$5</f>
        <v>#REF!</v>
      </c>
      <c r="BL254" s="25" t="e">
        <f>SUMIF(#REF!,"*-Si-USD-*-"&amp;$A254&amp;"-"&amp;$AJ$2,#REF!)</f>
        <v>#REF!</v>
      </c>
      <c r="BM254" s="21" t="e">
        <f>SUMIF(#REF!,"*-Si-USD-*-"&amp;$A254&amp;"-"&amp;$AJ$2,#REF!)</f>
        <v>#REF!</v>
      </c>
      <c r="BN254" s="21" t="e">
        <f>(SUMIF(#REF!,"*-Si-USD-*-"&amp;$A254&amp;"-"&amp;$AJ$2,#REF!)*BN$6-SUMIF(#REF!,"*-Si-USD-*-"&amp;$A254&amp;"-"&amp;$AJ$2,#REF!)*BM$6)/BN$5</f>
        <v>#REF!</v>
      </c>
      <c r="BO254" s="21" t="e">
        <f>(SUMIF(#REF!,"*-Si-USD-*-"&amp;$A254&amp;"-"&amp;$AJ$2,#REF!)*BO$6-SUMIF(#REF!,"*-Si-USD-*-"&amp;$A254&amp;"-"&amp;$AJ$2,#REF!)*BN$6)/BO$5</f>
        <v>#REF!</v>
      </c>
      <c r="BP254" s="21" t="e">
        <f>(SUMIF(#REF!,"*-Si-USD-*-"&amp;$A254&amp;"-"&amp;$AJ$2,#REF!)*BP$6-SUMIF(#REF!,"*-Si-USD-*-"&amp;$A254&amp;"-"&amp;$AJ$2,#REF!)*BO$6)/BP$5</f>
        <v>#REF!</v>
      </c>
      <c r="BQ254" s="21" t="e">
        <f>(SUMIF(#REF!,"*-Si-USD-*-"&amp;$A254&amp;"-"&amp;$AJ$2,#REF!)*BQ$6-SUMIF(#REF!,"*-Si-USD-*-"&amp;$A254&amp;"-"&amp;$AJ$2,#REF!)*BP$6)/BQ$5</f>
        <v>#REF!</v>
      </c>
      <c r="BR254" s="21" t="e">
        <f>(SUMIF(#REF!,"*-Si-USD-*-"&amp;$A254&amp;"-"&amp;$AJ$2,#REF!)*BR$6-SUMIF(#REF!,"*-Si-USD-*-"&amp;$A254&amp;"-"&amp;$AJ$2,#REF!)*BQ$6)/BR$5</f>
        <v>#REF!</v>
      </c>
      <c r="BS254" s="21" t="e">
        <f>(SUMIF(#REF!,"*-Si-USD-*-"&amp;$A254&amp;"-"&amp;$AJ$2,#REF!)*BS$6-SUMIF(#REF!,"*-Si-USD-*-"&amp;$A254&amp;"-"&amp;$AJ$2,#REF!)*BR$6)/BS$5</f>
        <v>#REF!</v>
      </c>
      <c r="BT254" s="21" t="e">
        <f>(SUMIF(#REF!,"*-Si-USD-*-"&amp;$A254&amp;"-"&amp;$AJ$2,#REF!)*BT$6-SUMIF(#REF!,"*-Si-USD-*-"&amp;$A254&amp;"-"&amp;$AJ$2,#REF!)*BS$6)/BT$5</f>
        <v>#REF!</v>
      </c>
      <c r="BU254" s="21" t="e">
        <f>(SUMIF(#REF!,"*-Si-USD-*-"&amp;$A254&amp;"-"&amp;$AJ$2,#REF!)*BU$6-SUMIF(#REF!,"*-Si-USD-*-"&amp;$A254&amp;"-"&amp;$AJ$2,#REF!)*BT$6)/BU$5</f>
        <v>#REF!</v>
      </c>
      <c r="BV254" s="21" t="e">
        <f>(SUMIF(#REF!,"*-Si-USD-*-"&amp;$A254&amp;"-"&amp;$AJ$2,#REF!)*BV$6-SUMIF(#REF!,"*-Si-USD-*-"&amp;$A254&amp;"-"&amp;$AJ$2,#REF!)*BU$6)/BV$5</f>
        <v>#REF!</v>
      </c>
      <c r="BW254" s="21" t="e">
        <f>(SUMIF(#REF!,"*-Si-USD-*-"&amp;$A254&amp;"-"&amp;$AJ$2,#REF!)*BW$6-SUMIF(#REF!,"*-Si-USD-*-"&amp;$A254&amp;"-"&amp;$AJ$2,#REF!)*BV$6)/BW$5</f>
        <v>#REF!</v>
      </c>
      <c r="BX254" s="21" t="e">
        <f>(SUMIF(#REF!,"*-Si-USD-*-"&amp;$A254&amp;"-"&amp;$AJ$2,#REF!)*BX$6-SUMIF(#REF!,"*-Si-USD-*-"&amp;$A254&amp;"-"&amp;$AJ$2,#REF!)*BW$6)/BX$5</f>
        <v>#REF!</v>
      </c>
      <c r="CB254" s="28">
        <f>IFERROR(1000*SUMIF(#REF!,"*-Si-*-Si-"&amp;$A254&amp;"-"&amp;$AJ$2,#REF!)/(SUM(CC254:CE254)*$BX$6),0)</f>
        <v>0</v>
      </c>
      <c r="CC254" s="22" t="e">
        <f>SUMIF(#REF!,"*-Si-VEF-Si-"&amp;$A254&amp;"-"&amp;$AJ$2,#REF!)</f>
        <v>#REF!</v>
      </c>
      <c r="CD254" s="23" t="e">
        <f>SUMIF(#REF!,"*-Si-VEQ-Si-"&amp;$A254&amp;"-"&amp;$AJ$2,#REF!)</f>
        <v>#REF!</v>
      </c>
      <c r="CE254" s="24" t="e">
        <f>SUMIF(#REF!,"*-Si-USD-Si-"&amp;$A254&amp;"-"&amp;$AJ$2,#REF!)</f>
        <v>#REF!</v>
      </c>
      <c r="CI254" s="15" t="str">
        <f t="shared" si="53"/>
        <v>E254</v>
      </c>
      <c r="CK254" s="16">
        <v>17</v>
      </c>
      <c r="CL254" s="16">
        <v>0</v>
      </c>
      <c r="CM254" s="16">
        <v>4</v>
      </c>
    </row>
    <row r="255" spans="1:91" ht="20.100000000000001" customHeight="1" x14ac:dyDescent="0.25">
      <c r="A255" s="18" t="s">
        <v>396</v>
      </c>
      <c r="E255" s="15" t="s">
        <v>397</v>
      </c>
      <c r="G255" s="15" t="str">
        <f t="shared" si="56"/>
        <v>D255</v>
      </c>
      <c r="I255" s="27">
        <f ca="1">IFERROR(1000*SUMIF(#REF!,"*-Si-*-*-"&amp;$A255&amp;"-"&amp;J$2,INDIRECT("'BD Ppto'!"&amp;#REF!))/(SUM(J255:L255)*L$415),0)</f>
        <v>0</v>
      </c>
      <c r="J255" s="19" t="e">
        <f ca="1">SUMIF(#REF!,"*-Si-VEF-*-"&amp;$A255&amp;"-"&amp;$J$2,INDIRECT("'BD Ppto'!"&amp;#REF!))</f>
        <v>#REF!</v>
      </c>
      <c r="K255" s="20" t="e">
        <f ca="1">SUMIF(#REF!,"*-Si-VEQ-*-"&amp;$A255&amp;"-"&amp;$J$2,INDIRECT("'BD Ppto'!"&amp;#REF!))</f>
        <v>#REF!</v>
      </c>
      <c r="L255" s="21" t="e">
        <f ca="1">SUMIF(#REF!,"*-Si-USD-*-"&amp;$A255&amp;"-"&amp;$J$2,INDIRECT("'BD Ppto'!"&amp;#REF!))</f>
        <v>#REF!</v>
      </c>
      <c r="N255" s="27">
        <f ca="1">IFERROR(1000*SUMIF(#REF!,"*-Si-*-*-"&amp;$A255&amp;"-"&amp;O$2,INDIRECT("'BD Ppto'!"&amp;#REF!))/(SUM(O255:Q255)*Q$415),0)</f>
        <v>0</v>
      </c>
      <c r="O255" s="19" t="e">
        <f ca="1">SUMIF(#REF!,"*-Si-VEF-*-"&amp;$A255&amp;"-"&amp;O$2,INDIRECT("'BD Ppto'!"&amp;#REF!))</f>
        <v>#REF!</v>
      </c>
      <c r="P255" s="20" t="e">
        <f ca="1">SUMIF(#REF!,"*-Si-VEQ-*-"&amp;$A255&amp;"-"&amp;O$2,INDIRECT("'BD Ppto'!"&amp;#REF!))</f>
        <v>#REF!</v>
      </c>
      <c r="Q255" s="21" t="e">
        <f ca="1">SUMIF(#REF!,"*-Si-USD-*-"&amp;$A255&amp;"-"&amp;O$2,INDIRECT("'BD Ppto'!"&amp;#REF!))</f>
        <v>#REF!</v>
      </c>
      <c r="S255" s="27">
        <f ca="1">IFERROR(1000*SUMIF(#REF!,"*-Si-*-*-"&amp;$A255&amp;"-"&amp;T$2,INDIRECT("'BD Ppto'!"&amp;#REF!))/(SUM(T255:V255)*V$415),0)</f>
        <v>0</v>
      </c>
      <c r="T255" s="19" t="e">
        <f ca="1">SUMIF(#REF!,"*-Si-VEF-*-"&amp;$A255&amp;"-"&amp;T$2,INDIRECT("'BD Ppto'!"&amp;#REF!))</f>
        <v>#REF!</v>
      </c>
      <c r="U255" s="20" t="e">
        <f ca="1">SUMIF(#REF!,"*-Si-VEQ-*-"&amp;$A255&amp;"-"&amp;T$2,INDIRECT("'BD Ppto'!"&amp;#REF!))</f>
        <v>#REF!</v>
      </c>
      <c r="V255" s="21" t="e">
        <f ca="1">SUMIF(#REF!,"*-Si-USD-*-"&amp;$A255&amp;"-"&amp;T$2,INDIRECT("'BD Ppto'!"&amp;#REF!))</f>
        <v>#REF!</v>
      </c>
      <c r="X255" s="27">
        <f ca="1">IFERROR(1000*SUMIF(#REF!,"*-Si-*-*-"&amp;$A255&amp;"-"&amp;Y$2,INDIRECT("'BD Ppto'!"&amp;#REF!))/(SUM(Y255:AA255)*AA$415),0)</f>
        <v>0</v>
      </c>
      <c r="Y255" s="19" t="e">
        <f ca="1">SUMIF(#REF!,"*-Si-VEF-*-"&amp;$A255&amp;"-"&amp;Y$2,INDIRECT("'BD Ppto'!"&amp;#REF!))</f>
        <v>#REF!</v>
      </c>
      <c r="Z255" s="20" t="e">
        <f ca="1">SUMIF(#REF!,"*-Si-VEQ-*-"&amp;$A255&amp;"-"&amp;Y$2,INDIRECT("'BD Ppto'!"&amp;#REF!))</f>
        <v>#REF!</v>
      </c>
      <c r="AA255" s="21" t="e">
        <f ca="1">SUMIF(#REF!,"*-Si-USD-*-"&amp;$A255&amp;"-"&amp;Y$2,INDIRECT("'BD Ppto'!"&amp;#REF!))</f>
        <v>#REF!</v>
      </c>
      <c r="AC255" s="28">
        <f ca="1">IFERROR(1000*SUMIF(#REF!,"*-Si-*-Si-"&amp;$A255&amp;"-"&amp;AD$2,INDIRECT("'BD Ppto'!"&amp;#REF!))/(SUM(AD255:AF255)*AF$415),0)</f>
        <v>0</v>
      </c>
      <c r="AD255" s="22" t="e">
        <f ca="1">SUMIF(#REF!,"*-Si-VEF-Si-"&amp;$A255&amp;"-"&amp;AD$2,INDIRECT("'BD Ppto'!"&amp;#REF!))</f>
        <v>#REF!</v>
      </c>
      <c r="AE255" s="23" t="e">
        <f ca="1">SUMIF(#REF!,"*-Si-VEQ-Si-"&amp;$A255&amp;"-"&amp;AD$2,INDIRECT("'BD Ppto'!"&amp;#REF!))</f>
        <v>#REF!</v>
      </c>
      <c r="AF255" s="24" t="e">
        <f ca="1">SUMIF(#REF!,"*-Si-USD-Si-"&amp;$A255&amp;"-"&amp;AD$2,INDIRECT("'BD Ppto'!"&amp;#REF!))</f>
        <v>#REF!</v>
      </c>
      <c r="AI255" s="27">
        <f>IFERROR(1000*SUMIF(#REF!,"*-Si-*-*-"&amp;$A255&amp;"-"&amp;$AJ$2,#REF!)/((SUMIF(#REF!,"*-Si-*-*-"&amp;$A255&amp;"-"&amp;$AJ$2,#REF!))*$AV$6),0)</f>
        <v>0</v>
      </c>
      <c r="AJ255" s="25" t="e">
        <f>SUMIF(#REF!,"*-Si-VEF-*-"&amp;$A255&amp;"-"&amp;$AJ$2,#REF!)</f>
        <v>#REF!</v>
      </c>
      <c r="AK255" s="19" t="e">
        <f>SUMIF(#REF!,"*-Si-VEF-*-"&amp;$A255&amp;"-"&amp;$AJ$2,#REF!)</f>
        <v>#REF!</v>
      </c>
      <c r="AL255" s="19" t="e">
        <f>(SUMIF(#REF!,"*-Si-VEF-*-"&amp;$A255&amp;"-"&amp;$AJ$2,#REF!)*AL$6-SUMIF(#REF!,"*-Si-VEF-*-"&amp;$A255&amp;"-"&amp;$AJ$2,#REF!)*AK$6)/AL$5</f>
        <v>#REF!</v>
      </c>
      <c r="AM255" s="19" t="e">
        <f>(SUMIF(#REF!,"*-Si-VEF-*-"&amp;$A255&amp;"-"&amp;$AJ$2,#REF!)*AM$6-SUMIF(#REF!,"*-Si-VEF-*-"&amp;$A255&amp;"-"&amp;$AJ$2,#REF!)*AL$6)/AM$5</f>
        <v>#REF!</v>
      </c>
      <c r="AN255" s="19" t="e">
        <f>(SUMIF(#REF!,"*-Si-VEF-*-"&amp;$A255&amp;"-"&amp;$AJ$2,#REF!)*AN$6-SUMIF(#REF!,"*-Si-VEF-*-"&amp;$A255&amp;"-"&amp;$AJ$2,#REF!)*AM$6)/AN$5</f>
        <v>#REF!</v>
      </c>
      <c r="AO255" s="19" t="e">
        <f>(SUMIF(#REF!,"*-Si-VEF-*-"&amp;$A255&amp;"-"&amp;$AJ$2,#REF!)*AO$6-SUMIF(#REF!,"*-Si-VEF-*-"&amp;$A255&amp;"-"&amp;$AJ$2,#REF!)*AN$6)/AO$5</f>
        <v>#REF!</v>
      </c>
      <c r="AP255" s="19" t="e">
        <f>(SUMIF(#REF!,"*-Si-VEF-*-"&amp;$A255&amp;"-"&amp;$AJ$2,#REF!)*AP$6-SUMIF(#REF!,"*-Si-VEF-*-"&amp;$A255&amp;"-"&amp;$AJ$2,#REF!)*AO$6)/AP$5</f>
        <v>#REF!</v>
      </c>
      <c r="AQ255" s="19" t="e">
        <f>(SUMIF(#REF!,"*-Si-VEF-*-"&amp;$A255&amp;"-"&amp;$AJ$2,#REF!)*AQ$6-SUMIF(#REF!,"*-Si-VEF-*-"&amp;$A255&amp;"-"&amp;$AJ$2,#REF!)*AP$6)/AQ$5</f>
        <v>#REF!</v>
      </c>
      <c r="AR255" s="19" t="e">
        <f>(SUMIF(#REF!,"*-Si-VEF-*-"&amp;$A255&amp;"-"&amp;$AJ$2,#REF!)*AR$6-SUMIF(#REF!,"*-Si-VEF-*-"&amp;$A255&amp;"-"&amp;$AJ$2,#REF!)*AQ$6)/AR$5</f>
        <v>#REF!</v>
      </c>
      <c r="AS255" s="19" t="e">
        <f>(SUMIF(#REF!,"*-Si-VEF-*-"&amp;$A255&amp;"-"&amp;$AJ$2,#REF!)*AS$6-SUMIF(#REF!,"*-Si-VEF-*-"&amp;$A255&amp;"-"&amp;$AJ$2,#REF!)*AR$6)/AS$5</f>
        <v>#REF!</v>
      </c>
      <c r="AT255" s="19" t="e">
        <f>(SUMIF(#REF!,"*-Si-VEF-*-"&amp;$A255&amp;"-"&amp;$AJ$2,#REF!)*AT$6-SUMIF(#REF!,"*-Si-VEF-*-"&amp;$A255&amp;"-"&amp;$AJ$2,#REF!)*AS$6)/AT$5</f>
        <v>#REF!</v>
      </c>
      <c r="AU255" s="19" t="e">
        <f>(SUMIF(#REF!,"*-Si-VEF-*-"&amp;$A255&amp;"-"&amp;$AJ$2,#REF!)*AU$6-SUMIF(#REF!,"*-Si-VEF-*-"&amp;$A255&amp;"-"&amp;$AJ$2,#REF!)*AT$6)/AU$5</f>
        <v>#REF!</v>
      </c>
      <c r="AV255" s="19" t="e">
        <f>(SUMIF(#REF!,"*-Si-VEF-*-"&amp;$A255&amp;"-"&amp;$AJ$2,#REF!)*AV$6-SUMIF(#REF!,"*-Si-VEF-*-"&amp;$A255&amp;"-"&amp;$AJ$2,#REF!)*AU$6)/AV$5</f>
        <v>#REF!</v>
      </c>
      <c r="AX255" s="25" t="e">
        <f>SUMIF(#REF!,"*-Si-VEQ-*-"&amp;$A255&amp;"-"&amp;$AJ$2,#REF!)</f>
        <v>#REF!</v>
      </c>
      <c r="AY255" s="20" t="e">
        <f>SUMIF(#REF!,"*-Si-VEQ-*-"&amp;$A255&amp;"-"&amp;$AJ$2,#REF!)</f>
        <v>#REF!</v>
      </c>
      <c r="AZ255" s="20" t="e">
        <f>(SUMIF(#REF!,"*-Si-VEQ-*-"&amp;$A255&amp;"-"&amp;$AJ$2,#REF!)*AZ$6-SUMIF(#REF!,"*-Si-VEQ-*-"&amp;$A255&amp;"-"&amp;$AJ$2,#REF!)*AY$6)/AZ$5</f>
        <v>#REF!</v>
      </c>
      <c r="BA255" s="20" t="e">
        <f>(SUMIF(#REF!,"*-Si-VEQ-*-"&amp;$A255&amp;"-"&amp;$AJ$2,#REF!)*BA$6-SUMIF(#REF!,"*-Si-VEQ-*-"&amp;$A255&amp;"-"&amp;$AJ$2,#REF!)*AZ$6)/BA$5</f>
        <v>#REF!</v>
      </c>
      <c r="BB255" s="20" t="e">
        <f>(SUMIF(#REF!,"*-Si-VEQ-*-"&amp;$A255&amp;"-"&amp;$AJ$2,#REF!)*BB$6-SUMIF(#REF!,"*-Si-VEQ-*-"&amp;$A255&amp;"-"&amp;$AJ$2,#REF!)*BA$6)/BB$5</f>
        <v>#REF!</v>
      </c>
      <c r="BC255" s="20" t="e">
        <f>(SUMIF(#REF!,"*-Si-VEQ-*-"&amp;$A255&amp;"-"&amp;$AJ$2,#REF!)*BC$6-SUMIF(#REF!,"*-Si-VEQ-*-"&amp;$A255&amp;"-"&amp;$AJ$2,#REF!)*BB$6)/BC$5</f>
        <v>#REF!</v>
      </c>
      <c r="BD255" s="20" t="e">
        <f>(SUMIF(#REF!,"*-Si-VEQ-*-"&amp;$A255&amp;"-"&amp;$AJ$2,#REF!)*BD$6-SUMIF(#REF!,"*-Si-VEQ-*-"&amp;$A255&amp;"-"&amp;$AJ$2,#REF!)*BC$6)/BD$5</f>
        <v>#REF!</v>
      </c>
      <c r="BE255" s="20" t="e">
        <f>(SUMIF(#REF!,"*-Si-VEQ-*-"&amp;$A255&amp;"-"&amp;$AJ$2,#REF!)*BE$6-SUMIF(#REF!,"*-Si-VEQ-*-"&amp;$A255&amp;"-"&amp;$AJ$2,#REF!)*BD$6)/BE$5</f>
        <v>#REF!</v>
      </c>
      <c r="BF255" s="20" t="e">
        <f>(SUMIF(#REF!,"*-Si-VEQ-*-"&amp;$A255&amp;"-"&amp;$AJ$2,#REF!)*BF$6-SUMIF(#REF!,"*-Si-VEQ-*-"&amp;$A255&amp;"-"&amp;$AJ$2,#REF!)*BE$6)/BF$5</f>
        <v>#REF!</v>
      </c>
      <c r="BG255" s="20" t="e">
        <f>(SUMIF(#REF!,"*-Si-VEQ-*-"&amp;$A255&amp;"-"&amp;$AJ$2,#REF!)*BG$6-SUMIF(#REF!,"*-Si-VEQ-*-"&amp;$A255&amp;"-"&amp;$AJ$2,#REF!)*BF$6)/BG$5</f>
        <v>#REF!</v>
      </c>
      <c r="BH255" s="20" t="e">
        <f>(SUMIF(#REF!,"*-Si-VEQ-*-"&amp;$A255&amp;"-"&amp;$AJ$2,#REF!)*BH$6-SUMIF(#REF!,"*-Si-VEQ-*-"&amp;$A255&amp;"-"&amp;$AJ$2,#REF!)*BG$6)/BH$5</f>
        <v>#REF!</v>
      </c>
      <c r="BI255" s="20" t="e">
        <f>(SUMIF(#REF!,"*-Si-VEQ-*-"&amp;$A255&amp;"-"&amp;$AJ$2,#REF!)*BI$6-SUMIF(#REF!,"*-Si-VEQ-*-"&amp;$A255&amp;"-"&amp;$AJ$2,#REF!)*BH$6)/BI$5</f>
        <v>#REF!</v>
      </c>
      <c r="BJ255" s="20" t="e">
        <f>(SUMIF(#REF!,"*-Si-VEQ-*-"&amp;$A255&amp;"-"&amp;$AJ$2,#REF!)*BJ$6-SUMIF(#REF!,"*-Si-VEQ-*-"&amp;$A255&amp;"-"&amp;$AJ$2,#REF!)*BI$6)/BJ$5</f>
        <v>#REF!</v>
      </c>
      <c r="BL255" s="25" t="e">
        <f>SUMIF(#REF!,"*-Si-USD-*-"&amp;$A255&amp;"-"&amp;$AJ$2,#REF!)</f>
        <v>#REF!</v>
      </c>
      <c r="BM255" s="21" t="e">
        <f>SUMIF(#REF!,"*-Si-USD-*-"&amp;$A255&amp;"-"&amp;$AJ$2,#REF!)</f>
        <v>#REF!</v>
      </c>
      <c r="BN255" s="21" t="e">
        <f>(SUMIF(#REF!,"*-Si-USD-*-"&amp;$A255&amp;"-"&amp;$AJ$2,#REF!)*BN$6-SUMIF(#REF!,"*-Si-USD-*-"&amp;$A255&amp;"-"&amp;$AJ$2,#REF!)*BM$6)/BN$5</f>
        <v>#REF!</v>
      </c>
      <c r="BO255" s="21" t="e">
        <f>(SUMIF(#REF!,"*-Si-USD-*-"&amp;$A255&amp;"-"&amp;$AJ$2,#REF!)*BO$6-SUMIF(#REF!,"*-Si-USD-*-"&amp;$A255&amp;"-"&amp;$AJ$2,#REF!)*BN$6)/BO$5</f>
        <v>#REF!</v>
      </c>
      <c r="BP255" s="21" t="e">
        <f>(SUMIF(#REF!,"*-Si-USD-*-"&amp;$A255&amp;"-"&amp;$AJ$2,#REF!)*BP$6-SUMIF(#REF!,"*-Si-USD-*-"&amp;$A255&amp;"-"&amp;$AJ$2,#REF!)*BO$6)/BP$5</f>
        <v>#REF!</v>
      </c>
      <c r="BQ255" s="21" t="e">
        <f>(SUMIF(#REF!,"*-Si-USD-*-"&amp;$A255&amp;"-"&amp;$AJ$2,#REF!)*BQ$6-SUMIF(#REF!,"*-Si-USD-*-"&amp;$A255&amp;"-"&amp;$AJ$2,#REF!)*BP$6)/BQ$5</f>
        <v>#REF!</v>
      </c>
      <c r="BR255" s="21" t="e">
        <f>(SUMIF(#REF!,"*-Si-USD-*-"&amp;$A255&amp;"-"&amp;$AJ$2,#REF!)*BR$6-SUMIF(#REF!,"*-Si-USD-*-"&amp;$A255&amp;"-"&amp;$AJ$2,#REF!)*BQ$6)/BR$5</f>
        <v>#REF!</v>
      </c>
      <c r="BS255" s="21" t="e">
        <f>(SUMIF(#REF!,"*-Si-USD-*-"&amp;$A255&amp;"-"&amp;$AJ$2,#REF!)*BS$6-SUMIF(#REF!,"*-Si-USD-*-"&amp;$A255&amp;"-"&amp;$AJ$2,#REF!)*BR$6)/BS$5</f>
        <v>#REF!</v>
      </c>
      <c r="BT255" s="21" t="e">
        <f>(SUMIF(#REF!,"*-Si-USD-*-"&amp;$A255&amp;"-"&amp;$AJ$2,#REF!)*BT$6-SUMIF(#REF!,"*-Si-USD-*-"&amp;$A255&amp;"-"&amp;$AJ$2,#REF!)*BS$6)/BT$5</f>
        <v>#REF!</v>
      </c>
      <c r="BU255" s="21" t="e">
        <f>(SUMIF(#REF!,"*-Si-USD-*-"&amp;$A255&amp;"-"&amp;$AJ$2,#REF!)*BU$6-SUMIF(#REF!,"*-Si-USD-*-"&amp;$A255&amp;"-"&amp;$AJ$2,#REF!)*BT$6)/BU$5</f>
        <v>#REF!</v>
      </c>
      <c r="BV255" s="21" t="e">
        <f>(SUMIF(#REF!,"*-Si-USD-*-"&amp;$A255&amp;"-"&amp;$AJ$2,#REF!)*BV$6-SUMIF(#REF!,"*-Si-USD-*-"&amp;$A255&amp;"-"&amp;$AJ$2,#REF!)*BU$6)/BV$5</f>
        <v>#REF!</v>
      </c>
      <c r="BW255" s="21" t="e">
        <f>(SUMIF(#REF!,"*-Si-USD-*-"&amp;$A255&amp;"-"&amp;$AJ$2,#REF!)*BW$6-SUMIF(#REF!,"*-Si-USD-*-"&amp;$A255&amp;"-"&amp;$AJ$2,#REF!)*BV$6)/BW$5</f>
        <v>#REF!</v>
      </c>
      <c r="BX255" s="21" t="e">
        <f>(SUMIF(#REF!,"*-Si-USD-*-"&amp;$A255&amp;"-"&amp;$AJ$2,#REF!)*BX$6-SUMIF(#REF!,"*-Si-USD-*-"&amp;$A255&amp;"-"&amp;$AJ$2,#REF!)*BW$6)/BX$5</f>
        <v>#REF!</v>
      </c>
      <c r="CB255" s="28">
        <f>IFERROR(1000*SUMIF(#REF!,"*-Si-*-Si-"&amp;$A255&amp;"-"&amp;$AJ$2,#REF!)/(SUM(CC255:CE255)*$BX$6),0)</f>
        <v>0</v>
      </c>
      <c r="CC255" s="22" t="e">
        <f>SUMIF(#REF!,"*-Si-VEF-Si-"&amp;$A255&amp;"-"&amp;$AJ$2,#REF!)</f>
        <v>#REF!</v>
      </c>
      <c r="CD255" s="23" t="e">
        <f>SUMIF(#REF!,"*-Si-VEQ-Si-"&amp;$A255&amp;"-"&amp;$AJ$2,#REF!)</f>
        <v>#REF!</v>
      </c>
      <c r="CE255" s="24" t="e">
        <f>SUMIF(#REF!,"*-Si-USD-Si-"&amp;$A255&amp;"-"&amp;$AJ$2,#REF!)</f>
        <v>#REF!</v>
      </c>
      <c r="CI255" s="15" t="str">
        <f t="shared" si="53"/>
        <v>E255</v>
      </c>
      <c r="CK255" s="16">
        <v>24</v>
      </c>
      <c r="CL255" s="16">
        <v>0</v>
      </c>
      <c r="CM255" s="16">
        <v>4</v>
      </c>
    </row>
    <row r="256" spans="1:91" ht="20.100000000000001" customHeight="1" x14ac:dyDescent="0.25">
      <c r="A256" s="18" t="s">
        <v>398</v>
      </c>
      <c r="E256" s="15" t="s">
        <v>399</v>
      </c>
      <c r="G256" s="15" t="str">
        <f t="shared" si="56"/>
        <v>D256</v>
      </c>
      <c r="I256" s="27">
        <f ca="1">IFERROR(1000*SUMIF(#REF!,"*-Si-*-*-"&amp;$A256&amp;"-"&amp;J$2,INDIRECT("'BD Ppto'!"&amp;#REF!))/(SUM(J256:L256)*L$415),0)</f>
        <v>0</v>
      </c>
      <c r="J256" s="19" t="e">
        <f ca="1">SUMIF(#REF!,"*-Si-VEF-*-"&amp;$A256&amp;"-"&amp;$J$2,INDIRECT("'BD Ppto'!"&amp;#REF!))</f>
        <v>#REF!</v>
      </c>
      <c r="K256" s="20" t="e">
        <f ca="1">SUMIF(#REF!,"*-Si-VEQ-*-"&amp;$A256&amp;"-"&amp;$J$2,INDIRECT("'BD Ppto'!"&amp;#REF!))</f>
        <v>#REF!</v>
      </c>
      <c r="L256" s="21" t="e">
        <f ca="1">SUMIF(#REF!,"*-Si-USD-*-"&amp;$A256&amp;"-"&amp;$J$2,INDIRECT("'BD Ppto'!"&amp;#REF!))</f>
        <v>#REF!</v>
      </c>
      <c r="N256" s="27">
        <f ca="1">IFERROR(1000*SUMIF(#REF!,"*-Si-*-*-"&amp;$A256&amp;"-"&amp;O$2,INDIRECT("'BD Ppto'!"&amp;#REF!))/(SUM(O256:Q256)*Q$415),0)</f>
        <v>0</v>
      </c>
      <c r="O256" s="19" t="e">
        <f ca="1">SUMIF(#REF!,"*-Si-VEF-*-"&amp;$A256&amp;"-"&amp;O$2,INDIRECT("'BD Ppto'!"&amp;#REF!))</f>
        <v>#REF!</v>
      </c>
      <c r="P256" s="20" t="e">
        <f ca="1">SUMIF(#REF!,"*-Si-VEQ-*-"&amp;$A256&amp;"-"&amp;O$2,INDIRECT("'BD Ppto'!"&amp;#REF!))</f>
        <v>#REF!</v>
      </c>
      <c r="Q256" s="21" t="e">
        <f ca="1">SUMIF(#REF!,"*-Si-USD-*-"&amp;$A256&amp;"-"&amp;O$2,INDIRECT("'BD Ppto'!"&amp;#REF!))</f>
        <v>#REF!</v>
      </c>
      <c r="S256" s="27">
        <f ca="1">IFERROR(1000*SUMIF(#REF!,"*-Si-*-*-"&amp;$A256&amp;"-"&amp;T$2,INDIRECT("'BD Ppto'!"&amp;#REF!))/(SUM(T256:V256)*V$415),0)</f>
        <v>0</v>
      </c>
      <c r="T256" s="19" t="e">
        <f ca="1">SUMIF(#REF!,"*-Si-VEF-*-"&amp;$A256&amp;"-"&amp;T$2,INDIRECT("'BD Ppto'!"&amp;#REF!))</f>
        <v>#REF!</v>
      </c>
      <c r="U256" s="20" t="e">
        <f ca="1">SUMIF(#REF!,"*-Si-VEQ-*-"&amp;$A256&amp;"-"&amp;T$2,INDIRECT("'BD Ppto'!"&amp;#REF!))</f>
        <v>#REF!</v>
      </c>
      <c r="V256" s="21" t="e">
        <f ca="1">SUMIF(#REF!,"*-Si-USD-*-"&amp;$A256&amp;"-"&amp;T$2,INDIRECT("'BD Ppto'!"&amp;#REF!))</f>
        <v>#REF!</v>
      </c>
      <c r="X256" s="27">
        <f ca="1">IFERROR(1000*SUMIF(#REF!,"*-Si-*-*-"&amp;$A256&amp;"-"&amp;Y$2,INDIRECT("'BD Ppto'!"&amp;#REF!))/(SUM(Y256:AA256)*AA$415),0)</f>
        <v>0</v>
      </c>
      <c r="Y256" s="19" t="e">
        <f ca="1">SUMIF(#REF!,"*-Si-VEF-*-"&amp;$A256&amp;"-"&amp;Y$2,INDIRECT("'BD Ppto'!"&amp;#REF!))</f>
        <v>#REF!</v>
      </c>
      <c r="Z256" s="20" t="e">
        <f ca="1">SUMIF(#REF!,"*-Si-VEQ-*-"&amp;$A256&amp;"-"&amp;Y$2,INDIRECT("'BD Ppto'!"&amp;#REF!))</f>
        <v>#REF!</v>
      </c>
      <c r="AA256" s="21" t="e">
        <f ca="1">SUMIF(#REF!,"*-Si-USD-*-"&amp;$A256&amp;"-"&amp;Y$2,INDIRECT("'BD Ppto'!"&amp;#REF!))</f>
        <v>#REF!</v>
      </c>
      <c r="AC256" s="28">
        <f ca="1">IFERROR(1000*SUMIF(#REF!,"*-Si-*-Si-"&amp;$A256&amp;"-"&amp;AD$2,INDIRECT("'BD Ppto'!"&amp;#REF!))/(SUM(AD256:AF256)*AF$415),0)</f>
        <v>0</v>
      </c>
      <c r="AD256" s="22" t="e">
        <f ca="1">SUMIF(#REF!,"*-Si-VEF-Si-"&amp;$A256&amp;"-"&amp;AD$2,INDIRECT("'BD Ppto'!"&amp;#REF!))</f>
        <v>#REF!</v>
      </c>
      <c r="AE256" s="23" t="e">
        <f ca="1">SUMIF(#REF!,"*-Si-VEQ-Si-"&amp;$A256&amp;"-"&amp;AD$2,INDIRECT("'BD Ppto'!"&amp;#REF!))</f>
        <v>#REF!</v>
      </c>
      <c r="AF256" s="24" t="e">
        <f ca="1">SUMIF(#REF!,"*-Si-USD-Si-"&amp;$A256&amp;"-"&amp;AD$2,INDIRECT("'BD Ppto'!"&amp;#REF!))</f>
        <v>#REF!</v>
      </c>
      <c r="AI256" s="27">
        <f>IFERROR(1000*SUMIF(#REF!,"*-Si-*-*-"&amp;$A256&amp;"-"&amp;$AJ$2,#REF!)/((SUMIF(#REF!,"*-Si-*-*-"&amp;$A256&amp;"-"&amp;$AJ$2,#REF!))*$AV$6),0)</f>
        <v>0</v>
      </c>
      <c r="AJ256" s="25" t="e">
        <f>SUMIF(#REF!,"*-Si-VEF-*-"&amp;$A256&amp;"-"&amp;$AJ$2,#REF!)</f>
        <v>#REF!</v>
      </c>
      <c r="AK256" s="19" t="e">
        <f>SUMIF(#REF!,"*-Si-VEF-*-"&amp;$A256&amp;"-"&amp;$AJ$2,#REF!)</f>
        <v>#REF!</v>
      </c>
      <c r="AL256" s="19" t="e">
        <f>(SUMIF(#REF!,"*-Si-VEF-*-"&amp;$A256&amp;"-"&amp;$AJ$2,#REF!)*AL$6-SUMIF(#REF!,"*-Si-VEF-*-"&amp;$A256&amp;"-"&amp;$AJ$2,#REF!)*AK$6)/AL$5</f>
        <v>#REF!</v>
      </c>
      <c r="AM256" s="19" t="e">
        <f>(SUMIF(#REF!,"*-Si-VEF-*-"&amp;$A256&amp;"-"&amp;$AJ$2,#REF!)*AM$6-SUMIF(#REF!,"*-Si-VEF-*-"&amp;$A256&amp;"-"&amp;$AJ$2,#REF!)*AL$6)/AM$5</f>
        <v>#REF!</v>
      </c>
      <c r="AN256" s="19" t="e">
        <f>(SUMIF(#REF!,"*-Si-VEF-*-"&amp;$A256&amp;"-"&amp;$AJ$2,#REF!)*AN$6-SUMIF(#REF!,"*-Si-VEF-*-"&amp;$A256&amp;"-"&amp;$AJ$2,#REF!)*AM$6)/AN$5</f>
        <v>#REF!</v>
      </c>
      <c r="AO256" s="19" t="e">
        <f>(SUMIF(#REF!,"*-Si-VEF-*-"&amp;$A256&amp;"-"&amp;$AJ$2,#REF!)*AO$6-SUMIF(#REF!,"*-Si-VEF-*-"&amp;$A256&amp;"-"&amp;$AJ$2,#REF!)*AN$6)/AO$5</f>
        <v>#REF!</v>
      </c>
      <c r="AP256" s="19" t="e">
        <f>(SUMIF(#REF!,"*-Si-VEF-*-"&amp;$A256&amp;"-"&amp;$AJ$2,#REF!)*AP$6-SUMIF(#REF!,"*-Si-VEF-*-"&amp;$A256&amp;"-"&amp;$AJ$2,#REF!)*AO$6)/AP$5</f>
        <v>#REF!</v>
      </c>
      <c r="AQ256" s="19" t="e">
        <f>(SUMIF(#REF!,"*-Si-VEF-*-"&amp;$A256&amp;"-"&amp;$AJ$2,#REF!)*AQ$6-SUMIF(#REF!,"*-Si-VEF-*-"&amp;$A256&amp;"-"&amp;$AJ$2,#REF!)*AP$6)/AQ$5</f>
        <v>#REF!</v>
      </c>
      <c r="AR256" s="19" t="e">
        <f>(SUMIF(#REF!,"*-Si-VEF-*-"&amp;$A256&amp;"-"&amp;$AJ$2,#REF!)*AR$6-SUMIF(#REF!,"*-Si-VEF-*-"&amp;$A256&amp;"-"&amp;$AJ$2,#REF!)*AQ$6)/AR$5</f>
        <v>#REF!</v>
      </c>
      <c r="AS256" s="19" t="e">
        <f>(SUMIF(#REF!,"*-Si-VEF-*-"&amp;$A256&amp;"-"&amp;$AJ$2,#REF!)*AS$6-SUMIF(#REF!,"*-Si-VEF-*-"&amp;$A256&amp;"-"&amp;$AJ$2,#REF!)*AR$6)/AS$5</f>
        <v>#REF!</v>
      </c>
      <c r="AT256" s="19" t="e">
        <f>(SUMIF(#REF!,"*-Si-VEF-*-"&amp;$A256&amp;"-"&amp;$AJ$2,#REF!)*AT$6-SUMIF(#REF!,"*-Si-VEF-*-"&amp;$A256&amp;"-"&amp;$AJ$2,#REF!)*AS$6)/AT$5</f>
        <v>#REF!</v>
      </c>
      <c r="AU256" s="19" t="e">
        <f>(SUMIF(#REF!,"*-Si-VEF-*-"&amp;$A256&amp;"-"&amp;$AJ$2,#REF!)*AU$6-SUMIF(#REF!,"*-Si-VEF-*-"&amp;$A256&amp;"-"&amp;$AJ$2,#REF!)*AT$6)/AU$5</f>
        <v>#REF!</v>
      </c>
      <c r="AV256" s="19" t="e">
        <f>(SUMIF(#REF!,"*-Si-VEF-*-"&amp;$A256&amp;"-"&amp;$AJ$2,#REF!)*AV$6-SUMIF(#REF!,"*-Si-VEF-*-"&amp;$A256&amp;"-"&amp;$AJ$2,#REF!)*AU$6)/AV$5</f>
        <v>#REF!</v>
      </c>
      <c r="AX256" s="25" t="e">
        <f>SUMIF(#REF!,"*-Si-VEQ-*-"&amp;$A256&amp;"-"&amp;$AJ$2,#REF!)</f>
        <v>#REF!</v>
      </c>
      <c r="AY256" s="20" t="e">
        <f>SUMIF(#REF!,"*-Si-VEQ-*-"&amp;$A256&amp;"-"&amp;$AJ$2,#REF!)</f>
        <v>#REF!</v>
      </c>
      <c r="AZ256" s="20" t="e">
        <f>(SUMIF(#REF!,"*-Si-VEQ-*-"&amp;$A256&amp;"-"&amp;$AJ$2,#REF!)*AZ$6-SUMIF(#REF!,"*-Si-VEQ-*-"&amp;$A256&amp;"-"&amp;$AJ$2,#REF!)*AY$6)/AZ$5</f>
        <v>#REF!</v>
      </c>
      <c r="BA256" s="20" t="e">
        <f>(SUMIF(#REF!,"*-Si-VEQ-*-"&amp;$A256&amp;"-"&amp;$AJ$2,#REF!)*BA$6-SUMIF(#REF!,"*-Si-VEQ-*-"&amp;$A256&amp;"-"&amp;$AJ$2,#REF!)*AZ$6)/BA$5</f>
        <v>#REF!</v>
      </c>
      <c r="BB256" s="20" t="e">
        <f>(SUMIF(#REF!,"*-Si-VEQ-*-"&amp;$A256&amp;"-"&amp;$AJ$2,#REF!)*BB$6-SUMIF(#REF!,"*-Si-VEQ-*-"&amp;$A256&amp;"-"&amp;$AJ$2,#REF!)*BA$6)/BB$5</f>
        <v>#REF!</v>
      </c>
      <c r="BC256" s="20" t="e">
        <f>(SUMIF(#REF!,"*-Si-VEQ-*-"&amp;$A256&amp;"-"&amp;$AJ$2,#REF!)*BC$6-SUMIF(#REF!,"*-Si-VEQ-*-"&amp;$A256&amp;"-"&amp;$AJ$2,#REF!)*BB$6)/BC$5</f>
        <v>#REF!</v>
      </c>
      <c r="BD256" s="20" t="e">
        <f>(SUMIF(#REF!,"*-Si-VEQ-*-"&amp;$A256&amp;"-"&amp;$AJ$2,#REF!)*BD$6-SUMIF(#REF!,"*-Si-VEQ-*-"&amp;$A256&amp;"-"&amp;$AJ$2,#REF!)*BC$6)/BD$5</f>
        <v>#REF!</v>
      </c>
      <c r="BE256" s="20" t="e">
        <f>(SUMIF(#REF!,"*-Si-VEQ-*-"&amp;$A256&amp;"-"&amp;$AJ$2,#REF!)*BE$6-SUMIF(#REF!,"*-Si-VEQ-*-"&amp;$A256&amp;"-"&amp;$AJ$2,#REF!)*BD$6)/BE$5</f>
        <v>#REF!</v>
      </c>
      <c r="BF256" s="20" t="e">
        <f>(SUMIF(#REF!,"*-Si-VEQ-*-"&amp;$A256&amp;"-"&amp;$AJ$2,#REF!)*BF$6-SUMIF(#REF!,"*-Si-VEQ-*-"&amp;$A256&amp;"-"&amp;$AJ$2,#REF!)*BE$6)/BF$5</f>
        <v>#REF!</v>
      </c>
      <c r="BG256" s="20" t="e">
        <f>(SUMIF(#REF!,"*-Si-VEQ-*-"&amp;$A256&amp;"-"&amp;$AJ$2,#REF!)*BG$6-SUMIF(#REF!,"*-Si-VEQ-*-"&amp;$A256&amp;"-"&amp;$AJ$2,#REF!)*BF$6)/BG$5</f>
        <v>#REF!</v>
      </c>
      <c r="BH256" s="20" t="e">
        <f>(SUMIF(#REF!,"*-Si-VEQ-*-"&amp;$A256&amp;"-"&amp;$AJ$2,#REF!)*BH$6-SUMIF(#REF!,"*-Si-VEQ-*-"&amp;$A256&amp;"-"&amp;$AJ$2,#REF!)*BG$6)/BH$5</f>
        <v>#REF!</v>
      </c>
      <c r="BI256" s="20" t="e">
        <f>(SUMIF(#REF!,"*-Si-VEQ-*-"&amp;$A256&amp;"-"&amp;$AJ$2,#REF!)*BI$6-SUMIF(#REF!,"*-Si-VEQ-*-"&amp;$A256&amp;"-"&amp;$AJ$2,#REF!)*BH$6)/BI$5</f>
        <v>#REF!</v>
      </c>
      <c r="BJ256" s="20" t="e">
        <f>(SUMIF(#REF!,"*-Si-VEQ-*-"&amp;$A256&amp;"-"&amp;$AJ$2,#REF!)*BJ$6-SUMIF(#REF!,"*-Si-VEQ-*-"&amp;$A256&amp;"-"&amp;$AJ$2,#REF!)*BI$6)/BJ$5</f>
        <v>#REF!</v>
      </c>
      <c r="BL256" s="25" t="e">
        <f>SUMIF(#REF!,"*-Si-USD-*-"&amp;$A256&amp;"-"&amp;$AJ$2,#REF!)</f>
        <v>#REF!</v>
      </c>
      <c r="BM256" s="21" t="e">
        <f>SUMIF(#REF!,"*-Si-USD-*-"&amp;$A256&amp;"-"&amp;$AJ$2,#REF!)</f>
        <v>#REF!</v>
      </c>
      <c r="BN256" s="21" t="e">
        <f>(SUMIF(#REF!,"*-Si-USD-*-"&amp;$A256&amp;"-"&amp;$AJ$2,#REF!)*BN$6-SUMIF(#REF!,"*-Si-USD-*-"&amp;$A256&amp;"-"&amp;$AJ$2,#REF!)*BM$6)/BN$5</f>
        <v>#REF!</v>
      </c>
      <c r="BO256" s="21" t="e">
        <f>(SUMIF(#REF!,"*-Si-USD-*-"&amp;$A256&amp;"-"&amp;$AJ$2,#REF!)*BO$6-SUMIF(#REF!,"*-Si-USD-*-"&amp;$A256&amp;"-"&amp;$AJ$2,#REF!)*BN$6)/BO$5</f>
        <v>#REF!</v>
      </c>
      <c r="BP256" s="21" t="e">
        <f>(SUMIF(#REF!,"*-Si-USD-*-"&amp;$A256&amp;"-"&amp;$AJ$2,#REF!)*BP$6-SUMIF(#REF!,"*-Si-USD-*-"&amp;$A256&amp;"-"&amp;$AJ$2,#REF!)*BO$6)/BP$5</f>
        <v>#REF!</v>
      </c>
      <c r="BQ256" s="21" t="e">
        <f>(SUMIF(#REF!,"*-Si-USD-*-"&amp;$A256&amp;"-"&amp;$AJ$2,#REF!)*BQ$6-SUMIF(#REF!,"*-Si-USD-*-"&amp;$A256&amp;"-"&amp;$AJ$2,#REF!)*BP$6)/BQ$5</f>
        <v>#REF!</v>
      </c>
      <c r="BR256" s="21" t="e">
        <f>(SUMIF(#REF!,"*-Si-USD-*-"&amp;$A256&amp;"-"&amp;$AJ$2,#REF!)*BR$6-SUMIF(#REF!,"*-Si-USD-*-"&amp;$A256&amp;"-"&amp;$AJ$2,#REF!)*BQ$6)/BR$5</f>
        <v>#REF!</v>
      </c>
      <c r="BS256" s="21" t="e">
        <f>(SUMIF(#REF!,"*-Si-USD-*-"&amp;$A256&amp;"-"&amp;$AJ$2,#REF!)*BS$6-SUMIF(#REF!,"*-Si-USD-*-"&amp;$A256&amp;"-"&amp;$AJ$2,#REF!)*BR$6)/BS$5</f>
        <v>#REF!</v>
      </c>
      <c r="BT256" s="21" t="e">
        <f>(SUMIF(#REF!,"*-Si-USD-*-"&amp;$A256&amp;"-"&amp;$AJ$2,#REF!)*BT$6-SUMIF(#REF!,"*-Si-USD-*-"&amp;$A256&amp;"-"&amp;$AJ$2,#REF!)*BS$6)/BT$5</f>
        <v>#REF!</v>
      </c>
      <c r="BU256" s="21" t="e">
        <f>(SUMIF(#REF!,"*-Si-USD-*-"&amp;$A256&amp;"-"&amp;$AJ$2,#REF!)*BU$6-SUMIF(#REF!,"*-Si-USD-*-"&amp;$A256&amp;"-"&amp;$AJ$2,#REF!)*BT$6)/BU$5</f>
        <v>#REF!</v>
      </c>
      <c r="BV256" s="21" t="e">
        <f>(SUMIF(#REF!,"*-Si-USD-*-"&amp;$A256&amp;"-"&amp;$AJ$2,#REF!)*BV$6-SUMIF(#REF!,"*-Si-USD-*-"&amp;$A256&amp;"-"&amp;$AJ$2,#REF!)*BU$6)/BV$5</f>
        <v>#REF!</v>
      </c>
      <c r="BW256" s="21" t="e">
        <f>(SUMIF(#REF!,"*-Si-USD-*-"&amp;$A256&amp;"-"&amp;$AJ$2,#REF!)*BW$6-SUMIF(#REF!,"*-Si-USD-*-"&amp;$A256&amp;"-"&amp;$AJ$2,#REF!)*BV$6)/BW$5</f>
        <v>#REF!</v>
      </c>
      <c r="BX256" s="21" t="e">
        <f>(SUMIF(#REF!,"*-Si-USD-*-"&amp;$A256&amp;"-"&amp;$AJ$2,#REF!)*BX$6-SUMIF(#REF!,"*-Si-USD-*-"&amp;$A256&amp;"-"&amp;$AJ$2,#REF!)*BW$6)/BX$5</f>
        <v>#REF!</v>
      </c>
      <c r="CB256" s="28">
        <f>IFERROR(1000*SUMIF(#REF!,"*-Si-*-Si-"&amp;$A256&amp;"-"&amp;$AJ$2,#REF!)/(SUM(CC256:CE256)*$BX$6),0)</f>
        <v>0</v>
      </c>
      <c r="CC256" s="22" t="e">
        <f>SUMIF(#REF!,"*-Si-VEF-Si-"&amp;$A256&amp;"-"&amp;$AJ$2,#REF!)</f>
        <v>#REF!</v>
      </c>
      <c r="CD256" s="23" t="e">
        <f>SUMIF(#REF!,"*-Si-VEQ-Si-"&amp;$A256&amp;"-"&amp;$AJ$2,#REF!)</f>
        <v>#REF!</v>
      </c>
      <c r="CE256" s="24" t="e">
        <f>SUMIF(#REF!,"*-Si-USD-Si-"&amp;$A256&amp;"-"&amp;$AJ$2,#REF!)</f>
        <v>#REF!</v>
      </c>
      <c r="CI256" s="15" t="str">
        <f t="shared" si="53"/>
        <v>E256</v>
      </c>
      <c r="CK256" s="16">
        <v>18</v>
      </c>
      <c r="CL256" s="16">
        <v>0</v>
      </c>
      <c r="CM256" s="16">
        <v>4</v>
      </c>
    </row>
    <row r="257" spans="1:91" ht="20.100000000000001" customHeight="1" x14ac:dyDescent="0.25">
      <c r="A257" s="18" t="s">
        <v>400</v>
      </c>
      <c r="E257" s="15" t="s">
        <v>401</v>
      </c>
      <c r="G257" s="15" t="str">
        <f t="shared" si="56"/>
        <v>D257</v>
      </c>
      <c r="I257" s="27">
        <f ca="1">IFERROR(1000*SUMIF(#REF!,"*-Si-*-*-"&amp;$A257&amp;"-"&amp;J$2,INDIRECT("'BD Ppto'!"&amp;#REF!))/(SUM(J257:L257)*L$415),0)</f>
        <v>0</v>
      </c>
      <c r="J257" s="19" t="e">
        <f ca="1">SUMIF(#REF!,"*-Si-VEF-*-"&amp;$A257&amp;"-"&amp;$J$2,INDIRECT("'BD Ppto'!"&amp;#REF!))</f>
        <v>#REF!</v>
      </c>
      <c r="K257" s="20" t="e">
        <f ca="1">SUMIF(#REF!,"*-Si-VEQ-*-"&amp;$A257&amp;"-"&amp;$J$2,INDIRECT("'BD Ppto'!"&amp;#REF!))</f>
        <v>#REF!</v>
      </c>
      <c r="L257" s="21" t="e">
        <f ca="1">SUMIF(#REF!,"*-Si-USD-*-"&amp;$A257&amp;"-"&amp;$J$2,INDIRECT("'BD Ppto'!"&amp;#REF!))</f>
        <v>#REF!</v>
      </c>
      <c r="N257" s="27">
        <f ca="1">IFERROR(1000*SUMIF(#REF!,"*-Si-*-*-"&amp;$A257&amp;"-"&amp;O$2,INDIRECT("'BD Ppto'!"&amp;#REF!))/(SUM(O257:Q257)*Q$415),0)</f>
        <v>0</v>
      </c>
      <c r="O257" s="19" t="e">
        <f ca="1">SUMIF(#REF!,"*-Si-VEF-*-"&amp;$A257&amp;"-"&amp;O$2,INDIRECT("'BD Ppto'!"&amp;#REF!))</f>
        <v>#REF!</v>
      </c>
      <c r="P257" s="20" t="e">
        <f ca="1">SUMIF(#REF!,"*-Si-VEQ-*-"&amp;$A257&amp;"-"&amp;O$2,INDIRECT("'BD Ppto'!"&amp;#REF!))</f>
        <v>#REF!</v>
      </c>
      <c r="Q257" s="21" t="e">
        <f ca="1">SUMIF(#REF!,"*-Si-USD-*-"&amp;$A257&amp;"-"&amp;O$2,INDIRECT("'BD Ppto'!"&amp;#REF!))</f>
        <v>#REF!</v>
      </c>
      <c r="S257" s="27">
        <f ca="1">IFERROR(1000*SUMIF(#REF!,"*-Si-*-*-"&amp;$A257&amp;"-"&amp;T$2,INDIRECT("'BD Ppto'!"&amp;#REF!))/(SUM(T257:V257)*V$415),0)</f>
        <v>0</v>
      </c>
      <c r="T257" s="19" t="e">
        <f ca="1">SUMIF(#REF!,"*-Si-VEF-*-"&amp;$A257&amp;"-"&amp;T$2,INDIRECT("'BD Ppto'!"&amp;#REF!))</f>
        <v>#REF!</v>
      </c>
      <c r="U257" s="20" t="e">
        <f ca="1">SUMIF(#REF!,"*-Si-VEQ-*-"&amp;$A257&amp;"-"&amp;T$2,INDIRECT("'BD Ppto'!"&amp;#REF!))</f>
        <v>#REF!</v>
      </c>
      <c r="V257" s="21" t="e">
        <f ca="1">SUMIF(#REF!,"*-Si-USD-*-"&amp;$A257&amp;"-"&amp;T$2,INDIRECT("'BD Ppto'!"&amp;#REF!))</f>
        <v>#REF!</v>
      </c>
      <c r="X257" s="27">
        <f ca="1">IFERROR(1000*SUMIF(#REF!,"*-Si-*-*-"&amp;$A257&amp;"-"&amp;Y$2,INDIRECT("'BD Ppto'!"&amp;#REF!))/(SUM(Y257:AA257)*AA$415),0)</f>
        <v>0</v>
      </c>
      <c r="Y257" s="19" t="e">
        <f ca="1">SUMIF(#REF!,"*-Si-VEF-*-"&amp;$A257&amp;"-"&amp;Y$2,INDIRECT("'BD Ppto'!"&amp;#REF!))</f>
        <v>#REF!</v>
      </c>
      <c r="Z257" s="20" t="e">
        <f ca="1">SUMIF(#REF!,"*-Si-VEQ-*-"&amp;$A257&amp;"-"&amp;Y$2,INDIRECT("'BD Ppto'!"&amp;#REF!))</f>
        <v>#REF!</v>
      </c>
      <c r="AA257" s="21" t="e">
        <f ca="1">SUMIF(#REF!,"*-Si-USD-*-"&amp;$A257&amp;"-"&amp;Y$2,INDIRECT("'BD Ppto'!"&amp;#REF!))</f>
        <v>#REF!</v>
      </c>
      <c r="AC257" s="28">
        <f ca="1">IFERROR(1000*SUMIF(#REF!,"*-Si-*-Si-"&amp;$A257&amp;"-"&amp;AD$2,INDIRECT("'BD Ppto'!"&amp;#REF!))/(SUM(AD257:AF257)*AF$415),0)</f>
        <v>0</v>
      </c>
      <c r="AD257" s="22" t="e">
        <f ca="1">SUMIF(#REF!,"*-Si-VEF-Si-"&amp;$A257&amp;"-"&amp;AD$2,INDIRECT("'BD Ppto'!"&amp;#REF!))</f>
        <v>#REF!</v>
      </c>
      <c r="AE257" s="23" t="e">
        <f ca="1">SUMIF(#REF!,"*-Si-VEQ-Si-"&amp;$A257&amp;"-"&amp;AD$2,INDIRECT("'BD Ppto'!"&amp;#REF!))</f>
        <v>#REF!</v>
      </c>
      <c r="AF257" s="24" t="e">
        <f ca="1">SUMIF(#REF!,"*-Si-USD-Si-"&amp;$A257&amp;"-"&amp;AD$2,INDIRECT("'BD Ppto'!"&amp;#REF!))</f>
        <v>#REF!</v>
      </c>
      <c r="AI257" s="27">
        <f>IFERROR(1000*SUMIF(#REF!,"*-Si-*-*-"&amp;$A257&amp;"-"&amp;$AJ$2,#REF!)/((SUMIF(#REF!,"*-Si-*-*-"&amp;$A257&amp;"-"&amp;$AJ$2,#REF!))*$AV$6),0)</f>
        <v>0</v>
      </c>
      <c r="AJ257" s="25" t="e">
        <f>SUMIF(#REF!,"*-Si-VEF-*-"&amp;$A257&amp;"-"&amp;$AJ$2,#REF!)</f>
        <v>#REF!</v>
      </c>
      <c r="AK257" s="19" t="e">
        <f>SUMIF(#REF!,"*-Si-VEF-*-"&amp;$A257&amp;"-"&amp;$AJ$2,#REF!)</f>
        <v>#REF!</v>
      </c>
      <c r="AL257" s="19" t="e">
        <f>(SUMIF(#REF!,"*-Si-VEF-*-"&amp;$A257&amp;"-"&amp;$AJ$2,#REF!)*AL$6-SUMIF(#REF!,"*-Si-VEF-*-"&amp;$A257&amp;"-"&amp;$AJ$2,#REF!)*AK$6)/AL$5</f>
        <v>#REF!</v>
      </c>
      <c r="AM257" s="19" t="e">
        <f>(SUMIF(#REF!,"*-Si-VEF-*-"&amp;$A257&amp;"-"&amp;$AJ$2,#REF!)*AM$6-SUMIF(#REF!,"*-Si-VEF-*-"&amp;$A257&amp;"-"&amp;$AJ$2,#REF!)*AL$6)/AM$5</f>
        <v>#REF!</v>
      </c>
      <c r="AN257" s="19" t="e">
        <f>(SUMIF(#REF!,"*-Si-VEF-*-"&amp;$A257&amp;"-"&amp;$AJ$2,#REF!)*AN$6-SUMIF(#REF!,"*-Si-VEF-*-"&amp;$A257&amp;"-"&amp;$AJ$2,#REF!)*AM$6)/AN$5</f>
        <v>#REF!</v>
      </c>
      <c r="AO257" s="19" t="e">
        <f>(SUMIF(#REF!,"*-Si-VEF-*-"&amp;$A257&amp;"-"&amp;$AJ$2,#REF!)*AO$6-SUMIF(#REF!,"*-Si-VEF-*-"&amp;$A257&amp;"-"&amp;$AJ$2,#REF!)*AN$6)/AO$5</f>
        <v>#REF!</v>
      </c>
      <c r="AP257" s="19" t="e">
        <f>(SUMIF(#REF!,"*-Si-VEF-*-"&amp;$A257&amp;"-"&amp;$AJ$2,#REF!)*AP$6-SUMIF(#REF!,"*-Si-VEF-*-"&amp;$A257&amp;"-"&amp;$AJ$2,#REF!)*AO$6)/AP$5</f>
        <v>#REF!</v>
      </c>
      <c r="AQ257" s="19" t="e">
        <f>(SUMIF(#REF!,"*-Si-VEF-*-"&amp;$A257&amp;"-"&amp;$AJ$2,#REF!)*AQ$6-SUMIF(#REF!,"*-Si-VEF-*-"&amp;$A257&amp;"-"&amp;$AJ$2,#REF!)*AP$6)/AQ$5</f>
        <v>#REF!</v>
      </c>
      <c r="AR257" s="19" t="e">
        <f>(SUMIF(#REF!,"*-Si-VEF-*-"&amp;$A257&amp;"-"&amp;$AJ$2,#REF!)*AR$6-SUMIF(#REF!,"*-Si-VEF-*-"&amp;$A257&amp;"-"&amp;$AJ$2,#REF!)*AQ$6)/AR$5</f>
        <v>#REF!</v>
      </c>
      <c r="AS257" s="19" t="e">
        <f>(SUMIF(#REF!,"*-Si-VEF-*-"&amp;$A257&amp;"-"&amp;$AJ$2,#REF!)*AS$6-SUMIF(#REF!,"*-Si-VEF-*-"&amp;$A257&amp;"-"&amp;$AJ$2,#REF!)*AR$6)/AS$5</f>
        <v>#REF!</v>
      </c>
      <c r="AT257" s="19" t="e">
        <f>(SUMIF(#REF!,"*-Si-VEF-*-"&amp;$A257&amp;"-"&amp;$AJ$2,#REF!)*AT$6-SUMIF(#REF!,"*-Si-VEF-*-"&amp;$A257&amp;"-"&amp;$AJ$2,#REF!)*AS$6)/AT$5</f>
        <v>#REF!</v>
      </c>
      <c r="AU257" s="19" t="e">
        <f>(SUMIF(#REF!,"*-Si-VEF-*-"&amp;$A257&amp;"-"&amp;$AJ$2,#REF!)*AU$6-SUMIF(#REF!,"*-Si-VEF-*-"&amp;$A257&amp;"-"&amp;$AJ$2,#REF!)*AT$6)/AU$5</f>
        <v>#REF!</v>
      </c>
      <c r="AV257" s="19" t="e">
        <f>(SUMIF(#REF!,"*-Si-VEF-*-"&amp;$A257&amp;"-"&amp;$AJ$2,#REF!)*AV$6-SUMIF(#REF!,"*-Si-VEF-*-"&amp;$A257&amp;"-"&amp;$AJ$2,#REF!)*AU$6)/AV$5</f>
        <v>#REF!</v>
      </c>
      <c r="AX257" s="25" t="e">
        <f>SUMIF(#REF!,"*-Si-VEQ-*-"&amp;$A257&amp;"-"&amp;$AJ$2,#REF!)</f>
        <v>#REF!</v>
      </c>
      <c r="AY257" s="20" t="e">
        <f>SUMIF(#REF!,"*-Si-VEQ-*-"&amp;$A257&amp;"-"&amp;$AJ$2,#REF!)</f>
        <v>#REF!</v>
      </c>
      <c r="AZ257" s="20" t="e">
        <f>(SUMIF(#REF!,"*-Si-VEQ-*-"&amp;$A257&amp;"-"&amp;$AJ$2,#REF!)*AZ$6-SUMIF(#REF!,"*-Si-VEQ-*-"&amp;$A257&amp;"-"&amp;$AJ$2,#REF!)*AY$6)/AZ$5</f>
        <v>#REF!</v>
      </c>
      <c r="BA257" s="20" t="e">
        <f>(SUMIF(#REF!,"*-Si-VEQ-*-"&amp;$A257&amp;"-"&amp;$AJ$2,#REF!)*BA$6-SUMIF(#REF!,"*-Si-VEQ-*-"&amp;$A257&amp;"-"&amp;$AJ$2,#REF!)*AZ$6)/BA$5</f>
        <v>#REF!</v>
      </c>
      <c r="BB257" s="20" t="e">
        <f>(SUMIF(#REF!,"*-Si-VEQ-*-"&amp;$A257&amp;"-"&amp;$AJ$2,#REF!)*BB$6-SUMIF(#REF!,"*-Si-VEQ-*-"&amp;$A257&amp;"-"&amp;$AJ$2,#REF!)*BA$6)/BB$5</f>
        <v>#REF!</v>
      </c>
      <c r="BC257" s="20" t="e">
        <f>(SUMIF(#REF!,"*-Si-VEQ-*-"&amp;$A257&amp;"-"&amp;$AJ$2,#REF!)*BC$6-SUMIF(#REF!,"*-Si-VEQ-*-"&amp;$A257&amp;"-"&amp;$AJ$2,#REF!)*BB$6)/BC$5</f>
        <v>#REF!</v>
      </c>
      <c r="BD257" s="20" t="e">
        <f>(SUMIF(#REF!,"*-Si-VEQ-*-"&amp;$A257&amp;"-"&amp;$AJ$2,#REF!)*BD$6-SUMIF(#REF!,"*-Si-VEQ-*-"&amp;$A257&amp;"-"&amp;$AJ$2,#REF!)*BC$6)/BD$5</f>
        <v>#REF!</v>
      </c>
      <c r="BE257" s="20" t="e">
        <f>(SUMIF(#REF!,"*-Si-VEQ-*-"&amp;$A257&amp;"-"&amp;$AJ$2,#REF!)*BE$6-SUMIF(#REF!,"*-Si-VEQ-*-"&amp;$A257&amp;"-"&amp;$AJ$2,#REF!)*BD$6)/BE$5</f>
        <v>#REF!</v>
      </c>
      <c r="BF257" s="20" t="e">
        <f>(SUMIF(#REF!,"*-Si-VEQ-*-"&amp;$A257&amp;"-"&amp;$AJ$2,#REF!)*BF$6-SUMIF(#REF!,"*-Si-VEQ-*-"&amp;$A257&amp;"-"&amp;$AJ$2,#REF!)*BE$6)/BF$5</f>
        <v>#REF!</v>
      </c>
      <c r="BG257" s="20" t="e">
        <f>(SUMIF(#REF!,"*-Si-VEQ-*-"&amp;$A257&amp;"-"&amp;$AJ$2,#REF!)*BG$6-SUMIF(#REF!,"*-Si-VEQ-*-"&amp;$A257&amp;"-"&amp;$AJ$2,#REF!)*BF$6)/BG$5</f>
        <v>#REF!</v>
      </c>
      <c r="BH257" s="20" t="e">
        <f>(SUMIF(#REF!,"*-Si-VEQ-*-"&amp;$A257&amp;"-"&amp;$AJ$2,#REF!)*BH$6-SUMIF(#REF!,"*-Si-VEQ-*-"&amp;$A257&amp;"-"&amp;$AJ$2,#REF!)*BG$6)/BH$5</f>
        <v>#REF!</v>
      </c>
      <c r="BI257" s="20" t="e">
        <f>(SUMIF(#REF!,"*-Si-VEQ-*-"&amp;$A257&amp;"-"&amp;$AJ$2,#REF!)*BI$6-SUMIF(#REF!,"*-Si-VEQ-*-"&amp;$A257&amp;"-"&amp;$AJ$2,#REF!)*BH$6)/BI$5</f>
        <v>#REF!</v>
      </c>
      <c r="BJ257" s="20" t="e">
        <f>(SUMIF(#REF!,"*-Si-VEQ-*-"&amp;$A257&amp;"-"&amp;$AJ$2,#REF!)*BJ$6-SUMIF(#REF!,"*-Si-VEQ-*-"&amp;$A257&amp;"-"&amp;$AJ$2,#REF!)*BI$6)/BJ$5</f>
        <v>#REF!</v>
      </c>
      <c r="BL257" s="25" t="e">
        <f>SUMIF(#REF!,"*-Si-USD-*-"&amp;$A257&amp;"-"&amp;$AJ$2,#REF!)</f>
        <v>#REF!</v>
      </c>
      <c r="BM257" s="21" t="e">
        <f>SUMIF(#REF!,"*-Si-USD-*-"&amp;$A257&amp;"-"&amp;$AJ$2,#REF!)</f>
        <v>#REF!</v>
      </c>
      <c r="BN257" s="21" t="e">
        <f>(SUMIF(#REF!,"*-Si-USD-*-"&amp;$A257&amp;"-"&amp;$AJ$2,#REF!)*BN$6-SUMIF(#REF!,"*-Si-USD-*-"&amp;$A257&amp;"-"&amp;$AJ$2,#REF!)*BM$6)/BN$5</f>
        <v>#REF!</v>
      </c>
      <c r="BO257" s="21" t="e">
        <f>(SUMIF(#REF!,"*-Si-USD-*-"&amp;$A257&amp;"-"&amp;$AJ$2,#REF!)*BO$6-SUMIF(#REF!,"*-Si-USD-*-"&amp;$A257&amp;"-"&amp;$AJ$2,#REF!)*BN$6)/BO$5</f>
        <v>#REF!</v>
      </c>
      <c r="BP257" s="21" t="e">
        <f>(SUMIF(#REF!,"*-Si-USD-*-"&amp;$A257&amp;"-"&amp;$AJ$2,#REF!)*BP$6-SUMIF(#REF!,"*-Si-USD-*-"&amp;$A257&amp;"-"&amp;$AJ$2,#REF!)*BO$6)/BP$5</f>
        <v>#REF!</v>
      </c>
      <c r="BQ257" s="21" t="e">
        <f>(SUMIF(#REF!,"*-Si-USD-*-"&amp;$A257&amp;"-"&amp;$AJ$2,#REF!)*BQ$6-SUMIF(#REF!,"*-Si-USD-*-"&amp;$A257&amp;"-"&amp;$AJ$2,#REF!)*BP$6)/BQ$5</f>
        <v>#REF!</v>
      </c>
      <c r="BR257" s="21" t="e">
        <f>(SUMIF(#REF!,"*-Si-USD-*-"&amp;$A257&amp;"-"&amp;$AJ$2,#REF!)*BR$6-SUMIF(#REF!,"*-Si-USD-*-"&amp;$A257&amp;"-"&amp;$AJ$2,#REF!)*BQ$6)/BR$5</f>
        <v>#REF!</v>
      </c>
      <c r="BS257" s="21" t="e">
        <f>(SUMIF(#REF!,"*-Si-USD-*-"&amp;$A257&amp;"-"&amp;$AJ$2,#REF!)*BS$6-SUMIF(#REF!,"*-Si-USD-*-"&amp;$A257&amp;"-"&amp;$AJ$2,#REF!)*BR$6)/BS$5</f>
        <v>#REF!</v>
      </c>
      <c r="BT257" s="21" t="e">
        <f>(SUMIF(#REF!,"*-Si-USD-*-"&amp;$A257&amp;"-"&amp;$AJ$2,#REF!)*BT$6-SUMIF(#REF!,"*-Si-USD-*-"&amp;$A257&amp;"-"&amp;$AJ$2,#REF!)*BS$6)/BT$5</f>
        <v>#REF!</v>
      </c>
      <c r="BU257" s="21" t="e">
        <f>(SUMIF(#REF!,"*-Si-USD-*-"&amp;$A257&amp;"-"&amp;$AJ$2,#REF!)*BU$6-SUMIF(#REF!,"*-Si-USD-*-"&amp;$A257&amp;"-"&amp;$AJ$2,#REF!)*BT$6)/BU$5</f>
        <v>#REF!</v>
      </c>
      <c r="BV257" s="21" t="e">
        <f>(SUMIF(#REF!,"*-Si-USD-*-"&amp;$A257&amp;"-"&amp;$AJ$2,#REF!)*BV$6-SUMIF(#REF!,"*-Si-USD-*-"&amp;$A257&amp;"-"&amp;$AJ$2,#REF!)*BU$6)/BV$5</f>
        <v>#REF!</v>
      </c>
      <c r="BW257" s="21" t="e">
        <f>(SUMIF(#REF!,"*-Si-USD-*-"&amp;$A257&amp;"-"&amp;$AJ$2,#REF!)*BW$6-SUMIF(#REF!,"*-Si-USD-*-"&amp;$A257&amp;"-"&amp;$AJ$2,#REF!)*BV$6)/BW$5</f>
        <v>#REF!</v>
      </c>
      <c r="BX257" s="21" t="e">
        <f>(SUMIF(#REF!,"*-Si-USD-*-"&amp;$A257&amp;"-"&amp;$AJ$2,#REF!)*BX$6-SUMIF(#REF!,"*-Si-USD-*-"&amp;$A257&amp;"-"&amp;$AJ$2,#REF!)*BW$6)/BX$5</f>
        <v>#REF!</v>
      </c>
      <c r="CB257" s="28">
        <f>IFERROR(1000*SUMIF(#REF!,"*-Si-*-Si-"&amp;$A257&amp;"-"&amp;$AJ$2,#REF!)/(SUM(CC257:CE257)*$BX$6),0)</f>
        <v>0</v>
      </c>
      <c r="CC257" s="22" t="e">
        <f>SUMIF(#REF!,"*-Si-VEF-Si-"&amp;$A257&amp;"-"&amp;$AJ$2,#REF!)</f>
        <v>#REF!</v>
      </c>
      <c r="CD257" s="23" t="e">
        <f>SUMIF(#REF!,"*-Si-VEQ-Si-"&amp;$A257&amp;"-"&amp;$AJ$2,#REF!)</f>
        <v>#REF!</v>
      </c>
      <c r="CE257" s="24" t="e">
        <f>SUMIF(#REF!,"*-Si-USD-Si-"&amp;$A257&amp;"-"&amp;$AJ$2,#REF!)</f>
        <v>#REF!</v>
      </c>
      <c r="CI257" s="15" t="str">
        <f t="shared" si="53"/>
        <v>E257</v>
      </c>
      <c r="CK257" s="16">
        <v>15</v>
      </c>
      <c r="CL257" s="16">
        <v>0</v>
      </c>
      <c r="CM257" s="16">
        <v>4</v>
      </c>
    </row>
    <row r="258" spans="1:91" ht="20.100000000000001" customHeight="1" x14ac:dyDescent="0.25">
      <c r="A258" s="18" t="s">
        <v>402</v>
      </c>
      <c r="E258" s="15" t="s">
        <v>403</v>
      </c>
      <c r="G258" s="15" t="str">
        <f t="shared" si="56"/>
        <v>D258</v>
      </c>
      <c r="I258" s="27">
        <f ca="1">IFERROR(1000*SUMIF(#REF!,"*-Si-*-*-"&amp;$A258&amp;"-"&amp;J$2,INDIRECT("'BD Ppto'!"&amp;#REF!))/(SUM(J258:L258)*L$415),0)</f>
        <v>0</v>
      </c>
      <c r="J258" s="19" t="e">
        <f ca="1">SUMIF(#REF!,"*-Si-VEF-*-"&amp;$A258&amp;"-"&amp;$J$2,INDIRECT("'BD Ppto'!"&amp;#REF!))</f>
        <v>#REF!</v>
      </c>
      <c r="K258" s="20" t="e">
        <f ca="1">SUMIF(#REF!,"*-Si-VEQ-*-"&amp;$A258&amp;"-"&amp;$J$2,INDIRECT("'BD Ppto'!"&amp;#REF!))</f>
        <v>#REF!</v>
      </c>
      <c r="L258" s="21" t="e">
        <f ca="1">SUMIF(#REF!,"*-Si-USD-*-"&amp;$A258&amp;"-"&amp;$J$2,INDIRECT("'BD Ppto'!"&amp;#REF!))</f>
        <v>#REF!</v>
      </c>
      <c r="N258" s="27">
        <f ca="1">IFERROR(1000*SUMIF(#REF!,"*-Si-*-*-"&amp;$A258&amp;"-"&amp;O$2,INDIRECT("'BD Ppto'!"&amp;#REF!))/(SUM(O258:Q258)*Q$415),0)</f>
        <v>0</v>
      </c>
      <c r="O258" s="19" t="e">
        <f ca="1">SUMIF(#REF!,"*-Si-VEF-*-"&amp;$A258&amp;"-"&amp;O$2,INDIRECT("'BD Ppto'!"&amp;#REF!))</f>
        <v>#REF!</v>
      </c>
      <c r="P258" s="20" t="e">
        <f ca="1">SUMIF(#REF!,"*-Si-VEQ-*-"&amp;$A258&amp;"-"&amp;O$2,INDIRECT("'BD Ppto'!"&amp;#REF!))</f>
        <v>#REF!</v>
      </c>
      <c r="Q258" s="21" t="e">
        <f ca="1">SUMIF(#REF!,"*-Si-USD-*-"&amp;$A258&amp;"-"&amp;O$2,INDIRECT("'BD Ppto'!"&amp;#REF!))</f>
        <v>#REF!</v>
      </c>
      <c r="S258" s="27">
        <f ca="1">IFERROR(1000*SUMIF(#REF!,"*-Si-*-*-"&amp;$A258&amp;"-"&amp;T$2,INDIRECT("'BD Ppto'!"&amp;#REF!))/(SUM(T258:V258)*V$415),0)</f>
        <v>0</v>
      </c>
      <c r="T258" s="19" t="e">
        <f ca="1">SUMIF(#REF!,"*-Si-VEF-*-"&amp;$A258&amp;"-"&amp;T$2,INDIRECT("'BD Ppto'!"&amp;#REF!))</f>
        <v>#REF!</v>
      </c>
      <c r="U258" s="20" t="e">
        <f ca="1">SUMIF(#REF!,"*-Si-VEQ-*-"&amp;$A258&amp;"-"&amp;T$2,INDIRECT("'BD Ppto'!"&amp;#REF!))</f>
        <v>#REF!</v>
      </c>
      <c r="V258" s="21" t="e">
        <f ca="1">SUMIF(#REF!,"*-Si-USD-*-"&amp;$A258&amp;"-"&amp;T$2,INDIRECT("'BD Ppto'!"&amp;#REF!))</f>
        <v>#REF!</v>
      </c>
      <c r="X258" s="27">
        <f ca="1">IFERROR(1000*SUMIF(#REF!,"*-Si-*-*-"&amp;$A258&amp;"-"&amp;Y$2,INDIRECT("'BD Ppto'!"&amp;#REF!))/(SUM(Y258:AA258)*AA$415),0)</f>
        <v>0</v>
      </c>
      <c r="Y258" s="19" t="e">
        <f ca="1">SUMIF(#REF!,"*-Si-VEF-*-"&amp;$A258&amp;"-"&amp;Y$2,INDIRECT("'BD Ppto'!"&amp;#REF!))</f>
        <v>#REF!</v>
      </c>
      <c r="Z258" s="20" t="e">
        <f ca="1">SUMIF(#REF!,"*-Si-VEQ-*-"&amp;$A258&amp;"-"&amp;Y$2,INDIRECT("'BD Ppto'!"&amp;#REF!))</f>
        <v>#REF!</v>
      </c>
      <c r="AA258" s="21" t="e">
        <f ca="1">SUMIF(#REF!,"*-Si-USD-*-"&amp;$A258&amp;"-"&amp;Y$2,INDIRECT("'BD Ppto'!"&amp;#REF!))</f>
        <v>#REF!</v>
      </c>
      <c r="AC258" s="28">
        <f ca="1">IFERROR(1000*SUMIF(#REF!,"*-Si-*-Si-"&amp;$A258&amp;"-"&amp;AD$2,INDIRECT("'BD Ppto'!"&amp;#REF!))/(SUM(AD258:AF258)*AF$415),0)</f>
        <v>0</v>
      </c>
      <c r="AD258" s="22" t="e">
        <f ca="1">SUMIF(#REF!,"*-Si-VEF-Si-"&amp;$A258&amp;"-"&amp;AD$2,INDIRECT("'BD Ppto'!"&amp;#REF!))</f>
        <v>#REF!</v>
      </c>
      <c r="AE258" s="23" t="e">
        <f ca="1">SUMIF(#REF!,"*-Si-VEQ-Si-"&amp;$A258&amp;"-"&amp;AD$2,INDIRECT("'BD Ppto'!"&amp;#REF!))</f>
        <v>#REF!</v>
      </c>
      <c r="AF258" s="24" t="e">
        <f ca="1">SUMIF(#REF!,"*-Si-USD-Si-"&amp;$A258&amp;"-"&amp;AD$2,INDIRECT("'BD Ppto'!"&amp;#REF!))</f>
        <v>#REF!</v>
      </c>
      <c r="AI258" s="27">
        <f>IFERROR(1000*SUMIF(#REF!,"*-Si-*-*-"&amp;$A258&amp;"-"&amp;$AJ$2,#REF!)/((SUMIF(#REF!,"*-Si-*-*-"&amp;$A258&amp;"-"&amp;$AJ$2,#REF!))*$AV$6),0)</f>
        <v>0</v>
      </c>
      <c r="AJ258" s="25" t="e">
        <f>SUMIF(#REF!,"*-Si-VEF-*-"&amp;$A258&amp;"-"&amp;$AJ$2,#REF!)</f>
        <v>#REF!</v>
      </c>
      <c r="AK258" s="19" t="e">
        <f>SUMIF(#REF!,"*-Si-VEF-*-"&amp;$A258&amp;"-"&amp;$AJ$2,#REF!)</f>
        <v>#REF!</v>
      </c>
      <c r="AL258" s="19" t="e">
        <f>(SUMIF(#REF!,"*-Si-VEF-*-"&amp;$A258&amp;"-"&amp;$AJ$2,#REF!)*AL$6-SUMIF(#REF!,"*-Si-VEF-*-"&amp;$A258&amp;"-"&amp;$AJ$2,#REF!)*AK$6)/AL$5</f>
        <v>#REF!</v>
      </c>
      <c r="AM258" s="19" t="e">
        <f>(SUMIF(#REF!,"*-Si-VEF-*-"&amp;$A258&amp;"-"&amp;$AJ$2,#REF!)*AM$6-SUMIF(#REF!,"*-Si-VEF-*-"&amp;$A258&amp;"-"&amp;$AJ$2,#REF!)*AL$6)/AM$5</f>
        <v>#REF!</v>
      </c>
      <c r="AN258" s="19" t="e">
        <f>(SUMIF(#REF!,"*-Si-VEF-*-"&amp;$A258&amp;"-"&amp;$AJ$2,#REF!)*AN$6-SUMIF(#REF!,"*-Si-VEF-*-"&amp;$A258&amp;"-"&amp;$AJ$2,#REF!)*AM$6)/AN$5</f>
        <v>#REF!</v>
      </c>
      <c r="AO258" s="19" t="e">
        <f>(SUMIF(#REF!,"*-Si-VEF-*-"&amp;$A258&amp;"-"&amp;$AJ$2,#REF!)*AO$6-SUMIF(#REF!,"*-Si-VEF-*-"&amp;$A258&amp;"-"&amp;$AJ$2,#REF!)*AN$6)/AO$5</f>
        <v>#REF!</v>
      </c>
      <c r="AP258" s="19" t="e">
        <f>(SUMIF(#REF!,"*-Si-VEF-*-"&amp;$A258&amp;"-"&amp;$AJ$2,#REF!)*AP$6-SUMIF(#REF!,"*-Si-VEF-*-"&amp;$A258&amp;"-"&amp;$AJ$2,#REF!)*AO$6)/AP$5</f>
        <v>#REF!</v>
      </c>
      <c r="AQ258" s="19" t="e">
        <f>(SUMIF(#REF!,"*-Si-VEF-*-"&amp;$A258&amp;"-"&amp;$AJ$2,#REF!)*AQ$6-SUMIF(#REF!,"*-Si-VEF-*-"&amp;$A258&amp;"-"&amp;$AJ$2,#REF!)*AP$6)/AQ$5</f>
        <v>#REF!</v>
      </c>
      <c r="AR258" s="19" t="e">
        <f>(SUMIF(#REF!,"*-Si-VEF-*-"&amp;$A258&amp;"-"&amp;$AJ$2,#REF!)*AR$6-SUMIF(#REF!,"*-Si-VEF-*-"&amp;$A258&amp;"-"&amp;$AJ$2,#REF!)*AQ$6)/AR$5</f>
        <v>#REF!</v>
      </c>
      <c r="AS258" s="19" t="e">
        <f>(SUMIF(#REF!,"*-Si-VEF-*-"&amp;$A258&amp;"-"&amp;$AJ$2,#REF!)*AS$6-SUMIF(#REF!,"*-Si-VEF-*-"&amp;$A258&amp;"-"&amp;$AJ$2,#REF!)*AR$6)/AS$5</f>
        <v>#REF!</v>
      </c>
      <c r="AT258" s="19" t="e">
        <f>(SUMIF(#REF!,"*-Si-VEF-*-"&amp;$A258&amp;"-"&amp;$AJ$2,#REF!)*AT$6-SUMIF(#REF!,"*-Si-VEF-*-"&amp;$A258&amp;"-"&amp;$AJ$2,#REF!)*AS$6)/AT$5</f>
        <v>#REF!</v>
      </c>
      <c r="AU258" s="19" t="e">
        <f>(SUMIF(#REF!,"*-Si-VEF-*-"&amp;$A258&amp;"-"&amp;$AJ$2,#REF!)*AU$6-SUMIF(#REF!,"*-Si-VEF-*-"&amp;$A258&amp;"-"&amp;$AJ$2,#REF!)*AT$6)/AU$5</f>
        <v>#REF!</v>
      </c>
      <c r="AV258" s="19" t="e">
        <f>(SUMIF(#REF!,"*-Si-VEF-*-"&amp;$A258&amp;"-"&amp;$AJ$2,#REF!)*AV$6-SUMIF(#REF!,"*-Si-VEF-*-"&amp;$A258&amp;"-"&amp;$AJ$2,#REF!)*AU$6)/AV$5</f>
        <v>#REF!</v>
      </c>
      <c r="AX258" s="25" t="e">
        <f>SUMIF(#REF!,"*-Si-VEQ-*-"&amp;$A258&amp;"-"&amp;$AJ$2,#REF!)</f>
        <v>#REF!</v>
      </c>
      <c r="AY258" s="20" t="e">
        <f>SUMIF(#REF!,"*-Si-VEQ-*-"&amp;$A258&amp;"-"&amp;$AJ$2,#REF!)</f>
        <v>#REF!</v>
      </c>
      <c r="AZ258" s="20" t="e">
        <f>(SUMIF(#REF!,"*-Si-VEQ-*-"&amp;$A258&amp;"-"&amp;$AJ$2,#REF!)*AZ$6-SUMIF(#REF!,"*-Si-VEQ-*-"&amp;$A258&amp;"-"&amp;$AJ$2,#REF!)*AY$6)/AZ$5</f>
        <v>#REF!</v>
      </c>
      <c r="BA258" s="20" t="e">
        <f>(SUMIF(#REF!,"*-Si-VEQ-*-"&amp;$A258&amp;"-"&amp;$AJ$2,#REF!)*BA$6-SUMIF(#REF!,"*-Si-VEQ-*-"&amp;$A258&amp;"-"&amp;$AJ$2,#REF!)*AZ$6)/BA$5</f>
        <v>#REF!</v>
      </c>
      <c r="BB258" s="20" t="e">
        <f>(SUMIF(#REF!,"*-Si-VEQ-*-"&amp;$A258&amp;"-"&amp;$AJ$2,#REF!)*BB$6-SUMIF(#REF!,"*-Si-VEQ-*-"&amp;$A258&amp;"-"&amp;$AJ$2,#REF!)*BA$6)/BB$5</f>
        <v>#REF!</v>
      </c>
      <c r="BC258" s="20" t="e">
        <f>(SUMIF(#REF!,"*-Si-VEQ-*-"&amp;$A258&amp;"-"&amp;$AJ$2,#REF!)*BC$6-SUMIF(#REF!,"*-Si-VEQ-*-"&amp;$A258&amp;"-"&amp;$AJ$2,#REF!)*BB$6)/BC$5</f>
        <v>#REF!</v>
      </c>
      <c r="BD258" s="20" t="e">
        <f>(SUMIF(#REF!,"*-Si-VEQ-*-"&amp;$A258&amp;"-"&amp;$AJ$2,#REF!)*BD$6-SUMIF(#REF!,"*-Si-VEQ-*-"&amp;$A258&amp;"-"&amp;$AJ$2,#REF!)*BC$6)/BD$5</f>
        <v>#REF!</v>
      </c>
      <c r="BE258" s="20" t="e">
        <f>(SUMIF(#REF!,"*-Si-VEQ-*-"&amp;$A258&amp;"-"&amp;$AJ$2,#REF!)*BE$6-SUMIF(#REF!,"*-Si-VEQ-*-"&amp;$A258&amp;"-"&amp;$AJ$2,#REF!)*BD$6)/BE$5</f>
        <v>#REF!</v>
      </c>
      <c r="BF258" s="20" t="e">
        <f>(SUMIF(#REF!,"*-Si-VEQ-*-"&amp;$A258&amp;"-"&amp;$AJ$2,#REF!)*BF$6-SUMIF(#REF!,"*-Si-VEQ-*-"&amp;$A258&amp;"-"&amp;$AJ$2,#REF!)*BE$6)/BF$5</f>
        <v>#REF!</v>
      </c>
      <c r="BG258" s="20" t="e">
        <f>(SUMIF(#REF!,"*-Si-VEQ-*-"&amp;$A258&amp;"-"&amp;$AJ$2,#REF!)*BG$6-SUMIF(#REF!,"*-Si-VEQ-*-"&amp;$A258&amp;"-"&amp;$AJ$2,#REF!)*BF$6)/BG$5</f>
        <v>#REF!</v>
      </c>
      <c r="BH258" s="20" t="e">
        <f>(SUMIF(#REF!,"*-Si-VEQ-*-"&amp;$A258&amp;"-"&amp;$AJ$2,#REF!)*BH$6-SUMIF(#REF!,"*-Si-VEQ-*-"&amp;$A258&amp;"-"&amp;$AJ$2,#REF!)*BG$6)/BH$5</f>
        <v>#REF!</v>
      </c>
      <c r="BI258" s="20" t="e">
        <f>(SUMIF(#REF!,"*-Si-VEQ-*-"&amp;$A258&amp;"-"&amp;$AJ$2,#REF!)*BI$6-SUMIF(#REF!,"*-Si-VEQ-*-"&amp;$A258&amp;"-"&amp;$AJ$2,#REF!)*BH$6)/BI$5</f>
        <v>#REF!</v>
      </c>
      <c r="BJ258" s="20" t="e">
        <f>(SUMIF(#REF!,"*-Si-VEQ-*-"&amp;$A258&amp;"-"&amp;$AJ$2,#REF!)*BJ$6-SUMIF(#REF!,"*-Si-VEQ-*-"&amp;$A258&amp;"-"&amp;$AJ$2,#REF!)*BI$6)/BJ$5</f>
        <v>#REF!</v>
      </c>
      <c r="BL258" s="25" t="e">
        <f>SUMIF(#REF!,"*-Si-USD-*-"&amp;$A258&amp;"-"&amp;$AJ$2,#REF!)</f>
        <v>#REF!</v>
      </c>
      <c r="BM258" s="21" t="e">
        <f>SUMIF(#REF!,"*-Si-USD-*-"&amp;$A258&amp;"-"&amp;$AJ$2,#REF!)</f>
        <v>#REF!</v>
      </c>
      <c r="BN258" s="21" t="e">
        <f>(SUMIF(#REF!,"*-Si-USD-*-"&amp;$A258&amp;"-"&amp;$AJ$2,#REF!)*BN$6-SUMIF(#REF!,"*-Si-USD-*-"&amp;$A258&amp;"-"&amp;$AJ$2,#REF!)*BM$6)/BN$5</f>
        <v>#REF!</v>
      </c>
      <c r="BO258" s="21" t="e">
        <f>(SUMIF(#REF!,"*-Si-USD-*-"&amp;$A258&amp;"-"&amp;$AJ$2,#REF!)*BO$6-SUMIF(#REF!,"*-Si-USD-*-"&amp;$A258&amp;"-"&amp;$AJ$2,#REF!)*BN$6)/BO$5</f>
        <v>#REF!</v>
      </c>
      <c r="BP258" s="21" t="e">
        <f>(SUMIF(#REF!,"*-Si-USD-*-"&amp;$A258&amp;"-"&amp;$AJ$2,#REF!)*BP$6-SUMIF(#REF!,"*-Si-USD-*-"&amp;$A258&amp;"-"&amp;$AJ$2,#REF!)*BO$6)/BP$5</f>
        <v>#REF!</v>
      </c>
      <c r="BQ258" s="21" t="e">
        <f>(SUMIF(#REF!,"*-Si-USD-*-"&amp;$A258&amp;"-"&amp;$AJ$2,#REF!)*BQ$6-SUMIF(#REF!,"*-Si-USD-*-"&amp;$A258&amp;"-"&amp;$AJ$2,#REF!)*BP$6)/BQ$5</f>
        <v>#REF!</v>
      </c>
      <c r="BR258" s="21" t="e">
        <f>(SUMIF(#REF!,"*-Si-USD-*-"&amp;$A258&amp;"-"&amp;$AJ$2,#REF!)*BR$6-SUMIF(#REF!,"*-Si-USD-*-"&amp;$A258&amp;"-"&amp;$AJ$2,#REF!)*BQ$6)/BR$5</f>
        <v>#REF!</v>
      </c>
      <c r="BS258" s="21" t="e">
        <f>(SUMIF(#REF!,"*-Si-USD-*-"&amp;$A258&amp;"-"&amp;$AJ$2,#REF!)*BS$6-SUMIF(#REF!,"*-Si-USD-*-"&amp;$A258&amp;"-"&amp;$AJ$2,#REF!)*BR$6)/BS$5</f>
        <v>#REF!</v>
      </c>
      <c r="BT258" s="21" t="e">
        <f>(SUMIF(#REF!,"*-Si-USD-*-"&amp;$A258&amp;"-"&amp;$AJ$2,#REF!)*BT$6-SUMIF(#REF!,"*-Si-USD-*-"&amp;$A258&amp;"-"&amp;$AJ$2,#REF!)*BS$6)/BT$5</f>
        <v>#REF!</v>
      </c>
      <c r="BU258" s="21" t="e">
        <f>(SUMIF(#REF!,"*-Si-USD-*-"&amp;$A258&amp;"-"&amp;$AJ$2,#REF!)*BU$6-SUMIF(#REF!,"*-Si-USD-*-"&amp;$A258&amp;"-"&amp;$AJ$2,#REF!)*BT$6)/BU$5</f>
        <v>#REF!</v>
      </c>
      <c r="BV258" s="21" t="e">
        <f>(SUMIF(#REF!,"*-Si-USD-*-"&amp;$A258&amp;"-"&amp;$AJ$2,#REF!)*BV$6-SUMIF(#REF!,"*-Si-USD-*-"&amp;$A258&amp;"-"&amp;$AJ$2,#REF!)*BU$6)/BV$5</f>
        <v>#REF!</v>
      </c>
      <c r="BW258" s="21" t="e">
        <f>(SUMIF(#REF!,"*-Si-USD-*-"&amp;$A258&amp;"-"&amp;$AJ$2,#REF!)*BW$6-SUMIF(#REF!,"*-Si-USD-*-"&amp;$A258&amp;"-"&amp;$AJ$2,#REF!)*BV$6)/BW$5</f>
        <v>#REF!</v>
      </c>
      <c r="BX258" s="21" t="e">
        <f>(SUMIF(#REF!,"*-Si-USD-*-"&amp;$A258&amp;"-"&amp;$AJ$2,#REF!)*BX$6-SUMIF(#REF!,"*-Si-USD-*-"&amp;$A258&amp;"-"&amp;$AJ$2,#REF!)*BW$6)/BX$5</f>
        <v>#REF!</v>
      </c>
      <c r="CB258" s="28">
        <f>IFERROR(1000*SUMIF(#REF!,"*-Si-*-Si-"&amp;$A258&amp;"-"&amp;$AJ$2,#REF!)/(SUM(CC258:CE258)*$BX$6),0)</f>
        <v>0</v>
      </c>
      <c r="CC258" s="22" t="e">
        <f>SUMIF(#REF!,"*-Si-VEF-Si-"&amp;$A258&amp;"-"&amp;$AJ$2,#REF!)</f>
        <v>#REF!</v>
      </c>
      <c r="CD258" s="23" t="e">
        <f>SUMIF(#REF!,"*-Si-VEQ-Si-"&amp;$A258&amp;"-"&amp;$AJ$2,#REF!)</f>
        <v>#REF!</v>
      </c>
      <c r="CE258" s="24" t="e">
        <f>SUMIF(#REF!,"*-Si-USD-Si-"&amp;$A258&amp;"-"&amp;$AJ$2,#REF!)</f>
        <v>#REF!</v>
      </c>
      <c r="CI258" s="15" t="str">
        <f t="shared" si="53"/>
        <v>E258</v>
      </c>
      <c r="CK258" s="16">
        <v>24</v>
      </c>
      <c r="CL258" s="16">
        <v>0</v>
      </c>
      <c r="CM258" s="16">
        <v>4</v>
      </c>
    </row>
    <row r="259" spans="1:91" ht="20.100000000000001" customHeight="1" x14ac:dyDescent="0.25">
      <c r="A259" s="18" t="s">
        <v>404</v>
      </c>
      <c r="E259" s="15" t="s">
        <v>405</v>
      </c>
      <c r="G259" s="15" t="str">
        <f t="shared" si="56"/>
        <v>D259</v>
      </c>
      <c r="I259" s="27">
        <f ca="1">IFERROR(1000*SUMIF(#REF!,"*-Si-*-*-"&amp;$A259&amp;"-"&amp;J$2,INDIRECT("'BD Ppto'!"&amp;#REF!))/(SUM(J259:L259)*L$415),0)</f>
        <v>0</v>
      </c>
      <c r="J259" s="19" t="e">
        <f ca="1">SUMIF(#REF!,"*-Si-VEF-*-"&amp;$A259&amp;"-"&amp;$J$2,INDIRECT("'BD Ppto'!"&amp;#REF!))</f>
        <v>#REF!</v>
      </c>
      <c r="K259" s="20" t="e">
        <f ca="1">SUMIF(#REF!,"*-Si-VEQ-*-"&amp;$A259&amp;"-"&amp;$J$2,INDIRECT("'BD Ppto'!"&amp;#REF!))</f>
        <v>#REF!</v>
      </c>
      <c r="L259" s="21" t="e">
        <f ca="1">SUMIF(#REF!,"*-Si-USD-*-"&amp;$A259&amp;"-"&amp;$J$2,INDIRECT("'BD Ppto'!"&amp;#REF!))</f>
        <v>#REF!</v>
      </c>
      <c r="N259" s="27">
        <f ca="1">IFERROR(1000*SUMIF(#REF!,"*-Si-*-*-"&amp;$A259&amp;"-"&amp;O$2,INDIRECT("'BD Ppto'!"&amp;#REF!))/(SUM(O259:Q259)*Q$415),0)</f>
        <v>0</v>
      </c>
      <c r="O259" s="19" t="e">
        <f ca="1">SUMIF(#REF!,"*-Si-VEF-*-"&amp;$A259&amp;"-"&amp;O$2,INDIRECT("'BD Ppto'!"&amp;#REF!))</f>
        <v>#REF!</v>
      </c>
      <c r="P259" s="20" t="e">
        <f ca="1">SUMIF(#REF!,"*-Si-VEQ-*-"&amp;$A259&amp;"-"&amp;O$2,INDIRECT("'BD Ppto'!"&amp;#REF!))</f>
        <v>#REF!</v>
      </c>
      <c r="Q259" s="21" t="e">
        <f ca="1">SUMIF(#REF!,"*-Si-USD-*-"&amp;$A259&amp;"-"&amp;O$2,INDIRECT("'BD Ppto'!"&amp;#REF!))</f>
        <v>#REF!</v>
      </c>
      <c r="S259" s="27">
        <f ca="1">IFERROR(1000*SUMIF(#REF!,"*-Si-*-*-"&amp;$A259&amp;"-"&amp;T$2,INDIRECT("'BD Ppto'!"&amp;#REF!))/(SUM(T259:V259)*V$415),0)</f>
        <v>0</v>
      </c>
      <c r="T259" s="19" t="e">
        <f ca="1">SUMIF(#REF!,"*-Si-VEF-*-"&amp;$A259&amp;"-"&amp;T$2,INDIRECT("'BD Ppto'!"&amp;#REF!))</f>
        <v>#REF!</v>
      </c>
      <c r="U259" s="20" t="e">
        <f ca="1">SUMIF(#REF!,"*-Si-VEQ-*-"&amp;$A259&amp;"-"&amp;T$2,INDIRECT("'BD Ppto'!"&amp;#REF!))</f>
        <v>#REF!</v>
      </c>
      <c r="V259" s="21" t="e">
        <f ca="1">SUMIF(#REF!,"*-Si-USD-*-"&amp;$A259&amp;"-"&amp;T$2,INDIRECT("'BD Ppto'!"&amp;#REF!))</f>
        <v>#REF!</v>
      </c>
      <c r="X259" s="27">
        <f ca="1">IFERROR(1000*SUMIF(#REF!,"*-Si-*-*-"&amp;$A259&amp;"-"&amp;Y$2,INDIRECT("'BD Ppto'!"&amp;#REF!))/(SUM(Y259:AA259)*AA$415),0)</f>
        <v>0</v>
      </c>
      <c r="Y259" s="19" t="e">
        <f ca="1">SUMIF(#REF!,"*-Si-VEF-*-"&amp;$A259&amp;"-"&amp;Y$2,INDIRECT("'BD Ppto'!"&amp;#REF!))</f>
        <v>#REF!</v>
      </c>
      <c r="Z259" s="20" t="e">
        <f ca="1">SUMIF(#REF!,"*-Si-VEQ-*-"&amp;$A259&amp;"-"&amp;Y$2,INDIRECT("'BD Ppto'!"&amp;#REF!))</f>
        <v>#REF!</v>
      </c>
      <c r="AA259" s="21" t="e">
        <f ca="1">SUMIF(#REF!,"*-Si-USD-*-"&amp;$A259&amp;"-"&amp;Y$2,INDIRECT("'BD Ppto'!"&amp;#REF!))</f>
        <v>#REF!</v>
      </c>
      <c r="AC259" s="28">
        <f ca="1">IFERROR(1000*SUMIF(#REF!,"*-Si-*-Si-"&amp;$A259&amp;"-"&amp;AD$2,INDIRECT("'BD Ppto'!"&amp;#REF!))/(SUM(AD259:AF259)*AF$415),0)</f>
        <v>0</v>
      </c>
      <c r="AD259" s="22" t="e">
        <f ca="1">SUMIF(#REF!,"*-Si-VEF-Si-"&amp;$A259&amp;"-"&amp;AD$2,INDIRECT("'BD Ppto'!"&amp;#REF!))</f>
        <v>#REF!</v>
      </c>
      <c r="AE259" s="23" t="e">
        <f ca="1">SUMIF(#REF!,"*-Si-VEQ-Si-"&amp;$A259&amp;"-"&amp;AD$2,INDIRECT("'BD Ppto'!"&amp;#REF!))</f>
        <v>#REF!</v>
      </c>
      <c r="AF259" s="24" t="e">
        <f ca="1">SUMIF(#REF!,"*-Si-USD-Si-"&amp;$A259&amp;"-"&amp;AD$2,INDIRECT("'BD Ppto'!"&amp;#REF!))</f>
        <v>#REF!</v>
      </c>
      <c r="AI259" s="27">
        <f>IFERROR(1000*SUMIF(#REF!,"*-Si-*-*-"&amp;$A259&amp;"-"&amp;$AJ$2,#REF!)/((SUMIF(#REF!,"*-Si-*-*-"&amp;$A259&amp;"-"&amp;$AJ$2,#REF!))*$AV$6),0)</f>
        <v>0</v>
      </c>
      <c r="AJ259" s="25" t="e">
        <f>SUMIF(#REF!,"*-Si-VEF-*-"&amp;$A259&amp;"-"&amp;$AJ$2,#REF!)</f>
        <v>#REF!</v>
      </c>
      <c r="AK259" s="19" t="e">
        <f>SUMIF(#REF!,"*-Si-VEF-*-"&amp;$A259&amp;"-"&amp;$AJ$2,#REF!)</f>
        <v>#REF!</v>
      </c>
      <c r="AL259" s="19" t="e">
        <f>(SUMIF(#REF!,"*-Si-VEF-*-"&amp;$A259&amp;"-"&amp;$AJ$2,#REF!)*AL$6-SUMIF(#REF!,"*-Si-VEF-*-"&amp;$A259&amp;"-"&amp;$AJ$2,#REF!)*AK$6)/AL$5</f>
        <v>#REF!</v>
      </c>
      <c r="AM259" s="19" t="e">
        <f>(SUMIF(#REF!,"*-Si-VEF-*-"&amp;$A259&amp;"-"&amp;$AJ$2,#REF!)*AM$6-SUMIF(#REF!,"*-Si-VEF-*-"&amp;$A259&amp;"-"&amp;$AJ$2,#REF!)*AL$6)/AM$5</f>
        <v>#REF!</v>
      </c>
      <c r="AN259" s="19" t="e">
        <f>(SUMIF(#REF!,"*-Si-VEF-*-"&amp;$A259&amp;"-"&amp;$AJ$2,#REF!)*AN$6-SUMIF(#REF!,"*-Si-VEF-*-"&amp;$A259&amp;"-"&amp;$AJ$2,#REF!)*AM$6)/AN$5</f>
        <v>#REF!</v>
      </c>
      <c r="AO259" s="19" t="e">
        <f>(SUMIF(#REF!,"*-Si-VEF-*-"&amp;$A259&amp;"-"&amp;$AJ$2,#REF!)*AO$6-SUMIF(#REF!,"*-Si-VEF-*-"&amp;$A259&amp;"-"&amp;$AJ$2,#REF!)*AN$6)/AO$5</f>
        <v>#REF!</v>
      </c>
      <c r="AP259" s="19" t="e">
        <f>(SUMIF(#REF!,"*-Si-VEF-*-"&amp;$A259&amp;"-"&amp;$AJ$2,#REF!)*AP$6-SUMIF(#REF!,"*-Si-VEF-*-"&amp;$A259&amp;"-"&amp;$AJ$2,#REF!)*AO$6)/AP$5</f>
        <v>#REF!</v>
      </c>
      <c r="AQ259" s="19" t="e">
        <f>(SUMIF(#REF!,"*-Si-VEF-*-"&amp;$A259&amp;"-"&amp;$AJ$2,#REF!)*AQ$6-SUMIF(#REF!,"*-Si-VEF-*-"&amp;$A259&amp;"-"&amp;$AJ$2,#REF!)*AP$6)/AQ$5</f>
        <v>#REF!</v>
      </c>
      <c r="AR259" s="19" t="e">
        <f>(SUMIF(#REF!,"*-Si-VEF-*-"&amp;$A259&amp;"-"&amp;$AJ$2,#REF!)*AR$6-SUMIF(#REF!,"*-Si-VEF-*-"&amp;$A259&amp;"-"&amp;$AJ$2,#REF!)*AQ$6)/AR$5</f>
        <v>#REF!</v>
      </c>
      <c r="AS259" s="19" t="e">
        <f>(SUMIF(#REF!,"*-Si-VEF-*-"&amp;$A259&amp;"-"&amp;$AJ$2,#REF!)*AS$6-SUMIF(#REF!,"*-Si-VEF-*-"&amp;$A259&amp;"-"&amp;$AJ$2,#REF!)*AR$6)/AS$5</f>
        <v>#REF!</v>
      </c>
      <c r="AT259" s="19" t="e">
        <f>(SUMIF(#REF!,"*-Si-VEF-*-"&amp;$A259&amp;"-"&amp;$AJ$2,#REF!)*AT$6-SUMIF(#REF!,"*-Si-VEF-*-"&amp;$A259&amp;"-"&amp;$AJ$2,#REF!)*AS$6)/AT$5</f>
        <v>#REF!</v>
      </c>
      <c r="AU259" s="19" t="e">
        <f>(SUMIF(#REF!,"*-Si-VEF-*-"&amp;$A259&amp;"-"&amp;$AJ$2,#REF!)*AU$6-SUMIF(#REF!,"*-Si-VEF-*-"&amp;$A259&amp;"-"&amp;$AJ$2,#REF!)*AT$6)/AU$5</f>
        <v>#REF!</v>
      </c>
      <c r="AV259" s="19" t="e">
        <f>(SUMIF(#REF!,"*-Si-VEF-*-"&amp;$A259&amp;"-"&amp;$AJ$2,#REF!)*AV$6-SUMIF(#REF!,"*-Si-VEF-*-"&amp;$A259&amp;"-"&amp;$AJ$2,#REF!)*AU$6)/AV$5</f>
        <v>#REF!</v>
      </c>
      <c r="AX259" s="25" t="e">
        <f>SUMIF(#REF!,"*-Si-VEQ-*-"&amp;$A259&amp;"-"&amp;$AJ$2,#REF!)</f>
        <v>#REF!</v>
      </c>
      <c r="AY259" s="20" t="e">
        <f>SUMIF(#REF!,"*-Si-VEQ-*-"&amp;$A259&amp;"-"&amp;$AJ$2,#REF!)</f>
        <v>#REF!</v>
      </c>
      <c r="AZ259" s="20" t="e">
        <f>(SUMIF(#REF!,"*-Si-VEQ-*-"&amp;$A259&amp;"-"&amp;$AJ$2,#REF!)*AZ$6-SUMIF(#REF!,"*-Si-VEQ-*-"&amp;$A259&amp;"-"&amp;$AJ$2,#REF!)*AY$6)/AZ$5</f>
        <v>#REF!</v>
      </c>
      <c r="BA259" s="20" t="e">
        <f>(SUMIF(#REF!,"*-Si-VEQ-*-"&amp;$A259&amp;"-"&amp;$AJ$2,#REF!)*BA$6-SUMIF(#REF!,"*-Si-VEQ-*-"&amp;$A259&amp;"-"&amp;$AJ$2,#REF!)*AZ$6)/BA$5</f>
        <v>#REF!</v>
      </c>
      <c r="BB259" s="20" t="e">
        <f>(SUMIF(#REF!,"*-Si-VEQ-*-"&amp;$A259&amp;"-"&amp;$AJ$2,#REF!)*BB$6-SUMIF(#REF!,"*-Si-VEQ-*-"&amp;$A259&amp;"-"&amp;$AJ$2,#REF!)*BA$6)/BB$5</f>
        <v>#REF!</v>
      </c>
      <c r="BC259" s="20" t="e">
        <f>(SUMIF(#REF!,"*-Si-VEQ-*-"&amp;$A259&amp;"-"&amp;$AJ$2,#REF!)*BC$6-SUMIF(#REF!,"*-Si-VEQ-*-"&amp;$A259&amp;"-"&amp;$AJ$2,#REF!)*BB$6)/BC$5</f>
        <v>#REF!</v>
      </c>
      <c r="BD259" s="20" t="e">
        <f>(SUMIF(#REF!,"*-Si-VEQ-*-"&amp;$A259&amp;"-"&amp;$AJ$2,#REF!)*BD$6-SUMIF(#REF!,"*-Si-VEQ-*-"&amp;$A259&amp;"-"&amp;$AJ$2,#REF!)*BC$6)/BD$5</f>
        <v>#REF!</v>
      </c>
      <c r="BE259" s="20" t="e">
        <f>(SUMIF(#REF!,"*-Si-VEQ-*-"&amp;$A259&amp;"-"&amp;$AJ$2,#REF!)*BE$6-SUMIF(#REF!,"*-Si-VEQ-*-"&amp;$A259&amp;"-"&amp;$AJ$2,#REF!)*BD$6)/BE$5</f>
        <v>#REF!</v>
      </c>
      <c r="BF259" s="20" t="e">
        <f>(SUMIF(#REF!,"*-Si-VEQ-*-"&amp;$A259&amp;"-"&amp;$AJ$2,#REF!)*BF$6-SUMIF(#REF!,"*-Si-VEQ-*-"&amp;$A259&amp;"-"&amp;$AJ$2,#REF!)*BE$6)/BF$5</f>
        <v>#REF!</v>
      </c>
      <c r="BG259" s="20" t="e">
        <f>(SUMIF(#REF!,"*-Si-VEQ-*-"&amp;$A259&amp;"-"&amp;$AJ$2,#REF!)*BG$6-SUMIF(#REF!,"*-Si-VEQ-*-"&amp;$A259&amp;"-"&amp;$AJ$2,#REF!)*BF$6)/BG$5</f>
        <v>#REF!</v>
      </c>
      <c r="BH259" s="20" t="e">
        <f>(SUMIF(#REF!,"*-Si-VEQ-*-"&amp;$A259&amp;"-"&amp;$AJ$2,#REF!)*BH$6-SUMIF(#REF!,"*-Si-VEQ-*-"&amp;$A259&amp;"-"&amp;$AJ$2,#REF!)*BG$6)/BH$5</f>
        <v>#REF!</v>
      </c>
      <c r="BI259" s="20" t="e">
        <f>(SUMIF(#REF!,"*-Si-VEQ-*-"&amp;$A259&amp;"-"&amp;$AJ$2,#REF!)*BI$6-SUMIF(#REF!,"*-Si-VEQ-*-"&amp;$A259&amp;"-"&amp;$AJ$2,#REF!)*BH$6)/BI$5</f>
        <v>#REF!</v>
      </c>
      <c r="BJ259" s="20" t="e">
        <f>(SUMIF(#REF!,"*-Si-VEQ-*-"&amp;$A259&amp;"-"&amp;$AJ$2,#REF!)*BJ$6-SUMIF(#REF!,"*-Si-VEQ-*-"&amp;$A259&amp;"-"&amp;$AJ$2,#REF!)*BI$6)/BJ$5</f>
        <v>#REF!</v>
      </c>
      <c r="BL259" s="25" t="e">
        <f>SUMIF(#REF!,"*-Si-USD-*-"&amp;$A259&amp;"-"&amp;$AJ$2,#REF!)</f>
        <v>#REF!</v>
      </c>
      <c r="BM259" s="21" t="e">
        <f>SUMIF(#REF!,"*-Si-USD-*-"&amp;$A259&amp;"-"&amp;$AJ$2,#REF!)</f>
        <v>#REF!</v>
      </c>
      <c r="BN259" s="21" t="e">
        <f>(SUMIF(#REF!,"*-Si-USD-*-"&amp;$A259&amp;"-"&amp;$AJ$2,#REF!)*BN$6-SUMIF(#REF!,"*-Si-USD-*-"&amp;$A259&amp;"-"&amp;$AJ$2,#REF!)*BM$6)/BN$5</f>
        <v>#REF!</v>
      </c>
      <c r="BO259" s="21" t="e">
        <f>(SUMIF(#REF!,"*-Si-USD-*-"&amp;$A259&amp;"-"&amp;$AJ$2,#REF!)*BO$6-SUMIF(#REF!,"*-Si-USD-*-"&amp;$A259&amp;"-"&amp;$AJ$2,#REF!)*BN$6)/BO$5</f>
        <v>#REF!</v>
      </c>
      <c r="BP259" s="21" t="e">
        <f>(SUMIF(#REF!,"*-Si-USD-*-"&amp;$A259&amp;"-"&amp;$AJ$2,#REF!)*BP$6-SUMIF(#REF!,"*-Si-USD-*-"&amp;$A259&amp;"-"&amp;$AJ$2,#REF!)*BO$6)/BP$5</f>
        <v>#REF!</v>
      </c>
      <c r="BQ259" s="21" t="e">
        <f>(SUMIF(#REF!,"*-Si-USD-*-"&amp;$A259&amp;"-"&amp;$AJ$2,#REF!)*BQ$6-SUMIF(#REF!,"*-Si-USD-*-"&amp;$A259&amp;"-"&amp;$AJ$2,#REF!)*BP$6)/BQ$5</f>
        <v>#REF!</v>
      </c>
      <c r="BR259" s="21" t="e">
        <f>(SUMIF(#REF!,"*-Si-USD-*-"&amp;$A259&amp;"-"&amp;$AJ$2,#REF!)*BR$6-SUMIF(#REF!,"*-Si-USD-*-"&amp;$A259&amp;"-"&amp;$AJ$2,#REF!)*BQ$6)/BR$5</f>
        <v>#REF!</v>
      </c>
      <c r="BS259" s="21" t="e">
        <f>(SUMIF(#REF!,"*-Si-USD-*-"&amp;$A259&amp;"-"&amp;$AJ$2,#REF!)*BS$6-SUMIF(#REF!,"*-Si-USD-*-"&amp;$A259&amp;"-"&amp;$AJ$2,#REF!)*BR$6)/BS$5</f>
        <v>#REF!</v>
      </c>
      <c r="BT259" s="21" t="e">
        <f>(SUMIF(#REF!,"*-Si-USD-*-"&amp;$A259&amp;"-"&amp;$AJ$2,#REF!)*BT$6-SUMIF(#REF!,"*-Si-USD-*-"&amp;$A259&amp;"-"&amp;$AJ$2,#REF!)*BS$6)/BT$5</f>
        <v>#REF!</v>
      </c>
      <c r="BU259" s="21" t="e">
        <f>(SUMIF(#REF!,"*-Si-USD-*-"&amp;$A259&amp;"-"&amp;$AJ$2,#REF!)*BU$6-SUMIF(#REF!,"*-Si-USD-*-"&amp;$A259&amp;"-"&amp;$AJ$2,#REF!)*BT$6)/BU$5</f>
        <v>#REF!</v>
      </c>
      <c r="BV259" s="21" t="e">
        <f>(SUMIF(#REF!,"*-Si-USD-*-"&amp;$A259&amp;"-"&amp;$AJ$2,#REF!)*BV$6-SUMIF(#REF!,"*-Si-USD-*-"&amp;$A259&amp;"-"&amp;$AJ$2,#REF!)*BU$6)/BV$5</f>
        <v>#REF!</v>
      </c>
      <c r="BW259" s="21" t="e">
        <f>(SUMIF(#REF!,"*-Si-USD-*-"&amp;$A259&amp;"-"&amp;$AJ$2,#REF!)*BW$6-SUMIF(#REF!,"*-Si-USD-*-"&amp;$A259&amp;"-"&amp;$AJ$2,#REF!)*BV$6)/BW$5</f>
        <v>#REF!</v>
      </c>
      <c r="BX259" s="21" t="e">
        <f>(SUMIF(#REF!,"*-Si-USD-*-"&amp;$A259&amp;"-"&amp;$AJ$2,#REF!)*BX$6-SUMIF(#REF!,"*-Si-USD-*-"&amp;$A259&amp;"-"&amp;$AJ$2,#REF!)*BW$6)/BX$5</f>
        <v>#REF!</v>
      </c>
      <c r="CB259" s="28">
        <f>IFERROR(1000*SUMIF(#REF!,"*-Si-*-Si-"&amp;$A259&amp;"-"&amp;$AJ$2,#REF!)/(SUM(CC259:CE259)*$BX$6),0)</f>
        <v>0</v>
      </c>
      <c r="CC259" s="22" t="e">
        <f>SUMIF(#REF!,"*-Si-VEF-Si-"&amp;$A259&amp;"-"&amp;$AJ$2,#REF!)</f>
        <v>#REF!</v>
      </c>
      <c r="CD259" s="23" t="e">
        <f>SUMIF(#REF!,"*-Si-VEQ-Si-"&amp;$A259&amp;"-"&amp;$AJ$2,#REF!)</f>
        <v>#REF!</v>
      </c>
      <c r="CE259" s="24" t="e">
        <f>SUMIF(#REF!,"*-Si-USD-Si-"&amp;$A259&amp;"-"&amp;$AJ$2,#REF!)</f>
        <v>#REF!</v>
      </c>
      <c r="CI259" s="15" t="str">
        <f t="shared" si="53"/>
        <v>E259</v>
      </c>
      <c r="CK259" s="16">
        <v>14</v>
      </c>
      <c r="CL259" s="16">
        <v>0</v>
      </c>
      <c r="CM259" s="16">
        <v>4</v>
      </c>
    </row>
    <row r="260" spans="1:91" ht="20.100000000000001" customHeight="1" x14ac:dyDescent="0.25">
      <c r="A260" s="18" t="s">
        <v>406</v>
      </c>
      <c r="E260" s="15" t="s">
        <v>407</v>
      </c>
      <c r="G260" s="15" t="str">
        <f t="shared" si="56"/>
        <v>D260</v>
      </c>
      <c r="I260" s="27">
        <f ca="1">IFERROR(1000*SUMIF(#REF!,"*-Si-*-*-"&amp;$A260&amp;"-"&amp;J$2,INDIRECT("'BD Ppto'!"&amp;#REF!))/(SUM(J260:L260)*L$415),0)</f>
        <v>0</v>
      </c>
      <c r="J260" s="19" t="e">
        <f ca="1">SUMIF(#REF!,"*-Si-VEF-*-"&amp;$A260&amp;"-"&amp;$J$2,INDIRECT("'BD Ppto'!"&amp;#REF!))</f>
        <v>#REF!</v>
      </c>
      <c r="K260" s="20" t="e">
        <f ca="1">SUMIF(#REF!,"*-Si-VEQ-*-"&amp;$A260&amp;"-"&amp;$J$2,INDIRECT("'BD Ppto'!"&amp;#REF!))</f>
        <v>#REF!</v>
      </c>
      <c r="L260" s="21" t="e">
        <f ca="1">SUMIF(#REF!,"*-Si-USD-*-"&amp;$A260&amp;"-"&amp;$J$2,INDIRECT("'BD Ppto'!"&amp;#REF!))</f>
        <v>#REF!</v>
      </c>
      <c r="N260" s="27">
        <f ca="1">IFERROR(1000*SUMIF(#REF!,"*-Si-*-*-"&amp;$A260&amp;"-"&amp;O$2,INDIRECT("'BD Ppto'!"&amp;#REF!))/(SUM(O260:Q260)*Q$415),0)</f>
        <v>0</v>
      </c>
      <c r="O260" s="19" t="e">
        <f ca="1">SUMIF(#REF!,"*-Si-VEF-*-"&amp;$A260&amp;"-"&amp;O$2,INDIRECT("'BD Ppto'!"&amp;#REF!))</f>
        <v>#REF!</v>
      </c>
      <c r="P260" s="20" t="e">
        <f ca="1">SUMIF(#REF!,"*-Si-VEQ-*-"&amp;$A260&amp;"-"&amp;O$2,INDIRECT("'BD Ppto'!"&amp;#REF!))</f>
        <v>#REF!</v>
      </c>
      <c r="Q260" s="21" t="e">
        <f ca="1">SUMIF(#REF!,"*-Si-USD-*-"&amp;$A260&amp;"-"&amp;O$2,INDIRECT("'BD Ppto'!"&amp;#REF!))</f>
        <v>#REF!</v>
      </c>
      <c r="S260" s="27">
        <f ca="1">IFERROR(1000*SUMIF(#REF!,"*-Si-*-*-"&amp;$A260&amp;"-"&amp;T$2,INDIRECT("'BD Ppto'!"&amp;#REF!))/(SUM(T260:V260)*V$415),0)</f>
        <v>0</v>
      </c>
      <c r="T260" s="19" t="e">
        <f ca="1">SUMIF(#REF!,"*-Si-VEF-*-"&amp;$A260&amp;"-"&amp;T$2,INDIRECT("'BD Ppto'!"&amp;#REF!))</f>
        <v>#REF!</v>
      </c>
      <c r="U260" s="20" t="e">
        <f ca="1">SUMIF(#REF!,"*-Si-VEQ-*-"&amp;$A260&amp;"-"&amp;T$2,INDIRECT("'BD Ppto'!"&amp;#REF!))</f>
        <v>#REF!</v>
      </c>
      <c r="V260" s="21" t="e">
        <f ca="1">SUMIF(#REF!,"*-Si-USD-*-"&amp;$A260&amp;"-"&amp;T$2,INDIRECT("'BD Ppto'!"&amp;#REF!))</f>
        <v>#REF!</v>
      </c>
      <c r="X260" s="27">
        <f ca="1">IFERROR(1000*SUMIF(#REF!,"*-Si-*-*-"&amp;$A260&amp;"-"&amp;Y$2,INDIRECT("'BD Ppto'!"&amp;#REF!))/(SUM(Y260:AA260)*AA$415),0)</f>
        <v>0</v>
      </c>
      <c r="Y260" s="19" t="e">
        <f ca="1">SUMIF(#REF!,"*-Si-VEF-*-"&amp;$A260&amp;"-"&amp;Y$2,INDIRECT("'BD Ppto'!"&amp;#REF!))</f>
        <v>#REF!</v>
      </c>
      <c r="Z260" s="20" t="e">
        <f ca="1">SUMIF(#REF!,"*-Si-VEQ-*-"&amp;$A260&amp;"-"&amp;Y$2,INDIRECT("'BD Ppto'!"&amp;#REF!))</f>
        <v>#REF!</v>
      </c>
      <c r="AA260" s="21" t="e">
        <f ca="1">SUMIF(#REF!,"*-Si-USD-*-"&amp;$A260&amp;"-"&amp;Y$2,INDIRECT("'BD Ppto'!"&amp;#REF!))</f>
        <v>#REF!</v>
      </c>
      <c r="AC260" s="28">
        <f ca="1">IFERROR(1000*SUMIF(#REF!,"*-Si-*-Si-"&amp;$A260&amp;"-"&amp;AD$2,INDIRECT("'BD Ppto'!"&amp;#REF!))/(SUM(AD260:AF260)*AF$415),0)</f>
        <v>0</v>
      </c>
      <c r="AD260" s="22" t="e">
        <f ca="1">SUMIF(#REF!,"*-Si-VEF-Si-"&amp;$A260&amp;"-"&amp;AD$2,INDIRECT("'BD Ppto'!"&amp;#REF!))</f>
        <v>#REF!</v>
      </c>
      <c r="AE260" s="23" t="e">
        <f ca="1">SUMIF(#REF!,"*-Si-VEQ-Si-"&amp;$A260&amp;"-"&amp;AD$2,INDIRECT("'BD Ppto'!"&amp;#REF!))</f>
        <v>#REF!</v>
      </c>
      <c r="AF260" s="24" t="e">
        <f ca="1">SUMIF(#REF!,"*-Si-USD-Si-"&amp;$A260&amp;"-"&amp;AD$2,INDIRECT("'BD Ppto'!"&amp;#REF!))</f>
        <v>#REF!</v>
      </c>
      <c r="AI260" s="27">
        <f>IFERROR(1000*SUMIF(#REF!,"*-Si-*-*-"&amp;$A260&amp;"-"&amp;$AJ$2,#REF!)/((SUMIF(#REF!,"*-Si-*-*-"&amp;$A260&amp;"-"&amp;$AJ$2,#REF!))*$AV$6),0)</f>
        <v>0</v>
      </c>
      <c r="AJ260" s="25" t="e">
        <f>SUMIF(#REF!,"*-Si-VEF-*-"&amp;$A260&amp;"-"&amp;$AJ$2,#REF!)</f>
        <v>#REF!</v>
      </c>
      <c r="AK260" s="19" t="e">
        <f>SUMIF(#REF!,"*-Si-VEF-*-"&amp;$A260&amp;"-"&amp;$AJ$2,#REF!)</f>
        <v>#REF!</v>
      </c>
      <c r="AL260" s="19" t="e">
        <f>(SUMIF(#REF!,"*-Si-VEF-*-"&amp;$A260&amp;"-"&amp;$AJ$2,#REF!)*AL$6-SUMIF(#REF!,"*-Si-VEF-*-"&amp;$A260&amp;"-"&amp;$AJ$2,#REF!)*AK$6)/AL$5</f>
        <v>#REF!</v>
      </c>
      <c r="AM260" s="19" t="e">
        <f>(SUMIF(#REF!,"*-Si-VEF-*-"&amp;$A260&amp;"-"&amp;$AJ$2,#REF!)*AM$6-SUMIF(#REF!,"*-Si-VEF-*-"&amp;$A260&amp;"-"&amp;$AJ$2,#REF!)*AL$6)/AM$5</f>
        <v>#REF!</v>
      </c>
      <c r="AN260" s="19" t="e">
        <f>(SUMIF(#REF!,"*-Si-VEF-*-"&amp;$A260&amp;"-"&amp;$AJ$2,#REF!)*AN$6-SUMIF(#REF!,"*-Si-VEF-*-"&amp;$A260&amp;"-"&amp;$AJ$2,#REF!)*AM$6)/AN$5</f>
        <v>#REF!</v>
      </c>
      <c r="AO260" s="19" t="e">
        <f>(SUMIF(#REF!,"*-Si-VEF-*-"&amp;$A260&amp;"-"&amp;$AJ$2,#REF!)*AO$6-SUMIF(#REF!,"*-Si-VEF-*-"&amp;$A260&amp;"-"&amp;$AJ$2,#REF!)*AN$6)/AO$5</f>
        <v>#REF!</v>
      </c>
      <c r="AP260" s="19" t="e">
        <f>(SUMIF(#REF!,"*-Si-VEF-*-"&amp;$A260&amp;"-"&amp;$AJ$2,#REF!)*AP$6-SUMIF(#REF!,"*-Si-VEF-*-"&amp;$A260&amp;"-"&amp;$AJ$2,#REF!)*AO$6)/AP$5</f>
        <v>#REF!</v>
      </c>
      <c r="AQ260" s="19" t="e">
        <f>(SUMIF(#REF!,"*-Si-VEF-*-"&amp;$A260&amp;"-"&amp;$AJ$2,#REF!)*AQ$6-SUMIF(#REF!,"*-Si-VEF-*-"&amp;$A260&amp;"-"&amp;$AJ$2,#REF!)*AP$6)/AQ$5</f>
        <v>#REF!</v>
      </c>
      <c r="AR260" s="19" t="e">
        <f>(SUMIF(#REF!,"*-Si-VEF-*-"&amp;$A260&amp;"-"&amp;$AJ$2,#REF!)*AR$6-SUMIF(#REF!,"*-Si-VEF-*-"&amp;$A260&amp;"-"&amp;$AJ$2,#REF!)*AQ$6)/AR$5</f>
        <v>#REF!</v>
      </c>
      <c r="AS260" s="19" t="e">
        <f>(SUMIF(#REF!,"*-Si-VEF-*-"&amp;$A260&amp;"-"&amp;$AJ$2,#REF!)*AS$6-SUMIF(#REF!,"*-Si-VEF-*-"&amp;$A260&amp;"-"&amp;$AJ$2,#REF!)*AR$6)/AS$5</f>
        <v>#REF!</v>
      </c>
      <c r="AT260" s="19" t="e">
        <f>(SUMIF(#REF!,"*-Si-VEF-*-"&amp;$A260&amp;"-"&amp;$AJ$2,#REF!)*AT$6-SUMIF(#REF!,"*-Si-VEF-*-"&amp;$A260&amp;"-"&amp;$AJ$2,#REF!)*AS$6)/AT$5</f>
        <v>#REF!</v>
      </c>
      <c r="AU260" s="19" t="e">
        <f>(SUMIF(#REF!,"*-Si-VEF-*-"&amp;$A260&amp;"-"&amp;$AJ$2,#REF!)*AU$6-SUMIF(#REF!,"*-Si-VEF-*-"&amp;$A260&amp;"-"&amp;$AJ$2,#REF!)*AT$6)/AU$5</f>
        <v>#REF!</v>
      </c>
      <c r="AV260" s="19" t="e">
        <f>(SUMIF(#REF!,"*-Si-VEF-*-"&amp;$A260&amp;"-"&amp;$AJ$2,#REF!)*AV$6-SUMIF(#REF!,"*-Si-VEF-*-"&amp;$A260&amp;"-"&amp;$AJ$2,#REF!)*AU$6)/AV$5</f>
        <v>#REF!</v>
      </c>
      <c r="AX260" s="25" t="e">
        <f>SUMIF(#REF!,"*-Si-VEQ-*-"&amp;$A260&amp;"-"&amp;$AJ$2,#REF!)</f>
        <v>#REF!</v>
      </c>
      <c r="AY260" s="20" t="e">
        <f>SUMIF(#REF!,"*-Si-VEQ-*-"&amp;$A260&amp;"-"&amp;$AJ$2,#REF!)</f>
        <v>#REF!</v>
      </c>
      <c r="AZ260" s="20" t="e">
        <f>(SUMIF(#REF!,"*-Si-VEQ-*-"&amp;$A260&amp;"-"&amp;$AJ$2,#REF!)*AZ$6-SUMIF(#REF!,"*-Si-VEQ-*-"&amp;$A260&amp;"-"&amp;$AJ$2,#REF!)*AY$6)/AZ$5</f>
        <v>#REF!</v>
      </c>
      <c r="BA260" s="20" t="e">
        <f>(SUMIF(#REF!,"*-Si-VEQ-*-"&amp;$A260&amp;"-"&amp;$AJ$2,#REF!)*BA$6-SUMIF(#REF!,"*-Si-VEQ-*-"&amp;$A260&amp;"-"&amp;$AJ$2,#REF!)*AZ$6)/BA$5</f>
        <v>#REF!</v>
      </c>
      <c r="BB260" s="20" t="e">
        <f>(SUMIF(#REF!,"*-Si-VEQ-*-"&amp;$A260&amp;"-"&amp;$AJ$2,#REF!)*BB$6-SUMIF(#REF!,"*-Si-VEQ-*-"&amp;$A260&amp;"-"&amp;$AJ$2,#REF!)*BA$6)/BB$5</f>
        <v>#REF!</v>
      </c>
      <c r="BC260" s="20" t="e">
        <f>(SUMIF(#REF!,"*-Si-VEQ-*-"&amp;$A260&amp;"-"&amp;$AJ$2,#REF!)*BC$6-SUMIF(#REF!,"*-Si-VEQ-*-"&amp;$A260&amp;"-"&amp;$AJ$2,#REF!)*BB$6)/BC$5</f>
        <v>#REF!</v>
      </c>
      <c r="BD260" s="20" t="e">
        <f>(SUMIF(#REF!,"*-Si-VEQ-*-"&amp;$A260&amp;"-"&amp;$AJ$2,#REF!)*BD$6-SUMIF(#REF!,"*-Si-VEQ-*-"&amp;$A260&amp;"-"&amp;$AJ$2,#REF!)*BC$6)/BD$5</f>
        <v>#REF!</v>
      </c>
      <c r="BE260" s="20" t="e">
        <f>(SUMIF(#REF!,"*-Si-VEQ-*-"&amp;$A260&amp;"-"&amp;$AJ$2,#REF!)*BE$6-SUMIF(#REF!,"*-Si-VEQ-*-"&amp;$A260&amp;"-"&amp;$AJ$2,#REF!)*BD$6)/BE$5</f>
        <v>#REF!</v>
      </c>
      <c r="BF260" s="20" t="e">
        <f>(SUMIF(#REF!,"*-Si-VEQ-*-"&amp;$A260&amp;"-"&amp;$AJ$2,#REF!)*BF$6-SUMIF(#REF!,"*-Si-VEQ-*-"&amp;$A260&amp;"-"&amp;$AJ$2,#REF!)*BE$6)/BF$5</f>
        <v>#REF!</v>
      </c>
      <c r="BG260" s="20" t="e">
        <f>(SUMIF(#REF!,"*-Si-VEQ-*-"&amp;$A260&amp;"-"&amp;$AJ$2,#REF!)*BG$6-SUMIF(#REF!,"*-Si-VEQ-*-"&amp;$A260&amp;"-"&amp;$AJ$2,#REF!)*BF$6)/BG$5</f>
        <v>#REF!</v>
      </c>
      <c r="BH260" s="20" t="e">
        <f>(SUMIF(#REF!,"*-Si-VEQ-*-"&amp;$A260&amp;"-"&amp;$AJ$2,#REF!)*BH$6-SUMIF(#REF!,"*-Si-VEQ-*-"&amp;$A260&amp;"-"&amp;$AJ$2,#REF!)*BG$6)/BH$5</f>
        <v>#REF!</v>
      </c>
      <c r="BI260" s="20" t="e">
        <f>(SUMIF(#REF!,"*-Si-VEQ-*-"&amp;$A260&amp;"-"&amp;$AJ$2,#REF!)*BI$6-SUMIF(#REF!,"*-Si-VEQ-*-"&amp;$A260&amp;"-"&amp;$AJ$2,#REF!)*BH$6)/BI$5</f>
        <v>#REF!</v>
      </c>
      <c r="BJ260" s="20" t="e">
        <f>(SUMIF(#REF!,"*-Si-VEQ-*-"&amp;$A260&amp;"-"&amp;$AJ$2,#REF!)*BJ$6-SUMIF(#REF!,"*-Si-VEQ-*-"&amp;$A260&amp;"-"&amp;$AJ$2,#REF!)*BI$6)/BJ$5</f>
        <v>#REF!</v>
      </c>
      <c r="BL260" s="25" t="e">
        <f>SUMIF(#REF!,"*-Si-USD-*-"&amp;$A260&amp;"-"&amp;$AJ$2,#REF!)</f>
        <v>#REF!</v>
      </c>
      <c r="BM260" s="21" t="e">
        <f>SUMIF(#REF!,"*-Si-USD-*-"&amp;$A260&amp;"-"&amp;$AJ$2,#REF!)</f>
        <v>#REF!</v>
      </c>
      <c r="BN260" s="21" t="e">
        <f>(SUMIF(#REF!,"*-Si-USD-*-"&amp;$A260&amp;"-"&amp;$AJ$2,#REF!)*BN$6-SUMIF(#REF!,"*-Si-USD-*-"&amp;$A260&amp;"-"&amp;$AJ$2,#REF!)*BM$6)/BN$5</f>
        <v>#REF!</v>
      </c>
      <c r="BO260" s="21" t="e">
        <f>(SUMIF(#REF!,"*-Si-USD-*-"&amp;$A260&amp;"-"&amp;$AJ$2,#REF!)*BO$6-SUMIF(#REF!,"*-Si-USD-*-"&amp;$A260&amp;"-"&amp;$AJ$2,#REF!)*BN$6)/BO$5</f>
        <v>#REF!</v>
      </c>
      <c r="BP260" s="21" t="e">
        <f>(SUMIF(#REF!,"*-Si-USD-*-"&amp;$A260&amp;"-"&amp;$AJ$2,#REF!)*BP$6-SUMIF(#REF!,"*-Si-USD-*-"&amp;$A260&amp;"-"&amp;$AJ$2,#REF!)*BO$6)/BP$5</f>
        <v>#REF!</v>
      </c>
      <c r="BQ260" s="21" t="e">
        <f>(SUMIF(#REF!,"*-Si-USD-*-"&amp;$A260&amp;"-"&amp;$AJ$2,#REF!)*BQ$6-SUMIF(#REF!,"*-Si-USD-*-"&amp;$A260&amp;"-"&amp;$AJ$2,#REF!)*BP$6)/BQ$5</f>
        <v>#REF!</v>
      </c>
      <c r="BR260" s="21" t="e">
        <f>(SUMIF(#REF!,"*-Si-USD-*-"&amp;$A260&amp;"-"&amp;$AJ$2,#REF!)*BR$6-SUMIF(#REF!,"*-Si-USD-*-"&amp;$A260&amp;"-"&amp;$AJ$2,#REF!)*BQ$6)/BR$5</f>
        <v>#REF!</v>
      </c>
      <c r="BS260" s="21" t="e">
        <f>(SUMIF(#REF!,"*-Si-USD-*-"&amp;$A260&amp;"-"&amp;$AJ$2,#REF!)*BS$6-SUMIF(#REF!,"*-Si-USD-*-"&amp;$A260&amp;"-"&amp;$AJ$2,#REF!)*BR$6)/BS$5</f>
        <v>#REF!</v>
      </c>
      <c r="BT260" s="21" t="e">
        <f>(SUMIF(#REF!,"*-Si-USD-*-"&amp;$A260&amp;"-"&amp;$AJ$2,#REF!)*BT$6-SUMIF(#REF!,"*-Si-USD-*-"&amp;$A260&amp;"-"&amp;$AJ$2,#REF!)*BS$6)/BT$5</f>
        <v>#REF!</v>
      </c>
      <c r="BU260" s="21" t="e">
        <f>(SUMIF(#REF!,"*-Si-USD-*-"&amp;$A260&amp;"-"&amp;$AJ$2,#REF!)*BU$6-SUMIF(#REF!,"*-Si-USD-*-"&amp;$A260&amp;"-"&amp;$AJ$2,#REF!)*BT$6)/BU$5</f>
        <v>#REF!</v>
      </c>
      <c r="BV260" s="21" t="e">
        <f>(SUMIF(#REF!,"*-Si-USD-*-"&amp;$A260&amp;"-"&amp;$AJ$2,#REF!)*BV$6-SUMIF(#REF!,"*-Si-USD-*-"&amp;$A260&amp;"-"&amp;$AJ$2,#REF!)*BU$6)/BV$5</f>
        <v>#REF!</v>
      </c>
      <c r="BW260" s="21" t="e">
        <f>(SUMIF(#REF!,"*-Si-USD-*-"&amp;$A260&amp;"-"&amp;$AJ$2,#REF!)*BW$6-SUMIF(#REF!,"*-Si-USD-*-"&amp;$A260&amp;"-"&amp;$AJ$2,#REF!)*BV$6)/BW$5</f>
        <v>#REF!</v>
      </c>
      <c r="BX260" s="21" t="e">
        <f>(SUMIF(#REF!,"*-Si-USD-*-"&amp;$A260&amp;"-"&amp;$AJ$2,#REF!)*BX$6-SUMIF(#REF!,"*-Si-USD-*-"&amp;$A260&amp;"-"&amp;$AJ$2,#REF!)*BW$6)/BX$5</f>
        <v>#REF!</v>
      </c>
      <c r="CB260" s="28">
        <f>IFERROR(1000*SUMIF(#REF!,"*-Si-*-Si-"&amp;$A260&amp;"-"&amp;$AJ$2,#REF!)/(SUM(CC260:CE260)*$BX$6),0)</f>
        <v>0</v>
      </c>
      <c r="CC260" s="22" t="e">
        <f>SUMIF(#REF!,"*-Si-VEF-Si-"&amp;$A260&amp;"-"&amp;$AJ$2,#REF!)</f>
        <v>#REF!</v>
      </c>
      <c r="CD260" s="23" t="e">
        <f>SUMIF(#REF!,"*-Si-VEQ-Si-"&amp;$A260&amp;"-"&amp;$AJ$2,#REF!)</f>
        <v>#REF!</v>
      </c>
      <c r="CE260" s="24" t="e">
        <f>SUMIF(#REF!,"*-Si-USD-Si-"&amp;$A260&amp;"-"&amp;$AJ$2,#REF!)</f>
        <v>#REF!</v>
      </c>
      <c r="CI260" s="15" t="str">
        <f t="shared" si="53"/>
        <v>E260</v>
      </c>
      <c r="CK260" s="16">
        <v>11</v>
      </c>
      <c r="CL260" s="16">
        <v>0</v>
      </c>
      <c r="CM260" s="16">
        <v>4</v>
      </c>
    </row>
    <row r="261" spans="1:91" ht="20.100000000000001" customHeight="1" x14ac:dyDescent="0.25">
      <c r="A261" s="18" t="s">
        <v>408</v>
      </c>
      <c r="E261" s="15" t="s">
        <v>346</v>
      </c>
      <c r="G261" s="15" t="str">
        <f t="shared" si="56"/>
        <v>D261</v>
      </c>
      <c r="I261" s="27">
        <f ca="1">IFERROR(1000*SUMIF(#REF!,"*-Si-*-*-"&amp;$A261&amp;"-"&amp;J$2,INDIRECT("'BD Ppto'!"&amp;#REF!))/(SUM(J261:L261)*L$415),0)</f>
        <v>0</v>
      </c>
      <c r="J261" s="19" t="e">
        <f ca="1">SUMIF(#REF!,"*-Si-VEF-*-"&amp;$A261&amp;"-"&amp;$J$2,INDIRECT("'BD Ppto'!"&amp;#REF!))</f>
        <v>#REF!</v>
      </c>
      <c r="K261" s="20" t="e">
        <f ca="1">SUMIF(#REF!,"*-Si-VEQ-*-"&amp;$A261&amp;"-"&amp;$J$2,INDIRECT("'BD Ppto'!"&amp;#REF!))</f>
        <v>#REF!</v>
      </c>
      <c r="L261" s="21" t="e">
        <f ca="1">SUMIF(#REF!,"*-Si-USD-*-"&amp;$A261&amp;"-"&amp;$J$2,INDIRECT("'BD Ppto'!"&amp;#REF!))</f>
        <v>#REF!</v>
      </c>
      <c r="N261" s="27">
        <f ca="1">IFERROR(1000*SUMIF(#REF!,"*-Si-*-*-"&amp;$A261&amp;"-"&amp;O$2,INDIRECT("'BD Ppto'!"&amp;#REF!))/(SUM(O261:Q261)*Q$415),0)</f>
        <v>0</v>
      </c>
      <c r="O261" s="19" t="e">
        <f ca="1">SUMIF(#REF!,"*-Si-VEF-*-"&amp;$A261&amp;"-"&amp;O$2,INDIRECT("'BD Ppto'!"&amp;#REF!))</f>
        <v>#REF!</v>
      </c>
      <c r="P261" s="20" t="e">
        <f ca="1">SUMIF(#REF!,"*-Si-VEQ-*-"&amp;$A261&amp;"-"&amp;O$2,INDIRECT("'BD Ppto'!"&amp;#REF!))</f>
        <v>#REF!</v>
      </c>
      <c r="Q261" s="21" t="e">
        <f ca="1">SUMIF(#REF!,"*-Si-USD-*-"&amp;$A261&amp;"-"&amp;O$2,INDIRECT("'BD Ppto'!"&amp;#REF!))</f>
        <v>#REF!</v>
      </c>
      <c r="S261" s="27">
        <f ca="1">IFERROR(1000*SUMIF(#REF!,"*-Si-*-*-"&amp;$A261&amp;"-"&amp;T$2,INDIRECT("'BD Ppto'!"&amp;#REF!))/(SUM(T261:V261)*V$415),0)</f>
        <v>0</v>
      </c>
      <c r="T261" s="19" t="e">
        <f ca="1">SUMIF(#REF!,"*-Si-VEF-*-"&amp;$A261&amp;"-"&amp;T$2,INDIRECT("'BD Ppto'!"&amp;#REF!))</f>
        <v>#REF!</v>
      </c>
      <c r="U261" s="20" t="e">
        <f ca="1">SUMIF(#REF!,"*-Si-VEQ-*-"&amp;$A261&amp;"-"&amp;T$2,INDIRECT("'BD Ppto'!"&amp;#REF!))</f>
        <v>#REF!</v>
      </c>
      <c r="V261" s="21" t="e">
        <f ca="1">SUMIF(#REF!,"*-Si-USD-*-"&amp;$A261&amp;"-"&amp;T$2,INDIRECT("'BD Ppto'!"&amp;#REF!))</f>
        <v>#REF!</v>
      </c>
      <c r="X261" s="27">
        <f ca="1">IFERROR(1000*SUMIF(#REF!,"*-Si-*-*-"&amp;$A261&amp;"-"&amp;Y$2,INDIRECT("'BD Ppto'!"&amp;#REF!))/(SUM(Y261:AA261)*AA$415),0)</f>
        <v>0</v>
      </c>
      <c r="Y261" s="19" t="e">
        <f ca="1">SUMIF(#REF!,"*-Si-VEF-*-"&amp;$A261&amp;"-"&amp;Y$2,INDIRECT("'BD Ppto'!"&amp;#REF!))</f>
        <v>#REF!</v>
      </c>
      <c r="Z261" s="20" t="e">
        <f ca="1">SUMIF(#REF!,"*-Si-VEQ-*-"&amp;$A261&amp;"-"&amp;Y$2,INDIRECT("'BD Ppto'!"&amp;#REF!))</f>
        <v>#REF!</v>
      </c>
      <c r="AA261" s="21" t="e">
        <f ca="1">SUMIF(#REF!,"*-Si-USD-*-"&amp;$A261&amp;"-"&amp;Y$2,INDIRECT("'BD Ppto'!"&amp;#REF!))</f>
        <v>#REF!</v>
      </c>
      <c r="AC261" s="28">
        <f ca="1">IFERROR(1000*SUMIF(#REF!,"*-Si-*-Si-"&amp;$A261&amp;"-"&amp;AD$2,INDIRECT("'BD Ppto'!"&amp;#REF!))/(SUM(AD261:AF261)*AF$415),0)</f>
        <v>0</v>
      </c>
      <c r="AD261" s="22" t="e">
        <f ca="1">SUMIF(#REF!,"*-Si-VEF-Si-"&amp;$A261&amp;"-"&amp;AD$2,INDIRECT("'BD Ppto'!"&amp;#REF!))</f>
        <v>#REF!</v>
      </c>
      <c r="AE261" s="23" t="e">
        <f ca="1">SUMIF(#REF!,"*-Si-VEQ-Si-"&amp;$A261&amp;"-"&amp;AD$2,INDIRECT("'BD Ppto'!"&amp;#REF!))</f>
        <v>#REF!</v>
      </c>
      <c r="AF261" s="24" t="e">
        <f ca="1">SUMIF(#REF!,"*-Si-USD-Si-"&amp;$A261&amp;"-"&amp;AD$2,INDIRECT("'BD Ppto'!"&amp;#REF!))</f>
        <v>#REF!</v>
      </c>
      <c r="AI261" s="27">
        <f>IFERROR(1000*SUMIF(#REF!,"*-Si-*-*-"&amp;$A261&amp;"-"&amp;$AJ$2,#REF!)/((SUMIF(#REF!,"*-Si-*-*-"&amp;$A261&amp;"-"&amp;$AJ$2,#REF!))*$AV$6),0)</f>
        <v>0</v>
      </c>
      <c r="AJ261" s="25" t="e">
        <f>SUMIF(#REF!,"*-Si-VEF-*-"&amp;$A261&amp;"-"&amp;$AJ$2,#REF!)</f>
        <v>#REF!</v>
      </c>
      <c r="AK261" s="19" t="e">
        <f>SUMIF(#REF!,"*-Si-VEF-*-"&amp;$A261&amp;"-"&amp;$AJ$2,#REF!)</f>
        <v>#REF!</v>
      </c>
      <c r="AL261" s="19" t="e">
        <f>(SUMIF(#REF!,"*-Si-VEF-*-"&amp;$A261&amp;"-"&amp;$AJ$2,#REF!)*AL$6-SUMIF(#REF!,"*-Si-VEF-*-"&amp;$A261&amp;"-"&amp;$AJ$2,#REF!)*AK$6)/AL$5</f>
        <v>#REF!</v>
      </c>
      <c r="AM261" s="19" t="e">
        <f>(SUMIF(#REF!,"*-Si-VEF-*-"&amp;$A261&amp;"-"&amp;$AJ$2,#REF!)*AM$6-SUMIF(#REF!,"*-Si-VEF-*-"&amp;$A261&amp;"-"&amp;$AJ$2,#REF!)*AL$6)/AM$5</f>
        <v>#REF!</v>
      </c>
      <c r="AN261" s="19" t="e">
        <f>(SUMIF(#REF!,"*-Si-VEF-*-"&amp;$A261&amp;"-"&amp;$AJ$2,#REF!)*AN$6-SUMIF(#REF!,"*-Si-VEF-*-"&amp;$A261&amp;"-"&amp;$AJ$2,#REF!)*AM$6)/AN$5</f>
        <v>#REF!</v>
      </c>
      <c r="AO261" s="19" t="e">
        <f>(SUMIF(#REF!,"*-Si-VEF-*-"&amp;$A261&amp;"-"&amp;$AJ$2,#REF!)*AO$6-SUMIF(#REF!,"*-Si-VEF-*-"&amp;$A261&amp;"-"&amp;$AJ$2,#REF!)*AN$6)/AO$5</f>
        <v>#REF!</v>
      </c>
      <c r="AP261" s="19" t="e">
        <f>(SUMIF(#REF!,"*-Si-VEF-*-"&amp;$A261&amp;"-"&amp;$AJ$2,#REF!)*AP$6-SUMIF(#REF!,"*-Si-VEF-*-"&amp;$A261&amp;"-"&amp;$AJ$2,#REF!)*AO$6)/AP$5</f>
        <v>#REF!</v>
      </c>
      <c r="AQ261" s="19" t="e">
        <f>(SUMIF(#REF!,"*-Si-VEF-*-"&amp;$A261&amp;"-"&amp;$AJ$2,#REF!)*AQ$6-SUMIF(#REF!,"*-Si-VEF-*-"&amp;$A261&amp;"-"&amp;$AJ$2,#REF!)*AP$6)/AQ$5</f>
        <v>#REF!</v>
      </c>
      <c r="AR261" s="19" t="e">
        <f>(SUMIF(#REF!,"*-Si-VEF-*-"&amp;$A261&amp;"-"&amp;$AJ$2,#REF!)*AR$6-SUMIF(#REF!,"*-Si-VEF-*-"&amp;$A261&amp;"-"&amp;$AJ$2,#REF!)*AQ$6)/AR$5</f>
        <v>#REF!</v>
      </c>
      <c r="AS261" s="19" t="e">
        <f>(SUMIF(#REF!,"*-Si-VEF-*-"&amp;$A261&amp;"-"&amp;$AJ$2,#REF!)*AS$6-SUMIF(#REF!,"*-Si-VEF-*-"&amp;$A261&amp;"-"&amp;$AJ$2,#REF!)*AR$6)/AS$5</f>
        <v>#REF!</v>
      </c>
      <c r="AT261" s="19" t="e">
        <f>(SUMIF(#REF!,"*-Si-VEF-*-"&amp;$A261&amp;"-"&amp;$AJ$2,#REF!)*AT$6-SUMIF(#REF!,"*-Si-VEF-*-"&amp;$A261&amp;"-"&amp;$AJ$2,#REF!)*AS$6)/AT$5</f>
        <v>#REF!</v>
      </c>
      <c r="AU261" s="19" t="e">
        <f>(SUMIF(#REF!,"*-Si-VEF-*-"&amp;$A261&amp;"-"&amp;$AJ$2,#REF!)*AU$6-SUMIF(#REF!,"*-Si-VEF-*-"&amp;$A261&amp;"-"&amp;$AJ$2,#REF!)*AT$6)/AU$5</f>
        <v>#REF!</v>
      </c>
      <c r="AV261" s="19" t="e">
        <f>(SUMIF(#REF!,"*-Si-VEF-*-"&amp;$A261&amp;"-"&amp;$AJ$2,#REF!)*AV$6-SUMIF(#REF!,"*-Si-VEF-*-"&amp;$A261&amp;"-"&amp;$AJ$2,#REF!)*AU$6)/AV$5</f>
        <v>#REF!</v>
      </c>
      <c r="AX261" s="25" t="e">
        <f>SUMIF(#REF!,"*-Si-VEQ-*-"&amp;$A261&amp;"-"&amp;$AJ$2,#REF!)</f>
        <v>#REF!</v>
      </c>
      <c r="AY261" s="20" t="e">
        <f>SUMIF(#REF!,"*-Si-VEQ-*-"&amp;$A261&amp;"-"&amp;$AJ$2,#REF!)</f>
        <v>#REF!</v>
      </c>
      <c r="AZ261" s="20" t="e">
        <f>(SUMIF(#REF!,"*-Si-VEQ-*-"&amp;$A261&amp;"-"&amp;$AJ$2,#REF!)*AZ$6-SUMIF(#REF!,"*-Si-VEQ-*-"&amp;$A261&amp;"-"&amp;$AJ$2,#REF!)*AY$6)/AZ$5</f>
        <v>#REF!</v>
      </c>
      <c r="BA261" s="20" t="e">
        <f>(SUMIF(#REF!,"*-Si-VEQ-*-"&amp;$A261&amp;"-"&amp;$AJ$2,#REF!)*BA$6-SUMIF(#REF!,"*-Si-VEQ-*-"&amp;$A261&amp;"-"&amp;$AJ$2,#REF!)*AZ$6)/BA$5</f>
        <v>#REF!</v>
      </c>
      <c r="BB261" s="20" t="e">
        <f>(SUMIF(#REF!,"*-Si-VEQ-*-"&amp;$A261&amp;"-"&amp;$AJ$2,#REF!)*BB$6-SUMIF(#REF!,"*-Si-VEQ-*-"&amp;$A261&amp;"-"&amp;$AJ$2,#REF!)*BA$6)/BB$5</f>
        <v>#REF!</v>
      </c>
      <c r="BC261" s="20" t="e">
        <f>(SUMIF(#REF!,"*-Si-VEQ-*-"&amp;$A261&amp;"-"&amp;$AJ$2,#REF!)*BC$6-SUMIF(#REF!,"*-Si-VEQ-*-"&amp;$A261&amp;"-"&amp;$AJ$2,#REF!)*BB$6)/BC$5</f>
        <v>#REF!</v>
      </c>
      <c r="BD261" s="20" t="e">
        <f>(SUMIF(#REF!,"*-Si-VEQ-*-"&amp;$A261&amp;"-"&amp;$AJ$2,#REF!)*BD$6-SUMIF(#REF!,"*-Si-VEQ-*-"&amp;$A261&amp;"-"&amp;$AJ$2,#REF!)*BC$6)/BD$5</f>
        <v>#REF!</v>
      </c>
      <c r="BE261" s="20" t="e">
        <f>(SUMIF(#REF!,"*-Si-VEQ-*-"&amp;$A261&amp;"-"&amp;$AJ$2,#REF!)*BE$6-SUMIF(#REF!,"*-Si-VEQ-*-"&amp;$A261&amp;"-"&amp;$AJ$2,#REF!)*BD$6)/BE$5</f>
        <v>#REF!</v>
      </c>
      <c r="BF261" s="20" t="e">
        <f>(SUMIF(#REF!,"*-Si-VEQ-*-"&amp;$A261&amp;"-"&amp;$AJ$2,#REF!)*BF$6-SUMIF(#REF!,"*-Si-VEQ-*-"&amp;$A261&amp;"-"&amp;$AJ$2,#REF!)*BE$6)/BF$5</f>
        <v>#REF!</v>
      </c>
      <c r="BG261" s="20" t="e">
        <f>(SUMIF(#REF!,"*-Si-VEQ-*-"&amp;$A261&amp;"-"&amp;$AJ$2,#REF!)*BG$6-SUMIF(#REF!,"*-Si-VEQ-*-"&amp;$A261&amp;"-"&amp;$AJ$2,#REF!)*BF$6)/BG$5</f>
        <v>#REF!</v>
      </c>
      <c r="BH261" s="20" t="e">
        <f>(SUMIF(#REF!,"*-Si-VEQ-*-"&amp;$A261&amp;"-"&amp;$AJ$2,#REF!)*BH$6-SUMIF(#REF!,"*-Si-VEQ-*-"&amp;$A261&amp;"-"&amp;$AJ$2,#REF!)*BG$6)/BH$5</f>
        <v>#REF!</v>
      </c>
      <c r="BI261" s="20" t="e">
        <f>(SUMIF(#REF!,"*-Si-VEQ-*-"&amp;$A261&amp;"-"&amp;$AJ$2,#REF!)*BI$6-SUMIF(#REF!,"*-Si-VEQ-*-"&amp;$A261&amp;"-"&amp;$AJ$2,#REF!)*BH$6)/BI$5</f>
        <v>#REF!</v>
      </c>
      <c r="BJ261" s="20" t="e">
        <f>(SUMIF(#REF!,"*-Si-VEQ-*-"&amp;$A261&amp;"-"&amp;$AJ$2,#REF!)*BJ$6-SUMIF(#REF!,"*-Si-VEQ-*-"&amp;$A261&amp;"-"&amp;$AJ$2,#REF!)*BI$6)/BJ$5</f>
        <v>#REF!</v>
      </c>
      <c r="BL261" s="25" t="e">
        <f>SUMIF(#REF!,"*-Si-USD-*-"&amp;$A261&amp;"-"&amp;$AJ$2,#REF!)</f>
        <v>#REF!</v>
      </c>
      <c r="BM261" s="21" t="e">
        <f>SUMIF(#REF!,"*-Si-USD-*-"&amp;$A261&amp;"-"&amp;$AJ$2,#REF!)</f>
        <v>#REF!</v>
      </c>
      <c r="BN261" s="21" t="e">
        <f>(SUMIF(#REF!,"*-Si-USD-*-"&amp;$A261&amp;"-"&amp;$AJ$2,#REF!)*BN$6-SUMIF(#REF!,"*-Si-USD-*-"&amp;$A261&amp;"-"&amp;$AJ$2,#REF!)*BM$6)/BN$5</f>
        <v>#REF!</v>
      </c>
      <c r="BO261" s="21" t="e">
        <f>(SUMIF(#REF!,"*-Si-USD-*-"&amp;$A261&amp;"-"&amp;$AJ$2,#REF!)*BO$6-SUMIF(#REF!,"*-Si-USD-*-"&amp;$A261&amp;"-"&amp;$AJ$2,#REF!)*BN$6)/BO$5</f>
        <v>#REF!</v>
      </c>
      <c r="BP261" s="21" t="e">
        <f>(SUMIF(#REF!,"*-Si-USD-*-"&amp;$A261&amp;"-"&amp;$AJ$2,#REF!)*BP$6-SUMIF(#REF!,"*-Si-USD-*-"&amp;$A261&amp;"-"&amp;$AJ$2,#REF!)*BO$6)/BP$5</f>
        <v>#REF!</v>
      </c>
      <c r="BQ261" s="21" t="e">
        <f>(SUMIF(#REF!,"*-Si-USD-*-"&amp;$A261&amp;"-"&amp;$AJ$2,#REF!)*BQ$6-SUMIF(#REF!,"*-Si-USD-*-"&amp;$A261&amp;"-"&amp;$AJ$2,#REF!)*BP$6)/BQ$5</f>
        <v>#REF!</v>
      </c>
      <c r="BR261" s="21" t="e">
        <f>(SUMIF(#REF!,"*-Si-USD-*-"&amp;$A261&amp;"-"&amp;$AJ$2,#REF!)*BR$6-SUMIF(#REF!,"*-Si-USD-*-"&amp;$A261&amp;"-"&amp;$AJ$2,#REF!)*BQ$6)/BR$5</f>
        <v>#REF!</v>
      </c>
      <c r="BS261" s="21" t="e">
        <f>(SUMIF(#REF!,"*-Si-USD-*-"&amp;$A261&amp;"-"&amp;$AJ$2,#REF!)*BS$6-SUMIF(#REF!,"*-Si-USD-*-"&amp;$A261&amp;"-"&amp;$AJ$2,#REF!)*BR$6)/BS$5</f>
        <v>#REF!</v>
      </c>
      <c r="BT261" s="21" t="e">
        <f>(SUMIF(#REF!,"*-Si-USD-*-"&amp;$A261&amp;"-"&amp;$AJ$2,#REF!)*BT$6-SUMIF(#REF!,"*-Si-USD-*-"&amp;$A261&amp;"-"&amp;$AJ$2,#REF!)*BS$6)/BT$5</f>
        <v>#REF!</v>
      </c>
      <c r="BU261" s="21" t="e">
        <f>(SUMIF(#REF!,"*-Si-USD-*-"&amp;$A261&amp;"-"&amp;$AJ$2,#REF!)*BU$6-SUMIF(#REF!,"*-Si-USD-*-"&amp;$A261&amp;"-"&amp;$AJ$2,#REF!)*BT$6)/BU$5</f>
        <v>#REF!</v>
      </c>
      <c r="BV261" s="21" t="e">
        <f>(SUMIF(#REF!,"*-Si-USD-*-"&amp;$A261&amp;"-"&amp;$AJ$2,#REF!)*BV$6-SUMIF(#REF!,"*-Si-USD-*-"&amp;$A261&amp;"-"&amp;$AJ$2,#REF!)*BU$6)/BV$5</f>
        <v>#REF!</v>
      </c>
      <c r="BW261" s="21" t="e">
        <f>(SUMIF(#REF!,"*-Si-USD-*-"&amp;$A261&amp;"-"&amp;$AJ$2,#REF!)*BW$6-SUMIF(#REF!,"*-Si-USD-*-"&amp;$A261&amp;"-"&amp;$AJ$2,#REF!)*BV$6)/BW$5</f>
        <v>#REF!</v>
      </c>
      <c r="BX261" s="21" t="e">
        <f>(SUMIF(#REF!,"*-Si-USD-*-"&amp;$A261&amp;"-"&amp;$AJ$2,#REF!)*BX$6-SUMIF(#REF!,"*-Si-USD-*-"&amp;$A261&amp;"-"&amp;$AJ$2,#REF!)*BW$6)/BX$5</f>
        <v>#REF!</v>
      </c>
      <c r="CB261" s="28">
        <f>IFERROR(1000*SUMIF(#REF!,"*-Si-*-Si-"&amp;$A261&amp;"-"&amp;$AJ$2,#REF!)/(SUM(CC261:CE261)*$BX$6),0)</f>
        <v>0</v>
      </c>
      <c r="CC261" s="22" t="e">
        <f>SUMIF(#REF!,"*-Si-VEF-Si-"&amp;$A261&amp;"-"&amp;$AJ$2,#REF!)</f>
        <v>#REF!</v>
      </c>
      <c r="CD261" s="23" t="e">
        <f>SUMIF(#REF!,"*-Si-VEQ-Si-"&amp;$A261&amp;"-"&amp;$AJ$2,#REF!)</f>
        <v>#REF!</v>
      </c>
      <c r="CE261" s="24" t="e">
        <f>SUMIF(#REF!,"*-Si-USD-Si-"&amp;$A261&amp;"-"&amp;$AJ$2,#REF!)</f>
        <v>#REF!</v>
      </c>
      <c r="CI261" s="15" t="str">
        <f t="shared" si="53"/>
        <v>E261</v>
      </c>
      <c r="CK261" s="16">
        <v>24</v>
      </c>
      <c r="CL261" s="16">
        <v>0</v>
      </c>
      <c r="CM261" s="16">
        <v>4</v>
      </c>
    </row>
    <row r="262" spans="1:91" ht="20.100000000000001" customHeight="1" x14ac:dyDescent="0.25">
      <c r="A262" s="18" t="s">
        <v>409</v>
      </c>
      <c r="E262" s="15" t="s">
        <v>410</v>
      </c>
      <c r="G262" s="15" t="str">
        <f t="shared" si="56"/>
        <v>D262</v>
      </c>
      <c r="I262" s="27">
        <f ca="1">IFERROR(1000*SUMIF(#REF!,"*-Si-*-*-"&amp;$A262&amp;"-"&amp;J$2,INDIRECT("'BD Ppto'!"&amp;#REF!))/(SUM(J262:L262)*L$415),0)</f>
        <v>0</v>
      </c>
      <c r="J262" s="19" t="e">
        <f ca="1">SUMIF(#REF!,"*-Si-VEF-*-"&amp;$A262&amp;"-"&amp;$J$2,INDIRECT("'BD Ppto'!"&amp;#REF!))</f>
        <v>#REF!</v>
      </c>
      <c r="K262" s="20" t="e">
        <f ca="1">SUMIF(#REF!,"*-Si-VEQ-*-"&amp;$A262&amp;"-"&amp;$J$2,INDIRECT("'BD Ppto'!"&amp;#REF!))</f>
        <v>#REF!</v>
      </c>
      <c r="L262" s="21" t="e">
        <f ca="1">SUMIF(#REF!,"*-Si-USD-*-"&amp;$A262&amp;"-"&amp;$J$2,INDIRECT("'BD Ppto'!"&amp;#REF!))</f>
        <v>#REF!</v>
      </c>
      <c r="N262" s="27">
        <f ca="1">IFERROR(1000*SUMIF(#REF!,"*-Si-*-*-"&amp;$A262&amp;"-"&amp;O$2,INDIRECT("'BD Ppto'!"&amp;#REF!))/(SUM(O262:Q262)*Q$415),0)</f>
        <v>0</v>
      </c>
      <c r="O262" s="19" t="e">
        <f ca="1">SUMIF(#REF!,"*-Si-VEF-*-"&amp;$A262&amp;"-"&amp;O$2,INDIRECT("'BD Ppto'!"&amp;#REF!))</f>
        <v>#REF!</v>
      </c>
      <c r="P262" s="20" t="e">
        <f ca="1">SUMIF(#REF!,"*-Si-VEQ-*-"&amp;$A262&amp;"-"&amp;O$2,INDIRECT("'BD Ppto'!"&amp;#REF!))</f>
        <v>#REF!</v>
      </c>
      <c r="Q262" s="21" t="e">
        <f ca="1">SUMIF(#REF!,"*-Si-USD-*-"&amp;$A262&amp;"-"&amp;O$2,INDIRECT("'BD Ppto'!"&amp;#REF!))</f>
        <v>#REF!</v>
      </c>
      <c r="S262" s="27">
        <f ca="1">IFERROR(1000*SUMIF(#REF!,"*-Si-*-*-"&amp;$A262&amp;"-"&amp;T$2,INDIRECT("'BD Ppto'!"&amp;#REF!))/(SUM(T262:V262)*V$415),0)</f>
        <v>0</v>
      </c>
      <c r="T262" s="19" t="e">
        <f ca="1">SUMIF(#REF!,"*-Si-VEF-*-"&amp;$A262&amp;"-"&amp;T$2,INDIRECT("'BD Ppto'!"&amp;#REF!))</f>
        <v>#REF!</v>
      </c>
      <c r="U262" s="20" t="e">
        <f ca="1">SUMIF(#REF!,"*-Si-VEQ-*-"&amp;$A262&amp;"-"&amp;T$2,INDIRECT("'BD Ppto'!"&amp;#REF!))</f>
        <v>#REF!</v>
      </c>
      <c r="V262" s="21" t="e">
        <f ca="1">SUMIF(#REF!,"*-Si-USD-*-"&amp;$A262&amp;"-"&amp;T$2,INDIRECT("'BD Ppto'!"&amp;#REF!))</f>
        <v>#REF!</v>
      </c>
      <c r="X262" s="27">
        <f ca="1">IFERROR(1000*SUMIF(#REF!,"*-Si-*-*-"&amp;$A262&amp;"-"&amp;Y$2,INDIRECT("'BD Ppto'!"&amp;#REF!))/(SUM(Y262:AA262)*AA$415),0)</f>
        <v>0</v>
      </c>
      <c r="Y262" s="19" t="e">
        <f ca="1">SUMIF(#REF!,"*-Si-VEF-*-"&amp;$A262&amp;"-"&amp;Y$2,INDIRECT("'BD Ppto'!"&amp;#REF!))</f>
        <v>#REF!</v>
      </c>
      <c r="Z262" s="20" t="e">
        <f ca="1">SUMIF(#REF!,"*-Si-VEQ-*-"&amp;$A262&amp;"-"&amp;Y$2,INDIRECT("'BD Ppto'!"&amp;#REF!))</f>
        <v>#REF!</v>
      </c>
      <c r="AA262" s="21" t="e">
        <f ca="1">SUMIF(#REF!,"*-Si-USD-*-"&amp;$A262&amp;"-"&amp;Y$2,INDIRECT("'BD Ppto'!"&amp;#REF!))</f>
        <v>#REF!</v>
      </c>
      <c r="AC262" s="28">
        <f ca="1">IFERROR(1000*SUMIF(#REF!,"*-Si-*-Si-"&amp;$A262&amp;"-"&amp;AD$2,INDIRECT("'BD Ppto'!"&amp;#REF!))/(SUM(AD262:AF262)*AF$415),0)</f>
        <v>0</v>
      </c>
      <c r="AD262" s="22" t="e">
        <f ca="1">SUMIF(#REF!,"*-Si-VEF-Si-"&amp;$A262&amp;"-"&amp;AD$2,INDIRECT("'BD Ppto'!"&amp;#REF!))</f>
        <v>#REF!</v>
      </c>
      <c r="AE262" s="23" t="e">
        <f ca="1">SUMIF(#REF!,"*-Si-VEQ-Si-"&amp;$A262&amp;"-"&amp;AD$2,INDIRECT("'BD Ppto'!"&amp;#REF!))</f>
        <v>#REF!</v>
      </c>
      <c r="AF262" s="24" t="e">
        <f ca="1">SUMIF(#REF!,"*-Si-USD-Si-"&amp;$A262&amp;"-"&amp;AD$2,INDIRECT("'BD Ppto'!"&amp;#REF!))</f>
        <v>#REF!</v>
      </c>
      <c r="AI262" s="27">
        <f>IFERROR(1000*SUMIF(#REF!,"*-Si-*-*-"&amp;$A262&amp;"-"&amp;$AJ$2,#REF!)/((SUMIF(#REF!,"*-Si-*-*-"&amp;$A262&amp;"-"&amp;$AJ$2,#REF!))*$AV$6),0)</f>
        <v>0</v>
      </c>
      <c r="AJ262" s="25" t="e">
        <f>SUMIF(#REF!,"*-Si-VEF-*-"&amp;$A262&amp;"-"&amp;$AJ$2,#REF!)</f>
        <v>#REF!</v>
      </c>
      <c r="AK262" s="19" t="e">
        <f>SUMIF(#REF!,"*-Si-VEF-*-"&amp;$A262&amp;"-"&amp;$AJ$2,#REF!)</f>
        <v>#REF!</v>
      </c>
      <c r="AL262" s="19" t="e">
        <f>(SUMIF(#REF!,"*-Si-VEF-*-"&amp;$A262&amp;"-"&amp;$AJ$2,#REF!)*AL$6-SUMIF(#REF!,"*-Si-VEF-*-"&amp;$A262&amp;"-"&amp;$AJ$2,#REF!)*AK$6)/AL$5</f>
        <v>#REF!</v>
      </c>
      <c r="AM262" s="19" t="e">
        <f>(SUMIF(#REF!,"*-Si-VEF-*-"&amp;$A262&amp;"-"&amp;$AJ$2,#REF!)*AM$6-SUMIF(#REF!,"*-Si-VEF-*-"&amp;$A262&amp;"-"&amp;$AJ$2,#REF!)*AL$6)/AM$5</f>
        <v>#REF!</v>
      </c>
      <c r="AN262" s="19" t="e">
        <f>(SUMIF(#REF!,"*-Si-VEF-*-"&amp;$A262&amp;"-"&amp;$AJ$2,#REF!)*AN$6-SUMIF(#REF!,"*-Si-VEF-*-"&amp;$A262&amp;"-"&amp;$AJ$2,#REF!)*AM$6)/AN$5</f>
        <v>#REF!</v>
      </c>
      <c r="AO262" s="19" t="e">
        <f>(SUMIF(#REF!,"*-Si-VEF-*-"&amp;$A262&amp;"-"&amp;$AJ$2,#REF!)*AO$6-SUMIF(#REF!,"*-Si-VEF-*-"&amp;$A262&amp;"-"&amp;$AJ$2,#REF!)*AN$6)/AO$5</f>
        <v>#REF!</v>
      </c>
      <c r="AP262" s="19" t="e">
        <f>(SUMIF(#REF!,"*-Si-VEF-*-"&amp;$A262&amp;"-"&amp;$AJ$2,#REF!)*AP$6-SUMIF(#REF!,"*-Si-VEF-*-"&amp;$A262&amp;"-"&amp;$AJ$2,#REF!)*AO$6)/AP$5</f>
        <v>#REF!</v>
      </c>
      <c r="AQ262" s="19" t="e">
        <f>(SUMIF(#REF!,"*-Si-VEF-*-"&amp;$A262&amp;"-"&amp;$AJ$2,#REF!)*AQ$6-SUMIF(#REF!,"*-Si-VEF-*-"&amp;$A262&amp;"-"&amp;$AJ$2,#REF!)*AP$6)/AQ$5</f>
        <v>#REF!</v>
      </c>
      <c r="AR262" s="19" t="e">
        <f>(SUMIF(#REF!,"*-Si-VEF-*-"&amp;$A262&amp;"-"&amp;$AJ$2,#REF!)*AR$6-SUMIF(#REF!,"*-Si-VEF-*-"&amp;$A262&amp;"-"&amp;$AJ$2,#REF!)*AQ$6)/AR$5</f>
        <v>#REF!</v>
      </c>
      <c r="AS262" s="19" t="e">
        <f>(SUMIF(#REF!,"*-Si-VEF-*-"&amp;$A262&amp;"-"&amp;$AJ$2,#REF!)*AS$6-SUMIF(#REF!,"*-Si-VEF-*-"&amp;$A262&amp;"-"&amp;$AJ$2,#REF!)*AR$6)/AS$5</f>
        <v>#REF!</v>
      </c>
      <c r="AT262" s="19" t="e">
        <f>(SUMIF(#REF!,"*-Si-VEF-*-"&amp;$A262&amp;"-"&amp;$AJ$2,#REF!)*AT$6-SUMIF(#REF!,"*-Si-VEF-*-"&amp;$A262&amp;"-"&amp;$AJ$2,#REF!)*AS$6)/AT$5</f>
        <v>#REF!</v>
      </c>
      <c r="AU262" s="19" t="e">
        <f>(SUMIF(#REF!,"*-Si-VEF-*-"&amp;$A262&amp;"-"&amp;$AJ$2,#REF!)*AU$6-SUMIF(#REF!,"*-Si-VEF-*-"&amp;$A262&amp;"-"&amp;$AJ$2,#REF!)*AT$6)/AU$5</f>
        <v>#REF!</v>
      </c>
      <c r="AV262" s="19" t="e">
        <f>(SUMIF(#REF!,"*-Si-VEF-*-"&amp;$A262&amp;"-"&amp;$AJ$2,#REF!)*AV$6-SUMIF(#REF!,"*-Si-VEF-*-"&amp;$A262&amp;"-"&amp;$AJ$2,#REF!)*AU$6)/AV$5</f>
        <v>#REF!</v>
      </c>
      <c r="AX262" s="25" t="e">
        <f>SUMIF(#REF!,"*-Si-VEQ-*-"&amp;$A262&amp;"-"&amp;$AJ$2,#REF!)</f>
        <v>#REF!</v>
      </c>
      <c r="AY262" s="20" t="e">
        <f>SUMIF(#REF!,"*-Si-VEQ-*-"&amp;$A262&amp;"-"&amp;$AJ$2,#REF!)</f>
        <v>#REF!</v>
      </c>
      <c r="AZ262" s="20" t="e">
        <f>(SUMIF(#REF!,"*-Si-VEQ-*-"&amp;$A262&amp;"-"&amp;$AJ$2,#REF!)*AZ$6-SUMIF(#REF!,"*-Si-VEQ-*-"&amp;$A262&amp;"-"&amp;$AJ$2,#REF!)*AY$6)/AZ$5</f>
        <v>#REF!</v>
      </c>
      <c r="BA262" s="20" t="e">
        <f>(SUMIF(#REF!,"*-Si-VEQ-*-"&amp;$A262&amp;"-"&amp;$AJ$2,#REF!)*BA$6-SUMIF(#REF!,"*-Si-VEQ-*-"&amp;$A262&amp;"-"&amp;$AJ$2,#REF!)*AZ$6)/BA$5</f>
        <v>#REF!</v>
      </c>
      <c r="BB262" s="20" t="e">
        <f>(SUMIF(#REF!,"*-Si-VEQ-*-"&amp;$A262&amp;"-"&amp;$AJ$2,#REF!)*BB$6-SUMIF(#REF!,"*-Si-VEQ-*-"&amp;$A262&amp;"-"&amp;$AJ$2,#REF!)*BA$6)/BB$5</f>
        <v>#REF!</v>
      </c>
      <c r="BC262" s="20" t="e">
        <f>(SUMIF(#REF!,"*-Si-VEQ-*-"&amp;$A262&amp;"-"&amp;$AJ$2,#REF!)*BC$6-SUMIF(#REF!,"*-Si-VEQ-*-"&amp;$A262&amp;"-"&amp;$AJ$2,#REF!)*BB$6)/BC$5</f>
        <v>#REF!</v>
      </c>
      <c r="BD262" s="20" t="e">
        <f>(SUMIF(#REF!,"*-Si-VEQ-*-"&amp;$A262&amp;"-"&amp;$AJ$2,#REF!)*BD$6-SUMIF(#REF!,"*-Si-VEQ-*-"&amp;$A262&amp;"-"&amp;$AJ$2,#REF!)*BC$6)/BD$5</f>
        <v>#REF!</v>
      </c>
      <c r="BE262" s="20" t="e">
        <f>(SUMIF(#REF!,"*-Si-VEQ-*-"&amp;$A262&amp;"-"&amp;$AJ$2,#REF!)*BE$6-SUMIF(#REF!,"*-Si-VEQ-*-"&amp;$A262&amp;"-"&amp;$AJ$2,#REF!)*BD$6)/BE$5</f>
        <v>#REF!</v>
      </c>
      <c r="BF262" s="20" t="e">
        <f>(SUMIF(#REF!,"*-Si-VEQ-*-"&amp;$A262&amp;"-"&amp;$AJ$2,#REF!)*BF$6-SUMIF(#REF!,"*-Si-VEQ-*-"&amp;$A262&amp;"-"&amp;$AJ$2,#REF!)*BE$6)/BF$5</f>
        <v>#REF!</v>
      </c>
      <c r="BG262" s="20" t="e">
        <f>(SUMIF(#REF!,"*-Si-VEQ-*-"&amp;$A262&amp;"-"&amp;$AJ$2,#REF!)*BG$6-SUMIF(#REF!,"*-Si-VEQ-*-"&amp;$A262&amp;"-"&amp;$AJ$2,#REF!)*BF$6)/BG$5</f>
        <v>#REF!</v>
      </c>
      <c r="BH262" s="20" t="e">
        <f>(SUMIF(#REF!,"*-Si-VEQ-*-"&amp;$A262&amp;"-"&amp;$AJ$2,#REF!)*BH$6-SUMIF(#REF!,"*-Si-VEQ-*-"&amp;$A262&amp;"-"&amp;$AJ$2,#REF!)*BG$6)/BH$5</f>
        <v>#REF!</v>
      </c>
      <c r="BI262" s="20" t="e">
        <f>(SUMIF(#REF!,"*-Si-VEQ-*-"&amp;$A262&amp;"-"&amp;$AJ$2,#REF!)*BI$6-SUMIF(#REF!,"*-Si-VEQ-*-"&amp;$A262&amp;"-"&amp;$AJ$2,#REF!)*BH$6)/BI$5</f>
        <v>#REF!</v>
      </c>
      <c r="BJ262" s="20" t="e">
        <f>(SUMIF(#REF!,"*-Si-VEQ-*-"&amp;$A262&amp;"-"&amp;$AJ$2,#REF!)*BJ$6-SUMIF(#REF!,"*-Si-VEQ-*-"&amp;$A262&amp;"-"&amp;$AJ$2,#REF!)*BI$6)/BJ$5</f>
        <v>#REF!</v>
      </c>
      <c r="BL262" s="25" t="e">
        <f>SUMIF(#REF!,"*-Si-USD-*-"&amp;$A262&amp;"-"&amp;$AJ$2,#REF!)</f>
        <v>#REF!</v>
      </c>
      <c r="BM262" s="21" t="e">
        <f>SUMIF(#REF!,"*-Si-USD-*-"&amp;$A262&amp;"-"&amp;$AJ$2,#REF!)</f>
        <v>#REF!</v>
      </c>
      <c r="BN262" s="21" t="e">
        <f>(SUMIF(#REF!,"*-Si-USD-*-"&amp;$A262&amp;"-"&amp;$AJ$2,#REF!)*BN$6-SUMIF(#REF!,"*-Si-USD-*-"&amp;$A262&amp;"-"&amp;$AJ$2,#REF!)*BM$6)/BN$5</f>
        <v>#REF!</v>
      </c>
      <c r="BO262" s="21" t="e">
        <f>(SUMIF(#REF!,"*-Si-USD-*-"&amp;$A262&amp;"-"&amp;$AJ$2,#REF!)*BO$6-SUMIF(#REF!,"*-Si-USD-*-"&amp;$A262&amp;"-"&amp;$AJ$2,#REF!)*BN$6)/BO$5</f>
        <v>#REF!</v>
      </c>
      <c r="BP262" s="21" t="e">
        <f>(SUMIF(#REF!,"*-Si-USD-*-"&amp;$A262&amp;"-"&amp;$AJ$2,#REF!)*BP$6-SUMIF(#REF!,"*-Si-USD-*-"&amp;$A262&amp;"-"&amp;$AJ$2,#REF!)*BO$6)/BP$5</f>
        <v>#REF!</v>
      </c>
      <c r="BQ262" s="21" t="e">
        <f>(SUMIF(#REF!,"*-Si-USD-*-"&amp;$A262&amp;"-"&amp;$AJ$2,#REF!)*BQ$6-SUMIF(#REF!,"*-Si-USD-*-"&amp;$A262&amp;"-"&amp;$AJ$2,#REF!)*BP$6)/BQ$5</f>
        <v>#REF!</v>
      </c>
      <c r="BR262" s="21" t="e">
        <f>(SUMIF(#REF!,"*-Si-USD-*-"&amp;$A262&amp;"-"&amp;$AJ$2,#REF!)*BR$6-SUMIF(#REF!,"*-Si-USD-*-"&amp;$A262&amp;"-"&amp;$AJ$2,#REF!)*BQ$6)/BR$5</f>
        <v>#REF!</v>
      </c>
      <c r="BS262" s="21" t="e">
        <f>(SUMIF(#REF!,"*-Si-USD-*-"&amp;$A262&amp;"-"&amp;$AJ$2,#REF!)*BS$6-SUMIF(#REF!,"*-Si-USD-*-"&amp;$A262&amp;"-"&amp;$AJ$2,#REF!)*BR$6)/BS$5</f>
        <v>#REF!</v>
      </c>
      <c r="BT262" s="21" t="e">
        <f>(SUMIF(#REF!,"*-Si-USD-*-"&amp;$A262&amp;"-"&amp;$AJ$2,#REF!)*BT$6-SUMIF(#REF!,"*-Si-USD-*-"&amp;$A262&amp;"-"&amp;$AJ$2,#REF!)*BS$6)/BT$5</f>
        <v>#REF!</v>
      </c>
      <c r="BU262" s="21" t="e">
        <f>(SUMIF(#REF!,"*-Si-USD-*-"&amp;$A262&amp;"-"&amp;$AJ$2,#REF!)*BU$6-SUMIF(#REF!,"*-Si-USD-*-"&amp;$A262&amp;"-"&amp;$AJ$2,#REF!)*BT$6)/BU$5</f>
        <v>#REF!</v>
      </c>
      <c r="BV262" s="21" t="e">
        <f>(SUMIF(#REF!,"*-Si-USD-*-"&amp;$A262&amp;"-"&amp;$AJ$2,#REF!)*BV$6-SUMIF(#REF!,"*-Si-USD-*-"&amp;$A262&amp;"-"&amp;$AJ$2,#REF!)*BU$6)/BV$5</f>
        <v>#REF!</v>
      </c>
      <c r="BW262" s="21" t="e">
        <f>(SUMIF(#REF!,"*-Si-USD-*-"&amp;$A262&amp;"-"&amp;$AJ$2,#REF!)*BW$6-SUMIF(#REF!,"*-Si-USD-*-"&amp;$A262&amp;"-"&amp;$AJ$2,#REF!)*BV$6)/BW$5</f>
        <v>#REF!</v>
      </c>
      <c r="BX262" s="21" t="e">
        <f>(SUMIF(#REF!,"*-Si-USD-*-"&amp;$A262&amp;"-"&amp;$AJ$2,#REF!)*BX$6-SUMIF(#REF!,"*-Si-USD-*-"&amp;$A262&amp;"-"&amp;$AJ$2,#REF!)*BW$6)/BX$5</f>
        <v>#REF!</v>
      </c>
      <c r="CB262" s="28">
        <f>IFERROR(1000*SUMIF(#REF!,"*-Si-*-Si-"&amp;$A262&amp;"-"&amp;$AJ$2,#REF!)/(SUM(CC262:CE262)*$BX$6),0)</f>
        <v>0</v>
      </c>
      <c r="CC262" s="22" t="e">
        <f>SUMIF(#REF!,"*-Si-VEF-Si-"&amp;$A262&amp;"-"&amp;$AJ$2,#REF!)</f>
        <v>#REF!</v>
      </c>
      <c r="CD262" s="23" t="e">
        <f>SUMIF(#REF!,"*-Si-VEQ-Si-"&amp;$A262&amp;"-"&amp;$AJ$2,#REF!)</f>
        <v>#REF!</v>
      </c>
      <c r="CE262" s="24" t="e">
        <f>SUMIF(#REF!,"*-Si-USD-Si-"&amp;$A262&amp;"-"&amp;$AJ$2,#REF!)</f>
        <v>#REF!</v>
      </c>
      <c r="CI262" s="15" t="str">
        <f t="shared" si="53"/>
        <v>E262</v>
      </c>
      <c r="CK262" s="16">
        <v>13</v>
      </c>
      <c r="CL262" s="16">
        <v>0</v>
      </c>
      <c r="CM262" s="16">
        <v>4</v>
      </c>
    </row>
    <row r="263" spans="1:91" ht="20.100000000000001" customHeight="1" x14ac:dyDescent="0.25">
      <c r="A263" s="18" t="s">
        <v>411</v>
      </c>
      <c r="E263" s="15" t="s">
        <v>412</v>
      </c>
      <c r="G263" s="15" t="str">
        <f t="shared" si="56"/>
        <v>D263</v>
      </c>
      <c r="I263" s="27">
        <f ca="1">IFERROR(1000*SUMIF(#REF!,"*-Si-*-*-"&amp;$A263&amp;"-"&amp;J$2,INDIRECT("'BD Ppto'!"&amp;#REF!))/(SUM(J263:L263)*L$415),0)</f>
        <v>0</v>
      </c>
      <c r="J263" s="19" t="e">
        <f ca="1">SUMIF(#REF!,"*-Si-VEF-*-"&amp;$A263&amp;"-"&amp;$J$2,INDIRECT("'BD Ppto'!"&amp;#REF!))</f>
        <v>#REF!</v>
      </c>
      <c r="K263" s="20" t="e">
        <f ca="1">SUMIF(#REF!,"*-Si-VEQ-*-"&amp;$A263&amp;"-"&amp;$J$2,INDIRECT("'BD Ppto'!"&amp;#REF!))</f>
        <v>#REF!</v>
      </c>
      <c r="L263" s="21" t="e">
        <f ca="1">SUMIF(#REF!,"*-Si-USD-*-"&amp;$A263&amp;"-"&amp;$J$2,INDIRECT("'BD Ppto'!"&amp;#REF!))</f>
        <v>#REF!</v>
      </c>
      <c r="N263" s="27">
        <f ca="1">IFERROR(1000*SUMIF(#REF!,"*-Si-*-*-"&amp;$A263&amp;"-"&amp;O$2,INDIRECT("'BD Ppto'!"&amp;#REF!))/(SUM(O263:Q263)*Q$415),0)</f>
        <v>0</v>
      </c>
      <c r="O263" s="19" t="e">
        <f ca="1">SUMIF(#REF!,"*-Si-VEF-*-"&amp;$A263&amp;"-"&amp;O$2,INDIRECT("'BD Ppto'!"&amp;#REF!))</f>
        <v>#REF!</v>
      </c>
      <c r="P263" s="20" t="e">
        <f ca="1">SUMIF(#REF!,"*-Si-VEQ-*-"&amp;$A263&amp;"-"&amp;O$2,INDIRECT("'BD Ppto'!"&amp;#REF!))</f>
        <v>#REF!</v>
      </c>
      <c r="Q263" s="21" t="e">
        <f ca="1">SUMIF(#REF!,"*-Si-USD-*-"&amp;$A263&amp;"-"&amp;O$2,INDIRECT("'BD Ppto'!"&amp;#REF!))</f>
        <v>#REF!</v>
      </c>
      <c r="S263" s="27">
        <f ca="1">IFERROR(1000*SUMIF(#REF!,"*-Si-*-*-"&amp;$A263&amp;"-"&amp;T$2,INDIRECT("'BD Ppto'!"&amp;#REF!))/(SUM(T263:V263)*V$415),0)</f>
        <v>0</v>
      </c>
      <c r="T263" s="19" t="e">
        <f ca="1">SUMIF(#REF!,"*-Si-VEF-*-"&amp;$A263&amp;"-"&amp;T$2,INDIRECT("'BD Ppto'!"&amp;#REF!))</f>
        <v>#REF!</v>
      </c>
      <c r="U263" s="20" t="e">
        <f ca="1">SUMIF(#REF!,"*-Si-VEQ-*-"&amp;$A263&amp;"-"&amp;T$2,INDIRECT("'BD Ppto'!"&amp;#REF!))</f>
        <v>#REF!</v>
      </c>
      <c r="V263" s="21" t="e">
        <f ca="1">SUMIF(#REF!,"*-Si-USD-*-"&amp;$A263&amp;"-"&amp;T$2,INDIRECT("'BD Ppto'!"&amp;#REF!))</f>
        <v>#REF!</v>
      </c>
      <c r="X263" s="27">
        <f ca="1">IFERROR(1000*SUMIF(#REF!,"*-Si-*-*-"&amp;$A263&amp;"-"&amp;Y$2,INDIRECT("'BD Ppto'!"&amp;#REF!))/(SUM(Y263:AA263)*AA$415),0)</f>
        <v>0</v>
      </c>
      <c r="Y263" s="19" t="e">
        <f ca="1">SUMIF(#REF!,"*-Si-VEF-*-"&amp;$A263&amp;"-"&amp;Y$2,INDIRECT("'BD Ppto'!"&amp;#REF!))</f>
        <v>#REF!</v>
      </c>
      <c r="Z263" s="20" t="e">
        <f ca="1">SUMIF(#REF!,"*-Si-VEQ-*-"&amp;$A263&amp;"-"&amp;Y$2,INDIRECT("'BD Ppto'!"&amp;#REF!))</f>
        <v>#REF!</v>
      </c>
      <c r="AA263" s="21" t="e">
        <f ca="1">SUMIF(#REF!,"*-Si-USD-*-"&amp;$A263&amp;"-"&amp;Y$2,INDIRECT("'BD Ppto'!"&amp;#REF!))</f>
        <v>#REF!</v>
      </c>
      <c r="AC263" s="28">
        <f ca="1">IFERROR(1000*SUMIF(#REF!,"*-Si-*-Si-"&amp;$A263&amp;"-"&amp;AD$2,INDIRECT("'BD Ppto'!"&amp;#REF!))/(SUM(AD263:AF263)*AF$415),0)</f>
        <v>0</v>
      </c>
      <c r="AD263" s="22" t="e">
        <f ca="1">SUMIF(#REF!,"*-Si-VEF-Si-"&amp;$A263&amp;"-"&amp;AD$2,INDIRECT("'BD Ppto'!"&amp;#REF!))</f>
        <v>#REF!</v>
      </c>
      <c r="AE263" s="23" t="e">
        <f ca="1">SUMIF(#REF!,"*-Si-VEQ-Si-"&amp;$A263&amp;"-"&amp;AD$2,INDIRECT("'BD Ppto'!"&amp;#REF!))</f>
        <v>#REF!</v>
      </c>
      <c r="AF263" s="24" t="e">
        <f ca="1">SUMIF(#REF!,"*-Si-USD-Si-"&amp;$A263&amp;"-"&amp;AD$2,INDIRECT("'BD Ppto'!"&amp;#REF!))</f>
        <v>#REF!</v>
      </c>
      <c r="AI263" s="27">
        <f>IFERROR(1000*SUMIF(#REF!,"*-Si-*-*-"&amp;$A263&amp;"-"&amp;$AJ$2,#REF!)/((SUMIF(#REF!,"*-Si-*-*-"&amp;$A263&amp;"-"&amp;$AJ$2,#REF!))*$AV$6),0)</f>
        <v>0</v>
      </c>
      <c r="AJ263" s="25" t="e">
        <f>SUMIF(#REF!,"*-Si-VEF-*-"&amp;$A263&amp;"-"&amp;$AJ$2,#REF!)</f>
        <v>#REF!</v>
      </c>
      <c r="AK263" s="19" t="e">
        <f>SUMIF(#REF!,"*-Si-VEF-*-"&amp;$A263&amp;"-"&amp;$AJ$2,#REF!)</f>
        <v>#REF!</v>
      </c>
      <c r="AL263" s="19" t="e">
        <f>(SUMIF(#REF!,"*-Si-VEF-*-"&amp;$A263&amp;"-"&amp;$AJ$2,#REF!)*AL$6-SUMIF(#REF!,"*-Si-VEF-*-"&amp;$A263&amp;"-"&amp;$AJ$2,#REF!)*AK$6)/AL$5</f>
        <v>#REF!</v>
      </c>
      <c r="AM263" s="19" t="e">
        <f>(SUMIF(#REF!,"*-Si-VEF-*-"&amp;$A263&amp;"-"&amp;$AJ$2,#REF!)*AM$6-SUMIF(#REF!,"*-Si-VEF-*-"&amp;$A263&amp;"-"&amp;$AJ$2,#REF!)*AL$6)/AM$5</f>
        <v>#REF!</v>
      </c>
      <c r="AN263" s="19" t="e">
        <f>(SUMIF(#REF!,"*-Si-VEF-*-"&amp;$A263&amp;"-"&amp;$AJ$2,#REF!)*AN$6-SUMIF(#REF!,"*-Si-VEF-*-"&amp;$A263&amp;"-"&amp;$AJ$2,#REF!)*AM$6)/AN$5</f>
        <v>#REF!</v>
      </c>
      <c r="AO263" s="19" t="e">
        <f>(SUMIF(#REF!,"*-Si-VEF-*-"&amp;$A263&amp;"-"&amp;$AJ$2,#REF!)*AO$6-SUMIF(#REF!,"*-Si-VEF-*-"&amp;$A263&amp;"-"&amp;$AJ$2,#REF!)*AN$6)/AO$5</f>
        <v>#REF!</v>
      </c>
      <c r="AP263" s="19" t="e">
        <f>(SUMIF(#REF!,"*-Si-VEF-*-"&amp;$A263&amp;"-"&amp;$AJ$2,#REF!)*AP$6-SUMIF(#REF!,"*-Si-VEF-*-"&amp;$A263&amp;"-"&amp;$AJ$2,#REF!)*AO$6)/AP$5</f>
        <v>#REF!</v>
      </c>
      <c r="AQ263" s="19" t="e">
        <f>(SUMIF(#REF!,"*-Si-VEF-*-"&amp;$A263&amp;"-"&amp;$AJ$2,#REF!)*AQ$6-SUMIF(#REF!,"*-Si-VEF-*-"&amp;$A263&amp;"-"&amp;$AJ$2,#REF!)*AP$6)/AQ$5</f>
        <v>#REF!</v>
      </c>
      <c r="AR263" s="19" t="e">
        <f>(SUMIF(#REF!,"*-Si-VEF-*-"&amp;$A263&amp;"-"&amp;$AJ$2,#REF!)*AR$6-SUMIF(#REF!,"*-Si-VEF-*-"&amp;$A263&amp;"-"&amp;$AJ$2,#REF!)*AQ$6)/AR$5</f>
        <v>#REF!</v>
      </c>
      <c r="AS263" s="19" t="e">
        <f>(SUMIF(#REF!,"*-Si-VEF-*-"&amp;$A263&amp;"-"&amp;$AJ$2,#REF!)*AS$6-SUMIF(#REF!,"*-Si-VEF-*-"&amp;$A263&amp;"-"&amp;$AJ$2,#REF!)*AR$6)/AS$5</f>
        <v>#REF!</v>
      </c>
      <c r="AT263" s="19" t="e">
        <f>(SUMIF(#REF!,"*-Si-VEF-*-"&amp;$A263&amp;"-"&amp;$AJ$2,#REF!)*AT$6-SUMIF(#REF!,"*-Si-VEF-*-"&amp;$A263&amp;"-"&amp;$AJ$2,#REF!)*AS$6)/AT$5</f>
        <v>#REF!</v>
      </c>
      <c r="AU263" s="19" t="e">
        <f>(SUMIF(#REF!,"*-Si-VEF-*-"&amp;$A263&amp;"-"&amp;$AJ$2,#REF!)*AU$6-SUMIF(#REF!,"*-Si-VEF-*-"&amp;$A263&amp;"-"&amp;$AJ$2,#REF!)*AT$6)/AU$5</f>
        <v>#REF!</v>
      </c>
      <c r="AV263" s="19" t="e">
        <f>(SUMIF(#REF!,"*-Si-VEF-*-"&amp;$A263&amp;"-"&amp;$AJ$2,#REF!)*AV$6-SUMIF(#REF!,"*-Si-VEF-*-"&amp;$A263&amp;"-"&amp;$AJ$2,#REF!)*AU$6)/AV$5</f>
        <v>#REF!</v>
      </c>
      <c r="AX263" s="25" t="e">
        <f>SUMIF(#REF!,"*-Si-VEQ-*-"&amp;$A263&amp;"-"&amp;$AJ$2,#REF!)</f>
        <v>#REF!</v>
      </c>
      <c r="AY263" s="20" t="e">
        <f>SUMIF(#REF!,"*-Si-VEQ-*-"&amp;$A263&amp;"-"&amp;$AJ$2,#REF!)</f>
        <v>#REF!</v>
      </c>
      <c r="AZ263" s="20" t="e">
        <f>(SUMIF(#REF!,"*-Si-VEQ-*-"&amp;$A263&amp;"-"&amp;$AJ$2,#REF!)*AZ$6-SUMIF(#REF!,"*-Si-VEQ-*-"&amp;$A263&amp;"-"&amp;$AJ$2,#REF!)*AY$6)/AZ$5</f>
        <v>#REF!</v>
      </c>
      <c r="BA263" s="20" t="e">
        <f>(SUMIF(#REF!,"*-Si-VEQ-*-"&amp;$A263&amp;"-"&amp;$AJ$2,#REF!)*BA$6-SUMIF(#REF!,"*-Si-VEQ-*-"&amp;$A263&amp;"-"&amp;$AJ$2,#REF!)*AZ$6)/BA$5</f>
        <v>#REF!</v>
      </c>
      <c r="BB263" s="20" t="e">
        <f>(SUMIF(#REF!,"*-Si-VEQ-*-"&amp;$A263&amp;"-"&amp;$AJ$2,#REF!)*BB$6-SUMIF(#REF!,"*-Si-VEQ-*-"&amp;$A263&amp;"-"&amp;$AJ$2,#REF!)*BA$6)/BB$5</f>
        <v>#REF!</v>
      </c>
      <c r="BC263" s="20" t="e">
        <f>(SUMIF(#REF!,"*-Si-VEQ-*-"&amp;$A263&amp;"-"&amp;$AJ$2,#REF!)*BC$6-SUMIF(#REF!,"*-Si-VEQ-*-"&amp;$A263&amp;"-"&amp;$AJ$2,#REF!)*BB$6)/BC$5</f>
        <v>#REF!</v>
      </c>
      <c r="BD263" s="20" t="e">
        <f>(SUMIF(#REF!,"*-Si-VEQ-*-"&amp;$A263&amp;"-"&amp;$AJ$2,#REF!)*BD$6-SUMIF(#REF!,"*-Si-VEQ-*-"&amp;$A263&amp;"-"&amp;$AJ$2,#REF!)*BC$6)/BD$5</f>
        <v>#REF!</v>
      </c>
      <c r="BE263" s="20" t="e">
        <f>(SUMIF(#REF!,"*-Si-VEQ-*-"&amp;$A263&amp;"-"&amp;$AJ$2,#REF!)*BE$6-SUMIF(#REF!,"*-Si-VEQ-*-"&amp;$A263&amp;"-"&amp;$AJ$2,#REF!)*BD$6)/BE$5</f>
        <v>#REF!</v>
      </c>
      <c r="BF263" s="20" t="e">
        <f>(SUMIF(#REF!,"*-Si-VEQ-*-"&amp;$A263&amp;"-"&amp;$AJ$2,#REF!)*BF$6-SUMIF(#REF!,"*-Si-VEQ-*-"&amp;$A263&amp;"-"&amp;$AJ$2,#REF!)*BE$6)/BF$5</f>
        <v>#REF!</v>
      </c>
      <c r="BG263" s="20" t="e">
        <f>(SUMIF(#REF!,"*-Si-VEQ-*-"&amp;$A263&amp;"-"&amp;$AJ$2,#REF!)*BG$6-SUMIF(#REF!,"*-Si-VEQ-*-"&amp;$A263&amp;"-"&amp;$AJ$2,#REF!)*BF$6)/BG$5</f>
        <v>#REF!</v>
      </c>
      <c r="BH263" s="20" t="e">
        <f>(SUMIF(#REF!,"*-Si-VEQ-*-"&amp;$A263&amp;"-"&amp;$AJ$2,#REF!)*BH$6-SUMIF(#REF!,"*-Si-VEQ-*-"&amp;$A263&amp;"-"&amp;$AJ$2,#REF!)*BG$6)/BH$5</f>
        <v>#REF!</v>
      </c>
      <c r="BI263" s="20" t="e">
        <f>(SUMIF(#REF!,"*-Si-VEQ-*-"&amp;$A263&amp;"-"&amp;$AJ$2,#REF!)*BI$6-SUMIF(#REF!,"*-Si-VEQ-*-"&amp;$A263&amp;"-"&amp;$AJ$2,#REF!)*BH$6)/BI$5</f>
        <v>#REF!</v>
      </c>
      <c r="BJ263" s="20" t="e">
        <f>(SUMIF(#REF!,"*-Si-VEQ-*-"&amp;$A263&amp;"-"&amp;$AJ$2,#REF!)*BJ$6-SUMIF(#REF!,"*-Si-VEQ-*-"&amp;$A263&amp;"-"&amp;$AJ$2,#REF!)*BI$6)/BJ$5</f>
        <v>#REF!</v>
      </c>
      <c r="BL263" s="25" t="e">
        <f>SUMIF(#REF!,"*-Si-USD-*-"&amp;$A263&amp;"-"&amp;$AJ$2,#REF!)</f>
        <v>#REF!</v>
      </c>
      <c r="BM263" s="21" t="e">
        <f>SUMIF(#REF!,"*-Si-USD-*-"&amp;$A263&amp;"-"&amp;$AJ$2,#REF!)</f>
        <v>#REF!</v>
      </c>
      <c r="BN263" s="21" t="e">
        <f>(SUMIF(#REF!,"*-Si-USD-*-"&amp;$A263&amp;"-"&amp;$AJ$2,#REF!)*BN$6-SUMIF(#REF!,"*-Si-USD-*-"&amp;$A263&amp;"-"&amp;$AJ$2,#REF!)*BM$6)/BN$5</f>
        <v>#REF!</v>
      </c>
      <c r="BO263" s="21" t="e">
        <f>(SUMIF(#REF!,"*-Si-USD-*-"&amp;$A263&amp;"-"&amp;$AJ$2,#REF!)*BO$6-SUMIF(#REF!,"*-Si-USD-*-"&amp;$A263&amp;"-"&amp;$AJ$2,#REF!)*BN$6)/BO$5</f>
        <v>#REF!</v>
      </c>
      <c r="BP263" s="21" t="e">
        <f>(SUMIF(#REF!,"*-Si-USD-*-"&amp;$A263&amp;"-"&amp;$AJ$2,#REF!)*BP$6-SUMIF(#REF!,"*-Si-USD-*-"&amp;$A263&amp;"-"&amp;$AJ$2,#REF!)*BO$6)/BP$5</f>
        <v>#REF!</v>
      </c>
      <c r="BQ263" s="21" t="e">
        <f>(SUMIF(#REF!,"*-Si-USD-*-"&amp;$A263&amp;"-"&amp;$AJ$2,#REF!)*BQ$6-SUMIF(#REF!,"*-Si-USD-*-"&amp;$A263&amp;"-"&amp;$AJ$2,#REF!)*BP$6)/BQ$5</f>
        <v>#REF!</v>
      </c>
      <c r="BR263" s="21" t="e">
        <f>(SUMIF(#REF!,"*-Si-USD-*-"&amp;$A263&amp;"-"&amp;$AJ$2,#REF!)*BR$6-SUMIF(#REF!,"*-Si-USD-*-"&amp;$A263&amp;"-"&amp;$AJ$2,#REF!)*BQ$6)/BR$5</f>
        <v>#REF!</v>
      </c>
      <c r="BS263" s="21" t="e">
        <f>(SUMIF(#REF!,"*-Si-USD-*-"&amp;$A263&amp;"-"&amp;$AJ$2,#REF!)*BS$6-SUMIF(#REF!,"*-Si-USD-*-"&amp;$A263&amp;"-"&amp;$AJ$2,#REF!)*BR$6)/BS$5</f>
        <v>#REF!</v>
      </c>
      <c r="BT263" s="21" t="e">
        <f>(SUMIF(#REF!,"*-Si-USD-*-"&amp;$A263&amp;"-"&amp;$AJ$2,#REF!)*BT$6-SUMIF(#REF!,"*-Si-USD-*-"&amp;$A263&amp;"-"&amp;$AJ$2,#REF!)*BS$6)/BT$5</f>
        <v>#REF!</v>
      </c>
      <c r="BU263" s="21" t="e">
        <f>(SUMIF(#REF!,"*-Si-USD-*-"&amp;$A263&amp;"-"&amp;$AJ$2,#REF!)*BU$6-SUMIF(#REF!,"*-Si-USD-*-"&amp;$A263&amp;"-"&amp;$AJ$2,#REF!)*BT$6)/BU$5</f>
        <v>#REF!</v>
      </c>
      <c r="BV263" s="21" t="e">
        <f>(SUMIF(#REF!,"*-Si-USD-*-"&amp;$A263&amp;"-"&amp;$AJ$2,#REF!)*BV$6-SUMIF(#REF!,"*-Si-USD-*-"&amp;$A263&amp;"-"&amp;$AJ$2,#REF!)*BU$6)/BV$5</f>
        <v>#REF!</v>
      </c>
      <c r="BW263" s="21" t="e">
        <f>(SUMIF(#REF!,"*-Si-USD-*-"&amp;$A263&amp;"-"&amp;$AJ$2,#REF!)*BW$6-SUMIF(#REF!,"*-Si-USD-*-"&amp;$A263&amp;"-"&amp;$AJ$2,#REF!)*BV$6)/BW$5</f>
        <v>#REF!</v>
      </c>
      <c r="BX263" s="21" t="e">
        <f>(SUMIF(#REF!,"*-Si-USD-*-"&amp;$A263&amp;"-"&amp;$AJ$2,#REF!)*BX$6-SUMIF(#REF!,"*-Si-USD-*-"&amp;$A263&amp;"-"&amp;$AJ$2,#REF!)*BW$6)/BX$5</f>
        <v>#REF!</v>
      </c>
      <c r="CB263" s="28">
        <f>IFERROR(1000*SUMIF(#REF!,"*-Si-*-Si-"&amp;$A263&amp;"-"&amp;$AJ$2,#REF!)/(SUM(CC263:CE263)*$BX$6),0)</f>
        <v>0</v>
      </c>
      <c r="CC263" s="22" t="e">
        <f>SUMIF(#REF!,"*-Si-VEF-Si-"&amp;$A263&amp;"-"&amp;$AJ$2,#REF!)</f>
        <v>#REF!</v>
      </c>
      <c r="CD263" s="23" t="e">
        <f>SUMIF(#REF!,"*-Si-VEQ-Si-"&amp;$A263&amp;"-"&amp;$AJ$2,#REF!)</f>
        <v>#REF!</v>
      </c>
      <c r="CE263" s="24" t="e">
        <f>SUMIF(#REF!,"*-Si-USD-Si-"&amp;$A263&amp;"-"&amp;$AJ$2,#REF!)</f>
        <v>#REF!</v>
      </c>
      <c r="CI263" s="15" t="str">
        <f t="shared" si="53"/>
        <v>E263</v>
      </c>
      <c r="CK263" s="16">
        <v>9</v>
      </c>
      <c r="CL263" s="16">
        <v>0</v>
      </c>
      <c r="CM263" s="16">
        <v>4</v>
      </c>
    </row>
    <row r="264" spans="1:91" ht="20.100000000000001" customHeight="1" x14ac:dyDescent="0.25">
      <c r="A264" s="18" t="s">
        <v>413</v>
      </c>
      <c r="E264" s="15" t="s">
        <v>414</v>
      </c>
      <c r="G264" s="15" t="str">
        <f t="shared" si="56"/>
        <v>D264</v>
      </c>
      <c r="I264" s="27">
        <f ca="1">IFERROR(1000*SUMIF(#REF!,"*-Si-*-*-"&amp;$A264&amp;"-"&amp;J$2,INDIRECT("'BD Ppto'!"&amp;#REF!))/(SUM(J264:L264)*L$415),0)</f>
        <v>0</v>
      </c>
      <c r="J264" s="19" t="e">
        <f ca="1">SUMIF(#REF!,"*-Si-VEF-*-"&amp;$A264&amp;"-"&amp;$J$2,INDIRECT("'BD Ppto'!"&amp;#REF!))</f>
        <v>#REF!</v>
      </c>
      <c r="K264" s="20" t="e">
        <f ca="1">SUMIF(#REF!,"*-Si-VEQ-*-"&amp;$A264&amp;"-"&amp;$J$2,INDIRECT("'BD Ppto'!"&amp;#REF!))</f>
        <v>#REF!</v>
      </c>
      <c r="L264" s="21" t="e">
        <f ca="1">SUMIF(#REF!,"*-Si-USD-*-"&amp;$A264&amp;"-"&amp;$J$2,INDIRECT("'BD Ppto'!"&amp;#REF!))</f>
        <v>#REF!</v>
      </c>
      <c r="N264" s="27">
        <f ca="1">IFERROR(1000*SUMIF(#REF!,"*-Si-*-*-"&amp;$A264&amp;"-"&amp;O$2,INDIRECT("'BD Ppto'!"&amp;#REF!))/(SUM(O264:Q264)*Q$415),0)</f>
        <v>0</v>
      </c>
      <c r="O264" s="19" t="e">
        <f ca="1">SUMIF(#REF!,"*-Si-VEF-*-"&amp;$A264&amp;"-"&amp;O$2,INDIRECT("'BD Ppto'!"&amp;#REF!))</f>
        <v>#REF!</v>
      </c>
      <c r="P264" s="20" t="e">
        <f ca="1">SUMIF(#REF!,"*-Si-VEQ-*-"&amp;$A264&amp;"-"&amp;O$2,INDIRECT("'BD Ppto'!"&amp;#REF!))</f>
        <v>#REF!</v>
      </c>
      <c r="Q264" s="21" t="e">
        <f ca="1">SUMIF(#REF!,"*-Si-USD-*-"&amp;$A264&amp;"-"&amp;O$2,INDIRECT("'BD Ppto'!"&amp;#REF!))</f>
        <v>#REF!</v>
      </c>
      <c r="S264" s="27">
        <f ca="1">IFERROR(1000*SUMIF(#REF!,"*-Si-*-*-"&amp;$A264&amp;"-"&amp;T$2,INDIRECT("'BD Ppto'!"&amp;#REF!))/(SUM(T264:V264)*V$415),0)</f>
        <v>0</v>
      </c>
      <c r="T264" s="19" t="e">
        <f ca="1">SUMIF(#REF!,"*-Si-VEF-*-"&amp;$A264&amp;"-"&amp;T$2,INDIRECT("'BD Ppto'!"&amp;#REF!))</f>
        <v>#REF!</v>
      </c>
      <c r="U264" s="20" t="e">
        <f ca="1">SUMIF(#REF!,"*-Si-VEQ-*-"&amp;$A264&amp;"-"&amp;T$2,INDIRECT("'BD Ppto'!"&amp;#REF!))</f>
        <v>#REF!</v>
      </c>
      <c r="V264" s="21" t="e">
        <f ca="1">SUMIF(#REF!,"*-Si-USD-*-"&amp;$A264&amp;"-"&amp;T$2,INDIRECT("'BD Ppto'!"&amp;#REF!))</f>
        <v>#REF!</v>
      </c>
      <c r="X264" s="27">
        <f ca="1">IFERROR(1000*SUMIF(#REF!,"*-Si-*-*-"&amp;$A264&amp;"-"&amp;Y$2,INDIRECT("'BD Ppto'!"&amp;#REF!))/(SUM(Y264:AA264)*AA$415),0)</f>
        <v>0</v>
      </c>
      <c r="Y264" s="19" t="e">
        <f ca="1">SUMIF(#REF!,"*-Si-VEF-*-"&amp;$A264&amp;"-"&amp;Y$2,INDIRECT("'BD Ppto'!"&amp;#REF!))</f>
        <v>#REF!</v>
      </c>
      <c r="Z264" s="20" t="e">
        <f ca="1">SUMIF(#REF!,"*-Si-VEQ-*-"&amp;$A264&amp;"-"&amp;Y$2,INDIRECT("'BD Ppto'!"&amp;#REF!))</f>
        <v>#REF!</v>
      </c>
      <c r="AA264" s="21" t="e">
        <f ca="1">SUMIF(#REF!,"*-Si-USD-*-"&amp;$A264&amp;"-"&amp;Y$2,INDIRECT("'BD Ppto'!"&amp;#REF!))</f>
        <v>#REF!</v>
      </c>
      <c r="AC264" s="28">
        <f ca="1">IFERROR(1000*SUMIF(#REF!,"*-Si-*-Si-"&amp;$A264&amp;"-"&amp;AD$2,INDIRECT("'BD Ppto'!"&amp;#REF!))/(SUM(AD264:AF264)*AF$415),0)</f>
        <v>0</v>
      </c>
      <c r="AD264" s="22" t="e">
        <f ca="1">SUMIF(#REF!,"*-Si-VEF-Si-"&amp;$A264&amp;"-"&amp;AD$2,INDIRECT("'BD Ppto'!"&amp;#REF!))</f>
        <v>#REF!</v>
      </c>
      <c r="AE264" s="23" t="e">
        <f ca="1">SUMIF(#REF!,"*-Si-VEQ-Si-"&amp;$A264&amp;"-"&amp;AD$2,INDIRECT("'BD Ppto'!"&amp;#REF!))</f>
        <v>#REF!</v>
      </c>
      <c r="AF264" s="24" t="e">
        <f ca="1">SUMIF(#REF!,"*-Si-USD-Si-"&amp;$A264&amp;"-"&amp;AD$2,INDIRECT("'BD Ppto'!"&amp;#REF!))</f>
        <v>#REF!</v>
      </c>
      <c r="AI264" s="27">
        <f>IFERROR(1000*SUMIF(#REF!,"*-Si-*-*-"&amp;$A264&amp;"-"&amp;$AJ$2,#REF!)/((SUMIF(#REF!,"*-Si-*-*-"&amp;$A264&amp;"-"&amp;$AJ$2,#REF!))*$AV$6),0)</f>
        <v>0</v>
      </c>
      <c r="AJ264" s="25" t="e">
        <f>SUMIF(#REF!,"*-Si-VEF-*-"&amp;$A264&amp;"-"&amp;$AJ$2,#REF!)</f>
        <v>#REF!</v>
      </c>
      <c r="AK264" s="19" t="e">
        <f>SUMIF(#REF!,"*-Si-VEF-*-"&amp;$A264&amp;"-"&amp;$AJ$2,#REF!)</f>
        <v>#REF!</v>
      </c>
      <c r="AL264" s="19" t="e">
        <f>(SUMIF(#REF!,"*-Si-VEF-*-"&amp;$A264&amp;"-"&amp;$AJ$2,#REF!)*AL$6-SUMIF(#REF!,"*-Si-VEF-*-"&amp;$A264&amp;"-"&amp;$AJ$2,#REF!)*AK$6)/AL$5</f>
        <v>#REF!</v>
      </c>
      <c r="AM264" s="19" t="e">
        <f>(SUMIF(#REF!,"*-Si-VEF-*-"&amp;$A264&amp;"-"&amp;$AJ$2,#REF!)*AM$6-SUMIF(#REF!,"*-Si-VEF-*-"&amp;$A264&amp;"-"&amp;$AJ$2,#REF!)*AL$6)/AM$5</f>
        <v>#REF!</v>
      </c>
      <c r="AN264" s="19" t="e">
        <f>(SUMIF(#REF!,"*-Si-VEF-*-"&amp;$A264&amp;"-"&amp;$AJ$2,#REF!)*AN$6-SUMIF(#REF!,"*-Si-VEF-*-"&amp;$A264&amp;"-"&amp;$AJ$2,#REF!)*AM$6)/AN$5</f>
        <v>#REF!</v>
      </c>
      <c r="AO264" s="19" t="e">
        <f>(SUMIF(#REF!,"*-Si-VEF-*-"&amp;$A264&amp;"-"&amp;$AJ$2,#REF!)*AO$6-SUMIF(#REF!,"*-Si-VEF-*-"&amp;$A264&amp;"-"&amp;$AJ$2,#REF!)*AN$6)/AO$5</f>
        <v>#REF!</v>
      </c>
      <c r="AP264" s="19" t="e">
        <f>(SUMIF(#REF!,"*-Si-VEF-*-"&amp;$A264&amp;"-"&amp;$AJ$2,#REF!)*AP$6-SUMIF(#REF!,"*-Si-VEF-*-"&amp;$A264&amp;"-"&amp;$AJ$2,#REF!)*AO$6)/AP$5</f>
        <v>#REF!</v>
      </c>
      <c r="AQ264" s="19" t="e">
        <f>(SUMIF(#REF!,"*-Si-VEF-*-"&amp;$A264&amp;"-"&amp;$AJ$2,#REF!)*AQ$6-SUMIF(#REF!,"*-Si-VEF-*-"&amp;$A264&amp;"-"&amp;$AJ$2,#REF!)*AP$6)/AQ$5</f>
        <v>#REF!</v>
      </c>
      <c r="AR264" s="19" t="e">
        <f>(SUMIF(#REF!,"*-Si-VEF-*-"&amp;$A264&amp;"-"&amp;$AJ$2,#REF!)*AR$6-SUMIF(#REF!,"*-Si-VEF-*-"&amp;$A264&amp;"-"&amp;$AJ$2,#REF!)*AQ$6)/AR$5</f>
        <v>#REF!</v>
      </c>
      <c r="AS264" s="19" t="e">
        <f>(SUMIF(#REF!,"*-Si-VEF-*-"&amp;$A264&amp;"-"&amp;$AJ$2,#REF!)*AS$6-SUMIF(#REF!,"*-Si-VEF-*-"&amp;$A264&amp;"-"&amp;$AJ$2,#REF!)*AR$6)/AS$5</f>
        <v>#REF!</v>
      </c>
      <c r="AT264" s="19" t="e">
        <f>(SUMIF(#REF!,"*-Si-VEF-*-"&amp;$A264&amp;"-"&amp;$AJ$2,#REF!)*AT$6-SUMIF(#REF!,"*-Si-VEF-*-"&amp;$A264&amp;"-"&amp;$AJ$2,#REF!)*AS$6)/AT$5</f>
        <v>#REF!</v>
      </c>
      <c r="AU264" s="19" t="e">
        <f>(SUMIF(#REF!,"*-Si-VEF-*-"&amp;$A264&amp;"-"&amp;$AJ$2,#REF!)*AU$6-SUMIF(#REF!,"*-Si-VEF-*-"&amp;$A264&amp;"-"&amp;$AJ$2,#REF!)*AT$6)/AU$5</f>
        <v>#REF!</v>
      </c>
      <c r="AV264" s="19" t="e">
        <f>(SUMIF(#REF!,"*-Si-VEF-*-"&amp;$A264&amp;"-"&amp;$AJ$2,#REF!)*AV$6-SUMIF(#REF!,"*-Si-VEF-*-"&amp;$A264&amp;"-"&amp;$AJ$2,#REF!)*AU$6)/AV$5</f>
        <v>#REF!</v>
      </c>
      <c r="AX264" s="25" t="e">
        <f>SUMIF(#REF!,"*-Si-VEQ-*-"&amp;$A264&amp;"-"&amp;$AJ$2,#REF!)</f>
        <v>#REF!</v>
      </c>
      <c r="AY264" s="20" t="e">
        <f>SUMIF(#REF!,"*-Si-VEQ-*-"&amp;$A264&amp;"-"&amp;$AJ$2,#REF!)</f>
        <v>#REF!</v>
      </c>
      <c r="AZ264" s="20" t="e">
        <f>(SUMIF(#REF!,"*-Si-VEQ-*-"&amp;$A264&amp;"-"&amp;$AJ$2,#REF!)*AZ$6-SUMIF(#REF!,"*-Si-VEQ-*-"&amp;$A264&amp;"-"&amp;$AJ$2,#REF!)*AY$6)/AZ$5</f>
        <v>#REF!</v>
      </c>
      <c r="BA264" s="20" t="e">
        <f>(SUMIF(#REF!,"*-Si-VEQ-*-"&amp;$A264&amp;"-"&amp;$AJ$2,#REF!)*BA$6-SUMIF(#REF!,"*-Si-VEQ-*-"&amp;$A264&amp;"-"&amp;$AJ$2,#REF!)*AZ$6)/BA$5</f>
        <v>#REF!</v>
      </c>
      <c r="BB264" s="20" t="e">
        <f>(SUMIF(#REF!,"*-Si-VEQ-*-"&amp;$A264&amp;"-"&amp;$AJ$2,#REF!)*BB$6-SUMIF(#REF!,"*-Si-VEQ-*-"&amp;$A264&amp;"-"&amp;$AJ$2,#REF!)*BA$6)/BB$5</f>
        <v>#REF!</v>
      </c>
      <c r="BC264" s="20" t="e">
        <f>(SUMIF(#REF!,"*-Si-VEQ-*-"&amp;$A264&amp;"-"&amp;$AJ$2,#REF!)*BC$6-SUMIF(#REF!,"*-Si-VEQ-*-"&amp;$A264&amp;"-"&amp;$AJ$2,#REF!)*BB$6)/BC$5</f>
        <v>#REF!</v>
      </c>
      <c r="BD264" s="20" t="e">
        <f>(SUMIF(#REF!,"*-Si-VEQ-*-"&amp;$A264&amp;"-"&amp;$AJ$2,#REF!)*BD$6-SUMIF(#REF!,"*-Si-VEQ-*-"&amp;$A264&amp;"-"&amp;$AJ$2,#REF!)*BC$6)/BD$5</f>
        <v>#REF!</v>
      </c>
      <c r="BE264" s="20" t="e">
        <f>(SUMIF(#REF!,"*-Si-VEQ-*-"&amp;$A264&amp;"-"&amp;$AJ$2,#REF!)*BE$6-SUMIF(#REF!,"*-Si-VEQ-*-"&amp;$A264&amp;"-"&amp;$AJ$2,#REF!)*BD$6)/BE$5</f>
        <v>#REF!</v>
      </c>
      <c r="BF264" s="20" t="e">
        <f>(SUMIF(#REF!,"*-Si-VEQ-*-"&amp;$A264&amp;"-"&amp;$AJ$2,#REF!)*BF$6-SUMIF(#REF!,"*-Si-VEQ-*-"&amp;$A264&amp;"-"&amp;$AJ$2,#REF!)*BE$6)/BF$5</f>
        <v>#REF!</v>
      </c>
      <c r="BG264" s="20" t="e">
        <f>(SUMIF(#REF!,"*-Si-VEQ-*-"&amp;$A264&amp;"-"&amp;$AJ$2,#REF!)*BG$6-SUMIF(#REF!,"*-Si-VEQ-*-"&amp;$A264&amp;"-"&amp;$AJ$2,#REF!)*BF$6)/BG$5</f>
        <v>#REF!</v>
      </c>
      <c r="BH264" s="20" t="e">
        <f>(SUMIF(#REF!,"*-Si-VEQ-*-"&amp;$A264&amp;"-"&amp;$AJ$2,#REF!)*BH$6-SUMIF(#REF!,"*-Si-VEQ-*-"&amp;$A264&amp;"-"&amp;$AJ$2,#REF!)*BG$6)/BH$5</f>
        <v>#REF!</v>
      </c>
      <c r="BI264" s="20" t="e">
        <f>(SUMIF(#REF!,"*-Si-VEQ-*-"&amp;$A264&amp;"-"&amp;$AJ$2,#REF!)*BI$6-SUMIF(#REF!,"*-Si-VEQ-*-"&amp;$A264&amp;"-"&amp;$AJ$2,#REF!)*BH$6)/BI$5</f>
        <v>#REF!</v>
      </c>
      <c r="BJ264" s="20" t="e">
        <f>(SUMIF(#REF!,"*-Si-VEQ-*-"&amp;$A264&amp;"-"&amp;$AJ$2,#REF!)*BJ$6-SUMIF(#REF!,"*-Si-VEQ-*-"&amp;$A264&amp;"-"&amp;$AJ$2,#REF!)*BI$6)/BJ$5</f>
        <v>#REF!</v>
      </c>
      <c r="BL264" s="25" t="e">
        <f>SUMIF(#REF!,"*-Si-USD-*-"&amp;$A264&amp;"-"&amp;$AJ$2,#REF!)</f>
        <v>#REF!</v>
      </c>
      <c r="BM264" s="21" t="e">
        <f>SUMIF(#REF!,"*-Si-USD-*-"&amp;$A264&amp;"-"&amp;$AJ$2,#REF!)</f>
        <v>#REF!</v>
      </c>
      <c r="BN264" s="21" t="e">
        <f>(SUMIF(#REF!,"*-Si-USD-*-"&amp;$A264&amp;"-"&amp;$AJ$2,#REF!)*BN$6-SUMIF(#REF!,"*-Si-USD-*-"&amp;$A264&amp;"-"&amp;$AJ$2,#REF!)*BM$6)/BN$5</f>
        <v>#REF!</v>
      </c>
      <c r="BO264" s="21" t="e">
        <f>(SUMIF(#REF!,"*-Si-USD-*-"&amp;$A264&amp;"-"&amp;$AJ$2,#REF!)*BO$6-SUMIF(#REF!,"*-Si-USD-*-"&amp;$A264&amp;"-"&amp;$AJ$2,#REF!)*BN$6)/BO$5</f>
        <v>#REF!</v>
      </c>
      <c r="BP264" s="21" t="e">
        <f>(SUMIF(#REF!,"*-Si-USD-*-"&amp;$A264&amp;"-"&amp;$AJ$2,#REF!)*BP$6-SUMIF(#REF!,"*-Si-USD-*-"&amp;$A264&amp;"-"&amp;$AJ$2,#REF!)*BO$6)/BP$5</f>
        <v>#REF!</v>
      </c>
      <c r="BQ264" s="21" t="e">
        <f>(SUMIF(#REF!,"*-Si-USD-*-"&amp;$A264&amp;"-"&amp;$AJ$2,#REF!)*BQ$6-SUMIF(#REF!,"*-Si-USD-*-"&amp;$A264&amp;"-"&amp;$AJ$2,#REF!)*BP$6)/BQ$5</f>
        <v>#REF!</v>
      </c>
      <c r="BR264" s="21" t="e">
        <f>(SUMIF(#REF!,"*-Si-USD-*-"&amp;$A264&amp;"-"&amp;$AJ$2,#REF!)*BR$6-SUMIF(#REF!,"*-Si-USD-*-"&amp;$A264&amp;"-"&amp;$AJ$2,#REF!)*BQ$6)/BR$5</f>
        <v>#REF!</v>
      </c>
      <c r="BS264" s="21" t="e">
        <f>(SUMIF(#REF!,"*-Si-USD-*-"&amp;$A264&amp;"-"&amp;$AJ$2,#REF!)*BS$6-SUMIF(#REF!,"*-Si-USD-*-"&amp;$A264&amp;"-"&amp;$AJ$2,#REF!)*BR$6)/BS$5</f>
        <v>#REF!</v>
      </c>
      <c r="BT264" s="21" t="e">
        <f>(SUMIF(#REF!,"*-Si-USD-*-"&amp;$A264&amp;"-"&amp;$AJ$2,#REF!)*BT$6-SUMIF(#REF!,"*-Si-USD-*-"&amp;$A264&amp;"-"&amp;$AJ$2,#REF!)*BS$6)/BT$5</f>
        <v>#REF!</v>
      </c>
      <c r="BU264" s="21" t="e">
        <f>(SUMIF(#REF!,"*-Si-USD-*-"&amp;$A264&amp;"-"&amp;$AJ$2,#REF!)*BU$6-SUMIF(#REF!,"*-Si-USD-*-"&amp;$A264&amp;"-"&amp;$AJ$2,#REF!)*BT$6)/BU$5</f>
        <v>#REF!</v>
      </c>
      <c r="BV264" s="21" t="e">
        <f>(SUMIF(#REF!,"*-Si-USD-*-"&amp;$A264&amp;"-"&amp;$AJ$2,#REF!)*BV$6-SUMIF(#REF!,"*-Si-USD-*-"&amp;$A264&amp;"-"&amp;$AJ$2,#REF!)*BU$6)/BV$5</f>
        <v>#REF!</v>
      </c>
      <c r="BW264" s="21" t="e">
        <f>(SUMIF(#REF!,"*-Si-USD-*-"&amp;$A264&amp;"-"&amp;$AJ$2,#REF!)*BW$6-SUMIF(#REF!,"*-Si-USD-*-"&amp;$A264&amp;"-"&amp;$AJ$2,#REF!)*BV$6)/BW$5</f>
        <v>#REF!</v>
      </c>
      <c r="BX264" s="21" t="e">
        <f>(SUMIF(#REF!,"*-Si-USD-*-"&amp;$A264&amp;"-"&amp;$AJ$2,#REF!)*BX$6-SUMIF(#REF!,"*-Si-USD-*-"&amp;$A264&amp;"-"&amp;$AJ$2,#REF!)*BW$6)/BX$5</f>
        <v>#REF!</v>
      </c>
      <c r="CB264" s="28">
        <f>IFERROR(1000*SUMIF(#REF!,"*-Si-*-Si-"&amp;$A264&amp;"-"&amp;$AJ$2,#REF!)/(SUM(CC264:CE264)*$BX$6),0)</f>
        <v>0</v>
      </c>
      <c r="CC264" s="22" t="e">
        <f>SUMIF(#REF!,"*-Si-VEF-Si-"&amp;$A264&amp;"-"&amp;$AJ$2,#REF!)</f>
        <v>#REF!</v>
      </c>
      <c r="CD264" s="23" t="e">
        <f>SUMIF(#REF!,"*-Si-VEQ-Si-"&amp;$A264&amp;"-"&amp;$AJ$2,#REF!)</f>
        <v>#REF!</v>
      </c>
      <c r="CE264" s="24" t="e">
        <f>SUMIF(#REF!,"*-Si-USD-Si-"&amp;$A264&amp;"-"&amp;$AJ$2,#REF!)</f>
        <v>#REF!</v>
      </c>
      <c r="CI264" s="15" t="str">
        <f t="shared" si="53"/>
        <v>E264</v>
      </c>
      <c r="CK264" s="16">
        <v>12</v>
      </c>
      <c r="CL264" s="16">
        <v>0</v>
      </c>
      <c r="CM264" s="16">
        <v>4</v>
      </c>
    </row>
    <row r="265" spans="1:91" ht="20.100000000000001" customHeight="1" x14ac:dyDescent="0.25">
      <c r="A265" s="18" t="s">
        <v>415</v>
      </c>
      <c r="E265" s="15" t="s">
        <v>352</v>
      </c>
      <c r="G265" s="15" t="str">
        <f t="shared" si="56"/>
        <v>D265</v>
      </c>
      <c r="I265" s="27">
        <f ca="1">IFERROR(1000*SUMIF(#REF!,"*-Si-*-*-"&amp;$A265&amp;"-"&amp;J$2,INDIRECT("'BD Ppto'!"&amp;#REF!))/(SUM(J265:L265)*L$415),0)</f>
        <v>0</v>
      </c>
      <c r="J265" s="19" t="e">
        <f ca="1">SUMIF(#REF!,"*-Si-VEF-*-"&amp;$A265&amp;"-"&amp;$J$2,INDIRECT("'BD Ppto'!"&amp;#REF!))</f>
        <v>#REF!</v>
      </c>
      <c r="K265" s="20" t="e">
        <f ca="1">SUMIF(#REF!,"*-Si-VEQ-*-"&amp;$A265&amp;"-"&amp;$J$2,INDIRECT("'BD Ppto'!"&amp;#REF!))</f>
        <v>#REF!</v>
      </c>
      <c r="L265" s="21" t="e">
        <f ca="1">SUMIF(#REF!,"*-Si-USD-*-"&amp;$A265&amp;"-"&amp;$J$2,INDIRECT("'BD Ppto'!"&amp;#REF!))</f>
        <v>#REF!</v>
      </c>
      <c r="N265" s="27">
        <f ca="1">IFERROR(1000*SUMIF(#REF!,"*-Si-*-*-"&amp;$A265&amp;"-"&amp;O$2,INDIRECT("'BD Ppto'!"&amp;#REF!))/(SUM(O265:Q265)*Q$415),0)</f>
        <v>0</v>
      </c>
      <c r="O265" s="19" t="e">
        <f ca="1">SUMIF(#REF!,"*-Si-VEF-*-"&amp;$A265&amp;"-"&amp;O$2,INDIRECT("'BD Ppto'!"&amp;#REF!))</f>
        <v>#REF!</v>
      </c>
      <c r="P265" s="20" t="e">
        <f ca="1">SUMIF(#REF!,"*-Si-VEQ-*-"&amp;$A265&amp;"-"&amp;O$2,INDIRECT("'BD Ppto'!"&amp;#REF!))</f>
        <v>#REF!</v>
      </c>
      <c r="Q265" s="21" t="e">
        <f ca="1">SUMIF(#REF!,"*-Si-USD-*-"&amp;$A265&amp;"-"&amp;O$2,INDIRECT("'BD Ppto'!"&amp;#REF!))</f>
        <v>#REF!</v>
      </c>
      <c r="S265" s="27">
        <f ca="1">IFERROR(1000*SUMIF(#REF!,"*-Si-*-*-"&amp;$A265&amp;"-"&amp;T$2,INDIRECT("'BD Ppto'!"&amp;#REF!))/(SUM(T265:V265)*V$415),0)</f>
        <v>0</v>
      </c>
      <c r="T265" s="19" t="e">
        <f ca="1">SUMIF(#REF!,"*-Si-VEF-*-"&amp;$A265&amp;"-"&amp;T$2,INDIRECT("'BD Ppto'!"&amp;#REF!))</f>
        <v>#REF!</v>
      </c>
      <c r="U265" s="20" t="e">
        <f ca="1">SUMIF(#REF!,"*-Si-VEQ-*-"&amp;$A265&amp;"-"&amp;T$2,INDIRECT("'BD Ppto'!"&amp;#REF!))</f>
        <v>#REF!</v>
      </c>
      <c r="V265" s="21" t="e">
        <f ca="1">SUMIF(#REF!,"*-Si-USD-*-"&amp;$A265&amp;"-"&amp;T$2,INDIRECT("'BD Ppto'!"&amp;#REF!))</f>
        <v>#REF!</v>
      </c>
      <c r="X265" s="27">
        <f ca="1">IFERROR(1000*SUMIF(#REF!,"*-Si-*-*-"&amp;$A265&amp;"-"&amp;Y$2,INDIRECT("'BD Ppto'!"&amp;#REF!))/(SUM(Y265:AA265)*AA$415),0)</f>
        <v>0</v>
      </c>
      <c r="Y265" s="19" t="e">
        <f ca="1">SUMIF(#REF!,"*-Si-VEF-*-"&amp;$A265&amp;"-"&amp;Y$2,INDIRECT("'BD Ppto'!"&amp;#REF!))</f>
        <v>#REF!</v>
      </c>
      <c r="Z265" s="20" t="e">
        <f ca="1">SUMIF(#REF!,"*-Si-VEQ-*-"&amp;$A265&amp;"-"&amp;Y$2,INDIRECT("'BD Ppto'!"&amp;#REF!))</f>
        <v>#REF!</v>
      </c>
      <c r="AA265" s="21" t="e">
        <f ca="1">SUMIF(#REF!,"*-Si-USD-*-"&amp;$A265&amp;"-"&amp;Y$2,INDIRECT("'BD Ppto'!"&amp;#REF!))</f>
        <v>#REF!</v>
      </c>
      <c r="AC265" s="28">
        <f ca="1">IFERROR(1000*SUMIF(#REF!,"*-Si-*-Si-"&amp;$A265&amp;"-"&amp;AD$2,INDIRECT("'BD Ppto'!"&amp;#REF!))/(SUM(AD265:AF265)*AF$415),0)</f>
        <v>0</v>
      </c>
      <c r="AD265" s="22" t="e">
        <f ca="1">SUMIF(#REF!,"*-Si-VEF-Si-"&amp;$A265&amp;"-"&amp;AD$2,INDIRECT("'BD Ppto'!"&amp;#REF!))</f>
        <v>#REF!</v>
      </c>
      <c r="AE265" s="23" t="e">
        <f ca="1">SUMIF(#REF!,"*-Si-VEQ-Si-"&amp;$A265&amp;"-"&amp;AD$2,INDIRECT("'BD Ppto'!"&amp;#REF!))</f>
        <v>#REF!</v>
      </c>
      <c r="AF265" s="24" t="e">
        <f ca="1">SUMIF(#REF!,"*-Si-USD-Si-"&amp;$A265&amp;"-"&amp;AD$2,INDIRECT("'BD Ppto'!"&amp;#REF!))</f>
        <v>#REF!</v>
      </c>
      <c r="AI265" s="27">
        <f>IFERROR(1000*SUMIF(#REF!,"*-Si-*-*-"&amp;$A265&amp;"-"&amp;$AJ$2,#REF!)/((SUMIF(#REF!,"*-Si-*-*-"&amp;$A265&amp;"-"&amp;$AJ$2,#REF!))*$AV$6),0)</f>
        <v>0</v>
      </c>
      <c r="AJ265" s="25" t="e">
        <f>SUMIF(#REF!,"*-Si-VEF-*-"&amp;$A265&amp;"-"&amp;$AJ$2,#REF!)</f>
        <v>#REF!</v>
      </c>
      <c r="AK265" s="19" t="e">
        <f>SUMIF(#REF!,"*-Si-VEF-*-"&amp;$A265&amp;"-"&amp;$AJ$2,#REF!)</f>
        <v>#REF!</v>
      </c>
      <c r="AL265" s="19" t="e">
        <f>(SUMIF(#REF!,"*-Si-VEF-*-"&amp;$A265&amp;"-"&amp;$AJ$2,#REF!)*AL$6-SUMIF(#REF!,"*-Si-VEF-*-"&amp;$A265&amp;"-"&amp;$AJ$2,#REF!)*AK$6)/AL$5</f>
        <v>#REF!</v>
      </c>
      <c r="AM265" s="19" t="e">
        <f>(SUMIF(#REF!,"*-Si-VEF-*-"&amp;$A265&amp;"-"&amp;$AJ$2,#REF!)*AM$6-SUMIF(#REF!,"*-Si-VEF-*-"&amp;$A265&amp;"-"&amp;$AJ$2,#REF!)*AL$6)/AM$5</f>
        <v>#REF!</v>
      </c>
      <c r="AN265" s="19" t="e">
        <f>(SUMIF(#REF!,"*-Si-VEF-*-"&amp;$A265&amp;"-"&amp;$AJ$2,#REF!)*AN$6-SUMIF(#REF!,"*-Si-VEF-*-"&amp;$A265&amp;"-"&amp;$AJ$2,#REF!)*AM$6)/AN$5</f>
        <v>#REF!</v>
      </c>
      <c r="AO265" s="19" t="e">
        <f>(SUMIF(#REF!,"*-Si-VEF-*-"&amp;$A265&amp;"-"&amp;$AJ$2,#REF!)*AO$6-SUMIF(#REF!,"*-Si-VEF-*-"&amp;$A265&amp;"-"&amp;$AJ$2,#REF!)*AN$6)/AO$5</f>
        <v>#REF!</v>
      </c>
      <c r="AP265" s="19" t="e">
        <f>(SUMIF(#REF!,"*-Si-VEF-*-"&amp;$A265&amp;"-"&amp;$AJ$2,#REF!)*AP$6-SUMIF(#REF!,"*-Si-VEF-*-"&amp;$A265&amp;"-"&amp;$AJ$2,#REF!)*AO$6)/AP$5</f>
        <v>#REF!</v>
      </c>
      <c r="AQ265" s="19" t="e">
        <f>(SUMIF(#REF!,"*-Si-VEF-*-"&amp;$A265&amp;"-"&amp;$AJ$2,#REF!)*AQ$6-SUMIF(#REF!,"*-Si-VEF-*-"&amp;$A265&amp;"-"&amp;$AJ$2,#REF!)*AP$6)/AQ$5</f>
        <v>#REF!</v>
      </c>
      <c r="AR265" s="19" t="e">
        <f>(SUMIF(#REF!,"*-Si-VEF-*-"&amp;$A265&amp;"-"&amp;$AJ$2,#REF!)*AR$6-SUMIF(#REF!,"*-Si-VEF-*-"&amp;$A265&amp;"-"&amp;$AJ$2,#REF!)*AQ$6)/AR$5</f>
        <v>#REF!</v>
      </c>
      <c r="AS265" s="19" t="e">
        <f>(SUMIF(#REF!,"*-Si-VEF-*-"&amp;$A265&amp;"-"&amp;$AJ$2,#REF!)*AS$6-SUMIF(#REF!,"*-Si-VEF-*-"&amp;$A265&amp;"-"&amp;$AJ$2,#REF!)*AR$6)/AS$5</f>
        <v>#REF!</v>
      </c>
      <c r="AT265" s="19" t="e">
        <f>(SUMIF(#REF!,"*-Si-VEF-*-"&amp;$A265&amp;"-"&amp;$AJ$2,#REF!)*AT$6-SUMIF(#REF!,"*-Si-VEF-*-"&amp;$A265&amp;"-"&amp;$AJ$2,#REF!)*AS$6)/AT$5</f>
        <v>#REF!</v>
      </c>
      <c r="AU265" s="19" t="e">
        <f>(SUMIF(#REF!,"*-Si-VEF-*-"&amp;$A265&amp;"-"&amp;$AJ$2,#REF!)*AU$6-SUMIF(#REF!,"*-Si-VEF-*-"&amp;$A265&amp;"-"&amp;$AJ$2,#REF!)*AT$6)/AU$5</f>
        <v>#REF!</v>
      </c>
      <c r="AV265" s="19" t="e">
        <f>(SUMIF(#REF!,"*-Si-VEF-*-"&amp;$A265&amp;"-"&amp;$AJ$2,#REF!)*AV$6-SUMIF(#REF!,"*-Si-VEF-*-"&amp;$A265&amp;"-"&amp;$AJ$2,#REF!)*AU$6)/AV$5</f>
        <v>#REF!</v>
      </c>
      <c r="AX265" s="25" t="e">
        <f>SUMIF(#REF!,"*-Si-VEQ-*-"&amp;$A265&amp;"-"&amp;$AJ$2,#REF!)</f>
        <v>#REF!</v>
      </c>
      <c r="AY265" s="20" t="e">
        <f>SUMIF(#REF!,"*-Si-VEQ-*-"&amp;$A265&amp;"-"&amp;$AJ$2,#REF!)</f>
        <v>#REF!</v>
      </c>
      <c r="AZ265" s="20" t="e">
        <f>(SUMIF(#REF!,"*-Si-VEQ-*-"&amp;$A265&amp;"-"&amp;$AJ$2,#REF!)*AZ$6-SUMIF(#REF!,"*-Si-VEQ-*-"&amp;$A265&amp;"-"&amp;$AJ$2,#REF!)*AY$6)/AZ$5</f>
        <v>#REF!</v>
      </c>
      <c r="BA265" s="20" t="e">
        <f>(SUMIF(#REF!,"*-Si-VEQ-*-"&amp;$A265&amp;"-"&amp;$AJ$2,#REF!)*BA$6-SUMIF(#REF!,"*-Si-VEQ-*-"&amp;$A265&amp;"-"&amp;$AJ$2,#REF!)*AZ$6)/BA$5</f>
        <v>#REF!</v>
      </c>
      <c r="BB265" s="20" t="e">
        <f>(SUMIF(#REF!,"*-Si-VEQ-*-"&amp;$A265&amp;"-"&amp;$AJ$2,#REF!)*BB$6-SUMIF(#REF!,"*-Si-VEQ-*-"&amp;$A265&amp;"-"&amp;$AJ$2,#REF!)*BA$6)/BB$5</f>
        <v>#REF!</v>
      </c>
      <c r="BC265" s="20" t="e">
        <f>(SUMIF(#REF!,"*-Si-VEQ-*-"&amp;$A265&amp;"-"&amp;$AJ$2,#REF!)*BC$6-SUMIF(#REF!,"*-Si-VEQ-*-"&amp;$A265&amp;"-"&amp;$AJ$2,#REF!)*BB$6)/BC$5</f>
        <v>#REF!</v>
      </c>
      <c r="BD265" s="20" t="e">
        <f>(SUMIF(#REF!,"*-Si-VEQ-*-"&amp;$A265&amp;"-"&amp;$AJ$2,#REF!)*BD$6-SUMIF(#REF!,"*-Si-VEQ-*-"&amp;$A265&amp;"-"&amp;$AJ$2,#REF!)*BC$6)/BD$5</f>
        <v>#REF!</v>
      </c>
      <c r="BE265" s="20" t="e">
        <f>(SUMIF(#REF!,"*-Si-VEQ-*-"&amp;$A265&amp;"-"&amp;$AJ$2,#REF!)*BE$6-SUMIF(#REF!,"*-Si-VEQ-*-"&amp;$A265&amp;"-"&amp;$AJ$2,#REF!)*BD$6)/BE$5</f>
        <v>#REF!</v>
      </c>
      <c r="BF265" s="20" t="e">
        <f>(SUMIF(#REF!,"*-Si-VEQ-*-"&amp;$A265&amp;"-"&amp;$AJ$2,#REF!)*BF$6-SUMIF(#REF!,"*-Si-VEQ-*-"&amp;$A265&amp;"-"&amp;$AJ$2,#REF!)*BE$6)/BF$5</f>
        <v>#REF!</v>
      </c>
      <c r="BG265" s="20" t="e">
        <f>(SUMIF(#REF!,"*-Si-VEQ-*-"&amp;$A265&amp;"-"&amp;$AJ$2,#REF!)*BG$6-SUMIF(#REF!,"*-Si-VEQ-*-"&amp;$A265&amp;"-"&amp;$AJ$2,#REF!)*BF$6)/BG$5</f>
        <v>#REF!</v>
      </c>
      <c r="BH265" s="20" t="e">
        <f>(SUMIF(#REF!,"*-Si-VEQ-*-"&amp;$A265&amp;"-"&amp;$AJ$2,#REF!)*BH$6-SUMIF(#REF!,"*-Si-VEQ-*-"&amp;$A265&amp;"-"&amp;$AJ$2,#REF!)*BG$6)/BH$5</f>
        <v>#REF!</v>
      </c>
      <c r="BI265" s="20" t="e">
        <f>(SUMIF(#REF!,"*-Si-VEQ-*-"&amp;$A265&amp;"-"&amp;$AJ$2,#REF!)*BI$6-SUMIF(#REF!,"*-Si-VEQ-*-"&amp;$A265&amp;"-"&amp;$AJ$2,#REF!)*BH$6)/BI$5</f>
        <v>#REF!</v>
      </c>
      <c r="BJ265" s="20" t="e">
        <f>(SUMIF(#REF!,"*-Si-VEQ-*-"&amp;$A265&amp;"-"&amp;$AJ$2,#REF!)*BJ$6-SUMIF(#REF!,"*-Si-VEQ-*-"&amp;$A265&amp;"-"&amp;$AJ$2,#REF!)*BI$6)/BJ$5</f>
        <v>#REF!</v>
      </c>
      <c r="BL265" s="25" t="e">
        <f>SUMIF(#REF!,"*-Si-USD-*-"&amp;$A265&amp;"-"&amp;$AJ$2,#REF!)</f>
        <v>#REF!</v>
      </c>
      <c r="BM265" s="21" t="e">
        <f>SUMIF(#REF!,"*-Si-USD-*-"&amp;$A265&amp;"-"&amp;$AJ$2,#REF!)</f>
        <v>#REF!</v>
      </c>
      <c r="BN265" s="21" t="e">
        <f>(SUMIF(#REF!,"*-Si-USD-*-"&amp;$A265&amp;"-"&amp;$AJ$2,#REF!)*BN$6-SUMIF(#REF!,"*-Si-USD-*-"&amp;$A265&amp;"-"&amp;$AJ$2,#REF!)*BM$6)/BN$5</f>
        <v>#REF!</v>
      </c>
      <c r="BO265" s="21" t="e">
        <f>(SUMIF(#REF!,"*-Si-USD-*-"&amp;$A265&amp;"-"&amp;$AJ$2,#REF!)*BO$6-SUMIF(#REF!,"*-Si-USD-*-"&amp;$A265&amp;"-"&amp;$AJ$2,#REF!)*BN$6)/BO$5</f>
        <v>#REF!</v>
      </c>
      <c r="BP265" s="21" t="e">
        <f>(SUMIF(#REF!,"*-Si-USD-*-"&amp;$A265&amp;"-"&amp;$AJ$2,#REF!)*BP$6-SUMIF(#REF!,"*-Si-USD-*-"&amp;$A265&amp;"-"&amp;$AJ$2,#REF!)*BO$6)/BP$5</f>
        <v>#REF!</v>
      </c>
      <c r="BQ265" s="21" t="e">
        <f>(SUMIF(#REF!,"*-Si-USD-*-"&amp;$A265&amp;"-"&amp;$AJ$2,#REF!)*BQ$6-SUMIF(#REF!,"*-Si-USD-*-"&amp;$A265&amp;"-"&amp;$AJ$2,#REF!)*BP$6)/BQ$5</f>
        <v>#REF!</v>
      </c>
      <c r="BR265" s="21" t="e">
        <f>(SUMIF(#REF!,"*-Si-USD-*-"&amp;$A265&amp;"-"&amp;$AJ$2,#REF!)*BR$6-SUMIF(#REF!,"*-Si-USD-*-"&amp;$A265&amp;"-"&amp;$AJ$2,#REF!)*BQ$6)/BR$5</f>
        <v>#REF!</v>
      </c>
      <c r="BS265" s="21" t="e">
        <f>(SUMIF(#REF!,"*-Si-USD-*-"&amp;$A265&amp;"-"&amp;$AJ$2,#REF!)*BS$6-SUMIF(#REF!,"*-Si-USD-*-"&amp;$A265&amp;"-"&amp;$AJ$2,#REF!)*BR$6)/BS$5</f>
        <v>#REF!</v>
      </c>
      <c r="BT265" s="21" t="e">
        <f>(SUMIF(#REF!,"*-Si-USD-*-"&amp;$A265&amp;"-"&amp;$AJ$2,#REF!)*BT$6-SUMIF(#REF!,"*-Si-USD-*-"&amp;$A265&amp;"-"&amp;$AJ$2,#REF!)*BS$6)/BT$5</f>
        <v>#REF!</v>
      </c>
      <c r="BU265" s="21" t="e">
        <f>(SUMIF(#REF!,"*-Si-USD-*-"&amp;$A265&amp;"-"&amp;$AJ$2,#REF!)*BU$6-SUMIF(#REF!,"*-Si-USD-*-"&amp;$A265&amp;"-"&amp;$AJ$2,#REF!)*BT$6)/BU$5</f>
        <v>#REF!</v>
      </c>
      <c r="BV265" s="21" t="e">
        <f>(SUMIF(#REF!,"*-Si-USD-*-"&amp;$A265&amp;"-"&amp;$AJ$2,#REF!)*BV$6-SUMIF(#REF!,"*-Si-USD-*-"&amp;$A265&amp;"-"&amp;$AJ$2,#REF!)*BU$6)/BV$5</f>
        <v>#REF!</v>
      </c>
      <c r="BW265" s="21" t="e">
        <f>(SUMIF(#REF!,"*-Si-USD-*-"&amp;$A265&amp;"-"&amp;$AJ$2,#REF!)*BW$6-SUMIF(#REF!,"*-Si-USD-*-"&amp;$A265&amp;"-"&amp;$AJ$2,#REF!)*BV$6)/BW$5</f>
        <v>#REF!</v>
      </c>
      <c r="BX265" s="21" t="e">
        <f>(SUMIF(#REF!,"*-Si-USD-*-"&amp;$A265&amp;"-"&amp;$AJ$2,#REF!)*BX$6-SUMIF(#REF!,"*-Si-USD-*-"&amp;$A265&amp;"-"&amp;$AJ$2,#REF!)*BW$6)/BX$5</f>
        <v>#REF!</v>
      </c>
      <c r="CB265" s="28">
        <f>IFERROR(1000*SUMIF(#REF!,"*-Si-*-Si-"&amp;$A265&amp;"-"&amp;$AJ$2,#REF!)/(SUM(CC265:CE265)*$BX$6),0)</f>
        <v>0</v>
      </c>
      <c r="CC265" s="22" t="e">
        <f>SUMIF(#REF!,"*-Si-VEF-Si-"&amp;$A265&amp;"-"&amp;$AJ$2,#REF!)</f>
        <v>#REF!</v>
      </c>
      <c r="CD265" s="23" t="e">
        <f>SUMIF(#REF!,"*-Si-VEQ-Si-"&amp;$A265&amp;"-"&amp;$AJ$2,#REF!)</f>
        <v>#REF!</v>
      </c>
      <c r="CE265" s="24" t="e">
        <f>SUMIF(#REF!,"*-Si-USD-Si-"&amp;$A265&amp;"-"&amp;$AJ$2,#REF!)</f>
        <v>#REF!</v>
      </c>
      <c r="CI265" s="15" t="str">
        <f t="shared" ref="CI265:CI328" si="57">"E"&amp;TEXT(ROW(CJ265),"000")</f>
        <v>E265</v>
      </c>
      <c r="CK265" s="16">
        <v>25</v>
      </c>
      <c r="CL265" s="16">
        <v>0</v>
      </c>
      <c r="CM265" s="16">
        <v>4</v>
      </c>
    </row>
    <row r="266" spans="1:91" ht="20.100000000000001" customHeight="1" x14ac:dyDescent="0.25">
      <c r="A266" s="18" t="s">
        <v>416</v>
      </c>
      <c r="E266" s="15" t="s">
        <v>417</v>
      </c>
      <c r="G266" s="15" t="str">
        <f t="shared" si="56"/>
        <v>D266</v>
      </c>
      <c r="I266" s="27">
        <f ca="1">IFERROR(1000*SUMIF(#REF!,"*-Si-*-*-"&amp;$A266&amp;"-"&amp;J$2,INDIRECT("'BD Ppto'!"&amp;#REF!))/(SUM(J266:L266)*L$415),0)</f>
        <v>0</v>
      </c>
      <c r="J266" s="19" t="e">
        <f ca="1">SUMIF(#REF!,"*-Si-VEF-*-"&amp;$A266&amp;"-"&amp;$J$2,INDIRECT("'BD Ppto'!"&amp;#REF!))</f>
        <v>#REF!</v>
      </c>
      <c r="K266" s="20" t="e">
        <f ca="1">SUMIF(#REF!,"*-Si-VEQ-*-"&amp;$A266&amp;"-"&amp;$J$2,INDIRECT("'BD Ppto'!"&amp;#REF!))</f>
        <v>#REF!</v>
      </c>
      <c r="L266" s="21" t="e">
        <f ca="1">SUMIF(#REF!,"*-Si-USD-*-"&amp;$A266&amp;"-"&amp;$J$2,INDIRECT("'BD Ppto'!"&amp;#REF!))</f>
        <v>#REF!</v>
      </c>
      <c r="N266" s="27">
        <f ca="1">IFERROR(1000*SUMIF(#REF!,"*-Si-*-*-"&amp;$A266&amp;"-"&amp;O$2,INDIRECT("'BD Ppto'!"&amp;#REF!))/(SUM(O266:Q266)*Q$415),0)</f>
        <v>0</v>
      </c>
      <c r="O266" s="19" t="e">
        <f ca="1">SUMIF(#REF!,"*-Si-VEF-*-"&amp;$A266&amp;"-"&amp;O$2,INDIRECT("'BD Ppto'!"&amp;#REF!))</f>
        <v>#REF!</v>
      </c>
      <c r="P266" s="20" t="e">
        <f ca="1">SUMIF(#REF!,"*-Si-VEQ-*-"&amp;$A266&amp;"-"&amp;O$2,INDIRECT("'BD Ppto'!"&amp;#REF!))</f>
        <v>#REF!</v>
      </c>
      <c r="Q266" s="21" t="e">
        <f ca="1">SUMIF(#REF!,"*-Si-USD-*-"&amp;$A266&amp;"-"&amp;O$2,INDIRECT("'BD Ppto'!"&amp;#REF!))</f>
        <v>#REF!</v>
      </c>
      <c r="S266" s="27">
        <f ca="1">IFERROR(1000*SUMIF(#REF!,"*-Si-*-*-"&amp;$A266&amp;"-"&amp;T$2,INDIRECT("'BD Ppto'!"&amp;#REF!))/(SUM(T266:V266)*V$415),0)</f>
        <v>0</v>
      </c>
      <c r="T266" s="19" t="e">
        <f ca="1">SUMIF(#REF!,"*-Si-VEF-*-"&amp;$A266&amp;"-"&amp;T$2,INDIRECT("'BD Ppto'!"&amp;#REF!))</f>
        <v>#REF!</v>
      </c>
      <c r="U266" s="20" t="e">
        <f ca="1">SUMIF(#REF!,"*-Si-VEQ-*-"&amp;$A266&amp;"-"&amp;T$2,INDIRECT("'BD Ppto'!"&amp;#REF!))</f>
        <v>#REF!</v>
      </c>
      <c r="V266" s="21" t="e">
        <f ca="1">SUMIF(#REF!,"*-Si-USD-*-"&amp;$A266&amp;"-"&amp;T$2,INDIRECT("'BD Ppto'!"&amp;#REF!))</f>
        <v>#REF!</v>
      </c>
      <c r="X266" s="27">
        <f ca="1">IFERROR(1000*SUMIF(#REF!,"*-Si-*-*-"&amp;$A266&amp;"-"&amp;Y$2,INDIRECT("'BD Ppto'!"&amp;#REF!))/(SUM(Y266:AA266)*AA$415),0)</f>
        <v>0</v>
      </c>
      <c r="Y266" s="19" t="e">
        <f ca="1">SUMIF(#REF!,"*-Si-VEF-*-"&amp;$A266&amp;"-"&amp;Y$2,INDIRECT("'BD Ppto'!"&amp;#REF!))</f>
        <v>#REF!</v>
      </c>
      <c r="Z266" s="20" t="e">
        <f ca="1">SUMIF(#REF!,"*-Si-VEQ-*-"&amp;$A266&amp;"-"&amp;Y$2,INDIRECT("'BD Ppto'!"&amp;#REF!))</f>
        <v>#REF!</v>
      </c>
      <c r="AA266" s="21" t="e">
        <f ca="1">SUMIF(#REF!,"*-Si-USD-*-"&amp;$A266&amp;"-"&amp;Y$2,INDIRECT("'BD Ppto'!"&amp;#REF!))</f>
        <v>#REF!</v>
      </c>
      <c r="AC266" s="28">
        <f ca="1">IFERROR(1000*SUMIF(#REF!,"*-Si-*-Si-"&amp;$A266&amp;"-"&amp;AD$2,INDIRECT("'BD Ppto'!"&amp;#REF!))/(SUM(AD266:AF266)*AF$415),0)</f>
        <v>0</v>
      </c>
      <c r="AD266" s="22" t="e">
        <f ca="1">SUMIF(#REF!,"*-Si-VEF-Si-"&amp;$A266&amp;"-"&amp;AD$2,INDIRECT("'BD Ppto'!"&amp;#REF!))</f>
        <v>#REF!</v>
      </c>
      <c r="AE266" s="23" t="e">
        <f ca="1">SUMIF(#REF!,"*-Si-VEQ-Si-"&amp;$A266&amp;"-"&amp;AD$2,INDIRECT("'BD Ppto'!"&amp;#REF!))</f>
        <v>#REF!</v>
      </c>
      <c r="AF266" s="24" t="e">
        <f ca="1">SUMIF(#REF!,"*-Si-USD-Si-"&amp;$A266&amp;"-"&amp;AD$2,INDIRECT("'BD Ppto'!"&amp;#REF!))</f>
        <v>#REF!</v>
      </c>
      <c r="AI266" s="27">
        <f>IFERROR(1000*SUMIF(#REF!,"*-Si-*-*-"&amp;$A266&amp;"-"&amp;$AJ$2,#REF!)/((SUMIF(#REF!,"*-Si-*-*-"&amp;$A266&amp;"-"&amp;$AJ$2,#REF!))*$AV$6),0)</f>
        <v>0</v>
      </c>
      <c r="AJ266" s="25" t="e">
        <f>SUMIF(#REF!,"*-Si-VEF-*-"&amp;$A266&amp;"-"&amp;$AJ$2,#REF!)</f>
        <v>#REF!</v>
      </c>
      <c r="AK266" s="19" t="e">
        <f>SUMIF(#REF!,"*-Si-VEF-*-"&amp;$A266&amp;"-"&amp;$AJ$2,#REF!)</f>
        <v>#REF!</v>
      </c>
      <c r="AL266" s="19" t="e">
        <f>(SUMIF(#REF!,"*-Si-VEF-*-"&amp;$A266&amp;"-"&amp;$AJ$2,#REF!)*AL$6-SUMIF(#REF!,"*-Si-VEF-*-"&amp;$A266&amp;"-"&amp;$AJ$2,#REF!)*AK$6)/AL$5</f>
        <v>#REF!</v>
      </c>
      <c r="AM266" s="19" t="e">
        <f>(SUMIF(#REF!,"*-Si-VEF-*-"&amp;$A266&amp;"-"&amp;$AJ$2,#REF!)*AM$6-SUMIF(#REF!,"*-Si-VEF-*-"&amp;$A266&amp;"-"&amp;$AJ$2,#REF!)*AL$6)/AM$5</f>
        <v>#REF!</v>
      </c>
      <c r="AN266" s="19" t="e">
        <f>(SUMIF(#REF!,"*-Si-VEF-*-"&amp;$A266&amp;"-"&amp;$AJ$2,#REF!)*AN$6-SUMIF(#REF!,"*-Si-VEF-*-"&amp;$A266&amp;"-"&amp;$AJ$2,#REF!)*AM$6)/AN$5</f>
        <v>#REF!</v>
      </c>
      <c r="AO266" s="19" t="e">
        <f>(SUMIF(#REF!,"*-Si-VEF-*-"&amp;$A266&amp;"-"&amp;$AJ$2,#REF!)*AO$6-SUMIF(#REF!,"*-Si-VEF-*-"&amp;$A266&amp;"-"&amp;$AJ$2,#REF!)*AN$6)/AO$5</f>
        <v>#REF!</v>
      </c>
      <c r="AP266" s="19" t="e">
        <f>(SUMIF(#REF!,"*-Si-VEF-*-"&amp;$A266&amp;"-"&amp;$AJ$2,#REF!)*AP$6-SUMIF(#REF!,"*-Si-VEF-*-"&amp;$A266&amp;"-"&amp;$AJ$2,#REF!)*AO$6)/AP$5</f>
        <v>#REF!</v>
      </c>
      <c r="AQ266" s="19" t="e">
        <f>(SUMIF(#REF!,"*-Si-VEF-*-"&amp;$A266&amp;"-"&amp;$AJ$2,#REF!)*AQ$6-SUMIF(#REF!,"*-Si-VEF-*-"&amp;$A266&amp;"-"&amp;$AJ$2,#REF!)*AP$6)/AQ$5</f>
        <v>#REF!</v>
      </c>
      <c r="AR266" s="19" t="e">
        <f>(SUMIF(#REF!,"*-Si-VEF-*-"&amp;$A266&amp;"-"&amp;$AJ$2,#REF!)*AR$6-SUMIF(#REF!,"*-Si-VEF-*-"&amp;$A266&amp;"-"&amp;$AJ$2,#REF!)*AQ$6)/AR$5</f>
        <v>#REF!</v>
      </c>
      <c r="AS266" s="19" t="e">
        <f>(SUMIF(#REF!,"*-Si-VEF-*-"&amp;$A266&amp;"-"&amp;$AJ$2,#REF!)*AS$6-SUMIF(#REF!,"*-Si-VEF-*-"&amp;$A266&amp;"-"&amp;$AJ$2,#REF!)*AR$6)/AS$5</f>
        <v>#REF!</v>
      </c>
      <c r="AT266" s="19" t="e">
        <f>(SUMIF(#REF!,"*-Si-VEF-*-"&amp;$A266&amp;"-"&amp;$AJ$2,#REF!)*AT$6-SUMIF(#REF!,"*-Si-VEF-*-"&amp;$A266&amp;"-"&amp;$AJ$2,#REF!)*AS$6)/AT$5</f>
        <v>#REF!</v>
      </c>
      <c r="AU266" s="19" t="e">
        <f>(SUMIF(#REF!,"*-Si-VEF-*-"&amp;$A266&amp;"-"&amp;$AJ$2,#REF!)*AU$6-SUMIF(#REF!,"*-Si-VEF-*-"&amp;$A266&amp;"-"&amp;$AJ$2,#REF!)*AT$6)/AU$5</f>
        <v>#REF!</v>
      </c>
      <c r="AV266" s="19" t="e">
        <f>(SUMIF(#REF!,"*-Si-VEF-*-"&amp;$A266&amp;"-"&amp;$AJ$2,#REF!)*AV$6-SUMIF(#REF!,"*-Si-VEF-*-"&amp;$A266&amp;"-"&amp;$AJ$2,#REF!)*AU$6)/AV$5</f>
        <v>#REF!</v>
      </c>
      <c r="AX266" s="25" t="e">
        <f>SUMIF(#REF!,"*-Si-VEQ-*-"&amp;$A266&amp;"-"&amp;$AJ$2,#REF!)</f>
        <v>#REF!</v>
      </c>
      <c r="AY266" s="20" t="e">
        <f>SUMIF(#REF!,"*-Si-VEQ-*-"&amp;$A266&amp;"-"&amp;$AJ$2,#REF!)</f>
        <v>#REF!</v>
      </c>
      <c r="AZ266" s="20" t="e">
        <f>(SUMIF(#REF!,"*-Si-VEQ-*-"&amp;$A266&amp;"-"&amp;$AJ$2,#REF!)*AZ$6-SUMIF(#REF!,"*-Si-VEQ-*-"&amp;$A266&amp;"-"&amp;$AJ$2,#REF!)*AY$6)/AZ$5</f>
        <v>#REF!</v>
      </c>
      <c r="BA266" s="20" t="e">
        <f>(SUMIF(#REF!,"*-Si-VEQ-*-"&amp;$A266&amp;"-"&amp;$AJ$2,#REF!)*BA$6-SUMIF(#REF!,"*-Si-VEQ-*-"&amp;$A266&amp;"-"&amp;$AJ$2,#REF!)*AZ$6)/BA$5</f>
        <v>#REF!</v>
      </c>
      <c r="BB266" s="20" t="e">
        <f>(SUMIF(#REF!,"*-Si-VEQ-*-"&amp;$A266&amp;"-"&amp;$AJ$2,#REF!)*BB$6-SUMIF(#REF!,"*-Si-VEQ-*-"&amp;$A266&amp;"-"&amp;$AJ$2,#REF!)*BA$6)/BB$5</f>
        <v>#REF!</v>
      </c>
      <c r="BC266" s="20" t="e">
        <f>(SUMIF(#REF!,"*-Si-VEQ-*-"&amp;$A266&amp;"-"&amp;$AJ$2,#REF!)*BC$6-SUMIF(#REF!,"*-Si-VEQ-*-"&amp;$A266&amp;"-"&amp;$AJ$2,#REF!)*BB$6)/BC$5</f>
        <v>#REF!</v>
      </c>
      <c r="BD266" s="20" t="e">
        <f>(SUMIF(#REF!,"*-Si-VEQ-*-"&amp;$A266&amp;"-"&amp;$AJ$2,#REF!)*BD$6-SUMIF(#REF!,"*-Si-VEQ-*-"&amp;$A266&amp;"-"&amp;$AJ$2,#REF!)*BC$6)/BD$5</f>
        <v>#REF!</v>
      </c>
      <c r="BE266" s="20" t="e">
        <f>(SUMIF(#REF!,"*-Si-VEQ-*-"&amp;$A266&amp;"-"&amp;$AJ$2,#REF!)*BE$6-SUMIF(#REF!,"*-Si-VEQ-*-"&amp;$A266&amp;"-"&amp;$AJ$2,#REF!)*BD$6)/BE$5</f>
        <v>#REF!</v>
      </c>
      <c r="BF266" s="20" t="e">
        <f>(SUMIF(#REF!,"*-Si-VEQ-*-"&amp;$A266&amp;"-"&amp;$AJ$2,#REF!)*BF$6-SUMIF(#REF!,"*-Si-VEQ-*-"&amp;$A266&amp;"-"&amp;$AJ$2,#REF!)*BE$6)/BF$5</f>
        <v>#REF!</v>
      </c>
      <c r="BG266" s="20" t="e">
        <f>(SUMIF(#REF!,"*-Si-VEQ-*-"&amp;$A266&amp;"-"&amp;$AJ$2,#REF!)*BG$6-SUMIF(#REF!,"*-Si-VEQ-*-"&amp;$A266&amp;"-"&amp;$AJ$2,#REF!)*BF$6)/BG$5</f>
        <v>#REF!</v>
      </c>
      <c r="BH266" s="20" t="e">
        <f>(SUMIF(#REF!,"*-Si-VEQ-*-"&amp;$A266&amp;"-"&amp;$AJ$2,#REF!)*BH$6-SUMIF(#REF!,"*-Si-VEQ-*-"&amp;$A266&amp;"-"&amp;$AJ$2,#REF!)*BG$6)/BH$5</f>
        <v>#REF!</v>
      </c>
      <c r="BI266" s="20" t="e">
        <f>(SUMIF(#REF!,"*-Si-VEQ-*-"&amp;$A266&amp;"-"&amp;$AJ$2,#REF!)*BI$6-SUMIF(#REF!,"*-Si-VEQ-*-"&amp;$A266&amp;"-"&amp;$AJ$2,#REF!)*BH$6)/BI$5</f>
        <v>#REF!</v>
      </c>
      <c r="BJ266" s="20" t="e">
        <f>(SUMIF(#REF!,"*-Si-VEQ-*-"&amp;$A266&amp;"-"&amp;$AJ$2,#REF!)*BJ$6-SUMIF(#REF!,"*-Si-VEQ-*-"&amp;$A266&amp;"-"&amp;$AJ$2,#REF!)*BI$6)/BJ$5</f>
        <v>#REF!</v>
      </c>
      <c r="BL266" s="25" t="e">
        <f>SUMIF(#REF!,"*-Si-USD-*-"&amp;$A266&amp;"-"&amp;$AJ$2,#REF!)</f>
        <v>#REF!</v>
      </c>
      <c r="BM266" s="21" t="e">
        <f>SUMIF(#REF!,"*-Si-USD-*-"&amp;$A266&amp;"-"&amp;$AJ$2,#REF!)</f>
        <v>#REF!</v>
      </c>
      <c r="BN266" s="21" t="e">
        <f>(SUMIF(#REF!,"*-Si-USD-*-"&amp;$A266&amp;"-"&amp;$AJ$2,#REF!)*BN$6-SUMIF(#REF!,"*-Si-USD-*-"&amp;$A266&amp;"-"&amp;$AJ$2,#REF!)*BM$6)/BN$5</f>
        <v>#REF!</v>
      </c>
      <c r="BO266" s="21" t="e">
        <f>(SUMIF(#REF!,"*-Si-USD-*-"&amp;$A266&amp;"-"&amp;$AJ$2,#REF!)*BO$6-SUMIF(#REF!,"*-Si-USD-*-"&amp;$A266&amp;"-"&amp;$AJ$2,#REF!)*BN$6)/BO$5</f>
        <v>#REF!</v>
      </c>
      <c r="BP266" s="21" t="e">
        <f>(SUMIF(#REF!,"*-Si-USD-*-"&amp;$A266&amp;"-"&amp;$AJ$2,#REF!)*BP$6-SUMIF(#REF!,"*-Si-USD-*-"&amp;$A266&amp;"-"&amp;$AJ$2,#REF!)*BO$6)/BP$5</f>
        <v>#REF!</v>
      </c>
      <c r="BQ266" s="21" t="e">
        <f>(SUMIF(#REF!,"*-Si-USD-*-"&amp;$A266&amp;"-"&amp;$AJ$2,#REF!)*BQ$6-SUMIF(#REF!,"*-Si-USD-*-"&amp;$A266&amp;"-"&amp;$AJ$2,#REF!)*BP$6)/BQ$5</f>
        <v>#REF!</v>
      </c>
      <c r="BR266" s="21" t="e">
        <f>(SUMIF(#REF!,"*-Si-USD-*-"&amp;$A266&amp;"-"&amp;$AJ$2,#REF!)*BR$6-SUMIF(#REF!,"*-Si-USD-*-"&amp;$A266&amp;"-"&amp;$AJ$2,#REF!)*BQ$6)/BR$5</f>
        <v>#REF!</v>
      </c>
      <c r="BS266" s="21" t="e">
        <f>(SUMIF(#REF!,"*-Si-USD-*-"&amp;$A266&amp;"-"&amp;$AJ$2,#REF!)*BS$6-SUMIF(#REF!,"*-Si-USD-*-"&amp;$A266&amp;"-"&amp;$AJ$2,#REF!)*BR$6)/BS$5</f>
        <v>#REF!</v>
      </c>
      <c r="BT266" s="21" t="e">
        <f>(SUMIF(#REF!,"*-Si-USD-*-"&amp;$A266&amp;"-"&amp;$AJ$2,#REF!)*BT$6-SUMIF(#REF!,"*-Si-USD-*-"&amp;$A266&amp;"-"&amp;$AJ$2,#REF!)*BS$6)/BT$5</f>
        <v>#REF!</v>
      </c>
      <c r="BU266" s="21" t="e">
        <f>(SUMIF(#REF!,"*-Si-USD-*-"&amp;$A266&amp;"-"&amp;$AJ$2,#REF!)*BU$6-SUMIF(#REF!,"*-Si-USD-*-"&amp;$A266&amp;"-"&amp;$AJ$2,#REF!)*BT$6)/BU$5</f>
        <v>#REF!</v>
      </c>
      <c r="BV266" s="21" t="e">
        <f>(SUMIF(#REF!,"*-Si-USD-*-"&amp;$A266&amp;"-"&amp;$AJ$2,#REF!)*BV$6-SUMIF(#REF!,"*-Si-USD-*-"&amp;$A266&amp;"-"&amp;$AJ$2,#REF!)*BU$6)/BV$5</f>
        <v>#REF!</v>
      </c>
      <c r="BW266" s="21" t="e">
        <f>(SUMIF(#REF!,"*-Si-USD-*-"&amp;$A266&amp;"-"&amp;$AJ$2,#REF!)*BW$6-SUMIF(#REF!,"*-Si-USD-*-"&amp;$A266&amp;"-"&amp;$AJ$2,#REF!)*BV$6)/BW$5</f>
        <v>#REF!</v>
      </c>
      <c r="BX266" s="21" t="e">
        <f>(SUMIF(#REF!,"*-Si-USD-*-"&amp;$A266&amp;"-"&amp;$AJ$2,#REF!)*BX$6-SUMIF(#REF!,"*-Si-USD-*-"&amp;$A266&amp;"-"&amp;$AJ$2,#REF!)*BW$6)/BX$5</f>
        <v>#REF!</v>
      </c>
      <c r="CB266" s="28">
        <f>IFERROR(1000*SUMIF(#REF!,"*-Si-*-Si-"&amp;$A266&amp;"-"&amp;$AJ$2,#REF!)/(SUM(CC266:CE266)*$BX$6),0)</f>
        <v>0</v>
      </c>
      <c r="CC266" s="22" t="e">
        <f>SUMIF(#REF!,"*-Si-VEF-Si-"&amp;$A266&amp;"-"&amp;$AJ$2,#REF!)</f>
        <v>#REF!</v>
      </c>
      <c r="CD266" s="23" t="e">
        <f>SUMIF(#REF!,"*-Si-VEQ-Si-"&amp;$A266&amp;"-"&amp;$AJ$2,#REF!)</f>
        <v>#REF!</v>
      </c>
      <c r="CE266" s="24" t="e">
        <f>SUMIF(#REF!,"*-Si-USD-Si-"&amp;$A266&amp;"-"&amp;$AJ$2,#REF!)</f>
        <v>#REF!</v>
      </c>
      <c r="CI266" s="15" t="str">
        <f t="shared" si="57"/>
        <v>E266</v>
      </c>
      <c r="CK266" s="16">
        <v>11</v>
      </c>
      <c r="CL266" s="16">
        <v>0</v>
      </c>
      <c r="CM266" s="16">
        <v>4</v>
      </c>
    </row>
    <row r="267" spans="1:91" ht="20.100000000000001" customHeight="1" x14ac:dyDescent="0.25">
      <c r="A267" s="18" t="s">
        <v>418</v>
      </c>
      <c r="E267" s="15" t="s">
        <v>419</v>
      </c>
      <c r="G267" s="15" t="str">
        <f t="shared" si="56"/>
        <v>D267</v>
      </c>
      <c r="I267" s="27">
        <f ca="1">IFERROR(1000*SUMIF(#REF!,"*-Si-*-*-"&amp;$A267&amp;"-"&amp;J$2,INDIRECT("'BD Ppto'!"&amp;#REF!))/(SUM(J267:L267)*L$415),0)</f>
        <v>0</v>
      </c>
      <c r="J267" s="19" t="e">
        <f ca="1">SUMIF(#REF!,"*-Si-VEF-*-"&amp;$A267&amp;"-"&amp;$J$2,INDIRECT("'BD Ppto'!"&amp;#REF!))</f>
        <v>#REF!</v>
      </c>
      <c r="K267" s="20" t="e">
        <f ca="1">SUMIF(#REF!,"*-Si-VEQ-*-"&amp;$A267&amp;"-"&amp;$J$2,INDIRECT("'BD Ppto'!"&amp;#REF!))</f>
        <v>#REF!</v>
      </c>
      <c r="L267" s="21" t="e">
        <f ca="1">SUMIF(#REF!,"*-Si-USD-*-"&amp;$A267&amp;"-"&amp;$J$2,INDIRECT("'BD Ppto'!"&amp;#REF!))</f>
        <v>#REF!</v>
      </c>
      <c r="N267" s="27">
        <f ca="1">IFERROR(1000*SUMIF(#REF!,"*-Si-*-*-"&amp;$A267&amp;"-"&amp;O$2,INDIRECT("'BD Ppto'!"&amp;#REF!))/(SUM(O267:Q267)*Q$415),0)</f>
        <v>0</v>
      </c>
      <c r="O267" s="19" t="e">
        <f ca="1">SUMIF(#REF!,"*-Si-VEF-*-"&amp;$A267&amp;"-"&amp;O$2,INDIRECT("'BD Ppto'!"&amp;#REF!))</f>
        <v>#REF!</v>
      </c>
      <c r="P267" s="20" t="e">
        <f ca="1">SUMIF(#REF!,"*-Si-VEQ-*-"&amp;$A267&amp;"-"&amp;O$2,INDIRECT("'BD Ppto'!"&amp;#REF!))</f>
        <v>#REF!</v>
      </c>
      <c r="Q267" s="21" t="e">
        <f ca="1">SUMIF(#REF!,"*-Si-USD-*-"&amp;$A267&amp;"-"&amp;O$2,INDIRECT("'BD Ppto'!"&amp;#REF!))</f>
        <v>#REF!</v>
      </c>
      <c r="S267" s="27">
        <f ca="1">IFERROR(1000*SUMIF(#REF!,"*-Si-*-*-"&amp;$A267&amp;"-"&amp;T$2,INDIRECT("'BD Ppto'!"&amp;#REF!))/(SUM(T267:V267)*V$415),0)</f>
        <v>0</v>
      </c>
      <c r="T267" s="19" t="e">
        <f ca="1">SUMIF(#REF!,"*-Si-VEF-*-"&amp;$A267&amp;"-"&amp;T$2,INDIRECT("'BD Ppto'!"&amp;#REF!))</f>
        <v>#REF!</v>
      </c>
      <c r="U267" s="20" t="e">
        <f ca="1">SUMIF(#REF!,"*-Si-VEQ-*-"&amp;$A267&amp;"-"&amp;T$2,INDIRECT("'BD Ppto'!"&amp;#REF!))</f>
        <v>#REF!</v>
      </c>
      <c r="V267" s="21" t="e">
        <f ca="1">SUMIF(#REF!,"*-Si-USD-*-"&amp;$A267&amp;"-"&amp;T$2,INDIRECT("'BD Ppto'!"&amp;#REF!))</f>
        <v>#REF!</v>
      </c>
      <c r="X267" s="27">
        <f ca="1">IFERROR(1000*SUMIF(#REF!,"*-Si-*-*-"&amp;$A267&amp;"-"&amp;Y$2,INDIRECT("'BD Ppto'!"&amp;#REF!))/(SUM(Y267:AA267)*AA$415),0)</f>
        <v>0</v>
      </c>
      <c r="Y267" s="19" t="e">
        <f ca="1">SUMIF(#REF!,"*-Si-VEF-*-"&amp;$A267&amp;"-"&amp;Y$2,INDIRECT("'BD Ppto'!"&amp;#REF!))</f>
        <v>#REF!</v>
      </c>
      <c r="Z267" s="20" t="e">
        <f ca="1">SUMIF(#REF!,"*-Si-VEQ-*-"&amp;$A267&amp;"-"&amp;Y$2,INDIRECT("'BD Ppto'!"&amp;#REF!))</f>
        <v>#REF!</v>
      </c>
      <c r="AA267" s="21" t="e">
        <f ca="1">SUMIF(#REF!,"*-Si-USD-*-"&amp;$A267&amp;"-"&amp;Y$2,INDIRECT("'BD Ppto'!"&amp;#REF!))</f>
        <v>#REF!</v>
      </c>
      <c r="AC267" s="28">
        <f ca="1">IFERROR(1000*SUMIF(#REF!,"*-Si-*-Si-"&amp;$A267&amp;"-"&amp;AD$2,INDIRECT("'BD Ppto'!"&amp;#REF!))/(SUM(AD267:AF267)*AF$415),0)</f>
        <v>0</v>
      </c>
      <c r="AD267" s="22" t="e">
        <f ca="1">SUMIF(#REF!,"*-Si-VEF-Si-"&amp;$A267&amp;"-"&amp;AD$2,INDIRECT("'BD Ppto'!"&amp;#REF!))</f>
        <v>#REF!</v>
      </c>
      <c r="AE267" s="23" t="e">
        <f ca="1">SUMIF(#REF!,"*-Si-VEQ-Si-"&amp;$A267&amp;"-"&amp;AD$2,INDIRECT("'BD Ppto'!"&amp;#REF!))</f>
        <v>#REF!</v>
      </c>
      <c r="AF267" s="24" t="e">
        <f ca="1">SUMIF(#REF!,"*-Si-USD-Si-"&amp;$A267&amp;"-"&amp;AD$2,INDIRECT("'BD Ppto'!"&amp;#REF!))</f>
        <v>#REF!</v>
      </c>
      <c r="AI267" s="27">
        <f>IFERROR(1000*SUMIF(#REF!,"*-Si-*-*-"&amp;$A267&amp;"-"&amp;$AJ$2,#REF!)/((SUMIF(#REF!,"*-Si-*-*-"&amp;$A267&amp;"-"&amp;$AJ$2,#REF!))*$AV$6),0)</f>
        <v>0</v>
      </c>
      <c r="AJ267" s="25" t="e">
        <f>SUMIF(#REF!,"*-Si-VEF-*-"&amp;$A267&amp;"-"&amp;$AJ$2,#REF!)</f>
        <v>#REF!</v>
      </c>
      <c r="AK267" s="19" t="e">
        <f>SUMIF(#REF!,"*-Si-VEF-*-"&amp;$A267&amp;"-"&amp;$AJ$2,#REF!)</f>
        <v>#REF!</v>
      </c>
      <c r="AL267" s="19" t="e">
        <f>(SUMIF(#REF!,"*-Si-VEF-*-"&amp;$A267&amp;"-"&amp;$AJ$2,#REF!)*AL$6-SUMIF(#REF!,"*-Si-VEF-*-"&amp;$A267&amp;"-"&amp;$AJ$2,#REF!)*AK$6)/AL$5</f>
        <v>#REF!</v>
      </c>
      <c r="AM267" s="19" t="e">
        <f>(SUMIF(#REF!,"*-Si-VEF-*-"&amp;$A267&amp;"-"&amp;$AJ$2,#REF!)*AM$6-SUMIF(#REF!,"*-Si-VEF-*-"&amp;$A267&amp;"-"&amp;$AJ$2,#REF!)*AL$6)/AM$5</f>
        <v>#REF!</v>
      </c>
      <c r="AN267" s="19" t="e">
        <f>(SUMIF(#REF!,"*-Si-VEF-*-"&amp;$A267&amp;"-"&amp;$AJ$2,#REF!)*AN$6-SUMIF(#REF!,"*-Si-VEF-*-"&amp;$A267&amp;"-"&amp;$AJ$2,#REF!)*AM$6)/AN$5</f>
        <v>#REF!</v>
      </c>
      <c r="AO267" s="19" t="e">
        <f>(SUMIF(#REF!,"*-Si-VEF-*-"&amp;$A267&amp;"-"&amp;$AJ$2,#REF!)*AO$6-SUMIF(#REF!,"*-Si-VEF-*-"&amp;$A267&amp;"-"&amp;$AJ$2,#REF!)*AN$6)/AO$5</f>
        <v>#REF!</v>
      </c>
      <c r="AP267" s="19" t="e">
        <f>(SUMIF(#REF!,"*-Si-VEF-*-"&amp;$A267&amp;"-"&amp;$AJ$2,#REF!)*AP$6-SUMIF(#REF!,"*-Si-VEF-*-"&amp;$A267&amp;"-"&amp;$AJ$2,#REF!)*AO$6)/AP$5</f>
        <v>#REF!</v>
      </c>
      <c r="AQ267" s="19" t="e">
        <f>(SUMIF(#REF!,"*-Si-VEF-*-"&amp;$A267&amp;"-"&amp;$AJ$2,#REF!)*AQ$6-SUMIF(#REF!,"*-Si-VEF-*-"&amp;$A267&amp;"-"&amp;$AJ$2,#REF!)*AP$6)/AQ$5</f>
        <v>#REF!</v>
      </c>
      <c r="AR267" s="19" t="e">
        <f>(SUMIF(#REF!,"*-Si-VEF-*-"&amp;$A267&amp;"-"&amp;$AJ$2,#REF!)*AR$6-SUMIF(#REF!,"*-Si-VEF-*-"&amp;$A267&amp;"-"&amp;$AJ$2,#REF!)*AQ$6)/AR$5</f>
        <v>#REF!</v>
      </c>
      <c r="AS267" s="19" t="e">
        <f>(SUMIF(#REF!,"*-Si-VEF-*-"&amp;$A267&amp;"-"&amp;$AJ$2,#REF!)*AS$6-SUMIF(#REF!,"*-Si-VEF-*-"&amp;$A267&amp;"-"&amp;$AJ$2,#REF!)*AR$6)/AS$5</f>
        <v>#REF!</v>
      </c>
      <c r="AT267" s="19" t="e">
        <f>(SUMIF(#REF!,"*-Si-VEF-*-"&amp;$A267&amp;"-"&amp;$AJ$2,#REF!)*AT$6-SUMIF(#REF!,"*-Si-VEF-*-"&amp;$A267&amp;"-"&amp;$AJ$2,#REF!)*AS$6)/AT$5</f>
        <v>#REF!</v>
      </c>
      <c r="AU267" s="19" t="e">
        <f>(SUMIF(#REF!,"*-Si-VEF-*-"&amp;$A267&amp;"-"&amp;$AJ$2,#REF!)*AU$6-SUMIF(#REF!,"*-Si-VEF-*-"&amp;$A267&amp;"-"&amp;$AJ$2,#REF!)*AT$6)/AU$5</f>
        <v>#REF!</v>
      </c>
      <c r="AV267" s="19" t="e">
        <f>(SUMIF(#REF!,"*-Si-VEF-*-"&amp;$A267&amp;"-"&amp;$AJ$2,#REF!)*AV$6-SUMIF(#REF!,"*-Si-VEF-*-"&amp;$A267&amp;"-"&amp;$AJ$2,#REF!)*AU$6)/AV$5</f>
        <v>#REF!</v>
      </c>
      <c r="AX267" s="25" t="e">
        <f>SUMIF(#REF!,"*-Si-VEQ-*-"&amp;$A267&amp;"-"&amp;$AJ$2,#REF!)</f>
        <v>#REF!</v>
      </c>
      <c r="AY267" s="20" t="e">
        <f>SUMIF(#REF!,"*-Si-VEQ-*-"&amp;$A267&amp;"-"&amp;$AJ$2,#REF!)</f>
        <v>#REF!</v>
      </c>
      <c r="AZ267" s="20" t="e">
        <f>(SUMIF(#REF!,"*-Si-VEQ-*-"&amp;$A267&amp;"-"&amp;$AJ$2,#REF!)*AZ$6-SUMIF(#REF!,"*-Si-VEQ-*-"&amp;$A267&amp;"-"&amp;$AJ$2,#REF!)*AY$6)/AZ$5</f>
        <v>#REF!</v>
      </c>
      <c r="BA267" s="20" t="e">
        <f>(SUMIF(#REF!,"*-Si-VEQ-*-"&amp;$A267&amp;"-"&amp;$AJ$2,#REF!)*BA$6-SUMIF(#REF!,"*-Si-VEQ-*-"&amp;$A267&amp;"-"&amp;$AJ$2,#REF!)*AZ$6)/BA$5</f>
        <v>#REF!</v>
      </c>
      <c r="BB267" s="20" t="e">
        <f>(SUMIF(#REF!,"*-Si-VEQ-*-"&amp;$A267&amp;"-"&amp;$AJ$2,#REF!)*BB$6-SUMIF(#REF!,"*-Si-VEQ-*-"&amp;$A267&amp;"-"&amp;$AJ$2,#REF!)*BA$6)/BB$5</f>
        <v>#REF!</v>
      </c>
      <c r="BC267" s="20" t="e">
        <f>(SUMIF(#REF!,"*-Si-VEQ-*-"&amp;$A267&amp;"-"&amp;$AJ$2,#REF!)*BC$6-SUMIF(#REF!,"*-Si-VEQ-*-"&amp;$A267&amp;"-"&amp;$AJ$2,#REF!)*BB$6)/BC$5</f>
        <v>#REF!</v>
      </c>
      <c r="BD267" s="20" t="e">
        <f>(SUMIF(#REF!,"*-Si-VEQ-*-"&amp;$A267&amp;"-"&amp;$AJ$2,#REF!)*BD$6-SUMIF(#REF!,"*-Si-VEQ-*-"&amp;$A267&amp;"-"&amp;$AJ$2,#REF!)*BC$6)/BD$5</f>
        <v>#REF!</v>
      </c>
      <c r="BE267" s="20" t="e">
        <f>(SUMIF(#REF!,"*-Si-VEQ-*-"&amp;$A267&amp;"-"&amp;$AJ$2,#REF!)*BE$6-SUMIF(#REF!,"*-Si-VEQ-*-"&amp;$A267&amp;"-"&amp;$AJ$2,#REF!)*BD$6)/BE$5</f>
        <v>#REF!</v>
      </c>
      <c r="BF267" s="20" t="e">
        <f>(SUMIF(#REF!,"*-Si-VEQ-*-"&amp;$A267&amp;"-"&amp;$AJ$2,#REF!)*BF$6-SUMIF(#REF!,"*-Si-VEQ-*-"&amp;$A267&amp;"-"&amp;$AJ$2,#REF!)*BE$6)/BF$5</f>
        <v>#REF!</v>
      </c>
      <c r="BG267" s="20" t="e">
        <f>(SUMIF(#REF!,"*-Si-VEQ-*-"&amp;$A267&amp;"-"&amp;$AJ$2,#REF!)*BG$6-SUMIF(#REF!,"*-Si-VEQ-*-"&amp;$A267&amp;"-"&amp;$AJ$2,#REF!)*BF$6)/BG$5</f>
        <v>#REF!</v>
      </c>
      <c r="BH267" s="20" t="e">
        <f>(SUMIF(#REF!,"*-Si-VEQ-*-"&amp;$A267&amp;"-"&amp;$AJ$2,#REF!)*BH$6-SUMIF(#REF!,"*-Si-VEQ-*-"&amp;$A267&amp;"-"&amp;$AJ$2,#REF!)*BG$6)/BH$5</f>
        <v>#REF!</v>
      </c>
      <c r="BI267" s="20" t="e">
        <f>(SUMIF(#REF!,"*-Si-VEQ-*-"&amp;$A267&amp;"-"&amp;$AJ$2,#REF!)*BI$6-SUMIF(#REF!,"*-Si-VEQ-*-"&amp;$A267&amp;"-"&amp;$AJ$2,#REF!)*BH$6)/BI$5</f>
        <v>#REF!</v>
      </c>
      <c r="BJ267" s="20" t="e">
        <f>(SUMIF(#REF!,"*-Si-VEQ-*-"&amp;$A267&amp;"-"&amp;$AJ$2,#REF!)*BJ$6-SUMIF(#REF!,"*-Si-VEQ-*-"&amp;$A267&amp;"-"&amp;$AJ$2,#REF!)*BI$6)/BJ$5</f>
        <v>#REF!</v>
      </c>
      <c r="BL267" s="25" t="e">
        <f>SUMIF(#REF!,"*-Si-USD-*-"&amp;$A267&amp;"-"&amp;$AJ$2,#REF!)</f>
        <v>#REF!</v>
      </c>
      <c r="BM267" s="21" t="e">
        <f>SUMIF(#REF!,"*-Si-USD-*-"&amp;$A267&amp;"-"&amp;$AJ$2,#REF!)</f>
        <v>#REF!</v>
      </c>
      <c r="BN267" s="21" t="e">
        <f>(SUMIF(#REF!,"*-Si-USD-*-"&amp;$A267&amp;"-"&amp;$AJ$2,#REF!)*BN$6-SUMIF(#REF!,"*-Si-USD-*-"&amp;$A267&amp;"-"&amp;$AJ$2,#REF!)*BM$6)/BN$5</f>
        <v>#REF!</v>
      </c>
      <c r="BO267" s="21" t="e">
        <f>(SUMIF(#REF!,"*-Si-USD-*-"&amp;$A267&amp;"-"&amp;$AJ$2,#REF!)*BO$6-SUMIF(#REF!,"*-Si-USD-*-"&amp;$A267&amp;"-"&amp;$AJ$2,#REF!)*BN$6)/BO$5</f>
        <v>#REF!</v>
      </c>
      <c r="BP267" s="21" t="e">
        <f>(SUMIF(#REF!,"*-Si-USD-*-"&amp;$A267&amp;"-"&amp;$AJ$2,#REF!)*BP$6-SUMIF(#REF!,"*-Si-USD-*-"&amp;$A267&amp;"-"&amp;$AJ$2,#REF!)*BO$6)/BP$5</f>
        <v>#REF!</v>
      </c>
      <c r="BQ267" s="21" t="e">
        <f>(SUMIF(#REF!,"*-Si-USD-*-"&amp;$A267&amp;"-"&amp;$AJ$2,#REF!)*BQ$6-SUMIF(#REF!,"*-Si-USD-*-"&amp;$A267&amp;"-"&amp;$AJ$2,#REF!)*BP$6)/BQ$5</f>
        <v>#REF!</v>
      </c>
      <c r="BR267" s="21" t="e">
        <f>(SUMIF(#REF!,"*-Si-USD-*-"&amp;$A267&amp;"-"&amp;$AJ$2,#REF!)*BR$6-SUMIF(#REF!,"*-Si-USD-*-"&amp;$A267&amp;"-"&amp;$AJ$2,#REF!)*BQ$6)/BR$5</f>
        <v>#REF!</v>
      </c>
      <c r="BS267" s="21" t="e">
        <f>(SUMIF(#REF!,"*-Si-USD-*-"&amp;$A267&amp;"-"&amp;$AJ$2,#REF!)*BS$6-SUMIF(#REF!,"*-Si-USD-*-"&amp;$A267&amp;"-"&amp;$AJ$2,#REF!)*BR$6)/BS$5</f>
        <v>#REF!</v>
      </c>
      <c r="BT267" s="21" t="e">
        <f>(SUMIF(#REF!,"*-Si-USD-*-"&amp;$A267&amp;"-"&amp;$AJ$2,#REF!)*BT$6-SUMIF(#REF!,"*-Si-USD-*-"&amp;$A267&amp;"-"&amp;$AJ$2,#REF!)*BS$6)/BT$5</f>
        <v>#REF!</v>
      </c>
      <c r="BU267" s="21" t="e">
        <f>(SUMIF(#REF!,"*-Si-USD-*-"&amp;$A267&amp;"-"&amp;$AJ$2,#REF!)*BU$6-SUMIF(#REF!,"*-Si-USD-*-"&amp;$A267&amp;"-"&amp;$AJ$2,#REF!)*BT$6)/BU$5</f>
        <v>#REF!</v>
      </c>
      <c r="BV267" s="21" t="e">
        <f>(SUMIF(#REF!,"*-Si-USD-*-"&amp;$A267&amp;"-"&amp;$AJ$2,#REF!)*BV$6-SUMIF(#REF!,"*-Si-USD-*-"&amp;$A267&amp;"-"&amp;$AJ$2,#REF!)*BU$6)/BV$5</f>
        <v>#REF!</v>
      </c>
      <c r="BW267" s="21" t="e">
        <f>(SUMIF(#REF!,"*-Si-USD-*-"&amp;$A267&amp;"-"&amp;$AJ$2,#REF!)*BW$6-SUMIF(#REF!,"*-Si-USD-*-"&amp;$A267&amp;"-"&amp;$AJ$2,#REF!)*BV$6)/BW$5</f>
        <v>#REF!</v>
      </c>
      <c r="BX267" s="21" t="e">
        <f>(SUMIF(#REF!,"*-Si-USD-*-"&amp;$A267&amp;"-"&amp;$AJ$2,#REF!)*BX$6-SUMIF(#REF!,"*-Si-USD-*-"&amp;$A267&amp;"-"&amp;$AJ$2,#REF!)*BW$6)/BX$5</f>
        <v>#REF!</v>
      </c>
      <c r="CB267" s="28">
        <f>IFERROR(1000*SUMIF(#REF!,"*-Si-*-Si-"&amp;$A267&amp;"-"&amp;$AJ$2,#REF!)/(SUM(CC267:CE267)*$BX$6),0)</f>
        <v>0</v>
      </c>
      <c r="CC267" s="22" t="e">
        <f>SUMIF(#REF!,"*-Si-VEF-Si-"&amp;$A267&amp;"-"&amp;$AJ$2,#REF!)</f>
        <v>#REF!</v>
      </c>
      <c r="CD267" s="23" t="e">
        <f>SUMIF(#REF!,"*-Si-VEQ-Si-"&amp;$A267&amp;"-"&amp;$AJ$2,#REF!)</f>
        <v>#REF!</v>
      </c>
      <c r="CE267" s="24" t="e">
        <f>SUMIF(#REF!,"*-Si-USD-Si-"&amp;$A267&amp;"-"&amp;$AJ$2,#REF!)</f>
        <v>#REF!</v>
      </c>
      <c r="CI267" s="15" t="str">
        <f t="shared" si="57"/>
        <v>E267</v>
      </c>
      <c r="CK267" s="16">
        <v>8</v>
      </c>
      <c r="CL267" s="16">
        <v>0</v>
      </c>
      <c r="CM267" s="16">
        <v>4</v>
      </c>
    </row>
    <row r="268" spans="1:91" ht="20.100000000000001" customHeight="1" x14ac:dyDescent="0.25">
      <c r="A268" s="18" t="s">
        <v>420</v>
      </c>
      <c r="E268" s="15" t="s">
        <v>421</v>
      </c>
      <c r="G268" s="15" t="str">
        <f t="shared" si="56"/>
        <v>D268</v>
      </c>
      <c r="I268" s="27">
        <f ca="1">IFERROR(1000*SUMIF(#REF!,"*-Si-*-*-"&amp;$A268&amp;"-"&amp;J$2,INDIRECT("'BD Ppto'!"&amp;#REF!))/(SUM(J268:L268)*L$415),0)</f>
        <v>0</v>
      </c>
      <c r="J268" s="19" t="e">
        <f ca="1">SUMIF(#REF!,"*-Si-VEF-*-"&amp;$A268&amp;"-"&amp;$J$2,INDIRECT("'BD Ppto'!"&amp;#REF!))</f>
        <v>#REF!</v>
      </c>
      <c r="K268" s="20" t="e">
        <f ca="1">SUMIF(#REF!,"*-Si-VEQ-*-"&amp;$A268&amp;"-"&amp;$J$2,INDIRECT("'BD Ppto'!"&amp;#REF!))</f>
        <v>#REF!</v>
      </c>
      <c r="L268" s="21" t="e">
        <f ca="1">SUMIF(#REF!,"*-Si-USD-*-"&amp;$A268&amp;"-"&amp;$J$2,INDIRECT("'BD Ppto'!"&amp;#REF!))</f>
        <v>#REF!</v>
      </c>
      <c r="N268" s="27">
        <f ca="1">IFERROR(1000*SUMIF(#REF!,"*-Si-*-*-"&amp;$A268&amp;"-"&amp;O$2,INDIRECT("'BD Ppto'!"&amp;#REF!))/(SUM(O268:Q268)*Q$415),0)</f>
        <v>0</v>
      </c>
      <c r="O268" s="19" t="e">
        <f ca="1">SUMIF(#REF!,"*-Si-VEF-*-"&amp;$A268&amp;"-"&amp;O$2,INDIRECT("'BD Ppto'!"&amp;#REF!))</f>
        <v>#REF!</v>
      </c>
      <c r="P268" s="20" t="e">
        <f ca="1">SUMIF(#REF!,"*-Si-VEQ-*-"&amp;$A268&amp;"-"&amp;O$2,INDIRECT("'BD Ppto'!"&amp;#REF!))</f>
        <v>#REF!</v>
      </c>
      <c r="Q268" s="21" t="e">
        <f ca="1">SUMIF(#REF!,"*-Si-USD-*-"&amp;$A268&amp;"-"&amp;O$2,INDIRECT("'BD Ppto'!"&amp;#REF!))</f>
        <v>#REF!</v>
      </c>
      <c r="S268" s="27">
        <f ca="1">IFERROR(1000*SUMIF(#REF!,"*-Si-*-*-"&amp;$A268&amp;"-"&amp;T$2,INDIRECT("'BD Ppto'!"&amp;#REF!))/(SUM(T268:V268)*V$415),0)</f>
        <v>0</v>
      </c>
      <c r="T268" s="19" t="e">
        <f ca="1">SUMIF(#REF!,"*-Si-VEF-*-"&amp;$A268&amp;"-"&amp;T$2,INDIRECT("'BD Ppto'!"&amp;#REF!))</f>
        <v>#REF!</v>
      </c>
      <c r="U268" s="20" t="e">
        <f ca="1">SUMIF(#REF!,"*-Si-VEQ-*-"&amp;$A268&amp;"-"&amp;T$2,INDIRECT("'BD Ppto'!"&amp;#REF!))</f>
        <v>#REF!</v>
      </c>
      <c r="V268" s="21" t="e">
        <f ca="1">SUMIF(#REF!,"*-Si-USD-*-"&amp;$A268&amp;"-"&amp;T$2,INDIRECT("'BD Ppto'!"&amp;#REF!))</f>
        <v>#REF!</v>
      </c>
      <c r="X268" s="27">
        <f ca="1">IFERROR(1000*SUMIF(#REF!,"*-Si-*-*-"&amp;$A268&amp;"-"&amp;Y$2,INDIRECT("'BD Ppto'!"&amp;#REF!))/(SUM(Y268:AA268)*AA$415),0)</f>
        <v>0</v>
      </c>
      <c r="Y268" s="19" t="e">
        <f ca="1">SUMIF(#REF!,"*-Si-VEF-*-"&amp;$A268&amp;"-"&amp;Y$2,INDIRECT("'BD Ppto'!"&amp;#REF!))</f>
        <v>#REF!</v>
      </c>
      <c r="Z268" s="20" t="e">
        <f ca="1">SUMIF(#REF!,"*-Si-VEQ-*-"&amp;$A268&amp;"-"&amp;Y$2,INDIRECT("'BD Ppto'!"&amp;#REF!))</f>
        <v>#REF!</v>
      </c>
      <c r="AA268" s="21" t="e">
        <f ca="1">SUMIF(#REF!,"*-Si-USD-*-"&amp;$A268&amp;"-"&amp;Y$2,INDIRECT("'BD Ppto'!"&amp;#REF!))</f>
        <v>#REF!</v>
      </c>
      <c r="AC268" s="28">
        <f ca="1">IFERROR(1000*SUMIF(#REF!,"*-Si-*-Si-"&amp;$A268&amp;"-"&amp;AD$2,INDIRECT("'BD Ppto'!"&amp;#REF!))/(SUM(AD268:AF268)*AF$415),0)</f>
        <v>0</v>
      </c>
      <c r="AD268" s="22" t="e">
        <f ca="1">SUMIF(#REF!,"*-Si-VEF-Si-"&amp;$A268&amp;"-"&amp;AD$2,INDIRECT("'BD Ppto'!"&amp;#REF!))</f>
        <v>#REF!</v>
      </c>
      <c r="AE268" s="23" t="e">
        <f ca="1">SUMIF(#REF!,"*-Si-VEQ-Si-"&amp;$A268&amp;"-"&amp;AD$2,INDIRECT("'BD Ppto'!"&amp;#REF!))</f>
        <v>#REF!</v>
      </c>
      <c r="AF268" s="24" t="e">
        <f ca="1">SUMIF(#REF!,"*-Si-USD-Si-"&amp;$A268&amp;"-"&amp;AD$2,INDIRECT("'BD Ppto'!"&amp;#REF!))</f>
        <v>#REF!</v>
      </c>
      <c r="AI268" s="27">
        <f>IFERROR(1000*SUMIF(#REF!,"*-Si-*-*-"&amp;$A268&amp;"-"&amp;$AJ$2,#REF!)/((SUMIF(#REF!,"*-Si-*-*-"&amp;$A268&amp;"-"&amp;$AJ$2,#REF!))*$AV$6),0)</f>
        <v>0</v>
      </c>
      <c r="AJ268" s="25" t="e">
        <f>SUMIF(#REF!,"*-Si-VEF-*-"&amp;$A268&amp;"-"&amp;$AJ$2,#REF!)</f>
        <v>#REF!</v>
      </c>
      <c r="AK268" s="19" t="e">
        <f>SUMIF(#REF!,"*-Si-VEF-*-"&amp;$A268&amp;"-"&amp;$AJ$2,#REF!)</f>
        <v>#REF!</v>
      </c>
      <c r="AL268" s="19" t="e">
        <f>(SUMIF(#REF!,"*-Si-VEF-*-"&amp;$A268&amp;"-"&amp;$AJ$2,#REF!)*AL$6-SUMIF(#REF!,"*-Si-VEF-*-"&amp;$A268&amp;"-"&amp;$AJ$2,#REF!)*AK$6)/AL$5</f>
        <v>#REF!</v>
      </c>
      <c r="AM268" s="19" t="e">
        <f>(SUMIF(#REF!,"*-Si-VEF-*-"&amp;$A268&amp;"-"&amp;$AJ$2,#REF!)*AM$6-SUMIF(#REF!,"*-Si-VEF-*-"&amp;$A268&amp;"-"&amp;$AJ$2,#REF!)*AL$6)/AM$5</f>
        <v>#REF!</v>
      </c>
      <c r="AN268" s="19" t="e">
        <f>(SUMIF(#REF!,"*-Si-VEF-*-"&amp;$A268&amp;"-"&amp;$AJ$2,#REF!)*AN$6-SUMIF(#REF!,"*-Si-VEF-*-"&amp;$A268&amp;"-"&amp;$AJ$2,#REF!)*AM$6)/AN$5</f>
        <v>#REF!</v>
      </c>
      <c r="AO268" s="19" t="e">
        <f>(SUMIF(#REF!,"*-Si-VEF-*-"&amp;$A268&amp;"-"&amp;$AJ$2,#REF!)*AO$6-SUMIF(#REF!,"*-Si-VEF-*-"&amp;$A268&amp;"-"&amp;$AJ$2,#REF!)*AN$6)/AO$5</f>
        <v>#REF!</v>
      </c>
      <c r="AP268" s="19" t="e">
        <f>(SUMIF(#REF!,"*-Si-VEF-*-"&amp;$A268&amp;"-"&amp;$AJ$2,#REF!)*AP$6-SUMIF(#REF!,"*-Si-VEF-*-"&amp;$A268&amp;"-"&amp;$AJ$2,#REF!)*AO$6)/AP$5</f>
        <v>#REF!</v>
      </c>
      <c r="AQ268" s="19" t="e">
        <f>(SUMIF(#REF!,"*-Si-VEF-*-"&amp;$A268&amp;"-"&amp;$AJ$2,#REF!)*AQ$6-SUMIF(#REF!,"*-Si-VEF-*-"&amp;$A268&amp;"-"&amp;$AJ$2,#REF!)*AP$6)/AQ$5</f>
        <v>#REF!</v>
      </c>
      <c r="AR268" s="19" t="e">
        <f>(SUMIF(#REF!,"*-Si-VEF-*-"&amp;$A268&amp;"-"&amp;$AJ$2,#REF!)*AR$6-SUMIF(#REF!,"*-Si-VEF-*-"&amp;$A268&amp;"-"&amp;$AJ$2,#REF!)*AQ$6)/AR$5</f>
        <v>#REF!</v>
      </c>
      <c r="AS268" s="19" t="e">
        <f>(SUMIF(#REF!,"*-Si-VEF-*-"&amp;$A268&amp;"-"&amp;$AJ$2,#REF!)*AS$6-SUMIF(#REF!,"*-Si-VEF-*-"&amp;$A268&amp;"-"&amp;$AJ$2,#REF!)*AR$6)/AS$5</f>
        <v>#REF!</v>
      </c>
      <c r="AT268" s="19" t="e">
        <f>(SUMIF(#REF!,"*-Si-VEF-*-"&amp;$A268&amp;"-"&amp;$AJ$2,#REF!)*AT$6-SUMIF(#REF!,"*-Si-VEF-*-"&amp;$A268&amp;"-"&amp;$AJ$2,#REF!)*AS$6)/AT$5</f>
        <v>#REF!</v>
      </c>
      <c r="AU268" s="19" t="e">
        <f>(SUMIF(#REF!,"*-Si-VEF-*-"&amp;$A268&amp;"-"&amp;$AJ$2,#REF!)*AU$6-SUMIF(#REF!,"*-Si-VEF-*-"&amp;$A268&amp;"-"&amp;$AJ$2,#REF!)*AT$6)/AU$5</f>
        <v>#REF!</v>
      </c>
      <c r="AV268" s="19" t="e">
        <f>(SUMIF(#REF!,"*-Si-VEF-*-"&amp;$A268&amp;"-"&amp;$AJ$2,#REF!)*AV$6-SUMIF(#REF!,"*-Si-VEF-*-"&amp;$A268&amp;"-"&amp;$AJ$2,#REF!)*AU$6)/AV$5</f>
        <v>#REF!</v>
      </c>
      <c r="AX268" s="25" t="e">
        <f>SUMIF(#REF!,"*-Si-VEQ-*-"&amp;$A268&amp;"-"&amp;$AJ$2,#REF!)</f>
        <v>#REF!</v>
      </c>
      <c r="AY268" s="20" t="e">
        <f>SUMIF(#REF!,"*-Si-VEQ-*-"&amp;$A268&amp;"-"&amp;$AJ$2,#REF!)</f>
        <v>#REF!</v>
      </c>
      <c r="AZ268" s="20" t="e">
        <f>(SUMIF(#REF!,"*-Si-VEQ-*-"&amp;$A268&amp;"-"&amp;$AJ$2,#REF!)*AZ$6-SUMIF(#REF!,"*-Si-VEQ-*-"&amp;$A268&amp;"-"&amp;$AJ$2,#REF!)*AY$6)/AZ$5</f>
        <v>#REF!</v>
      </c>
      <c r="BA268" s="20" t="e">
        <f>(SUMIF(#REF!,"*-Si-VEQ-*-"&amp;$A268&amp;"-"&amp;$AJ$2,#REF!)*BA$6-SUMIF(#REF!,"*-Si-VEQ-*-"&amp;$A268&amp;"-"&amp;$AJ$2,#REF!)*AZ$6)/BA$5</f>
        <v>#REF!</v>
      </c>
      <c r="BB268" s="20" t="e">
        <f>(SUMIF(#REF!,"*-Si-VEQ-*-"&amp;$A268&amp;"-"&amp;$AJ$2,#REF!)*BB$6-SUMIF(#REF!,"*-Si-VEQ-*-"&amp;$A268&amp;"-"&amp;$AJ$2,#REF!)*BA$6)/BB$5</f>
        <v>#REF!</v>
      </c>
      <c r="BC268" s="20" t="e">
        <f>(SUMIF(#REF!,"*-Si-VEQ-*-"&amp;$A268&amp;"-"&amp;$AJ$2,#REF!)*BC$6-SUMIF(#REF!,"*-Si-VEQ-*-"&amp;$A268&amp;"-"&amp;$AJ$2,#REF!)*BB$6)/BC$5</f>
        <v>#REF!</v>
      </c>
      <c r="BD268" s="20" t="e">
        <f>(SUMIF(#REF!,"*-Si-VEQ-*-"&amp;$A268&amp;"-"&amp;$AJ$2,#REF!)*BD$6-SUMIF(#REF!,"*-Si-VEQ-*-"&amp;$A268&amp;"-"&amp;$AJ$2,#REF!)*BC$6)/BD$5</f>
        <v>#REF!</v>
      </c>
      <c r="BE268" s="20" t="e">
        <f>(SUMIF(#REF!,"*-Si-VEQ-*-"&amp;$A268&amp;"-"&amp;$AJ$2,#REF!)*BE$6-SUMIF(#REF!,"*-Si-VEQ-*-"&amp;$A268&amp;"-"&amp;$AJ$2,#REF!)*BD$6)/BE$5</f>
        <v>#REF!</v>
      </c>
      <c r="BF268" s="20" t="e">
        <f>(SUMIF(#REF!,"*-Si-VEQ-*-"&amp;$A268&amp;"-"&amp;$AJ$2,#REF!)*BF$6-SUMIF(#REF!,"*-Si-VEQ-*-"&amp;$A268&amp;"-"&amp;$AJ$2,#REF!)*BE$6)/BF$5</f>
        <v>#REF!</v>
      </c>
      <c r="BG268" s="20" t="e">
        <f>(SUMIF(#REF!,"*-Si-VEQ-*-"&amp;$A268&amp;"-"&amp;$AJ$2,#REF!)*BG$6-SUMIF(#REF!,"*-Si-VEQ-*-"&amp;$A268&amp;"-"&amp;$AJ$2,#REF!)*BF$6)/BG$5</f>
        <v>#REF!</v>
      </c>
      <c r="BH268" s="20" t="e">
        <f>(SUMIF(#REF!,"*-Si-VEQ-*-"&amp;$A268&amp;"-"&amp;$AJ$2,#REF!)*BH$6-SUMIF(#REF!,"*-Si-VEQ-*-"&amp;$A268&amp;"-"&amp;$AJ$2,#REF!)*BG$6)/BH$5</f>
        <v>#REF!</v>
      </c>
      <c r="BI268" s="20" t="e">
        <f>(SUMIF(#REF!,"*-Si-VEQ-*-"&amp;$A268&amp;"-"&amp;$AJ$2,#REF!)*BI$6-SUMIF(#REF!,"*-Si-VEQ-*-"&amp;$A268&amp;"-"&amp;$AJ$2,#REF!)*BH$6)/BI$5</f>
        <v>#REF!</v>
      </c>
      <c r="BJ268" s="20" t="e">
        <f>(SUMIF(#REF!,"*-Si-VEQ-*-"&amp;$A268&amp;"-"&amp;$AJ$2,#REF!)*BJ$6-SUMIF(#REF!,"*-Si-VEQ-*-"&amp;$A268&amp;"-"&amp;$AJ$2,#REF!)*BI$6)/BJ$5</f>
        <v>#REF!</v>
      </c>
      <c r="BL268" s="25" t="e">
        <f>SUMIF(#REF!,"*-Si-USD-*-"&amp;$A268&amp;"-"&amp;$AJ$2,#REF!)</f>
        <v>#REF!</v>
      </c>
      <c r="BM268" s="21" t="e">
        <f>SUMIF(#REF!,"*-Si-USD-*-"&amp;$A268&amp;"-"&amp;$AJ$2,#REF!)</f>
        <v>#REF!</v>
      </c>
      <c r="BN268" s="21" t="e">
        <f>(SUMIF(#REF!,"*-Si-USD-*-"&amp;$A268&amp;"-"&amp;$AJ$2,#REF!)*BN$6-SUMIF(#REF!,"*-Si-USD-*-"&amp;$A268&amp;"-"&amp;$AJ$2,#REF!)*BM$6)/BN$5</f>
        <v>#REF!</v>
      </c>
      <c r="BO268" s="21" t="e">
        <f>(SUMIF(#REF!,"*-Si-USD-*-"&amp;$A268&amp;"-"&amp;$AJ$2,#REF!)*BO$6-SUMIF(#REF!,"*-Si-USD-*-"&amp;$A268&amp;"-"&amp;$AJ$2,#REF!)*BN$6)/BO$5</f>
        <v>#REF!</v>
      </c>
      <c r="BP268" s="21" t="e">
        <f>(SUMIF(#REF!,"*-Si-USD-*-"&amp;$A268&amp;"-"&amp;$AJ$2,#REF!)*BP$6-SUMIF(#REF!,"*-Si-USD-*-"&amp;$A268&amp;"-"&amp;$AJ$2,#REF!)*BO$6)/BP$5</f>
        <v>#REF!</v>
      </c>
      <c r="BQ268" s="21" t="e">
        <f>(SUMIF(#REF!,"*-Si-USD-*-"&amp;$A268&amp;"-"&amp;$AJ$2,#REF!)*BQ$6-SUMIF(#REF!,"*-Si-USD-*-"&amp;$A268&amp;"-"&amp;$AJ$2,#REF!)*BP$6)/BQ$5</f>
        <v>#REF!</v>
      </c>
      <c r="BR268" s="21" t="e">
        <f>(SUMIF(#REF!,"*-Si-USD-*-"&amp;$A268&amp;"-"&amp;$AJ$2,#REF!)*BR$6-SUMIF(#REF!,"*-Si-USD-*-"&amp;$A268&amp;"-"&amp;$AJ$2,#REF!)*BQ$6)/BR$5</f>
        <v>#REF!</v>
      </c>
      <c r="BS268" s="21" t="e">
        <f>(SUMIF(#REF!,"*-Si-USD-*-"&amp;$A268&amp;"-"&amp;$AJ$2,#REF!)*BS$6-SUMIF(#REF!,"*-Si-USD-*-"&amp;$A268&amp;"-"&amp;$AJ$2,#REF!)*BR$6)/BS$5</f>
        <v>#REF!</v>
      </c>
      <c r="BT268" s="21" t="e">
        <f>(SUMIF(#REF!,"*-Si-USD-*-"&amp;$A268&amp;"-"&amp;$AJ$2,#REF!)*BT$6-SUMIF(#REF!,"*-Si-USD-*-"&amp;$A268&amp;"-"&amp;$AJ$2,#REF!)*BS$6)/BT$5</f>
        <v>#REF!</v>
      </c>
      <c r="BU268" s="21" t="e">
        <f>(SUMIF(#REF!,"*-Si-USD-*-"&amp;$A268&amp;"-"&amp;$AJ$2,#REF!)*BU$6-SUMIF(#REF!,"*-Si-USD-*-"&amp;$A268&amp;"-"&amp;$AJ$2,#REF!)*BT$6)/BU$5</f>
        <v>#REF!</v>
      </c>
      <c r="BV268" s="21" t="e">
        <f>(SUMIF(#REF!,"*-Si-USD-*-"&amp;$A268&amp;"-"&amp;$AJ$2,#REF!)*BV$6-SUMIF(#REF!,"*-Si-USD-*-"&amp;$A268&amp;"-"&amp;$AJ$2,#REF!)*BU$6)/BV$5</f>
        <v>#REF!</v>
      </c>
      <c r="BW268" s="21" t="e">
        <f>(SUMIF(#REF!,"*-Si-USD-*-"&amp;$A268&amp;"-"&amp;$AJ$2,#REF!)*BW$6-SUMIF(#REF!,"*-Si-USD-*-"&amp;$A268&amp;"-"&amp;$AJ$2,#REF!)*BV$6)/BW$5</f>
        <v>#REF!</v>
      </c>
      <c r="BX268" s="21" t="e">
        <f>(SUMIF(#REF!,"*-Si-USD-*-"&amp;$A268&amp;"-"&amp;$AJ$2,#REF!)*BX$6-SUMIF(#REF!,"*-Si-USD-*-"&amp;$A268&amp;"-"&amp;$AJ$2,#REF!)*BW$6)/BX$5</f>
        <v>#REF!</v>
      </c>
      <c r="CB268" s="28">
        <f>IFERROR(1000*SUMIF(#REF!,"*-Si-*-Si-"&amp;$A268&amp;"-"&amp;$AJ$2,#REF!)/(SUM(CC268:CE268)*$BX$6),0)</f>
        <v>0</v>
      </c>
      <c r="CC268" s="22" t="e">
        <f>SUMIF(#REF!,"*-Si-VEF-Si-"&amp;$A268&amp;"-"&amp;$AJ$2,#REF!)</f>
        <v>#REF!</v>
      </c>
      <c r="CD268" s="23" t="e">
        <f>SUMIF(#REF!,"*-Si-VEQ-Si-"&amp;$A268&amp;"-"&amp;$AJ$2,#REF!)</f>
        <v>#REF!</v>
      </c>
      <c r="CE268" s="24" t="e">
        <f>SUMIF(#REF!,"*-Si-USD-Si-"&amp;$A268&amp;"-"&amp;$AJ$2,#REF!)</f>
        <v>#REF!</v>
      </c>
      <c r="CI268" s="15" t="str">
        <f t="shared" si="57"/>
        <v>E268</v>
      </c>
      <c r="CK268" s="16">
        <v>13</v>
      </c>
      <c r="CL268" s="16">
        <v>0</v>
      </c>
      <c r="CM268" s="16">
        <v>4</v>
      </c>
    </row>
    <row r="269" spans="1:91" ht="20.100000000000001" customHeight="1" x14ac:dyDescent="0.25">
      <c r="A269" s="18" t="s">
        <v>422</v>
      </c>
      <c r="E269" s="15" t="s">
        <v>423</v>
      </c>
      <c r="G269" s="15" t="str">
        <f t="shared" si="56"/>
        <v>D269</v>
      </c>
      <c r="I269" s="27">
        <f ca="1">IFERROR(1000*SUMIF(#REF!,"*-Si-*-*-"&amp;$A269&amp;"-"&amp;J$2,INDIRECT("'BD Ppto'!"&amp;#REF!))/(SUM(J269:L269)*L$415),0)</f>
        <v>0</v>
      </c>
      <c r="J269" s="19" t="e">
        <f ca="1">SUMIF(#REF!,"*-Si-VEF-*-"&amp;$A269&amp;"-"&amp;$J$2,INDIRECT("'BD Ppto'!"&amp;#REF!))</f>
        <v>#REF!</v>
      </c>
      <c r="K269" s="20" t="e">
        <f ca="1">SUMIF(#REF!,"*-Si-VEQ-*-"&amp;$A269&amp;"-"&amp;$J$2,INDIRECT("'BD Ppto'!"&amp;#REF!))</f>
        <v>#REF!</v>
      </c>
      <c r="L269" s="21" t="e">
        <f ca="1">SUMIF(#REF!,"*-Si-USD-*-"&amp;$A269&amp;"-"&amp;$J$2,INDIRECT("'BD Ppto'!"&amp;#REF!))</f>
        <v>#REF!</v>
      </c>
      <c r="N269" s="27">
        <f ca="1">IFERROR(1000*SUMIF(#REF!,"*-Si-*-*-"&amp;$A269&amp;"-"&amp;O$2,INDIRECT("'BD Ppto'!"&amp;#REF!))/(SUM(O269:Q269)*Q$415),0)</f>
        <v>0</v>
      </c>
      <c r="O269" s="19" t="e">
        <f ca="1">SUMIF(#REF!,"*-Si-VEF-*-"&amp;$A269&amp;"-"&amp;O$2,INDIRECT("'BD Ppto'!"&amp;#REF!))</f>
        <v>#REF!</v>
      </c>
      <c r="P269" s="20" t="e">
        <f ca="1">SUMIF(#REF!,"*-Si-VEQ-*-"&amp;$A269&amp;"-"&amp;O$2,INDIRECT("'BD Ppto'!"&amp;#REF!))</f>
        <v>#REF!</v>
      </c>
      <c r="Q269" s="21" t="e">
        <f ca="1">SUMIF(#REF!,"*-Si-USD-*-"&amp;$A269&amp;"-"&amp;O$2,INDIRECT("'BD Ppto'!"&amp;#REF!))</f>
        <v>#REF!</v>
      </c>
      <c r="S269" s="27">
        <f ca="1">IFERROR(1000*SUMIF(#REF!,"*-Si-*-*-"&amp;$A269&amp;"-"&amp;T$2,INDIRECT("'BD Ppto'!"&amp;#REF!))/(SUM(T269:V269)*V$415),0)</f>
        <v>0</v>
      </c>
      <c r="T269" s="19" t="e">
        <f ca="1">SUMIF(#REF!,"*-Si-VEF-*-"&amp;$A269&amp;"-"&amp;T$2,INDIRECT("'BD Ppto'!"&amp;#REF!))</f>
        <v>#REF!</v>
      </c>
      <c r="U269" s="20" t="e">
        <f ca="1">SUMIF(#REF!,"*-Si-VEQ-*-"&amp;$A269&amp;"-"&amp;T$2,INDIRECT("'BD Ppto'!"&amp;#REF!))</f>
        <v>#REF!</v>
      </c>
      <c r="V269" s="21" t="e">
        <f ca="1">SUMIF(#REF!,"*-Si-USD-*-"&amp;$A269&amp;"-"&amp;T$2,INDIRECT("'BD Ppto'!"&amp;#REF!))</f>
        <v>#REF!</v>
      </c>
      <c r="X269" s="27">
        <f ca="1">IFERROR(1000*SUMIF(#REF!,"*-Si-*-*-"&amp;$A269&amp;"-"&amp;Y$2,INDIRECT("'BD Ppto'!"&amp;#REF!))/(SUM(Y269:AA269)*AA$415),0)</f>
        <v>0</v>
      </c>
      <c r="Y269" s="19" t="e">
        <f ca="1">SUMIF(#REF!,"*-Si-VEF-*-"&amp;$A269&amp;"-"&amp;Y$2,INDIRECT("'BD Ppto'!"&amp;#REF!))</f>
        <v>#REF!</v>
      </c>
      <c r="Z269" s="20" t="e">
        <f ca="1">SUMIF(#REF!,"*-Si-VEQ-*-"&amp;$A269&amp;"-"&amp;Y$2,INDIRECT("'BD Ppto'!"&amp;#REF!))</f>
        <v>#REF!</v>
      </c>
      <c r="AA269" s="21" t="e">
        <f ca="1">SUMIF(#REF!,"*-Si-USD-*-"&amp;$A269&amp;"-"&amp;Y$2,INDIRECT("'BD Ppto'!"&amp;#REF!))</f>
        <v>#REF!</v>
      </c>
      <c r="AC269" s="28">
        <f ca="1">IFERROR(1000*SUMIF(#REF!,"*-Si-*-Si-"&amp;$A269&amp;"-"&amp;AD$2,INDIRECT("'BD Ppto'!"&amp;#REF!))/(SUM(AD269:AF269)*AF$415),0)</f>
        <v>0</v>
      </c>
      <c r="AD269" s="22" t="e">
        <f ca="1">SUMIF(#REF!,"*-Si-VEF-Si-"&amp;$A269&amp;"-"&amp;AD$2,INDIRECT("'BD Ppto'!"&amp;#REF!))</f>
        <v>#REF!</v>
      </c>
      <c r="AE269" s="23" t="e">
        <f ca="1">SUMIF(#REF!,"*-Si-VEQ-Si-"&amp;$A269&amp;"-"&amp;AD$2,INDIRECT("'BD Ppto'!"&amp;#REF!))</f>
        <v>#REF!</v>
      </c>
      <c r="AF269" s="24" t="e">
        <f ca="1">SUMIF(#REF!,"*-Si-USD-Si-"&amp;$A269&amp;"-"&amp;AD$2,INDIRECT("'BD Ppto'!"&amp;#REF!))</f>
        <v>#REF!</v>
      </c>
      <c r="AI269" s="27">
        <f>IFERROR(1000*SUMIF(#REF!,"*-Si-*-*-"&amp;$A269&amp;"-"&amp;$AJ$2,#REF!)/((SUMIF(#REF!,"*-Si-*-*-"&amp;$A269&amp;"-"&amp;$AJ$2,#REF!))*$AV$6),0)</f>
        <v>0</v>
      </c>
      <c r="AJ269" s="25" t="e">
        <f>SUMIF(#REF!,"*-Si-VEF-*-"&amp;$A269&amp;"-"&amp;$AJ$2,#REF!)</f>
        <v>#REF!</v>
      </c>
      <c r="AK269" s="19" t="e">
        <f>SUMIF(#REF!,"*-Si-VEF-*-"&amp;$A269&amp;"-"&amp;$AJ$2,#REF!)</f>
        <v>#REF!</v>
      </c>
      <c r="AL269" s="19" t="e">
        <f>(SUMIF(#REF!,"*-Si-VEF-*-"&amp;$A269&amp;"-"&amp;$AJ$2,#REF!)*AL$6-SUMIF(#REF!,"*-Si-VEF-*-"&amp;$A269&amp;"-"&amp;$AJ$2,#REF!)*AK$6)/AL$5</f>
        <v>#REF!</v>
      </c>
      <c r="AM269" s="19" t="e">
        <f>(SUMIF(#REF!,"*-Si-VEF-*-"&amp;$A269&amp;"-"&amp;$AJ$2,#REF!)*AM$6-SUMIF(#REF!,"*-Si-VEF-*-"&amp;$A269&amp;"-"&amp;$AJ$2,#REF!)*AL$6)/AM$5</f>
        <v>#REF!</v>
      </c>
      <c r="AN269" s="19" t="e">
        <f>(SUMIF(#REF!,"*-Si-VEF-*-"&amp;$A269&amp;"-"&amp;$AJ$2,#REF!)*AN$6-SUMIF(#REF!,"*-Si-VEF-*-"&amp;$A269&amp;"-"&amp;$AJ$2,#REF!)*AM$6)/AN$5</f>
        <v>#REF!</v>
      </c>
      <c r="AO269" s="19" t="e">
        <f>(SUMIF(#REF!,"*-Si-VEF-*-"&amp;$A269&amp;"-"&amp;$AJ$2,#REF!)*AO$6-SUMIF(#REF!,"*-Si-VEF-*-"&amp;$A269&amp;"-"&amp;$AJ$2,#REF!)*AN$6)/AO$5</f>
        <v>#REF!</v>
      </c>
      <c r="AP269" s="19" t="e">
        <f>(SUMIF(#REF!,"*-Si-VEF-*-"&amp;$A269&amp;"-"&amp;$AJ$2,#REF!)*AP$6-SUMIF(#REF!,"*-Si-VEF-*-"&amp;$A269&amp;"-"&amp;$AJ$2,#REF!)*AO$6)/AP$5</f>
        <v>#REF!</v>
      </c>
      <c r="AQ269" s="19" t="e">
        <f>(SUMIF(#REF!,"*-Si-VEF-*-"&amp;$A269&amp;"-"&amp;$AJ$2,#REF!)*AQ$6-SUMIF(#REF!,"*-Si-VEF-*-"&amp;$A269&amp;"-"&amp;$AJ$2,#REF!)*AP$6)/AQ$5</f>
        <v>#REF!</v>
      </c>
      <c r="AR269" s="19" t="e">
        <f>(SUMIF(#REF!,"*-Si-VEF-*-"&amp;$A269&amp;"-"&amp;$AJ$2,#REF!)*AR$6-SUMIF(#REF!,"*-Si-VEF-*-"&amp;$A269&amp;"-"&amp;$AJ$2,#REF!)*AQ$6)/AR$5</f>
        <v>#REF!</v>
      </c>
      <c r="AS269" s="19" t="e">
        <f>(SUMIF(#REF!,"*-Si-VEF-*-"&amp;$A269&amp;"-"&amp;$AJ$2,#REF!)*AS$6-SUMIF(#REF!,"*-Si-VEF-*-"&amp;$A269&amp;"-"&amp;$AJ$2,#REF!)*AR$6)/AS$5</f>
        <v>#REF!</v>
      </c>
      <c r="AT269" s="19" t="e">
        <f>(SUMIF(#REF!,"*-Si-VEF-*-"&amp;$A269&amp;"-"&amp;$AJ$2,#REF!)*AT$6-SUMIF(#REF!,"*-Si-VEF-*-"&amp;$A269&amp;"-"&amp;$AJ$2,#REF!)*AS$6)/AT$5</f>
        <v>#REF!</v>
      </c>
      <c r="AU269" s="19" t="e">
        <f>(SUMIF(#REF!,"*-Si-VEF-*-"&amp;$A269&amp;"-"&amp;$AJ$2,#REF!)*AU$6-SUMIF(#REF!,"*-Si-VEF-*-"&amp;$A269&amp;"-"&amp;$AJ$2,#REF!)*AT$6)/AU$5</f>
        <v>#REF!</v>
      </c>
      <c r="AV269" s="19" t="e">
        <f>(SUMIF(#REF!,"*-Si-VEF-*-"&amp;$A269&amp;"-"&amp;$AJ$2,#REF!)*AV$6-SUMIF(#REF!,"*-Si-VEF-*-"&amp;$A269&amp;"-"&amp;$AJ$2,#REF!)*AU$6)/AV$5</f>
        <v>#REF!</v>
      </c>
      <c r="AX269" s="25" t="e">
        <f>SUMIF(#REF!,"*-Si-VEQ-*-"&amp;$A269&amp;"-"&amp;$AJ$2,#REF!)</f>
        <v>#REF!</v>
      </c>
      <c r="AY269" s="20" t="e">
        <f>SUMIF(#REF!,"*-Si-VEQ-*-"&amp;$A269&amp;"-"&amp;$AJ$2,#REF!)</f>
        <v>#REF!</v>
      </c>
      <c r="AZ269" s="20" t="e">
        <f>(SUMIF(#REF!,"*-Si-VEQ-*-"&amp;$A269&amp;"-"&amp;$AJ$2,#REF!)*AZ$6-SUMIF(#REF!,"*-Si-VEQ-*-"&amp;$A269&amp;"-"&amp;$AJ$2,#REF!)*AY$6)/AZ$5</f>
        <v>#REF!</v>
      </c>
      <c r="BA269" s="20" t="e">
        <f>(SUMIF(#REF!,"*-Si-VEQ-*-"&amp;$A269&amp;"-"&amp;$AJ$2,#REF!)*BA$6-SUMIF(#REF!,"*-Si-VEQ-*-"&amp;$A269&amp;"-"&amp;$AJ$2,#REF!)*AZ$6)/BA$5</f>
        <v>#REF!</v>
      </c>
      <c r="BB269" s="20" t="e">
        <f>(SUMIF(#REF!,"*-Si-VEQ-*-"&amp;$A269&amp;"-"&amp;$AJ$2,#REF!)*BB$6-SUMIF(#REF!,"*-Si-VEQ-*-"&amp;$A269&amp;"-"&amp;$AJ$2,#REF!)*BA$6)/BB$5</f>
        <v>#REF!</v>
      </c>
      <c r="BC269" s="20" t="e">
        <f>(SUMIF(#REF!,"*-Si-VEQ-*-"&amp;$A269&amp;"-"&amp;$AJ$2,#REF!)*BC$6-SUMIF(#REF!,"*-Si-VEQ-*-"&amp;$A269&amp;"-"&amp;$AJ$2,#REF!)*BB$6)/BC$5</f>
        <v>#REF!</v>
      </c>
      <c r="BD269" s="20" t="e">
        <f>(SUMIF(#REF!,"*-Si-VEQ-*-"&amp;$A269&amp;"-"&amp;$AJ$2,#REF!)*BD$6-SUMIF(#REF!,"*-Si-VEQ-*-"&amp;$A269&amp;"-"&amp;$AJ$2,#REF!)*BC$6)/BD$5</f>
        <v>#REF!</v>
      </c>
      <c r="BE269" s="20" t="e">
        <f>(SUMIF(#REF!,"*-Si-VEQ-*-"&amp;$A269&amp;"-"&amp;$AJ$2,#REF!)*BE$6-SUMIF(#REF!,"*-Si-VEQ-*-"&amp;$A269&amp;"-"&amp;$AJ$2,#REF!)*BD$6)/BE$5</f>
        <v>#REF!</v>
      </c>
      <c r="BF269" s="20" t="e">
        <f>(SUMIF(#REF!,"*-Si-VEQ-*-"&amp;$A269&amp;"-"&amp;$AJ$2,#REF!)*BF$6-SUMIF(#REF!,"*-Si-VEQ-*-"&amp;$A269&amp;"-"&amp;$AJ$2,#REF!)*BE$6)/BF$5</f>
        <v>#REF!</v>
      </c>
      <c r="BG269" s="20" t="e">
        <f>(SUMIF(#REF!,"*-Si-VEQ-*-"&amp;$A269&amp;"-"&amp;$AJ$2,#REF!)*BG$6-SUMIF(#REF!,"*-Si-VEQ-*-"&amp;$A269&amp;"-"&amp;$AJ$2,#REF!)*BF$6)/BG$5</f>
        <v>#REF!</v>
      </c>
      <c r="BH269" s="20" t="e">
        <f>(SUMIF(#REF!,"*-Si-VEQ-*-"&amp;$A269&amp;"-"&amp;$AJ$2,#REF!)*BH$6-SUMIF(#REF!,"*-Si-VEQ-*-"&amp;$A269&amp;"-"&amp;$AJ$2,#REF!)*BG$6)/BH$5</f>
        <v>#REF!</v>
      </c>
      <c r="BI269" s="20" t="e">
        <f>(SUMIF(#REF!,"*-Si-VEQ-*-"&amp;$A269&amp;"-"&amp;$AJ$2,#REF!)*BI$6-SUMIF(#REF!,"*-Si-VEQ-*-"&amp;$A269&amp;"-"&amp;$AJ$2,#REF!)*BH$6)/BI$5</f>
        <v>#REF!</v>
      </c>
      <c r="BJ269" s="20" t="e">
        <f>(SUMIF(#REF!,"*-Si-VEQ-*-"&amp;$A269&amp;"-"&amp;$AJ$2,#REF!)*BJ$6-SUMIF(#REF!,"*-Si-VEQ-*-"&amp;$A269&amp;"-"&amp;$AJ$2,#REF!)*BI$6)/BJ$5</f>
        <v>#REF!</v>
      </c>
      <c r="BL269" s="25" t="e">
        <f>SUMIF(#REF!,"*-Si-USD-*-"&amp;$A269&amp;"-"&amp;$AJ$2,#REF!)</f>
        <v>#REF!</v>
      </c>
      <c r="BM269" s="21" t="e">
        <f>SUMIF(#REF!,"*-Si-USD-*-"&amp;$A269&amp;"-"&amp;$AJ$2,#REF!)</f>
        <v>#REF!</v>
      </c>
      <c r="BN269" s="21" t="e">
        <f>(SUMIF(#REF!,"*-Si-USD-*-"&amp;$A269&amp;"-"&amp;$AJ$2,#REF!)*BN$6-SUMIF(#REF!,"*-Si-USD-*-"&amp;$A269&amp;"-"&amp;$AJ$2,#REF!)*BM$6)/BN$5</f>
        <v>#REF!</v>
      </c>
      <c r="BO269" s="21" t="e">
        <f>(SUMIF(#REF!,"*-Si-USD-*-"&amp;$A269&amp;"-"&amp;$AJ$2,#REF!)*BO$6-SUMIF(#REF!,"*-Si-USD-*-"&amp;$A269&amp;"-"&amp;$AJ$2,#REF!)*BN$6)/BO$5</f>
        <v>#REF!</v>
      </c>
      <c r="BP269" s="21" t="e">
        <f>(SUMIF(#REF!,"*-Si-USD-*-"&amp;$A269&amp;"-"&amp;$AJ$2,#REF!)*BP$6-SUMIF(#REF!,"*-Si-USD-*-"&amp;$A269&amp;"-"&amp;$AJ$2,#REF!)*BO$6)/BP$5</f>
        <v>#REF!</v>
      </c>
      <c r="BQ269" s="21" t="e">
        <f>(SUMIF(#REF!,"*-Si-USD-*-"&amp;$A269&amp;"-"&amp;$AJ$2,#REF!)*BQ$6-SUMIF(#REF!,"*-Si-USD-*-"&amp;$A269&amp;"-"&amp;$AJ$2,#REF!)*BP$6)/BQ$5</f>
        <v>#REF!</v>
      </c>
      <c r="BR269" s="21" t="e">
        <f>(SUMIF(#REF!,"*-Si-USD-*-"&amp;$A269&amp;"-"&amp;$AJ$2,#REF!)*BR$6-SUMIF(#REF!,"*-Si-USD-*-"&amp;$A269&amp;"-"&amp;$AJ$2,#REF!)*BQ$6)/BR$5</f>
        <v>#REF!</v>
      </c>
      <c r="BS269" s="21" t="e">
        <f>(SUMIF(#REF!,"*-Si-USD-*-"&amp;$A269&amp;"-"&amp;$AJ$2,#REF!)*BS$6-SUMIF(#REF!,"*-Si-USD-*-"&amp;$A269&amp;"-"&amp;$AJ$2,#REF!)*BR$6)/BS$5</f>
        <v>#REF!</v>
      </c>
      <c r="BT269" s="21" t="e">
        <f>(SUMIF(#REF!,"*-Si-USD-*-"&amp;$A269&amp;"-"&amp;$AJ$2,#REF!)*BT$6-SUMIF(#REF!,"*-Si-USD-*-"&amp;$A269&amp;"-"&amp;$AJ$2,#REF!)*BS$6)/BT$5</f>
        <v>#REF!</v>
      </c>
      <c r="BU269" s="21" t="e">
        <f>(SUMIF(#REF!,"*-Si-USD-*-"&amp;$A269&amp;"-"&amp;$AJ$2,#REF!)*BU$6-SUMIF(#REF!,"*-Si-USD-*-"&amp;$A269&amp;"-"&amp;$AJ$2,#REF!)*BT$6)/BU$5</f>
        <v>#REF!</v>
      </c>
      <c r="BV269" s="21" t="e">
        <f>(SUMIF(#REF!,"*-Si-USD-*-"&amp;$A269&amp;"-"&amp;$AJ$2,#REF!)*BV$6-SUMIF(#REF!,"*-Si-USD-*-"&amp;$A269&amp;"-"&amp;$AJ$2,#REF!)*BU$6)/BV$5</f>
        <v>#REF!</v>
      </c>
      <c r="BW269" s="21" t="e">
        <f>(SUMIF(#REF!,"*-Si-USD-*-"&amp;$A269&amp;"-"&amp;$AJ$2,#REF!)*BW$6-SUMIF(#REF!,"*-Si-USD-*-"&amp;$A269&amp;"-"&amp;$AJ$2,#REF!)*BV$6)/BW$5</f>
        <v>#REF!</v>
      </c>
      <c r="BX269" s="21" t="e">
        <f>(SUMIF(#REF!,"*-Si-USD-*-"&amp;$A269&amp;"-"&amp;$AJ$2,#REF!)*BX$6-SUMIF(#REF!,"*-Si-USD-*-"&amp;$A269&amp;"-"&amp;$AJ$2,#REF!)*BW$6)/BX$5</f>
        <v>#REF!</v>
      </c>
      <c r="CB269" s="28">
        <f>IFERROR(1000*SUMIF(#REF!,"*-Si-*-Si-"&amp;$A269&amp;"-"&amp;$AJ$2,#REF!)/(SUM(CC269:CE269)*$BX$6),0)</f>
        <v>0</v>
      </c>
      <c r="CC269" s="22" t="e">
        <f>SUMIF(#REF!,"*-Si-VEF-Si-"&amp;$A269&amp;"-"&amp;$AJ$2,#REF!)</f>
        <v>#REF!</v>
      </c>
      <c r="CD269" s="23" t="e">
        <f>SUMIF(#REF!,"*-Si-VEQ-Si-"&amp;$A269&amp;"-"&amp;$AJ$2,#REF!)</f>
        <v>#REF!</v>
      </c>
      <c r="CE269" s="24" t="e">
        <f>SUMIF(#REF!,"*-Si-USD-Si-"&amp;$A269&amp;"-"&amp;$AJ$2,#REF!)</f>
        <v>#REF!</v>
      </c>
      <c r="CI269" s="15" t="str">
        <f t="shared" si="57"/>
        <v>E269</v>
      </c>
      <c r="CK269" s="16">
        <v>12</v>
      </c>
      <c r="CL269" s="16">
        <v>0</v>
      </c>
      <c r="CM269" s="16">
        <v>4</v>
      </c>
    </row>
    <row r="270" spans="1:91" ht="20.100000000000001" customHeight="1" x14ac:dyDescent="0.25">
      <c r="A270" s="18" t="s">
        <v>424</v>
      </c>
      <c r="E270" s="15" t="s">
        <v>425</v>
      </c>
      <c r="G270" s="15" t="str">
        <f t="shared" si="56"/>
        <v>D270</v>
      </c>
      <c r="I270" s="27">
        <f ca="1">IFERROR(1000*SUMIF(#REF!,"*-Si-*-*-"&amp;$A270&amp;"-"&amp;J$2,INDIRECT("'BD Ppto'!"&amp;#REF!))/(SUM(J270:L270)*L$415),0)</f>
        <v>0</v>
      </c>
      <c r="J270" s="19" t="e">
        <f ca="1">SUMIF(#REF!,"*-Si-VEF-*-"&amp;$A270&amp;"-"&amp;$J$2,INDIRECT("'BD Ppto'!"&amp;#REF!))</f>
        <v>#REF!</v>
      </c>
      <c r="K270" s="20" t="e">
        <f ca="1">SUMIF(#REF!,"*-Si-VEQ-*-"&amp;$A270&amp;"-"&amp;$J$2,INDIRECT("'BD Ppto'!"&amp;#REF!))</f>
        <v>#REF!</v>
      </c>
      <c r="L270" s="21" t="e">
        <f ca="1">SUMIF(#REF!,"*-Si-USD-*-"&amp;$A270&amp;"-"&amp;$J$2,INDIRECT("'BD Ppto'!"&amp;#REF!))</f>
        <v>#REF!</v>
      </c>
      <c r="N270" s="27">
        <f ca="1">IFERROR(1000*SUMIF(#REF!,"*-Si-*-*-"&amp;$A270&amp;"-"&amp;O$2,INDIRECT("'BD Ppto'!"&amp;#REF!))/(SUM(O270:Q270)*Q$415),0)</f>
        <v>0</v>
      </c>
      <c r="O270" s="19" t="e">
        <f ca="1">SUMIF(#REF!,"*-Si-VEF-*-"&amp;$A270&amp;"-"&amp;O$2,INDIRECT("'BD Ppto'!"&amp;#REF!))</f>
        <v>#REF!</v>
      </c>
      <c r="P270" s="20" t="e">
        <f ca="1">SUMIF(#REF!,"*-Si-VEQ-*-"&amp;$A270&amp;"-"&amp;O$2,INDIRECT("'BD Ppto'!"&amp;#REF!))</f>
        <v>#REF!</v>
      </c>
      <c r="Q270" s="21" t="e">
        <f ca="1">SUMIF(#REF!,"*-Si-USD-*-"&amp;$A270&amp;"-"&amp;O$2,INDIRECT("'BD Ppto'!"&amp;#REF!))</f>
        <v>#REF!</v>
      </c>
      <c r="S270" s="27">
        <f ca="1">IFERROR(1000*SUMIF(#REF!,"*-Si-*-*-"&amp;$A270&amp;"-"&amp;T$2,INDIRECT("'BD Ppto'!"&amp;#REF!))/(SUM(T270:V270)*V$415),0)</f>
        <v>0</v>
      </c>
      <c r="T270" s="19" t="e">
        <f ca="1">SUMIF(#REF!,"*-Si-VEF-*-"&amp;$A270&amp;"-"&amp;T$2,INDIRECT("'BD Ppto'!"&amp;#REF!))</f>
        <v>#REF!</v>
      </c>
      <c r="U270" s="20" t="e">
        <f ca="1">SUMIF(#REF!,"*-Si-VEQ-*-"&amp;$A270&amp;"-"&amp;T$2,INDIRECT("'BD Ppto'!"&amp;#REF!))</f>
        <v>#REF!</v>
      </c>
      <c r="V270" s="21" t="e">
        <f ca="1">SUMIF(#REF!,"*-Si-USD-*-"&amp;$A270&amp;"-"&amp;T$2,INDIRECT("'BD Ppto'!"&amp;#REF!))</f>
        <v>#REF!</v>
      </c>
      <c r="X270" s="27">
        <f ca="1">IFERROR(1000*SUMIF(#REF!,"*-Si-*-*-"&amp;$A270&amp;"-"&amp;Y$2,INDIRECT("'BD Ppto'!"&amp;#REF!))/(SUM(Y270:AA270)*AA$415),0)</f>
        <v>0</v>
      </c>
      <c r="Y270" s="19" t="e">
        <f ca="1">SUMIF(#REF!,"*-Si-VEF-*-"&amp;$A270&amp;"-"&amp;Y$2,INDIRECT("'BD Ppto'!"&amp;#REF!))</f>
        <v>#REF!</v>
      </c>
      <c r="Z270" s="20" t="e">
        <f ca="1">SUMIF(#REF!,"*-Si-VEQ-*-"&amp;$A270&amp;"-"&amp;Y$2,INDIRECT("'BD Ppto'!"&amp;#REF!))</f>
        <v>#REF!</v>
      </c>
      <c r="AA270" s="21" t="e">
        <f ca="1">SUMIF(#REF!,"*-Si-USD-*-"&amp;$A270&amp;"-"&amp;Y$2,INDIRECT("'BD Ppto'!"&amp;#REF!))</f>
        <v>#REF!</v>
      </c>
      <c r="AC270" s="28">
        <f ca="1">IFERROR(1000*SUMIF(#REF!,"*-Si-*-Si-"&amp;$A270&amp;"-"&amp;AD$2,INDIRECT("'BD Ppto'!"&amp;#REF!))/(SUM(AD270:AF270)*AF$415),0)</f>
        <v>0</v>
      </c>
      <c r="AD270" s="22" t="e">
        <f ca="1">SUMIF(#REF!,"*-Si-VEF-Si-"&amp;$A270&amp;"-"&amp;AD$2,INDIRECT("'BD Ppto'!"&amp;#REF!))</f>
        <v>#REF!</v>
      </c>
      <c r="AE270" s="23" t="e">
        <f ca="1">SUMIF(#REF!,"*-Si-VEQ-Si-"&amp;$A270&amp;"-"&amp;AD$2,INDIRECT("'BD Ppto'!"&amp;#REF!))</f>
        <v>#REF!</v>
      </c>
      <c r="AF270" s="24" t="e">
        <f ca="1">SUMIF(#REF!,"*-Si-USD-Si-"&amp;$A270&amp;"-"&amp;AD$2,INDIRECT("'BD Ppto'!"&amp;#REF!))</f>
        <v>#REF!</v>
      </c>
      <c r="AI270" s="27">
        <f>IFERROR(1000*SUMIF(#REF!,"*-Si-*-*-"&amp;$A270&amp;"-"&amp;$AJ$2,#REF!)/((SUMIF(#REF!,"*-Si-*-*-"&amp;$A270&amp;"-"&amp;$AJ$2,#REF!))*$AV$6),0)</f>
        <v>0</v>
      </c>
      <c r="AJ270" s="25" t="e">
        <f>SUMIF(#REF!,"*-Si-VEF-*-"&amp;$A270&amp;"-"&amp;$AJ$2,#REF!)</f>
        <v>#REF!</v>
      </c>
      <c r="AK270" s="19" t="e">
        <f>SUMIF(#REF!,"*-Si-VEF-*-"&amp;$A270&amp;"-"&amp;$AJ$2,#REF!)</f>
        <v>#REF!</v>
      </c>
      <c r="AL270" s="19" t="e">
        <f>(SUMIF(#REF!,"*-Si-VEF-*-"&amp;$A270&amp;"-"&amp;$AJ$2,#REF!)*AL$6-SUMIF(#REF!,"*-Si-VEF-*-"&amp;$A270&amp;"-"&amp;$AJ$2,#REF!)*AK$6)/AL$5</f>
        <v>#REF!</v>
      </c>
      <c r="AM270" s="19" t="e">
        <f>(SUMIF(#REF!,"*-Si-VEF-*-"&amp;$A270&amp;"-"&amp;$AJ$2,#REF!)*AM$6-SUMIF(#REF!,"*-Si-VEF-*-"&amp;$A270&amp;"-"&amp;$AJ$2,#REF!)*AL$6)/AM$5</f>
        <v>#REF!</v>
      </c>
      <c r="AN270" s="19" t="e">
        <f>(SUMIF(#REF!,"*-Si-VEF-*-"&amp;$A270&amp;"-"&amp;$AJ$2,#REF!)*AN$6-SUMIF(#REF!,"*-Si-VEF-*-"&amp;$A270&amp;"-"&amp;$AJ$2,#REF!)*AM$6)/AN$5</f>
        <v>#REF!</v>
      </c>
      <c r="AO270" s="19" t="e">
        <f>(SUMIF(#REF!,"*-Si-VEF-*-"&amp;$A270&amp;"-"&amp;$AJ$2,#REF!)*AO$6-SUMIF(#REF!,"*-Si-VEF-*-"&amp;$A270&amp;"-"&amp;$AJ$2,#REF!)*AN$6)/AO$5</f>
        <v>#REF!</v>
      </c>
      <c r="AP270" s="19" t="e">
        <f>(SUMIF(#REF!,"*-Si-VEF-*-"&amp;$A270&amp;"-"&amp;$AJ$2,#REF!)*AP$6-SUMIF(#REF!,"*-Si-VEF-*-"&amp;$A270&amp;"-"&amp;$AJ$2,#REF!)*AO$6)/AP$5</f>
        <v>#REF!</v>
      </c>
      <c r="AQ270" s="19" t="e">
        <f>(SUMIF(#REF!,"*-Si-VEF-*-"&amp;$A270&amp;"-"&amp;$AJ$2,#REF!)*AQ$6-SUMIF(#REF!,"*-Si-VEF-*-"&amp;$A270&amp;"-"&amp;$AJ$2,#REF!)*AP$6)/AQ$5</f>
        <v>#REF!</v>
      </c>
      <c r="AR270" s="19" t="e">
        <f>(SUMIF(#REF!,"*-Si-VEF-*-"&amp;$A270&amp;"-"&amp;$AJ$2,#REF!)*AR$6-SUMIF(#REF!,"*-Si-VEF-*-"&amp;$A270&amp;"-"&amp;$AJ$2,#REF!)*AQ$6)/AR$5</f>
        <v>#REF!</v>
      </c>
      <c r="AS270" s="19" t="e">
        <f>(SUMIF(#REF!,"*-Si-VEF-*-"&amp;$A270&amp;"-"&amp;$AJ$2,#REF!)*AS$6-SUMIF(#REF!,"*-Si-VEF-*-"&amp;$A270&amp;"-"&amp;$AJ$2,#REF!)*AR$6)/AS$5</f>
        <v>#REF!</v>
      </c>
      <c r="AT270" s="19" t="e">
        <f>(SUMIF(#REF!,"*-Si-VEF-*-"&amp;$A270&amp;"-"&amp;$AJ$2,#REF!)*AT$6-SUMIF(#REF!,"*-Si-VEF-*-"&amp;$A270&amp;"-"&amp;$AJ$2,#REF!)*AS$6)/AT$5</f>
        <v>#REF!</v>
      </c>
      <c r="AU270" s="19" t="e">
        <f>(SUMIF(#REF!,"*-Si-VEF-*-"&amp;$A270&amp;"-"&amp;$AJ$2,#REF!)*AU$6-SUMIF(#REF!,"*-Si-VEF-*-"&amp;$A270&amp;"-"&amp;$AJ$2,#REF!)*AT$6)/AU$5</f>
        <v>#REF!</v>
      </c>
      <c r="AV270" s="19" t="e">
        <f>(SUMIF(#REF!,"*-Si-VEF-*-"&amp;$A270&amp;"-"&amp;$AJ$2,#REF!)*AV$6-SUMIF(#REF!,"*-Si-VEF-*-"&amp;$A270&amp;"-"&amp;$AJ$2,#REF!)*AU$6)/AV$5</f>
        <v>#REF!</v>
      </c>
      <c r="AX270" s="25" t="e">
        <f>SUMIF(#REF!,"*-Si-VEQ-*-"&amp;$A270&amp;"-"&amp;$AJ$2,#REF!)</f>
        <v>#REF!</v>
      </c>
      <c r="AY270" s="20" t="e">
        <f>SUMIF(#REF!,"*-Si-VEQ-*-"&amp;$A270&amp;"-"&amp;$AJ$2,#REF!)</f>
        <v>#REF!</v>
      </c>
      <c r="AZ270" s="20" t="e">
        <f>(SUMIF(#REF!,"*-Si-VEQ-*-"&amp;$A270&amp;"-"&amp;$AJ$2,#REF!)*AZ$6-SUMIF(#REF!,"*-Si-VEQ-*-"&amp;$A270&amp;"-"&amp;$AJ$2,#REF!)*AY$6)/AZ$5</f>
        <v>#REF!</v>
      </c>
      <c r="BA270" s="20" t="e">
        <f>(SUMIF(#REF!,"*-Si-VEQ-*-"&amp;$A270&amp;"-"&amp;$AJ$2,#REF!)*BA$6-SUMIF(#REF!,"*-Si-VEQ-*-"&amp;$A270&amp;"-"&amp;$AJ$2,#REF!)*AZ$6)/BA$5</f>
        <v>#REF!</v>
      </c>
      <c r="BB270" s="20" t="e">
        <f>(SUMIF(#REF!,"*-Si-VEQ-*-"&amp;$A270&amp;"-"&amp;$AJ$2,#REF!)*BB$6-SUMIF(#REF!,"*-Si-VEQ-*-"&amp;$A270&amp;"-"&amp;$AJ$2,#REF!)*BA$6)/BB$5</f>
        <v>#REF!</v>
      </c>
      <c r="BC270" s="20" t="e">
        <f>(SUMIF(#REF!,"*-Si-VEQ-*-"&amp;$A270&amp;"-"&amp;$AJ$2,#REF!)*BC$6-SUMIF(#REF!,"*-Si-VEQ-*-"&amp;$A270&amp;"-"&amp;$AJ$2,#REF!)*BB$6)/BC$5</f>
        <v>#REF!</v>
      </c>
      <c r="BD270" s="20" t="e">
        <f>(SUMIF(#REF!,"*-Si-VEQ-*-"&amp;$A270&amp;"-"&amp;$AJ$2,#REF!)*BD$6-SUMIF(#REF!,"*-Si-VEQ-*-"&amp;$A270&amp;"-"&amp;$AJ$2,#REF!)*BC$6)/BD$5</f>
        <v>#REF!</v>
      </c>
      <c r="BE270" s="20" t="e">
        <f>(SUMIF(#REF!,"*-Si-VEQ-*-"&amp;$A270&amp;"-"&amp;$AJ$2,#REF!)*BE$6-SUMIF(#REF!,"*-Si-VEQ-*-"&amp;$A270&amp;"-"&amp;$AJ$2,#REF!)*BD$6)/BE$5</f>
        <v>#REF!</v>
      </c>
      <c r="BF270" s="20" t="e">
        <f>(SUMIF(#REF!,"*-Si-VEQ-*-"&amp;$A270&amp;"-"&amp;$AJ$2,#REF!)*BF$6-SUMIF(#REF!,"*-Si-VEQ-*-"&amp;$A270&amp;"-"&amp;$AJ$2,#REF!)*BE$6)/BF$5</f>
        <v>#REF!</v>
      </c>
      <c r="BG270" s="20" t="e">
        <f>(SUMIF(#REF!,"*-Si-VEQ-*-"&amp;$A270&amp;"-"&amp;$AJ$2,#REF!)*BG$6-SUMIF(#REF!,"*-Si-VEQ-*-"&amp;$A270&amp;"-"&amp;$AJ$2,#REF!)*BF$6)/BG$5</f>
        <v>#REF!</v>
      </c>
      <c r="BH270" s="20" t="e">
        <f>(SUMIF(#REF!,"*-Si-VEQ-*-"&amp;$A270&amp;"-"&amp;$AJ$2,#REF!)*BH$6-SUMIF(#REF!,"*-Si-VEQ-*-"&amp;$A270&amp;"-"&amp;$AJ$2,#REF!)*BG$6)/BH$5</f>
        <v>#REF!</v>
      </c>
      <c r="BI270" s="20" t="e">
        <f>(SUMIF(#REF!,"*-Si-VEQ-*-"&amp;$A270&amp;"-"&amp;$AJ$2,#REF!)*BI$6-SUMIF(#REF!,"*-Si-VEQ-*-"&amp;$A270&amp;"-"&amp;$AJ$2,#REF!)*BH$6)/BI$5</f>
        <v>#REF!</v>
      </c>
      <c r="BJ270" s="20" t="e">
        <f>(SUMIF(#REF!,"*-Si-VEQ-*-"&amp;$A270&amp;"-"&amp;$AJ$2,#REF!)*BJ$6-SUMIF(#REF!,"*-Si-VEQ-*-"&amp;$A270&amp;"-"&amp;$AJ$2,#REF!)*BI$6)/BJ$5</f>
        <v>#REF!</v>
      </c>
      <c r="BL270" s="25" t="e">
        <f>SUMIF(#REF!,"*-Si-USD-*-"&amp;$A270&amp;"-"&amp;$AJ$2,#REF!)</f>
        <v>#REF!</v>
      </c>
      <c r="BM270" s="21" t="e">
        <f>SUMIF(#REF!,"*-Si-USD-*-"&amp;$A270&amp;"-"&amp;$AJ$2,#REF!)</f>
        <v>#REF!</v>
      </c>
      <c r="BN270" s="21" t="e">
        <f>(SUMIF(#REF!,"*-Si-USD-*-"&amp;$A270&amp;"-"&amp;$AJ$2,#REF!)*BN$6-SUMIF(#REF!,"*-Si-USD-*-"&amp;$A270&amp;"-"&amp;$AJ$2,#REF!)*BM$6)/BN$5</f>
        <v>#REF!</v>
      </c>
      <c r="BO270" s="21" t="e">
        <f>(SUMIF(#REF!,"*-Si-USD-*-"&amp;$A270&amp;"-"&amp;$AJ$2,#REF!)*BO$6-SUMIF(#REF!,"*-Si-USD-*-"&amp;$A270&amp;"-"&amp;$AJ$2,#REF!)*BN$6)/BO$5</f>
        <v>#REF!</v>
      </c>
      <c r="BP270" s="21" t="e">
        <f>(SUMIF(#REF!,"*-Si-USD-*-"&amp;$A270&amp;"-"&amp;$AJ$2,#REF!)*BP$6-SUMIF(#REF!,"*-Si-USD-*-"&amp;$A270&amp;"-"&amp;$AJ$2,#REF!)*BO$6)/BP$5</f>
        <v>#REF!</v>
      </c>
      <c r="BQ270" s="21" t="e">
        <f>(SUMIF(#REF!,"*-Si-USD-*-"&amp;$A270&amp;"-"&amp;$AJ$2,#REF!)*BQ$6-SUMIF(#REF!,"*-Si-USD-*-"&amp;$A270&amp;"-"&amp;$AJ$2,#REF!)*BP$6)/BQ$5</f>
        <v>#REF!</v>
      </c>
      <c r="BR270" s="21" t="e">
        <f>(SUMIF(#REF!,"*-Si-USD-*-"&amp;$A270&amp;"-"&amp;$AJ$2,#REF!)*BR$6-SUMIF(#REF!,"*-Si-USD-*-"&amp;$A270&amp;"-"&amp;$AJ$2,#REF!)*BQ$6)/BR$5</f>
        <v>#REF!</v>
      </c>
      <c r="BS270" s="21" t="e">
        <f>(SUMIF(#REF!,"*-Si-USD-*-"&amp;$A270&amp;"-"&amp;$AJ$2,#REF!)*BS$6-SUMIF(#REF!,"*-Si-USD-*-"&amp;$A270&amp;"-"&amp;$AJ$2,#REF!)*BR$6)/BS$5</f>
        <v>#REF!</v>
      </c>
      <c r="BT270" s="21" t="e">
        <f>(SUMIF(#REF!,"*-Si-USD-*-"&amp;$A270&amp;"-"&amp;$AJ$2,#REF!)*BT$6-SUMIF(#REF!,"*-Si-USD-*-"&amp;$A270&amp;"-"&amp;$AJ$2,#REF!)*BS$6)/BT$5</f>
        <v>#REF!</v>
      </c>
      <c r="BU270" s="21" t="e">
        <f>(SUMIF(#REF!,"*-Si-USD-*-"&amp;$A270&amp;"-"&amp;$AJ$2,#REF!)*BU$6-SUMIF(#REF!,"*-Si-USD-*-"&amp;$A270&amp;"-"&amp;$AJ$2,#REF!)*BT$6)/BU$5</f>
        <v>#REF!</v>
      </c>
      <c r="BV270" s="21" t="e">
        <f>(SUMIF(#REF!,"*-Si-USD-*-"&amp;$A270&amp;"-"&amp;$AJ$2,#REF!)*BV$6-SUMIF(#REF!,"*-Si-USD-*-"&amp;$A270&amp;"-"&amp;$AJ$2,#REF!)*BU$6)/BV$5</f>
        <v>#REF!</v>
      </c>
      <c r="BW270" s="21" t="e">
        <f>(SUMIF(#REF!,"*-Si-USD-*-"&amp;$A270&amp;"-"&amp;$AJ$2,#REF!)*BW$6-SUMIF(#REF!,"*-Si-USD-*-"&amp;$A270&amp;"-"&amp;$AJ$2,#REF!)*BV$6)/BW$5</f>
        <v>#REF!</v>
      </c>
      <c r="BX270" s="21" t="e">
        <f>(SUMIF(#REF!,"*-Si-USD-*-"&amp;$A270&amp;"-"&amp;$AJ$2,#REF!)*BX$6-SUMIF(#REF!,"*-Si-USD-*-"&amp;$A270&amp;"-"&amp;$AJ$2,#REF!)*BW$6)/BX$5</f>
        <v>#REF!</v>
      </c>
      <c r="CB270" s="28">
        <f>IFERROR(1000*SUMIF(#REF!,"*-Si-*-Si-"&amp;$A270&amp;"-"&amp;$AJ$2,#REF!)/(SUM(CC270:CE270)*$BX$6),0)</f>
        <v>0</v>
      </c>
      <c r="CC270" s="22" t="e">
        <f>SUMIF(#REF!,"*-Si-VEF-Si-"&amp;$A270&amp;"-"&amp;$AJ$2,#REF!)</f>
        <v>#REF!</v>
      </c>
      <c r="CD270" s="23" t="e">
        <f>SUMIF(#REF!,"*-Si-VEQ-Si-"&amp;$A270&amp;"-"&amp;$AJ$2,#REF!)</f>
        <v>#REF!</v>
      </c>
      <c r="CE270" s="24" t="e">
        <f>SUMIF(#REF!,"*-Si-USD-Si-"&amp;$A270&amp;"-"&amp;$AJ$2,#REF!)</f>
        <v>#REF!</v>
      </c>
      <c r="CI270" s="15" t="str">
        <f t="shared" si="57"/>
        <v>E270</v>
      </c>
      <c r="CK270" s="16">
        <v>11</v>
      </c>
      <c r="CL270" s="16">
        <v>0</v>
      </c>
      <c r="CM270" s="16">
        <v>4</v>
      </c>
    </row>
    <row r="271" spans="1:91" ht="20.100000000000001" customHeight="1" x14ac:dyDescent="0.25">
      <c r="A271" s="18" t="s">
        <v>426</v>
      </c>
      <c r="E271" s="15" t="s">
        <v>427</v>
      </c>
      <c r="G271" s="15" t="str">
        <f t="shared" si="56"/>
        <v>D271</v>
      </c>
      <c r="I271" s="27">
        <f ca="1">IFERROR(1000*SUMIF(#REF!,"*-Si-*-*-"&amp;$A271&amp;"-"&amp;J$2,INDIRECT("'BD Ppto'!"&amp;#REF!))/(SUM(J271:L271)*L$415),0)</f>
        <v>0</v>
      </c>
      <c r="J271" s="19" t="e">
        <f ca="1">SUMIF(#REF!,"*-Si-VEF-*-"&amp;$A271&amp;"-"&amp;$J$2,INDIRECT("'BD Ppto'!"&amp;#REF!))</f>
        <v>#REF!</v>
      </c>
      <c r="K271" s="20" t="e">
        <f ca="1">SUMIF(#REF!,"*-Si-VEQ-*-"&amp;$A271&amp;"-"&amp;$J$2,INDIRECT("'BD Ppto'!"&amp;#REF!))</f>
        <v>#REF!</v>
      </c>
      <c r="L271" s="21" t="e">
        <f ca="1">SUMIF(#REF!,"*-Si-USD-*-"&amp;$A271&amp;"-"&amp;$J$2,INDIRECT("'BD Ppto'!"&amp;#REF!))</f>
        <v>#REF!</v>
      </c>
      <c r="N271" s="27">
        <f ca="1">IFERROR(1000*SUMIF(#REF!,"*-Si-*-*-"&amp;$A271&amp;"-"&amp;O$2,INDIRECT("'BD Ppto'!"&amp;#REF!))/(SUM(O271:Q271)*Q$415),0)</f>
        <v>0</v>
      </c>
      <c r="O271" s="19" t="e">
        <f ca="1">SUMIF(#REF!,"*-Si-VEF-*-"&amp;$A271&amp;"-"&amp;O$2,INDIRECT("'BD Ppto'!"&amp;#REF!))</f>
        <v>#REF!</v>
      </c>
      <c r="P271" s="20" t="e">
        <f ca="1">SUMIF(#REF!,"*-Si-VEQ-*-"&amp;$A271&amp;"-"&amp;O$2,INDIRECT("'BD Ppto'!"&amp;#REF!))</f>
        <v>#REF!</v>
      </c>
      <c r="Q271" s="21" t="e">
        <f ca="1">SUMIF(#REF!,"*-Si-USD-*-"&amp;$A271&amp;"-"&amp;O$2,INDIRECT("'BD Ppto'!"&amp;#REF!))</f>
        <v>#REF!</v>
      </c>
      <c r="S271" s="27">
        <f ca="1">IFERROR(1000*SUMIF(#REF!,"*-Si-*-*-"&amp;$A271&amp;"-"&amp;T$2,INDIRECT("'BD Ppto'!"&amp;#REF!))/(SUM(T271:V271)*V$415),0)</f>
        <v>0</v>
      </c>
      <c r="T271" s="19" t="e">
        <f ca="1">SUMIF(#REF!,"*-Si-VEF-*-"&amp;$A271&amp;"-"&amp;T$2,INDIRECT("'BD Ppto'!"&amp;#REF!))</f>
        <v>#REF!</v>
      </c>
      <c r="U271" s="20" t="e">
        <f ca="1">SUMIF(#REF!,"*-Si-VEQ-*-"&amp;$A271&amp;"-"&amp;T$2,INDIRECT("'BD Ppto'!"&amp;#REF!))</f>
        <v>#REF!</v>
      </c>
      <c r="V271" s="21" t="e">
        <f ca="1">SUMIF(#REF!,"*-Si-USD-*-"&amp;$A271&amp;"-"&amp;T$2,INDIRECT("'BD Ppto'!"&amp;#REF!))</f>
        <v>#REF!</v>
      </c>
      <c r="X271" s="27">
        <f ca="1">IFERROR(1000*SUMIF(#REF!,"*-Si-*-*-"&amp;$A271&amp;"-"&amp;Y$2,INDIRECT("'BD Ppto'!"&amp;#REF!))/(SUM(Y271:AA271)*AA$415),0)</f>
        <v>0</v>
      </c>
      <c r="Y271" s="19" t="e">
        <f ca="1">SUMIF(#REF!,"*-Si-VEF-*-"&amp;$A271&amp;"-"&amp;Y$2,INDIRECT("'BD Ppto'!"&amp;#REF!))</f>
        <v>#REF!</v>
      </c>
      <c r="Z271" s="20" t="e">
        <f ca="1">SUMIF(#REF!,"*-Si-VEQ-*-"&amp;$A271&amp;"-"&amp;Y$2,INDIRECT("'BD Ppto'!"&amp;#REF!))</f>
        <v>#REF!</v>
      </c>
      <c r="AA271" s="21" t="e">
        <f ca="1">SUMIF(#REF!,"*-Si-USD-*-"&amp;$A271&amp;"-"&amp;Y$2,INDIRECT("'BD Ppto'!"&amp;#REF!))</f>
        <v>#REF!</v>
      </c>
      <c r="AC271" s="28">
        <f ca="1">IFERROR(1000*SUMIF(#REF!,"*-Si-*-Si-"&amp;$A271&amp;"-"&amp;AD$2,INDIRECT("'BD Ppto'!"&amp;#REF!))/(SUM(AD271:AF271)*AF$415),0)</f>
        <v>0</v>
      </c>
      <c r="AD271" s="22" t="e">
        <f ca="1">SUMIF(#REF!,"*-Si-VEF-Si-"&amp;$A271&amp;"-"&amp;AD$2,INDIRECT("'BD Ppto'!"&amp;#REF!))</f>
        <v>#REF!</v>
      </c>
      <c r="AE271" s="23" t="e">
        <f ca="1">SUMIF(#REF!,"*-Si-VEQ-Si-"&amp;$A271&amp;"-"&amp;AD$2,INDIRECT("'BD Ppto'!"&amp;#REF!))</f>
        <v>#REF!</v>
      </c>
      <c r="AF271" s="24" t="e">
        <f ca="1">SUMIF(#REF!,"*-Si-USD-Si-"&amp;$A271&amp;"-"&amp;AD$2,INDIRECT("'BD Ppto'!"&amp;#REF!))</f>
        <v>#REF!</v>
      </c>
      <c r="AI271" s="27">
        <f>IFERROR(1000*SUMIF(#REF!,"*-Si-*-*-"&amp;$A271&amp;"-"&amp;$AJ$2,#REF!)/((SUMIF(#REF!,"*-Si-*-*-"&amp;$A271&amp;"-"&amp;$AJ$2,#REF!))*$AV$6),0)</f>
        <v>0</v>
      </c>
      <c r="AJ271" s="25" t="e">
        <f>SUMIF(#REF!,"*-Si-VEF-*-"&amp;$A271&amp;"-"&amp;$AJ$2,#REF!)</f>
        <v>#REF!</v>
      </c>
      <c r="AK271" s="19" t="e">
        <f>SUMIF(#REF!,"*-Si-VEF-*-"&amp;$A271&amp;"-"&amp;$AJ$2,#REF!)</f>
        <v>#REF!</v>
      </c>
      <c r="AL271" s="19" t="e">
        <f>(SUMIF(#REF!,"*-Si-VEF-*-"&amp;$A271&amp;"-"&amp;$AJ$2,#REF!)*AL$6-SUMIF(#REF!,"*-Si-VEF-*-"&amp;$A271&amp;"-"&amp;$AJ$2,#REF!)*AK$6)/AL$5</f>
        <v>#REF!</v>
      </c>
      <c r="AM271" s="19" t="e">
        <f>(SUMIF(#REF!,"*-Si-VEF-*-"&amp;$A271&amp;"-"&amp;$AJ$2,#REF!)*AM$6-SUMIF(#REF!,"*-Si-VEF-*-"&amp;$A271&amp;"-"&amp;$AJ$2,#REF!)*AL$6)/AM$5</f>
        <v>#REF!</v>
      </c>
      <c r="AN271" s="19" t="e">
        <f>(SUMIF(#REF!,"*-Si-VEF-*-"&amp;$A271&amp;"-"&amp;$AJ$2,#REF!)*AN$6-SUMIF(#REF!,"*-Si-VEF-*-"&amp;$A271&amp;"-"&amp;$AJ$2,#REF!)*AM$6)/AN$5</f>
        <v>#REF!</v>
      </c>
      <c r="AO271" s="19" t="e">
        <f>(SUMIF(#REF!,"*-Si-VEF-*-"&amp;$A271&amp;"-"&amp;$AJ$2,#REF!)*AO$6-SUMIF(#REF!,"*-Si-VEF-*-"&amp;$A271&amp;"-"&amp;$AJ$2,#REF!)*AN$6)/AO$5</f>
        <v>#REF!</v>
      </c>
      <c r="AP271" s="19" t="e">
        <f>(SUMIF(#REF!,"*-Si-VEF-*-"&amp;$A271&amp;"-"&amp;$AJ$2,#REF!)*AP$6-SUMIF(#REF!,"*-Si-VEF-*-"&amp;$A271&amp;"-"&amp;$AJ$2,#REF!)*AO$6)/AP$5</f>
        <v>#REF!</v>
      </c>
      <c r="AQ271" s="19" t="e">
        <f>(SUMIF(#REF!,"*-Si-VEF-*-"&amp;$A271&amp;"-"&amp;$AJ$2,#REF!)*AQ$6-SUMIF(#REF!,"*-Si-VEF-*-"&amp;$A271&amp;"-"&amp;$AJ$2,#REF!)*AP$6)/AQ$5</f>
        <v>#REF!</v>
      </c>
      <c r="AR271" s="19" t="e">
        <f>(SUMIF(#REF!,"*-Si-VEF-*-"&amp;$A271&amp;"-"&amp;$AJ$2,#REF!)*AR$6-SUMIF(#REF!,"*-Si-VEF-*-"&amp;$A271&amp;"-"&amp;$AJ$2,#REF!)*AQ$6)/AR$5</f>
        <v>#REF!</v>
      </c>
      <c r="AS271" s="19" t="e">
        <f>(SUMIF(#REF!,"*-Si-VEF-*-"&amp;$A271&amp;"-"&amp;$AJ$2,#REF!)*AS$6-SUMIF(#REF!,"*-Si-VEF-*-"&amp;$A271&amp;"-"&amp;$AJ$2,#REF!)*AR$6)/AS$5</f>
        <v>#REF!</v>
      </c>
      <c r="AT271" s="19" t="e">
        <f>(SUMIF(#REF!,"*-Si-VEF-*-"&amp;$A271&amp;"-"&amp;$AJ$2,#REF!)*AT$6-SUMIF(#REF!,"*-Si-VEF-*-"&amp;$A271&amp;"-"&amp;$AJ$2,#REF!)*AS$6)/AT$5</f>
        <v>#REF!</v>
      </c>
      <c r="AU271" s="19" t="e">
        <f>(SUMIF(#REF!,"*-Si-VEF-*-"&amp;$A271&amp;"-"&amp;$AJ$2,#REF!)*AU$6-SUMIF(#REF!,"*-Si-VEF-*-"&amp;$A271&amp;"-"&amp;$AJ$2,#REF!)*AT$6)/AU$5</f>
        <v>#REF!</v>
      </c>
      <c r="AV271" s="19" t="e">
        <f>(SUMIF(#REF!,"*-Si-VEF-*-"&amp;$A271&amp;"-"&amp;$AJ$2,#REF!)*AV$6-SUMIF(#REF!,"*-Si-VEF-*-"&amp;$A271&amp;"-"&amp;$AJ$2,#REF!)*AU$6)/AV$5</f>
        <v>#REF!</v>
      </c>
      <c r="AX271" s="25" t="e">
        <f>SUMIF(#REF!,"*-Si-VEQ-*-"&amp;$A271&amp;"-"&amp;$AJ$2,#REF!)</f>
        <v>#REF!</v>
      </c>
      <c r="AY271" s="20" t="e">
        <f>SUMIF(#REF!,"*-Si-VEQ-*-"&amp;$A271&amp;"-"&amp;$AJ$2,#REF!)</f>
        <v>#REF!</v>
      </c>
      <c r="AZ271" s="20" t="e">
        <f>(SUMIF(#REF!,"*-Si-VEQ-*-"&amp;$A271&amp;"-"&amp;$AJ$2,#REF!)*AZ$6-SUMIF(#REF!,"*-Si-VEQ-*-"&amp;$A271&amp;"-"&amp;$AJ$2,#REF!)*AY$6)/AZ$5</f>
        <v>#REF!</v>
      </c>
      <c r="BA271" s="20" t="e">
        <f>(SUMIF(#REF!,"*-Si-VEQ-*-"&amp;$A271&amp;"-"&amp;$AJ$2,#REF!)*BA$6-SUMIF(#REF!,"*-Si-VEQ-*-"&amp;$A271&amp;"-"&amp;$AJ$2,#REF!)*AZ$6)/BA$5</f>
        <v>#REF!</v>
      </c>
      <c r="BB271" s="20" t="e">
        <f>(SUMIF(#REF!,"*-Si-VEQ-*-"&amp;$A271&amp;"-"&amp;$AJ$2,#REF!)*BB$6-SUMIF(#REF!,"*-Si-VEQ-*-"&amp;$A271&amp;"-"&amp;$AJ$2,#REF!)*BA$6)/BB$5</f>
        <v>#REF!</v>
      </c>
      <c r="BC271" s="20" t="e">
        <f>(SUMIF(#REF!,"*-Si-VEQ-*-"&amp;$A271&amp;"-"&amp;$AJ$2,#REF!)*BC$6-SUMIF(#REF!,"*-Si-VEQ-*-"&amp;$A271&amp;"-"&amp;$AJ$2,#REF!)*BB$6)/BC$5</f>
        <v>#REF!</v>
      </c>
      <c r="BD271" s="20" t="e">
        <f>(SUMIF(#REF!,"*-Si-VEQ-*-"&amp;$A271&amp;"-"&amp;$AJ$2,#REF!)*BD$6-SUMIF(#REF!,"*-Si-VEQ-*-"&amp;$A271&amp;"-"&amp;$AJ$2,#REF!)*BC$6)/BD$5</f>
        <v>#REF!</v>
      </c>
      <c r="BE271" s="20" t="e">
        <f>(SUMIF(#REF!,"*-Si-VEQ-*-"&amp;$A271&amp;"-"&amp;$AJ$2,#REF!)*BE$6-SUMIF(#REF!,"*-Si-VEQ-*-"&amp;$A271&amp;"-"&amp;$AJ$2,#REF!)*BD$6)/BE$5</f>
        <v>#REF!</v>
      </c>
      <c r="BF271" s="20" t="e">
        <f>(SUMIF(#REF!,"*-Si-VEQ-*-"&amp;$A271&amp;"-"&amp;$AJ$2,#REF!)*BF$6-SUMIF(#REF!,"*-Si-VEQ-*-"&amp;$A271&amp;"-"&amp;$AJ$2,#REF!)*BE$6)/BF$5</f>
        <v>#REF!</v>
      </c>
      <c r="BG271" s="20" t="e">
        <f>(SUMIF(#REF!,"*-Si-VEQ-*-"&amp;$A271&amp;"-"&amp;$AJ$2,#REF!)*BG$6-SUMIF(#REF!,"*-Si-VEQ-*-"&amp;$A271&amp;"-"&amp;$AJ$2,#REF!)*BF$6)/BG$5</f>
        <v>#REF!</v>
      </c>
      <c r="BH271" s="20" t="e">
        <f>(SUMIF(#REF!,"*-Si-VEQ-*-"&amp;$A271&amp;"-"&amp;$AJ$2,#REF!)*BH$6-SUMIF(#REF!,"*-Si-VEQ-*-"&amp;$A271&amp;"-"&amp;$AJ$2,#REF!)*BG$6)/BH$5</f>
        <v>#REF!</v>
      </c>
      <c r="BI271" s="20" t="e">
        <f>(SUMIF(#REF!,"*-Si-VEQ-*-"&amp;$A271&amp;"-"&amp;$AJ$2,#REF!)*BI$6-SUMIF(#REF!,"*-Si-VEQ-*-"&amp;$A271&amp;"-"&amp;$AJ$2,#REF!)*BH$6)/BI$5</f>
        <v>#REF!</v>
      </c>
      <c r="BJ271" s="20" t="e">
        <f>(SUMIF(#REF!,"*-Si-VEQ-*-"&amp;$A271&amp;"-"&amp;$AJ$2,#REF!)*BJ$6-SUMIF(#REF!,"*-Si-VEQ-*-"&amp;$A271&amp;"-"&amp;$AJ$2,#REF!)*BI$6)/BJ$5</f>
        <v>#REF!</v>
      </c>
      <c r="BL271" s="25" t="e">
        <f>SUMIF(#REF!,"*-Si-USD-*-"&amp;$A271&amp;"-"&amp;$AJ$2,#REF!)</f>
        <v>#REF!</v>
      </c>
      <c r="BM271" s="21" t="e">
        <f>SUMIF(#REF!,"*-Si-USD-*-"&amp;$A271&amp;"-"&amp;$AJ$2,#REF!)</f>
        <v>#REF!</v>
      </c>
      <c r="BN271" s="21" t="e">
        <f>(SUMIF(#REF!,"*-Si-USD-*-"&amp;$A271&amp;"-"&amp;$AJ$2,#REF!)*BN$6-SUMIF(#REF!,"*-Si-USD-*-"&amp;$A271&amp;"-"&amp;$AJ$2,#REF!)*BM$6)/BN$5</f>
        <v>#REF!</v>
      </c>
      <c r="BO271" s="21" t="e">
        <f>(SUMIF(#REF!,"*-Si-USD-*-"&amp;$A271&amp;"-"&amp;$AJ$2,#REF!)*BO$6-SUMIF(#REF!,"*-Si-USD-*-"&amp;$A271&amp;"-"&amp;$AJ$2,#REF!)*BN$6)/BO$5</f>
        <v>#REF!</v>
      </c>
      <c r="BP271" s="21" t="e">
        <f>(SUMIF(#REF!,"*-Si-USD-*-"&amp;$A271&amp;"-"&amp;$AJ$2,#REF!)*BP$6-SUMIF(#REF!,"*-Si-USD-*-"&amp;$A271&amp;"-"&amp;$AJ$2,#REF!)*BO$6)/BP$5</f>
        <v>#REF!</v>
      </c>
      <c r="BQ271" s="21" t="e">
        <f>(SUMIF(#REF!,"*-Si-USD-*-"&amp;$A271&amp;"-"&amp;$AJ$2,#REF!)*BQ$6-SUMIF(#REF!,"*-Si-USD-*-"&amp;$A271&amp;"-"&amp;$AJ$2,#REF!)*BP$6)/BQ$5</f>
        <v>#REF!</v>
      </c>
      <c r="BR271" s="21" t="e">
        <f>(SUMIF(#REF!,"*-Si-USD-*-"&amp;$A271&amp;"-"&amp;$AJ$2,#REF!)*BR$6-SUMIF(#REF!,"*-Si-USD-*-"&amp;$A271&amp;"-"&amp;$AJ$2,#REF!)*BQ$6)/BR$5</f>
        <v>#REF!</v>
      </c>
      <c r="BS271" s="21" t="e">
        <f>(SUMIF(#REF!,"*-Si-USD-*-"&amp;$A271&amp;"-"&amp;$AJ$2,#REF!)*BS$6-SUMIF(#REF!,"*-Si-USD-*-"&amp;$A271&amp;"-"&amp;$AJ$2,#REF!)*BR$6)/BS$5</f>
        <v>#REF!</v>
      </c>
      <c r="BT271" s="21" t="e">
        <f>(SUMIF(#REF!,"*-Si-USD-*-"&amp;$A271&amp;"-"&amp;$AJ$2,#REF!)*BT$6-SUMIF(#REF!,"*-Si-USD-*-"&amp;$A271&amp;"-"&amp;$AJ$2,#REF!)*BS$6)/BT$5</f>
        <v>#REF!</v>
      </c>
      <c r="BU271" s="21" t="e">
        <f>(SUMIF(#REF!,"*-Si-USD-*-"&amp;$A271&amp;"-"&amp;$AJ$2,#REF!)*BU$6-SUMIF(#REF!,"*-Si-USD-*-"&amp;$A271&amp;"-"&amp;$AJ$2,#REF!)*BT$6)/BU$5</f>
        <v>#REF!</v>
      </c>
      <c r="BV271" s="21" t="e">
        <f>(SUMIF(#REF!,"*-Si-USD-*-"&amp;$A271&amp;"-"&amp;$AJ$2,#REF!)*BV$6-SUMIF(#REF!,"*-Si-USD-*-"&amp;$A271&amp;"-"&amp;$AJ$2,#REF!)*BU$6)/BV$5</f>
        <v>#REF!</v>
      </c>
      <c r="BW271" s="21" t="e">
        <f>(SUMIF(#REF!,"*-Si-USD-*-"&amp;$A271&amp;"-"&amp;$AJ$2,#REF!)*BW$6-SUMIF(#REF!,"*-Si-USD-*-"&amp;$A271&amp;"-"&amp;$AJ$2,#REF!)*BV$6)/BW$5</f>
        <v>#REF!</v>
      </c>
      <c r="BX271" s="21" t="e">
        <f>(SUMIF(#REF!,"*-Si-USD-*-"&amp;$A271&amp;"-"&amp;$AJ$2,#REF!)*BX$6-SUMIF(#REF!,"*-Si-USD-*-"&amp;$A271&amp;"-"&amp;$AJ$2,#REF!)*BW$6)/BX$5</f>
        <v>#REF!</v>
      </c>
      <c r="CB271" s="28">
        <f>IFERROR(1000*SUMIF(#REF!,"*-Si-*-Si-"&amp;$A271&amp;"-"&amp;$AJ$2,#REF!)/(SUM(CC271:CE271)*$BX$6),0)</f>
        <v>0</v>
      </c>
      <c r="CC271" s="22" t="e">
        <f>SUMIF(#REF!,"*-Si-VEF-Si-"&amp;$A271&amp;"-"&amp;$AJ$2,#REF!)</f>
        <v>#REF!</v>
      </c>
      <c r="CD271" s="23" t="e">
        <f>SUMIF(#REF!,"*-Si-VEQ-Si-"&amp;$A271&amp;"-"&amp;$AJ$2,#REF!)</f>
        <v>#REF!</v>
      </c>
      <c r="CE271" s="24" t="e">
        <f>SUMIF(#REF!,"*-Si-USD-Si-"&amp;$A271&amp;"-"&amp;$AJ$2,#REF!)</f>
        <v>#REF!</v>
      </c>
      <c r="CI271" s="15" t="str">
        <f t="shared" si="57"/>
        <v>E271</v>
      </c>
      <c r="CK271" s="16">
        <v>12</v>
      </c>
      <c r="CL271" s="16">
        <v>0</v>
      </c>
      <c r="CM271" s="16">
        <v>4</v>
      </c>
    </row>
    <row r="272" spans="1:91" ht="20.100000000000001" customHeight="1" x14ac:dyDescent="0.25">
      <c r="A272" s="18" t="s">
        <v>428</v>
      </c>
      <c r="E272" s="15" t="s">
        <v>429</v>
      </c>
      <c r="G272" s="15" t="str">
        <f t="shared" si="56"/>
        <v>D272</v>
      </c>
      <c r="I272" s="27">
        <f ca="1">IFERROR(1000*SUMIF(#REF!,"*-Si-*-*-"&amp;$A272&amp;"-"&amp;J$2,INDIRECT("'BD Ppto'!"&amp;#REF!))/(SUM(J272:L272)*L$415),0)</f>
        <v>0</v>
      </c>
      <c r="J272" s="19" t="e">
        <f ca="1">SUMIF(#REF!,"*-Si-VEF-*-"&amp;$A272&amp;"-"&amp;$J$2,INDIRECT("'BD Ppto'!"&amp;#REF!))</f>
        <v>#REF!</v>
      </c>
      <c r="K272" s="20" t="e">
        <f ca="1">SUMIF(#REF!,"*-Si-VEQ-*-"&amp;$A272&amp;"-"&amp;$J$2,INDIRECT("'BD Ppto'!"&amp;#REF!))</f>
        <v>#REF!</v>
      </c>
      <c r="L272" s="21" t="e">
        <f ca="1">SUMIF(#REF!,"*-Si-USD-*-"&amp;$A272&amp;"-"&amp;$J$2,INDIRECT("'BD Ppto'!"&amp;#REF!))</f>
        <v>#REF!</v>
      </c>
      <c r="N272" s="27">
        <f ca="1">IFERROR(1000*SUMIF(#REF!,"*-Si-*-*-"&amp;$A272&amp;"-"&amp;O$2,INDIRECT("'BD Ppto'!"&amp;#REF!))/(SUM(O272:Q272)*Q$415),0)</f>
        <v>0</v>
      </c>
      <c r="O272" s="19" t="e">
        <f ca="1">SUMIF(#REF!,"*-Si-VEF-*-"&amp;$A272&amp;"-"&amp;O$2,INDIRECT("'BD Ppto'!"&amp;#REF!))</f>
        <v>#REF!</v>
      </c>
      <c r="P272" s="20" t="e">
        <f ca="1">SUMIF(#REF!,"*-Si-VEQ-*-"&amp;$A272&amp;"-"&amp;O$2,INDIRECT("'BD Ppto'!"&amp;#REF!))</f>
        <v>#REF!</v>
      </c>
      <c r="Q272" s="21" t="e">
        <f ca="1">SUMIF(#REF!,"*-Si-USD-*-"&amp;$A272&amp;"-"&amp;O$2,INDIRECT("'BD Ppto'!"&amp;#REF!))</f>
        <v>#REF!</v>
      </c>
      <c r="S272" s="27">
        <f ca="1">IFERROR(1000*SUMIF(#REF!,"*-Si-*-*-"&amp;$A272&amp;"-"&amp;T$2,INDIRECT("'BD Ppto'!"&amp;#REF!))/(SUM(T272:V272)*V$415),0)</f>
        <v>0</v>
      </c>
      <c r="T272" s="19" t="e">
        <f ca="1">SUMIF(#REF!,"*-Si-VEF-*-"&amp;$A272&amp;"-"&amp;T$2,INDIRECT("'BD Ppto'!"&amp;#REF!))</f>
        <v>#REF!</v>
      </c>
      <c r="U272" s="20" t="e">
        <f ca="1">SUMIF(#REF!,"*-Si-VEQ-*-"&amp;$A272&amp;"-"&amp;T$2,INDIRECT("'BD Ppto'!"&amp;#REF!))</f>
        <v>#REF!</v>
      </c>
      <c r="V272" s="21" t="e">
        <f ca="1">SUMIF(#REF!,"*-Si-USD-*-"&amp;$A272&amp;"-"&amp;T$2,INDIRECT("'BD Ppto'!"&amp;#REF!))</f>
        <v>#REF!</v>
      </c>
      <c r="X272" s="27">
        <f ca="1">IFERROR(1000*SUMIF(#REF!,"*-Si-*-*-"&amp;$A272&amp;"-"&amp;Y$2,INDIRECT("'BD Ppto'!"&amp;#REF!))/(SUM(Y272:AA272)*AA$415),0)</f>
        <v>0</v>
      </c>
      <c r="Y272" s="19" t="e">
        <f ca="1">SUMIF(#REF!,"*-Si-VEF-*-"&amp;$A272&amp;"-"&amp;Y$2,INDIRECT("'BD Ppto'!"&amp;#REF!))</f>
        <v>#REF!</v>
      </c>
      <c r="Z272" s="20" t="e">
        <f ca="1">SUMIF(#REF!,"*-Si-VEQ-*-"&amp;$A272&amp;"-"&amp;Y$2,INDIRECT("'BD Ppto'!"&amp;#REF!))</f>
        <v>#REF!</v>
      </c>
      <c r="AA272" s="21" t="e">
        <f ca="1">SUMIF(#REF!,"*-Si-USD-*-"&amp;$A272&amp;"-"&amp;Y$2,INDIRECT("'BD Ppto'!"&amp;#REF!))</f>
        <v>#REF!</v>
      </c>
      <c r="AC272" s="28">
        <f ca="1">IFERROR(1000*SUMIF(#REF!,"*-Si-*-Si-"&amp;$A272&amp;"-"&amp;AD$2,INDIRECT("'BD Ppto'!"&amp;#REF!))/(SUM(AD272:AF272)*AF$415),0)</f>
        <v>0</v>
      </c>
      <c r="AD272" s="22" t="e">
        <f ca="1">SUMIF(#REF!,"*-Si-VEF-Si-"&amp;$A272&amp;"-"&amp;AD$2,INDIRECT("'BD Ppto'!"&amp;#REF!))</f>
        <v>#REF!</v>
      </c>
      <c r="AE272" s="23" t="e">
        <f ca="1">SUMIF(#REF!,"*-Si-VEQ-Si-"&amp;$A272&amp;"-"&amp;AD$2,INDIRECT("'BD Ppto'!"&amp;#REF!))</f>
        <v>#REF!</v>
      </c>
      <c r="AF272" s="24" t="e">
        <f ca="1">SUMIF(#REF!,"*-Si-USD-Si-"&amp;$A272&amp;"-"&amp;AD$2,INDIRECT("'BD Ppto'!"&amp;#REF!))</f>
        <v>#REF!</v>
      </c>
      <c r="AI272" s="27">
        <f>IFERROR(1000*SUMIF(#REF!,"*-Si-*-*-"&amp;$A272&amp;"-"&amp;$AJ$2,#REF!)/((SUMIF(#REF!,"*-Si-*-*-"&amp;$A272&amp;"-"&amp;$AJ$2,#REF!))*$AV$6),0)</f>
        <v>0</v>
      </c>
      <c r="AJ272" s="25" t="e">
        <f>SUMIF(#REF!,"*-Si-VEF-*-"&amp;$A272&amp;"-"&amp;$AJ$2,#REF!)</f>
        <v>#REF!</v>
      </c>
      <c r="AK272" s="19" t="e">
        <f>SUMIF(#REF!,"*-Si-VEF-*-"&amp;$A272&amp;"-"&amp;$AJ$2,#REF!)</f>
        <v>#REF!</v>
      </c>
      <c r="AL272" s="19" t="e">
        <f>(SUMIF(#REF!,"*-Si-VEF-*-"&amp;$A272&amp;"-"&amp;$AJ$2,#REF!)*AL$6-SUMIF(#REF!,"*-Si-VEF-*-"&amp;$A272&amp;"-"&amp;$AJ$2,#REF!)*AK$6)/AL$5</f>
        <v>#REF!</v>
      </c>
      <c r="AM272" s="19" t="e">
        <f>(SUMIF(#REF!,"*-Si-VEF-*-"&amp;$A272&amp;"-"&amp;$AJ$2,#REF!)*AM$6-SUMIF(#REF!,"*-Si-VEF-*-"&amp;$A272&amp;"-"&amp;$AJ$2,#REF!)*AL$6)/AM$5</f>
        <v>#REF!</v>
      </c>
      <c r="AN272" s="19" t="e">
        <f>(SUMIF(#REF!,"*-Si-VEF-*-"&amp;$A272&amp;"-"&amp;$AJ$2,#REF!)*AN$6-SUMIF(#REF!,"*-Si-VEF-*-"&amp;$A272&amp;"-"&amp;$AJ$2,#REF!)*AM$6)/AN$5</f>
        <v>#REF!</v>
      </c>
      <c r="AO272" s="19" t="e">
        <f>(SUMIF(#REF!,"*-Si-VEF-*-"&amp;$A272&amp;"-"&amp;$AJ$2,#REF!)*AO$6-SUMIF(#REF!,"*-Si-VEF-*-"&amp;$A272&amp;"-"&amp;$AJ$2,#REF!)*AN$6)/AO$5</f>
        <v>#REF!</v>
      </c>
      <c r="AP272" s="19" t="e">
        <f>(SUMIF(#REF!,"*-Si-VEF-*-"&amp;$A272&amp;"-"&amp;$AJ$2,#REF!)*AP$6-SUMIF(#REF!,"*-Si-VEF-*-"&amp;$A272&amp;"-"&amp;$AJ$2,#REF!)*AO$6)/AP$5</f>
        <v>#REF!</v>
      </c>
      <c r="AQ272" s="19" t="e">
        <f>(SUMIF(#REF!,"*-Si-VEF-*-"&amp;$A272&amp;"-"&amp;$AJ$2,#REF!)*AQ$6-SUMIF(#REF!,"*-Si-VEF-*-"&amp;$A272&amp;"-"&amp;$AJ$2,#REF!)*AP$6)/AQ$5</f>
        <v>#REF!</v>
      </c>
      <c r="AR272" s="19" t="e">
        <f>(SUMIF(#REF!,"*-Si-VEF-*-"&amp;$A272&amp;"-"&amp;$AJ$2,#REF!)*AR$6-SUMIF(#REF!,"*-Si-VEF-*-"&amp;$A272&amp;"-"&amp;$AJ$2,#REF!)*AQ$6)/AR$5</f>
        <v>#REF!</v>
      </c>
      <c r="AS272" s="19" t="e">
        <f>(SUMIF(#REF!,"*-Si-VEF-*-"&amp;$A272&amp;"-"&amp;$AJ$2,#REF!)*AS$6-SUMIF(#REF!,"*-Si-VEF-*-"&amp;$A272&amp;"-"&amp;$AJ$2,#REF!)*AR$6)/AS$5</f>
        <v>#REF!</v>
      </c>
      <c r="AT272" s="19" t="e">
        <f>(SUMIF(#REF!,"*-Si-VEF-*-"&amp;$A272&amp;"-"&amp;$AJ$2,#REF!)*AT$6-SUMIF(#REF!,"*-Si-VEF-*-"&amp;$A272&amp;"-"&amp;$AJ$2,#REF!)*AS$6)/AT$5</f>
        <v>#REF!</v>
      </c>
      <c r="AU272" s="19" t="e">
        <f>(SUMIF(#REF!,"*-Si-VEF-*-"&amp;$A272&amp;"-"&amp;$AJ$2,#REF!)*AU$6-SUMIF(#REF!,"*-Si-VEF-*-"&amp;$A272&amp;"-"&amp;$AJ$2,#REF!)*AT$6)/AU$5</f>
        <v>#REF!</v>
      </c>
      <c r="AV272" s="19" t="e">
        <f>(SUMIF(#REF!,"*-Si-VEF-*-"&amp;$A272&amp;"-"&amp;$AJ$2,#REF!)*AV$6-SUMIF(#REF!,"*-Si-VEF-*-"&amp;$A272&amp;"-"&amp;$AJ$2,#REF!)*AU$6)/AV$5</f>
        <v>#REF!</v>
      </c>
      <c r="AX272" s="25" t="e">
        <f>SUMIF(#REF!,"*-Si-VEQ-*-"&amp;$A272&amp;"-"&amp;$AJ$2,#REF!)</f>
        <v>#REF!</v>
      </c>
      <c r="AY272" s="20" t="e">
        <f>SUMIF(#REF!,"*-Si-VEQ-*-"&amp;$A272&amp;"-"&amp;$AJ$2,#REF!)</f>
        <v>#REF!</v>
      </c>
      <c r="AZ272" s="20" t="e">
        <f>(SUMIF(#REF!,"*-Si-VEQ-*-"&amp;$A272&amp;"-"&amp;$AJ$2,#REF!)*AZ$6-SUMIF(#REF!,"*-Si-VEQ-*-"&amp;$A272&amp;"-"&amp;$AJ$2,#REF!)*AY$6)/AZ$5</f>
        <v>#REF!</v>
      </c>
      <c r="BA272" s="20" t="e">
        <f>(SUMIF(#REF!,"*-Si-VEQ-*-"&amp;$A272&amp;"-"&amp;$AJ$2,#REF!)*BA$6-SUMIF(#REF!,"*-Si-VEQ-*-"&amp;$A272&amp;"-"&amp;$AJ$2,#REF!)*AZ$6)/BA$5</f>
        <v>#REF!</v>
      </c>
      <c r="BB272" s="20" t="e">
        <f>(SUMIF(#REF!,"*-Si-VEQ-*-"&amp;$A272&amp;"-"&amp;$AJ$2,#REF!)*BB$6-SUMIF(#REF!,"*-Si-VEQ-*-"&amp;$A272&amp;"-"&amp;$AJ$2,#REF!)*BA$6)/BB$5</f>
        <v>#REF!</v>
      </c>
      <c r="BC272" s="20" t="e">
        <f>(SUMIF(#REF!,"*-Si-VEQ-*-"&amp;$A272&amp;"-"&amp;$AJ$2,#REF!)*BC$6-SUMIF(#REF!,"*-Si-VEQ-*-"&amp;$A272&amp;"-"&amp;$AJ$2,#REF!)*BB$6)/BC$5</f>
        <v>#REF!</v>
      </c>
      <c r="BD272" s="20" t="e">
        <f>(SUMIF(#REF!,"*-Si-VEQ-*-"&amp;$A272&amp;"-"&amp;$AJ$2,#REF!)*BD$6-SUMIF(#REF!,"*-Si-VEQ-*-"&amp;$A272&amp;"-"&amp;$AJ$2,#REF!)*BC$6)/BD$5</f>
        <v>#REF!</v>
      </c>
      <c r="BE272" s="20" t="e">
        <f>(SUMIF(#REF!,"*-Si-VEQ-*-"&amp;$A272&amp;"-"&amp;$AJ$2,#REF!)*BE$6-SUMIF(#REF!,"*-Si-VEQ-*-"&amp;$A272&amp;"-"&amp;$AJ$2,#REF!)*BD$6)/BE$5</f>
        <v>#REF!</v>
      </c>
      <c r="BF272" s="20" t="e">
        <f>(SUMIF(#REF!,"*-Si-VEQ-*-"&amp;$A272&amp;"-"&amp;$AJ$2,#REF!)*BF$6-SUMIF(#REF!,"*-Si-VEQ-*-"&amp;$A272&amp;"-"&amp;$AJ$2,#REF!)*BE$6)/BF$5</f>
        <v>#REF!</v>
      </c>
      <c r="BG272" s="20" t="e">
        <f>(SUMIF(#REF!,"*-Si-VEQ-*-"&amp;$A272&amp;"-"&amp;$AJ$2,#REF!)*BG$6-SUMIF(#REF!,"*-Si-VEQ-*-"&amp;$A272&amp;"-"&amp;$AJ$2,#REF!)*BF$6)/BG$5</f>
        <v>#REF!</v>
      </c>
      <c r="BH272" s="20" t="e">
        <f>(SUMIF(#REF!,"*-Si-VEQ-*-"&amp;$A272&amp;"-"&amp;$AJ$2,#REF!)*BH$6-SUMIF(#REF!,"*-Si-VEQ-*-"&amp;$A272&amp;"-"&amp;$AJ$2,#REF!)*BG$6)/BH$5</f>
        <v>#REF!</v>
      </c>
      <c r="BI272" s="20" t="e">
        <f>(SUMIF(#REF!,"*-Si-VEQ-*-"&amp;$A272&amp;"-"&amp;$AJ$2,#REF!)*BI$6-SUMIF(#REF!,"*-Si-VEQ-*-"&amp;$A272&amp;"-"&amp;$AJ$2,#REF!)*BH$6)/BI$5</f>
        <v>#REF!</v>
      </c>
      <c r="BJ272" s="20" t="e">
        <f>(SUMIF(#REF!,"*-Si-VEQ-*-"&amp;$A272&amp;"-"&amp;$AJ$2,#REF!)*BJ$6-SUMIF(#REF!,"*-Si-VEQ-*-"&amp;$A272&amp;"-"&amp;$AJ$2,#REF!)*BI$6)/BJ$5</f>
        <v>#REF!</v>
      </c>
      <c r="BL272" s="25" t="e">
        <f>SUMIF(#REF!,"*-Si-USD-*-"&amp;$A272&amp;"-"&amp;$AJ$2,#REF!)</f>
        <v>#REF!</v>
      </c>
      <c r="BM272" s="21" t="e">
        <f>SUMIF(#REF!,"*-Si-USD-*-"&amp;$A272&amp;"-"&amp;$AJ$2,#REF!)</f>
        <v>#REF!</v>
      </c>
      <c r="BN272" s="21" t="e">
        <f>(SUMIF(#REF!,"*-Si-USD-*-"&amp;$A272&amp;"-"&amp;$AJ$2,#REF!)*BN$6-SUMIF(#REF!,"*-Si-USD-*-"&amp;$A272&amp;"-"&amp;$AJ$2,#REF!)*BM$6)/BN$5</f>
        <v>#REF!</v>
      </c>
      <c r="BO272" s="21" t="e">
        <f>(SUMIF(#REF!,"*-Si-USD-*-"&amp;$A272&amp;"-"&amp;$AJ$2,#REF!)*BO$6-SUMIF(#REF!,"*-Si-USD-*-"&amp;$A272&amp;"-"&amp;$AJ$2,#REF!)*BN$6)/BO$5</f>
        <v>#REF!</v>
      </c>
      <c r="BP272" s="21" t="e">
        <f>(SUMIF(#REF!,"*-Si-USD-*-"&amp;$A272&amp;"-"&amp;$AJ$2,#REF!)*BP$6-SUMIF(#REF!,"*-Si-USD-*-"&amp;$A272&amp;"-"&amp;$AJ$2,#REF!)*BO$6)/BP$5</f>
        <v>#REF!</v>
      </c>
      <c r="BQ272" s="21" t="e">
        <f>(SUMIF(#REF!,"*-Si-USD-*-"&amp;$A272&amp;"-"&amp;$AJ$2,#REF!)*BQ$6-SUMIF(#REF!,"*-Si-USD-*-"&amp;$A272&amp;"-"&amp;$AJ$2,#REF!)*BP$6)/BQ$5</f>
        <v>#REF!</v>
      </c>
      <c r="BR272" s="21" t="e">
        <f>(SUMIF(#REF!,"*-Si-USD-*-"&amp;$A272&amp;"-"&amp;$AJ$2,#REF!)*BR$6-SUMIF(#REF!,"*-Si-USD-*-"&amp;$A272&amp;"-"&amp;$AJ$2,#REF!)*BQ$6)/BR$5</f>
        <v>#REF!</v>
      </c>
      <c r="BS272" s="21" t="e">
        <f>(SUMIF(#REF!,"*-Si-USD-*-"&amp;$A272&amp;"-"&amp;$AJ$2,#REF!)*BS$6-SUMIF(#REF!,"*-Si-USD-*-"&amp;$A272&amp;"-"&amp;$AJ$2,#REF!)*BR$6)/BS$5</f>
        <v>#REF!</v>
      </c>
      <c r="BT272" s="21" t="e">
        <f>(SUMIF(#REF!,"*-Si-USD-*-"&amp;$A272&amp;"-"&amp;$AJ$2,#REF!)*BT$6-SUMIF(#REF!,"*-Si-USD-*-"&amp;$A272&amp;"-"&amp;$AJ$2,#REF!)*BS$6)/BT$5</f>
        <v>#REF!</v>
      </c>
      <c r="BU272" s="21" t="e">
        <f>(SUMIF(#REF!,"*-Si-USD-*-"&amp;$A272&amp;"-"&amp;$AJ$2,#REF!)*BU$6-SUMIF(#REF!,"*-Si-USD-*-"&amp;$A272&amp;"-"&amp;$AJ$2,#REF!)*BT$6)/BU$5</f>
        <v>#REF!</v>
      </c>
      <c r="BV272" s="21" t="e">
        <f>(SUMIF(#REF!,"*-Si-USD-*-"&amp;$A272&amp;"-"&amp;$AJ$2,#REF!)*BV$6-SUMIF(#REF!,"*-Si-USD-*-"&amp;$A272&amp;"-"&amp;$AJ$2,#REF!)*BU$6)/BV$5</f>
        <v>#REF!</v>
      </c>
      <c r="BW272" s="21" t="e">
        <f>(SUMIF(#REF!,"*-Si-USD-*-"&amp;$A272&amp;"-"&amp;$AJ$2,#REF!)*BW$6-SUMIF(#REF!,"*-Si-USD-*-"&amp;$A272&amp;"-"&amp;$AJ$2,#REF!)*BV$6)/BW$5</f>
        <v>#REF!</v>
      </c>
      <c r="BX272" s="21" t="e">
        <f>(SUMIF(#REF!,"*-Si-USD-*-"&amp;$A272&amp;"-"&amp;$AJ$2,#REF!)*BX$6-SUMIF(#REF!,"*-Si-USD-*-"&amp;$A272&amp;"-"&amp;$AJ$2,#REF!)*BW$6)/BX$5</f>
        <v>#REF!</v>
      </c>
      <c r="CB272" s="28">
        <f>IFERROR(1000*SUMIF(#REF!,"*-Si-*-Si-"&amp;$A272&amp;"-"&amp;$AJ$2,#REF!)/(SUM(CC272:CE272)*$BX$6),0)</f>
        <v>0</v>
      </c>
      <c r="CC272" s="22" t="e">
        <f>SUMIF(#REF!,"*-Si-VEF-Si-"&amp;$A272&amp;"-"&amp;$AJ$2,#REF!)</f>
        <v>#REF!</v>
      </c>
      <c r="CD272" s="23" t="e">
        <f>SUMIF(#REF!,"*-Si-VEQ-Si-"&amp;$A272&amp;"-"&amp;$AJ$2,#REF!)</f>
        <v>#REF!</v>
      </c>
      <c r="CE272" s="24" t="e">
        <f>SUMIF(#REF!,"*-Si-USD-Si-"&amp;$A272&amp;"-"&amp;$AJ$2,#REF!)</f>
        <v>#REF!</v>
      </c>
      <c r="CI272" s="15" t="str">
        <f t="shared" si="57"/>
        <v>E272</v>
      </c>
      <c r="CK272" s="16">
        <v>18</v>
      </c>
      <c r="CL272" s="16">
        <v>0</v>
      </c>
      <c r="CM272" s="16">
        <v>4</v>
      </c>
    </row>
    <row r="273" spans="1:91" ht="20.100000000000001" customHeight="1" x14ac:dyDescent="0.25">
      <c r="A273" s="18" t="s">
        <v>430</v>
      </c>
      <c r="E273" s="15" t="s">
        <v>431</v>
      </c>
      <c r="G273" s="15" t="str">
        <f t="shared" si="56"/>
        <v>D273</v>
      </c>
      <c r="I273" s="27">
        <f ca="1">IFERROR(1000*SUMIF(#REF!,"*-Si-*-*-"&amp;$A273&amp;"-"&amp;J$2,INDIRECT("'BD Ppto'!"&amp;#REF!))/(SUM(J273:L273)*L$415),0)</f>
        <v>0</v>
      </c>
      <c r="J273" s="19" t="e">
        <f ca="1">SUMIF(#REF!,"*-Si-VEF-*-"&amp;$A273&amp;"-"&amp;$J$2,INDIRECT("'BD Ppto'!"&amp;#REF!))</f>
        <v>#REF!</v>
      </c>
      <c r="K273" s="20" t="e">
        <f ca="1">SUMIF(#REF!,"*-Si-VEQ-*-"&amp;$A273&amp;"-"&amp;$J$2,INDIRECT("'BD Ppto'!"&amp;#REF!))</f>
        <v>#REF!</v>
      </c>
      <c r="L273" s="21" t="e">
        <f ca="1">SUMIF(#REF!,"*-Si-USD-*-"&amp;$A273&amp;"-"&amp;$J$2,INDIRECT("'BD Ppto'!"&amp;#REF!))</f>
        <v>#REF!</v>
      </c>
      <c r="N273" s="27">
        <f ca="1">IFERROR(1000*SUMIF(#REF!,"*-Si-*-*-"&amp;$A273&amp;"-"&amp;O$2,INDIRECT("'BD Ppto'!"&amp;#REF!))/(SUM(O273:Q273)*Q$415),0)</f>
        <v>0</v>
      </c>
      <c r="O273" s="19" t="e">
        <f ca="1">SUMIF(#REF!,"*-Si-VEF-*-"&amp;$A273&amp;"-"&amp;O$2,INDIRECT("'BD Ppto'!"&amp;#REF!))</f>
        <v>#REF!</v>
      </c>
      <c r="P273" s="20" t="e">
        <f ca="1">SUMIF(#REF!,"*-Si-VEQ-*-"&amp;$A273&amp;"-"&amp;O$2,INDIRECT("'BD Ppto'!"&amp;#REF!))</f>
        <v>#REF!</v>
      </c>
      <c r="Q273" s="21" t="e">
        <f ca="1">SUMIF(#REF!,"*-Si-USD-*-"&amp;$A273&amp;"-"&amp;O$2,INDIRECT("'BD Ppto'!"&amp;#REF!))</f>
        <v>#REF!</v>
      </c>
      <c r="S273" s="27">
        <f ca="1">IFERROR(1000*SUMIF(#REF!,"*-Si-*-*-"&amp;$A273&amp;"-"&amp;T$2,INDIRECT("'BD Ppto'!"&amp;#REF!))/(SUM(T273:V273)*V$415),0)</f>
        <v>0</v>
      </c>
      <c r="T273" s="19" t="e">
        <f ca="1">SUMIF(#REF!,"*-Si-VEF-*-"&amp;$A273&amp;"-"&amp;T$2,INDIRECT("'BD Ppto'!"&amp;#REF!))</f>
        <v>#REF!</v>
      </c>
      <c r="U273" s="20" t="e">
        <f ca="1">SUMIF(#REF!,"*-Si-VEQ-*-"&amp;$A273&amp;"-"&amp;T$2,INDIRECT("'BD Ppto'!"&amp;#REF!))</f>
        <v>#REF!</v>
      </c>
      <c r="V273" s="21" t="e">
        <f ca="1">SUMIF(#REF!,"*-Si-USD-*-"&amp;$A273&amp;"-"&amp;T$2,INDIRECT("'BD Ppto'!"&amp;#REF!))</f>
        <v>#REF!</v>
      </c>
      <c r="X273" s="27">
        <f ca="1">IFERROR(1000*SUMIF(#REF!,"*-Si-*-*-"&amp;$A273&amp;"-"&amp;Y$2,INDIRECT("'BD Ppto'!"&amp;#REF!))/(SUM(Y273:AA273)*AA$415),0)</f>
        <v>0</v>
      </c>
      <c r="Y273" s="19" t="e">
        <f ca="1">SUMIF(#REF!,"*-Si-VEF-*-"&amp;$A273&amp;"-"&amp;Y$2,INDIRECT("'BD Ppto'!"&amp;#REF!))</f>
        <v>#REF!</v>
      </c>
      <c r="Z273" s="20" t="e">
        <f ca="1">SUMIF(#REF!,"*-Si-VEQ-*-"&amp;$A273&amp;"-"&amp;Y$2,INDIRECT("'BD Ppto'!"&amp;#REF!))</f>
        <v>#REF!</v>
      </c>
      <c r="AA273" s="21" t="e">
        <f ca="1">SUMIF(#REF!,"*-Si-USD-*-"&amp;$A273&amp;"-"&amp;Y$2,INDIRECT("'BD Ppto'!"&amp;#REF!))</f>
        <v>#REF!</v>
      </c>
      <c r="AC273" s="28">
        <f ca="1">IFERROR(1000*SUMIF(#REF!,"*-Si-*-Si-"&amp;$A273&amp;"-"&amp;AD$2,INDIRECT("'BD Ppto'!"&amp;#REF!))/(SUM(AD273:AF273)*AF$415),0)</f>
        <v>0</v>
      </c>
      <c r="AD273" s="22" t="e">
        <f ca="1">SUMIF(#REF!,"*-Si-VEF-Si-"&amp;$A273&amp;"-"&amp;AD$2,INDIRECT("'BD Ppto'!"&amp;#REF!))</f>
        <v>#REF!</v>
      </c>
      <c r="AE273" s="23" t="e">
        <f ca="1">SUMIF(#REF!,"*-Si-VEQ-Si-"&amp;$A273&amp;"-"&amp;AD$2,INDIRECT("'BD Ppto'!"&amp;#REF!))</f>
        <v>#REF!</v>
      </c>
      <c r="AF273" s="24" t="e">
        <f ca="1">SUMIF(#REF!,"*-Si-USD-Si-"&amp;$A273&amp;"-"&amp;AD$2,INDIRECT("'BD Ppto'!"&amp;#REF!))</f>
        <v>#REF!</v>
      </c>
      <c r="AI273" s="27">
        <f>IFERROR(1000*SUMIF(#REF!,"*-Si-*-*-"&amp;$A273&amp;"-"&amp;$AJ$2,#REF!)/((SUMIF(#REF!,"*-Si-*-*-"&amp;$A273&amp;"-"&amp;$AJ$2,#REF!))*$AV$6),0)</f>
        <v>0</v>
      </c>
      <c r="AJ273" s="25" t="e">
        <f>SUMIF(#REF!,"*-Si-VEF-*-"&amp;$A273&amp;"-"&amp;$AJ$2,#REF!)</f>
        <v>#REF!</v>
      </c>
      <c r="AK273" s="19" t="e">
        <f>SUMIF(#REF!,"*-Si-VEF-*-"&amp;$A273&amp;"-"&amp;$AJ$2,#REF!)</f>
        <v>#REF!</v>
      </c>
      <c r="AL273" s="19" t="e">
        <f>(SUMIF(#REF!,"*-Si-VEF-*-"&amp;$A273&amp;"-"&amp;$AJ$2,#REF!)*AL$6-SUMIF(#REF!,"*-Si-VEF-*-"&amp;$A273&amp;"-"&amp;$AJ$2,#REF!)*AK$6)/AL$5</f>
        <v>#REF!</v>
      </c>
      <c r="AM273" s="19" t="e">
        <f>(SUMIF(#REF!,"*-Si-VEF-*-"&amp;$A273&amp;"-"&amp;$AJ$2,#REF!)*AM$6-SUMIF(#REF!,"*-Si-VEF-*-"&amp;$A273&amp;"-"&amp;$AJ$2,#REF!)*AL$6)/AM$5</f>
        <v>#REF!</v>
      </c>
      <c r="AN273" s="19" t="e">
        <f>(SUMIF(#REF!,"*-Si-VEF-*-"&amp;$A273&amp;"-"&amp;$AJ$2,#REF!)*AN$6-SUMIF(#REF!,"*-Si-VEF-*-"&amp;$A273&amp;"-"&amp;$AJ$2,#REF!)*AM$6)/AN$5</f>
        <v>#REF!</v>
      </c>
      <c r="AO273" s="19" t="e">
        <f>(SUMIF(#REF!,"*-Si-VEF-*-"&amp;$A273&amp;"-"&amp;$AJ$2,#REF!)*AO$6-SUMIF(#REF!,"*-Si-VEF-*-"&amp;$A273&amp;"-"&amp;$AJ$2,#REF!)*AN$6)/AO$5</f>
        <v>#REF!</v>
      </c>
      <c r="AP273" s="19" t="e">
        <f>(SUMIF(#REF!,"*-Si-VEF-*-"&amp;$A273&amp;"-"&amp;$AJ$2,#REF!)*AP$6-SUMIF(#REF!,"*-Si-VEF-*-"&amp;$A273&amp;"-"&amp;$AJ$2,#REF!)*AO$6)/AP$5</f>
        <v>#REF!</v>
      </c>
      <c r="AQ273" s="19" t="e">
        <f>(SUMIF(#REF!,"*-Si-VEF-*-"&amp;$A273&amp;"-"&amp;$AJ$2,#REF!)*AQ$6-SUMIF(#REF!,"*-Si-VEF-*-"&amp;$A273&amp;"-"&amp;$AJ$2,#REF!)*AP$6)/AQ$5</f>
        <v>#REF!</v>
      </c>
      <c r="AR273" s="19" t="e">
        <f>(SUMIF(#REF!,"*-Si-VEF-*-"&amp;$A273&amp;"-"&amp;$AJ$2,#REF!)*AR$6-SUMIF(#REF!,"*-Si-VEF-*-"&amp;$A273&amp;"-"&amp;$AJ$2,#REF!)*AQ$6)/AR$5</f>
        <v>#REF!</v>
      </c>
      <c r="AS273" s="19" t="e">
        <f>(SUMIF(#REF!,"*-Si-VEF-*-"&amp;$A273&amp;"-"&amp;$AJ$2,#REF!)*AS$6-SUMIF(#REF!,"*-Si-VEF-*-"&amp;$A273&amp;"-"&amp;$AJ$2,#REF!)*AR$6)/AS$5</f>
        <v>#REF!</v>
      </c>
      <c r="AT273" s="19" t="e">
        <f>(SUMIF(#REF!,"*-Si-VEF-*-"&amp;$A273&amp;"-"&amp;$AJ$2,#REF!)*AT$6-SUMIF(#REF!,"*-Si-VEF-*-"&amp;$A273&amp;"-"&amp;$AJ$2,#REF!)*AS$6)/AT$5</f>
        <v>#REF!</v>
      </c>
      <c r="AU273" s="19" t="e">
        <f>(SUMIF(#REF!,"*-Si-VEF-*-"&amp;$A273&amp;"-"&amp;$AJ$2,#REF!)*AU$6-SUMIF(#REF!,"*-Si-VEF-*-"&amp;$A273&amp;"-"&amp;$AJ$2,#REF!)*AT$6)/AU$5</f>
        <v>#REF!</v>
      </c>
      <c r="AV273" s="19" t="e">
        <f>(SUMIF(#REF!,"*-Si-VEF-*-"&amp;$A273&amp;"-"&amp;$AJ$2,#REF!)*AV$6-SUMIF(#REF!,"*-Si-VEF-*-"&amp;$A273&amp;"-"&amp;$AJ$2,#REF!)*AU$6)/AV$5</f>
        <v>#REF!</v>
      </c>
      <c r="AX273" s="25" t="e">
        <f>SUMIF(#REF!,"*-Si-VEQ-*-"&amp;$A273&amp;"-"&amp;$AJ$2,#REF!)</f>
        <v>#REF!</v>
      </c>
      <c r="AY273" s="20" t="e">
        <f>SUMIF(#REF!,"*-Si-VEQ-*-"&amp;$A273&amp;"-"&amp;$AJ$2,#REF!)</f>
        <v>#REF!</v>
      </c>
      <c r="AZ273" s="20" t="e">
        <f>(SUMIF(#REF!,"*-Si-VEQ-*-"&amp;$A273&amp;"-"&amp;$AJ$2,#REF!)*AZ$6-SUMIF(#REF!,"*-Si-VEQ-*-"&amp;$A273&amp;"-"&amp;$AJ$2,#REF!)*AY$6)/AZ$5</f>
        <v>#REF!</v>
      </c>
      <c r="BA273" s="20" t="e">
        <f>(SUMIF(#REF!,"*-Si-VEQ-*-"&amp;$A273&amp;"-"&amp;$AJ$2,#REF!)*BA$6-SUMIF(#REF!,"*-Si-VEQ-*-"&amp;$A273&amp;"-"&amp;$AJ$2,#REF!)*AZ$6)/BA$5</f>
        <v>#REF!</v>
      </c>
      <c r="BB273" s="20" t="e">
        <f>(SUMIF(#REF!,"*-Si-VEQ-*-"&amp;$A273&amp;"-"&amp;$AJ$2,#REF!)*BB$6-SUMIF(#REF!,"*-Si-VEQ-*-"&amp;$A273&amp;"-"&amp;$AJ$2,#REF!)*BA$6)/BB$5</f>
        <v>#REF!</v>
      </c>
      <c r="BC273" s="20" t="e">
        <f>(SUMIF(#REF!,"*-Si-VEQ-*-"&amp;$A273&amp;"-"&amp;$AJ$2,#REF!)*BC$6-SUMIF(#REF!,"*-Si-VEQ-*-"&amp;$A273&amp;"-"&amp;$AJ$2,#REF!)*BB$6)/BC$5</f>
        <v>#REF!</v>
      </c>
      <c r="BD273" s="20" t="e">
        <f>(SUMIF(#REF!,"*-Si-VEQ-*-"&amp;$A273&amp;"-"&amp;$AJ$2,#REF!)*BD$6-SUMIF(#REF!,"*-Si-VEQ-*-"&amp;$A273&amp;"-"&amp;$AJ$2,#REF!)*BC$6)/BD$5</f>
        <v>#REF!</v>
      </c>
      <c r="BE273" s="20" t="e">
        <f>(SUMIF(#REF!,"*-Si-VEQ-*-"&amp;$A273&amp;"-"&amp;$AJ$2,#REF!)*BE$6-SUMIF(#REF!,"*-Si-VEQ-*-"&amp;$A273&amp;"-"&amp;$AJ$2,#REF!)*BD$6)/BE$5</f>
        <v>#REF!</v>
      </c>
      <c r="BF273" s="20" t="e">
        <f>(SUMIF(#REF!,"*-Si-VEQ-*-"&amp;$A273&amp;"-"&amp;$AJ$2,#REF!)*BF$6-SUMIF(#REF!,"*-Si-VEQ-*-"&amp;$A273&amp;"-"&amp;$AJ$2,#REF!)*BE$6)/BF$5</f>
        <v>#REF!</v>
      </c>
      <c r="BG273" s="20" t="e">
        <f>(SUMIF(#REF!,"*-Si-VEQ-*-"&amp;$A273&amp;"-"&amp;$AJ$2,#REF!)*BG$6-SUMIF(#REF!,"*-Si-VEQ-*-"&amp;$A273&amp;"-"&amp;$AJ$2,#REF!)*BF$6)/BG$5</f>
        <v>#REF!</v>
      </c>
      <c r="BH273" s="20" t="e">
        <f>(SUMIF(#REF!,"*-Si-VEQ-*-"&amp;$A273&amp;"-"&amp;$AJ$2,#REF!)*BH$6-SUMIF(#REF!,"*-Si-VEQ-*-"&amp;$A273&amp;"-"&amp;$AJ$2,#REF!)*BG$6)/BH$5</f>
        <v>#REF!</v>
      </c>
      <c r="BI273" s="20" t="e">
        <f>(SUMIF(#REF!,"*-Si-VEQ-*-"&amp;$A273&amp;"-"&amp;$AJ$2,#REF!)*BI$6-SUMIF(#REF!,"*-Si-VEQ-*-"&amp;$A273&amp;"-"&amp;$AJ$2,#REF!)*BH$6)/BI$5</f>
        <v>#REF!</v>
      </c>
      <c r="BJ273" s="20" t="e">
        <f>(SUMIF(#REF!,"*-Si-VEQ-*-"&amp;$A273&amp;"-"&amp;$AJ$2,#REF!)*BJ$6-SUMIF(#REF!,"*-Si-VEQ-*-"&amp;$A273&amp;"-"&amp;$AJ$2,#REF!)*BI$6)/BJ$5</f>
        <v>#REF!</v>
      </c>
      <c r="BL273" s="25" t="e">
        <f>SUMIF(#REF!,"*-Si-USD-*-"&amp;$A273&amp;"-"&amp;$AJ$2,#REF!)</f>
        <v>#REF!</v>
      </c>
      <c r="BM273" s="21" t="e">
        <f>SUMIF(#REF!,"*-Si-USD-*-"&amp;$A273&amp;"-"&amp;$AJ$2,#REF!)</f>
        <v>#REF!</v>
      </c>
      <c r="BN273" s="21" t="e">
        <f>(SUMIF(#REF!,"*-Si-USD-*-"&amp;$A273&amp;"-"&amp;$AJ$2,#REF!)*BN$6-SUMIF(#REF!,"*-Si-USD-*-"&amp;$A273&amp;"-"&amp;$AJ$2,#REF!)*BM$6)/BN$5</f>
        <v>#REF!</v>
      </c>
      <c r="BO273" s="21" t="e">
        <f>(SUMIF(#REF!,"*-Si-USD-*-"&amp;$A273&amp;"-"&amp;$AJ$2,#REF!)*BO$6-SUMIF(#REF!,"*-Si-USD-*-"&amp;$A273&amp;"-"&amp;$AJ$2,#REF!)*BN$6)/BO$5</f>
        <v>#REF!</v>
      </c>
      <c r="BP273" s="21" t="e">
        <f>(SUMIF(#REF!,"*-Si-USD-*-"&amp;$A273&amp;"-"&amp;$AJ$2,#REF!)*BP$6-SUMIF(#REF!,"*-Si-USD-*-"&amp;$A273&amp;"-"&amp;$AJ$2,#REF!)*BO$6)/BP$5</f>
        <v>#REF!</v>
      </c>
      <c r="BQ273" s="21" t="e">
        <f>(SUMIF(#REF!,"*-Si-USD-*-"&amp;$A273&amp;"-"&amp;$AJ$2,#REF!)*BQ$6-SUMIF(#REF!,"*-Si-USD-*-"&amp;$A273&amp;"-"&amp;$AJ$2,#REF!)*BP$6)/BQ$5</f>
        <v>#REF!</v>
      </c>
      <c r="BR273" s="21" t="e">
        <f>(SUMIF(#REF!,"*-Si-USD-*-"&amp;$A273&amp;"-"&amp;$AJ$2,#REF!)*BR$6-SUMIF(#REF!,"*-Si-USD-*-"&amp;$A273&amp;"-"&amp;$AJ$2,#REF!)*BQ$6)/BR$5</f>
        <v>#REF!</v>
      </c>
      <c r="BS273" s="21" t="e">
        <f>(SUMIF(#REF!,"*-Si-USD-*-"&amp;$A273&amp;"-"&amp;$AJ$2,#REF!)*BS$6-SUMIF(#REF!,"*-Si-USD-*-"&amp;$A273&amp;"-"&amp;$AJ$2,#REF!)*BR$6)/BS$5</f>
        <v>#REF!</v>
      </c>
      <c r="BT273" s="21" t="e">
        <f>(SUMIF(#REF!,"*-Si-USD-*-"&amp;$A273&amp;"-"&amp;$AJ$2,#REF!)*BT$6-SUMIF(#REF!,"*-Si-USD-*-"&amp;$A273&amp;"-"&amp;$AJ$2,#REF!)*BS$6)/BT$5</f>
        <v>#REF!</v>
      </c>
      <c r="BU273" s="21" t="e">
        <f>(SUMIF(#REF!,"*-Si-USD-*-"&amp;$A273&amp;"-"&amp;$AJ$2,#REF!)*BU$6-SUMIF(#REF!,"*-Si-USD-*-"&amp;$A273&amp;"-"&amp;$AJ$2,#REF!)*BT$6)/BU$5</f>
        <v>#REF!</v>
      </c>
      <c r="BV273" s="21" t="e">
        <f>(SUMIF(#REF!,"*-Si-USD-*-"&amp;$A273&amp;"-"&amp;$AJ$2,#REF!)*BV$6-SUMIF(#REF!,"*-Si-USD-*-"&amp;$A273&amp;"-"&amp;$AJ$2,#REF!)*BU$6)/BV$5</f>
        <v>#REF!</v>
      </c>
      <c r="BW273" s="21" t="e">
        <f>(SUMIF(#REF!,"*-Si-USD-*-"&amp;$A273&amp;"-"&amp;$AJ$2,#REF!)*BW$6-SUMIF(#REF!,"*-Si-USD-*-"&amp;$A273&amp;"-"&amp;$AJ$2,#REF!)*BV$6)/BW$5</f>
        <v>#REF!</v>
      </c>
      <c r="BX273" s="21" t="e">
        <f>(SUMIF(#REF!,"*-Si-USD-*-"&amp;$A273&amp;"-"&amp;$AJ$2,#REF!)*BX$6-SUMIF(#REF!,"*-Si-USD-*-"&amp;$A273&amp;"-"&amp;$AJ$2,#REF!)*BW$6)/BX$5</f>
        <v>#REF!</v>
      </c>
      <c r="CB273" s="28">
        <f>IFERROR(1000*SUMIF(#REF!,"*-Si-*-Si-"&amp;$A273&amp;"-"&amp;$AJ$2,#REF!)/(SUM(CC273:CE273)*$BX$6),0)</f>
        <v>0</v>
      </c>
      <c r="CC273" s="22" t="e">
        <f>SUMIF(#REF!,"*-Si-VEF-Si-"&amp;$A273&amp;"-"&amp;$AJ$2,#REF!)</f>
        <v>#REF!</v>
      </c>
      <c r="CD273" s="23" t="e">
        <f>SUMIF(#REF!,"*-Si-VEQ-Si-"&amp;$A273&amp;"-"&amp;$AJ$2,#REF!)</f>
        <v>#REF!</v>
      </c>
      <c r="CE273" s="24" t="e">
        <f>SUMIF(#REF!,"*-Si-USD-Si-"&amp;$A273&amp;"-"&amp;$AJ$2,#REF!)</f>
        <v>#REF!</v>
      </c>
      <c r="CI273" s="15" t="str">
        <f t="shared" si="57"/>
        <v>E273</v>
      </c>
      <c r="CK273" s="16">
        <v>13</v>
      </c>
      <c r="CL273" s="16">
        <v>0</v>
      </c>
      <c r="CM273" s="16">
        <v>4</v>
      </c>
    </row>
    <row r="274" spans="1:91" ht="20.100000000000001" customHeight="1" x14ac:dyDescent="0.25">
      <c r="A274" s="18" t="s">
        <v>432</v>
      </c>
      <c r="E274" s="15" t="s">
        <v>433</v>
      </c>
      <c r="G274" s="15" t="str">
        <f t="shared" si="56"/>
        <v>D274</v>
      </c>
      <c r="I274" s="27">
        <f ca="1">IFERROR(1000*SUMIF(#REF!,"*-Si-*-*-"&amp;$A274&amp;"-"&amp;J$2,INDIRECT("'BD Ppto'!"&amp;#REF!))/(SUM(J274:L274)*L$415),0)</f>
        <v>0</v>
      </c>
      <c r="J274" s="19" t="e">
        <f ca="1">SUMIF(#REF!,"*-Si-VEF-*-"&amp;$A274&amp;"-"&amp;$J$2,INDIRECT("'BD Ppto'!"&amp;#REF!))</f>
        <v>#REF!</v>
      </c>
      <c r="K274" s="20" t="e">
        <f ca="1">SUMIF(#REF!,"*-Si-VEQ-*-"&amp;$A274&amp;"-"&amp;$J$2,INDIRECT("'BD Ppto'!"&amp;#REF!))</f>
        <v>#REF!</v>
      </c>
      <c r="L274" s="21" t="e">
        <f ca="1">SUMIF(#REF!,"*-Si-USD-*-"&amp;$A274&amp;"-"&amp;$J$2,INDIRECT("'BD Ppto'!"&amp;#REF!))</f>
        <v>#REF!</v>
      </c>
      <c r="N274" s="27">
        <f ca="1">IFERROR(1000*SUMIF(#REF!,"*-Si-*-*-"&amp;$A274&amp;"-"&amp;O$2,INDIRECT("'BD Ppto'!"&amp;#REF!))/(SUM(O274:Q274)*Q$415),0)</f>
        <v>0</v>
      </c>
      <c r="O274" s="19" t="e">
        <f ca="1">SUMIF(#REF!,"*-Si-VEF-*-"&amp;$A274&amp;"-"&amp;O$2,INDIRECT("'BD Ppto'!"&amp;#REF!))</f>
        <v>#REF!</v>
      </c>
      <c r="P274" s="20" t="e">
        <f ca="1">SUMIF(#REF!,"*-Si-VEQ-*-"&amp;$A274&amp;"-"&amp;O$2,INDIRECT("'BD Ppto'!"&amp;#REF!))</f>
        <v>#REF!</v>
      </c>
      <c r="Q274" s="21" t="e">
        <f ca="1">SUMIF(#REF!,"*-Si-USD-*-"&amp;$A274&amp;"-"&amp;O$2,INDIRECT("'BD Ppto'!"&amp;#REF!))</f>
        <v>#REF!</v>
      </c>
      <c r="S274" s="27">
        <f ca="1">IFERROR(1000*SUMIF(#REF!,"*-Si-*-*-"&amp;$A274&amp;"-"&amp;T$2,INDIRECT("'BD Ppto'!"&amp;#REF!))/(SUM(T274:V274)*V$415),0)</f>
        <v>0</v>
      </c>
      <c r="T274" s="19" t="e">
        <f ca="1">SUMIF(#REF!,"*-Si-VEF-*-"&amp;$A274&amp;"-"&amp;T$2,INDIRECT("'BD Ppto'!"&amp;#REF!))</f>
        <v>#REF!</v>
      </c>
      <c r="U274" s="20" t="e">
        <f ca="1">SUMIF(#REF!,"*-Si-VEQ-*-"&amp;$A274&amp;"-"&amp;T$2,INDIRECT("'BD Ppto'!"&amp;#REF!))</f>
        <v>#REF!</v>
      </c>
      <c r="V274" s="21" t="e">
        <f ca="1">SUMIF(#REF!,"*-Si-USD-*-"&amp;$A274&amp;"-"&amp;T$2,INDIRECT("'BD Ppto'!"&amp;#REF!))</f>
        <v>#REF!</v>
      </c>
      <c r="X274" s="27">
        <f ca="1">IFERROR(1000*SUMIF(#REF!,"*-Si-*-*-"&amp;$A274&amp;"-"&amp;Y$2,INDIRECT("'BD Ppto'!"&amp;#REF!))/(SUM(Y274:AA274)*AA$415),0)</f>
        <v>0</v>
      </c>
      <c r="Y274" s="19" t="e">
        <f ca="1">SUMIF(#REF!,"*-Si-VEF-*-"&amp;$A274&amp;"-"&amp;Y$2,INDIRECT("'BD Ppto'!"&amp;#REF!))</f>
        <v>#REF!</v>
      </c>
      <c r="Z274" s="20" t="e">
        <f ca="1">SUMIF(#REF!,"*-Si-VEQ-*-"&amp;$A274&amp;"-"&amp;Y$2,INDIRECT("'BD Ppto'!"&amp;#REF!))</f>
        <v>#REF!</v>
      </c>
      <c r="AA274" s="21" t="e">
        <f ca="1">SUMIF(#REF!,"*-Si-USD-*-"&amp;$A274&amp;"-"&amp;Y$2,INDIRECT("'BD Ppto'!"&amp;#REF!))</f>
        <v>#REF!</v>
      </c>
      <c r="AC274" s="28">
        <f ca="1">IFERROR(1000*SUMIF(#REF!,"*-Si-*-Si-"&amp;$A274&amp;"-"&amp;AD$2,INDIRECT("'BD Ppto'!"&amp;#REF!))/(SUM(AD274:AF274)*AF$415),0)</f>
        <v>0</v>
      </c>
      <c r="AD274" s="22" t="e">
        <f ca="1">SUMIF(#REF!,"*-Si-VEF-Si-"&amp;$A274&amp;"-"&amp;AD$2,INDIRECT("'BD Ppto'!"&amp;#REF!))</f>
        <v>#REF!</v>
      </c>
      <c r="AE274" s="23" t="e">
        <f ca="1">SUMIF(#REF!,"*-Si-VEQ-Si-"&amp;$A274&amp;"-"&amp;AD$2,INDIRECT("'BD Ppto'!"&amp;#REF!))</f>
        <v>#REF!</v>
      </c>
      <c r="AF274" s="24" t="e">
        <f ca="1">SUMIF(#REF!,"*-Si-USD-Si-"&amp;$A274&amp;"-"&amp;AD$2,INDIRECT("'BD Ppto'!"&amp;#REF!))</f>
        <v>#REF!</v>
      </c>
      <c r="AI274" s="27">
        <f>IFERROR(1000*SUMIF(#REF!,"*-Si-*-*-"&amp;$A274&amp;"-"&amp;$AJ$2,#REF!)/((SUMIF(#REF!,"*-Si-*-*-"&amp;$A274&amp;"-"&amp;$AJ$2,#REF!))*$AV$6),0)</f>
        <v>0</v>
      </c>
      <c r="AJ274" s="25" t="e">
        <f>SUMIF(#REF!,"*-Si-VEF-*-"&amp;$A274&amp;"-"&amp;$AJ$2,#REF!)</f>
        <v>#REF!</v>
      </c>
      <c r="AK274" s="19" t="e">
        <f>SUMIF(#REF!,"*-Si-VEF-*-"&amp;$A274&amp;"-"&amp;$AJ$2,#REF!)</f>
        <v>#REF!</v>
      </c>
      <c r="AL274" s="19" t="e">
        <f>(SUMIF(#REF!,"*-Si-VEF-*-"&amp;$A274&amp;"-"&amp;$AJ$2,#REF!)*AL$6-SUMIF(#REF!,"*-Si-VEF-*-"&amp;$A274&amp;"-"&amp;$AJ$2,#REF!)*AK$6)/AL$5</f>
        <v>#REF!</v>
      </c>
      <c r="AM274" s="19" t="e">
        <f>(SUMIF(#REF!,"*-Si-VEF-*-"&amp;$A274&amp;"-"&amp;$AJ$2,#REF!)*AM$6-SUMIF(#REF!,"*-Si-VEF-*-"&amp;$A274&amp;"-"&amp;$AJ$2,#REF!)*AL$6)/AM$5</f>
        <v>#REF!</v>
      </c>
      <c r="AN274" s="19" t="e">
        <f>(SUMIF(#REF!,"*-Si-VEF-*-"&amp;$A274&amp;"-"&amp;$AJ$2,#REF!)*AN$6-SUMIF(#REF!,"*-Si-VEF-*-"&amp;$A274&amp;"-"&amp;$AJ$2,#REF!)*AM$6)/AN$5</f>
        <v>#REF!</v>
      </c>
      <c r="AO274" s="19" t="e">
        <f>(SUMIF(#REF!,"*-Si-VEF-*-"&amp;$A274&amp;"-"&amp;$AJ$2,#REF!)*AO$6-SUMIF(#REF!,"*-Si-VEF-*-"&amp;$A274&amp;"-"&amp;$AJ$2,#REF!)*AN$6)/AO$5</f>
        <v>#REF!</v>
      </c>
      <c r="AP274" s="19" t="e">
        <f>(SUMIF(#REF!,"*-Si-VEF-*-"&amp;$A274&amp;"-"&amp;$AJ$2,#REF!)*AP$6-SUMIF(#REF!,"*-Si-VEF-*-"&amp;$A274&amp;"-"&amp;$AJ$2,#REF!)*AO$6)/AP$5</f>
        <v>#REF!</v>
      </c>
      <c r="AQ274" s="19" t="e">
        <f>(SUMIF(#REF!,"*-Si-VEF-*-"&amp;$A274&amp;"-"&amp;$AJ$2,#REF!)*AQ$6-SUMIF(#REF!,"*-Si-VEF-*-"&amp;$A274&amp;"-"&amp;$AJ$2,#REF!)*AP$6)/AQ$5</f>
        <v>#REF!</v>
      </c>
      <c r="AR274" s="19" t="e">
        <f>(SUMIF(#REF!,"*-Si-VEF-*-"&amp;$A274&amp;"-"&amp;$AJ$2,#REF!)*AR$6-SUMIF(#REF!,"*-Si-VEF-*-"&amp;$A274&amp;"-"&amp;$AJ$2,#REF!)*AQ$6)/AR$5</f>
        <v>#REF!</v>
      </c>
      <c r="AS274" s="19" t="e">
        <f>(SUMIF(#REF!,"*-Si-VEF-*-"&amp;$A274&amp;"-"&amp;$AJ$2,#REF!)*AS$6-SUMIF(#REF!,"*-Si-VEF-*-"&amp;$A274&amp;"-"&amp;$AJ$2,#REF!)*AR$6)/AS$5</f>
        <v>#REF!</v>
      </c>
      <c r="AT274" s="19" t="e">
        <f>(SUMIF(#REF!,"*-Si-VEF-*-"&amp;$A274&amp;"-"&amp;$AJ$2,#REF!)*AT$6-SUMIF(#REF!,"*-Si-VEF-*-"&amp;$A274&amp;"-"&amp;$AJ$2,#REF!)*AS$6)/AT$5</f>
        <v>#REF!</v>
      </c>
      <c r="AU274" s="19" t="e">
        <f>(SUMIF(#REF!,"*-Si-VEF-*-"&amp;$A274&amp;"-"&amp;$AJ$2,#REF!)*AU$6-SUMIF(#REF!,"*-Si-VEF-*-"&amp;$A274&amp;"-"&amp;$AJ$2,#REF!)*AT$6)/AU$5</f>
        <v>#REF!</v>
      </c>
      <c r="AV274" s="19" t="e">
        <f>(SUMIF(#REF!,"*-Si-VEF-*-"&amp;$A274&amp;"-"&amp;$AJ$2,#REF!)*AV$6-SUMIF(#REF!,"*-Si-VEF-*-"&amp;$A274&amp;"-"&amp;$AJ$2,#REF!)*AU$6)/AV$5</f>
        <v>#REF!</v>
      </c>
      <c r="AX274" s="25" t="e">
        <f>SUMIF(#REF!,"*-Si-VEQ-*-"&amp;$A274&amp;"-"&amp;$AJ$2,#REF!)</f>
        <v>#REF!</v>
      </c>
      <c r="AY274" s="20" t="e">
        <f>SUMIF(#REF!,"*-Si-VEQ-*-"&amp;$A274&amp;"-"&amp;$AJ$2,#REF!)</f>
        <v>#REF!</v>
      </c>
      <c r="AZ274" s="20" t="e">
        <f>(SUMIF(#REF!,"*-Si-VEQ-*-"&amp;$A274&amp;"-"&amp;$AJ$2,#REF!)*AZ$6-SUMIF(#REF!,"*-Si-VEQ-*-"&amp;$A274&amp;"-"&amp;$AJ$2,#REF!)*AY$6)/AZ$5</f>
        <v>#REF!</v>
      </c>
      <c r="BA274" s="20" t="e">
        <f>(SUMIF(#REF!,"*-Si-VEQ-*-"&amp;$A274&amp;"-"&amp;$AJ$2,#REF!)*BA$6-SUMIF(#REF!,"*-Si-VEQ-*-"&amp;$A274&amp;"-"&amp;$AJ$2,#REF!)*AZ$6)/BA$5</f>
        <v>#REF!</v>
      </c>
      <c r="BB274" s="20" t="e">
        <f>(SUMIF(#REF!,"*-Si-VEQ-*-"&amp;$A274&amp;"-"&amp;$AJ$2,#REF!)*BB$6-SUMIF(#REF!,"*-Si-VEQ-*-"&amp;$A274&amp;"-"&amp;$AJ$2,#REF!)*BA$6)/BB$5</f>
        <v>#REF!</v>
      </c>
      <c r="BC274" s="20" t="e">
        <f>(SUMIF(#REF!,"*-Si-VEQ-*-"&amp;$A274&amp;"-"&amp;$AJ$2,#REF!)*BC$6-SUMIF(#REF!,"*-Si-VEQ-*-"&amp;$A274&amp;"-"&amp;$AJ$2,#REF!)*BB$6)/BC$5</f>
        <v>#REF!</v>
      </c>
      <c r="BD274" s="20" t="e">
        <f>(SUMIF(#REF!,"*-Si-VEQ-*-"&amp;$A274&amp;"-"&amp;$AJ$2,#REF!)*BD$6-SUMIF(#REF!,"*-Si-VEQ-*-"&amp;$A274&amp;"-"&amp;$AJ$2,#REF!)*BC$6)/BD$5</f>
        <v>#REF!</v>
      </c>
      <c r="BE274" s="20" t="e">
        <f>(SUMIF(#REF!,"*-Si-VEQ-*-"&amp;$A274&amp;"-"&amp;$AJ$2,#REF!)*BE$6-SUMIF(#REF!,"*-Si-VEQ-*-"&amp;$A274&amp;"-"&amp;$AJ$2,#REF!)*BD$6)/BE$5</f>
        <v>#REF!</v>
      </c>
      <c r="BF274" s="20" t="e">
        <f>(SUMIF(#REF!,"*-Si-VEQ-*-"&amp;$A274&amp;"-"&amp;$AJ$2,#REF!)*BF$6-SUMIF(#REF!,"*-Si-VEQ-*-"&amp;$A274&amp;"-"&amp;$AJ$2,#REF!)*BE$6)/BF$5</f>
        <v>#REF!</v>
      </c>
      <c r="BG274" s="20" t="e">
        <f>(SUMIF(#REF!,"*-Si-VEQ-*-"&amp;$A274&amp;"-"&amp;$AJ$2,#REF!)*BG$6-SUMIF(#REF!,"*-Si-VEQ-*-"&amp;$A274&amp;"-"&amp;$AJ$2,#REF!)*BF$6)/BG$5</f>
        <v>#REF!</v>
      </c>
      <c r="BH274" s="20" t="e">
        <f>(SUMIF(#REF!,"*-Si-VEQ-*-"&amp;$A274&amp;"-"&amp;$AJ$2,#REF!)*BH$6-SUMIF(#REF!,"*-Si-VEQ-*-"&amp;$A274&amp;"-"&amp;$AJ$2,#REF!)*BG$6)/BH$5</f>
        <v>#REF!</v>
      </c>
      <c r="BI274" s="20" t="e">
        <f>(SUMIF(#REF!,"*-Si-VEQ-*-"&amp;$A274&amp;"-"&amp;$AJ$2,#REF!)*BI$6-SUMIF(#REF!,"*-Si-VEQ-*-"&amp;$A274&amp;"-"&amp;$AJ$2,#REF!)*BH$6)/BI$5</f>
        <v>#REF!</v>
      </c>
      <c r="BJ274" s="20" t="e">
        <f>(SUMIF(#REF!,"*-Si-VEQ-*-"&amp;$A274&amp;"-"&amp;$AJ$2,#REF!)*BJ$6-SUMIF(#REF!,"*-Si-VEQ-*-"&amp;$A274&amp;"-"&amp;$AJ$2,#REF!)*BI$6)/BJ$5</f>
        <v>#REF!</v>
      </c>
      <c r="BL274" s="25" t="e">
        <f>SUMIF(#REF!,"*-Si-USD-*-"&amp;$A274&amp;"-"&amp;$AJ$2,#REF!)</f>
        <v>#REF!</v>
      </c>
      <c r="BM274" s="21" t="e">
        <f>SUMIF(#REF!,"*-Si-USD-*-"&amp;$A274&amp;"-"&amp;$AJ$2,#REF!)</f>
        <v>#REF!</v>
      </c>
      <c r="BN274" s="21" t="e">
        <f>(SUMIF(#REF!,"*-Si-USD-*-"&amp;$A274&amp;"-"&amp;$AJ$2,#REF!)*BN$6-SUMIF(#REF!,"*-Si-USD-*-"&amp;$A274&amp;"-"&amp;$AJ$2,#REF!)*BM$6)/BN$5</f>
        <v>#REF!</v>
      </c>
      <c r="BO274" s="21" t="e">
        <f>(SUMIF(#REF!,"*-Si-USD-*-"&amp;$A274&amp;"-"&amp;$AJ$2,#REF!)*BO$6-SUMIF(#REF!,"*-Si-USD-*-"&amp;$A274&amp;"-"&amp;$AJ$2,#REF!)*BN$6)/BO$5</f>
        <v>#REF!</v>
      </c>
      <c r="BP274" s="21" t="e">
        <f>(SUMIF(#REF!,"*-Si-USD-*-"&amp;$A274&amp;"-"&amp;$AJ$2,#REF!)*BP$6-SUMIF(#REF!,"*-Si-USD-*-"&amp;$A274&amp;"-"&amp;$AJ$2,#REF!)*BO$6)/BP$5</f>
        <v>#REF!</v>
      </c>
      <c r="BQ274" s="21" t="e">
        <f>(SUMIF(#REF!,"*-Si-USD-*-"&amp;$A274&amp;"-"&amp;$AJ$2,#REF!)*BQ$6-SUMIF(#REF!,"*-Si-USD-*-"&amp;$A274&amp;"-"&amp;$AJ$2,#REF!)*BP$6)/BQ$5</f>
        <v>#REF!</v>
      </c>
      <c r="BR274" s="21" t="e">
        <f>(SUMIF(#REF!,"*-Si-USD-*-"&amp;$A274&amp;"-"&amp;$AJ$2,#REF!)*BR$6-SUMIF(#REF!,"*-Si-USD-*-"&amp;$A274&amp;"-"&amp;$AJ$2,#REF!)*BQ$6)/BR$5</f>
        <v>#REF!</v>
      </c>
      <c r="BS274" s="21" t="e">
        <f>(SUMIF(#REF!,"*-Si-USD-*-"&amp;$A274&amp;"-"&amp;$AJ$2,#REF!)*BS$6-SUMIF(#REF!,"*-Si-USD-*-"&amp;$A274&amp;"-"&amp;$AJ$2,#REF!)*BR$6)/BS$5</f>
        <v>#REF!</v>
      </c>
      <c r="BT274" s="21" t="e">
        <f>(SUMIF(#REF!,"*-Si-USD-*-"&amp;$A274&amp;"-"&amp;$AJ$2,#REF!)*BT$6-SUMIF(#REF!,"*-Si-USD-*-"&amp;$A274&amp;"-"&amp;$AJ$2,#REF!)*BS$6)/BT$5</f>
        <v>#REF!</v>
      </c>
      <c r="BU274" s="21" t="e">
        <f>(SUMIF(#REF!,"*-Si-USD-*-"&amp;$A274&amp;"-"&amp;$AJ$2,#REF!)*BU$6-SUMIF(#REF!,"*-Si-USD-*-"&amp;$A274&amp;"-"&amp;$AJ$2,#REF!)*BT$6)/BU$5</f>
        <v>#REF!</v>
      </c>
      <c r="BV274" s="21" t="e">
        <f>(SUMIF(#REF!,"*-Si-USD-*-"&amp;$A274&amp;"-"&amp;$AJ$2,#REF!)*BV$6-SUMIF(#REF!,"*-Si-USD-*-"&amp;$A274&amp;"-"&amp;$AJ$2,#REF!)*BU$6)/BV$5</f>
        <v>#REF!</v>
      </c>
      <c r="BW274" s="21" t="e">
        <f>(SUMIF(#REF!,"*-Si-USD-*-"&amp;$A274&amp;"-"&amp;$AJ$2,#REF!)*BW$6-SUMIF(#REF!,"*-Si-USD-*-"&amp;$A274&amp;"-"&amp;$AJ$2,#REF!)*BV$6)/BW$5</f>
        <v>#REF!</v>
      </c>
      <c r="BX274" s="21" t="e">
        <f>(SUMIF(#REF!,"*-Si-USD-*-"&amp;$A274&amp;"-"&amp;$AJ$2,#REF!)*BX$6-SUMIF(#REF!,"*-Si-USD-*-"&amp;$A274&amp;"-"&amp;$AJ$2,#REF!)*BW$6)/BX$5</f>
        <v>#REF!</v>
      </c>
      <c r="CB274" s="28">
        <f>IFERROR(1000*SUMIF(#REF!,"*-Si-*-Si-"&amp;$A274&amp;"-"&amp;$AJ$2,#REF!)/(SUM(CC274:CE274)*$BX$6),0)</f>
        <v>0</v>
      </c>
      <c r="CC274" s="22" t="e">
        <f>SUMIF(#REF!,"*-Si-VEF-Si-"&amp;$A274&amp;"-"&amp;$AJ$2,#REF!)</f>
        <v>#REF!</v>
      </c>
      <c r="CD274" s="23" t="e">
        <f>SUMIF(#REF!,"*-Si-VEQ-Si-"&amp;$A274&amp;"-"&amp;$AJ$2,#REF!)</f>
        <v>#REF!</v>
      </c>
      <c r="CE274" s="24" t="e">
        <f>SUMIF(#REF!,"*-Si-USD-Si-"&amp;$A274&amp;"-"&amp;$AJ$2,#REF!)</f>
        <v>#REF!</v>
      </c>
      <c r="CI274" s="15" t="str">
        <f t="shared" si="57"/>
        <v>E274</v>
      </c>
      <c r="CK274" s="16">
        <v>10</v>
      </c>
      <c r="CL274" s="16">
        <v>0</v>
      </c>
      <c r="CM274" s="16">
        <v>4</v>
      </c>
    </row>
    <row r="275" spans="1:91" ht="20.100000000000001" customHeight="1" x14ac:dyDescent="0.25">
      <c r="A275" s="18" t="s">
        <v>434</v>
      </c>
      <c r="E275" s="15" t="s">
        <v>435</v>
      </c>
      <c r="G275" s="15" t="str">
        <f t="shared" si="56"/>
        <v>D275</v>
      </c>
      <c r="I275" s="27">
        <f ca="1">IFERROR(1000*SUMIF(#REF!,"*-Si-*-*-"&amp;$A275&amp;"-"&amp;J$2,INDIRECT("'BD Ppto'!"&amp;#REF!))/(SUM(J275:L275)*L$415),0)</f>
        <v>0</v>
      </c>
      <c r="J275" s="19" t="e">
        <f ca="1">SUMIF(#REF!,"*-Si-VEF-*-"&amp;$A275&amp;"-"&amp;$J$2,INDIRECT("'BD Ppto'!"&amp;#REF!))</f>
        <v>#REF!</v>
      </c>
      <c r="K275" s="20" t="e">
        <f ca="1">SUMIF(#REF!,"*-Si-VEQ-*-"&amp;$A275&amp;"-"&amp;$J$2,INDIRECT("'BD Ppto'!"&amp;#REF!))</f>
        <v>#REF!</v>
      </c>
      <c r="L275" s="21" t="e">
        <f ca="1">SUMIF(#REF!,"*-Si-USD-*-"&amp;$A275&amp;"-"&amp;$J$2,INDIRECT("'BD Ppto'!"&amp;#REF!))</f>
        <v>#REF!</v>
      </c>
      <c r="N275" s="27">
        <f ca="1">IFERROR(1000*SUMIF(#REF!,"*-Si-*-*-"&amp;$A275&amp;"-"&amp;O$2,INDIRECT("'BD Ppto'!"&amp;#REF!))/(SUM(O275:Q275)*Q$415),0)</f>
        <v>0</v>
      </c>
      <c r="O275" s="19" t="e">
        <f ca="1">SUMIF(#REF!,"*-Si-VEF-*-"&amp;$A275&amp;"-"&amp;O$2,INDIRECT("'BD Ppto'!"&amp;#REF!))</f>
        <v>#REF!</v>
      </c>
      <c r="P275" s="20" t="e">
        <f ca="1">SUMIF(#REF!,"*-Si-VEQ-*-"&amp;$A275&amp;"-"&amp;O$2,INDIRECT("'BD Ppto'!"&amp;#REF!))</f>
        <v>#REF!</v>
      </c>
      <c r="Q275" s="21" t="e">
        <f ca="1">SUMIF(#REF!,"*-Si-USD-*-"&amp;$A275&amp;"-"&amp;O$2,INDIRECT("'BD Ppto'!"&amp;#REF!))</f>
        <v>#REF!</v>
      </c>
      <c r="S275" s="27">
        <f ca="1">IFERROR(1000*SUMIF(#REF!,"*-Si-*-*-"&amp;$A275&amp;"-"&amp;T$2,INDIRECT("'BD Ppto'!"&amp;#REF!))/(SUM(T275:V275)*V$415),0)</f>
        <v>0</v>
      </c>
      <c r="T275" s="19" t="e">
        <f ca="1">SUMIF(#REF!,"*-Si-VEF-*-"&amp;$A275&amp;"-"&amp;T$2,INDIRECT("'BD Ppto'!"&amp;#REF!))</f>
        <v>#REF!</v>
      </c>
      <c r="U275" s="20" t="e">
        <f ca="1">SUMIF(#REF!,"*-Si-VEQ-*-"&amp;$A275&amp;"-"&amp;T$2,INDIRECT("'BD Ppto'!"&amp;#REF!))</f>
        <v>#REF!</v>
      </c>
      <c r="V275" s="21" t="e">
        <f ca="1">SUMIF(#REF!,"*-Si-USD-*-"&amp;$A275&amp;"-"&amp;T$2,INDIRECT("'BD Ppto'!"&amp;#REF!))</f>
        <v>#REF!</v>
      </c>
      <c r="X275" s="27">
        <f ca="1">IFERROR(1000*SUMIF(#REF!,"*-Si-*-*-"&amp;$A275&amp;"-"&amp;Y$2,INDIRECT("'BD Ppto'!"&amp;#REF!))/(SUM(Y275:AA275)*AA$415),0)</f>
        <v>0</v>
      </c>
      <c r="Y275" s="19" t="e">
        <f ca="1">SUMIF(#REF!,"*-Si-VEF-*-"&amp;$A275&amp;"-"&amp;Y$2,INDIRECT("'BD Ppto'!"&amp;#REF!))</f>
        <v>#REF!</v>
      </c>
      <c r="Z275" s="20" t="e">
        <f ca="1">SUMIF(#REF!,"*-Si-VEQ-*-"&amp;$A275&amp;"-"&amp;Y$2,INDIRECT("'BD Ppto'!"&amp;#REF!))</f>
        <v>#REF!</v>
      </c>
      <c r="AA275" s="21" t="e">
        <f ca="1">SUMIF(#REF!,"*-Si-USD-*-"&amp;$A275&amp;"-"&amp;Y$2,INDIRECT("'BD Ppto'!"&amp;#REF!))</f>
        <v>#REF!</v>
      </c>
      <c r="AC275" s="28">
        <f ca="1">IFERROR(1000*SUMIF(#REF!,"*-Si-*-Si-"&amp;$A275&amp;"-"&amp;AD$2,INDIRECT("'BD Ppto'!"&amp;#REF!))/(SUM(AD275:AF275)*AF$415),0)</f>
        <v>0</v>
      </c>
      <c r="AD275" s="22" t="e">
        <f ca="1">SUMIF(#REF!,"*-Si-VEF-Si-"&amp;$A275&amp;"-"&amp;AD$2,INDIRECT("'BD Ppto'!"&amp;#REF!))</f>
        <v>#REF!</v>
      </c>
      <c r="AE275" s="23" t="e">
        <f ca="1">SUMIF(#REF!,"*-Si-VEQ-Si-"&amp;$A275&amp;"-"&amp;AD$2,INDIRECT("'BD Ppto'!"&amp;#REF!))</f>
        <v>#REF!</v>
      </c>
      <c r="AF275" s="24" t="e">
        <f ca="1">SUMIF(#REF!,"*-Si-USD-Si-"&amp;$A275&amp;"-"&amp;AD$2,INDIRECT("'BD Ppto'!"&amp;#REF!))</f>
        <v>#REF!</v>
      </c>
      <c r="AI275" s="27">
        <f>IFERROR(1000*SUMIF(#REF!,"*-Si-*-*-"&amp;$A275&amp;"-"&amp;$AJ$2,#REF!)/((SUMIF(#REF!,"*-Si-*-*-"&amp;$A275&amp;"-"&amp;$AJ$2,#REF!))*$AV$6),0)</f>
        <v>0</v>
      </c>
      <c r="AJ275" s="25" t="e">
        <f>SUMIF(#REF!,"*-Si-VEF-*-"&amp;$A275&amp;"-"&amp;$AJ$2,#REF!)</f>
        <v>#REF!</v>
      </c>
      <c r="AK275" s="19" t="e">
        <f>SUMIF(#REF!,"*-Si-VEF-*-"&amp;$A275&amp;"-"&amp;$AJ$2,#REF!)</f>
        <v>#REF!</v>
      </c>
      <c r="AL275" s="19" t="e">
        <f>(SUMIF(#REF!,"*-Si-VEF-*-"&amp;$A275&amp;"-"&amp;$AJ$2,#REF!)*AL$6-SUMIF(#REF!,"*-Si-VEF-*-"&amp;$A275&amp;"-"&amp;$AJ$2,#REF!)*AK$6)/AL$5</f>
        <v>#REF!</v>
      </c>
      <c r="AM275" s="19" t="e">
        <f>(SUMIF(#REF!,"*-Si-VEF-*-"&amp;$A275&amp;"-"&amp;$AJ$2,#REF!)*AM$6-SUMIF(#REF!,"*-Si-VEF-*-"&amp;$A275&amp;"-"&amp;$AJ$2,#REF!)*AL$6)/AM$5</f>
        <v>#REF!</v>
      </c>
      <c r="AN275" s="19" t="e">
        <f>(SUMIF(#REF!,"*-Si-VEF-*-"&amp;$A275&amp;"-"&amp;$AJ$2,#REF!)*AN$6-SUMIF(#REF!,"*-Si-VEF-*-"&amp;$A275&amp;"-"&amp;$AJ$2,#REF!)*AM$6)/AN$5</f>
        <v>#REF!</v>
      </c>
      <c r="AO275" s="19" t="e">
        <f>(SUMIF(#REF!,"*-Si-VEF-*-"&amp;$A275&amp;"-"&amp;$AJ$2,#REF!)*AO$6-SUMIF(#REF!,"*-Si-VEF-*-"&amp;$A275&amp;"-"&amp;$AJ$2,#REF!)*AN$6)/AO$5</f>
        <v>#REF!</v>
      </c>
      <c r="AP275" s="19" t="e">
        <f>(SUMIF(#REF!,"*-Si-VEF-*-"&amp;$A275&amp;"-"&amp;$AJ$2,#REF!)*AP$6-SUMIF(#REF!,"*-Si-VEF-*-"&amp;$A275&amp;"-"&amp;$AJ$2,#REF!)*AO$6)/AP$5</f>
        <v>#REF!</v>
      </c>
      <c r="AQ275" s="19" t="e">
        <f>(SUMIF(#REF!,"*-Si-VEF-*-"&amp;$A275&amp;"-"&amp;$AJ$2,#REF!)*AQ$6-SUMIF(#REF!,"*-Si-VEF-*-"&amp;$A275&amp;"-"&amp;$AJ$2,#REF!)*AP$6)/AQ$5</f>
        <v>#REF!</v>
      </c>
      <c r="AR275" s="19" t="e">
        <f>(SUMIF(#REF!,"*-Si-VEF-*-"&amp;$A275&amp;"-"&amp;$AJ$2,#REF!)*AR$6-SUMIF(#REF!,"*-Si-VEF-*-"&amp;$A275&amp;"-"&amp;$AJ$2,#REF!)*AQ$6)/AR$5</f>
        <v>#REF!</v>
      </c>
      <c r="AS275" s="19" t="e">
        <f>(SUMIF(#REF!,"*-Si-VEF-*-"&amp;$A275&amp;"-"&amp;$AJ$2,#REF!)*AS$6-SUMIF(#REF!,"*-Si-VEF-*-"&amp;$A275&amp;"-"&amp;$AJ$2,#REF!)*AR$6)/AS$5</f>
        <v>#REF!</v>
      </c>
      <c r="AT275" s="19" t="e">
        <f>(SUMIF(#REF!,"*-Si-VEF-*-"&amp;$A275&amp;"-"&amp;$AJ$2,#REF!)*AT$6-SUMIF(#REF!,"*-Si-VEF-*-"&amp;$A275&amp;"-"&amp;$AJ$2,#REF!)*AS$6)/AT$5</f>
        <v>#REF!</v>
      </c>
      <c r="AU275" s="19" t="e">
        <f>(SUMIF(#REF!,"*-Si-VEF-*-"&amp;$A275&amp;"-"&amp;$AJ$2,#REF!)*AU$6-SUMIF(#REF!,"*-Si-VEF-*-"&amp;$A275&amp;"-"&amp;$AJ$2,#REF!)*AT$6)/AU$5</f>
        <v>#REF!</v>
      </c>
      <c r="AV275" s="19" t="e">
        <f>(SUMIF(#REF!,"*-Si-VEF-*-"&amp;$A275&amp;"-"&amp;$AJ$2,#REF!)*AV$6-SUMIF(#REF!,"*-Si-VEF-*-"&amp;$A275&amp;"-"&amp;$AJ$2,#REF!)*AU$6)/AV$5</f>
        <v>#REF!</v>
      </c>
      <c r="AX275" s="25" t="e">
        <f>SUMIF(#REF!,"*-Si-VEQ-*-"&amp;$A275&amp;"-"&amp;$AJ$2,#REF!)</f>
        <v>#REF!</v>
      </c>
      <c r="AY275" s="20" t="e">
        <f>SUMIF(#REF!,"*-Si-VEQ-*-"&amp;$A275&amp;"-"&amp;$AJ$2,#REF!)</f>
        <v>#REF!</v>
      </c>
      <c r="AZ275" s="20" t="e">
        <f>(SUMIF(#REF!,"*-Si-VEQ-*-"&amp;$A275&amp;"-"&amp;$AJ$2,#REF!)*AZ$6-SUMIF(#REF!,"*-Si-VEQ-*-"&amp;$A275&amp;"-"&amp;$AJ$2,#REF!)*AY$6)/AZ$5</f>
        <v>#REF!</v>
      </c>
      <c r="BA275" s="20" t="e">
        <f>(SUMIF(#REF!,"*-Si-VEQ-*-"&amp;$A275&amp;"-"&amp;$AJ$2,#REF!)*BA$6-SUMIF(#REF!,"*-Si-VEQ-*-"&amp;$A275&amp;"-"&amp;$AJ$2,#REF!)*AZ$6)/BA$5</f>
        <v>#REF!</v>
      </c>
      <c r="BB275" s="20" t="e">
        <f>(SUMIF(#REF!,"*-Si-VEQ-*-"&amp;$A275&amp;"-"&amp;$AJ$2,#REF!)*BB$6-SUMIF(#REF!,"*-Si-VEQ-*-"&amp;$A275&amp;"-"&amp;$AJ$2,#REF!)*BA$6)/BB$5</f>
        <v>#REF!</v>
      </c>
      <c r="BC275" s="20" t="e">
        <f>(SUMIF(#REF!,"*-Si-VEQ-*-"&amp;$A275&amp;"-"&amp;$AJ$2,#REF!)*BC$6-SUMIF(#REF!,"*-Si-VEQ-*-"&amp;$A275&amp;"-"&amp;$AJ$2,#REF!)*BB$6)/BC$5</f>
        <v>#REF!</v>
      </c>
      <c r="BD275" s="20" t="e">
        <f>(SUMIF(#REF!,"*-Si-VEQ-*-"&amp;$A275&amp;"-"&amp;$AJ$2,#REF!)*BD$6-SUMIF(#REF!,"*-Si-VEQ-*-"&amp;$A275&amp;"-"&amp;$AJ$2,#REF!)*BC$6)/BD$5</f>
        <v>#REF!</v>
      </c>
      <c r="BE275" s="20" t="e">
        <f>(SUMIF(#REF!,"*-Si-VEQ-*-"&amp;$A275&amp;"-"&amp;$AJ$2,#REF!)*BE$6-SUMIF(#REF!,"*-Si-VEQ-*-"&amp;$A275&amp;"-"&amp;$AJ$2,#REF!)*BD$6)/BE$5</f>
        <v>#REF!</v>
      </c>
      <c r="BF275" s="20" t="e">
        <f>(SUMIF(#REF!,"*-Si-VEQ-*-"&amp;$A275&amp;"-"&amp;$AJ$2,#REF!)*BF$6-SUMIF(#REF!,"*-Si-VEQ-*-"&amp;$A275&amp;"-"&amp;$AJ$2,#REF!)*BE$6)/BF$5</f>
        <v>#REF!</v>
      </c>
      <c r="BG275" s="20" t="e">
        <f>(SUMIF(#REF!,"*-Si-VEQ-*-"&amp;$A275&amp;"-"&amp;$AJ$2,#REF!)*BG$6-SUMIF(#REF!,"*-Si-VEQ-*-"&amp;$A275&amp;"-"&amp;$AJ$2,#REF!)*BF$6)/BG$5</f>
        <v>#REF!</v>
      </c>
      <c r="BH275" s="20" t="e">
        <f>(SUMIF(#REF!,"*-Si-VEQ-*-"&amp;$A275&amp;"-"&amp;$AJ$2,#REF!)*BH$6-SUMIF(#REF!,"*-Si-VEQ-*-"&amp;$A275&amp;"-"&amp;$AJ$2,#REF!)*BG$6)/BH$5</f>
        <v>#REF!</v>
      </c>
      <c r="BI275" s="20" t="e">
        <f>(SUMIF(#REF!,"*-Si-VEQ-*-"&amp;$A275&amp;"-"&amp;$AJ$2,#REF!)*BI$6-SUMIF(#REF!,"*-Si-VEQ-*-"&amp;$A275&amp;"-"&amp;$AJ$2,#REF!)*BH$6)/BI$5</f>
        <v>#REF!</v>
      </c>
      <c r="BJ275" s="20" t="e">
        <f>(SUMIF(#REF!,"*-Si-VEQ-*-"&amp;$A275&amp;"-"&amp;$AJ$2,#REF!)*BJ$6-SUMIF(#REF!,"*-Si-VEQ-*-"&amp;$A275&amp;"-"&amp;$AJ$2,#REF!)*BI$6)/BJ$5</f>
        <v>#REF!</v>
      </c>
      <c r="BL275" s="25" t="e">
        <f>SUMIF(#REF!,"*-Si-USD-*-"&amp;$A275&amp;"-"&amp;$AJ$2,#REF!)</f>
        <v>#REF!</v>
      </c>
      <c r="BM275" s="21" t="e">
        <f>SUMIF(#REF!,"*-Si-USD-*-"&amp;$A275&amp;"-"&amp;$AJ$2,#REF!)</f>
        <v>#REF!</v>
      </c>
      <c r="BN275" s="21" t="e">
        <f>(SUMIF(#REF!,"*-Si-USD-*-"&amp;$A275&amp;"-"&amp;$AJ$2,#REF!)*BN$6-SUMIF(#REF!,"*-Si-USD-*-"&amp;$A275&amp;"-"&amp;$AJ$2,#REF!)*BM$6)/BN$5</f>
        <v>#REF!</v>
      </c>
      <c r="BO275" s="21" t="e">
        <f>(SUMIF(#REF!,"*-Si-USD-*-"&amp;$A275&amp;"-"&amp;$AJ$2,#REF!)*BO$6-SUMIF(#REF!,"*-Si-USD-*-"&amp;$A275&amp;"-"&amp;$AJ$2,#REF!)*BN$6)/BO$5</f>
        <v>#REF!</v>
      </c>
      <c r="BP275" s="21" t="e">
        <f>(SUMIF(#REF!,"*-Si-USD-*-"&amp;$A275&amp;"-"&amp;$AJ$2,#REF!)*BP$6-SUMIF(#REF!,"*-Si-USD-*-"&amp;$A275&amp;"-"&amp;$AJ$2,#REF!)*BO$6)/BP$5</f>
        <v>#REF!</v>
      </c>
      <c r="BQ275" s="21" t="e">
        <f>(SUMIF(#REF!,"*-Si-USD-*-"&amp;$A275&amp;"-"&amp;$AJ$2,#REF!)*BQ$6-SUMIF(#REF!,"*-Si-USD-*-"&amp;$A275&amp;"-"&amp;$AJ$2,#REF!)*BP$6)/BQ$5</f>
        <v>#REF!</v>
      </c>
      <c r="BR275" s="21" t="e">
        <f>(SUMIF(#REF!,"*-Si-USD-*-"&amp;$A275&amp;"-"&amp;$AJ$2,#REF!)*BR$6-SUMIF(#REF!,"*-Si-USD-*-"&amp;$A275&amp;"-"&amp;$AJ$2,#REF!)*BQ$6)/BR$5</f>
        <v>#REF!</v>
      </c>
      <c r="BS275" s="21" t="e">
        <f>(SUMIF(#REF!,"*-Si-USD-*-"&amp;$A275&amp;"-"&amp;$AJ$2,#REF!)*BS$6-SUMIF(#REF!,"*-Si-USD-*-"&amp;$A275&amp;"-"&amp;$AJ$2,#REF!)*BR$6)/BS$5</f>
        <v>#REF!</v>
      </c>
      <c r="BT275" s="21" t="e">
        <f>(SUMIF(#REF!,"*-Si-USD-*-"&amp;$A275&amp;"-"&amp;$AJ$2,#REF!)*BT$6-SUMIF(#REF!,"*-Si-USD-*-"&amp;$A275&amp;"-"&amp;$AJ$2,#REF!)*BS$6)/BT$5</f>
        <v>#REF!</v>
      </c>
      <c r="BU275" s="21" t="e">
        <f>(SUMIF(#REF!,"*-Si-USD-*-"&amp;$A275&amp;"-"&amp;$AJ$2,#REF!)*BU$6-SUMIF(#REF!,"*-Si-USD-*-"&amp;$A275&amp;"-"&amp;$AJ$2,#REF!)*BT$6)/BU$5</f>
        <v>#REF!</v>
      </c>
      <c r="BV275" s="21" t="e">
        <f>(SUMIF(#REF!,"*-Si-USD-*-"&amp;$A275&amp;"-"&amp;$AJ$2,#REF!)*BV$6-SUMIF(#REF!,"*-Si-USD-*-"&amp;$A275&amp;"-"&amp;$AJ$2,#REF!)*BU$6)/BV$5</f>
        <v>#REF!</v>
      </c>
      <c r="BW275" s="21" t="e">
        <f>(SUMIF(#REF!,"*-Si-USD-*-"&amp;$A275&amp;"-"&amp;$AJ$2,#REF!)*BW$6-SUMIF(#REF!,"*-Si-USD-*-"&amp;$A275&amp;"-"&amp;$AJ$2,#REF!)*BV$6)/BW$5</f>
        <v>#REF!</v>
      </c>
      <c r="BX275" s="21" t="e">
        <f>(SUMIF(#REF!,"*-Si-USD-*-"&amp;$A275&amp;"-"&amp;$AJ$2,#REF!)*BX$6-SUMIF(#REF!,"*-Si-USD-*-"&amp;$A275&amp;"-"&amp;$AJ$2,#REF!)*BW$6)/BX$5</f>
        <v>#REF!</v>
      </c>
      <c r="CB275" s="28">
        <f>IFERROR(1000*SUMIF(#REF!,"*-Si-*-Si-"&amp;$A275&amp;"-"&amp;$AJ$2,#REF!)/(SUM(CC275:CE275)*$BX$6),0)</f>
        <v>0</v>
      </c>
      <c r="CC275" s="22" t="e">
        <f>SUMIF(#REF!,"*-Si-VEF-Si-"&amp;$A275&amp;"-"&amp;$AJ$2,#REF!)</f>
        <v>#REF!</v>
      </c>
      <c r="CD275" s="23" t="e">
        <f>SUMIF(#REF!,"*-Si-VEQ-Si-"&amp;$A275&amp;"-"&amp;$AJ$2,#REF!)</f>
        <v>#REF!</v>
      </c>
      <c r="CE275" s="24" t="e">
        <f>SUMIF(#REF!,"*-Si-USD-Si-"&amp;$A275&amp;"-"&amp;$AJ$2,#REF!)</f>
        <v>#REF!</v>
      </c>
      <c r="CI275" s="15" t="str">
        <f t="shared" si="57"/>
        <v>E275</v>
      </c>
      <c r="CK275" s="16">
        <v>12</v>
      </c>
      <c r="CL275" s="16">
        <v>0</v>
      </c>
      <c r="CM275" s="16">
        <v>4</v>
      </c>
    </row>
    <row r="276" spans="1:91" ht="20.100000000000001" customHeight="1" x14ac:dyDescent="0.25">
      <c r="A276" s="18" t="s">
        <v>436</v>
      </c>
      <c r="E276" s="15" t="s">
        <v>437</v>
      </c>
      <c r="G276" s="15" t="str">
        <f t="shared" si="56"/>
        <v>D276</v>
      </c>
      <c r="I276" s="27">
        <f ca="1">IFERROR(1000*SUMIF(#REF!,"*-Si-*-*-"&amp;$A276&amp;"-"&amp;J$2,INDIRECT("'BD Ppto'!"&amp;#REF!))/(SUM(J276:L276)*L$415),0)</f>
        <v>0</v>
      </c>
      <c r="J276" s="19" t="e">
        <f ca="1">SUMIF(#REF!,"*-Si-VEF-*-"&amp;$A276&amp;"-"&amp;$J$2,INDIRECT("'BD Ppto'!"&amp;#REF!))</f>
        <v>#REF!</v>
      </c>
      <c r="K276" s="20" t="e">
        <f ca="1">SUMIF(#REF!,"*-Si-VEQ-*-"&amp;$A276&amp;"-"&amp;$J$2,INDIRECT("'BD Ppto'!"&amp;#REF!))</f>
        <v>#REF!</v>
      </c>
      <c r="L276" s="21" t="e">
        <f ca="1">SUMIF(#REF!,"*-Si-USD-*-"&amp;$A276&amp;"-"&amp;$J$2,INDIRECT("'BD Ppto'!"&amp;#REF!))</f>
        <v>#REF!</v>
      </c>
      <c r="N276" s="27">
        <f ca="1">IFERROR(1000*SUMIF(#REF!,"*-Si-*-*-"&amp;$A276&amp;"-"&amp;O$2,INDIRECT("'BD Ppto'!"&amp;#REF!))/(SUM(O276:Q276)*Q$415),0)</f>
        <v>0</v>
      </c>
      <c r="O276" s="19" t="e">
        <f ca="1">SUMIF(#REF!,"*-Si-VEF-*-"&amp;$A276&amp;"-"&amp;O$2,INDIRECT("'BD Ppto'!"&amp;#REF!))</f>
        <v>#REF!</v>
      </c>
      <c r="P276" s="20" t="e">
        <f ca="1">SUMIF(#REF!,"*-Si-VEQ-*-"&amp;$A276&amp;"-"&amp;O$2,INDIRECT("'BD Ppto'!"&amp;#REF!))</f>
        <v>#REF!</v>
      </c>
      <c r="Q276" s="21" t="e">
        <f ca="1">SUMIF(#REF!,"*-Si-USD-*-"&amp;$A276&amp;"-"&amp;O$2,INDIRECT("'BD Ppto'!"&amp;#REF!))</f>
        <v>#REF!</v>
      </c>
      <c r="S276" s="27">
        <f ca="1">IFERROR(1000*SUMIF(#REF!,"*-Si-*-*-"&amp;$A276&amp;"-"&amp;T$2,INDIRECT("'BD Ppto'!"&amp;#REF!))/(SUM(T276:V276)*V$415),0)</f>
        <v>0</v>
      </c>
      <c r="T276" s="19" t="e">
        <f ca="1">SUMIF(#REF!,"*-Si-VEF-*-"&amp;$A276&amp;"-"&amp;T$2,INDIRECT("'BD Ppto'!"&amp;#REF!))</f>
        <v>#REF!</v>
      </c>
      <c r="U276" s="20" t="e">
        <f ca="1">SUMIF(#REF!,"*-Si-VEQ-*-"&amp;$A276&amp;"-"&amp;T$2,INDIRECT("'BD Ppto'!"&amp;#REF!))</f>
        <v>#REF!</v>
      </c>
      <c r="V276" s="21" t="e">
        <f ca="1">SUMIF(#REF!,"*-Si-USD-*-"&amp;$A276&amp;"-"&amp;T$2,INDIRECT("'BD Ppto'!"&amp;#REF!))</f>
        <v>#REF!</v>
      </c>
      <c r="X276" s="27">
        <f ca="1">IFERROR(1000*SUMIF(#REF!,"*-Si-*-*-"&amp;$A276&amp;"-"&amp;Y$2,INDIRECT("'BD Ppto'!"&amp;#REF!))/(SUM(Y276:AA276)*AA$415),0)</f>
        <v>0</v>
      </c>
      <c r="Y276" s="19" t="e">
        <f ca="1">SUMIF(#REF!,"*-Si-VEF-*-"&amp;$A276&amp;"-"&amp;Y$2,INDIRECT("'BD Ppto'!"&amp;#REF!))</f>
        <v>#REF!</v>
      </c>
      <c r="Z276" s="20" t="e">
        <f ca="1">SUMIF(#REF!,"*-Si-VEQ-*-"&amp;$A276&amp;"-"&amp;Y$2,INDIRECT("'BD Ppto'!"&amp;#REF!))</f>
        <v>#REF!</v>
      </c>
      <c r="AA276" s="21" t="e">
        <f ca="1">SUMIF(#REF!,"*-Si-USD-*-"&amp;$A276&amp;"-"&amp;Y$2,INDIRECT("'BD Ppto'!"&amp;#REF!))</f>
        <v>#REF!</v>
      </c>
      <c r="AC276" s="28">
        <f ca="1">IFERROR(1000*SUMIF(#REF!,"*-Si-*-Si-"&amp;$A276&amp;"-"&amp;AD$2,INDIRECT("'BD Ppto'!"&amp;#REF!))/(SUM(AD276:AF276)*AF$415),0)</f>
        <v>0</v>
      </c>
      <c r="AD276" s="22" t="e">
        <f ca="1">SUMIF(#REF!,"*-Si-VEF-Si-"&amp;$A276&amp;"-"&amp;AD$2,INDIRECT("'BD Ppto'!"&amp;#REF!))</f>
        <v>#REF!</v>
      </c>
      <c r="AE276" s="23" t="e">
        <f ca="1">SUMIF(#REF!,"*-Si-VEQ-Si-"&amp;$A276&amp;"-"&amp;AD$2,INDIRECT("'BD Ppto'!"&amp;#REF!))</f>
        <v>#REF!</v>
      </c>
      <c r="AF276" s="24" t="e">
        <f ca="1">SUMIF(#REF!,"*-Si-USD-Si-"&amp;$A276&amp;"-"&amp;AD$2,INDIRECT("'BD Ppto'!"&amp;#REF!))</f>
        <v>#REF!</v>
      </c>
      <c r="AI276" s="27">
        <f>IFERROR(1000*SUMIF(#REF!,"*-Si-*-*-"&amp;$A276&amp;"-"&amp;$AJ$2,#REF!)/((SUMIF(#REF!,"*-Si-*-*-"&amp;$A276&amp;"-"&amp;$AJ$2,#REF!))*$AV$6),0)</f>
        <v>0</v>
      </c>
      <c r="AJ276" s="25" t="e">
        <f>SUMIF(#REF!,"*-Si-VEF-*-"&amp;$A276&amp;"-"&amp;$AJ$2,#REF!)</f>
        <v>#REF!</v>
      </c>
      <c r="AK276" s="19" t="e">
        <f>SUMIF(#REF!,"*-Si-VEF-*-"&amp;$A276&amp;"-"&amp;$AJ$2,#REF!)</f>
        <v>#REF!</v>
      </c>
      <c r="AL276" s="19" t="e">
        <f>(SUMIF(#REF!,"*-Si-VEF-*-"&amp;$A276&amp;"-"&amp;$AJ$2,#REF!)*AL$6-SUMIF(#REF!,"*-Si-VEF-*-"&amp;$A276&amp;"-"&amp;$AJ$2,#REF!)*AK$6)/AL$5</f>
        <v>#REF!</v>
      </c>
      <c r="AM276" s="19" t="e">
        <f>(SUMIF(#REF!,"*-Si-VEF-*-"&amp;$A276&amp;"-"&amp;$AJ$2,#REF!)*AM$6-SUMIF(#REF!,"*-Si-VEF-*-"&amp;$A276&amp;"-"&amp;$AJ$2,#REF!)*AL$6)/AM$5</f>
        <v>#REF!</v>
      </c>
      <c r="AN276" s="19" t="e">
        <f>(SUMIF(#REF!,"*-Si-VEF-*-"&amp;$A276&amp;"-"&amp;$AJ$2,#REF!)*AN$6-SUMIF(#REF!,"*-Si-VEF-*-"&amp;$A276&amp;"-"&amp;$AJ$2,#REF!)*AM$6)/AN$5</f>
        <v>#REF!</v>
      </c>
      <c r="AO276" s="19" t="e">
        <f>(SUMIF(#REF!,"*-Si-VEF-*-"&amp;$A276&amp;"-"&amp;$AJ$2,#REF!)*AO$6-SUMIF(#REF!,"*-Si-VEF-*-"&amp;$A276&amp;"-"&amp;$AJ$2,#REF!)*AN$6)/AO$5</f>
        <v>#REF!</v>
      </c>
      <c r="AP276" s="19" t="e">
        <f>(SUMIF(#REF!,"*-Si-VEF-*-"&amp;$A276&amp;"-"&amp;$AJ$2,#REF!)*AP$6-SUMIF(#REF!,"*-Si-VEF-*-"&amp;$A276&amp;"-"&amp;$AJ$2,#REF!)*AO$6)/AP$5</f>
        <v>#REF!</v>
      </c>
      <c r="AQ276" s="19" t="e">
        <f>(SUMIF(#REF!,"*-Si-VEF-*-"&amp;$A276&amp;"-"&amp;$AJ$2,#REF!)*AQ$6-SUMIF(#REF!,"*-Si-VEF-*-"&amp;$A276&amp;"-"&amp;$AJ$2,#REF!)*AP$6)/AQ$5</f>
        <v>#REF!</v>
      </c>
      <c r="AR276" s="19" t="e">
        <f>(SUMIF(#REF!,"*-Si-VEF-*-"&amp;$A276&amp;"-"&amp;$AJ$2,#REF!)*AR$6-SUMIF(#REF!,"*-Si-VEF-*-"&amp;$A276&amp;"-"&amp;$AJ$2,#REF!)*AQ$6)/AR$5</f>
        <v>#REF!</v>
      </c>
      <c r="AS276" s="19" t="e">
        <f>(SUMIF(#REF!,"*-Si-VEF-*-"&amp;$A276&amp;"-"&amp;$AJ$2,#REF!)*AS$6-SUMIF(#REF!,"*-Si-VEF-*-"&amp;$A276&amp;"-"&amp;$AJ$2,#REF!)*AR$6)/AS$5</f>
        <v>#REF!</v>
      </c>
      <c r="AT276" s="19" t="e">
        <f>(SUMIF(#REF!,"*-Si-VEF-*-"&amp;$A276&amp;"-"&amp;$AJ$2,#REF!)*AT$6-SUMIF(#REF!,"*-Si-VEF-*-"&amp;$A276&amp;"-"&amp;$AJ$2,#REF!)*AS$6)/AT$5</f>
        <v>#REF!</v>
      </c>
      <c r="AU276" s="19" t="e">
        <f>(SUMIF(#REF!,"*-Si-VEF-*-"&amp;$A276&amp;"-"&amp;$AJ$2,#REF!)*AU$6-SUMIF(#REF!,"*-Si-VEF-*-"&amp;$A276&amp;"-"&amp;$AJ$2,#REF!)*AT$6)/AU$5</f>
        <v>#REF!</v>
      </c>
      <c r="AV276" s="19" t="e">
        <f>(SUMIF(#REF!,"*-Si-VEF-*-"&amp;$A276&amp;"-"&amp;$AJ$2,#REF!)*AV$6-SUMIF(#REF!,"*-Si-VEF-*-"&amp;$A276&amp;"-"&amp;$AJ$2,#REF!)*AU$6)/AV$5</f>
        <v>#REF!</v>
      </c>
      <c r="AX276" s="25" t="e">
        <f>SUMIF(#REF!,"*-Si-VEQ-*-"&amp;$A276&amp;"-"&amp;$AJ$2,#REF!)</f>
        <v>#REF!</v>
      </c>
      <c r="AY276" s="20" t="e">
        <f>SUMIF(#REF!,"*-Si-VEQ-*-"&amp;$A276&amp;"-"&amp;$AJ$2,#REF!)</f>
        <v>#REF!</v>
      </c>
      <c r="AZ276" s="20" t="e">
        <f>(SUMIF(#REF!,"*-Si-VEQ-*-"&amp;$A276&amp;"-"&amp;$AJ$2,#REF!)*AZ$6-SUMIF(#REF!,"*-Si-VEQ-*-"&amp;$A276&amp;"-"&amp;$AJ$2,#REF!)*AY$6)/AZ$5</f>
        <v>#REF!</v>
      </c>
      <c r="BA276" s="20" t="e">
        <f>(SUMIF(#REF!,"*-Si-VEQ-*-"&amp;$A276&amp;"-"&amp;$AJ$2,#REF!)*BA$6-SUMIF(#REF!,"*-Si-VEQ-*-"&amp;$A276&amp;"-"&amp;$AJ$2,#REF!)*AZ$6)/BA$5</f>
        <v>#REF!</v>
      </c>
      <c r="BB276" s="20" t="e">
        <f>(SUMIF(#REF!,"*-Si-VEQ-*-"&amp;$A276&amp;"-"&amp;$AJ$2,#REF!)*BB$6-SUMIF(#REF!,"*-Si-VEQ-*-"&amp;$A276&amp;"-"&amp;$AJ$2,#REF!)*BA$6)/BB$5</f>
        <v>#REF!</v>
      </c>
      <c r="BC276" s="20" t="e">
        <f>(SUMIF(#REF!,"*-Si-VEQ-*-"&amp;$A276&amp;"-"&amp;$AJ$2,#REF!)*BC$6-SUMIF(#REF!,"*-Si-VEQ-*-"&amp;$A276&amp;"-"&amp;$AJ$2,#REF!)*BB$6)/BC$5</f>
        <v>#REF!</v>
      </c>
      <c r="BD276" s="20" t="e">
        <f>(SUMIF(#REF!,"*-Si-VEQ-*-"&amp;$A276&amp;"-"&amp;$AJ$2,#REF!)*BD$6-SUMIF(#REF!,"*-Si-VEQ-*-"&amp;$A276&amp;"-"&amp;$AJ$2,#REF!)*BC$6)/BD$5</f>
        <v>#REF!</v>
      </c>
      <c r="BE276" s="20" t="e">
        <f>(SUMIF(#REF!,"*-Si-VEQ-*-"&amp;$A276&amp;"-"&amp;$AJ$2,#REF!)*BE$6-SUMIF(#REF!,"*-Si-VEQ-*-"&amp;$A276&amp;"-"&amp;$AJ$2,#REF!)*BD$6)/BE$5</f>
        <v>#REF!</v>
      </c>
      <c r="BF276" s="20" t="e">
        <f>(SUMIF(#REF!,"*-Si-VEQ-*-"&amp;$A276&amp;"-"&amp;$AJ$2,#REF!)*BF$6-SUMIF(#REF!,"*-Si-VEQ-*-"&amp;$A276&amp;"-"&amp;$AJ$2,#REF!)*BE$6)/BF$5</f>
        <v>#REF!</v>
      </c>
      <c r="BG276" s="20" t="e">
        <f>(SUMIF(#REF!,"*-Si-VEQ-*-"&amp;$A276&amp;"-"&amp;$AJ$2,#REF!)*BG$6-SUMIF(#REF!,"*-Si-VEQ-*-"&amp;$A276&amp;"-"&amp;$AJ$2,#REF!)*BF$6)/BG$5</f>
        <v>#REF!</v>
      </c>
      <c r="BH276" s="20" t="e">
        <f>(SUMIF(#REF!,"*-Si-VEQ-*-"&amp;$A276&amp;"-"&amp;$AJ$2,#REF!)*BH$6-SUMIF(#REF!,"*-Si-VEQ-*-"&amp;$A276&amp;"-"&amp;$AJ$2,#REF!)*BG$6)/BH$5</f>
        <v>#REF!</v>
      </c>
      <c r="BI276" s="20" t="e">
        <f>(SUMIF(#REF!,"*-Si-VEQ-*-"&amp;$A276&amp;"-"&amp;$AJ$2,#REF!)*BI$6-SUMIF(#REF!,"*-Si-VEQ-*-"&amp;$A276&amp;"-"&amp;$AJ$2,#REF!)*BH$6)/BI$5</f>
        <v>#REF!</v>
      </c>
      <c r="BJ276" s="20" t="e">
        <f>(SUMIF(#REF!,"*-Si-VEQ-*-"&amp;$A276&amp;"-"&amp;$AJ$2,#REF!)*BJ$6-SUMIF(#REF!,"*-Si-VEQ-*-"&amp;$A276&amp;"-"&amp;$AJ$2,#REF!)*BI$6)/BJ$5</f>
        <v>#REF!</v>
      </c>
      <c r="BL276" s="25" t="e">
        <f>SUMIF(#REF!,"*-Si-USD-*-"&amp;$A276&amp;"-"&amp;$AJ$2,#REF!)</f>
        <v>#REF!</v>
      </c>
      <c r="BM276" s="21" t="e">
        <f>SUMIF(#REF!,"*-Si-USD-*-"&amp;$A276&amp;"-"&amp;$AJ$2,#REF!)</f>
        <v>#REF!</v>
      </c>
      <c r="BN276" s="21" t="e">
        <f>(SUMIF(#REF!,"*-Si-USD-*-"&amp;$A276&amp;"-"&amp;$AJ$2,#REF!)*BN$6-SUMIF(#REF!,"*-Si-USD-*-"&amp;$A276&amp;"-"&amp;$AJ$2,#REF!)*BM$6)/BN$5</f>
        <v>#REF!</v>
      </c>
      <c r="BO276" s="21" t="e">
        <f>(SUMIF(#REF!,"*-Si-USD-*-"&amp;$A276&amp;"-"&amp;$AJ$2,#REF!)*BO$6-SUMIF(#REF!,"*-Si-USD-*-"&amp;$A276&amp;"-"&amp;$AJ$2,#REF!)*BN$6)/BO$5</f>
        <v>#REF!</v>
      </c>
      <c r="BP276" s="21" t="e">
        <f>(SUMIF(#REF!,"*-Si-USD-*-"&amp;$A276&amp;"-"&amp;$AJ$2,#REF!)*BP$6-SUMIF(#REF!,"*-Si-USD-*-"&amp;$A276&amp;"-"&amp;$AJ$2,#REF!)*BO$6)/BP$5</f>
        <v>#REF!</v>
      </c>
      <c r="BQ276" s="21" t="e">
        <f>(SUMIF(#REF!,"*-Si-USD-*-"&amp;$A276&amp;"-"&amp;$AJ$2,#REF!)*BQ$6-SUMIF(#REF!,"*-Si-USD-*-"&amp;$A276&amp;"-"&amp;$AJ$2,#REF!)*BP$6)/BQ$5</f>
        <v>#REF!</v>
      </c>
      <c r="BR276" s="21" t="e">
        <f>(SUMIF(#REF!,"*-Si-USD-*-"&amp;$A276&amp;"-"&amp;$AJ$2,#REF!)*BR$6-SUMIF(#REF!,"*-Si-USD-*-"&amp;$A276&amp;"-"&amp;$AJ$2,#REF!)*BQ$6)/BR$5</f>
        <v>#REF!</v>
      </c>
      <c r="BS276" s="21" t="e">
        <f>(SUMIF(#REF!,"*-Si-USD-*-"&amp;$A276&amp;"-"&amp;$AJ$2,#REF!)*BS$6-SUMIF(#REF!,"*-Si-USD-*-"&amp;$A276&amp;"-"&amp;$AJ$2,#REF!)*BR$6)/BS$5</f>
        <v>#REF!</v>
      </c>
      <c r="BT276" s="21" t="e">
        <f>(SUMIF(#REF!,"*-Si-USD-*-"&amp;$A276&amp;"-"&amp;$AJ$2,#REF!)*BT$6-SUMIF(#REF!,"*-Si-USD-*-"&amp;$A276&amp;"-"&amp;$AJ$2,#REF!)*BS$6)/BT$5</f>
        <v>#REF!</v>
      </c>
      <c r="BU276" s="21" t="e">
        <f>(SUMIF(#REF!,"*-Si-USD-*-"&amp;$A276&amp;"-"&amp;$AJ$2,#REF!)*BU$6-SUMIF(#REF!,"*-Si-USD-*-"&amp;$A276&amp;"-"&amp;$AJ$2,#REF!)*BT$6)/BU$5</f>
        <v>#REF!</v>
      </c>
      <c r="BV276" s="21" t="e">
        <f>(SUMIF(#REF!,"*-Si-USD-*-"&amp;$A276&amp;"-"&amp;$AJ$2,#REF!)*BV$6-SUMIF(#REF!,"*-Si-USD-*-"&amp;$A276&amp;"-"&amp;$AJ$2,#REF!)*BU$6)/BV$5</f>
        <v>#REF!</v>
      </c>
      <c r="BW276" s="21" t="e">
        <f>(SUMIF(#REF!,"*-Si-USD-*-"&amp;$A276&amp;"-"&amp;$AJ$2,#REF!)*BW$6-SUMIF(#REF!,"*-Si-USD-*-"&amp;$A276&amp;"-"&amp;$AJ$2,#REF!)*BV$6)/BW$5</f>
        <v>#REF!</v>
      </c>
      <c r="BX276" s="21" t="e">
        <f>(SUMIF(#REF!,"*-Si-USD-*-"&amp;$A276&amp;"-"&amp;$AJ$2,#REF!)*BX$6-SUMIF(#REF!,"*-Si-USD-*-"&amp;$A276&amp;"-"&amp;$AJ$2,#REF!)*BW$6)/BX$5</f>
        <v>#REF!</v>
      </c>
      <c r="CB276" s="28">
        <f>IFERROR(1000*SUMIF(#REF!,"*-Si-*-Si-"&amp;$A276&amp;"-"&amp;$AJ$2,#REF!)/(SUM(CC276:CE276)*$BX$6),0)</f>
        <v>0</v>
      </c>
      <c r="CC276" s="22" t="e">
        <f>SUMIF(#REF!,"*-Si-VEF-Si-"&amp;$A276&amp;"-"&amp;$AJ$2,#REF!)</f>
        <v>#REF!</v>
      </c>
      <c r="CD276" s="23" t="e">
        <f>SUMIF(#REF!,"*-Si-VEQ-Si-"&amp;$A276&amp;"-"&amp;$AJ$2,#REF!)</f>
        <v>#REF!</v>
      </c>
      <c r="CE276" s="24" t="e">
        <f>SUMIF(#REF!,"*-Si-USD-Si-"&amp;$A276&amp;"-"&amp;$AJ$2,#REF!)</f>
        <v>#REF!</v>
      </c>
      <c r="CI276" s="15" t="str">
        <f t="shared" si="57"/>
        <v>E276</v>
      </c>
      <c r="CK276" s="16">
        <v>10</v>
      </c>
      <c r="CL276" s="16">
        <v>0</v>
      </c>
      <c r="CM276" s="16">
        <v>4</v>
      </c>
    </row>
    <row r="277" spans="1:91" ht="20.100000000000001" customHeight="1" x14ac:dyDescent="0.25">
      <c r="A277" s="18" t="s">
        <v>438</v>
      </c>
      <c r="E277" s="15" t="s">
        <v>439</v>
      </c>
      <c r="G277" s="15" t="str">
        <f t="shared" si="56"/>
        <v>D277</v>
      </c>
      <c r="I277" s="27">
        <f ca="1">IFERROR(1000*SUMIF(#REF!,"*-Si-*-*-"&amp;$A277&amp;"-"&amp;J$2,INDIRECT("'BD Ppto'!"&amp;#REF!))/(SUM(J277:L277)*L$415),0)</f>
        <v>0</v>
      </c>
      <c r="J277" s="19" t="e">
        <f ca="1">SUMIF(#REF!,"*-Si-VEF-*-"&amp;$A277&amp;"-"&amp;$J$2,INDIRECT("'BD Ppto'!"&amp;#REF!))</f>
        <v>#REF!</v>
      </c>
      <c r="K277" s="20" t="e">
        <f ca="1">SUMIF(#REF!,"*-Si-VEQ-*-"&amp;$A277&amp;"-"&amp;$J$2,INDIRECT("'BD Ppto'!"&amp;#REF!))</f>
        <v>#REF!</v>
      </c>
      <c r="L277" s="21" t="e">
        <f ca="1">SUMIF(#REF!,"*-Si-USD-*-"&amp;$A277&amp;"-"&amp;$J$2,INDIRECT("'BD Ppto'!"&amp;#REF!))</f>
        <v>#REF!</v>
      </c>
      <c r="N277" s="27">
        <f ca="1">IFERROR(1000*SUMIF(#REF!,"*-Si-*-*-"&amp;$A277&amp;"-"&amp;O$2,INDIRECT("'BD Ppto'!"&amp;#REF!))/(SUM(O277:Q277)*Q$415),0)</f>
        <v>0</v>
      </c>
      <c r="O277" s="19" t="e">
        <f ca="1">SUMIF(#REF!,"*-Si-VEF-*-"&amp;$A277&amp;"-"&amp;O$2,INDIRECT("'BD Ppto'!"&amp;#REF!))</f>
        <v>#REF!</v>
      </c>
      <c r="P277" s="20" t="e">
        <f ca="1">SUMIF(#REF!,"*-Si-VEQ-*-"&amp;$A277&amp;"-"&amp;O$2,INDIRECT("'BD Ppto'!"&amp;#REF!))</f>
        <v>#REF!</v>
      </c>
      <c r="Q277" s="21" t="e">
        <f ca="1">SUMIF(#REF!,"*-Si-USD-*-"&amp;$A277&amp;"-"&amp;O$2,INDIRECT("'BD Ppto'!"&amp;#REF!))</f>
        <v>#REF!</v>
      </c>
      <c r="S277" s="27">
        <f ca="1">IFERROR(1000*SUMIF(#REF!,"*-Si-*-*-"&amp;$A277&amp;"-"&amp;T$2,INDIRECT("'BD Ppto'!"&amp;#REF!))/(SUM(T277:V277)*V$415),0)</f>
        <v>0</v>
      </c>
      <c r="T277" s="19" t="e">
        <f ca="1">SUMIF(#REF!,"*-Si-VEF-*-"&amp;$A277&amp;"-"&amp;T$2,INDIRECT("'BD Ppto'!"&amp;#REF!))</f>
        <v>#REF!</v>
      </c>
      <c r="U277" s="20" t="e">
        <f ca="1">SUMIF(#REF!,"*-Si-VEQ-*-"&amp;$A277&amp;"-"&amp;T$2,INDIRECT("'BD Ppto'!"&amp;#REF!))</f>
        <v>#REF!</v>
      </c>
      <c r="V277" s="21" t="e">
        <f ca="1">SUMIF(#REF!,"*-Si-USD-*-"&amp;$A277&amp;"-"&amp;T$2,INDIRECT("'BD Ppto'!"&amp;#REF!))</f>
        <v>#REF!</v>
      </c>
      <c r="X277" s="27">
        <f ca="1">IFERROR(1000*SUMIF(#REF!,"*-Si-*-*-"&amp;$A277&amp;"-"&amp;Y$2,INDIRECT("'BD Ppto'!"&amp;#REF!))/(SUM(Y277:AA277)*AA$415),0)</f>
        <v>0</v>
      </c>
      <c r="Y277" s="19" t="e">
        <f ca="1">SUMIF(#REF!,"*-Si-VEF-*-"&amp;$A277&amp;"-"&amp;Y$2,INDIRECT("'BD Ppto'!"&amp;#REF!))</f>
        <v>#REF!</v>
      </c>
      <c r="Z277" s="20" t="e">
        <f ca="1">SUMIF(#REF!,"*-Si-VEQ-*-"&amp;$A277&amp;"-"&amp;Y$2,INDIRECT("'BD Ppto'!"&amp;#REF!))</f>
        <v>#REF!</v>
      </c>
      <c r="AA277" s="21" t="e">
        <f ca="1">SUMIF(#REF!,"*-Si-USD-*-"&amp;$A277&amp;"-"&amp;Y$2,INDIRECT("'BD Ppto'!"&amp;#REF!))</f>
        <v>#REF!</v>
      </c>
      <c r="AC277" s="28">
        <f ca="1">IFERROR(1000*SUMIF(#REF!,"*-Si-*-Si-"&amp;$A277&amp;"-"&amp;AD$2,INDIRECT("'BD Ppto'!"&amp;#REF!))/(SUM(AD277:AF277)*AF$415),0)</f>
        <v>0</v>
      </c>
      <c r="AD277" s="22" t="e">
        <f ca="1">SUMIF(#REF!,"*-Si-VEF-Si-"&amp;$A277&amp;"-"&amp;AD$2,INDIRECT("'BD Ppto'!"&amp;#REF!))</f>
        <v>#REF!</v>
      </c>
      <c r="AE277" s="23" t="e">
        <f ca="1">SUMIF(#REF!,"*-Si-VEQ-Si-"&amp;$A277&amp;"-"&amp;AD$2,INDIRECT("'BD Ppto'!"&amp;#REF!))</f>
        <v>#REF!</v>
      </c>
      <c r="AF277" s="24" t="e">
        <f ca="1">SUMIF(#REF!,"*-Si-USD-Si-"&amp;$A277&amp;"-"&amp;AD$2,INDIRECT("'BD Ppto'!"&amp;#REF!))</f>
        <v>#REF!</v>
      </c>
      <c r="AI277" s="27">
        <f>IFERROR(1000*SUMIF(#REF!,"*-Si-*-*-"&amp;$A277&amp;"-"&amp;$AJ$2,#REF!)/((SUMIF(#REF!,"*-Si-*-*-"&amp;$A277&amp;"-"&amp;$AJ$2,#REF!))*$AV$6),0)</f>
        <v>0</v>
      </c>
      <c r="AJ277" s="25" t="e">
        <f>SUMIF(#REF!,"*-Si-VEF-*-"&amp;$A277&amp;"-"&amp;$AJ$2,#REF!)</f>
        <v>#REF!</v>
      </c>
      <c r="AK277" s="19" t="e">
        <f>SUMIF(#REF!,"*-Si-VEF-*-"&amp;$A277&amp;"-"&amp;$AJ$2,#REF!)</f>
        <v>#REF!</v>
      </c>
      <c r="AL277" s="19" t="e">
        <f>(SUMIF(#REF!,"*-Si-VEF-*-"&amp;$A277&amp;"-"&amp;$AJ$2,#REF!)*AL$6-SUMIF(#REF!,"*-Si-VEF-*-"&amp;$A277&amp;"-"&amp;$AJ$2,#REF!)*AK$6)/AL$5</f>
        <v>#REF!</v>
      </c>
      <c r="AM277" s="19" t="e">
        <f>(SUMIF(#REF!,"*-Si-VEF-*-"&amp;$A277&amp;"-"&amp;$AJ$2,#REF!)*AM$6-SUMIF(#REF!,"*-Si-VEF-*-"&amp;$A277&amp;"-"&amp;$AJ$2,#REF!)*AL$6)/AM$5</f>
        <v>#REF!</v>
      </c>
      <c r="AN277" s="19" t="e">
        <f>(SUMIF(#REF!,"*-Si-VEF-*-"&amp;$A277&amp;"-"&amp;$AJ$2,#REF!)*AN$6-SUMIF(#REF!,"*-Si-VEF-*-"&amp;$A277&amp;"-"&amp;$AJ$2,#REF!)*AM$6)/AN$5</f>
        <v>#REF!</v>
      </c>
      <c r="AO277" s="19" t="e">
        <f>(SUMIF(#REF!,"*-Si-VEF-*-"&amp;$A277&amp;"-"&amp;$AJ$2,#REF!)*AO$6-SUMIF(#REF!,"*-Si-VEF-*-"&amp;$A277&amp;"-"&amp;$AJ$2,#REF!)*AN$6)/AO$5</f>
        <v>#REF!</v>
      </c>
      <c r="AP277" s="19" t="e">
        <f>(SUMIF(#REF!,"*-Si-VEF-*-"&amp;$A277&amp;"-"&amp;$AJ$2,#REF!)*AP$6-SUMIF(#REF!,"*-Si-VEF-*-"&amp;$A277&amp;"-"&amp;$AJ$2,#REF!)*AO$6)/AP$5</f>
        <v>#REF!</v>
      </c>
      <c r="AQ277" s="19" t="e">
        <f>(SUMIF(#REF!,"*-Si-VEF-*-"&amp;$A277&amp;"-"&amp;$AJ$2,#REF!)*AQ$6-SUMIF(#REF!,"*-Si-VEF-*-"&amp;$A277&amp;"-"&amp;$AJ$2,#REF!)*AP$6)/AQ$5</f>
        <v>#REF!</v>
      </c>
      <c r="AR277" s="19" t="e">
        <f>(SUMIF(#REF!,"*-Si-VEF-*-"&amp;$A277&amp;"-"&amp;$AJ$2,#REF!)*AR$6-SUMIF(#REF!,"*-Si-VEF-*-"&amp;$A277&amp;"-"&amp;$AJ$2,#REF!)*AQ$6)/AR$5</f>
        <v>#REF!</v>
      </c>
      <c r="AS277" s="19" t="e">
        <f>(SUMIF(#REF!,"*-Si-VEF-*-"&amp;$A277&amp;"-"&amp;$AJ$2,#REF!)*AS$6-SUMIF(#REF!,"*-Si-VEF-*-"&amp;$A277&amp;"-"&amp;$AJ$2,#REF!)*AR$6)/AS$5</f>
        <v>#REF!</v>
      </c>
      <c r="AT277" s="19" t="e">
        <f>(SUMIF(#REF!,"*-Si-VEF-*-"&amp;$A277&amp;"-"&amp;$AJ$2,#REF!)*AT$6-SUMIF(#REF!,"*-Si-VEF-*-"&amp;$A277&amp;"-"&amp;$AJ$2,#REF!)*AS$6)/AT$5</f>
        <v>#REF!</v>
      </c>
      <c r="AU277" s="19" t="e">
        <f>(SUMIF(#REF!,"*-Si-VEF-*-"&amp;$A277&amp;"-"&amp;$AJ$2,#REF!)*AU$6-SUMIF(#REF!,"*-Si-VEF-*-"&amp;$A277&amp;"-"&amp;$AJ$2,#REF!)*AT$6)/AU$5</f>
        <v>#REF!</v>
      </c>
      <c r="AV277" s="19" t="e">
        <f>(SUMIF(#REF!,"*-Si-VEF-*-"&amp;$A277&amp;"-"&amp;$AJ$2,#REF!)*AV$6-SUMIF(#REF!,"*-Si-VEF-*-"&amp;$A277&amp;"-"&amp;$AJ$2,#REF!)*AU$6)/AV$5</f>
        <v>#REF!</v>
      </c>
      <c r="AX277" s="25" t="e">
        <f>SUMIF(#REF!,"*-Si-VEQ-*-"&amp;$A277&amp;"-"&amp;$AJ$2,#REF!)</f>
        <v>#REF!</v>
      </c>
      <c r="AY277" s="20" t="e">
        <f>SUMIF(#REF!,"*-Si-VEQ-*-"&amp;$A277&amp;"-"&amp;$AJ$2,#REF!)</f>
        <v>#REF!</v>
      </c>
      <c r="AZ277" s="20" t="e">
        <f>(SUMIF(#REF!,"*-Si-VEQ-*-"&amp;$A277&amp;"-"&amp;$AJ$2,#REF!)*AZ$6-SUMIF(#REF!,"*-Si-VEQ-*-"&amp;$A277&amp;"-"&amp;$AJ$2,#REF!)*AY$6)/AZ$5</f>
        <v>#REF!</v>
      </c>
      <c r="BA277" s="20" t="e">
        <f>(SUMIF(#REF!,"*-Si-VEQ-*-"&amp;$A277&amp;"-"&amp;$AJ$2,#REF!)*BA$6-SUMIF(#REF!,"*-Si-VEQ-*-"&amp;$A277&amp;"-"&amp;$AJ$2,#REF!)*AZ$6)/BA$5</f>
        <v>#REF!</v>
      </c>
      <c r="BB277" s="20" t="e">
        <f>(SUMIF(#REF!,"*-Si-VEQ-*-"&amp;$A277&amp;"-"&amp;$AJ$2,#REF!)*BB$6-SUMIF(#REF!,"*-Si-VEQ-*-"&amp;$A277&amp;"-"&amp;$AJ$2,#REF!)*BA$6)/BB$5</f>
        <v>#REF!</v>
      </c>
      <c r="BC277" s="20" t="e">
        <f>(SUMIF(#REF!,"*-Si-VEQ-*-"&amp;$A277&amp;"-"&amp;$AJ$2,#REF!)*BC$6-SUMIF(#REF!,"*-Si-VEQ-*-"&amp;$A277&amp;"-"&amp;$AJ$2,#REF!)*BB$6)/BC$5</f>
        <v>#REF!</v>
      </c>
      <c r="BD277" s="20" t="e">
        <f>(SUMIF(#REF!,"*-Si-VEQ-*-"&amp;$A277&amp;"-"&amp;$AJ$2,#REF!)*BD$6-SUMIF(#REF!,"*-Si-VEQ-*-"&amp;$A277&amp;"-"&amp;$AJ$2,#REF!)*BC$6)/BD$5</f>
        <v>#REF!</v>
      </c>
      <c r="BE277" s="20" t="e">
        <f>(SUMIF(#REF!,"*-Si-VEQ-*-"&amp;$A277&amp;"-"&amp;$AJ$2,#REF!)*BE$6-SUMIF(#REF!,"*-Si-VEQ-*-"&amp;$A277&amp;"-"&amp;$AJ$2,#REF!)*BD$6)/BE$5</f>
        <v>#REF!</v>
      </c>
      <c r="BF277" s="20" t="e">
        <f>(SUMIF(#REF!,"*-Si-VEQ-*-"&amp;$A277&amp;"-"&amp;$AJ$2,#REF!)*BF$6-SUMIF(#REF!,"*-Si-VEQ-*-"&amp;$A277&amp;"-"&amp;$AJ$2,#REF!)*BE$6)/BF$5</f>
        <v>#REF!</v>
      </c>
      <c r="BG277" s="20" t="e">
        <f>(SUMIF(#REF!,"*-Si-VEQ-*-"&amp;$A277&amp;"-"&amp;$AJ$2,#REF!)*BG$6-SUMIF(#REF!,"*-Si-VEQ-*-"&amp;$A277&amp;"-"&amp;$AJ$2,#REF!)*BF$6)/BG$5</f>
        <v>#REF!</v>
      </c>
      <c r="BH277" s="20" t="e">
        <f>(SUMIF(#REF!,"*-Si-VEQ-*-"&amp;$A277&amp;"-"&amp;$AJ$2,#REF!)*BH$6-SUMIF(#REF!,"*-Si-VEQ-*-"&amp;$A277&amp;"-"&amp;$AJ$2,#REF!)*BG$6)/BH$5</f>
        <v>#REF!</v>
      </c>
      <c r="BI277" s="20" t="e">
        <f>(SUMIF(#REF!,"*-Si-VEQ-*-"&amp;$A277&amp;"-"&amp;$AJ$2,#REF!)*BI$6-SUMIF(#REF!,"*-Si-VEQ-*-"&amp;$A277&amp;"-"&amp;$AJ$2,#REF!)*BH$6)/BI$5</f>
        <v>#REF!</v>
      </c>
      <c r="BJ277" s="20" t="e">
        <f>(SUMIF(#REF!,"*-Si-VEQ-*-"&amp;$A277&amp;"-"&amp;$AJ$2,#REF!)*BJ$6-SUMIF(#REF!,"*-Si-VEQ-*-"&amp;$A277&amp;"-"&amp;$AJ$2,#REF!)*BI$6)/BJ$5</f>
        <v>#REF!</v>
      </c>
      <c r="BL277" s="25" t="e">
        <f>SUMIF(#REF!,"*-Si-USD-*-"&amp;$A277&amp;"-"&amp;$AJ$2,#REF!)</f>
        <v>#REF!</v>
      </c>
      <c r="BM277" s="21" t="e">
        <f>SUMIF(#REF!,"*-Si-USD-*-"&amp;$A277&amp;"-"&amp;$AJ$2,#REF!)</f>
        <v>#REF!</v>
      </c>
      <c r="BN277" s="21" t="e">
        <f>(SUMIF(#REF!,"*-Si-USD-*-"&amp;$A277&amp;"-"&amp;$AJ$2,#REF!)*BN$6-SUMIF(#REF!,"*-Si-USD-*-"&amp;$A277&amp;"-"&amp;$AJ$2,#REF!)*BM$6)/BN$5</f>
        <v>#REF!</v>
      </c>
      <c r="BO277" s="21" t="e">
        <f>(SUMIF(#REF!,"*-Si-USD-*-"&amp;$A277&amp;"-"&amp;$AJ$2,#REF!)*BO$6-SUMIF(#REF!,"*-Si-USD-*-"&amp;$A277&amp;"-"&amp;$AJ$2,#REF!)*BN$6)/BO$5</f>
        <v>#REF!</v>
      </c>
      <c r="BP277" s="21" t="e">
        <f>(SUMIF(#REF!,"*-Si-USD-*-"&amp;$A277&amp;"-"&amp;$AJ$2,#REF!)*BP$6-SUMIF(#REF!,"*-Si-USD-*-"&amp;$A277&amp;"-"&amp;$AJ$2,#REF!)*BO$6)/BP$5</f>
        <v>#REF!</v>
      </c>
      <c r="BQ277" s="21" t="e">
        <f>(SUMIF(#REF!,"*-Si-USD-*-"&amp;$A277&amp;"-"&amp;$AJ$2,#REF!)*BQ$6-SUMIF(#REF!,"*-Si-USD-*-"&amp;$A277&amp;"-"&amp;$AJ$2,#REF!)*BP$6)/BQ$5</f>
        <v>#REF!</v>
      </c>
      <c r="BR277" s="21" t="e">
        <f>(SUMIF(#REF!,"*-Si-USD-*-"&amp;$A277&amp;"-"&amp;$AJ$2,#REF!)*BR$6-SUMIF(#REF!,"*-Si-USD-*-"&amp;$A277&amp;"-"&amp;$AJ$2,#REF!)*BQ$6)/BR$5</f>
        <v>#REF!</v>
      </c>
      <c r="BS277" s="21" t="e">
        <f>(SUMIF(#REF!,"*-Si-USD-*-"&amp;$A277&amp;"-"&amp;$AJ$2,#REF!)*BS$6-SUMIF(#REF!,"*-Si-USD-*-"&amp;$A277&amp;"-"&amp;$AJ$2,#REF!)*BR$6)/BS$5</f>
        <v>#REF!</v>
      </c>
      <c r="BT277" s="21" t="e">
        <f>(SUMIF(#REF!,"*-Si-USD-*-"&amp;$A277&amp;"-"&amp;$AJ$2,#REF!)*BT$6-SUMIF(#REF!,"*-Si-USD-*-"&amp;$A277&amp;"-"&amp;$AJ$2,#REF!)*BS$6)/BT$5</f>
        <v>#REF!</v>
      </c>
      <c r="BU277" s="21" t="e">
        <f>(SUMIF(#REF!,"*-Si-USD-*-"&amp;$A277&amp;"-"&amp;$AJ$2,#REF!)*BU$6-SUMIF(#REF!,"*-Si-USD-*-"&amp;$A277&amp;"-"&amp;$AJ$2,#REF!)*BT$6)/BU$5</f>
        <v>#REF!</v>
      </c>
      <c r="BV277" s="21" t="e">
        <f>(SUMIF(#REF!,"*-Si-USD-*-"&amp;$A277&amp;"-"&amp;$AJ$2,#REF!)*BV$6-SUMIF(#REF!,"*-Si-USD-*-"&amp;$A277&amp;"-"&amp;$AJ$2,#REF!)*BU$6)/BV$5</f>
        <v>#REF!</v>
      </c>
      <c r="BW277" s="21" t="e">
        <f>(SUMIF(#REF!,"*-Si-USD-*-"&amp;$A277&amp;"-"&amp;$AJ$2,#REF!)*BW$6-SUMIF(#REF!,"*-Si-USD-*-"&amp;$A277&amp;"-"&amp;$AJ$2,#REF!)*BV$6)/BW$5</f>
        <v>#REF!</v>
      </c>
      <c r="BX277" s="21" t="e">
        <f>(SUMIF(#REF!,"*-Si-USD-*-"&amp;$A277&amp;"-"&amp;$AJ$2,#REF!)*BX$6-SUMIF(#REF!,"*-Si-USD-*-"&amp;$A277&amp;"-"&amp;$AJ$2,#REF!)*BW$6)/BX$5</f>
        <v>#REF!</v>
      </c>
      <c r="CB277" s="28">
        <f>IFERROR(1000*SUMIF(#REF!,"*-Si-*-Si-"&amp;$A277&amp;"-"&amp;$AJ$2,#REF!)/(SUM(CC277:CE277)*$BX$6),0)</f>
        <v>0</v>
      </c>
      <c r="CC277" s="22" t="e">
        <f>SUMIF(#REF!,"*-Si-VEF-Si-"&amp;$A277&amp;"-"&amp;$AJ$2,#REF!)</f>
        <v>#REF!</v>
      </c>
      <c r="CD277" s="23" t="e">
        <f>SUMIF(#REF!,"*-Si-VEQ-Si-"&amp;$A277&amp;"-"&amp;$AJ$2,#REF!)</f>
        <v>#REF!</v>
      </c>
      <c r="CE277" s="24" t="e">
        <f>SUMIF(#REF!,"*-Si-USD-Si-"&amp;$A277&amp;"-"&amp;$AJ$2,#REF!)</f>
        <v>#REF!</v>
      </c>
      <c r="CI277" s="15" t="str">
        <f t="shared" si="57"/>
        <v>E277</v>
      </c>
      <c r="CK277" s="16">
        <v>13</v>
      </c>
      <c r="CL277" s="16">
        <v>0</v>
      </c>
      <c r="CM277" s="16">
        <v>4</v>
      </c>
    </row>
    <row r="278" spans="1:91" ht="20.100000000000001" customHeight="1" x14ac:dyDescent="0.25">
      <c r="A278" s="18" t="s">
        <v>440</v>
      </c>
      <c r="E278" s="15" t="s">
        <v>441</v>
      </c>
      <c r="G278" s="15" t="str">
        <f t="shared" si="56"/>
        <v>D278</v>
      </c>
      <c r="I278" s="27">
        <f ca="1">IFERROR(1000*SUMIF(#REF!,"*-Si-*-*-"&amp;$A278&amp;"-"&amp;J$2,INDIRECT("'BD Ppto'!"&amp;#REF!))/(SUM(J278:L278)*L$415),0)</f>
        <v>0</v>
      </c>
      <c r="J278" s="19" t="e">
        <f ca="1">SUMIF(#REF!,"*-Si-VEF-*-"&amp;$A278&amp;"-"&amp;$J$2,INDIRECT("'BD Ppto'!"&amp;#REF!))</f>
        <v>#REF!</v>
      </c>
      <c r="K278" s="20" t="e">
        <f ca="1">SUMIF(#REF!,"*-Si-VEQ-*-"&amp;$A278&amp;"-"&amp;$J$2,INDIRECT("'BD Ppto'!"&amp;#REF!))</f>
        <v>#REF!</v>
      </c>
      <c r="L278" s="21" t="e">
        <f ca="1">SUMIF(#REF!,"*-Si-USD-*-"&amp;$A278&amp;"-"&amp;$J$2,INDIRECT("'BD Ppto'!"&amp;#REF!))</f>
        <v>#REF!</v>
      </c>
      <c r="N278" s="27">
        <f ca="1">IFERROR(1000*SUMIF(#REF!,"*-Si-*-*-"&amp;$A278&amp;"-"&amp;O$2,INDIRECT("'BD Ppto'!"&amp;#REF!))/(SUM(O278:Q278)*Q$415),0)</f>
        <v>0</v>
      </c>
      <c r="O278" s="19" t="e">
        <f ca="1">SUMIF(#REF!,"*-Si-VEF-*-"&amp;$A278&amp;"-"&amp;O$2,INDIRECT("'BD Ppto'!"&amp;#REF!))</f>
        <v>#REF!</v>
      </c>
      <c r="P278" s="20" t="e">
        <f ca="1">SUMIF(#REF!,"*-Si-VEQ-*-"&amp;$A278&amp;"-"&amp;O$2,INDIRECT("'BD Ppto'!"&amp;#REF!))</f>
        <v>#REF!</v>
      </c>
      <c r="Q278" s="21" t="e">
        <f ca="1">SUMIF(#REF!,"*-Si-USD-*-"&amp;$A278&amp;"-"&amp;O$2,INDIRECT("'BD Ppto'!"&amp;#REF!))</f>
        <v>#REF!</v>
      </c>
      <c r="S278" s="27">
        <f ca="1">IFERROR(1000*SUMIF(#REF!,"*-Si-*-*-"&amp;$A278&amp;"-"&amp;T$2,INDIRECT("'BD Ppto'!"&amp;#REF!))/(SUM(T278:V278)*V$415),0)</f>
        <v>0</v>
      </c>
      <c r="T278" s="19" t="e">
        <f ca="1">SUMIF(#REF!,"*-Si-VEF-*-"&amp;$A278&amp;"-"&amp;T$2,INDIRECT("'BD Ppto'!"&amp;#REF!))</f>
        <v>#REF!</v>
      </c>
      <c r="U278" s="20" t="e">
        <f ca="1">SUMIF(#REF!,"*-Si-VEQ-*-"&amp;$A278&amp;"-"&amp;T$2,INDIRECT("'BD Ppto'!"&amp;#REF!))</f>
        <v>#REF!</v>
      </c>
      <c r="V278" s="21" t="e">
        <f ca="1">SUMIF(#REF!,"*-Si-USD-*-"&amp;$A278&amp;"-"&amp;T$2,INDIRECT("'BD Ppto'!"&amp;#REF!))</f>
        <v>#REF!</v>
      </c>
      <c r="X278" s="27">
        <f ca="1">IFERROR(1000*SUMIF(#REF!,"*-Si-*-*-"&amp;$A278&amp;"-"&amp;Y$2,INDIRECT("'BD Ppto'!"&amp;#REF!))/(SUM(Y278:AA278)*AA$415),0)</f>
        <v>0</v>
      </c>
      <c r="Y278" s="19" t="e">
        <f ca="1">SUMIF(#REF!,"*-Si-VEF-*-"&amp;$A278&amp;"-"&amp;Y$2,INDIRECT("'BD Ppto'!"&amp;#REF!))</f>
        <v>#REF!</v>
      </c>
      <c r="Z278" s="20" t="e">
        <f ca="1">SUMIF(#REF!,"*-Si-VEQ-*-"&amp;$A278&amp;"-"&amp;Y$2,INDIRECT("'BD Ppto'!"&amp;#REF!))</f>
        <v>#REF!</v>
      </c>
      <c r="AA278" s="21" t="e">
        <f ca="1">SUMIF(#REF!,"*-Si-USD-*-"&amp;$A278&amp;"-"&amp;Y$2,INDIRECT("'BD Ppto'!"&amp;#REF!))</f>
        <v>#REF!</v>
      </c>
      <c r="AC278" s="28">
        <f ca="1">IFERROR(1000*SUMIF(#REF!,"*-Si-*-Si-"&amp;$A278&amp;"-"&amp;AD$2,INDIRECT("'BD Ppto'!"&amp;#REF!))/(SUM(AD278:AF278)*AF$415),0)</f>
        <v>0</v>
      </c>
      <c r="AD278" s="22" t="e">
        <f ca="1">SUMIF(#REF!,"*-Si-VEF-Si-"&amp;$A278&amp;"-"&amp;AD$2,INDIRECT("'BD Ppto'!"&amp;#REF!))</f>
        <v>#REF!</v>
      </c>
      <c r="AE278" s="23" t="e">
        <f ca="1">SUMIF(#REF!,"*-Si-VEQ-Si-"&amp;$A278&amp;"-"&amp;AD$2,INDIRECT("'BD Ppto'!"&amp;#REF!))</f>
        <v>#REF!</v>
      </c>
      <c r="AF278" s="24" t="e">
        <f ca="1">SUMIF(#REF!,"*-Si-USD-Si-"&amp;$A278&amp;"-"&amp;AD$2,INDIRECT("'BD Ppto'!"&amp;#REF!))</f>
        <v>#REF!</v>
      </c>
      <c r="AI278" s="27">
        <f>IFERROR(1000*SUMIF(#REF!,"*-Si-*-*-"&amp;$A278&amp;"-"&amp;$AJ$2,#REF!)/((SUMIF(#REF!,"*-Si-*-*-"&amp;$A278&amp;"-"&amp;$AJ$2,#REF!))*$AV$6),0)</f>
        <v>0</v>
      </c>
      <c r="AJ278" s="25" t="e">
        <f>SUMIF(#REF!,"*-Si-VEF-*-"&amp;$A278&amp;"-"&amp;$AJ$2,#REF!)</f>
        <v>#REF!</v>
      </c>
      <c r="AK278" s="19" t="e">
        <f>SUMIF(#REF!,"*-Si-VEF-*-"&amp;$A278&amp;"-"&amp;$AJ$2,#REF!)</f>
        <v>#REF!</v>
      </c>
      <c r="AL278" s="19" t="e">
        <f>(SUMIF(#REF!,"*-Si-VEF-*-"&amp;$A278&amp;"-"&amp;$AJ$2,#REF!)*AL$6-SUMIF(#REF!,"*-Si-VEF-*-"&amp;$A278&amp;"-"&amp;$AJ$2,#REF!)*AK$6)/AL$5</f>
        <v>#REF!</v>
      </c>
      <c r="AM278" s="19" t="e">
        <f>(SUMIF(#REF!,"*-Si-VEF-*-"&amp;$A278&amp;"-"&amp;$AJ$2,#REF!)*AM$6-SUMIF(#REF!,"*-Si-VEF-*-"&amp;$A278&amp;"-"&amp;$AJ$2,#REF!)*AL$6)/AM$5</f>
        <v>#REF!</v>
      </c>
      <c r="AN278" s="19" t="e">
        <f>(SUMIF(#REF!,"*-Si-VEF-*-"&amp;$A278&amp;"-"&amp;$AJ$2,#REF!)*AN$6-SUMIF(#REF!,"*-Si-VEF-*-"&amp;$A278&amp;"-"&amp;$AJ$2,#REF!)*AM$6)/AN$5</f>
        <v>#REF!</v>
      </c>
      <c r="AO278" s="19" t="e">
        <f>(SUMIF(#REF!,"*-Si-VEF-*-"&amp;$A278&amp;"-"&amp;$AJ$2,#REF!)*AO$6-SUMIF(#REF!,"*-Si-VEF-*-"&amp;$A278&amp;"-"&amp;$AJ$2,#REF!)*AN$6)/AO$5</f>
        <v>#REF!</v>
      </c>
      <c r="AP278" s="19" t="e">
        <f>(SUMIF(#REF!,"*-Si-VEF-*-"&amp;$A278&amp;"-"&amp;$AJ$2,#REF!)*AP$6-SUMIF(#REF!,"*-Si-VEF-*-"&amp;$A278&amp;"-"&amp;$AJ$2,#REF!)*AO$6)/AP$5</f>
        <v>#REF!</v>
      </c>
      <c r="AQ278" s="19" t="e">
        <f>(SUMIF(#REF!,"*-Si-VEF-*-"&amp;$A278&amp;"-"&amp;$AJ$2,#REF!)*AQ$6-SUMIF(#REF!,"*-Si-VEF-*-"&amp;$A278&amp;"-"&amp;$AJ$2,#REF!)*AP$6)/AQ$5</f>
        <v>#REF!</v>
      </c>
      <c r="AR278" s="19" t="e">
        <f>(SUMIF(#REF!,"*-Si-VEF-*-"&amp;$A278&amp;"-"&amp;$AJ$2,#REF!)*AR$6-SUMIF(#REF!,"*-Si-VEF-*-"&amp;$A278&amp;"-"&amp;$AJ$2,#REF!)*AQ$6)/AR$5</f>
        <v>#REF!</v>
      </c>
      <c r="AS278" s="19" t="e">
        <f>(SUMIF(#REF!,"*-Si-VEF-*-"&amp;$A278&amp;"-"&amp;$AJ$2,#REF!)*AS$6-SUMIF(#REF!,"*-Si-VEF-*-"&amp;$A278&amp;"-"&amp;$AJ$2,#REF!)*AR$6)/AS$5</f>
        <v>#REF!</v>
      </c>
      <c r="AT278" s="19" t="e">
        <f>(SUMIF(#REF!,"*-Si-VEF-*-"&amp;$A278&amp;"-"&amp;$AJ$2,#REF!)*AT$6-SUMIF(#REF!,"*-Si-VEF-*-"&amp;$A278&amp;"-"&amp;$AJ$2,#REF!)*AS$6)/AT$5</f>
        <v>#REF!</v>
      </c>
      <c r="AU278" s="19" t="e">
        <f>(SUMIF(#REF!,"*-Si-VEF-*-"&amp;$A278&amp;"-"&amp;$AJ$2,#REF!)*AU$6-SUMIF(#REF!,"*-Si-VEF-*-"&amp;$A278&amp;"-"&amp;$AJ$2,#REF!)*AT$6)/AU$5</f>
        <v>#REF!</v>
      </c>
      <c r="AV278" s="19" t="e">
        <f>(SUMIF(#REF!,"*-Si-VEF-*-"&amp;$A278&amp;"-"&amp;$AJ$2,#REF!)*AV$6-SUMIF(#REF!,"*-Si-VEF-*-"&amp;$A278&amp;"-"&amp;$AJ$2,#REF!)*AU$6)/AV$5</f>
        <v>#REF!</v>
      </c>
      <c r="AX278" s="25" t="e">
        <f>SUMIF(#REF!,"*-Si-VEQ-*-"&amp;$A278&amp;"-"&amp;$AJ$2,#REF!)</f>
        <v>#REF!</v>
      </c>
      <c r="AY278" s="20" t="e">
        <f>SUMIF(#REF!,"*-Si-VEQ-*-"&amp;$A278&amp;"-"&amp;$AJ$2,#REF!)</f>
        <v>#REF!</v>
      </c>
      <c r="AZ278" s="20" t="e">
        <f>(SUMIF(#REF!,"*-Si-VEQ-*-"&amp;$A278&amp;"-"&amp;$AJ$2,#REF!)*AZ$6-SUMIF(#REF!,"*-Si-VEQ-*-"&amp;$A278&amp;"-"&amp;$AJ$2,#REF!)*AY$6)/AZ$5</f>
        <v>#REF!</v>
      </c>
      <c r="BA278" s="20" t="e">
        <f>(SUMIF(#REF!,"*-Si-VEQ-*-"&amp;$A278&amp;"-"&amp;$AJ$2,#REF!)*BA$6-SUMIF(#REF!,"*-Si-VEQ-*-"&amp;$A278&amp;"-"&amp;$AJ$2,#REF!)*AZ$6)/BA$5</f>
        <v>#REF!</v>
      </c>
      <c r="BB278" s="20" t="e">
        <f>(SUMIF(#REF!,"*-Si-VEQ-*-"&amp;$A278&amp;"-"&amp;$AJ$2,#REF!)*BB$6-SUMIF(#REF!,"*-Si-VEQ-*-"&amp;$A278&amp;"-"&amp;$AJ$2,#REF!)*BA$6)/BB$5</f>
        <v>#REF!</v>
      </c>
      <c r="BC278" s="20" t="e">
        <f>(SUMIF(#REF!,"*-Si-VEQ-*-"&amp;$A278&amp;"-"&amp;$AJ$2,#REF!)*BC$6-SUMIF(#REF!,"*-Si-VEQ-*-"&amp;$A278&amp;"-"&amp;$AJ$2,#REF!)*BB$6)/BC$5</f>
        <v>#REF!</v>
      </c>
      <c r="BD278" s="20" t="e">
        <f>(SUMIF(#REF!,"*-Si-VEQ-*-"&amp;$A278&amp;"-"&amp;$AJ$2,#REF!)*BD$6-SUMIF(#REF!,"*-Si-VEQ-*-"&amp;$A278&amp;"-"&amp;$AJ$2,#REF!)*BC$6)/BD$5</f>
        <v>#REF!</v>
      </c>
      <c r="BE278" s="20" t="e">
        <f>(SUMIF(#REF!,"*-Si-VEQ-*-"&amp;$A278&amp;"-"&amp;$AJ$2,#REF!)*BE$6-SUMIF(#REF!,"*-Si-VEQ-*-"&amp;$A278&amp;"-"&amp;$AJ$2,#REF!)*BD$6)/BE$5</f>
        <v>#REF!</v>
      </c>
      <c r="BF278" s="20" t="e">
        <f>(SUMIF(#REF!,"*-Si-VEQ-*-"&amp;$A278&amp;"-"&amp;$AJ$2,#REF!)*BF$6-SUMIF(#REF!,"*-Si-VEQ-*-"&amp;$A278&amp;"-"&amp;$AJ$2,#REF!)*BE$6)/BF$5</f>
        <v>#REF!</v>
      </c>
      <c r="BG278" s="20" t="e">
        <f>(SUMIF(#REF!,"*-Si-VEQ-*-"&amp;$A278&amp;"-"&amp;$AJ$2,#REF!)*BG$6-SUMIF(#REF!,"*-Si-VEQ-*-"&amp;$A278&amp;"-"&amp;$AJ$2,#REF!)*BF$6)/BG$5</f>
        <v>#REF!</v>
      </c>
      <c r="BH278" s="20" t="e">
        <f>(SUMIF(#REF!,"*-Si-VEQ-*-"&amp;$A278&amp;"-"&amp;$AJ$2,#REF!)*BH$6-SUMIF(#REF!,"*-Si-VEQ-*-"&amp;$A278&amp;"-"&amp;$AJ$2,#REF!)*BG$6)/BH$5</f>
        <v>#REF!</v>
      </c>
      <c r="BI278" s="20" t="e">
        <f>(SUMIF(#REF!,"*-Si-VEQ-*-"&amp;$A278&amp;"-"&amp;$AJ$2,#REF!)*BI$6-SUMIF(#REF!,"*-Si-VEQ-*-"&amp;$A278&amp;"-"&amp;$AJ$2,#REF!)*BH$6)/BI$5</f>
        <v>#REF!</v>
      </c>
      <c r="BJ278" s="20" t="e">
        <f>(SUMIF(#REF!,"*-Si-VEQ-*-"&amp;$A278&amp;"-"&amp;$AJ$2,#REF!)*BJ$6-SUMIF(#REF!,"*-Si-VEQ-*-"&amp;$A278&amp;"-"&amp;$AJ$2,#REF!)*BI$6)/BJ$5</f>
        <v>#REF!</v>
      </c>
      <c r="BL278" s="25" t="e">
        <f>SUMIF(#REF!,"*-Si-USD-*-"&amp;$A278&amp;"-"&amp;$AJ$2,#REF!)</f>
        <v>#REF!</v>
      </c>
      <c r="BM278" s="21" t="e">
        <f>SUMIF(#REF!,"*-Si-USD-*-"&amp;$A278&amp;"-"&amp;$AJ$2,#REF!)</f>
        <v>#REF!</v>
      </c>
      <c r="BN278" s="21" t="e">
        <f>(SUMIF(#REF!,"*-Si-USD-*-"&amp;$A278&amp;"-"&amp;$AJ$2,#REF!)*BN$6-SUMIF(#REF!,"*-Si-USD-*-"&amp;$A278&amp;"-"&amp;$AJ$2,#REF!)*BM$6)/BN$5</f>
        <v>#REF!</v>
      </c>
      <c r="BO278" s="21" t="e">
        <f>(SUMIF(#REF!,"*-Si-USD-*-"&amp;$A278&amp;"-"&amp;$AJ$2,#REF!)*BO$6-SUMIF(#REF!,"*-Si-USD-*-"&amp;$A278&amp;"-"&amp;$AJ$2,#REF!)*BN$6)/BO$5</f>
        <v>#REF!</v>
      </c>
      <c r="BP278" s="21" t="e">
        <f>(SUMIF(#REF!,"*-Si-USD-*-"&amp;$A278&amp;"-"&amp;$AJ$2,#REF!)*BP$6-SUMIF(#REF!,"*-Si-USD-*-"&amp;$A278&amp;"-"&amp;$AJ$2,#REF!)*BO$6)/BP$5</f>
        <v>#REF!</v>
      </c>
      <c r="BQ278" s="21" t="e">
        <f>(SUMIF(#REF!,"*-Si-USD-*-"&amp;$A278&amp;"-"&amp;$AJ$2,#REF!)*BQ$6-SUMIF(#REF!,"*-Si-USD-*-"&amp;$A278&amp;"-"&amp;$AJ$2,#REF!)*BP$6)/BQ$5</f>
        <v>#REF!</v>
      </c>
      <c r="BR278" s="21" t="e">
        <f>(SUMIF(#REF!,"*-Si-USD-*-"&amp;$A278&amp;"-"&amp;$AJ$2,#REF!)*BR$6-SUMIF(#REF!,"*-Si-USD-*-"&amp;$A278&amp;"-"&amp;$AJ$2,#REF!)*BQ$6)/BR$5</f>
        <v>#REF!</v>
      </c>
      <c r="BS278" s="21" t="e">
        <f>(SUMIF(#REF!,"*-Si-USD-*-"&amp;$A278&amp;"-"&amp;$AJ$2,#REF!)*BS$6-SUMIF(#REF!,"*-Si-USD-*-"&amp;$A278&amp;"-"&amp;$AJ$2,#REF!)*BR$6)/BS$5</f>
        <v>#REF!</v>
      </c>
      <c r="BT278" s="21" t="e">
        <f>(SUMIF(#REF!,"*-Si-USD-*-"&amp;$A278&amp;"-"&amp;$AJ$2,#REF!)*BT$6-SUMIF(#REF!,"*-Si-USD-*-"&amp;$A278&amp;"-"&amp;$AJ$2,#REF!)*BS$6)/BT$5</f>
        <v>#REF!</v>
      </c>
      <c r="BU278" s="21" t="e">
        <f>(SUMIF(#REF!,"*-Si-USD-*-"&amp;$A278&amp;"-"&amp;$AJ$2,#REF!)*BU$6-SUMIF(#REF!,"*-Si-USD-*-"&amp;$A278&amp;"-"&amp;$AJ$2,#REF!)*BT$6)/BU$5</f>
        <v>#REF!</v>
      </c>
      <c r="BV278" s="21" t="e">
        <f>(SUMIF(#REF!,"*-Si-USD-*-"&amp;$A278&amp;"-"&amp;$AJ$2,#REF!)*BV$6-SUMIF(#REF!,"*-Si-USD-*-"&amp;$A278&amp;"-"&amp;$AJ$2,#REF!)*BU$6)/BV$5</f>
        <v>#REF!</v>
      </c>
      <c r="BW278" s="21" t="e">
        <f>(SUMIF(#REF!,"*-Si-USD-*-"&amp;$A278&amp;"-"&amp;$AJ$2,#REF!)*BW$6-SUMIF(#REF!,"*-Si-USD-*-"&amp;$A278&amp;"-"&amp;$AJ$2,#REF!)*BV$6)/BW$5</f>
        <v>#REF!</v>
      </c>
      <c r="BX278" s="21" t="e">
        <f>(SUMIF(#REF!,"*-Si-USD-*-"&amp;$A278&amp;"-"&amp;$AJ$2,#REF!)*BX$6-SUMIF(#REF!,"*-Si-USD-*-"&amp;$A278&amp;"-"&amp;$AJ$2,#REF!)*BW$6)/BX$5</f>
        <v>#REF!</v>
      </c>
      <c r="CB278" s="28">
        <f>IFERROR(1000*SUMIF(#REF!,"*-Si-*-Si-"&amp;$A278&amp;"-"&amp;$AJ$2,#REF!)/(SUM(CC278:CE278)*$BX$6),0)</f>
        <v>0</v>
      </c>
      <c r="CC278" s="22" t="e">
        <f>SUMIF(#REF!,"*-Si-VEF-Si-"&amp;$A278&amp;"-"&amp;$AJ$2,#REF!)</f>
        <v>#REF!</v>
      </c>
      <c r="CD278" s="23" t="e">
        <f>SUMIF(#REF!,"*-Si-VEQ-Si-"&amp;$A278&amp;"-"&amp;$AJ$2,#REF!)</f>
        <v>#REF!</v>
      </c>
      <c r="CE278" s="24" t="e">
        <f>SUMIF(#REF!,"*-Si-USD-Si-"&amp;$A278&amp;"-"&amp;$AJ$2,#REF!)</f>
        <v>#REF!</v>
      </c>
      <c r="CI278" s="15" t="str">
        <f t="shared" si="57"/>
        <v>E278</v>
      </c>
      <c r="CK278" s="16">
        <v>8</v>
      </c>
      <c r="CL278" s="16">
        <v>0</v>
      </c>
      <c r="CM278" s="16">
        <v>4</v>
      </c>
    </row>
    <row r="279" spans="1:91" ht="20.100000000000001" customHeight="1" x14ac:dyDescent="0.25">
      <c r="A279" s="18" t="s">
        <v>442</v>
      </c>
      <c r="E279" s="15" t="s">
        <v>443</v>
      </c>
      <c r="G279" s="15" t="str">
        <f t="shared" si="56"/>
        <v>D279</v>
      </c>
      <c r="I279" s="27">
        <f ca="1">IFERROR(1000*SUMIF(#REF!,"*-Si-*-*-"&amp;$A279&amp;"-"&amp;J$2,INDIRECT("'BD Ppto'!"&amp;#REF!))/(SUM(J279:L279)*L$415),0)</f>
        <v>0</v>
      </c>
      <c r="J279" s="19" t="e">
        <f ca="1">SUMIF(#REF!,"*-Si-VEF-*-"&amp;$A279&amp;"-"&amp;$J$2,INDIRECT("'BD Ppto'!"&amp;#REF!))</f>
        <v>#REF!</v>
      </c>
      <c r="K279" s="20" t="e">
        <f ca="1">SUMIF(#REF!,"*-Si-VEQ-*-"&amp;$A279&amp;"-"&amp;$J$2,INDIRECT("'BD Ppto'!"&amp;#REF!))</f>
        <v>#REF!</v>
      </c>
      <c r="L279" s="21" t="e">
        <f ca="1">SUMIF(#REF!,"*-Si-USD-*-"&amp;$A279&amp;"-"&amp;$J$2,INDIRECT("'BD Ppto'!"&amp;#REF!))</f>
        <v>#REF!</v>
      </c>
      <c r="N279" s="27">
        <f ca="1">IFERROR(1000*SUMIF(#REF!,"*-Si-*-*-"&amp;$A279&amp;"-"&amp;O$2,INDIRECT("'BD Ppto'!"&amp;#REF!))/(SUM(O279:Q279)*Q$415),0)</f>
        <v>0</v>
      </c>
      <c r="O279" s="19" t="e">
        <f ca="1">SUMIF(#REF!,"*-Si-VEF-*-"&amp;$A279&amp;"-"&amp;O$2,INDIRECT("'BD Ppto'!"&amp;#REF!))</f>
        <v>#REF!</v>
      </c>
      <c r="P279" s="20" t="e">
        <f ca="1">SUMIF(#REF!,"*-Si-VEQ-*-"&amp;$A279&amp;"-"&amp;O$2,INDIRECT("'BD Ppto'!"&amp;#REF!))</f>
        <v>#REF!</v>
      </c>
      <c r="Q279" s="21" t="e">
        <f ca="1">SUMIF(#REF!,"*-Si-USD-*-"&amp;$A279&amp;"-"&amp;O$2,INDIRECT("'BD Ppto'!"&amp;#REF!))</f>
        <v>#REF!</v>
      </c>
      <c r="S279" s="27">
        <f ca="1">IFERROR(1000*SUMIF(#REF!,"*-Si-*-*-"&amp;$A279&amp;"-"&amp;T$2,INDIRECT("'BD Ppto'!"&amp;#REF!))/(SUM(T279:V279)*V$415),0)</f>
        <v>0</v>
      </c>
      <c r="T279" s="19" t="e">
        <f ca="1">SUMIF(#REF!,"*-Si-VEF-*-"&amp;$A279&amp;"-"&amp;T$2,INDIRECT("'BD Ppto'!"&amp;#REF!))</f>
        <v>#REF!</v>
      </c>
      <c r="U279" s="20" t="e">
        <f ca="1">SUMIF(#REF!,"*-Si-VEQ-*-"&amp;$A279&amp;"-"&amp;T$2,INDIRECT("'BD Ppto'!"&amp;#REF!))</f>
        <v>#REF!</v>
      </c>
      <c r="V279" s="21" t="e">
        <f ca="1">SUMIF(#REF!,"*-Si-USD-*-"&amp;$A279&amp;"-"&amp;T$2,INDIRECT("'BD Ppto'!"&amp;#REF!))</f>
        <v>#REF!</v>
      </c>
      <c r="X279" s="27">
        <f ca="1">IFERROR(1000*SUMIF(#REF!,"*-Si-*-*-"&amp;$A279&amp;"-"&amp;Y$2,INDIRECT("'BD Ppto'!"&amp;#REF!))/(SUM(Y279:AA279)*AA$415),0)</f>
        <v>0</v>
      </c>
      <c r="Y279" s="19" t="e">
        <f ca="1">SUMIF(#REF!,"*-Si-VEF-*-"&amp;$A279&amp;"-"&amp;Y$2,INDIRECT("'BD Ppto'!"&amp;#REF!))</f>
        <v>#REF!</v>
      </c>
      <c r="Z279" s="20" t="e">
        <f ca="1">SUMIF(#REF!,"*-Si-VEQ-*-"&amp;$A279&amp;"-"&amp;Y$2,INDIRECT("'BD Ppto'!"&amp;#REF!))</f>
        <v>#REF!</v>
      </c>
      <c r="AA279" s="21" t="e">
        <f ca="1">SUMIF(#REF!,"*-Si-USD-*-"&amp;$A279&amp;"-"&amp;Y$2,INDIRECT("'BD Ppto'!"&amp;#REF!))</f>
        <v>#REF!</v>
      </c>
      <c r="AC279" s="28">
        <f ca="1">IFERROR(1000*SUMIF(#REF!,"*-Si-*-Si-"&amp;$A279&amp;"-"&amp;AD$2,INDIRECT("'BD Ppto'!"&amp;#REF!))/(SUM(AD279:AF279)*AF$415),0)</f>
        <v>0</v>
      </c>
      <c r="AD279" s="22" t="e">
        <f ca="1">SUMIF(#REF!,"*-Si-VEF-Si-"&amp;$A279&amp;"-"&amp;AD$2,INDIRECT("'BD Ppto'!"&amp;#REF!))</f>
        <v>#REF!</v>
      </c>
      <c r="AE279" s="23" t="e">
        <f ca="1">SUMIF(#REF!,"*-Si-VEQ-Si-"&amp;$A279&amp;"-"&amp;AD$2,INDIRECT("'BD Ppto'!"&amp;#REF!))</f>
        <v>#REF!</v>
      </c>
      <c r="AF279" s="24" t="e">
        <f ca="1">SUMIF(#REF!,"*-Si-USD-Si-"&amp;$A279&amp;"-"&amp;AD$2,INDIRECT("'BD Ppto'!"&amp;#REF!))</f>
        <v>#REF!</v>
      </c>
      <c r="AI279" s="27">
        <f>IFERROR(1000*SUMIF(#REF!,"*-Si-*-*-"&amp;$A279&amp;"-"&amp;$AJ$2,#REF!)/((SUMIF(#REF!,"*-Si-*-*-"&amp;$A279&amp;"-"&amp;$AJ$2,#REF!))*$AV$6),0)</f>
        <v>0</v>
      </c>
      <c r="AJ279" s="25" t="e">
        <f>SUMIF(#REF!,"*-Si-VEF-*-"&amp;$A279&amp;"-"&amp;$AJ$2,#REF!)</f>
        <v>#REF!</v>
      </c>
      <c r="AK279" s="19" t="e">
        <f>SUMIF(#REF!,"*-Si-VEF-*-"&amp;$A279&amp;"-"&amp;$AJ$2,#REF!)</f>
        <v>#REF!</v>
      </c>
      <c r="AL279" s="19" t="e">
        <f>(SUMIF(#REF!,"*-Si-VEF-*-"&amp;$A279&amp;"-"&amp;$AJ$2,#REF!)*AL$6-SUMIF(#REF!,"*-Si-VEF-*-"&amp;$A279&amp;"-"&amp;$AJ$2,#REF!)*AK$6)/AL$5</f>
        <v>#REF!</v>
      </c>
      <c r="AM279" s="19" t="e">
        <f>(SUMIF(#REF!,"*-Si-VEF-*-"&amp;$A279&amp;"-"&amp;$AJ$2,#REF!)*AM$6-SUMIF(#REF!,"*-Si-VEF-*-"&amp;$A279&amp;"-"&amp;$AJ$2,#REF!)*AL$6)/AM$5</f>
        <v>#REF!</v>
      </c>
      <c r="AN279" s="19" t="e">
        <f>(SUMIF(#REF!,"*-Si-VEF-*-"&amp;$A279&amp;"-"&amp;$AJ$2,#REF!)*AN$6-SUMIF(#REF!,"*-Si-VEF-*-"&amp;$A279&amp;"-"&amp;$AJ$2,#REF!)*AM$6)/AN$5</f>
        <v>#REF!</v>
      </c>
      <c r="AO279" s="19" t="e">
        <f>(SUMIF(#REF!,"*-Si-VEF-*-"&amp;$A279&amp;"-"&amp;$AJ$2,#REF!)*AO$6-SUMIF(#REF!,"*-Si-VEF-*-"&amp;$A279&amp;"-"&amp;$AJ$2,#REF!)*AN$6)/AO$5</f>
        <v>#REF!</v>
      </c>
      <c r="AP279" s="19" t="e">
        <f>(SUMIF(#REF!,"*-Si-VEF-*-"&amp;$A279&amp;"-"&amp;$AJ$2,#REF!)*AP$6-SUMIF(#REF!,"*-Si-VEF-*-"&amp;$A279&amp;"-"&amp;$AJ$2,#REF!)*AO$6)/AP$5</f>
        <v>#REF!</v>
      </c>
      <c r="AQ279" s="19" t="e">
        <f>(SUMIF(#REF!,"*-Si-VEF-*-"&amp;$A279&amp;"-"&amp;$AJ$2,#REF!)*AQ$6-SUMIF(#REF!,"*-Si-VEF-*-"&amp;$A279&amp;"-"&amp;$AJ$2,#REF!)*AP$6)/AQ$5</f>
        <v>#REF!</v>
      </c>
      <c r="AR279" s="19" t="e">
        <f>(SUMIF(#REF!,"*-Si-VEF-*-"&amp;$A279&amp;"-"&amp;$AJ$2,#REF!)*AR$6-SUMIF(#REF!,"*-Si-VEF-*-"&amp;$A279&amp;"-"&amp;$AJ$2,#REF!)*AQ$6)/AR$5</f>
        <v>#REF!</v>
      </c>
      <c r="AS279" s="19" t="e">
        <f>(SUMIF(#REF!,"*-Si-VEF-*-"&amp;$A279&amp;"-"&amp;$AJ$2,#REF!)*AS$6-SUMIF(#REF!,"*-Si-VEF-*-"&amp;$A279&amp;"-"&amp;$AJ$2,#REF!)*AR$6)/AS$5</f>
        <v>#REF!</v>
      </c>
      <c r="AT279" s="19" t="e">
        <f>(SUMIF(#REF!,"*-Si-VEF-*-"&amp;$A279&amp;"-"&amp;$AJ$2,#REF!)*AT$6-SUMIF(#REF!,"*-Si-VEF-*-"&amp;$A279&amp;"-"&amp;$AJ$2,#REF!)*AS$6)/AT$5</f>
        <v>#REF!</v>
      </c>
      <c r="AU279" s="19" t="e">
        <f>(SUMIF(#REF!,"*-Si-VEF-*-"&amp;$A279&amp;"-"&amp;$AJ$2,#REF!)*AU$6-SUMIF(#REF!,"*-Si-VEF-*-"&amp;$A279&amp;"-"&amp;$AJ$2,#REF!)*AT$6)/AU$5</f>
        <v>#REF!</v>
      </c>
      <c r="AV279" s="19" t="e">
        <f>(SUMIF(#REF!,"*-Si-VEF-*-"&amp;$A279&amp;"-"&amp;$AJ$2,#REF!)*AV$6-SUMIF(#REF!,"*-Si-VEF-*-"&amp;$A279&amp;"-"&amp;$AJ$2,#REF!)*AU$6)/AV$5</f>
        <v>#REF!</v>
      </c>
      <c r="AX279" s="25" t="e">
        <f>SUMIF(#REF!,"*-Si-VEQ-*-"&amp;$A279&amp;"-"&amp;$AJ$2,#REF!)</f>
        <v>#REF!</v>
      </c>
      <c r="AY279" s="20" t="e">
        <f>SUMIF(#REF!,"*-Si-VEQ-*-"&amp;$A279&amp;"-"&amp;$AJ$2,#REF!)</f>
        <v>#REF!</v>
      </c>
      <c r="AZ279" s="20" t="e">
        <f>(SUMIF(#REF!,"*-Si-VEQ-*-"&amp;$A279&amp;"-"&amp;$AJ$2,#REF!)*AZ$6-SUMIF(#REF!,"*-Si-VEQ-*-"&amp;$A279&amp;"-"&amp;$AJ$2,#REF!)*AY$6)/AZ$5</f>
        <v>#REF!</v>
      </c>
      <c r="BA279" s="20" t="e">
        <f>(SUMIF(#REF!,"*-Si-VEQ-*-"&amp;$A279&amp;"-"&amp;$AJ$2,#REF!)*BA$6-SUMIF(#REF!,"*-Si-VEQ-*-"&amp;$A279&amp;"-"&amp;$AJ$2,#REF!)*AZ$6)/BA$5</f>
        <v>#REF!</v>
      </c>
      <c r="BB279" s="20" t="e">
        <f>(SUMIF(#REF!,"*-Si-VEQ-*-"&amp;$A279&amp;"-"&amp;$AJ$2,#REF!)*BB$6-SUMIF(#REF!,"*-Si-VEQ-*-"&amp;$A279&amp;"-"&amp;$AJ$2,#REF!)*BA$6)/BB$5</f>
        <v>#REF!</v>
      </c>
      <c r="BC279" s="20" t="e">
        <f>(SUMIF(#REF!,"*-Si-VEQ-*-"&amp;$A279&amp;"-"&amp;$AJ$2,#REF!)*BC$6-SUMIF(#REF!,"*-Si-VEQ-*-"&amp;$A279&amp;"-"&amp;$AJ$2,#REF!)*BB$6)/BC$5</f>
        <v>#REF!</v>
      </c>
      <c r="BD279" s="20" t="e">
        <f>(SUMIF(#REF!,"*-Si-VEQ-*-"&amp;$A279&amp;"-"&amp;$AJ$2,#REF!)*BD$6-SUMIF(#REF!,"*-Si-VEQ-*-"&amp;$A279&amp;"-"&amp;$AJ$2,#REF!)*BC$6)/BD$5</f>
        <v>#REF!</v>
      </c>
      <c r="BE279" s="20" t="e">
        <f>(SUMIF(#REF!,"*-Si-VEQ-*-"&amp;$A279&amp;"-"&amp;$AJ$2,#REF!)*BE$6-SUMIF(#REF!,"*-Si-VEQ-*-"&amp;$A279&amp;"-"&amp;$AJ$2,#REF!)*BD$6)/BE$5</f>
        <v>#REF!</v>
      </c>
      <c r="BF279" s="20" t="e">
        <f>(SUMIF(#REF!,"*-Si-VEQ-*-"&amp;$A279&amp;"-"&amp;$AJ$2,#REF!)*BF$6-SUMIF(#REF!,"*-Si-VEQ-*-"&amp;$A279&amp;"-"&amp;$AJ$2,#REF!)*BE$6)/BF$5</f>
        <v>#REF!</v>
      </c>
      <c r="BG279" s="20" t="e">
        <f>(SUMIF(#REF!,"*-Si-VEQ-*-"&amp;$A279&amp;"-"&amp;$AJ$2,#REF!)*BG$6-SUMIF(#REF!,"*-Si-VEQ-*-"&amp;$A279&amp;"-"&amp;$AJ$2,#REF!)*BF$6)/BG$5</f>
        <v>#REF!</v>
      </c>
      <c r="BH279" s="20" t="e">
        <f>(SUMIF(#REF!,"*-Si-VEQ-*-"&amp;$A279&amp;"-"&amp;$AJ$2,#REF!)*BH$6-SUMIF(#REF!,"*-Si-VEQ-*-"&amp;$A279&amp;"-"&amp;$AJ$2,#REF!)*BG$6)/BH$5</f>
        <v>#REF!</v>
      </c>
      <c r="BI279" s="20" t="e">
        <f>(SUMIF(#REF!,"*-Si-VEQ-*-"&amp;$A279&amp;"-"&amp;$AJ$2,#REF!)*BI$6-SUMIF(#REF!,"*-Si-VEQ-*-"&amp;$A279&amp;"-"&amp;$AJ$2,#REF!)*BH$6)/BI$5</f>
        <v>#REF!</v>
      </c>
      <c r="BJ279" s="20" t="e">
        <f>(SUMIF(#REF!,"*-Si-VEQ-*-"&amp;$A279&amp;"-"&amp;$AJ$2,#REF!)*BJ$6-SUMIF(#REF!,"*-Si-VEQ-*-"&amp;$A279&amp;"-"&amp;$AJ$2,#REF!)*BI$6)/BJ$5</f>
        <v>#REF!</v>
      </c>
      <c r="BL279" s="25" t="e">
        <f>SUMIF(#REF!,"*-Si-USD-*-"&amp;$A279&amp;"-"&amp;$AJ$2,#REF!)</f>
        <v>#REF!</v>
      </c>
      <c r="BM279" s="21" t="e">
        <f>SUMIF(#REF!,"*-Si-USD-*-"&amp;$A279&amp;"-"&amp;$AJ$2,#REF!)</f>
        <v>#REF!</v>
      </c>
      <c r="BN279" s="21" t="e">
        <f>(SUMIF(#REF!,"*-Si-USD-*-"&amp;$A279&amp;"-"&amp;$AJ$2,#REF!)*BN$6-SUMIF(#REF!,"*-Si-USD-*-"&amp;$A279&amp;"-"&amp;$AJ$2,#REF!)*BM$6)/BN$5</f>
        <v>#REF!</v>
      </c>
      <c r="BO279" s="21" t="e">
        <f>(SUMIF(#REF!,"*-Si-USD-*-"&amp;$A279&amp;"-"&amp;$AJ$2,#REF!)*BO$6-SUMIF(#REF!,"*-Si-USD-*-"&amp;$A279&amp;"-"&amp;$AJ$2,#REF!)*BN$6)/BO$5</f>
        <v>#REF!</v>
      </c>
      <c r="BP279" s="21" t="e">
        <f>(SUMIF(#REF!,"*-Si-USD-*-"&amp;$A279&amp;"-"&amp;$AJ$2,#REF!)*BP$6-SUMIF(#REF!,"*-Si-USD-*-"&amp;$A279&amp;"-"&amp;$AJ$2,#REF!)*BO$6)/BP$5</f>
        <v>#REF!</v>
      </c>
      <c r="BQ279" s="21" t="e">
        <f>(SUMIF(#REF!,"*-Si-USD-*-"&amp;$A279&amp;"-"&amp;$AJ$2,#REF!)*BQ$6-SUMIF(#REF!,"*-Si-USD-*-"&amp;$A279&amp;"-"&amp;$AJ$2,#REF!)*BP$6)/BQ$5</f>
        <v>#REF!</v>
      </c>
      <c r="BR279" s="21" t="e">
        <f>(SUMIF(#REF!,"*-Si-USD-*-"&amp;$A279&amp;"-"&amp;$AJ$2,#REF!)*BR$6-SUMIF(#REF!,"*-Si-USD-*-"&amp;$A279&amp;"-"&amp;$AJ$2,#REF!)*BQ$6)/BR$5</f>
        <v>#REF!</v>
      </c>
      <c r="BS279" s="21" t="e">
        <f>(SUMIF(#REF!,"*-Si-USD-*-"&amp;$A279&amp;"-"&amp;$AJ$2,#REF!)*BS$6-SUMIF(#REF!,"*-Si-USD-*-"&amp;$A279&amp;"-"&amp;$AJ$2,#REF!)*BR$6)/BS$5</f>
        <v>#REF!</v>
      </c>
      <c r="BT279" s="21" t="e">
        <f>(SUMIF(#REF!,"*-Si-USD-*-"&amp;$A279&amp;"-"&amp;$AJ$2,#REF!)*BT$6-SUMIF(#REF!,"*-Si-USD-*-"&amp;$A279&amp;"-"&amp;$AJ$2,#REF!)*BS$6)/BT$5</f>
        <v>#REF!</v>
      </c>
      <c r="BU279" s="21" t="e">
        <f>(SUMIF(#REF!,"*-Si-USD-*-"&amp;$A279&amp;"-"&amp;$AJ$2,#REF!)*BU$6-SUMIF(#REF!,"*-Si-USD-*-"&amp;$A279&amp;"-"&amp;$AJ$2,#REF!)*BT$6)/BU$5</f>
        <v>#REF!</v>
      </c>
      <c r="BV279" s="21" t="e">
        <f>(SUMIF(#REF!,"*-Si-USD-*-"&amp;$A279&amp;"-"&amp;$AJ$2,#REF!)*BV$6-SUMIF(#REF!,"*-Si-USD-*-"&amp;$A279&amp;"-"&amp;$AJ$2,#REF!)*BU$6)/BV$5</f>
        <v>#REF!</v>
      </c>
      <c r="BW279" s="21" t="e">
        <f>(SUMIF(#REF!,"*-Si-USD-*-"&amp;$A279&amp;"-"&amp;$AJ$2,#REF!)*BW$6-SUMIF(#REF!,"*-Si-USD-*-"&amp;$A279&amp;"-"&amp;$AJ$2,#REF!)*BV$6)/BW$5</f>
        <v>#REF!</v>
      </c>
      <c r="BX279" s="21" t="e">
        <f>(SUMIF(#REF!,"*-Si-USD-*-"&amp;$A279&amp;"-"&amp;$AJ$2,#REF!)*BX$6-SUMIF(#REF!,"*-Si-USD-*-"&amp;$A279&amp;"-"&amp;$AJ$2,#REF!)*BW$6)/BX$5</f>
        <v>#REF!</v>
      </c>
      <c r="CB279" s="28">
        <f>IFERROR(1000*SUMIF(#REF!,"*-Si-*-Si-"&amp;$A279&amp;"-"&amp;$AJ$2,#REF!)/(SUM(CC279:CE279)*$BX$6),0)</f>
        <v>0</v>
      </c>
      <c r="CC279" s="22" t="e">
        <f>SUMIF(#REF!,"*-Si-VEF-Si-"&amp;$A279&amp;"-"&amp;$AJ$2,#REF!)</f>
        <v>#REF!</v>
      </c>
      <c r="CD279" s="23" t="e">
        <f>SUMIF(#REF!,"*-Si-VEQ-Si-"&amp;$A279&amp;"-"&amp;$AJ$2,#REF!)</f>
        <v>#REF!</v>
      </c>
      <c r="CE279" s="24" t="e">
        <f>SUMIF(#REF!,"*-Si-USD-Si-"&amp;$A279&amp;"-"&amp;$AJ$2,#REF!)</f>
        <v>#REF!</v>
      </c>
      <c r="CI279" s="15" t="str">
        <f t="shared" si="57"/>
        <v>E279</v>
      </c>
      <c r="CK279" s="16">
        <v>8</v>
      </c>
      <c r="CL279" s="16">
        <v>4</v>
      </c>
      <c r="CM279" s="16">
        <v>4</v>
      </c>
    </row>
    <row r="280" spans="1:91" ht="20.100000000000001" customHeight="1" x14ac:dyDescent="0.25">
      <c r="A280" s="18" t="s">
        <v>444</v>
      </c>
      <c r="E280" s="15" t="s">
        <v>445</v>
      </c>
      <c r="G280" s="15" t="str">
        <f t="shared" si="56"/>
        <v>D280</v>
      </c>
      <c r="I280" s="27">
        <f ca="1">IFERROR(1000*SUMIF(#REF!,"*-Si-*-*-"&amp;$A280&amp;"-"&amp;J$2,INDIRECT("'BD Ppto'!"&amp;#REF!))/(SUM(J280:L280)*L$415),0)</f>
        <v>0</v>
      </c>
      <c r="J280" s="19" t="e">
        <f ca="1">SUMIF(#REF!,"*-Si-VEF-*-"&amp;$A280&amp;"-"&amp;$J$2,INDIRECT("'BD Ppto'!"&amp;#REF!))</f>
        <v>#REF!</v>
      </c>
      <c r="K280" s="20" t="e">
        <f ca="1">SUMIF(#REF!,"*-Si-VEQ-*-"&amp;$A280&amp;"-"&amp;$J$2,INDIRECT("'BD Ppto'!"&amp;#REF!))</f>
        <v>#REF!</v>
      </c>
      <c r="L280" s="21" t="e">
        <f ca="1">SUMIF(#REF!,"*-Si-USD-*-"&amp;$A280&amp;"-"&amp;$J$2,INDIRECT("'BD Ppto'!"&amp;#REF!))</f>
        <v>#REF!</v>
      </c>
      <c r="N280" s="27">
        <f ca="1">IFERROR(1000*SUMIF(#REF!,"*-Si-*-*-"&amp;$A280&amp;"-"&amp;O$2,INDIRECT("'BD Ppto'!"&amp;#REF!))/(SUM(O280:Q280)*Q$415),0)</f>
        <v>0</v>
      </c>
      <c r="O280" s="19" t="e">
        <f ca="1">SUMIF(#REF!,"*-Si-VEF-*-"&amp;$A280&amp;"-"&amp;O$2,INDIRECT("'BD Ppto'!"&amp;#REF!))</f>
        <v>#REF!</v>
      </c>
      <c r="P280" s="20" t="e">
        <f ca="1">SUMIF(#REF!,"*-Si-VEQ-*-"&amp;$A280&amp;"-"&amp;O$2,INDIRECT("'BD Ppto'!"&amp;#REF!))</f>
        <v>#REF!</v>
      </c>
      <c r="Q280" s="21" t="e">
        <f ca="1">SUMIF(#REF!,"*-Si-USD-*-"&amp;$A280&amp;"-"&amp;O$2,INDIRECT("'BD Ppto'!"&amp;#REF!))</f>
        <v>#REF!</v>
      </c>
      <c r="S280" s="27">
        <f ca="1">IFERROR(1000*SUMIF(#REF!,"*-Si-*-*-"&amp;$A280&amp;"-"&amp;T$2,INDIRECT("'BD Ppto'!"&amp;#REF!))/(SUM(T280:V280)*V$415),0)</f>
        <v>0</v>
      </c>
      <c r="T280" s="19" t="e">
        <f ca="1">SUMIF(#REF!,"*-Si-VEF-*-"&amp;$A280&amp;"-"&amp;T$2,INDIRECT("'BD Ppto'!"&amp;#REF!))</f>
        <v>#REF!</v>
      </c>
      <c r="U280" s="20" t="e">
        <f ca="1">SUMIF(#REF!,"*-Si-VEQ-*-"&amp;$A280&amp;"-"&amp;T$2,INDIRECT("'BD Ppto'!"&amp;#REF!))</f>
        <v>#REF!</v>
      </c>
      <c r="V280" s="21" t="e">
        <f ca="1">SUMIF(#REF!,"*-Si-USD-*-"&amp;$A280&amp;"-"&amp;T$2,INDIRECT("'BD Ppto'!"&amp;#REF!))</f>
        <v>#REF!</v>
      </c>
      <c r="X280" s="27">
        <f ca="1">IFERROR(1000*SUMIF(#REF!,"*-Si-*-*-"&amp;$A280&amp;"-"&amp;Y$2,INDIRECT("'BD Ppto'!"&amp;#REF!))/(SUM(Y280:AA280)*AA$415),0)</f>
        <v>0</v>
      </c>
      <c r="Y280" s="19" t="e">
        <f ca="1">SUMIF(#REF!,"*-Si-VEF-*-"&amp;$A280&amp;"-"&amp;Y$2,INDIRECT("'BD Ppto'!"&amp;#REF!))</f>
        <v>#REF!</v>
      </c>
      <c r="Z280" s="20" t="e">
        <f ca="1">SUMIF(#REF!,"*-Si-VEQ-*-"&amp;$A280&amp;"-"&amp;Y$2,INDIRECT("'BD Ppto'!"&amp;#REF!))</f>
        <v>#REF!</v>
      </c>
      <c r="AA280" s="21" t="e">
        <f ca="1">SUMIF(#REF!,"*-Si-USD-*-"&amp;$A280&amp;"-"&amp;Y$2,INDIRECT("'BD Ppto'!"&amp;#REF!))</f>
        <v>#REF!</v>
      </c>
      <c r="AC280" s="28">
        <f ca="1">IFERROR(1000*SUMIF(#REF!,"*-Si-*-Si-"&amp;$A280&amp;"-"&amp;AD$2,INDIRECT("'BD Ppto'!"&amp;#REF!))/(SUM(AD280:AF280)*AF$415),0)</f>
        <v>0</v>
      </c>
      <c r="AD280" s="22" t="e">
        <f ca="1">SUMIF(#REF!,"*-Si-VEF-Si-"&amp;$A280&amp;"-"&amp;AD$2,INDIRECT("'BD Ppto'!"&amp;#REF!))</f>
        <v>#REF!</v>
      </c>
      <c r="AE280" s="23" t="e">
        <f ca="1">SUMIF(#REF!,"*-Si-VEQ-Si-"&amp;$A280&amp;"-"&amp;AD$2,INDIRECT("'BD Ppto'!"&amp;#REF!))</f>
        <v>#REF!</v>
      </c>
      <c r="AF280" s="24" t="e">
        <f ca="1">SUMIF(#REF!,"*-Si-USD-Si-"&amp;$A280&amp;"-"&amp;AD$2,INDIRECT("'BD Ppto'!"&amp;#REF!))</f>
        <v>#REF!</v>
      </c>
      <c r="AI280" s="27">
        <f>IFERROR(1000*SUMIF(#REF!,"*-Si-*-*-"&amp;$A280&amp;"-"&amp;$AJ$2,#REF!)/((SUMIF(#REF!,"*-Si-*-*-"&amp;$A280&amp;"-"&amp;$AJ$2,#REF!))*$AV$6),0)</f>
        <v>0</v>
      </c>
      <c r="AJ280" s="25" t="e">
        <f>SUMIF(#REF!,"*-Si-VEF-*-"&amp;$A280&amp;"-"&amp;$AJ$2,#REF!)</f>
        <v>#REF!</v>
      </c>
      <c r="AK280" s="19" t="e">
        <f>SUMIF(#REF!,"*-Si-VEF-*-"&amp;$A280&amp;"-"&amp;$AJ$2,#REF!)</f>
        <v>#REF!</v>
      </c>
      <c r="AL280" s="19" t="e">
        <f>(SUMIF(#REF!,"*-Si-VEF-*-"&amp;$A280&amp;"-"&amp;$AJ$2,#REF!)*AL$6-SUMIF(#REF!,"*-Si-VEF-*-"&amp;$A280&amp;"-"&amp;$AJ$2,#REF!)*AK$6)/AL$5</f>
        <v>#REF!</v>
      </c>
      <c r="AM280" s="19" t="e">
        <f>(SUMIF(#REF!,"*-Si-VEF-*-"&amp;$A280&amp;"-"&amp;$AJ$2,#REF!)*AM$6-SUMIF(#REF!,"*-Si-VEF-*-"&amp;$A280&amp;"-"&amp;$AJ$2,#REF!)*AL$6)/AM$5</f>
        <v>#REF!</v>
      </c>
      <c r="AN280" s="19" t="e">
        <f>(SUMIF(#REF!,"*-Si-VEF-*-"&amp;$A280&amp;"-"&amp;$AJ$2,#REF!)*AN$6-SUMIF(#REF!,"*-Si-VEF-*-"&amp;$A280&amp;"-"&amp;$AJ$2,#REF!)*AM$6)/AN$5</f>
        <v>#REF!</v>
      </c>
      <c r="AO280" s="19" t="e">
        <f>(SUMIF(#REF!,"*-Si-VEF-*-"&amp;$A280&amp;"-"&amp;$AJ$2,#REF!)*AO$6-SUMIF(#REF!,"*-Si-VEF-*-"&amp;$A280&amp;"-"&amp;$AJ$2,#REF!)*AN$6)/AO$5</f>
        <v>#REF!</v>
      </c>
      <c r="AP280" s="19" t="e">
        <f>(SUMIF(#REF!,"*-Si-VEF-*-"&amp;$A280&amp;"-"&amp;$AJ$2,#REF!)*AP$6-SUMIF(#REF!,"*-Si-VEF-*-"&amp;$A280&amp;"-"&amp;$AJ$2,#REF!)*AO$6)/AP$5</f>
        <v>#REF!</v>
      </c>
      <c r="AQ280" s="19" t="e">
        <f>(SUMIF(#REF!,"*-Si-VEF-*-"&amp;$A280&amp;"-"&amp;$AJ$2,#REF!)*AQ$6-SUMIF(#REF!,"*-Si-VEF-*-"&amp;$A280&amp;"-"&amp;$AJ$2,#REF!)*AP$6)/AQ$5</f>
        <v>#REF!</v>
      </c>
      <c r="AR280" s="19" t="e">
        <f>(SUMIF(#REF!,"*-Si-VEF-*-"&amp;$A280&amp;"-"&amp;$AJ$2,#REF!)*AR$6-SUMIF(#REF!,"*-Si-VEF-*-"&amp;$A280&amp;"-"&amp;$AJ$2,#REF!)*AQ$6)/AR$5</f>
        <v>#REF!</v>
      </c>
      <c r="AS280" s="19" t="e">
        <f>(SUMIF(#REF!,"*-Si-VEF-*-"&amp;$A280&amp;"-"&amp;$AJ$2,#REF!)*AS$6-SUMIF(#REF!,"*-Si-VEF-*-"&amp;$A280&amp;"-"&amp;$AJ$2,#REF!)*AR$6)/AS$5</f>
        <v>#REF!</v>
      </c>
      <c r="AT280" s="19" t="e">
        <f>(SUMIF(#REF!,"*-Si-VEF-*-"&amp;$A280&amp;"-"&amp;$AJ$2,#REF!)*AT$6-SUMIF(#REF!,"*-Si-VEF-*-"&amp;$A280&amp;"-"&amp;$AJ$2,#REF!)*AS$6)/AT$5</f>
        <v>#REF!</v>
      </c>
      <c r="AU280" s="19" t="e">
        <f>(SUMIF(#REF!,"*-Si-VEF-*-"&amp;$A280&amp;"-"&amp;$AJ$2,#REF!)*AU$6-SUMIF(#REF!,"*-Si-VEF-*-"&amp;$A280&amp;"-"&amp;$AJ$2,#REF!)*AT$6)/AU$5</f>
        <v>#REF!</v>
      </c>
      <c r="AV280" s="19" t="e">
        <f>(SUMIF(#REF!,"*-Si-VEF-*-"&amp;$A280&amp;"-"&amp;$AJ$2,#REF!)*AV$6-SUMIF(#REF!,"*-Si-VEF-*-"&amp;$A280&amp;"-"&amp;$AJ$2,#REF!)*AU$6)/AV$5</f>
        <v>#REF!</v>
      </c>
      <c r="AX280" s="25" t="e">
        <f>SUMIF(#REF!,"*-Si-VEQ-*-"&amp;$A280&amp;"-"&amp;$AJ$2,#REF!)</f>
        <v>#REF!</v>
      </c>
      <c r="AY280" s="20" t="e">
        <f>SUMIF(#REF!,"*-Si-VEQ-*-"&amp;$A280&amp;"-"&amp;$AJ$2,#REF!)</f>
        <v>#REF!</v>
      </c>
      <c r="AZ280" s="20" t="e">
        <f>(SUMIF(#REF!,"*-Si-VEQ-*-"&amp;$A280&amp;"-"&amp;$AJ$2,#REF!)*AZ$6-SUMIF(#REF!,"*-Si-VEQ-*-"&amp;$A280&amp;"-"&amp;$AJ$2,#REF!)*AY$6)/AZ$5</f>
        <v>#REF!</v>
      </c>
      <c r="BA280" s="20" t="e">
        <f>(SUMIF(#REF!,"*-Si-VEQ-*-"&amp;$A280&amp;"-"&amp;$AJ$2,#REF!)*BA$6-SUMIF(#REF!,"*-Si-VEQ-*-"&amp;$A280&amp;"-"&amp;$AJ$2,#REF!)*AZ$6)/BA$5</f>
        <v>#REF!</v>
      </c>
      <c r="BB280" s="20" t="e">
        <f>(SUMIF(#REF!,"*-Si-VEQ-*-"&amp;$A280&amp;"-"&amp;$AJ$2,#REF!)*BB$6-SUMIF(#REF!,"*-Si-VEQ-*-"&amp;$A280&amp;"-"&amp;$AJ$2,#REF!)*BA$6)/BB$5</f>
        <v>#REF!</v>
      </c>
      <c r="BC280" s="20" t="e">
        <f>(SUMIF(#REF!,"*-Si-VEQ-*-"&amp;$A280&amp;"-"&amp;$AJ$2,#REF!)*BC$6-SUMIF(#REF!,"*-Si-VEQ-*-"&amp;$A280&amp;"-"&amp;$AJ$2,#REF!)*BB$6)/BC$5</f>
        <v>#REF!</v>
      </c>
      <c r="BD280" s="20" t="e">
        <f>(SUMIF(#REF!,"*-Si-VEQ-*-"&amp;$A280&amp;"-"&amp;$AJ$2,#REF!)*BD$6-SUMIF(#REF!,"*-Si-VEQ-*-"&amp;$A280&amp;"-"&amp;$AJ$2,#REF!)*BC$6)/BD$5</f>
        <v>#REF!</v>
      </c>
      <c r="BE280" s="20" t="e">
        <f>(SUMIF(#REF!,"*-Si-VEQ-*-"&amp;$A280&amp;"-"&amp;$AJ$2,#REF!)*BE$6-SUMIF(#REF!,"*-Si-VEQ-*-"&amp;$A280&amp;"-"&amp;$AJ$2,#REF!)*BD$6)/BE$5</f>
        <v>#REF!</v>
      </c>
      <c r="BF280" s="20" t="e">
        <f>(SUMIF(#REF!,"*-Si-VEQ-*-"&amp;$A280&amp;"-"&amp;$AJ$2,#REF!)*BF$6-SUMIF(#REF!,"*-Si-VEQ-*-"&amp;$A280&amp;"-"&amp;$AJ$2,#REF!)*BE$6)/BF$5</f>
        <v>#REF!</v>
      </c>
      <c r="BG280" s="20" t="e">
        <f>(SUMIF(#REF!,"*-Si-VEQ-*-"&amp;$A280&amp;"-"&amp;$AJ$2,#REF!)*BG$6-SUMIF(#REF!,"*-Si-VEQ-*-"&amp;$A280&amp;"-"&amp;$AJ$2,#REF!)*BF$6)/BG$5</f>
        <v>#REF!</v>
      </c>
      <c r="BH280" s="20" t="e">
        <f>(SUMIF(#REF!,"*-Si-VEQ-*-"&amp;$A280&amp;"-"&amp;$AJ$2,#REF!)*BH$6-SUMIF(#REF!,"*-Si-VEQ-*-"&amp;$A280&amp;"-"&amp;$AJ$2,#REF!)*BG$6)/BH$5</f>
        <v>#REF!</v>
      </c>
      <c r="BI280" s="20" t="e">
        <f>(SUMIF(#REF!,"*-Si-VEQ-*-"&amp;$A280&amp;"-"&amp;$AJ$2,#REF!)*BI$6-SUMIF(#REF!,"*-Si-VEQ-*-"&amp;$A280&amp;"-"&amp;$AJ$2,#REF!)*BH$6)/BI$5</f>
        <v>#REF!</v>
      </c>
      <c r="BJ280" s="20" t="e">
        <f>(SUMIF(#REF!,"*-Si-VEQ-*-"&amp;$A280&amp;"-"&amp;$AJ$2,#REF!)*BJ$6-SUMIF(#REF!,"*-Si-VEQ-*-"&amp;$A280&amp;"-"&amp;$AJ$2,#REF!)*BI$6)/BJ$5</f>
        <v>#REF!</v>
      </c>
      <c r="BL280" s="25" t="e">
        <f>SUMIF(#REF!,"*-Si-USD-*-"&amp;$A280&amp;"-"&amp;$AJ$2,#REF!)</f>
        <v>#REF!</v>
      </c>
      <c r="BM280" s="21" t="e">
        <f>SUMIF(#REF!,"*-Si-USD-*-"&amp;$A280&amp;"-"&amp;$AJ$2,#REF!)</f>
        <v>#REF!</v>
      </c>
      <c r="BN280" s="21" t="e">
        <f>(SUMIF(#REF!,"*-Si-USD-*-"&amp;$A280&amp;"-"&amp;$AJ$2,#REF!)*BN$6-SUMIF(#REF!,"*-Si-USD-*-"&amp;$A280&amp;"-"&amp;$AJ$2,#REF!)*BM$6)/BN$5</f>
        <v>#REF!</v>
      </c>
      <c r="BO280" s="21" t="e">
        <f>(SUMIF(#REF!,"*-Si-USD-*-"&amp;$A280&amp;"-"&amp;$AJ$2,#REF!)*BO$6-SUMIF(#REF!,"*-Si-USD-*-"&amp;$A280&amp;"-"&amp;$AJ$2,#REF!)*BN$6)/BO$5</f>
        <v>#REF!</v>
      </c>
      <c r="BP280" s="21" t="e">
        <f>(SUMIF(#REF!,"*-Si-USD-*-"&amp;$A280&amp;"-"&amp;$AJ$2,#REF!)*BP$6-SUMIF(#REF!,"*-Si-USD-*-"&amp;$A280&amp;"-"&amp;$AJ$2,#REF!)*BO$6)/BP$5</f>
        <v>#REF!</v>
      </c>
      <c r="BQ280" s="21" t="e">
        <f>(SUMIF(#REF!,"*-Si-USD-*-"&amp;$A280&amp;"-"&amp;$AJ$2,#REF!)*BQ$6-SUMIF(#REF!,"*-Si-USD-*-"&amp;$A280&amp;"-"&amp;$AJ$2,#REF!)*BP$6)/BQ$5</f>
        <v>#REF!</v>
      </c>
      <c r="BR280" s="21" t="e">
        <f>(SUMIF(#REF!,"*-Si-USD-*-"&amp;$A280&amp;"-"&amp;$AJ$2,#REF!)*BR$6-SUMIF(#REF!,"*-Si-USD-*-"&amp;$A280&amp;"-"&amp;$AJ$2,#REF!)*BQ$6)/BR$5</f>
        <v>#REF!</v>
      </c>
      <c r="BS280" s="21" t="e">
        <f>(SUMIF(#REF!,"*-Si-USD-*-"&amp;$A280&amp;"-"&amp;$AJ$2,#REF!)*BS$6-SUMIF(#REF!,"*-Si-USD-*-"&amp;$A280&amp;"-"&amp;$AJ$2,#REF!)*BR$6)/BS$5</f>
        <v>#REF!</v>
      </c>
      <c r="BT280" s="21" t="e">
        <f>(SUMIF(#REF!,"*-Si-USD-*-"&amp;$A280&amp;"-"&amp;$AJ$2,#REF!)*BT$6-SUMIF(#REF!,"*-Si-USD-*-"&amp;$A280&amp;"-"&amp;$AJ$2,#REF!)*BS$6)/BT$5</f>
        <v>#REF!</v>
      </c>
      <c r="BU280" s="21" t="e">
        <f>(SUMIF(#REF!,"*-Si-USD-*-"&amp;$A280&amp;"-"&amp;$AJ$2,#REF!)*BU$6-SUMIF(#REF!,"*-Si-USD-*-"&amp;$A280&amp;"-"&amp;$AJ$2,#REF!)*BT$6)/BU$5</f>
        <v>#REF!</v>
      </c>
      <c r="BV280" s="21" t="e">
        <f>(SUMIF(#REF!,"*-Si-USD-*-"&amp;$A280&amp;"-"&amp;$AJ$2,#REF!)*BV$6-SUMIF(#REF!,"*-Si-USD-*-"&amp;$A280&amp;"-"&amp;$AJ$2,#REF!)*BU$6)/BV$5</f>
        <v>#REF!</v>
      </c>
      <c r="BW280" s="21" t="e">
        <f>(SUMIF(#REF!,"*-Si-USD-*-"&amp;$A280&amp;"-"&amp;$AJ$2,#REF!)*BW$6-SUMIF(#REF!,"*-Si-USD-*-"&amp;$A280&amp;"-"&amp;$AJ$2,#REF!)*BV$6)/BW$5</f>
        <v>#REF!</v>
      </c>
      <c r="BX280" s="21" t="e">
        <f>(SUMIF(#REF!,"*-Si-USD-*-"&amp;$A280&amp;"-"&amp;$AJ$2,#REF!)*BX$6-SUMIF(#REF!,"*-Si-USD-*-"&amp;$A280&amp;"-"&amp;$AJ$2,#REF!)*BW$6)/BX$5</f>
        <v>#REF!</v>
      </c>
      <c r="CB280" s="28">
        <f>IFERROR(1000*SUMIF(#REF!,"*-Si-*-Si-"&amp;$A280&amp;"-"&amp;$AJ$2,#REF!)/(SUM(CC280:CE280)*$BX$6),0)</f>
        <v>0</v>
      </c>
      <c r="CC280" s="22" t="e">
        <f>SUMIF(#REF!,"*-Si-VEF-Si-"&amp;$A280&amp;"-"&amp;$AJ$2,#REF!)</f>
        <v>#REF!</v>
      </c>
      <c r="CD280" s="23" t="e">
        <f>SUMIF(#REF!,"*-Si-VEQ-Si-"&amp;$A280&amp;"-"&amp;$AJ$2,#REF!)</f>
        <v>#REF!</v>
      </c>
      <c r="CE280" s="24" t="e">
        <f>SUMIF(#REF!,"*-Si-USD-Si-"&amp;$A280&amp;"-"&amp;$AJ$2,#REF!)</f>
        <v>#REF!</v>
      </c>
      <c r="CI280" s="15" t="str">
        <f t="shared" si="57"/>
        <v>E280</v>
      </c>
      <c r="CK280" s="16">
        <v>8</v>
      </c>
      <c r="CL280" s="16">
        <v>4</v>
      </c>
      <c r="CM280" s="16">
        <v>4</v>
      </c>
    </row>
    <row r="281" spans="1:91" ht="20.100000000000001" customHeight="1" x14ac:dyDescent="0.25">
      <c r="A281" s="18" t="s">
        <v>446</v>
      </c>
      <c r="E281" s="15" t="s">
        <v>447</v>
      </c>
      <c r="G281" s="15" t="str">
        <f t="shared" si="56"/>
        <v>D281</v>
      </c>
      <c r="I281" s="27">
        <f ca="1">IFERROR(1000*SUMIF(#REF!,"*-Si-*-*-"&amp;$A281&amp;"-"&amp;J$2,INDIRECT("'BD Ppto'!"&amp;#REF!))/(SUM(J281:L281)*L$415),0)</f>
        <v>0</v>
      </c>
      <c r="J281" s="19" t="e">
        <f ca="1">SUMIF(#REF!,"*-Si-VEF-*-"&amp;$A281&amp;"-"&amp;$J$2,INDIRECT("'BD Ppto'!"&amp;#REF!))</f>
        <v>#REF!</v>
      </c>
      <c r="K281" s="20" t="e">
        <f ca="1">SUMIF(#REF!,"*-Si-VEQ-*-"&amp;$A281&amp;"-"&amp;$J$2,INDIRECT("'BD Ppto'!"&amp;#REF!))</f>
        <v>#REF!</v>
      </c>
      <c r="L281" s="21" t="e">
        <f ca="1">SUMIF(#REF!,"*-Si-USD-*-"&amp;$A281&amp;"-"&amp;$J$2,INDIRECT("'BD Ppto'!"&amp;#REF!))</f>
        <v>#REF!</v>
      </c>
      <c r="N281" s="27">
        <f ca="1">IFERROR(1000*SUMIF(#REF!,"*-Si-*-*-"&amp;$A281&amp;"-"&amp;O$2,INDIRECT("'BD Ppto'!"&amp;#REF!))/(SUM(O281:Q281)*Q$415),0)</f>
        <v>0</v>
      </c>
      <c r="O281" s="19" t="e">
        <f ca="1">SUMIF(#REF!,"*-Si-VEF-*-"&amp;$A281&amp;"-"&amp;O$2,INDIRECT("'BD Ppto'!"&amp;#REF!))</f>
        <v>#REF!</v>
      </c>
      <c r="P281" s="20" t="e">
        <f ca="1">SUMIF(#REF!,"*-Si-VEQ-*-"&amp;$A281&amp;"-"&amp;O$2,INDIRECT("'BD Ppto'!"&amp;#REF!))</f>
        <v>#REF!</v>
      </c>
      <c r="Q281" s="21" t="e">
        <f ca="1">SUMIF(#REF!,"*-Si-USD-*-"&amp;$A281&amp;"-"&amp;O$2,INDIRECT("'BD Ppto'!"&amp;#REF!))</f>
        <v>#REF!</v>
      </c>
      <c r="S281" s="27">
        <f ca="1">IFERROR(1000*SUMIF(#REF!,"*-Si-*-*-"&amp;$A281&amp;"-"&amp;T$2,INDIRECT("'BD Ppto'!"&amp;#REF!))/(SUM(T281:V281)*V$415),0)</f>
        <v>0</v>
      </c>
      <c r="T281" s="19" t="e">
        <f ca="1">SUMIF(#REF!,"*-Si-VEF-*-"&amp;$A281&amp;"-"&amp;T$2,INDIRECT("'BD Ppto'!"&amp;#REF!))</f>
        <v>#REF!</v>
      </c>
      <c r="U281" s="20" t="e">
        <f ca="1">SUMIF(#REF!,"*-Si-VEQ-*-"&amp;$A281&amp;"-"&amp;T$2,INDIRECT("'BD Ppto'!"&amp;#REF!))</f>
        <v>#REF!</v>
      </c>
      <c r="V281" s="21" t="e">
        <f ca="1">SUMIF(#REF!,"*-Si-USD-*-"&amp;$A281&amp;"-"&amp;T$2,INDIRECT("'BD Ppto'!"&amp;#REF!))</f>
        <v>#REF!</v>
      </c>
      <c r="X281" s="27">
        <f ca="1">IFERROR(1000*SUMIF(#REF!,"*-Si-*-*-"&amp;$A281&amp;"-"&amp;Y$2,INDIRECT("'BD Ppto'!"&amp;#REF!))/(SUM(Y281:AA281)*AA$415),0)</f>
        <v>0</v>
      </c>
      <c r="Y281" s="19" t="e">
        <f ca="1">SUMIF(#REF!,"*-Si-VEF-*-"&amp;$A281&amp;"-"&amp;Y$2,INDIRECT("'BD Ppto'!"&amp;#REF!))</f>
        <v>#REF!</v>
      </c>
      <c r="Z281" s="20" t="e">
        <f ca="1">SUMIF(#REF!,"*-Si-VEQ-*-"&amp;$A281&amp;"-"&amp;Y$2,INDIRECT("'BD Ppto'!"&amp;#REF!))</f>
        <v>#REF!</v>
      </c>
      <c r="AA281" s="21" t="e">
        <f ca="1">SUMIF(#REF!,"*-Si-USD-*-"&amp;$A281&amp;"-"&amp;Y$2,INDIRECT("'BD Ppto'!"&amp;#REF!))</f>
        <v>#REF!</v>
      </c>
      <c r="AC281" s="28">
        <f ca="1">IFERROR(1000*SUMIF(#REF!,"*-Si-*-Si-"&amp;$A281&amp;"-"&amp;AD$2,INDIRECT("'BD Ppto'!"&amp;#REF!))/(SUM(AD281:AF281)*AF$415),0)</f>
        <v>0</v>
      </c>
      <c r="AD281" s="22" t="e">
        <f ca="1">SUMIF(#REF!,"*-Si-VEF-Si-"&amp;$A281&amp;"-"&amp;AD$2,INDIRECT("'BD Ppto'!"&amp;#REF!))</f>
        <v>#REF!</v>
      </c>
      <c r="AE281" s="23" t="e">
        <f ca="1">SUMIF(#REF!,"*-Si-VEQ-Si-"&amp;$A281&amp;"-"&amp;AD$2,INDIRECT("'BD Ppto'!"&amp;#REF!))</f>
        <v>#REF!</v>
      </c>
      <c r="AF281" s="24" t="e">
        <f ca="1">SUMIF(#REF!,"*-Si-USD-Si-"&amp;$A281&amp;"-"&amp;AD$2,INDIRECT("'BD Ppto'!"&amp;#REF!))</f>
        <v>#REF!</v>
      </c>
      <c r="AI281" s="27">
        <f>IFERROR(1000*SUMIF(#REF!,"*-Si-*-*-"&amp;$A281&amp;"-"&amp;$AJ$2,#REF!)/((SUMIF(#REF!,"*-Si-*-*-"&amp;$A281&amp;"-"&amp;$AJ$2,#REF!))*$AV$6),0)</f>
        <v>0</v>
      </c>
      <c r="AJ281" s="25" t="e">
        <f>SUMIF(#REF!,"*-Si-VEF-*-"&amp;$A281&amp;"-"&amp;$AJ$2,#REF!)</f>
        <v>#REF!</v>
      </c>
      <c r="AK281" s="19" t="e">
        <f>SUMIF(#REF!,"*-Si-VEF-*-"&amp;$A281&amp;"-"&amp;$AJ$2,#REF!)</f>
        <v>#REF!</v>
      </c>
      <c r="AL281" s="19" t="e">
        <f>(SUMIF(#REF!,"*-Si-VEF-*-"&amp;$A281&amp;"-"&amp;$AJ$2,#REF!)*AL$6-SUMIF(#REF!,"*-Si-VEF-*-"&amp;$A281&amp;"-"&amp;$AJ$2,#REF!)*AK$6)/AL$5</f>
        <v>#REF!</v>
      </c>
      <c r="AM281" s="19" t="e">
        <f>(SUMIF(#REF!,"*-Si-VEF-*-"&amp;$A281&amp;"-"&amp;$AJ$2,#REF!)*AM$6-SUMIF(#REF!,"*-Si-VEF-*-"&amp;$A281&amp;"-"&amp;$AJ$2,#REF!)*AL$6)/AM$5</f>
        <v>#REF!</v>
      </c>
      <c r="AN281" s="19" t="e">
        <f>(SUMIF(#REF!,"*-Si-VEF-*-"&amp;$A281&amp;"-"&amp;$AJ$2,#REF!)*AN$6-SUMIF(#REF!,"*-Si-VEF-*-"&amp;$A281&amp;"-"&amp;$AJ$2,#REF!)*AM$6)/AN$5</f>
        <v>#REF!</v>
      </c>
      <c r="AO281" s="19" t="e">
        <f>(SUMIF(#REF!,"*-Si-VEF-*-"&amp;$A281&amp;"-"&amp;$AJ$2,#REF!)*AO$6-SUMIF(#REF!,"*-Si-VEF-*-"&amp;$A281&amp;"-"&amp;$AJ$2,#REF!)*AN$6)/AO$5</f>
        <v>#REF!</v>
      </c>
      <c r="AP281" s="19" t="e">
        <f>(SUMIF(#REF!,"*-Si-VEF-*-"&amp;$A281&amp;"-"&amp;$AJ$2,#REF!)*AP$6-SUMIF(#REF!,"*-Si-VEF-*-"&amp;$A281&amp;"-"&amp;$AJ$2,#REF!)*AO$6)/AP$5</f>
        <v>#REF!</v>
      </c>
      <c r="AQ281" s="19" t="e">
        <f>(SUMIF(#REF!,"*-Si-VEF-*-"&amp;$A281&amp;"-"&amp;$AJ$2,#REF!)*AQ$6-SUMIF(#REF!,"*-Si-VEF-*-"&amp;$A281&amp;"-"&amp;$AJ$2,#REF!)*AP$6)/AQ$5</f>
        <v>#REF!</v>
      </c>
      <c r="AR281" s="19" t="e">
        <f>(SUMIF(#REF!,"*-Si-VEF-*-"&amp;$A281&amp;"-"&amp;$AJ$2,#REF!)*AR$6-SUMIF(#REF!,"*-Si-VEF-*-"&amp;$A281&amp;"-"&amp;$AJ$2,#REF!)*AQ$6)/AR$5</f>
        <v>#REF!</v>
      </c>
      <c r="AS281" s="19" t="e">
        <f>(SUMIF(#REF!,"*-Si-VEF-*-"&amp;$A281&amp;"-"&amp;$AJ$2,#REF!)*AS$6-SUMIF(#REF!,"*-Si-VEF-*-"&amp;$A281&amp;"-"&amp;$AJ$2,#REF!)*AR$6)/AS$5</f>
        <v>#REF!</v>
      </c>
      <c r="AT281" s="19" t="e">
        <f>(SUMIF(#REF!,"*-Si-VEF-*-"&amp;$A281&amp;"-"&amp;$AJ$2,#REF!)*AT$6-SUMIF(#REF!,"*-Si-VEF-*-"&amp;$A281&amp;"-"&amp;$AJ$2,#REF!)*AS$6)/AT$5</f>
        <v>#REF!</v>
      </c>
      <c r="AU281" s="19" t="e">
        <f>(SUMIF(#REF!,"*-Si-VEF-*-"&amp;$A281&amp;"-"&amp;$AJ$2,#REF!)*AU$6-SUMIF(#REF!,"*-Si-VEF-*-"&amp;$A281&amp;"-"&amp;$AJ$2,#REF!)*AT$6)/AU$5</f>
        <v>#REF!</v>
      </c>
      <c r="AV281" s="19" t="e">
        <f>(SUMIF(#REF!,"*-Si-VEF-*-"&amp;$A281&amp;"-"&amp;$AJ$2,#REF!)*AV$6-SUMIF(#REF!,"*-Si-VEF-*-"&amp;$A281&amp;"-"&amp;$AJ$2,#REF!)*AU$6)/AV$5</f>
        <v>#REF!</v>
      </c>
      <c r="AX281" s="25" t="e">
        <f>SUMIF(#REF!,"*-Si-VEQ-*-"&amp;$A281&amp;"-"&amp;$AJ$2,#REF!)</f>
        <v>#REF!</v>
      </c>
      <c r="AY281" s="20" t="e">
        <f>SUMIF(#REF!,"*-Si-VEQ-*-"&amp;$A281&amp;"-"&amp;$AJ$2,#REF!)</f>
        <v>#REF!</v>
      </c>
      <c r="AZ281" s="20" t="e">
        <f>(SUMIF(#REF!,"*-Si-VEQ-*-"&amp;$A281&amp;"-"&amp;$AJ$2,#REF!)*AZ$6-SUMIF(#REF!,"*-Si-VEQ-*-"&amp;$A281&amp;"-"&amp;$AJ$2,#REF!)*AY$6)/AZ$5</f>
        <v>#REF!</v>
      </c>
      <c r="BA281" s="20" t="e">
        <f>(SUMIF(#REF!,"*-Si-VEQ-*-"&amp;$A281&amp;"-"&amp;$AJ$2,#REF!)*BA$6-SUMIF(#REF!,"*-Si-VEQ-*-"&amp;$A281&amp;"-"&amp;$AJ$2,#REF!)*AZ$6)/BA$5</f>
        <v>#REF!</v>
      </c>
      <c r="BB281" s="20" t="e">
        <f>(SUMIF(#REF!,"*-Si-VEQ-*-"&amp;$A281&amp;"-"&amp;$AJ$2,#REF!)*BB$6-SUMIF(#REF!,"*-Si-VEQ-*-"&amp;$A281&amp;"-"&amp;$AJ$2,#REF!)*BA$6)/BB$5</f>
        <v>#REF!</v>
      </c>
      <c r="BC281" s="20" t="e">
        <f>(SUMIF(#REF!,"*-Si-VEQ-*-"&amp;$A281&amp;"-"&amp;$AJ$2,#REF!)*BC$6-SUMIF(#REF!,"*-Si-VEQ-*-"&amp;$A281&amp;"-"&amp;$AJ$2,#REF!)*BB$6)/BC$5</f>
        <v>#REF!</v>
      </c>
      <c r="BD281" s="20" t="e">
        <f>(SUMIF(#REF!,"*-Si-VEQ-*-"&amp;$A281&amp;"-"&amp;$AJ$2,#REF!)*BD$6-SUMIF(#REF!,"*-Si-VEQ-*-"&amp;$A281&amp;"-"&amp;$AJ$2,#REF!)*BC$6)/BD$5</f>
        <v>#REF!</v>
      </c>
      <c r="BE281" s="20" t="e">
        <f>(SUMIF(#REF!,"*-Si-VEQ-*-"&amp;$A281&amp;"-"&amp;$AJ$2,#REF!)*BE$6-SUMIF(#REF!,"*-Si-VEQ-*-"&amp;$A281&amp;"-"&amp;$AJ$2,#REF!)*BD$6)/BE$5</f>
        <v>#REF!</v>
      </c>
      <c r="BF281" s="20" t="e">
        <f>(SUMIF(#REF!,"*-Si-VEQ-*-"&amp;$A281&amp;"-"&amp;$AJ$2,#REF!)*BF$6-SUMIF(#REF!,"*-Si-VEQ-*-"&amp;$A281&amp;"-"&amp;$AJ$2,#REF!)*BE$6)/BF$5</f>
        <v>#REF!</v>
      </c>
      <c r="BG281" s="20" t="e">
        <f>(SUMIF(#REF!,"*-Si-VEQ-*-"&amp;$A281&amp;"-"&amp;$AJ$2,#REF!)*BG$6-SUMIF(#REF!,"*-Si-VEQ-*-"&amp;$A281&amp;"-"&amp;$AJ$2,#REF!)*BF$6)/BG$5</f>
        <v>#REF!</v>
      </c>
      <c r="BH281" s="20" t="e">
        <f>(SUMIF(#REF!,"*-Si-VEQ-*-"&amp;$A281&amp;"-"&amp;$AJ$2,#REF!)*BH$6-SUMIF(#REF!,"*-Si-VEQ-*-"&amp;$A281&amp;"-"&amp;$AJ$2,#REF!)*BG$6)/BH$5</f>
        <v>#REF!</v>
      </c>
      <c r="BI281" s="20" t="e">
        <f>(SUMIF(#REF!,"*-Si-VEQ-*-"&amp;$A281&amp;"-"&amp;$AJ$2,#REF!)*BI$6-SUMIF(#REF!,"*-Si-VEQ-*-"&amp;$A281&amp;"-"&amp;$AJ$2,#REF!)*BH$6)/BI$5</f>
        <v>#REF!</v>
      </c>
      <c r="BJ281" s="20" t="e">
        <f>(SUMIF(#REF!,"*-Si-VEQ-*-"&amp;$A281&amp;"-"&amp;$AJ$2,#REF!)*BJ$6-SUMIF(#REF!,"*-Si-VEQ-*-"&amp;$A281&amp;"-"&amp;$AJ$2,#REF!)*BI$6)/BJ$5</f>
        <v>#REF!</v>
      </c>
      <c r="BL281" s="25" t="e">
        <f>SUMIF(#REF!,"*-Si-USD-*-"&amp;$A281&amp;"-"&amp;$AJ$2,#REF!)</f>
        <v>#REF!</v>
      </c>
      <c r="BM281" s="21" t="e">
        <f>SUMIF(#REF!,"*-Si-USD-*-"&amp;$A281&amp;"-"&amp;$AJ$2,#REF!)</f>
        <v>#REF!</v>
      </c>
      <c r="BN281" s="21" t="e">
        <f>(SUMIF(#REF!,"*-Si-USD-*-"&amp;$A281&amp;"-"&amp;$AJ$2,#REF!)*BN$6-SUMIF(#REF!,"*-Si-USD-*-"&amp;$A281&amp;"-"&amp;$AJ$2,#REF!)*BM$6)/BN$5</f>
        <v>#REF!</v>
      </c>
      <c r="BO281" s="21" t="e">
        <f>(SUMIF(#REF!,"*-Si-USD-*-"&amp;$A281&amp;"-"&amp;$AJ$2,#REF!)*BO$6-SUMIF(#REF!,"*-Si-USD-*-"&amp;$A281&amp;"-"&amp;$AJ$2,#REF!)*BN$6)/BO$5</f>
        <v>#REF!</v>
      </c>
      <c r="BP281" s="21" t="e">
        <f>(SUMIF(#REF!,"*-Si-USD-*-"&amp;$A281&amp;"-"&amp;$AJ$2,#REF!)*BP$6-SUMIF(#REF!,"*-Si-USD-*-"&amp;$A281&amp;"-"&amp;$AJ$2,#REF!)*BO$6)/BP$5</f>
        <v>#REF!</v>
      </c>
      <c r="BQ281" s="21" t="e">
        <f>(SUMIF(#REF!,"*-Si-USD-*-"&amp;$A281&amp;"-"&amp;$AJ$2,#REF!)*BQ$6-SUMIF(#REF!,"*-Si-USD-*-"&amp;$A281&amp;"-"&amp;$AJ$2,#REF!)*BP$6)/BQ$5</f>
        <v>#REF!</v>
      </c>
      <c r="BR281" s="21" t="e">
        <f>(SUMIF(#REF!,"*-Si-USD-*-"&amp;$A281&amp;"-"&amp;$AJ$2,#REF!)*BR$6-SUMIF(#REF!,"*-Si-USD-*-"&amp;$A281&amp;"-"&amp;$AJ$2,#REF!)*BQ$6)/BR$5</f>
        <v>#REF!</v>
      </c>
      <c r="BS281" s="21" t="e">
        <f>(SUMIF(#REF!,"*-Si-USD-*-"&amp;$A281&amp;"-"&amp;$AJ$2,#REF!)*BS$6-SUMIF(#REF!,"*-Si-USD-*-"&amp;$A281&amp;"-"&amp;$AJ$2,#REF!)*BR$6)/BS$5</f>
        <v>#REF!</v>
      </c>
      <c r="BT281" s="21" t="e">
        <f>(SUMIF(#REF!,"*-Si-USD-*-"&amp;$A281&amp;"-"&amp;$AJ$2,#REF!)*BT$6-SUMIF(#REF!,"*-Si-USD-*-"&amp;$A281&amp;"-"&amp;$AJ$2,#REF!)*BS$6)/BT$5</f>
        <v>#REF!</v>
      </c>
      <c r="BU281" s="21" t="e">
        <f>(SUMIF(#REF!,"*-Si-USD-*-"&amp;$A281&amp;"-"&amp;$AJ$2,#REF!)*BU$6-SUMIF(#REF!,"*-Si-USD-*-"&amp;$A281&amp;"-"&amp;$AJ$2,#REF!)*BT$6)/BU$5</f>
        <v>#REF!</v>
      </c>
      <c r="BV281" s="21" t="e">
        <f>(SUMIF(#REF!,"*-Si-USD-*-"&amp;$A281&amp;"-"&amp;$AJ$2,#REF!)*BV$6-SUMIF(#REF!,"*-Si-USD-*-"&amp;$A281&amp;"-"&amp;$AJ$2,#REF!)*BU$6)/BV$5</f>
        <v>#REF!</v>
      </c>
      <c r="BW281" s="21" t="e">
        <f>(SUMIF(#REF!,"*-Si-USD-*-"&amp;$A281&amp;"-"&amp;$AJ$2,#REF!)*BW$6-SUMIF(#REF!,"*-Si-USD-*-"&amp;$A281&amp;"-"&amp;$AJ$2,#REF!)*BV$6)/BW$5</f>
        <v>#REF!</v>
      </c>
      <c r="BX281" s="21" t="e">
        <f>(SUMIF(#REF!,"*-Si-USD-*-"&amp;$A281&amp;"-"&amp;$AJ$2,#REF!)*BX$6-SUMIF(#REF!,"*-Si-USD-*-"&amp;$A281&amp;"-"&amp;$AJ$2,#REF!)*BW$6)/BX$5</f>
        <v>#REF!</v>
      </c>
      <c r="CB281" s="28">
        <f>IFERROR(1000*SUMIF(#REF!,"*-Si-*-Si-"&amp;$A281&amp;"-"&amp;$AJ$2,#REF!)/(SUM(CC281:CE281)*$BX$6),0)</f>
        <v>0</v>
      </c>
      <c r="CC281" s="22" t="e">
        <f>SUMIF(#REF!,"*-Si-VEF-Si-"&amp;$A281&amp;"-"&amp;$AJ$2,#REF!)</f>
        <v>#REF!</v>
      </c>
      <c r="CD281" s="23" t="e">
        <f>SUMIF(#REF!,"*-Si-VEQ-Si-"&amp;$A281&amp;"-"&amp;$AJ$2,#REF!)</f>
        <v>#REF!</v>
      </c>
      <c r="CE281" s="24" t="e">
        <f>SUMIF(#REF!,"*-Si-USD-Si-"&amp;$A281&amp;"-"&amp;$AJ$2,#REF!)</f>
        <v>#REF!</v>
      </c>
      <c r="CI281" s="15" t="str">
        <f t="shared" si="57"/>
        <v>E281</v>
      </c>
      <c r="CK281" s="16">
        <v>5</v>
      </c>
      <c r="CL281" s="16">
        <v>4</v>
      </c>
      <c r="CM281" s="16">
        <v>4</v>
      </c>
    </row>
    <row r="282" spans="1:91" ht="20.100000000000001" customHeight="1" x14ac:dyDescent="0.25">
      <c r="A282" s="18" t="s">
        <v>448</v>
      </c>
      <c r="E282" s="15" t="s">
        <v>448</v>
      </c>
      <c r="G282" s="15" t="str">
        <f t="shared" si="56"/>
        <v>D282</v>
      </c>
      <c r="I282" s="27">
        <f ca="1">IFERROR(1000*SUMIF(#REF!,"*-Si-*-*-"&amp;$A282&amp;"-"&amp;J$2,INDIRECT("'BD Ppto'!"&amp;#REF!))/(SUM(J282:L282)*L$415),0)</f>
        <v>0</v>
      </c>
      <c r="J282" s="19" t="e">
        <f ca="1">SUMIF(#REF!,"*-Si-VEF-*-"&amp;$A282&amp;"-"&amp;$J$2,INDIRECT("'BD Ppto'!"&amp;#REF!))</f>
        <v>#REF!</v>
      </c>
      <c r="K282" s="20" t="e">
        <f ca="1">SUMIF(#REF!,"*-Si-VEQ-*-"&amp;$A282&amp;"-"&amp;$J$2,INDIRECT("'BD Ppto'!"&amp;#REF!))</f>
        <v>#REF!</v>
      </c>
      <c r="L282" s="21" t="e">
        <f ca="1">SUMIF(#REF!,"*-Si-USD-*-"&amp;$A282&amp;"-"&amp;$J$2,INDIRECT("'BD Ppto'!"&amp;#REF!))</f>
        <v>#REF!</v>
      </c>
      <c r="N282" s="27">
        <f ca="1">IFERROR(1000*SUMIF(#REF!,"*-Si-*-*-"&amp;$A282&amp;"-"&amp;O$2,INDIRECT("'BD Ppto'!"&amp;#REF!))/(SUM(O282:Q282)*Q$415),0)</f>
        <v>0</v>
      </c>
      <c r="O282" s="19" t="e">
        <f ca="1">SUMIF(#REF!,"*-Si-VEF-*-"&amp;$A282&amp;"-"&amp;O$2,INDIRECT("'BD Ppto'!"&amp;#REF!))</f>
        <v>#REF!</v>
      </c>
      <c r="P282" s="20" t="e">
        <f ca="1">SUMIF(#REF!,"*-Si-VEQ-*-"&amp;$A282&amp;"-"&amp;O$2,INDIRECT("'BD Ppto'!"&amp;#REF!))</f>
        <v>#REF!</v>
      </c>
      <c r="Q282" s="21" t="e">
        <f ca="1">SUMIF(#REF!,"*-Si-USD-*-"&amp;$A282&amp;"-"&amp;O$2,INDIRECT("'BD Ppto'!"&amp;#REF!))</f>
        <v>#REF!</v>
      </c>
      <c r="S282" s="27">
        <f ca="1">IFERROR(1000*SUMIF(#REF!,"*-Si-*-*-"&amp;$A282&amp;"-"&amp;T$2,INDIRECT("'BD Ppto'!"&amp;#REF!))/(SUM(T282:V282)*V$415),0)</f>
        <v>0</v>
      </c>
      <c r="T282" s="19" t="e">
        <f ca="1">SUMIF(#REF!,"*-Si-VEF-*-"&amp;$A282&amp;"-"&amp;T$2,INDIRECT("'BD Ppto'!"&amp;#REF!))</f>
        <v>#REF!</v>
      </c>
      <c r="U282" s="20" t="e">
        <f ca="1">SUMIF(#REF!,"*-Si-VEQ-*-"&amp;$A282&amp;"-"&amp;T$2,INDIRECT("'BD Ppto'!"&amp;#REF!))</f>
        <v>#REF!</v>
      </c>
      <c r="V282" s="21" t="e">
        <f ca="1">SUMIF(#REF!,"*-Si-USD-*-"&amp;$A282&amp;"-"&amp;T$2,INDIRECT("'BD Ppto'!"&amp;#REF!))</f>
        <v>#REF!</v>
      </c>
      <c r="X282" s="27">
        <f ca="1">IFERROR(1000*SUMIF(#REF!,"*-Si-*-*-"&amp;$A282&amp;"-"&amp;Y$2,INDIRECT("'BD Ppto'!"&amp;#REF!))/(SUM(Y282:AA282)*AA$415),0)</f>
        <v>0</v>
      </c>
      <c r="Y282" s="19" t="e">
        <f ca="1">SUMIF(#REF!,"*-Si-VEF-*-"&amp;$A282&amp;"-"&amp;Y$2,INDIRECT("'BD Ppto'!"&amp;#REF!))</f>
        <v>#REF!</v>
      </c>
      <c r="Z282" s="20" t="e">
        <f ca="1">SUMIF(#REF!,"*-Si-VEQ-*-"&amp;$A282&amp;"-"&amp;Y$2,INDIRECT("'BD Ppto'!"&amp;#REF!))</f>
        <v>#REF!</v>
      </c>
      <c r="AA282" s="21" t="e">
        <f ca="1">SUMIF(#REF!,"*-Si-USD-*-"&amp;$A282&amp;"-"&amp;Y$2,INDIRECT("'BD Ppto'!"&amp;#REF!))</f>
        <v>#REF!</v>
      </c>
      <c r="AC282" s="28">
        <f ca="1">IFERROR(1000*SUMIF(#REF!,"*-Si-*-Si-"&amp;$A282&amp;"-"&amp;AD$2,INDIRECT("'BD Ppto'!"&amp;#REF!))/(SUM(AD282:AF282)*AF$415),0)</f>
        <v>0</v>
      </c>
      <c r="AD282" s="22" t="e">
        <f ca="1">SUMIF(#REF!,"*-Si-VEF-Si-"&amp;$A282&amp;"-"&amp;AD$2,INDIRECT("'BD Ppto'!"&amp;#REF!))</f>
        <v>#REF!</v>
      </c>
      <c r="AE282" s="23" t="e">
        <f ca="1">SUMIF(#REF!,"*-Si-VEQ-Si-"&amp;$A282&amp;"-"&amp;AD$2,INDIRECT("'BD Ppto'!"&amp;#REF!))</f>
        <v>#REF!</v>
      </c>
      <c r="AF282" s="24" t="e">
        <f ca="1">SUMIF(#REF!,"*-Si-USD-Si-"&amp;$A282&amp;"-"&amp;AD$2,INDIRECT("'BD Ppto'!"&amp;#REF!))</f>
        <v>#REF!</v>
      </c>
      <c r="AI282" s="27">
        <f>IFERROR(1000*SUMIF(#REF!,"*-Si-*-*-"&amp;$A282&amp;"-"&amp;$AJ$2,#REF!)/((SUMIF(#REF!,"*-Si-*-*-"&amp;$A282&amp;"-"&amp;$AJ$2,#REF!))*$AV$6),0)</f>
        <v>0</v>
      </c>
      <c r="AJ282" s="25" t="e">
        <f>SUMIF(#REF!,"*-Si-VEF-*-"&amp;$A282&amp;"-"&amp;$AJ$2,#REF!)</f>
        <v>#REF!</v>
      </c>
      <c r="AK282" s="19" t="e">
        <f>SUMIF(#REF!,"*-Si-VEF-*-"&amp;$A282&amp;"-"&amp;$AJ$2,#REF!)</f>
        <v>#REF!</v>
      </c>
      <c r="AL282" s="19" t="e">
        <f>(SUMIF(#REF!,"*-Si-VEF-*-"&amp;$A282&amp;"-"&amp;$AJ$2,#REF!)*AL$6-SUMIF(#REF!,"*-Si-VEF-*-"&amp;$A282&amp;"-"&amp;$AJ$2,#REF!)*AK$6)/AL$5</f>
        <v>#REF!</v>
      </c>
      <c r="AM282" s="19" t="e">
        <f>(SUMIF(#REF!,"*-Si-VEF-*-"&amp;$A282&amp;"-"&amp;$AJ$2,#REF!)*AM$6-SUMIF(#REF!,"*-Si-VEF-*-"&amp;$A282&amp;"-"&amp;$AJ$2,#REF!)*AL$6)/AM$5</f>
        <v>#REF!</v>
      </c>
      <c r="AN282" s="19" t="e">
        <f>(SUMIF(#REF!,"*-Si-VEF-*-"&amp;$A282&amp;"-"&amp;$AJ$2,#REF!)*AN$6-SUMIF(#REF!,"*-Si-VEF-*-"&amp;$A282&amp;"-"&amp;$AJ$2,#REF!)*AM$6)/AN$5</f>
        <v>#REF!</v>
      </c>
      <c r="AO282" s="19" t="e">
        <f>(SUMIF(#REF!,"*-Si-VEF-*-"&amp;$A282&amp;"-"&amp;$AJ$2,#REF!)*AO$6-SUMIF(#REF!,"*-Si-VEF-*-"&amp;$A282&amp;"-"&amp;$AJ$2,#REF!)*AN$6)/AO$5</f>
        <v>#REF!</v>
      </c>
      <c r="AP282" s="19" t="e">
        <f>(SUMIF(#REF!,"*-Si-VEF-*-"&amp;$A282&amp;"-"&amp;$AJ$2,#REF!)*AP$6-SUMIF(#REF!,"*-Si-VEF-*-"&amp;$A282&amp;"-"&amp;$AJ$2,#REF!)*AO$6)/AP$5</f>
        <v>#REF!</v>
      </c>
      <c r="AQ282" s="19" t="e">
        <f>(SUMIF(#REF!,"*-Si-VEF-*-"&amp;$A282&amp;"-"&amp;$AJ$2,#REF!)*AQ$6-SUMIF(#REF!,"*-Si-VEF-*-"&amp;$A282&amp;"-"&amp;$AJ$2,#REF!)*AP$6)/AQ$5</f>
        <v>#REF!</v>
      </c>
      <c r="AR282" s="19" t="e">
        <f>(SUMIF(#REF!,"*-Si-VEF-*-"&amp;$A282&amp;"-"&amp;$AJ$2,#REF!)*AR$6-SUMIF(#REF!,"*-Si-VEF-*-"&amp;$A282&amp;"-"&amp;$AJ$2,#REF!)*AQ$6)/AR$5</f>
        <v>#REF!</v>
      </c>
      <c r="AS282" s="19" t="e">
        <f>(SUMIF(#REF!,"*-Si-VEF-*-"&amp;$A282&amp;"-"&amp;$AJ$2,#REF!)*AS$6-SUMIF(#REF!,"*-Si-VEF-*-"&amp;$A282&amp;"-"&amp;$AJ$2,#REF!)*AR$6)/AS$5</f>
        <v>#REF!</v>
      </c>
      <c r="AT282" s="19" t="e">
        <f>(SUMIF(#REF!,"*-Si-VEF-*-"&amp;$A282&amp;"-"&amp;$AJ$2,#REF!)*AT$6-SUMIF(#REF!,"*-Si-VEF-*-"&amp;$A282&amp;"-"&amp;$AJ$2,#REF!)*AS$6)/AT$5</f>
        <v>#REF!</v>
      </c>
      <c r="AU282" s="19" t="e">
        <f>(SUMIF(#REF!,"*-Si-VEF-*-"&amp;$A282&amp;"-"&amp;$AJ$2,#REF!)*AU$6-SUMIF(#REF!,"*-Si-VEF-*-"&amp;$A282&amp;"-"&amp;$AJ$2,#REF!)*AT$6)/AU$5</f>
        <v>#REF!</v>
      </c>
      <c r="AV282" s="19" t="e">
        <f>(SUMIF(#REF!,"*-Si-VEF-*-"&amp;$A282&amp;"-"&amp;$AJ$2,#REF!)*AV$6-SUMIF(#REF!,"*-Si-VEF-*-"&amp;$A282&amp;"-"&amp;$AJ$2,#REF!)*AU$6)/AV$5</f>
        <v>#REF!</v>
      </c>
      <c r="AX282" s="25" t="e">
        <f>SUMIF(#REF!,"*-Si-VEQ-*-"&amp;$A282&amp;"-"&amp;$AJ$2,#REF!)</f>
        <v>#REF!</v>
      </c>
      <c r="AY282" s="20" t="e">
        <f>SUMIF(#REF!,"*-Si-VEQ-*-"&amp;$A282&amp;"-"&amp;$AJ$2,#REF!)</f>
        <v>#REF!</v>
      </c>
      <c r="AZ282" s="20" t="e">
        <f>(SUMIF(#REF!,"*-Si-VEQ-*-"&amp;$A282&amp;"-"&amp;$AJ$2,#REF!)*AZ$6-SUMIF(#REF!,"*-Si-VEQ-*-"&amp;$A282&amp;"-"&amp;$AJ$2,#REF!)*AY$6)/AZ$5</f>
        <v>#REF!</v>
      </c>
      <c r="BA282" s="20" t="e">
        <f>(SUMIF(#REF!,"*-Si-VEQ-*-"&amp;$A282&amp;"-"&amp;$AJ$2,#REF!)*BA$6-SUMIF(#REF!,"*-Si-VEQ-*-"&amp;$A282&amp;"-"&amp;$AJ$2,#REF!)*AZ$6)/BA$5</f>
        <v>#REF!</v>
      </c>
      <c r="BB282" s="20" t="e">
        <f>(SUMIF(#REF!,"*-Si-VEQ-*-"&amp;$A282&amp;"-"&amp;$AJ$2,#REF!)*BB$6-SUMIF(#REF!,"*-Si-VEQ-*-"&amp;$A282&amp;"-"&amp;$AJ$2,#REF!)*BA$6)/BB$5</f>
        <v>#REF!</v>
      </c>
      <c r="BC282" s="20" t="e">
        <f>(SUMIF(#REF!,"*-Si-VEQ-*-"&amp;$A282&amp;"-"&amp;$AJ$2,#REF!)*BC$6-SUMIF(#REF!,"*-Si-VEQ-*-"&amp;$A282&amp;"-"&amp;$AJ$2,#REF!)*BB$6)/BC$5</f>
        <v>#REF!</v>
      </c>
      <c r="BD282" s="20" t="e">
        <f>(SUMIF(#REF!,"*-Si-VEQ-*-"&amp;$A282&amp;"-"&amp;$AJ$2,#REF!)*BD$6-SUMIF(#REF!,"*-Si-VEQ-*-"&amp;$A282&amp;"-"&amp;$AJ$2,#REF!)*BC$6)/BD$5</f>
        <v>#REF!</v>
      </c>
      <c r="BE282" s="20" t="e">
        <f>(SUMIF(#REF!,"*-Si-VEQ-*-"&amp;$A282&amp;"-"&amp;$AJ$2,#REF!)*BE$6-SUMIF(#REF!,"*-Si-VEQ-*-"&amp;$A282&amp;"-"&amp;$AJ$2,#REF!)*BD$6)/BE$5</f>
        <v>#REF!</v>
      </c>
      <c r="BF282" s="20" t="e">
        <f>(SUMIF(#REF!,"*-Si-VEQ-*-"&amp;$A282&amp;"-"&amp;$AJ$2,#REF!)*BF$6-SUMIF(#REF!,"*-Si-VEQ-*-"&amp;$A282&amp;"-"&amp;$AJ$2,#REF!)*BE$6)/BF$5</f>
        <v>#REF!</v>
      </c>
      <c r="BG282" s="20" t="e">
        <f>(SUMIF(#REF!,"*-Si-VEQ-*-"&amp;$A282&amp;"-"&amp;$AJ$2,#REF!)*BG$6-SUMIF(#REF!,"*-Si-VEQ-*-"&amp;$A282&amp;"-"&amp;$AJ$2,#REF!)*BF$6)/BG$5</f>
        <v>#REF!</v>
      </c>
      <c r="BH282" s="20" t="e">
        <f>(SUMIF(#REF!,"*-Si-VEQ-*-"&amp;$A282&amp;"-"&amp;$AJ$2,#REF!)*BH$6-SUMIF(#REF!,"*-Si-VEQ-*-"&amp;$A282&amp;"-"&amp;$AJ$2,#REF!)*BG$6)/BH$5</f>
        <v>#REF!</v>
      </c>
      <c r="BI282" s="20" t="e">
        <f>(SUMIF(#REF!,"*-Si-VEQ-*-"&amp;$A282&amp;"-"&amp;$AJ$2,#REF!)*BI$6-SUMIF(#REF!,"*-Si-VEQ-*-"&amp;$A282&amp;"-"&amp;$AJ$2,#REF!)*BH$6)/BI$5</f>
        <v>#REF!</v>
      </c>
      <c r="BJ282" s="20" t="e">
        <f>(SUMIF(#REF!,"*-Si-VEQ-*-"&amp;$A282&amp;"-"&amp;$AJ$2,#REF!)*BJ$6-SUMIF(#REF!,"*-Si-VEQ-*-"&amp;$A282&amp;"-"&amp;$AJ$2,#REF!)*BI$6)/BJ$5</f>
        <v>#REF!</v>
      </c>
      <c r="BL282" s="25" t="e">
        <f>SUMIF(#REF!,"*-Si-USD-*-"&amp;$A282&amp;"-"&amp;$AJ$2,#REF!)</f>
        <v>#REF!</v>
      </c>
      <c r="BM282" s="21" t="e">
        <f>SUMIF(#REF!,"*-Si-USD-*-"&amp;$A282&amp;"-"&amp;$AJ$2,#REF!)</f>
        <v>#REF!</v>
      </c>
      <c r="BN282" s="21" t="e">
        <f>(SUMIF(#REF!,"*-Si-USD-*-"&amp;$A282&amp;"-"&amp;$AJ$2,#REF!)*BN$6-SUMIF(#REF!,"*-Si-USD-*-"&amp;$A282&amp;"-"&amp;$AJ$2,#REF!)*BM$6)/BN$5</f>
        <v>#REF!</v>
      </c>
      <c r="BO282" s="21" t="e">
        <f>(SUMIF(#REF!,"*-Si-USD-*-"&amp;$A282&amp;"-"&amp;$AJ$2,#REF!)*BO$6-SUMIF(#REF!,"*-Si-USD-*-"&amp;$A282&amp;"-"&amp;$AJ$2,#REF!)*BN$6)/BO$5</f>
        <v>#REF!</v>
      </c>
      <c r="BP282" s="21" t="e">
        <f>(SUMIF(#REF!,"*-Si-USD-*-"&amp;$A282&amp;"-"&amp;$AJ$2,#REF!)*BP$6-SUMIF(#REF!,"*-Si-USD-*-"&amp;$A282&amp;"-"&amp;$AJ$2,#REF!)*BO$6)/BP$5</f>
        <v>#REF!</v>
      </c>
      <c r="BQ282" s="21" t="e">
        <f>(SUMIF(#REF!,"*-Si-USD-*-"&amp;$A282&amp;"-"&amp;$AJ$2,#REF!)*BQ$6-SUMIF(#REF!,"*-Si-USD-*-"&amp;$A282&amp;"-"&amp;$AJ$2,#REF!)*BP$6)/BQ$5</f>
        <v>#REF!</v>
      </c>
      <c r="BR282" s="21" t="e">
        <f>(SUMIF(#REF!,"*-Si-USD-*-"&amp;$A282&amp;"-"&amp;$AJ$2,#REF!)*BR$6-SUMIF(#REF!,"*-Si-USD-*-"&amp;$A282&amp;"-"&amp;$AJ$2,#REF!)*BQ$6)/BR$5</f>
        <v>#REF!</v>
      </c>
      <c r="BS282" s="21" t="e">
        <f>(SUMIF(#REF!,"*-Si-USD-*-"&amp;$A282&amp;"-"&amp;$AJ$2,#REF!)*BS$6-SUMIF(#REF!,"*-Si-USD-*-"&amp;$A282&amp;"-"&amp;$AJ$2,#REF!)*BR$6)/BS$5</f>
        <v>#REF!</v>
      </c>
      <c r="BT282" s="21" t="e">
        <f>(SUMIF(#REF!,"*-Si-USD-*-"&amp;$A282&amp;"-"&amp;$AJ$2,#REF!)*BT$6-SUMIF(#REF!,"*-Si-USD-*-"&amp;$A282&amp;"-"&amp;$AJ$2,#REF!)*BS$6)/BT$5</f>
        <v>#REF!</v>
      </c>
      <c r="BU282" s="21" t="e">
        <f>(SUMIF(#REF!,"*-Si-USD-*-"&amp;$A282&amp;"-"&amp;$AJ$2,#REF!)*BU$6-SUMIF(#REF!,"*-Si-USD-*-"&amp;$A282&amp;"-"&amp;$AJ$2,#REF!)*BT$6)/BU$5</f>
        <v>#REF!</v>
      </c>
      <c r="BV282" s="21" t="e">
        <f>(SUMIF(#REF!,"*-Si-USD-*-"&amp;$A282&amp;"-"&amp;$AJ$2,#REF!)*BV$6-SUMIF(#REF!,"*-Si-USD-*-"&amp;$A282&amp;"-"&amp;$AJ$2,#REF!)*BU$6)/BV$5</f>
        <v>#REF!</v>
      </c>
      <c r="BW282" s="21" t="e">
        <f>(SUMIF(#REF!,"*-Si-USD-*-"&amp;$A282&amp;"-"&amp;$AJ$2,#REF!)*BW$6-SUMIF(#REF!,"*-Si-USD-*-"&amp;$A282&amp;"-"&amp;$AJ$2,#REF!)*BV$6)/BW$5</f>
        <v>#REF!</v>
      </c>
      <c r="BX282" s="21" t="e">
        <f>(SUMIF(#REF!,"*-Si-USD-*-"&amp;$A282&amp;"-"&amp;$AJ$2,#REF!)*BX$6-SUMIF(#REF!,"*-Si-USD-*-"&amp;$A282&amp;"-"&amp;$AJ$2,#REF!)*BW$6)/BX$5</f>
        <v>#REF!</v>
      </c>
      <c r="CB282" s="28">
        <f>IFERROR(1000*SUMIF(#REF!,"*-Si-*-Si-"&amp;$A282&amp;"-"&amp;$AJ$2,#REF!)/(SUM(CC282:CE282)*$BX$6),0)</f>
        <v>0</v>
      </c>
      <c r="CC282" s="22" t="e">
        <f>SUMIF(#REF!,"*-Si-VEF-Si-"&amp;$A282&amp;"-"&amp;$AJ$2,#REF!)</f>
        <v>#REF!</v>
      </c>
      <c r="CD282" s="23" t="e">
        <f>SUMIF(#REF!,"*-Si-VEQ-Si-"&amp;$A282&amp;"-"&amp;$AJ$2,#REF!)</f>
        <v>#REF!</v>
      </c>
      <c r="CE282" s="24" t="e">
        <f>SUMIF(#REF!,"*-Si-USD-Si-"&amp;$A282&amp;"-"&amp;$AJ$2,#REF!)</f>
        <v>#REF!</v>
      </c>
      <c r="CI282" s="15" t="str">
        <f t="shared" si="57"/>
        <v>E282</v>
      </c>
      <c r="CK282" s="16">
        <v>5</v>
      </c>
      <c r="CL282" s="16">
        <v>4</v>
      </c>
      <c r="CM282" s="16">
        <v>4</v>
      </c>
    </row>
    <row r="283" spans="1:91" ht="20.100000000000001" customHeight="1" x14ac:dyDescent="0.25">
      <c r="A283" s="18" t="s">
        <v>449</v>
      </c>
      <c r="E283" s="15" t="s">
        <v>449</v>
      </c>
      <c r="G283" s="15" t="str">
        <f t="shared" si="56"/>
        <v>D283</v>
      </c>
      <c r="I283" s="27">
        <f ca="1">IFERROR(1000*SUMIF(#REF!,"*-Si-*-*-"&amp;$A283&amp;"-"&amp;J$2,INDIRECT("'BD Ppto'!"&amp;#REF!))/(SUM(J283:L283)*L$415),0)</f>
        <v>0</v>
      </c>
      <c r="J283" s="19" t="e">
        <f ca="1">SUMIF(#REF!,"*-Si-VEF-*-"&amp;$A283&amp;"-"&amp;$J$2,INDIRECT("'BD Ppto'!"&amp;#REF!))</f>
        <v>#REF!</v>
      </c>
      <c r="K283" s="20" t="e">
        <f ca="1">SUMIF(#REF!,"*-Si-VEQ-*-"&amp;$A283&amp;"-"&amp;$J$2,INDIRECT("'BD Ppto'!"&amp;#REF!))</f>
        <v>#REF!</v>
      </c>
      <c r="L283" s="21" t="e">
        <f ca="1">SUMIF(#REF!,"*-Si-USD-*-"&amp;$A283&amp;"-"&amp;$J$2,INDIRECT("'BD Ppto'!"&amp;#REF!))</f>
        <v>#REF!</v>
      </c>
      <c r="N283" s="27">
        <f ca="1">IFERROR(1000*SUMIF(#REF!,"*-Si-*-*-"&amp;$A283&amp;"-"&amp;O$2,INDIRECT("'BD Ppto'!"&amp;#REF!))/(SUM(O283:Q283)*Q$415),0)</f>
        <v>0</v>
      </c>
      <c r="O283" s="19" t="e">
        <f ca="1">SUMIF(#REF!,"*-Si-VEF-*-"&amp;$A283&amp;"-"&amp;O$2,INDIRECT("'BD Ppto'!"&amp;#REF!))</f>
        <v>#REF!</v>
      </c>
      <c r="P283" s="20" t="e">
        <f ca="1">SUMIF(#REF!,"*-Si-VEQ-*-"&amp;$A283&amp;"-"&amp;O$2,INDIRECT("'BD Ppto'!"&amp;#REF!))</f>
        <v>#REF!</v>
      </c>
      <c r="Q283" s="21" t="e">
        <f ca="1">SUMIF(#REF!,"*-Si-USD-*-"&amp;$A283&amp;"-"&amp;O$2,INDIRECT("'BD Ppto'!"&amp;#REF!))</f>
        <v>#REF!</v>
      </c>
      <c r="S283" s="27">
        <f ca="1">IFERROR(1000*SUMIF(#REF!,"*-Si-*-*-"&amp;$A283&amp;"-"&amp;T$2,INDIRECT("'BD Ppto'!"&amp;#REF!))/(SUM(T283:V283)*V$415),0)</f>
        <v>0</v>
      </c>
      <c r="T283" s="19" t="e">
        <f ca="1">SUMIF(#REF!,"*-Si-VEF-*-"&amp;$A283&amp;"-"&amp;T$2,INDIRECT("'BD Ppto'!"&amp;#REF!))</f>
        <v>#REF!</v>
      </c>
      <c r="U283" s="20" t="e">
        <f ca="1">SUMIF(#REF!,"*-Si-VEQ-*-"&amp;$A283&amp;"-"&amp;T$2,INDIRECT("'BD Ppto'!"&amp;#REF!))</f>
        <v>#REF!</v>
      </c>
      <c r="V283" s="21" t="e">
        <f ca="1">SUMIF(#REF!,"*-Si-USD-*-"&amp;$A283&amp;"-"&amp;T$2,INDIRECT("'BD Ppto'!"&amp;#REF!))</f>
        <v>#REF!</v>
      </c>
      <c r="X283" s="27">
        <f ca="1">IFERROR(1000*SUMIF(#REF!,"*-Si-*-*-"&amp;$A283&amp;"-"&amp;Y$2,INDIRECT("'BD Ppto'!"&amp;#REF!))/(SUM(Y283:AA283)*AA$415),0)</f>
        <v>0</v>
      </c>
      <c r="Y283" s="19" t="e">
        <f ca="1">SUMIF(#REF!,"*-Si-VEF-*-"&amp;$A283&amp;"-"&amp;Y$2,INDIRECT("'BD Ppto'!"&amp;#REF!))</f>
        <v>#REF!</v>
      </c>
      <c r="Z283" s="20" t="e">
        <f ca="1">SUMIF(#REF!,"*-Si-VEQ-*-"&amp;$A283&amp;"-"&amp;Y$2,INDIRECT("'BD Ppto'!"&amp;#REF!))</f>
        <v>#REF!</v>
      </c>
      <c r="AA283" s="21" t="e">
        <f ca="1">SUMIF(#REF!,"*-Si-USD-*-"&amp;$A283&amp;"-"&amp;Y$2,INDIRECT("'BD Ppto'!"&amp;#REF!))</f>
        <v>#REF!</v>
      </c>
      <c r="AC283" s="28">
        <f ca="1">IFERROR(1000*SUMIF(#REF!,"*-Si-*-Si-"&amp;$A283&amp;"-"&amp;AD$2,INDIRECT("'BD Ppto'!"&amp;#REF!))/(SUM(AD283:AF283)*AF$415),0)</f>
        <v>0</v>
      </c>
      <c r="AD283" s="22" t="e">
        <f ca="1">SUMIF(#REF!,"*-Si-VEF-Si-"&amp;$A283&amp;"-"&amp;AD$2,INDIRECT("'BD Ppto'!"&amp;#REF!))</f>
        <v>#REF!</v>
      </c>
      <c r="AE283" s="23" t="e">
        <f ca="1">SUMIF(#REF!,"*-Si-VEQ-Si-"&amp;$A283&amp;"-"&amp;AD$2,INDIRECT("'BD Ppto'!"&amp;#REF!))</f>
        <v>#REF!</v>
      </c>
      <c r="AF283" s="24" t="e">
        <f ca="1">SUMIF(#REF!,"*-Si-USD-Si-"&amp;$A283&amp;"-"&amp;AD$2,INDIRECT("'BD Ppto'!"&amp;#REF!))</f>
        <v>#REF!</v>
      </c>
      <c r="AI283" s="27">
        <f>IFERROR(1000*SUMIF(#REF!,"*-Si-*-*-"&amp;$A283&amp;"-"&amp;$AJ$2,#REF!)/((SUMIF(#REF!,"*-Si-*-*-"&amp;$A283&amp;"-"&amp;$AJ$2,#REF!))*$AV$6),0)</f>
        <v>0</v>
      </c>
      <c r="AJ283" s="25" t="e">
        <f>SUMIF(#REF!,"*-Si-VEF-*-"&amp;$A283&amp;"-"&amp;$AJ$2,#REF!)</f>
        <v>#REF!</v>
      </c>
      <c r="AK283" s="19" t="e">
        <f>SUMIF(#REF!,"*-Si-VEF-*-"&amp;$A283&amp;"-"&amp;$AJ$2,#REF!)</f>
        <v>#REF!</v>
      </c>
      <c r="AL283" s="19" t="e">
        <f>(SUMIF(#REF!,"*-Si-VEF-*-"&amp;$A283&amp;"-"&amp;$AJ$2,#REF!)*AL$6-SUMIF(#REF!,"*-Si-VEF-*-"&amp;$A283&amp;"-"&amp;$AJ$2,#REF!)*AK$6)/AL$5</f>
        <v>#REF!</v>
      </c>
      <c r="AM283" s="19" t="e">
        <f>(SUMIF(#REF!,"*-Si-VEF-*-"&amp;$A283&amp;"-"&amp;$AJ$2,#REF!)*AM$6-SUMIF(#REF!,"*-Si-VEF-*-"&amp;$A283&amp;"-"&amp;$AJ$2,#REF!)*AL$6)/AM$5</f>
        <v>#REF!</v>
      </c>
      <c r="AN283" s="19" t="e">
        <f>(SUMIF(#REF!,"*-Si-VEF-*-"&amp;$A283&amp;"-"&amp;$AJ$2,#REF!)*AN$6-SUMIF(#REF!,"*-Si-VEF-*-"&amp;$A283&amp;"-"&amp;$AJ$2,#REF!)*AM$6)/AN$5</f>
        <v>#REF!</v>
      </c>
      <c r="AO283" s="19" t="e">
        <f>(SUMIF(#REF!,"*-Si-VEF-*-"&amp;$A283&amp;"-"&amp;$AJ$2,#REF!)*AO$6-SUMIF(#REF!,"*-Si-VEF-*-"&amp;$A283&amp;"-"&amp;$AJ$2,#REF!)*AN$6)/AO$5</f>
        <v>#REF!</v>
      </c>
      <c r="AP283" s="19" t="e">
        <f>(SUMIF(#REF!,"*-Si-VEF-*-"&amp;$A283&amp;"-"&amp;$AJ$2,#REF!)*AP$6-SUMIF(#REF!,"*-Si-VEF-*-"&amp;$A283&amp;"-"&amp;$AJ$2,#REF!)*AO$6)/AP$5</f>
        <v>#REF!</v>
      </c>
      <c r="AQ283" s="19" t="e">
        <f>(SUMIF(#REF!,"*-Si-VEF-*-"&amp;$A283&amp;"-"&amp;$AJ$2,#REF!)*AQ$6-SUMIF(#REF!,"*-Si-VEF-*-"&amp;$A283&amp;"-"&amp;$AJ$2,#REF!)*AP$6)/AQ$5</f>
        <v>#REF!</v>
      </c>
      <c r="AR283" s="19" t="e">
        <f>(SUMIF(#REF!,"*-Si-VEF-*-"&amp;$A283&amp;"-"&amp;$AJ$2,#REF!)*AR$6-SUMIF(#REF!,"*-Si-VEF-*-"&amp;$A283&amp;"-"&amp;$AJ$2,#REF!)*AQ$6)/AR$5</f>
        <v>#REF!</v>
      </c>
      <c r="AS283" s="19" t="e">
        <f>(SUMIF(#REF!,"*-Si-VEF-*-"&amp;$A283&amp;"-"&amp;$AJ$2,#REF!)*AS$6-SUMIF(#REF!,"*-Si-VEF-*-"&amp;$A283&amp;"-"&amp;$AJ$2,#REF!)*AR$6)/AS$5</f>
        <v>#REF!</v>
      </c>
      <c r="AT283" s="19" t="e">
        <f>(SUMIF(#REF!,"*-Si-VEF-*-"&amp;$A283&amp;"-"&amp;$AJ$2,#REF!)*AT$6-SUMIF(#REF!,"*-Si-VEF-*-"&amp;$A283&amp;"-"&amp;$AJ$2,#REF!)*AS$6)/AT$5</f>
        <v>#REF!</v>
      </c>
      <c r="AU283" s="19" t="e">
        <f>(SUMIF(#REF!,"*-Si-VEF-*-"&amp;$A283&amp;"-"&amp;$AJ$2,#REF!)*AU$6-SUMIF(#REF!,"*-Si-VEF-*-"&amp;$A283&amp;"-"&amp;$AJ$2,#REF!)*AT$6)/AU$5</f>
        <v>#REF!</v>
      </c>
      <c r="AV283" s="19" t="e">
        <f>(SUMIF(#REF!,"*-Si-VEF-*-"&amp;$A283&amp;"-"&amp;$AJ$2,#REF!)*AV$6-SUMIF(#REF!,"*-Si-VEF-*-"&amp;$A283&amp;"-"&amp;$AJ$2,#REF!)*AU$6)/AV$5</f>
        <v>#REF!</v>
      </c>
      <c r="AX283" s="25" t="e">
        <f>SUMIF(#REF!,"*-Si-VEQ-*-"&amp;$A283&amp;"-"&amp;$AJ$2,#REF!)</f>
        <v>#REF!</v>
      </c>
      <c r="AY283" s="20" t="e">
        <f>SUMIF(#REF!,"*-Si-VEQ-*-"&amp;$A283&amp;"-"&amp;$AJ$2,#REF!)</f>
        <v>#REF!</v>
      </c>
      <c r="AZ283" s="20" t="e">
        <f>(SUMIF(#REF!,"*-Si-VEQ-*-"&amp;$A283&amp;"-"&amp;$AJ$2,#REF!)*AZ$6-SUMIF(#REF!,"*-Si-VEQ-*-"&amp;$A283&amp;"-"&amp;$AJ$2,#REF!)*AY$6)/AZ$5</f>
        <v>#REF!</v>
      </c>
      <c r="BA283" s="20" t="e">
        <f>(SUMIF(#REF!,"*-Si-VEQ-*-"&amp;$A283&amp;"-"&amp;$AJ$2,#REF!)*BA$6-SUMIF(#REF!,"*-Si-VEQ-*-"&amp;$A283&amp;"-"&amp;$AJ$2,#REF!)*AZ$6)/BA$5</f>
        <v>#REF!</v>
      </c>
      <c r="BB283" s="20" t="e">
        <f>(SUMIF(#REF!,"*-Si-VEQ-*-"&amp;$A283&amp;"-"&amp;$AJ$2,#REF!)*BB$6-SUMIF(#REF!,"*-Si-VEQ-*-"&amp;$A283&amp;"-"&amp;$AJ$2,#REF!)*BA$6)/BB$5</f>
        <v>#REF!</v>
      </c>
      <c r="BC283" s="20" t="e">
        <f>(SUMIF(#REF!,"*-Si-VEQ-*-"&amp;$A283&amp;"-"&amp;$AJ$2,#REF!)*BC$6-SUMIF(#REF!,"*-Si-VEQ-*-"&amp;$A283&amp;"-"&amp;$AJ$2,#REF!)*BB$6)/BC$5</f>
        <v>#REF!</v>
      </c>
      <c r="BD283" s="20" t="e">
        <f>(SUMIF(#REF!,"*-Si-VEQ-*-"&amp;$A283&amp;"-"&amp;$AJ$2,#REF!)*BD$6-SUMIF(#REF!,"*-Si-VEQ-*-"&amp;$A283&amp;"-"&amp;$AJ$2,#REF!)*BC$6)/BD$5</f>
        <v>#REF!</v>
      </c>
      <c r="BE283" s="20" t="e">
        <f>(SUMIF(#REF!,"*-Si-VEQ-*-"&amp;$A283&amp;"-"&amp;$AJ$2,#REF!)*BE$6-SUMIF(#REF!,"*-Si-VEQ-*-"&amp;$A283&amp;"-"&amp;$AJ$2,#REF!)*BD$6)/BE$5</f>
        <v>#REF!</v>
      </c>
      <c r="BF283" s="20" t="e">
        <f>(SUMIF(#REF!,"*-Si-VEQ-*-"&amp;$A283&amp;"-"&amp;$AJ$2,#REF!)*BF$6-SUMIF(#REF!,"*-Si-VEQ-*-"&amp;$A283&amp;"-"&amp;$AJ$2,#REF!)*BE$6)/BF$5</f>
        <v>#REF!</v>
      </c>
      <c r="BG283" s="20" t="e">
        <f>(SUMIF(#REF!,"*-Si-VEQ-*-"&amp;$A283&amp;"-"&amp;$AJ$2,#REF!)*BG$6-SUMIF(#REF!,"*-Si-VEQ-*-"&amp;$A283&amp;"-"&amp;$AJ$2,#REF!)*BF$6)/BG$5</f>
        <v>#REF!</v>
      </c>
      <c r="BH283" s="20" t="e">
        <f>(SUMIF(#REF!,"*-Si-VEQ-*-"&amp;$A283&amp;"-"&amp;$AJ$2,#REF!)*BH$6-SUMIF(#REF!,"*-Si-VEQ-*-"&amp;$A283&amp;"-"&amp;$AJ$2,#REF!)*BG$6)/BH$5</f>
        <v>#REF!</v>
      </c>
      <c r="BI283" s="20" t="e">
        <f>(SUMIF(#REF!,"*-Si-VEQ-*-"&amp;$A283&amp;"-"&amp;$AJ$2,#REF!)*BI$6-SUMIF(#REF!,"*-Si-VEQ-*-"&amp;$A283&amp;"-"&amp;$AJ$2,#REF!)*BH$6)/BI$5</f>
        <v>#REF!</v>
      </c>
      <c r="BJ283" s="20" t="e">
        <f>(SUMIF(#REF!,"*-Si-VEQ-*-"&amp;$A283&amp;"-"&amp;$AJ$2,#REF!)*BJ$6-SUMIF(#REF!,"*-Si-VEQ-*-"&amp;$A283&amp;"-"&amp;$AJ$2,#REF!)*BI$6)/BJ$5</f>
        <v>#REF!</v>
      </c>
      <c r="BL283" s="25" t="e">
        <f>SUMIF(#REF!,"*-Si-USD-*-"&amp;$A283&amp;"-"&amp;$AJ$2,#REF!)</f>
        <v>#REF!</v>
      </c>
      <c r="BM283" s="21" t="e">
        <f>SUMIF(#REF!,"*-Si-USD-*-"&amp;$A283&amp;"-"&amp;$AJ$2,#REF!)</f>
        <v>#REF!</v>
      </c>
      <c r="BN283" s="21" t="e">
        <f>(SUMIF(#REF!,"*-Si-USD-*-"&amp;$A283&amp;"-"&amp;$AJ$2,#REF!)*BN$6-SUMIF(#REF!,"*-Si-USD-*-"&amp;$A283&amp;"-"&amp;$AJ$2,#REF!)*BM$6)/BN$5</f>
        <v>#REF!</v>
      </c>
      <c r="BO283" s="21" t="e">
        <f>(SUMIF(#REF!,"*-Si-USD-*-"&amp;$A283&amp;"-"&amp;$AJ$2,#REF!)*BO$6-SUMIF(#REF!,"*-Si-USD-*-"&amp;$A283&amp;"-"&amp;$AJ$2,#REF!)*BN$6)/BO$5</f>
        <v>#REF!</v>
      </c>
      <c r="BP283" s="21" t="e">
        <f>(SUMIF(#REF!,"*-Si-USD-*-"&amp;$A283&amp;"-"&amp;$AJ$2,#REF!)*BP$6-SUMIF(#REF!,"*-Si-USD-*-"&amp;$A283&amp;"-"&amp;$AJ$2,#REF!)*BO$6)/BP$5</f>
        <v>#REF!</v>
      </c>
      <c r="BQ283" s="21" t="e">
        <f>(SUMIF(#REF!,"*-Si-USD-*-"&amp;$A283&amp;"-"&amp;$AJ$2,#REF!)*BQ$6-SUMIF(#REF!,"*-Si-USD-*-"&amp;$A283&amp;"-"&amp;$AJ$2,#REF!)*BP$6)/BQ$5</f>
        <v>#REF!</v>
      </c>
      <c r="BR283" s="21" t="e">
        <f>(SUMIF(#REF!,"*-Si-USD-*-"&amp;$A283&amp;"-"&amp;$AJ$2,#REF!)*BR$6-SUMIF(#REF!,"*-Si-USD-*-"&amp;$A283&amp;"-"&amp;$AJ$2,#REF!)*BQ$6)/BR$5</f>
        <v>#REF!</v>
      </c>
      <c r="BS283" s="21" t="e">
        <f>(SUMIF(#REF!,"*-Si-USD-*-"&amp;$A283&amp;"-"&amp;$AJ$2,#REF!)*BS$6-SUMIF(#REF!,"*-Si-USD-*-"&amp;$A283&amp;"-"&amp;$AJ$2,#REF!)*BR$6)/BS$5</f>
        <v>#REF!</v>
      </c>
      <c r="BT283" s="21" t="e">
        <f>(SUMIF(#REF!,"*-Si-USD-*-"&amp;$A283&amp;"-"&amp;$AJ$2,#REF!)*BT$6-SUMIF(#REF!,"*-Si-USD-*-"&amp;$A283&amp;"-"&amp;$AJ$2,#REF!)*BS$6)/BT$5</f>
        <v>#REF!</v>
      </c>
      <c r="BU283" s="21" t="e">
        <f>(SUMIF(#REF!,"*-Si-USD-*-"&amp;$A283&amp;"-"&amp;$AJ$2,#REF!)*BU$6-SUMIF(#REF!,"*-Si-USD-*-"&amp;$A283&amp;"-"&amp;$AJ$2,#REF!)*BT$6)/BU$5</f>
        <v>#REF!</v>
      </c>
      <c r="BV283" s="21" t="e">
        <f>(SUMIF(#REF!,"*-Si-USD-*-"&amp;$A283&amp;"-"&amp;$AJ$2,#REF!)*BV$6-SUMIF(#REF!,"*-Si-USD-*-"&amp;$A283&amp;"-"&amp;$AJ$2,#REF!)*BU$6)/BV$5</f>
        <v>#REF!</v>
      </c>
      <c r="BW283" s="21" t="e">
        <f>(SUMIF(#REF!,"*-Si-USD-*-"&amp;$A283&amp;"-"&amp;$AJ$2,#REF!)*BW$6-SUMIF(#REF!,"*-Si-USD-*-"&amp;$A283&amp;"-"&amp;$AJ$2,#REF!)*BV$6)/BW$5</f>
        <v>#REF!</v>
      </c>
      <c r="BX283" s="21" t="e">
        <f>(SUMIF(#REF!,"*-Si-USD-*-"&amp;$A283&amp;"-"&amp;$AJ$2,#REF!)*BX$6-SUMIF(#REF!,"*-Si-USD-*-"&amp;$A283&amp;"-"&amp;$AJ$2,#REF!)*BW$6)/BX$5</f>
        <v>#REF!</v>
      </c>
      <c r="CB283" s="28">
        <f>IFERROR(1000*SUMIF(#REF!,"*-Si-*-Si-"&amp;$A283&amp;"-"&amp;$AJ$2,#REF!)/(SUM(CC283:CE283)*$BX$6),0)</f>
        <v>0</v>
      </c>
      <c r="CC283" s="22" t="e">
        <f>SUMIF(#REF!,"*-Si-VEF-Si-"&amp;$A283&amp;"-"&amp;$AJ$2,#REF!)</f>
        <v>#REF!</v>
      </c>
      <c r="CD283" s="23" t="e">
        <f>SUMIF(#REF!,"*-Si-VEQ-Si-"&amp;$A283&amp;"-"&amp;$AJ$2,#REF!)</f>
        <v>#REF!</v>
      </c>
      <c r="CE283" s="24" t="e">
        <f>SUMIF(#REF!,"*-Si-USD-Si-"&amp;$A283&amp;"-"&amp;$AJ$2,#REF!)</f>
        <v>#REF!</v>
      </c>
      <c r="CI283" s="15" t="str">
        <f t="shared" si="57"/>
        <v>E283</v>
      </c>
      <c r="CK283" s="16">
        <v>5</v>
      </c>
      <c r="CL283" s="16">
        <v>4</v>
      </c>
      <c r="CM283" s="16">
        <v>4</v>
      </c>
    </row>
    <row r="284" spans="1:91" ht="20.100000000000001" customHeight="1" x14ac:dyDescent="0.25">
      <c r="A284" s="18" t="s">
        <v>450</v>
      </c>
      <c r="E284" s="15" t="s">
        <v>450</v>
      </c>
      <c r="G284" s="15" t="str">
        <f t="shared" si="56"/>
        <v>D284</v>
      </c>
      <c r="I284" s="27">
        <f ca="1">IFERROR(1000*SUMIF(#REF!,"*-Si-*-*-"&amp;$A284&amp;"-"&amp;J$2,INDIRECT("'BD Ppto'!"&amp;#REF!))/(SUM(J284:L284)*L$415),0)</f>
        <v>0</v>
      </c>
      <c r="J284" s="19" t="e">
        <f ca="1">SUMIF(#REF!,"*-Si-VEF-*-"&amp;$A284&amp;"-"&amp;$J$2,INDIRECT("'BD Ppto'!"&amp;#REF!))</f>
        <v>#REF!</v>
      </c>
      <c r="K284" s="20" t="e">
        <f ca="1">SUMIF(#REF!,"*-Si-VEQ-*-"&amp;$A284&amp;"-"&amp;$J$2,INDIRECT("'BD Ppto'!"&amp;#REF!))</f>
        <v>#REF!</v>
      </c>
      <c r="L284" s="21" t="e">
        <f ca="1">SUMIF(#REF!,"*-Si-USD-*-"&amp;$A284&amp;"-"&amp;$J$2,INDIRECT("'BD Ppto'!"&amp;#REF!))</f>
        <v>#REF!</v>
      </c>
      <c r="N284" s="27">
        <f ca="1">IFERROR(1000*SUMIF(#REF!,"*-Si-*-*-"&amp;$A284&amp;"-"&amp;O$2,INDIRECT("'BD Ppto'!"&amp;#REF!))/(SUM(O284:Q284)*Q$415),0)</f>
        <v>0</v>
      </c>
      <c r="O284" s="19" t="e">
        <f ca="1">SUMIF(#REF!,"*-Si-VEF-*-"&amp;$A284&amp;"-"&amp;O$2,INDIRECT("'BD Ppto'!"&amp;#REF!))</f>
        <v>#REF!</v>
      </c>
      <c r="P284" s="20" t="e">
        <f ca="1">SUMIF(#REF!,"*-Si-VEQ-*-"&amp;$A284&amp;"-"&amp;O$2,INDIRECT("'BD Ppto'!"&amp;#REF!))</f>
        <v>#REF!</v>
      </c>
      <c r="Q284" s="21" t="e">
        <f ca="1">SUMIF(#REF!,"*-Si-USD-*-"&amp;$A284&amp;"-"&amp;O$2,INDIRECT("'BD Ppto'!"&amp;#REF!))</f>
        <v>#REF!</v>
      </c>
      <c r="S284" s="27">
        <f ca="1">IFERROR(1000*SUMIF(#REF!,"*-Si-*-*-"&amp;$A284&amp;"-"&amp;T$2,INDIRECT("'BD Ppto'!"&amp;#REF!))/(SUM(T284:V284)*V$415),0)</f>
        <v>0</v>
      </c>
      <c r="T284" s="19" t="e">
        <f ca="1">SUMIF(#REF!,"*-Si-VEF-*-"&amp;$A284&amp;"-"&amp;T$2,INDIRECT("'BD Ppto'!"&amp;#REF!))</f>
        <v>#REF!</v>
      </c>
      <c r="U284" s="20" t="e">
        <f ca="1">SUMIF(#REF!,"*-Si-VEQ-*-"&amp;$A284&amp;"-"&amp;T$2,INDIRECT("'BD Ppto'!"&amp;#REF!))</f>
        <v>#REF!</v>
      </c>
      <c r="V284" s="21" t="e">
        <f ca="1">SUMIF(#REF!,"*-Si-USD-*-"&amp;$A284&amp;"-"&amp;T$2,INDIRECT("'BD Ppto'!"&amp;#REF!))</f>
        <v>#REF!</v>
      </c>
      <c r="X284" s="27">
        <f ca="1">IFERROR(1000*SUMIF(#REF!,"*-Si-*-*-"&amp;$A284&amp;"-"&amp;Y$2,INDIRECT("'BD Ppto'!"&amp;#REF!))/(SUM(Y284:AA284)*AA$415),0)</f>
        <v>0</v>
      </c>
      <c r="Y284" s="19" t="e">
        <f ca="1">SUMIF(#REF!,"*-Si-VEF-*-"&amp;$A284&amp;"-"&amp;Y$2,INDIRECT("'BD Ppto'!"&amp;#REF!))</f>
        <v>#REF!</v>
      </c>
      <c r="Z284" s="20" t="e">
        <f ca="1">SUMIF(#REF!,"*-Si-VEQ-*-"&amp;$A284&amp;"-"&amp;Y$2,INDIRECT("'BD Ppto'!"&amp;#REF!))</f>
        <v>#REF!</v>
      </c>
      <c r="AA284" s="21" t="e">
        <f ca="1">SUMIF(#REF!,"*-Si-USD-*-"&amp;$A284&amp;"-"&amp;Y$2,INDIRECT("'BD Ppto'!"&amp;#REF!))</f>
        <v>#REF!</v>
      </c>
      <c r="AC284" s="28">
        <f ca="1">IFERROR(1000*SUMIF(#REF!,"*-Si-*-Si-"&amp;$A284&amp;"-"&amp;AD$2,INDIRECT("'BD Ppto'!"&amp;#REF!))/(SUM(AD284:AF284)*AF$415),0)</f>
        <v>0</v>
      </c>
      <c r="AD284" s="22" t="e">
        <f ca="1">SUMIF(#REF!,"*-Si-VEF-Si-"&amp;$A284&amp;"-"&amp;AD$2,INDIRECT("'BD Ppto'!"&amp;#REF!))</f>
        <v>#REF!</v>
      </c>
      <c r="AE284" s="23" t="e">
        <f ca="1">SUMIF(#REF!,"*-Si-VEQ-Si-"&amp;$A284&amp;"-"&amp;AD$2,INDIRECT("'BD Ppto'!"&amp;#REF!))</f>
        <v>#REF!</v>
      </c>
      <c r="AF284" s="24" t="e">
        <f ca="1">SUMIF(#REF!,"*-Si-USD-Si-"&amp;$A284&amp;"-"&amp;AD$2,INDIRECT("'BD Ppto'!"&amp;#REF!))</f>
        <v>#REF!</v>
      </c>
      <c r="AI284" s="27">
        <f>IFERROR(1000*SUMIF(#REF!,"*-Si-*-*-"&amp;$A284&amp;"-"&amp;$AJ$2,#REF!)/((SUMIF(#REF!,"*-Si-*-*-"&amp;$A284&amp;"-"&amp;$AJ$2,#REF!))*$AV$6),0)</f>
        <v>0</v>
      </c>
      <c r="AJ284" s="25" t="e">
        <f>SUMIF(#REF!,"*-Si-VEF-*-"&amp;$A284&amp;"-"&amp;$AJ$2,#REF!)</f>
        <v>#REF!</v>
      </c>
      <c r="AK284" s="19" t="e">
        <f>SUMIF(#REF!,"*-Si-VEF-*-"&amp;$A284&amp;"-"&amp;$AJ$2,#REF!)</f>
        <v>#REF!</v>
      </c>
      <c r="AL284" s="19" t="e">
        <f>(SUMIF(#REF!,"*-Si-VEF-*-"&amp;$A284&amp;"-"&amp;$AJ$2,#REF!)*AL$6-SUMIF(#REF!,"*-Si-VEF-*-"&amp;$A284&amp;"-"&amp;$AJ$2,#REF!)*AK$6)/AL$5</f>
        <v>#REF!</v>
      </c>
      <c r="AM284" s="19" t="e">
        <f>(SUMIF(#REF!,"*-Si-VEF-*-"&amp;$A284&amp;"-"&amp;$AJ$2,#REF!)*AM$6-SUMIF(#REF!,"*-Si-VEF-*-"&amp;$A284&amp;"-"&amp;$AJ$2,#REF!)*AL$6)/AM$5</f>
        <v>#REF!</v>
      </c>
      <c r="AN284" s="19" t="e">
        <f>(SUMIF(#REF!,"*-Si-VEF-*-"&amp;$A284&amp;"-"&amp;$AJ$2,#REF!)*AN$6-SUMIF(#REF!,"*-Si-VEF-*-"&amp;$A284&amp;"-"&amp;$AJ$2,#REF!)*AM$6)/AN$5</f>
        <v>#REF!</v>
      </c>
      <c r="AO284" s="19" t="e">
        <f>(SUMIF(#REF!,"*-Si-VEF-*-"&amp;$A284&amp;"-"&amp;$AJ$2,#REF!)*AO$6-SUMIF(#REF!,"*-Si-VEF-*-"&amp;$A284&amp;"-"&amp;$AJ$2,#REF!)*AN$6)/AO$5</f>
        <v>#REF!</v>
      </c>
      <c r="AP284" s="19" t="e">
        <f>(SUMIF(#REF!,"*-Si-VEF-*-"&amp;$A284&amp;"-"&amp;$AJ$2,#REF!)*AP$6-SUMIF(#REF!,"*-Si-VEF-*-"&amp;$A284&amp;"-"&amp;$AJ$2,#REF!)*AO$6)/AP$5</f>
        <v>#REF!</v>
      </c>
      <c r="AQ284" s="19" t="e">
        <f>(SUMIF(#REF!,"*-Si-VEF-*-"&amp;$A284&amp;"-"&amp;$AJ$2,#REF!)*AQ$6-SUMIF(#REF!,"*-Si-VEF-*-"&amp;$A284&amp;"-"&amp;$AJ$2,#REF!)*AP$6)/AQ$5</f>
        <v>#REF!</v>
      </c>
      <c r="AR284" s="19" t="e">
        <f>(SUMIF(#REF!,"*-Si-VEF-*-"&amp;$A284&amp;"-"&amp;$AJ$2,#REF!)*AR$6-SUMIF(#REF!,"*-Si-VEF-*-"&amp;$A284&amp;"-"&amp;$AJ$2,#REF!)*AQ$6)/AR$5</f>
        <v>#REF!</v>
      </c>
      <c r="AS284" s="19" t="e">
        <f>(SUMIF(#REF!,"*-Si-VEF-*-"&amp;$A284&amp;"-"&amp;$AJ$2,#REF!)*AS$6-SUMIF(#REF!,"*-Si-VEF-*-"&amp;$A284&amp;"-"&amp;$AJ$2,#REF!)*AR$6)/AS$5</f>
        <v>#REF!</v>
      </c>
      <c r="AT284" s="19" t="e">
        <f>(SUMIF(#REF!,"*-Si-VEF-*-"&amp;$A284&amp;"-"&amp;$AJ$2,#REF!)*AT$6-SUMIF(#REF!,"*-Si-VEF-*-"&amp;$A284&amp;"-"&amp;$AJ$2,#REF!)*AS$6)/AT$5</f>
        <v>#REF!</v>
      </c>
      <c r="AU284" s="19" t="e">
        <f>(SUMIF(#REF!,"*-Si-VEF-*-"&amp;$A284&amp;"-"&amp;$AJ$2,#REF!)*AU$6-SUMIF(#REF!,"*-Si-VEF-*-"&amp;$A284&amp;"-"&amp;$AJ$2,#REF!)*AT$6)/AU$5</f>
        <v>#REF!</v>
      </c>
      <c r="AV284" s="19" t="e">
        <f>(SUMIF(#REF!,"*-Si-VEF-*-"&amp;$A284&amp;"-"&amp;$AJ$2,#REF!)*AV$6-SUMIF(#REF!,"*-Si-VEF-*-"&amp;$A284&amp;"-"&amp;$AJ$2,#REF!)*AU$6)/AV$5</f>
        <v>#REF!</v>
      </c>
      <c r="AX284" s="25" t="e">
        <f>SUMIF(#REF!,"*-Si-VEQ-*-"&amp;$A284&amp;"-"&amp;$AJ$2,#REF!)</f>
        <v>#REF!</v>
      </c>
      <c r="AY284" s="20" t="e">
        <f>SUMIF(#REF!,"*-Si-VEQ-*-"&amp;$A284&amp;"-"&amp;$AJ$2,#REF!)</f>
        <v>#REF!</v>
      </c>
      <c r="AZ284" s="20" t="e">
        <f>(SUMIF(#REF!,"*-Si-VEQ-*-"&amp;$A284&amp;"-"&amp;$AJ$2,#REF!)*AZ$6-SUMIF(#REF!,"*-Si-VEQ-*-"&amp;$A284&amp;"-"&amp;$AJ$2,#REF!)*AY$6)/AZ$5</f>
        <v>#REF!</v>
      </c>
      <c r="BA284" s="20" t="e">
        <f>(SUMIF(#REF!,"*-Si-VEQ-*-"&amp;$A284&amp;"-"&amp;$AJ$2,#REF!)*BA$6-SUMIF(#REF!,"*-Si-VEQ-*-"&amp;$A284&amp;"-"&amp;$AJ$2,#REF!)*AZ$6)/BA$5</f>
        <v>#REF!</v>
      </c>
      <c r="BB284" s="20" t="e">
        <f>(SUMIF(#REF!,"*-Si-VEQ-*-"&amp;$A284&amp;"-"&amp;$AJ$2,#REF!)*BB$6-SUMIF(#REF!,"*-Si-VEQ-*-"&amp;$A284&amp;"-"&amp;$AJ$2,#REF!)*BA$6)/BB$5</f>
        <v>#REF!</v>
      </c>
      <c r="BC284" s="20" t="e">
        <f>(SUMIF(#REF!,"*-Si-VEQ-*-"&amp;$A284&amp;"-"&amp;$AJ$2,#REF!)*BC$6-SUMIF(#REF!,"*-Si-VEQ-*-"&amp;$A284&amp;"-"&amp;$AJ$2,#REF!)*BB$6)/BC$5</f>
        <v>#REF!</v>
      </c>
      <c r="BD284" s="20" t="e">
        <f>(SUMIF(#REF!,"*-Si-VEQ-*-"&amp;$A284&amp;"-"&amp;$AJ$2,#REF!)*BD$6-SUMIF(#REF!,"*-Si-VEQ-*-"&amp;$A284&amp;"-"&amp;$AJ$2,#REF!)*BC$6)/BD$5</f>
        <v>#REF!</v>
      </c>
      <c r="BE284" s="20" t="e">
        <f>(SUMIF(#REF!,"*-Si-VEQ-*-"&amp;$A284&amp;"-"&amp;$AJ$2,#REF!)*BE$6-SUMIF(#REF!,"*-Si-VEQ-*-"&amp;$A284&amp;"-"&amp;$AJ$2,#REF!)*BD$6)/BE$5</f>
        <v>#REF!</v>
      </c>
      <c r="BF284" s="20" t="e">
        <f>(SUMIF(#REF!,"*-Si-VEQ-*-"&amp;$A284&amp;"-"&amp;$AJ$2,#REF!)*BF$6-SUMIF(#REF!,"*-Si-VEQ-*-"&amp;$A284&amp;"-"&amp;$AJ$2,#REF!)*BE$6)/BF$5</f>
        <v>#REF!</v>
      </c>
      <c r="BG284" s="20" t="e">
        <f>(SUMIF(#REF!,"*-Si-VEQ-*-"&amp;$A284&amp;"-"&amp;$AJ$2,#REF!)*BG$6-SUMIF(#REF!,"*-Si-VEQ-*-"&amp;$A284&amp;"-"&amp;$AJ$2,#REF!)*BF$6)/BG$5</f>
        <v>#REF!</v>
      </c>
      <c r="BH284" s="20" t="e">
        <f>(SUMIF(#REF!,"*-Si-VEQ-*-"&amp;$A284&amp;"-"&amp;$AJ$2,#REF!)*BH$6-SUMIF(#REF!,"*-Si-VEQ-*-"&amp;$A284&amp;"-"&amp;$AJ$2,#REF!)*BG$6)/BH$5</f>
        <v>#REF!</v>
      </c>
      <c r="BI284" s="20" t="e">
        <f>(SUMIF(#REF!,"*-Si-VEQ-*-"&amp;$A284&amp;"-"&amp;$AJ$2,#REF!)*BI$6-SUMIF(#REF!,"*-Si-VEQ-*-"&amp;$A284&amp;"-"&amp;$AJ$2,#REF!)*BH$6)/BI$5</f>
        <v>#REF!</v>
      </c>
      <c r="BJ284" s="20" t="e">
        <f>(SUMIF(#REF!,"*-Si-VEQ-*-"&amp;$A284&amp;"-"&amp;$AJ$2,#REF!)*BJ$6-SUMIF(#REF!,"*-Si-VEQ-*-"&amp;$A284&amp;"-"&amp;$AJ$2,#REF!)*BI$6)/BJ$5</f>
        <v>#REF!</v>
      </c>
      <c r="BL284" s="25" t="e">
        <f>SUMIF(#REF!,"*-Si-USD-*-"&amp;$A284&amp;"-"&amp;$AJ$2,#REF!)</f>
        <v>#REF!</v>
      </c>
      <c r="BM284" s="21" t="e">
        <f>SUMIF(#REF!,"*-Si-USD-*-"&amp;$A284&amp;"-"&amp;$AJ$2,#REF!)</f>
        <v>#REF!</v>
      </c>
      <c r="BN284" s="21" t="e">
        <f>(SUMIF(#REF!,"*-Si-USD-*-"&amp;$A284&amp;"-"&amp;$AJ$2,#REF!)*BN$6-SUMIF(#REF!,"*-Si-USD-*-"&amp;$A284&amp;"-"&amp;$AJ$2,#REF!)*BM$6)/BN$5</f>
        <v>#REF!</v>
      </c>
      <c r="BO284" s="21" t="e">
        <f>(SUMIF(#REF!,"*-Si-USD-*-"&amp;$A284&amp;"-"&amp;$AJ$2,#REF!)*BO$6-SUMIF(#REF!,"*-Si-USD-*-"&amp;$A284&amp;"-"&amp;$AJ$2,#REF!)*BN$6)/BO$5</f>
        <v>#REF!</v>
      </c>
      <c r="BP284" s="21" t="e">
        <f>(SUMIF(#REF!,"*-Si-USD-*-"&amp;$A284&amp;"-"&amp;$AJ$2,#REF!)*BP$6-SUMIF(#REF!,"*-Si-USD-*-"&amp;$A284&amp;"-"&amp;$AJ$2,#REF!)*BO$6)/BP$5</f>
        <v>#REF!</v>
      </c>
      <c r="BQ284" s="21" t="e">
        <f>(SUMIF(#REF!,"*-Si-USD-*-"&amp;$A284&amp;"-"&amp;$AJ$2,#REF!)*BQ$6-SUMIF(#REF!,"*-Si-USD-*-"&amp;$A284&amp;"-"&amp;$AJ$2,#REF!)*BP$6)/BQ$5</f>
        <v>#REF!</v>
      </c>
      <c r="BR284" s="21" t="e">
        <f>(SUMIF(#REF!,"*-Si-USD-*-"&amp;$A284&amp;"-"&amp;$AJ$2,#REF!)*BR$6-SUMIF(#REF!,"*-Si-USD-*-"&amp;$A284&amp;"-"&amp;$AJ$2,#REF!)*BQ$6)/BR$5</f>
        <v>#REF!</v>
      </c>
      <c r="BS284" s="21" t="e">
        <f>(SUMIF(#REF!,"*-Si-USD-*-"&amp;$A284&amp;"-"&amp;$AJ$2,#REF!)*BS$6-SUMIF(#REF!,"*-Si-USD-*-"&amp;$A284&amp;"-"&amp;$AJ$2,#REF!)*BR$6)/BS$5</f>
        <v>#REF!</v>
      </c>
      <c r="BT284" s="21" t="e">
        <f>(SUMIF(#REF!,"*-Si-USD-*-"&amp;$A284&amp;"-"&amp;$AJ$2,#REF!)*BT$6-SUMIF(#REF!,"*-Si-USD-*-"&amp;$A284&amp;"-"&amp;$AJ$2,#REF!)*BS$6)/BT$5</f>
        <v>#REF!</v>
      </c>
      <c r="BU284" s="21" t="e">
        <f>(SUMIF(#REF!,"*-Si-USD-*-"&amp;$A284&amp;"-"&amp;$AJ$2,#REF!)*BU$6-SUMIF(#REF!,"*-Si-USD-*-"&amp;$A284&amp;"-"&amp;$AJ$2,#REF!)*BT$6)/BU$5</f>
        <v>#REF!</v>
      </c>
      <c r="BV284" s="21" t="e">
        <f>(SUMIF(#REF!,"*-Si-USD-*-"&amp;$A284&amp;"-"&amp;$AJ$2,#REF!)*BV$6-SUMIF(#REF!,"*-Si-USD-*-"&amp;$A284&amp;"-"&amp;$AJ$2,#REF!)*BU$6)/BV$5</f>
        <v>#REF!</v>
      </c>
      <c r="BW284" s="21" t="e">
        <f>(SUMIF(#REF!,"*-Si-USD-*-"&amp;$A284&amp;"-"&amp;$AJ$2,#REF!)*BW$6-SUMIF(#REF!,"*-Si-USD-*-"&amp;$A284&amp;"-"&amp;$AJ$2,#REF!)*BV$6)/BW$5</f>
        <v>#REF!</v>
      </c>
      <c r="BX284" s="21" t="e">
        <f>(SUMIF(#REF!,"*-Si-USD-*-"&amp;$A284&amp;"-"&amp;$AJ$2,#REF!)*BX$6-SUMIF(#REF!,"*-Si-USD-*-"&amp;$A284&amp;"-"&amp;$AJ$2,#REF!)*BW$6)/BX$5</f>
        <v>#REF!</v>
      </c>
      <c r="CB284" s="28">
        <f>IFERROR(1000*SUMIF(#REF!,"*-Si-*-Si-"&amp;$A284&amp;"-"&amp;$AJ$2,#REF!)/(SUM(CC284:CE284)*$BX$6),0)</f>
        <v>0</v>
      </c>
      <c r="CC284" s="22" t="e">
        <f>SUMIF(#REF!,"*-Si-VEF-Si-"&amp;$A284&amp;"-"&amp;$AJ$2,#REF!)</f>
        <v>#REF!</v>
      </c>
      <c r="CD284" s="23" t="e">
        <f>SUMIF(#REF!,"*-Si-VEQ-Si-"&amp;$A284&amp;"-"&amp;$AJ$2,#REF!)</f>
        <v>#REF!</v>
      </c>
      <c r="CE284" s="24" t="e">
        <f>SUMIF(#REF!,"*-Si-USD-Si-"&amp;$A284&amp;"-"&amp;$AJ$2,#REF!)</f>
        <v>#REF!</v>
      </c>
      <c r="CI284" s="15" t="str">
        <f t="shared" si="57"/>
        <v>E284</v>
      </c>
      <c r="CK284" s="16">
        <v>5</v>
      </c>
      <c r="CL284" s="16">
        <v>4</v>
      </c>
      <c r="CM284" s="16">
        <v>4</v>
      </c>
    </row>
    <row r="285" spans="1:91" ht="20.100000000000001" customHeight="1" x14ac:dyDescent="0.25">
      <c r="A285" s="18" t="s">
        <v>451</v>
      </c>
      <c r="E285" s="15" t="s">
        <v>451</v>
      </c>
      <c r="G285" s="15" t="str">
        <f t="shared" si="56"/>
        <v>D285</v>
      </c>
      <c r="I285" s="27">
        <f ca="1">IFERROR(1000*SUMIF(#REF!,"*-Si-*-*-"&amp;$A285&amp;"-"&amp;J$2,INDIRECT("'BD Ppto'!"&amp;#REF!))/(SUM(J285:L285)*L$415),0)</f>
        <v>0</v>
      </c>
      <c r="J285" s="19" t="e">
        <f ca="1">SUMIF(#REF!,"*-Si-VEF-*-"&amp;$A285&amp;"-"&amp;$J$2,INDIRECT("'BD Ppto'!"&amp;#REF!))</f>
        <v>#REF!</v>
      </c>
      <c r="K285" s="20" t="e">
        <f ca="1">SUMIF(#REF!,"*-Si-VEQ-*-"&amp;$A285&amp;"-"&amp;$J$2,INDIRECT("'BD Ppto'!"&amp;#REF!))</f>
        <v>#REF!</v>
      </c>
      <c r="L285" s="21" t="e">
        <f ca="1">SUMIF(#REF!,"*-Si-USD-*-"&amp;$A285&amp;"-"&amp;$J$2,INDIRECT("'BD Ppto'!"&amp;#REF!))</f>
        <v>#REF!</v>
      </c>
      <c r="N285" s="27">
        <f ca="1">IFERROR(1000*SUMIF(#REF!,"*-Si-*-*-"&amp;$A285&amp;"-"&amp;O$2,INDIRECT("'BD Ppto'!"&amp;#REF!))/(SUM(O285:Q285)*Q$415),0)</f>
        <v>0</v>
      </c>
      <c r="O285" s="19" t="e">
        <f ca="1">SUMIF(#REF!,"*-Si-VEF-*-"&amp;$A285&amp;"-"&amp;O$2,INDIRECT("'BD Ppto'!"&amp;#REF!))</f>
        <v>#REF!</v>
      </c>
      <c r="P285" s="20" t="e">
        <f ca="1">SUMIF(#REF!,"*-Si-VEQ-*-"&amp;$A285&amp;"-"&amp;O$2,INDIRECT("'BD Ppto'!"&amp;#REF!))</f>
        <v>#REF!</v>
      </c>
      <c r="Q285" s="21" t="e">
        <f ca="1">SUMIF(#REF!,"*-Si-USD-*-"&amp;$A285&amp;"-"&amp;O$2,INDIRECT("'BD Ppto'!"&amp;#REF!))</f>
        <v>#REF!</v>
      </c>
      <c r="S285" s="27">
        <f ca="1">IFERROR(1000*SUMIF(#REF!,"*-Si-*-*-"&amp;$A285&amp;"-"&amp;T$2,INDIRECT("'BD Ppto'!"&amp;#REF!))/(SUM(T285:V285)*V$415),0)</f>
        <v>0</v>
      </c>
      <c r="T285" s="19" t="e">
        <f ca="1">SUMIF(#REF!,"*-Si-VEF-*-"&amp;$A285&amp;"-"&amp;T$2,INDIRECT("'BD Ppto'!"&amp;#REF!))</f>
        <v>#REF!</v>
      </c>
      <c r="U285" s="20" t="e">
        <f ca="1">SUMIF(#REF!,"*-Si-VEQ-*-"&amp;$A285&amp;"-"&amp;T$2,INDIRECT("'BD Ppto'!"&amp;#REF!))</f>
        <v>#REF!</v>
      </c>
      <c r="V285" s="21" t="e">
        <f ca="1">SUMIF(#REF!,"*-Si-USD-*-"&amp;$A285&amp;"-"&amp;T$2,INDIRECT("'BD Ppto'!"&amp;#REF!))</f>
        <v>#REF!</v>
      </c>
      <c r="X285" s="27">
        <f ca="1">IFERROR(1000*SUMIF(#REF!,"*-Si-*-*-"&amp;$A285&amp;"-"&amp;Y$2,INDIRECT("'BD Ppto'!"&amp;#REF!))/(SUM(Y285:AA285)*AA$415),0)</f>
        <v>0</v>
      </c>
      <c r="Y285" s="19" t="e">
        <f ca="1">SUMIF(#REF!,"*-Si-VEF-*-"&amp;$A285&amp;"-"&amp;Y$2,INDIRECT("'BD Ppto'!"&amp;#REF!))</f>
        <v>#REF!</v>
      </c>
      <c r="Z285" s="20" t="e">
        <f ca="1">SUMIF(#REF!,"*-Si-VEQ-*-"&amp;$A285&amp;"-"&amp;Y$2,INDIRECT("'BD Ppto'!"&amp;#REF!))</f>
        <v>#REF!</v>
      </c>
      <c r="AA285" s="21" t="e">
        <f ca="1">SUMIF(#REF!,"*-Si-USD-*-"&amp;$A285&amp;"-"&amp;Y$2,INDIRECT("'BD Ppto'!"&amp;#REF!))</f>
        <v>#REF!</v>
      </c>
      <c r="AC285" s="28">
        <f ca="1">IFERROR(1000*SUMIF(#REF!,"*-Si-*-Si-"&amp;$A285&amp;"-"&amp;AD$2,INDIRECT("'BD Ppto'!"&amp;#REF!))/(SUM(AD285:AF285)*AF$415),0)</f>
        <v>0</v>
      </c>
      <c r="AD285" s="22" t="e">
        <f ca="1">SUMIF(#REF!,"*-Si-VEF-Si-"&amp;$A285&amp;"-"&amp;AD$2,INDIRECT("'BD Ppto'!"&amp;#REF!))</f>
        <v>#REF!</v>
      </c>
      <c r="AE285" s="23" t="e">
        <f ca="1">SUMIF(#REF!,"*-Si-VEQ-Si-"&amp;$A285&amp;"-"&amp;AD$2,INDIRECT("'BD Ppto'!"&amp;#REF!))</f>
        <v>#REF!</v>
      </c>
      <c r="AF285" s="24" t="e">
        <f ca="1">SUMIF(#REF!,"*-Si-USD-Si-"&amp;$A285&amp;"-"&amp;AD$2,INDIRECT("'BD Ppto'!"&amp;#REF!))</f>
        <v>#REF!</v>
      </c>
      <c r="AI285" s="27">
        <f>IFERROR(1000*SUMIF(#REF!,"*-Si-*-*-"&amp;$A285&amp;"-"&amp;$AJ$2,#REF!)/((SUMIF(#REF!,"*-Si-*-*-"&amp;$A285&amp;"-"&amp;$AJ$2,#REF!))*$AV$6),0)</f>
        <v>0</v>
      </c>
      <c r="AJ285" s="25" t="e">
        <f>SUMIF(#REF!,"*-Si-VEF-*-"&amp;$A285&amp;"-"&amp;$AJ$2,#REF!)</f>
        <v>#REF!</v>
      </c>
      <c r="AK285" s="19" t="e">
        <f>SUMIF(#REF!,"*-Si-VEF-*-"&amp;$A285&amp;"-"&amp;$AJ$2,#REF!)</f>
        <v>#REF!</v>
      </c>
      <c r="AL285" s="19" t="e">
        <f>(SUMIF(#REF!,"*-Si-VEF-*-"&amp;$A285&amp;"-"&amp;$AJ$2,#REF!)*AL$6-SUMIF(#REF!,"*-Si-VEF-*-"&amp;$A285&amp;"-"&amp;$AJ$2,#REF!)*AK$6)/AL$5</f>
        <v>#REF!</v>
      </c>
      <c r="AM285" s="19" t="e">
        <f>(SUMIF(#REF!,"*-Si-VEF-*-"&amp;$A285&amp;"-"&amp;$AJ$2,#REF!)*AM$6-SUMIF(#REF!,"*-Si-VEF-*-"&amp;$A285&amp;"-"&amp;$AJ$2,#REF!)*AL$6)/AM$5</f>
        <v>#REF!</v>
      </c>
      <c r="AN285" s="19" t="e">
        <f>(SUMIF(#REF!,"*-Si-VEF-*-"&amp;$A285&amp;"-"&amp;$AJ$2,#REF!)*AN$6-SUMIF(#REF!,"*-Si-VEF-*-"&amp;$A285&amp;"-"&amp;$AJ$2,#REF!)*AM$6)/AN$5</f>
        <v>#REF!</v>
      </c>
      <c r="AO285" s="19" t="e">
        <f>(SUMIF(#REF!,"*-Si-VEF-*-"&amp;$A285&amp;"-"&amp;$AJ$2,#REF!)*AO$6-SUMIF(#REF!,"*-Si-VEF-*-"&amp;$A285&amp;"-"&amp;$AJ$2,#REF!)*AN$6)/AO$5</f>
        <v>#REF!</v>
      </c>
      <c r="AP285" s="19" t="e">
        <f>(SUMIF(#REF!,"*-Si-VEF-*-"&amp;$A285&amp;"-"&amp;$AJ$2,#REF!)*AP$6-SUMIF(#REF!,"*-Si-VEF-*-"&amp;$A285&amp;"-"&amp;$AJ$2,#REF!)*AO$6)/AP$5</f>
        <v>#REF!</v>
      </c>
      <c r="AQ285" s="19" t="e">
        <f>(SUMIF(#REF!,"*-Si-VEF-*-"&amp;$A285&amp;"-"&amp;$AJ$2,#REF!)*AQ$6-SUMIF(#REF!,"*-Si-VEF-*-"&amp;$A285&amp;"-"&amp;$AJ$2,#REF!)*AP$6)/AQ$5</f>
        <v>#REF!</v>
      </c>
      <c r="AR285" s="19" t="e">
        <f>(SUMIF(#REF!,"*-Si-VEF-*-"&amp;$A285&amp;"-"&amp;$AJ$2,#REF!)*AR$6-SUMIF(#REF!,"*-Si-VEF-*-"&amp;$A285&amp;"-"&amp;$AJ$2,#REF!)*AQ$6)/AR$5</f>
        <v>#REF!</v>
      </c>
      <c r="AS285" s="19" t="e">
        <f>(SUMIF(#REF!,"*-Si-VEF-*-"&amp;$A285&amp;"-"&amp;$AJ$2,#REF!)*AS$6-SUMIF(#REF!,"*-Si-VEF-*-"&amp;$A285&amp;"-"&amp;$AJ$2,#REF!)*AR$6)/AS$5</f>
        <v>#REF!</v>
      </c>
      <c r="AT285" s="19" t="e">
        <f>(SUMIF(#REF!,"*-Si-VEF-*-"&amp;$A285&amp;"-"&amp;$AJ$2,#REF!)*AT$6-SUMIF(#REF!,"*-Si-VEF-*-"&amp;$A285&amp;"-"&amp;$AJ$2,#REF!)*AS$6)/AT$5</f>
        <v>#REF!</v>
      </c>
      <c r="AU285" s="19" t="e">
        <f>(SUMIF(#REF!,"*-Si-VEF-*-"&amp;$A285&amp;"-"&amp;$AJ$2,#REF!)*AU$6-SUMIF(#REF!,"*-Si-VEF-*-"&amp;$A285&amp;"-"&amp;$AJ$2,#REF!)*AT$6)/AU$5</f>
        <v>#REF!</v>
      </c>
      <c r="AV285" s="19" t="e">
        <f>(SUMIF(#REF!,"*-Si-VEF-*-"&amp;$A285&amp;"-"&amp;$AJ$2,#REF!)*AV$6-SUMIF(#REF!,"*-Si-VEF-*-"&amp;$A285&amp;"-"&amp;$AJ$2,#REF!)*AU$6)/AV$5</f>
        <v>#REF!</v>
      </c>
      <c r="AX285" s="25" t="e">
        <f>SUMIF(#REF!,"*-Si-VEQ-*-"&amp;$A285&amp;"-"&amp;$AJ$2,#REF!)</f>
        <v>#REF!</v>
      </c>
      <c r="AY285" s="20" t="e">
        <f>SUMIF(#REF!,"*-Si-VEQ-*-"&amp;$A285&amp;"-"&amp;$AJ$2,#REF!)</f>
        <v>#REF!</v>
      </c>
      <c r="AZ285" s="20" t="e">
        <f>(SUMIF(#REF!,"*-Si-VEQ-*-"&amp;$A285&amp;"-"&amp;$AJ$2,#REF!)*AZ$6-SUMIF(#REF!,"*-Si-VEQ-*-"&amp;$A285&amp;"-"&amp;$AJ$2,#REF!)*AY$6)/AZ$5</f>
        <v>#REF!</v>
      </c>
      <c r="BA285" s="20" t="e">
        <f>(SUMIF(#REF!,"*-Si-VEQ-*-"&amp;$A285&amp;"-"&amp;$AJ$2,#REF!)*BA$6-SUMIF(#REF!,"*-Si-VEQ-*-"&amp;$A285&amp;"-"&amp;$AJ$2,#REF!)*AZ$6)/BA$5</f>
        <v>#REF!</v>
      </c>
      <c r="BB285" s="20" t="e">
        <f>(SUMIF(#REF!,"*-Si-VEQ-*-"&amp;$A285&amp;"-"&amp;$AJ$2,#REF!)*BB$6-SUMIF(#REF!,"*-Si-VEQ-*-"&amp;$A285&amp;"-"&amp;$AJ$2,#REF!)*BA$6)/BB$5</f>
        <v>#REF!</v>
      </c>
      <c r="BC285" s="20" t="e">
        <f>(SUMIF(#REF!,"*-Si-VEQ-*-"&amp;$A285&amp;"-"&amp;$AJ$2,#REF!)*BC$6-SUMIF(#REF!,"*-Si-VEQ-*-"&amp;$A285&amp;"-"&amp;$AJ$2,#REF!)*BB$6)/BC$5</f>
        <v>#REF!</v>
      </c>
      <c r="BD285" s="20" t="e">
        <f>(SUMIF(#REF!,"*-Si-VEQ-*-"&amp;$A285&amp;"-"&amp;$AJ$2,#REF!)*BD$6-SUMIF(#REF!,"*-Si-VEQ-*-"&amp;$A285&amp;"-"&amp;$AJ$2,#REF!)*BC$6)/BD$5</f>
        <v>#REF!</v>
      </c>
      <c r="BE285" s="20" t="e">
        <f>(SUMIF(#REF!,"*-Si-VEQ-*-"&amp;$A285&amp;"-"&amp;$AJ$2,#REF!)*BE$6-SUMIF(#REF!,"*-Si-VEQ-*-"&amp;$A285&amp;"-"&amp;$AJ$2,#REF!)*BD$6)/BE$5</f>
        <v>#REF!</v>
      </c>
      <c r="BF285" s="20" t="e">
        <f>(SUMIF(#REF!,"*-Si-VEQ-*-"&amp;$A285&amp;"-"&amp;$AJ$2,#REF!)*BF$6-SUMIF(#REF!,"*-Si-VEQ-*-"&amp;$A285&amp;"-"&amp;$AJ$2,#REF!)*BE$6)/BF$5</f>
        <v>#REF!</v>
      </c>
      <c r="BG285" s="20" t="e">
        <f>(SUMIF(#REF!,"*-Si-VEQ-*-"&amp;$A285&amp;"-"&amp;$AJ$2,#REF!)*BG$6-SUMIF(#REF!,"*-Si-VEQ-*-"&amp;$A285&amp;"-"&amp;$AJ$2,#REF!)*BF$6)/BG$5</f>
        <v>#REF!</v>
      </c>
      <c r="BH285" s="20" t="e">
        <f>(SUMIF(#REF!,"*-Si-VEQ-*-"&amp;$A285&amp;"-"&amp;$AJ$2,#REF!)*BH$6-SUMIF(#REF!,"*-Si-VEQ-*-"&amp;$A285&amp;"-"&amp;$AJ$2,#REF!)*BG$6)/BH$5</f>
        <v>#REF!</v>
      </c>
      <c r="BI285" s="20" t="e">
        <f>(SUMIF(#REF!,"*-Si-VEQ-*-"&amp;$A285&amp;"-"&amp;$AJ$2,#REF!)*BI$6-SUMIF(#REF!,"*-Si-VEQ-*-"&amp;$A285&amp;"-"&amp;$AJ$2,#REF!)*BH$6)/BI$5</f>
        <v>#REF!</v>
      </c>
      <c r="BJ285" s="20" t="e">
        <f>(SUMIF(#REF!,"*-Si-VEQ-*-"&amp;$A285&amp;"-"&amp;$AJ$2,#REF!)*BJ$6-SUMIF(#REF!,"*-Si-VEQ-*-"&amp;$A285&amp;"-"&amp;$AJ$2,#REF!)*BI$6)/BJ$5</f>
        <v>#REF!</v>
      </c>
      <c r="BL285" s="25" t="e">
        <f>SUMIF(#REF!,"*-Si-USD-*-"&amp;$A285&amp;"-"&amp;$AJ$2,#REF!)</f>
        <v>#REF!</v>
      </c>
      <c r="BM285" s="21" t="e">
        <f>SUMIF(#REF!,"*-Si-USD-*-"&amp;$A285&amp;"-"&amp;$AJ$2,#REF!)</f>
        <v>#REF!</v>
      </c>
      <c r="BN285" s="21" t="e">
        <f>(SUMIF(#REF!,"*-Si-USD-*-"&amp;$A285&amp;"-"&amp;$AJ$2,#REF!)*BN$6-SUMIF(#REF!,"*-Si-USD-*-"&amp;$A285&amp;"-"&amp;$AJ$2,#REF!)*BM$6)/BN$5</f>
        <v>#REF!</v>
      </c>
      <c r="BO285" s="21" t="e">
        <f>(SUMIF(#REF!,"*-Si-USD-*-"&amp;$A285&amp;"-"&amp;$AJ$2,#REF!)*BO$6-SUMIF(#REF!,"*-Si-USD-*-"&amp;$A285&amp;"-"&amp;$AJ$2,#REF!)*BN$6)/BO$5</f>
        <v>#REF!</v>
      </c>
      <c r="BP285" s="21" t="e">
        <f>(SUMIF(#REF!,"*-Si-USD-*-"&amp;$A285&amp;"-"&amp;$AJ$2,#REF!)*BP$6-SUMIF(#REF!,"*-Si-USD-*-"&amp;$A285&amp;"-"&amp;$AJ$2,#REF!)*BO$6)/BP$5</f>
        <v>#REF!</v>
      </c>
      <c r="BQ285" s="21" t="e">
        <f>(SUMIF(#REF!,"*-Si-USD-*-"&amp;$A285&amp;"-"&amp;$AJ$2,#REF!)*BQ$6-SUMIF(#REF!,"*-Si-USD-*-"&amp;$A285&amp;"-"&amp;$AJ$2,#REF!)*BP$6)/BQ$5</f>
        <v>#REF!</v>
      </c>
      <c r="BR285" s="21" t="e">
        <f>(SUMIF(#REF!,"*-Si-USD-*-"&amp;$A285&amp;"-"&amp;$AJ$2,#REF!)*BR$6-SUMIF(#REF!,"*-Si-USD-*-"&amp;$A285&amp;"-"&amp;$AJ$2,#REF!)*BQ$6)/BR$5</f>
        <v>#REF!</v>
      </c>
      <c r="BS285" s="21" t="e">
        <f>(SUMIF(#REF!,"*-Si-USD-*-"&amp;$A285&amp;"-"&amp;$AJ$2,#REF!)*BS$6-SUMIF(#REF!,"*-Si-USD-*-"&amp;$A285&amp;"-"&amp;$AJ$2,#REF!)*BR$6)/BS$5</f>
        <v>#REF!</v>
      </c>
      <c r="BT285" s="21" t="e">
        <f>(SUMIF(#REF!,"*-Si-USD-*-"&amp;$A285&amp;"-"&amp;$AJ$2,#REF!)*BT$6-SUMIF(#REF!,"*-Si-USD-*-"&amp;$A285&amp;"-"&amp;$AJ$2,#REF!)*BS$6)/BT$5</f>
        <v>#REF!</v>
      </c>
      <c r="BU285" s="21" t="e">
        <f>(SUMIF(#REF!,"*-Si-USD-*-"&amp;$A285&amp;"-"&amp;$AJ$2,#REF!)*BU$6-SUMIF(#REF!,"*-Si-USD-*-"&amp;$A285&amp;"-"&amp;$AJ$2,#REF!)*BT$6)/BU$5</f>
        <v>#REF!</v>
      </c>
      <c r="BV285" s="21" t="e">
        <f>(SUMIF(#REF!,"*-Si-USD-*-"&amp;$A285&amp;"-"&amp;$AJ$2,#REF!)*BV$6-SUMIF(#REF!,"*-Si-USD-*-"&amp;$A285&amp;"-"&amp;$AJ$2,#REF!)*BU$6)/BV$5</f>
        <v>#REF!</v>
      </c>
      <c r="BW285" s="21" t="e">
        <f>(SUMIF(#REF!,"*-Si-USD-*-"&amp;$A285&amp;"-"&amp;$AJ$2,#REF!)*BW$6-SUMIF(#REF!,"*-Si-USD-*-"&amp;$A285&amp;"-"&amp;$AJ$2,#REF!)*BV$6)/BW$5</f>
        <v>#REF!</v>
      </c>
      <c r="BX285" s="21" t="e">
        <f>(SUMIF(#REF!,"*-Si-USD-*-"&amp;$A285&amp;"-"&amp;$AJ$2,#REF!)*BX$6-SUMIF(#REF!,"*-Si-USD-*-"&amp;$A285&amp;"-"&amp;$AJ$2,#REF!)*BW$6)/BX$5</f>
        <v>#REF!</v>
      </c>
      <c r="CB285" s="28">
        <f>IFERROR(1000*SUMIF(#REF!,"*-Si-*-Si-"&amp;$A285&amp;"-"&amp;$AJ$2,#REF!)/(SUM(CC285:CE285)*$BX$6),0)</f>
        <v>0</v>
      </c>
      <c r="CC285" s="22" t="e">
        <f>SUMIF(#REF!,"*-Si-VEF-Si-"&amp;$A285&amp;"-"&amp;$AJ$2,#REF!)</f>
        <v>#REF!</v>
      </c>
      <c r="CD285" s="23" t="e">
        <f>SUMIF(#REF!,"*-Si-VEQ-Si-"&amp;$A285&amp;"-"&amp;$AJ$2,#REF!)</f>
        <v>#REF!</v>
      </c>
      <c r="CE285" s="24" t="e">
        <f>SUMIF(#REF!,"*-Si-USD-Si-"&amp;$A285&amp;"-"&amp;$AJ$2,#REF!)</f>
        <v>#REF!</v>
      </c>
      <c r="CI285" s="15" t="str">
        <f t="shared" si="57"/>
        <v>E285</v>
      </c>
      <c r="CK285" s="16">
        <v>5</v>
      </c>
      <c r="CL285" s="16">
        <v>4</v>
      </c>
      <c r="CM285" s="16">
        <v>4</v>
      </c>
    </row>
    <row r="286" spans="1:91" ht="20.100000000000001" customHeight="1" x14ac:dyDescent="0.25">
      <c r="A286" s="18" t="s">
        <v>452</v>
      </c>
      <c r="E286" s="15" t="s">
        <v>452</v>
      </c>
      <c r="G286" s="15" t="str">
        <f t="shared" si="56"/>
        <v>D286</v>
      </c>
      <c r="I286" s="27">
        <f ca="1">IFERROR(1000*SUMIF(#REF!,"*-Si-*-*-"&amp;$A286&amp;"-"&amp;J$2,INDIRECT("'BD Ppto'!"&amp;#REF!))/(SUM(J286:L286)*L$415),0)</f>
        <v>0</v>
      </c>
      <c r="J286" s="19" t="e">
        <f ca="1">SUMIF(#REF!,"*-Si-VEF-*-"&amp;$A286&amp;"-"&amp;$J$2,INDIRECT("'BD Ppto'!"&amp;#REF!))</f>
        <v>#REF!</v>
      </c>
      <c r="K286" s="20" t="e">
        <f ca="1">SUMIF(#REF!,"*-Si-VEQ-*-"&amp;$A286&amp;"-"&amp;$J$2,INDIRECT("'BD Ppto'!"&amp;#REF!))</f>
        <v>#REF!</v>
      </c>
      <c r="L286" s="21" t="e">
        <f ca="1">SUMIF(#REF!,"*-Si-USD-*-"&amp;$A286&amp;"-"&amp;$J$2,INDIRECT("'BD Ppto'!"&amp;#REF!))</f>
        <v>#REF!</v>
      </c>
      <c r="N286" s="27">
        <f ca="1">IFERROR(1000*SUMIF(#REF!,"*-Si-*-*-"&amp;$A286&amp;"-"&amp;O$2,INDIRECT("'BD Ppto'!"&amp;#REF!))/(SUM(O286:Q286)*Q$415),0)</f>
        <v>0</v>
      </c>
      <c r="O286" s="19" t="e">
        <f ca="1">SUMIF(#REF!,"*-Si-VEF-*-"&amp;$A286&amp;"-"&amp;O$2,INDIRECT("'BD Ppto'!"&amp;#REF!))</f>
        <v>#REF!</v>
      </c>
      <c r="P286" s="20" t="e">
        <f ca="1">SUMIF(#REF!,"*-Si-VEQ-*-"&amp;$A286&amp;"-"&amp;O$2,INDIRECT("'BD Ppto'!"&amp;#REF!))</f>
        <v>#REF!</v>
      </c>
      <c r="Q286" s="21" t="e">
        <f ca="1">SUMIF(#REF!,"*-Si-USD-*-"&amp;$A286&amp;"-"&amp;O$2,INDIRECT("'BD Ppto'!"&amp;#REF!))</f>
        <v>#REF!</v>
      </c>
      <c r="S286" s="27">
        <f ca="1">IFERROR(1000*SUMIF(#REF!,"*-Si-*-*-"&amp;$A286&amp;"-"&amp;T$2,INDIRECT("'BD Ppto'!"&amp;#REF!))/(SUM(T286:V286)*V$415),0)</f>
        <v>0</v>
      </c>
      <c r="T286" s="19" t="e">
        <f ca="1">SUMIF(#REF!,"*-Si-VEF-*-"&amp;$A286&amp;"-"&amp;T$2,INDIRECT("'BD Ppto'!"&amp;#REF!))</f>
        <v>#REF!</v>
      </c>
      <c r="U286" s="20" t="e">
        <f ca="1">SUMIF(#REF!,"*-Si-VEQ-*-"&amp;$A286&amp;"-"&amp;T$2,INDIRECT("'BD Ppto'!"&amp;#REF!))</f>
        <v>#REF!</v>
      </c>
      <c r="V286" s="21" t="e">
        <f ca="1">SUMIF(#REF!,"*-Si-USD-*-"&amp;$A286&amp;"-"&amp;T$2,INDIRECT("'BD Ppto'!"&amp;#REF!))</f>
        <v>#REF!</v>
      </c>
      <c r="X286" s="27">
        <f ca="1">IFERROR(1000*SUMIF(#REF!,"*-Si-*-*-"&amp;$A286&amp;"-"&amp;Y$2,INDIRECT("'BD Ppto'!"&amp;#REF!))/(SUM(Y286:AA286)*AA$415),0)</f>
        <v>0</v>
      </c>
      <c r="Y286" s="19" t="e">
        <f ca="1">SUMIF(#REF!,"*-Si-VEF-*-"&amp;$A286&amp;"-"&amp;Y$2,INDIRECT("'BD Ppto'!"&amp;#REF!))</f>
        <v>#REF!</v>
      </c>
      <c r="Z286" s="20" t="e">
        <f ca="1">SUMIF(#REF!,"*-Si-VEQ-*-"&amp;$A286&amp;"-"&amp;Y$2,INDIRECT("'BD Ppto'!"&amp;#REF!))</f>
        <v>#REF!</v>
      </c>
      <c r="AA286" s="21" t="e">
        <f ca="1">SUMIF(#REF!,"*-Si-USD-*-"&amp;$A286&amp;"-"&amp;Y$2,INDIRECT("'BD Ppto'!"&amp;#REF!))</f>
        <v>#REF!</v>
      </c>
      <c r="AC286" s="28">
        <f ca="1">IFERROR(1000*SUMIF(#REF!,"*-Si-*-Si-"&amp;$A286&amp;"-"&amp;AD$2,INDIRECT("'BD Ppto'!"&amp;#REF!))/(SUM(AD286:AF286)*AF$415),0)</f>
        <v>0</v>
      </c>
      <c r="AD286" s="22" t="e">
        <f ca="1">SUMIF(#REF!,"*-Si-VEF-Si-"&amp;$A286&amp;"-"&amp;AD$2,INDIRECT("'BD Ppto'!"&amp;#REF!))</f>
        <v>#REF!</v>
      </c>
      <c r="AE286" s="23" t="e">
        <f ca="1">SUMIF(#REF!,"*-Si-VEQ-Si-"&amp;$A286&amp;"-"&amp;AD$2,INDIRECT("'BD Ppto'!"&amp;#REF!))</f>
        <v>#REF!</v>
      </c>
      <c r="AF286" s="24" t="e">
        <f ca="1">SUMIF(#REF!,"*-Si-USD-Si-"&amp;$A286&amp;"-"&amp;AD$2,INDIRECT("'BD Ppto'!"&amp;#REF!))</f>
        <v>#REF!</v>
      </c>
      <c r="AI286" s="27">
        <f>IFERROR(1000*SUMIF(#REF!,"*-Si-*-*-"&amp;$A286&amp;"-"&amp;$AJ$2,#REF!)/((SUMIF(#REF!,"*-Si-*-*-"&amp;$A286&amp;"-"&amp;$AJ$2,#REF!))*$AV$6),0)</f>
        <v>0</v>
      </c>
      <c r="AJ286" s="25" t="e">
        <f>SUMIF(#REF!,"*-Si-VEF-*-"&amp;$A286&amp;"-"&amp;$AJ$2,#REF!)</f>
        <v>#REF!</v>
      </c>
      <c r="AK286" s="19" t="e">
        <f>SUMIF(#REF!,"*-Si-VEF-*-"&amp;$A286&amp;"-"&amp;$AJ$2,#REF!)</f>
        <v>#REF!</v>
      </c>
      <c r="AL286" s="19" t="e">
        <f>(SUMIF(#REF!,"*-Si-VEF-*-"&amp;$A286&amp;"-"&amp;$AJ$2,#REF!)*AL$6-SUMIF(#REF!,"*-Si-VEF-*-"&amp;$A286&amp;"-"&amp;$AJ$2,#REF!)*AK$6)/AL$5</f>
        <v>#REF!</v>
      </c>
      <c r="AM286" s="19" t="e">
        <f>(SUMIF(#REF!,"*-Si-VEF-*-"&amp;$A286&amp;"-"&amp;$AJ$2,#REF!)*AM$6-SUMIF(#REF!,"*-Si-VEF-*-"&amp;$A286&amp;"-"&amp;$AJ$2,#REF!)*AL$6)/AM$5</f>
        <v>#REF!</v>
      </c>
      <c r="AN286" s="19" t="e">
        <f>(SUMIF(#REF!,"*-Si-VEF-*-"&amp;$A286&amp;"-"&amp;$AJ$2,#REF!)*AN$6-SUMIF(#REF!,"*-Si-VEF-*-"&amp;$A286&amp;"-"&amp;$AJ$2,#REF!)*AM$6)/AN$5</f>
        <v>#REF!</v>
      </c>
      <c r="AO286" s="19" t="e">
        <f>(SUMIF(#REF!,"*-Si-VEF-*-"&amp;$A286&amp;"-"&amp;$AJ$2,#REF!)*AO$6-SUMIF(#REF!,"*-Si-VEF-*-"&amp;$A286&amp;"-"&amp;$AJ$2,#REF!)*AN$6)/AO$5</f>
        <v>#REF!</v>
      </c>
      <c r="AP286" s="19" t="e">
        <f>(SUMIF(#REF!,"*-Si-VEF-*-"&amp;$A286&amp;"-"&amp;$AJ$2,#REF!)*AP$6-SUMIF(#REF!,"*-Si-VEF-*-"&amp;$A286&amp;"-"&amp;$AJ$2,#REF!)*AO$6)/AP$5</f>
        <v>#REF!</v>
      </c>
      <c r="AQ286" s="19" t="e">
        <f>(SUMIF(#REF!,"*-Si-VEF-*-"&amp;$A286&amp;"-"&amp;$AJ$2,#REF!)*AQ$6-SUMIF(#REF!,"*-Si-VEF-*-"&amp;$A286&amp;"-"&amp;$AJ$2,#REF!)*AP$6)/AQ$5</f>
        <v>#REF!</v>
      </c>
      <c r="AR286" s="19" t="e">
        <f>(SUMIF(#REF!,"*-Si-VEF-*-"&amp;$A286&amp;"-"&amp;$AJ$2,#REF!)*AR$6-SUMIF(#REF!,"*-Si-VEF-*-"&amp;$A286&amp;"-"&amp;$AJ$2,#REF!)*AQ$6)/AR$5</f>
        <v>#REF!</v>
      </c>
      <c r="AS286" s="19" t="e">
        <f>(SUMIF(#REF!,"*-Si-VEF-*-"&amp;$A286&amp;"-"&amp;$AJ$2,#REF!)*AS$6-SUMIF(#REF!,"*-Si-VEF-*-"&amp;$A286&amp;"-"&amp;$AJ$2,#REF!)*AR$6)/AS$5</f>
        <v>#REF!</v>
      </c>
      <c r="AT286" s="19" t="e">
        <f>(SUMIF(#REF!,"*-Si-VEF-*-"&amp;$A286&amp;"-"&amp;$AJ$2,#REF!)*AT$6-SUMIF(#REF!,"*-Si-VEF-*-"&amp;$A286&amp;"-"&amp;$AJ$2,#REF!)*AS$6)/AT$5</f>
        <v>#REF!</v>
      </c>
      <c r="AU286" s="19" t="e">
        <f>(SUMIF(#REF!,"*-Si-VEF-*-"&amp;$A286&amp;"-"&amp;$AJ$2,#REF!)*AU$6-SUMIF(#REF!,"*-Si-VEF-*-"&amp;$A286&amp;"-"&amp;$AJ$2,#REF!)*AT$6)/AU$5</f>
        <v>#REF!</v>
      </c>
      <c r="AV286" s="19" t="e">
        <f>(SUMIF(#REF!,"*-Si-VEF-*-"&amp;$A286&amp;"-"&amp;$AJ$2,#REF!)*AV$6-SUMIF(#REF!,"*-Si-VEF-*-"&amp;$A286&amp;"-"&amp;$AJ$2,#REF!)*AU$6)/AV$5</f>
        <v>#REF!</v>
      </c>
      <c r="AX286" s="25" t="e">
        <f>SUMIF(#REF!,"*-Si-VEQ-*-"&amp;$A286&amp;"-"&amp;$AJ$2,#REF!)</f>
        <v>#REF!</v>
      </c>
      <c r="AY286" s="20" t="e">
        <f>SUMIF(#REF!,"*-Si-VEQ-*-"&amp;$A286&amp;"-"&amp;$AJ$2,#REF!)</f>
        <v>#REF!</v>
      </c>
      <c r="AZ286" s="20" t="e">
        <f>(SUMIF(#REF!,"*-Si-VEQ-*-"&amp;$A286&amp;"-"&amp;$AJ$2,#REF!)*AZ$6-SUMIF(#REF!,"*-Si-VEQ-*-"&amp;$A286&amp;"-"&amp;$AJ$2,#REF!)*AY$6)/AZ$5</f>
        <v>#REF!</v>
      </c>
      <c r="BA286" s="20" t="e">
        <f>(SUMIF(#REF!,"*-Si-VEQ-*-"&amp;$A286&amp;"-"&amp;$AJ$2,#REF!)*BA$6-SUMIF(#REF!,"*-Si-VEQ-*-"&amp;$A286&amp;"-"&amp;$AJ$2,#REF!)*AZ$6)/BA$5</f>
        <v>#REF!</v>
      </c>
      <c r="BB286" s="20" t="e">
        <f>(SUMIF(#REF!,"*-Si-VEQ-*-"&amp;$A286&amp;"-"&amp;$AJ$2,#REF!)*BB$6-SUMIF(#REF!,"*-Si-VEQ-*-"&amp;$A286&amp;"-"&amp;$AJ$2,#REF!)*BA$6)/BB$5</f>
        <v>#REF!</v>
      </c>
      <c r="BC286" s="20" t="e">
        <f>(SUMIF(#REF!,"*-Si-VEQ-*-"&amp;$A286&amp;"-"&amp;$AJ$2,#REF!)*BC$6-SUMIF(#REF!,"*-Si-VEQ-*-"&amp;$A286&amp;"-"&amp;$AJ$2,#REF!)*BB$6)/BC$5</f>
        <v>#REF!</v>
      </c>
      <c r="BD286" s="20" t="e">
        <f>(SUMIF(#REF!,"*-Si-VEQ-*-"&amp;$A286&amp;"-"&amp;$AJ$2,#REF!)*BD$6-SUMIF(#REF!,"*-Si-VEQ-*-"&amp;$A286&amp;"-"&amp;$AJ$2,#REF!)*BC$6)/BD$5</f>
        <v>#REF!</v>
      </c>
      <c r="BE286" s="20" t="e">
        <f>(SUMIF(#REF!,"*-Si-VEQ-*-"&amp;$A286&amp;"-"&amp;$AJ$2,#REF!)*BE$6-SUMIF(#REF!,"*-Si-VEQ-*-"&amp;$A286&amp;"-"&amp;$AJ$2,#REF!)*BD$6)/BE$5</f>
        <v>#REF!</v>
      </c>
      <c r="BF286" s="20" t="e">
        <f>(SUMIF(#REF!,"*-Si-VEQ-*-"&amp;$A286&amp;"-"&amp;$AJ$2,#REF!)*BF$6-SUMIF(#REF!,"*-Si-VEQ-*-"&amp;$A286&amp;"-"&amp;$AJ$2,#REF!)*BE$6)/BF$5</f>
        <v>#REF!</v>
      </c>
      <c r="BG286" s="20" t="e">
        <f>(SUMIF(#REF!,"*-Si-VEQ-*-"&amp;$A286&amp;"-"&amp;$AJ$2,#REF!)*BG$6-SUMIF(#REF!,"*-Si-VEQ-*-"&amp;$A286&amp;"-"&amp;$AJ$2,#REF!)*BF$6)/BG$5</f>
        <v>#REF!</v>
      </c>
      <c r="BH286" s="20" t="e">
        <f>(SUMIF(#REF!,"*-Si-VEQ-*-"&amp;$A286&amp;"-"&amp;$AJ$2,#REF!)*BH$6-SUMIF(#REF!,"*-Si-VEQ-*-"&amp;$A286&amp;"-"&amp;$AJ$2,#REF!)*BG$6)/BH$5</f>
        <v>#REF!</v>
      </c>
      <c r="BI286" s="20" t="e">
        <f>(SUMIF(#REF!,"*-Si-VEQ-*-"&amp;$A286&amp;"-"&amp;$AJ$2,#REF!)*BI$6-SUMIF(#REF!,"*-Si-VEQ-*-"&amp;$A286&amp;"-"&amp;$AJ$2,#REF!)*BH$6)/BI$5</f>
        <v>#REF!</v>
      </c>
      <c r="BJ286" s="20" t="e">
        <f>(SUMIF(#REF!,"*-Si-VEQ-*-"&amp;$A286&amp;"-"&amp;$AJ$2,#REF!)*BJ$6-SUMIF(#REF!,"*-Si-VEQ-*-"&amp;$A286&amp;"-"&amp;$AJ$2,#REF!)*BI$6)/BJ$5</f>
        <v>#REF!</v>
      </c>
      <c r="BL286" s="25" t="e">
        <f>SUMIF(#REF!,"*-Si-USD-*-"&amp;$A286&amp;"-"&amp;$AJ$2,#REF!)</f>
        <v>#REF!</v>
      </c>
      <c r="BM286" s="21" t="e">
        <f>SUMIF(#REF!,"*-Si-USD-*-"&amp;$A286&amp;"-"&amp;$AJ$2,#REF!)</f>
        <v>#REF!</v>
      </c>
      <c r="BN286" s="21" t="e">
        <f>(SUMIF(#REF!,"*-Si-USD-*-"&amp;$A286&amp;"-"&amp;$AJ$2,#REF!)*BN$6-SUMIF(#REF!,"*-Si-USD-*-"&amp;$A286&amp;"-"&amp;$AJ$2,#REF!)*BM$6)/BN$5</f>
        <v>#REF!</v>
      </c>
      <c r="BO286" s="21" t="e">
        <f>(SUMIF(#REF!,"*-Si-USD-*-"&amp;$A286&amp;"-"&amp;$AJ$2,#REF!)*BO$6-SUMIF(#REF!,"*-Si-USD-*-"&amp;$A286&amp;"-"&amp;$AJ$2,#REF!)*BN$6)/BO$5</f>
        <v>#REF!</v>
      </c>
      <c r="BP286" s="21" t="e">
        <f>(SUMIF(#REF!,"*-Si-USD-*-"&amp;$A286&amp;"-"&amp;$AJ$2,#REF!)*BP$6-SUMIF(#REF!,"*-Si-USD-*-"&amp;$A286&amp;"-"&amp;$AJ$2,#REF!)*BO$6)/BP$5</f>
        <v>#REF!</v>
      </c>
      <c r="BQ286" s="21" t="e">
        <f>(SUMIF(#REF!,"*-Si-USD-*-"&amp;$A286&amp;"-"&amp;$AJ$2,#REF!)*BQ$6-SUMIF(#REF!,"*-Si-USD-*-"&amp;$A286&amp;"-"&amp;$AJ$2,#REF!)*BP$6)/BQ$5</f>
        <v>#REF!</v>
      </c>
      <c r="BR286" s="21" t="e">
        <f>(SUMIF(#REF!,"*-Si-USD-*-"&amp;$A286&amp;"-"&amp;$AJ$2,#REF!)*BR$6-SUMIF(#REF!,"*-Si-USD-*-"&amp;$A286&amp;"-"&amp;$AJ$2,#REF!)*BQ$6)/BR$5</f>
        <v>#REF!</v>
      </c>
      <c r="BS286" s="21" t="e">
        <f>(SUMIF(#REF!,"*-Si-USD-*-"&amp;$A286&amp;"-"&amp;$AJ$2,#REF!)*BS$6-SUMIF(#REF!,"*-Si-USD-*-"&amp;$A286&amp;"-"&amp;$AJ$2,#REF!)*BR$6)/BS$5</f>
        <v>#REF!</v>
      </c>
      <c r="BT286" s="21" t="e">
        <f>(SUMIF(#REF!,"*-Si-USD-*-"&amp;$A286&amp;"-"&amp;$AJ$2,#REF!)*BT$6-SUMIF(#REF!,"*-Si-USD-*-"&amp;$A286&amp;"-"&amp;$AJ$2,#REF!)*BS$6)/BT$5</f>
        <v>#REF!</v>
      </c>
      <c r="BU286" s="21" t="e">
        <f>(SUMIF(#REF!,"*-Si-USD-*-"&amp;$A286&amp;"-"&amp;$AJ$2,#REF!)*BU$6-SUMIF(#REF!,"*-Si-USD-*-"&amp;$A286&amp;"-"&amp;$AJ$2,#REF!)*BT$6)/BU$5</f>
        <v>#REF!</v>
      </c>
      <c r="BV286" s="21" t="e">
        <f>(SUMIF(#REF!,"*-Si-USD-*-"&amp;$A286&amp;"-"&amp;$AJ$2,#REF!)*BV$6-SUMIF(#REF!,"*-Si-USD-*-"&amp;$A286&amp;"-"&amp;$AJ$2,#REF!)*BU$6)/BV$5</f>
        <v>#REF!</v>
      </c>
      <c r="BW286" s="21" t="e">
        <f>(SUMIF(#REF!,"*-Si-USD-*-"&amp;$A286&amp;"-"&amp;$AJ$2,#REF!)*BW$6-SUMIF(#REF!,"*-Si-USD-*-"&amp;$A286&amp;"-"&amp;$AJ$2,#REF!)*BV$6)/BW$5</f>
        <v>#REF!</v>
      </c>
      <c r="BX286" s="21" t="e">
        <f>(SUMIF(#REF!,"*-Si-USD-*-"&amp;$A286&amp;"-"&amp;$AJ$2,#REF!)*BX$6-SUMIF(#REF!,"*-Si-USD-*-"&amp;$A286&amp;"-"&amp;$AJ$2,#REF!)*BW$6)/BX$5</f>
        <v>#REF!</v>
      </c>
      <c r="CB286" s="28">
        <f>IFERROR(1000*SUMIF(#REF!,"*-Si-*-Si-"&amp;$A286&amp;"-"&amp;$AJ$2,#REF!)/(SUM(CC286:CE286)*$BX$6),0)</f>
        <v>0</v>
      </c>
      <c r="CC286" s="22" t="e">
        <f>SUMIF(#REF!,"*-Si-VEF-Si-"&amp;$A286&amp;"-"&amp;$AJ$2,#REF!)</f>
        <v>#REF!</v>
      </c>
      <c r="CD286" s="23" t="e">
        <f>SUMIF(#REF!,"*-Si-VEQ-Si-"&amp;$A286&amp;"-"&amp;$AJ$2,#REF!)</f>
        <v>#REF!</v>
      </c>
      <c r="CE286" s="24" t="e">
        <f>SUMIF(#REF!,"*-Si-USD-Si-"&amp;$A286&amp;"-"&amp;$AJ$2,#REF!)</f>
        <v>#REF!</v>
      </c>
      <c r="CI286" s="15" t="str">
        <f t="shared" si="57"/>
        <v>E286</v>
      </c>
      <c r="CK286" s="16">
        <v>5</v>
      </c>
      <c r="CL286" s="16">
        <v>4</v>
      </c>
      <c r="CM286" s="16">
        <v>4</v>
      </c>
    </row>
    <row r="287" spans="1:91" ht="20.100000000000001" customHeight="1" x14ac:dyDescent="0.25">
      <c r="A287" s="18" t="s">
        <v>453</v>
      </c>
      <c r="E287" s="15" t="s">
        <v>452</v>
      </c>
      <c r="G287" s="15" t="str">
        <f t="shared" si="56"/>
        <v>D287</v>
      </c>
      <c r="I287" s="27">
        <f ca="1">IFERROR(1000*SUMIF(#REF!,"*-Si-*-*-"&amp;$A287&amp;"-"&amp;J$2,INDIRECT("'BD Ppto'!"&amp;#REF!))/(SUM(J287:L287)*L$415),0)</f>
        <v>0</v>
      </c>
      <c r="J287" s="19" t="e">
        <f ca="1">SUMIF(#REF!,"*-Si-VEF-*-"&amp;$A287&amp;"-"&amp;$J$2,INDIRECT("'BD Ppto'!"&amp;#REF!))</f>
        <v>#REF!</v>
      </c>
      <c r="K287" s="20" t="e">
        <f ca="1">SUMIF(#REF!,"*-Si-VEQ-*-"&amp;$A287&amp;"-"&amp;$J$2,INDIRECT("'BD Ppto'!"&amp;#REF!))</f>
        <v>#REF!</v>
      </c>
      <c r="L287" s="21" t="e">
        <f ca="1">SUMIF(#REF!,"*-Si-USD-*-"&amp;$A287&amp;"-"&amp;$J$2,INDIRECT("'BD Ppto'!"&amp;#REF!))</f>
        <v>#REF!</v>
      </c>
      <c r="N287" s="27">
        <f ca="1">IFERROR(1000*SUMIF(#REF!,"*-Si-*-*-"&amp;$A287&amp;"-"&amp;O$2,INDIRECT("'BD Ppto'!"&amp;#REF!))/(SUM(O287:Q287)*Q$415),0)</f>
        <v>0</v>
      </c>
      <c r="O287" s="19" t="e">
        <f ca="1">SUMIF(#REF!,"*-Si-VEF-*-"&amp;$A287&amp;"-"&amp;O$2,INDIRECT("'BD Ppto'!"&amp;#REF!))</f>
        <v>#REF!</v>
      </c>
      <c r="P287" s="20" t="e">
        <f ca="1">SUMIF(#REF!,"*-Si-VEQ-*-"&amp;$A287&amp;"-"&amp;O$2,INDIRECT("'BD Ppto'!"&amp;#REF!))</f>
        <v>#REF!</v>
      </c>
      <c r="Q287" s="21" t="e">
        <f ca="1">SUMIF(#REF!,"*-Si-USD-*-"&amp;$A287&amp;"-"&amp;O$2,INDIRECT("'BD Ppto'!"&amp;#REF!))</f>
        <v>#REF!</v>
      </c>
      <c r="S287" s="27">
        <f ca="1">IFERROR(1000*SUMIF(#REF!,"*-Si-*-*-"&amp;$A287&amp;"-"&amp;T$2,INDIRECT("'BD Ppto'!"&amp;#REF!))/(SUM(T287:V287)*V$415),0)</f>
        <v>0</v>
      </c>
      <c r="T287" s="19" t="e">
        <f ca="1">SUMIF(#REF!,"*-Si-VEF-*-"&amp;$A287&amp;"-"&amp;T$2,INDIRECT("'BD Ppto'!"&amp;#REF!))</f>
        <v>#REF!</v>
      </c>
      <c r="U287" s="20" t="e">
        <f ca="1">SUMIF(#REF!,"*-Si-VEQ-*-"&amp;$A287&amp;"-"&amp;T$2,INDIRECT("'BD Ppto'!"&amp;#REF!))</f>
        <v>#REF!</v>
      </c>
      <c r="V287" s="21" t="e">
        <f ca="1">SUMIF(#REF!,"*-Si-USD-*-"&amp;$A287&amp;"-"&amp;T$2,INDIRECT("'BD Ppto'!"&amp;#REF!))</f>
        <v>#REF!</v>
      </c>
      <c r="X287" s="27">
        <f ca="1">IFERROR(1000*SUMIF(#REF!,"*-Si-*-*-"&amp;$A287&amp;"-"&amp;Y$2,INDIRECT("'BD Ppto'!"&amp;#REF!))/(SUM(Y287:AA287)*AA$415),0)</f>
        <v>0</v>
      </c>
      <c r="Y287" s="19" t="e">
        <f ca="1">SUMIF(#REF!,"*-Si-VEF-*-"&amp;$A287&amp;"-"&amp;Y$2,INDIRECT("'BD Ppto'!"&amp;#REF!))</f>
        <v>#REF!</v>
      </c>
      <c r="Z287" s="20" t="e">
        <f ca="1">SUMIF(#REF!,"*-Si-VEQ-*-"&amp;$A287&amp;"-"&amp;Y$2,INDIRECT("'BD Ppto'!"&amp;#REF!))</f>
        <v>#REF!</v>
      </c>
      <c r="AA287" s="21" t="e">
        <f ca="1">SUMIF(#REF!,"*-Si-USD-*-"&amp;$A287&amp;"-"&amp;Y$2,INDIRECT("'BD Ppto'!"&amp;#REF!))</f>
        <v>#REF!</v>
      </c>
      <c r="AC287" s="28">
        <f ca="1">IFERROR(1000*SUMIF(#REF!,"*-Si-*-Si-"&amp;$A287&amp;"-"&amp;AD$2,INDIRECT("'BD Ppto'!"&amp;#REF!))/(SUM(AD287:AF287)*AF$415),0)</f>
        <v>0</v>
      </c>
      <c r="AD287" s="22" t="e">
        <f ca="1">SUMIF(#REF!,"*-Si-VEF-Si-"&amp;$A287&amp;"-"&amp;AD$2,INDIRECT("'BD Ppto'!"&amp;#REF!))</f>
        <v>#REF!</v>
      </c>
      <c r="AE287" s="23" t="e">
        <f ca="1">SUMIF(#REF!,"*-Si-VEQ-Si-"&amp;$A287&amp;"-"&amp;AD$2,INDIRECT("'BD Ppto'!"&amp;#REF!))</f>
        <v>#REF!</v>
      </c>
      <c r="AF287" s="24" t="e">
        <f ca="1">SUMIF(#REF!,"*-Si-USD-Si-"&amp;$A287&amp;"-"&amp;AD$2,INDIRECT("'BD Ppto'!"&amp;#REF!))</f>
        <v>#REF!</v>
      </c>
      <c r="AI287" s="27">
        <f>IFERROR(1000*SUMIF(#REF!,"*-Si-*-*-"&amp;$A287&amp;"-"&amp;$AJ$2,#REF!)/((SUMIF(#REF!,"*-Si-*-*-"&amp;$A287&amp;"-"&amp;$AJ$2,#REF!))*$AV$6),0)</f>
        <v>0</v>
      </c>
      <c r="AJ287" s="25" t="e">
        <f>SUMIF(#REF!,"*-Si-VEF-*-"&amp;$A287&amp;"-"&amp;$AJ$2,#REF!)</f>
        <v>#REF!</v>
      </c>
      <c r="AK287" s="19" t="e">
        <f>SUMIF(#REF!,"*-Si-VEF-*-"&amp;$A287&amp;"-"&amp;$AJ$2,#REF!)</f>
        <v>#REF!</v>
      </c>
      <c r="AL287" s="19" t="e">
        <f>(SUMIF(#REF!,"*-Si-VEF-*-"&amp;$A287&amp;"-"&amp;$AJ$2,#REF!)*AL$6-SUMIF(#REF!,"*-Si-VEF-*-"&amp;$A287&amp;"-"&amp;$AJ$2,#REF!)*AK$6)/AL$5</f>
        <v>#REF!</v>
      </c>
      <c r="AM287" s="19" t="e">
        <f>(SUMIF(#REF!,"*-Si-VEF-*-"&amp;$A287&amp;"-"&amp;$AJ$2,#REF!)*AM$6-SUMIF(#REF!,"*-Si-VEF-*-"&amp;$A287&amp;"-"&amp;$AJ$2,#REF!)*AL$6)/AM$5</f>
        <v>#REF!</v>
      </c>
      <c r="AN287" s="19" t="e">
        <f>(SUMIF(#REF!,"*-Si-VEF-*-"&amp;$A287&amp;"-"&amp;$AJ$2,#REF!)*AN$6-SUMIF(#REF!,"*-Si-VEF-*-"&amp;$A287&amp;"-"&amp;$AJ$2,#REF!)*AM$6)/AN$5</f>
        <v>#REF!</v>
      </c>
      <c r="AO287" s="19" t="e">
        <f>(SUMIF(#REF!,"*-Si-VEF-*-"&amp;$A287&amp;"-"&amp;$AJ$2,#REF!)*AO$6-SUMIF(#REF!,"*-Si-VEF-*-"&amp;$A287&amp;"-"&amp;$AJ$2,#REF!)*AN$6)/AO$5</f>
        <v>#REF!</v>
      </c>
      <c r="AP287" s="19" t="e">
        <f>(SUMIF(#REF!,"*-Si-VEF-*-"&amp;$A287&amp;"-"&amp;$AJ$2,#REF!)*AP$6-SUMIF(#REF!,"*-Si-VEF-*-"&amp;$A287&amp;"-"&amp;$AJ$2,#REF!)*AO$6)/AP$5</f>
        <v>#REF!</v>
      </c>
      <c r="AQ287" s="19" t="e">
        <f>(SUMIF(#REF!,"*-Si-VEF-*-"&amp;$A287&amp;"-"&amp;$AJ$2,#REF!)*AQ$6-SUMIF(#REF!,"*-Si-VEF-*-"&amp;$A287&amp;"-"&amp;$AJ$2,#REF!)*AP$6)/AQ$5</f>
        <v>#REF!</v>
      </c>
      <c r="AR287" s="19" t="e">
        <f>(SUMIF(#REF!,"*-Si-VEF-*-"&amp;$A287&amp;"-"&amp;$AJ$2,#REF!)*AR$6-SUMIF(#REF!,"*-Si-VEF-*-"&amp;$A287&amp;"-"&amp;$AJ$2,#REF!)*AQ$6)/AR$5</f>
        <v>#REF!</v>
      </c>
      <c r="AS287" s="19" t="e">
        <f>(SUMIF(#REF!,"*-Si-VEF-*-"&amp;$A287&amp;"-"&amp;$AJ$2,#REF!)*AS$6-SUMIF(#REF!,"*-Si-VEF-*-"&amp;$A287&amp;"-"&amp;$AJ$2,#REF!)*AR$6)/AS$5</f>
        <v>#REF!</v>
      </c>
      <c r="AT287" s="19" t="e">
        <f>(SUMIF(#REF!,"*-Si-VEF-*-"&amp;$A287&amp;"-"&amp;$AJ$2,#REF!)*AT$6-SUMIF(#REF!,"*-Si-VEF-*-"&amp;$A287&amp;"-"&amp;$AJ$2,#REF!)*AS$6)/AT$5</f>
        <v>#REF!</v>
      </c>
      <c r="AU287" s="19" t="e">
        <f>(SUMIF(#REF!,"*-Si-VEF-*-"&amp;$A287&amp;"-"&amp;$AJ$2,#REF!)*AU$6-SUMIF(#REF!,"*-Si-VEF-*-"&amp;$A287&amp;"-"&amp;$AJ$2,#REF!)*AT$6)/AU$5</f>
        <v>#REF!</v>
      </c>
      <c r="AV287" s="19" t="e">
        <f>(SUMIF(#REF!,"*-Si-VEF-*-"&amp;$A287&amp;"-"&amp;$AJ$2,#REF!)*AV$6-SUMIF(#REF!,"*-Si-VEF-*-"&amp;$A287&amp;"-"&amp;$AJ$2,#REF!)*AU$6)/AV$5</f>
        <v>#REF!</v>
      </c>
      <c r="AX287" s="25" t="e">
        <f>SUMIF(#REF!,"*-Si-VEQ-*-"&amp;$A287&amp;"-"&amp;$AJ$2,#REF!)</f>
        <v>#REF!</v>
      </c>
      <c r="AY287" s="20" t="e">
        <f>SUMIF(#REF!,"*-Si-VEQ-*-"&amp;$A287&amp;"-"&amp;$AJ$2,#REF!)</f>
        <v>#REF!</v>
      </c>
      <c r="AZ287" s="20" t="e">
        <f>(SUMIF(#REF!,"*-Si-VEQ-*-"&amp;$A287&amp;"-"&amp;$AJ$2,#REF!)*AZ$6-SUMIF(#REF!,"*-Si-VEQ-*-"&amp;$A287&amp;"-"&amp;$AJ$2,#REF!)*AY$6)/AZ$5</f>
        <v>#REF!</v>
      </c>
      <c r="BA287" s="20" t="e">
        <f>(SUMIF(#REF!,"*-Si-VEQ-*-"&amp;$A287&amp;"-"&amp;$AJ$2,#REF!)*BA$6-SUMIF(#REF!,"*-Si-VEQ-*-"&amp;$A287&amp;"-"&amp;$AJ$2,#REF!)*AZ$6)/BA$5</f>
        <v>#REF!</v>
      </c>
      <c r="BB287" s="20" t="e">
        <f>(SUMIF(#REF!,"*-Si-VEQ-*-"&amp;$A287&amp;"-"&amp;$AJ$2,#REF!)*BB$6-SUMIF(#REF!,"*-Si-VEQ-*-"&amp;$A287&amp;"-"&amp;$AJ$2,#REF!)*BA$6)/BB$5</f>
        <v>#REF!</v>
      </c>
      <c r="BC287" s="20" t="e">
        <f>(SUMIF(#REF!,"*-Si-VEQ-*-"&amp;$A287&amp;"-"&amp;$AJ$2,#REF!)*BC$6-SUMIF(#REF!,"*-Si-VEQ-*-"&amp;$A287&amp;"-"&amp;$AJ$2,#REF!)*BB$6)/BC$5</f>
        <v>#REF!</v>
      </c>
      <c r="BD287" s="20" t="e">
        <f>(SUMIF(#REF!,"*-Si-VEQ-*-"&amp;$A287&amp;"-"&amp;$AJ$2,#REF!)*BD$6-SUMIF(#REF!,"*-Si-VEQ-*-"&amp;$A287&amp;"-"&amp;$AJ$2,#REF!)*BC$6)/BD$5</f>
        <v>#REF!</v>
      </c>
      <c r="BE287" s="20" t="e">
        <f>(SUMIF(#REF!,"*-Si-VEQ-*-"&amp;$A287&amp;"-"&amp;$AJ$2,#REF!)*BE$6-SUMIF(#REF!,"*-Si-VEQ-*-"&amp;$A287&amp;"-"&amp;$AJ$2,#REF!)*BD$6)/BE$5</f>
        <v>#REF!</v>
      </c>
      <c r="BF287" s="20" t="e">
        <f>(SUMIF(#REF!,"*-Si-VEQ-*-"&amp;$A287&amp;"-"&amp;$AJ$2,#REF!)*BF$6-SUMIF(#REF!,"*-Si-VEQ-*-"&amp;$A287&amp;"-"&amp;$AJ$2,#REF!)*BE$6)/BF$5</f>
        <v>#REF!</v>
      </c>
      <c r="BG287" s="20" t="e">
        <f>(SUMIF(#REF!,"*-Si-VEQ-*-"&amp;$A287&amp;"-"&amp;$AJ$2,#REF!)*BG$6-SUMIF(#REF!,"*-Si-VEQ-*-"&amp;$A287&amp;"-"&amp;$AJ$2,#REF!)*BF$6)/BG$5</f>
        <v>#REF!</v>
      </c>
      <c r="BH287" s="20" t="e">
        <f>(SUMIF(#REF!,"*-Si-VEQ-*-"&amp;$A287&amp;"-"&amp;$AJ$2,#REF!)*BH$6-SUMIF(#REF!,"*-Si-VEQ-*-"&amp;$A287&amp;"-"&amp;$AJ$2,#REF!)*BG$6)/BH$5</f>
        <v>#REF!</v>
      </c>
      <c r="BI287" s="20" t="e">
        <f>(SUMIF(#REF!,"*-Si-VEQ-*-"&amp;$A287&amp;"-"&amp;$AJ$2,#REF!)*BI$6-SUMIF(#REF!,"*-Si-VEQ-*-"&amp;$A287&amp;"-"&amp;$AJ$2,#REF!)*BH$6)/BI$5</f>
        <v>#REF!</v>
      </c>
      <c r="BJ287" s="20" t="e">
        <f>(SUMIF(#REF!,"*-Si-VEQ-*-"&amp;$A287&amp;"-"&amp;$AJ$2,#REF!)*BJ$6-SUMIF(#REF!,"*-Si-VEQ-*-"&amp;$A287&amp;"-"&amp;$AJ$2,#REF!)*BI$6)/BJ$5</f>
        <v>#REF!</v>
      </c>
      <c r="BL287" s="25" t="e">
        <f>SUMIF(#REF!,"*-Si-USD-*-"&amp;$A287&amp;"-"&amp;$AJ$2,#REF!)</f>
        <v>#REF!</v>
      </c>
      <c r="BM287" s="21" t="e">
        <f>SUMIF(#REF!,"*-Si-USD-*-"&amp;$A287&amp;"-"&amp;$AJ$2,#REF!)</f>
        <v>#REF!</v>
      </c>
      <c r="BN287" s="21" t="e">
        <f>(SUMIF(#REF!,"*-Si-USD-*-"&amp;$A287&amp;"-"&amp;$AJ$2,#REF!)*BN$6-SUMIF(#REF!,"*-Si-USD-*-"&amp;$A287&amp;"-"&amp;$AJ$2,#REF!)*BM$6)/BN$5</f>
        <v>#REF!</v>
      </c>
      <c r="BO287" s="21" t="e">
        <f>(SUMIF(#REF!,"*-Si-USD-*-"&amp;$A287&amp;"-"&amp;$AJ$2,#REF!)*BO$6-SUMIF(#REF!,"*-Si-USD-*-"&amp;$A287&amp;"-"&amp;$AJ$2,#REF!)*BN$6)/BO$5</f>
        <v>#REF!</v>
      </c>
      <c r="BP287" s="21" t="e">
        <f>(SUMIF(#REF!,"*-Si-USD-*-"&amp;$A287&amp;"-"&amp;$AJ$2,#REF!)*BP$6-SUMIF(#REF!,"*-Si-USD-*-"&amp;$A287&amp;"-"&amp;$AJ$2,#REF!)*BO$6)/BP$5</f>
        <v>#REF!</v>
      </c>
      <c r="BQ287" s="21" t="e">
        <f>(SUMIF(#REF!,"*-Si-USD-*-"&amp;$A287&amp;"-"&amp;$AJ$2,#REF!)*BQ$6-SUMIF(#REF!,"*-Si-USD-*-"&amp;$A287&amp;"-"&amp;$AJ$2,#REF!)*BP$6)/BQ$5</f>
        <v>#REF!</v>
      </c>
      <c r="BR287" s="21" t="e">
        <f>(SUMIF(#REF!,"*-Si-USD-*-"&amp;$A287&amp;"-"&amp;$AJ$2,#REF!)*BR$6-SUMIF(#REF!,"*-Si-USD-*-"&amp;$A287&amp;"-"&amp;$AJ$2,#REF!)*BQ$6)/BR$5</f>
        <v>#REF!</v>
      </c>
      <c r="BS287" s="21" t="e">
        <f>(SUMIF(#REF!,"*-Si-USD-*-"&amp;$A287&amp;"-"&amp;$AJ$2,#REF!)*BS$6-SUMIF(#REF!,"*-Si-USD-*-"&amp;$A287&amp;"-"&amp;$AJ$2,#REF!)*BR$6)/BS$5</f>
        <v>#REF!</v>
      </c>
      <c r="BT287" s="21" t="e">
        <f>(SUMIF(#REF!,"*-Si-USD-*-"&amp;$A287&amp;"-"&amp;$AJ$2,#REF!)*BT$6-SUMIF(#REF!,"*-Si-USD-*-"&amp;$A287&amp;"-"&amp;$AJ$2,#REF!)*BS$6)/BT$5</f>
        <v>#REF!</v>
      </c>
      <c r="BU287" s="21" t="e">
        <f>(SUMIF(#REF!,"*-Si-USD-*-"&amp;$A287&amp;"-"&amp;$AJ$2,#REF!)*BU$6-SUMIF(#REF!,"*-Si-USD-*-"&amp;$A287&amp;"-"&amp;$AJ$2,#REF!)*BT$6)/BU$5</f>
        <v>#REF!</v>
      </c>
      <c r="BV287" s="21" t="e">
        <f>(SUMIF(#REF!,"*-Si-USD-*-"&amp;$A287&amp;"-"&amp;$AJ$2,#REF!)*BV$6-SUMIF(#REF!,"*-Si-USD-*-"&amp;$A287&amp;"-"&amp;$AJ$2,#REF!)*BU$6)/BV$5</f>
        <v>#REF!</v>
      </c>
      <c r="BW287" s="21" t="e">
        <f>(SUMIF(#REF!,"*-Si-USD-*-"&amp;$A287&amp;"-"&amp;$AJ$2,#REF!)*BW$6-SUMIF(#REF!,"*-Si-USD-*-"&amp;$A287&amp;"-"&amp;$AJ$2,#REF!)*BV$6)/BW$5</f>
        <v>#REF!</v>
      </c>
      <c r="BX287" s="21" t="e">
        <f>(SUMIF(#REF!,"*-Si-USD-*-"&amp;$A287&amp;"-"&amp;$AJ$2,#REF!)*BX$6-SUMIF(#REF!,"*-Si-USD-*-"&amp;$A287&amp;"-"&amp;$AJ$2,#REF!)*BW$6)/BX$5</f>
        <v>#REF!</v>
      </c>
      <c r="CB287" s="28">
        <f>IFERROR(1000*SUMIF(#REF!,"*-Si-*-Si-"&amp;$A287&amp;"-"&amp;$AJ$2,#REF!)/(SUM(CC287:CE287)*$BX$6),0)</f>
        <v>0</v>
      </c>
      <c r="CC287" s="22" t="e">
        <f>SUMIF(#REF!,"*-Si-VEF-Si-"&amp;$A287&amp;"-"&amp;$AJ$2,#REF!)</f>
        <v>#REF!</v>
      </c>
      <c r="CD287" s="23" t="e">
        <f>SUMIF(#REF!,"*-Si-VEQ-Si-"&amp;$A287&amp;"-"&amp;$AJ$2,#REF!)</f>
        <v>#REF!</v>
      </c>
      <c r="CE287" s="24" t="e">
        <f>SUMIF(#REF!,"*-Si-USD-Si-"&amp;$A287&amp;"-"&amp;$AJ$2,#REF!)</f>
        <v>#REF!</v>
      </c>
      <c r="CI287" s="15" t="str">
        <f t="shared" si="57"/>
        <v>E287</v>
      </c>
      <c r="CK287" s="16">
        <v>5</v>
      </c>
      <c r="CL287" s="16">
        <v>4</v>
      </c>
      <c r="CM287" s="16">
        <v>4</v>
      </c>
    </row>
    <row r="288" spans="1:91" ht="20.100000000000001" customHeight="1" x14ac:dyDescent="0.25">
      <c r="A288" s="18" t="s">
        <v>454</v>
      </c>
      <c r="E288" s="15" t="s">
        <v>453</v>
      </c>
      <c r="G288" s="15" t="str">
        <f t="shared" si="56"/>
        <v>D288</v>
      </c>
      <c r="I288" s="27">
        <f ca="1">IFERROR(1000*SUMIF(#REF!,"*-Si-*-*-"&amp;$A288&amp;"-"&amp;J$2,INDIRECT("'BD Ppto'!"&amp;#REF!))/(SUM(J288:L288)*L$415),0)</f>
        <v>0</v>
      </c>
      <c r="J288" s="19" t="e">
        <f ca="1">SUMIF(#REF!,"*-Si-VEF-*-"&amp;$A288&amp;"-"&amp;$J$2,INDIRECT("'BD Ppto'!"&amp;#REF!))</f>
        <v>#REF!</v>
      </c>
      <c r="K288" s="20" t="e">
        <f ca="1">SUMIF(#REF!,"*-Si-VEQ-*-"&amp;$A288&amp;"-"&amp;$J$2,INDIRECT("'BD Ppto'!"&amp;#REF!))</f>
        <v>#REF!</v>
      </c>
      <c r="L288" s="21" t="e">
        <f ca="1">SUMIF(#REF!,"*-Si-USD-*-"&amp;$A288&amp;"-"&amp;$J$2,INDIRECT("'BD Ppto'!"&amp;#REF!))</f>
        <v>#REF!</v>
      </c>
      <c r="N288" s="27">
        <f ca="1">IFERROR(1000*SUMIF(#REF!,"*-Si-*-*-"&amp;$A288&amp;"-"&amp;O$2,INDIRECT("'BD Ppto'!"&amp;#REF!))/(SUM(O288:Q288)*Q$415),0)</f>
        <v>0</v>
      </c>
      <c r="O288" s="19" t="e">
        <f ca="1">SUMIF(#REF!,"*-Si-VEF-*-"&amp;$A288&amp;"-"&amp;O$2,INDIRECT("'BD Ppto'!"&amp;#REF!))</f>
        <v>#REF!</v>
      </c>
      <c r="P288" s="20" t="e">
        <f ca="1">SUMIF(#REF!,"*-Si-VEQ-*-"&amp;$A288&amp;"-"&amp;O$2,INDIRECT("'BD Ppto'!"&amp;#REF!))</f>
        <v>#REF!</v>
      </c>
      <c r="Q288" s="21" t="e">
        <f ca="1">SUMIF(#REF!,"*-Si-USD-*-"&amp;$A288&amp;"-"&amp;O$2,INDIRECT("'BD Ppto'!"&amp;#REF!))</f>
        <v>#REF!</v>
      </c>
      <c r="S288" s="27">
        <f ca="1">IFERROR(1000*SUMIF(#REF!,"*-Si-*-*-"&amp;$A288&amp;"-"&amp;T$2,INDIRECT("'BD Ppto'!"&amp;#REF!))/(SUM(T288:V288)*V$415),0)</f>
        <v>0</v>
      </c>
      <c r="T288" s="19" t="e">
        <f ca="1">SUMIF(#REF!,"*-Si-VEF-*-"&amp;$A288&amp;"-"&amp;T$2,INDIRECT("'BD Ppto'!"&amp;#REF!))</f>
        <v>#REF!</v>
      </c>
      <c r="U288" s="20" t="e">
        <f ca="1">SUMIF(#REF!,"*-Si-VEQ-*-"&amp;$A288&amp;"-"&amp;T$2,INDIRECT("'BD Ppto'!"&amp;#REF!))</f>
        <v>#REF!</v>
      </c>
      <c r="V288" s="21" t="e">
        <f ca="1">SUMIF(#REF!,"*-Si-USD-*-"&amp;$A288&amp;"-"&amp;T$2,INDIRECT("'BD Ppto'!"&amp;#REF!))</f>
        <v>#REF!</v>
      </c>
      <c r="X288" s="27">
        <f ca="1">IFERROR(1000*SUMIF(#REF!,"*-Si-*-*-"&amp;$A288&amp;"-"&amp;Y$2,INDIRECT("'BD Ppto'!"&amp;#REF!))/(SUM(Y288:AA288)*AA$415),0)</f>
        <v>0</v>
      </c>
      <c r="Y288" s="19" t="e">
        <f ca="1">SUMIF(#REF!,"*-Si-VEF-*-"&amp;$A288&amp;"-"&amp;Y$2,INDIRECT("'BD Ppto'!"&amp;#REF!))</f>
        <v>#REF!</v>
      </c>
      <c r="Z288" s="20" t="e">
        <f ca="1">SUMIF(#REF!,"*-Si-VEQ-*-"&amp;$A288&amp;"-"&amp;Y$2,INDIRECT("'BD Ppto'!"&amp;#REF!))</f>
        <v>#REF!</v>
      </c>
      <c r="AA288" s="21" t="e">
        <f ca="1">SUMIF(#REF!,"*-Si-USD-*-"&amp;$A288&amp;"-"&amp;Y$2,INDIRECT("'BD Ppto'!"&amp;#REF!))</f>
        <v>#REF!</v>
      </c>
      <c r="AC288" s="28">
        <f ca="1">IFERROR(1000*SUMIF(#REF!,"*-Si-*-Si-"&amp;$A288&amp;"-"&amp;AD$2,INDIRECT("'BD Ppto'!"&amp;#REF!))/(SUM(AD288:AF288)*AF$415),0)</f>
        <v>0</v>
      </c>
      <c r="AD288" s="22" t="e">
        <f ca="1">SUMIF(#REF!,"*-Si-VEF-Si-"&amp;$A288&amp;"-"&amp;AD$2,INDIRECT("'BD Ppto'!"&amp;#REF!))</f>
        <v>#REF!</v>
      </c>
      <c r="AE288" s="23" t="e">
        <f ca="1">SUMIF(#REF!,"*-Si-VEQ-Si-"&amp;$A288&amp;"-"&amp;AD$2,INDIRECT("'BD Ppto'!"&amp;#REF!))</f>
        <v>#REF!</v>
      </c>
      <c r="AF288" s="24" t="e">
        <f ca="1">SUMIF(#REF!,"*-Si-USD-Si-"&amp;$A288&amp;"-"&amp;AD$2,INDIRECT("'BD Ppto'!"&amp;#REF!))</f>
        <v>#REF!</v>
      </c>
      <c r="AI288" s="27">
        <f>IFERROR(1000*SUMIF(#REF!,"*-Si-*-*-"&amp;$A288&amp;"-"&amp;$AJ$2,#REF!)/((SUMIF(#REF!,"*-Si-*-*-"&amp;$A288&amp;"-"&amp;$AJ$2,#REF!))*$AV$6),0)</f>
        <v>0</v>
      </c>
      <c r="AJ288" s="25" t="e">
        <f>SUMIF(#REF!,"*-Si-VEF-*-"&amp;$A288&amp;"-"&amp;$AJ$2,#REF!)</f>
        <v>#REF!</v>
      </c>
      <c r="AK288" s="19" t="e">
        <f>SUMIF(#REF!,"*-Si-VEF-*-"&amp;$A288&amp;"-"&amp;$AJ$2,#REF!)</f>
        <v>#REF!</v>
      </c>
      <c r="AL288" s="19" t="e">
        <f>(SUMIF(#REF!,"*-Si-VEF-*-"&amp;$A288&amp;"-"&amp;$AJ$2,#REF!)*AL$6-SUMIF(#REF!,"*-Si-VEF-*-"&amp;$A288&amp;"-"&amp;$AJ$2,#REF!)*AK$6)/AL$5</f>
        <v>#REF!</v>
      </c>
      <c r="AM288" s="19" t="e">
        <f>(SUMIF(#REF!,"*-Si-VEF-*-"&amp;$A288&amp;"-"&amp;$AJ$2,#REF!)*AM$6-SUMIF(#REF!,"*-Si-VEF-*-"&amp;$A288&amp;"-"&amp;$AJ$2,#REF!)*AL$6)/AM$5</f>
        <v>#REF!</v>
      </c>
      <c r="AN288" s="19" t="e">
        <f>(SUMIF(#REF!,"*-Si-VEF-*-"&amp;$A288&amp;"-"&amp;$AJ$2,#REF!)*AN$6-SUMIF(#REF!,"*-Si-VEF-*-"&amp;$A288&amp;"-"&amp;$AJ$2,#REF!)*AM$6)/AN$5</f>
        <v>#REF!</v>
      </c>
      <c r="AO288" s="19" t="e">
        <f>(SUMIF(#REF!,"*-Si-VEF-*-"&amp;$A288&amp;"-"&amp;$AJ$2,#REF!)*AO$6-SUMIF(#REF!,"*-Si-VEF-*-"&amp;$A288&amp;"-"&amp;$AJ$2,#REF!)*AN$6)/AO$5</f>
        <v>#REF!</v>
      </c>
      <c r="AP288" s="19" t="e">
        <f>(SUMIF(#REF!,"*-Si-VEF-*-"&amp;$A288&amp;"-"&amp;$AJ$2,#REF!)*AP$6-SUMIF(#REF!,"*-Si-VEF-*-"&amp;$A288&amp;"-"&amp;$AJ$2,#REF!)*AO$6)/AP$5</f>
        <v>#REF!</v>
      </c>
      <c r="AQ288" s="19" t="e">
        <f>(SUMIF(#REF!,"*-Si-VEF-*-"&amp;$A288&amp;"-"&amp;$AJ$2,#REF!)*AQ$6-SUMIF(#REF!,"*-Si-VEF-*-"&amp;$A288&amp;"-"&amp;$AJ$2,#REF!)*AP$6)/AQ$5</f>
        <v>#REF!</v>
      </c>
      <c r="AR288" s="19" t="e">
        <f>(SUMIF(#REF!,"*-Si-VEF-*-"&amp;$A288&amp;"-"&amp;$AJ$2,#REF!)*AR$6-SUMIF(#REF!,"*-Si-VEF-*-"&amp;$A288&amp;"-"&amp;$AJ$2,#REF!)*AQ$6)/AR$5</f>
        <v>#REF!</v>
      </c>
      <c r="AS288" s="19" t="e">
        <f>(SUMIF(#REF!,"*-Si-VEF-*-"&amp;$A288&amp;"-"&amp;$AJ$2,#REF!)*AS$6-SUMIF(#REF!,"*-Si-VEF-*-"&amp;$A288&amp;"-"&amp;$AJ$2,#REF!)*AR$6)/AS$5</f>
        <v>#REF!</v>
      </c>
      <c r="AT288" s="19" t="e">
        <f>(SUMIF(#REF!,"*-Si-VEF-*-"&amp;$A288&amp;"-"&amp;$AJ$2,#REF!)*AT$6-SUMIF(#REF!,"*-Si-VEF-*-"&amp;$A288&amp;"-"&amp;$AJ$2,#REF!)*AS$6)/AT$5</f>
        <v>#REF!</v>
      </c>
      <c r="AU288" s="19" t="e">
        <f>(SUMIF(#REF!,"*-Si-VEF-*-"&amp;$A288&amp;"-"&amp;$AJ$2,#REF!)*AU$6-SUMIF(#REF!,"*-Si-VEF-*-"&amp;$A288&amp;"-"&amp;$AJ$2,#REF!)*AT$6)/AU$5</f>
        <v>#REF!</v>
      </c>
      <c r="AV288" s="19" t="e">
        <f>(SUMIF(#REF!,"*-Si-VEF-*-"&amp;$A288&amp;"-"&amp;$AJ$2,#REF!)*AV$6-SUMIF(#REF!,"*-Si-VEF-*-"&amp;$A288&amp;"-"&amp;$AJ$2,#REF!)*AU$6)/AV$5</f>
        <v>#REF!</v>
      </c>
      <c r="AX288" s="25" t="e">
        <f>SUMIF(#REF!,"*-Si-VEQ-*-"&amp;$A288&amp;"-"&amp;$AJ$2,#REF!)</f>
        <v>#REF!</v>
      </c>
      <c r="AY288" s="20" t="e">
        <f>SUMIF(#REF!,"*-Si-VEQ-*-"&amp;$A288&amp;"-"&amp;$AJ$2,#REF!)</f>
        <v>#REF!</v>
      </c>
      <c r="AZ288" s="20" t="e">
        <f>(SUMIF(#REF!,"*-Si-VEQ-*-"&amp;$A288&amp;"-"&amp;$AJ$2,#REF!)*AZ$6-SUMIF(#REF!,"*-Si-VEQ-*-"&amp;$A288&amp;"-"&amp;$AJ$2,#REF!)*AY$6)/AZ$5</f>
        <v>#REF!</v>
      </c>
      <c r="BA288" s="20" t="e">
        <f>(SUMIF(#REF!,"*-Si-VEQ-*-"&amp;$A288&amp;"-"&amp;$AJ$2,#REF!)*BA$6-SUMIF(#REF!,"*-Si-VEQ-*-"&amp;$A288&amp;"-"&amp;$AJ$2,#REF!)*AZ$6)/BA$5</f>
        <v>#REF!</v>
      </c>
      <c r="BB288" s="20" t="e">
        <f>(SUMIF(#REF!,"*-Si-VEQ-*-"&amp;$A288&amp;"-"&amp;$AJ$2,#REF!)*BB$6-SUMIF(#REF!,"*-Si-VEQ-*-"&amp;$A288&amp;"-"&amp;$AJ$2,#REF!)*BA$6)/BB$5</f>
        <v>#REF!</v>
      </c>
      <c r="BC288" s="20" t="e">
        <f>(SUMIF(#REF!,"*-Si-VEQ-*-"&amp;$A288&amp;"-"&amp;$AJ$2,#REF!)*BC$6-SUMIF(#REF!,"*-Si-VEQ-*-"&amp;$A288&amp;"-"&amp;$AJ$2,#REF!)*BB$6)/BC$5</f>
        <v>#REF!</v>
      </c>
      <c r="BD288" s="20" t="e">
        <f>(SUMIF(#REF!,"*-Si-VEQ-*-"&amp;$A288&amp;"-"&amp;$AJ$2,#REF!)*BD$6-SUMIF(#REF!,"*-Si-VEQ-*-"&amp;$A288&amp;"-"&amp;$AJ$2,#REF!)*BC$6)/BD$5</f>
        <v>#REF!</v>
      </c>
      <c r="BE288" s="20" t="e">
        <f>(SUMIF(#REF!,"*-Si-VEQ-*-"&amp;$A288&amp;"-"&amp;$AJ$2,#REF!)*BE$6-SUMIF(#REF!,"*-Si-VEQ-*-"&amp;$A288&amp;"-"&amp;$AJ$2,#REF!)*BD$6)/BE$5</f>
        <v>#REF!</v>
      </c>
      <c r="BF288" s="20" t="e">
        <f>(SUMIF(#REF!,"*-Si-VEQ-*-"&amp;$A288&amp;"-"&amp;$AJ$2,#REF!)*BF$6-SUMIF(#REF!,"*-Si-VEQ-*-"&amp;$A288&amp;"-"&amp;$AJ$2,#REF!)*BE$6)/BF$5</f>
        <v>#REF!</v>
      </c>
      <c r="BG288" s="20" t="e">
        <f>(SUMIF(#REF!,"*-Si-VEQ-*-"&amp;$A288&amp;"-"&amp;$AJ$2,#REF!)*BG$6-SUMIF(#REF!,"*-Si-VEQ-*-"&amp;$A288&amp;"-"&amp;$AJ$2,#REF!)*BF$6)/BG$5</f>
        <v>#REF!</v>
      </c>
      <c r="BH288" s="20" t="e">
        <f>(SUMIF(#REF!,"*-Si-VEQ-*-"&amp;$A288&amp;"-"&amp;$AJ$2,#REF!)*BH$6-SUMIF(#REF!,"*-Si-VEQ-*-"&amp;$A288&amp;"-"&amp;$AJ$2,#REF!)*BG$6)/BH$5</f>
        <v>#REF!</v>
      </c>
      <c r="BI288" s="20" t="e">
        <f>(SUMIF(#REF!,"*-Si-VEQ-*-"&amp;$A288&amp;"-"&amp;$AJ$2,#REF!)*BI$6-SUMIF(#REF!,"*-Si-VEQ-*-"&amp;$A288&amp;"-"&amp;$AJ$2,#REF!)*BH$6)/BI$5</f>
        <v>#REF!</v>
      </c>
      <c r="BJ288" s="20" t="e">
        <f>(SUMIF(#REF!,"*-Si-VEQ-*-"&amp;$A288&amp;"-"&amp;$AJ$2,#REF!)*BJ$6-SUMIF(#REF!,"*-Si-VEQ-*-"&amp;$A288&amp;"-"&amp;$AJ$2,#REF!)*BI$6)/BJ$5</f>
        <v>#REF!</v>
      </c>
      <c r="BL288" s="25" t="e">
        <f>SUMIF(#REF!,"*-Si-USD-*-"&amp;$A288&amp;"-"&amp;$AJ$2,#REF!)</f>
        <v>#REF!</v>
      </c>
      <c r="BM288" s="21" t="e">
        <f>SUMIF(#REF!,"*-Si-USD-*-"&amp;$A288&amp;"-"&amp;$AJ$2,#REF!)</f>
        <v>#REF!</v>
      </c>
      <c r="BN288" s="21" t="e">
        <f>(SUMIF(#REF!,"*-Si-USD-*-"&amp;$A288&amp;"-"&amp;$AJ$2,#REF!)*BN$6-SUMIF(#REF!,"*-Si-USD-*-"&amp;$A288&amp;"-"&amp;$AJ$2,#REF!)*BM$6)/BN$5</f>
        <v>#REF!</v>
      </c>
      <c r="BO288" s="21" t="e">
        <f>(SUMIF(#REF!,"*-Si-USD-*-"&amp;$A288&amp;"-"&amp;$AJ$2,#REF!)*BO$6-SUMIF(#REF!,"*-Si-USD-*-"&amp;$A288&amp;"-"&amp;$AJ$2,#REF!)*BN$6)/BO$5</f>
        <v>#REF!</v>
      </c>
      <c r="BP288" s="21" t="e">
        <f>(SUMIF(#REF!,"*-Si-USD-*-"&amp;$A288&amp;"-"&amp;$AJ$2,#REF!)*BP$6-SUMIF(#REF!,"*-Si-USD-*-"&amp;$A288&amp;"-"&amp;$AJ$2,#REF!)*BO$6)/BP$5</f>
        <v>#REF!</v>
      </c>
      <c r="BQ288" s="21" t="e">
        <f>(SUMIF(#REF!,"*-Si-USD-*-"&amp;$A288&amp;"-"&amp;$AJ$2,#REF!)*BQ$6-SUMIF(#REF!,"*-Si-USD-*-"&amp;$A288&amp;"-"&amp;$AJ$2,#REF!)*BP$6)/BQ$5</f>
        <v>#REF!</v>
      </c>
      <c r="BR288" s="21" t="e">
        <f>(SUMIF(#REF!,"*-Si-USD-*-"&amp;$A288&amp;"-"&amp;$AJ$2,#REF!)*BR$6-SUMIF(#REF!,"*-Si-USD-*-"&amp;$A288&amp;"-"&amp;$AJ$2,#REF!)*BQ$6)/BR$5</f>
        <v>#REF!</v>
      </c>
      <c r="BS288" s="21" t="e">
        <f>(SUMIF(#REF!,"*-Si-USD-*-"&amp;$A288&amp;"-"&amp;$AJ$2,#REF!)*BS$6-SUMIF(#REF!,"*-Si-USD-*-"&amp;$A288&amp;"-"&amp;$AJ$2,#REF!)*BR$6)/BS$5</f>
        <v>#REF!</v>
      </c>
      <c r="BT288" s="21" t="e">
        <f>(SUMIF(#REF!,"*-Si-USD-*-"&amp;$A288&amp;"-"&amp;$AJ$2,#REF!)*BT$6-SUMIF(#REF!,"*-Si-USD-*-"&amp;$A288&amp;"-"&amp;$AJ$2,#REF!)*BS$6)/BT$5</f>
        <v>#REF!</v>
      </c>
      <c r="BU288" s="21" t="e">
        <f>(SUMIF(#REF!,"*-Si-USD-*-"&amp;$A288&amp;"-"&amp;$AJ$2,#REF!)*BU$6-SUMIF(#REF!,"*-Si-USD-*-"&amp;$A288&amp;"-"&amp;$AJ$2,#REF!)*BT$6)/BU$5</f>
        <v>#REF!</v>
      </c>
      <c r="BV288" s="21" t="e">
        <f>(SUMIF(#REF!,"*-Si-USD-*-"&amp;$A288&amp;"-"&amp;$AJ$2,#REF!)*BV$6-SUMIF(#REF!,"*-Si-USD-*-"&amp;$A288&amp;"-"&amp;$AJ$2,#REF!)*BU$6)/BV$5</f>
        <v>#REF!</v>
      </c>
      <c r="BW288" s="21" t="e">
        <f>(SUMIF(#REF!,"*-Si-USD-*-"&amp;$A288&amp;"-"&amp;$AJ$2,#REF!)*BW$6-SUMIF(#REF!,"*-Si-USD-*-"&amp;$A288&amp;"-"&amp;$AJ$2,#REF!)*BV$6)/BW$5</f>
        <v>#REF!</v>
      </c>
      <c r="BX288" s="21" t="e">
        <f>(SUMIF(#REF!,"*-Si-USD-*-"&amp;$A288&amp;"-"&amp;$AJ$2,#REF!)*BX$6-SUMIF(#REF!,"*-Si-USD-*-"&amp;$A288&amp;"-"&amp;$AJ$2,#REF!)*BW$6)/BX$5</f>
        <v>#REF!</v>
      </c>
      <c r="CB288" s="28">
        <f>IFERROR(1000*SUMIF(#REF!,"*-Si-*-Si-"&amp;$A288&amp;"-"&amp;$AJ$2,#REF!)/(SUM(CC288:CE288)*$BX$6),0)</f>
        <v>0</v>
      </c>
      <c r="CC288" s="22" t="e">
        <f>SUMIF(#REF!,"*-Si-VEF-Si-"&amp;$A288&amp;"-"&amp;$AJ$2,#REF!)</f>
        <v>#REF!</v>
      </c>
      <c r="CD288" s="23" t="e">
        <f>SUMIF(#REF!,"*-Si-VEQ-Si-"&amp;$A288&amp;"-"&amp;$AJ$2,#REF!)</f>
        <v>#REF!</v>
      </c>
      <c r="CE288" s="24" t="e">
        <f>SUMIF(#REF!,"*-Si-USD-Si-"&amp;$A288&amp;"-"&amp;$AJ$2,#REF!)</f>
        <v>#REF!</v>
      </c>
      <c r="CI288" s="15" t="str">
        <f t="shared" si="57"/>
        <v>E288</v>
      </c>
      <c r="CK288" s="16">
        <v>5</v>
      </c>
      <c r="CL288" s="16">
        <v>4</v>
      </c>
      <c r="CM288" s="16">
        <v>4</v>
      </c>
    </row>
    <row r="289" spans="1:91" ht="20.100000000000001" customHeight="1" x14ac:dyDescent="0.25">
      <c r="E289" s="30" t="s">
        <v>455</v>
      </c>
      <c r="N289" s="3"/>
      <c r="O289" s="3"/>
      <c r="P289" s="3"/>
      <c r="Q289" s="3"/>
      <c r="S289" s="3"/>
      <c r="T289" s="3"/>
      <c r="U289" s="3"/>
      <c r="V289" s="3"/>
      <c r="X289" s="3"/>
      <c r="Y289" s="3"/>
      <c r="Z289" s="3"/>
      <c r="AA289" s="3"/>
      <c r="AC289" s="3"/>
      <c r="AD289" s="3"/>
      <c r="AE289" s="3"/>
      <c r="AF289" s="3"/>
      <c r="CB289" s="3"/>
      <c r="CC289" s="3"/>
      <c r="CD289" s="3"/>
      <c r="CE289" s="3"/>
      <c r="CI289" s="15" t="str">
        <f t="shared" si="57"/>
        <v>E289</v>
      </c>
      <c r="CK289" s="16">
        <v>17</v>
      </c>
      <c r="CL289" s="16">
        <v>0</v>
      </c>
      <c r="CM289" s="16">
        <v>0</v>
      </c>
    </row>
    <row r="290" spans="1:91" ht="20.100000000000001" customHeight="1" x14ac:dyDescent="0.25">
      <c r="A290" s="18" t="s">
        <v>456</v>
      </c>
      <c r="E290" s="15" t="s">
        <v>457</v>
      </c>
      <c r="G290" s="15" t="str">
        <f t="shared" ref="G290:G299" si="58">"D"&amp;TEXT(ROW(H290),"000")</f>
        <v>D290</v>
      </c>
      <c r="I290" s="27">
        <f ca="1">IFERROR(1000*SUMIF(#REF!,"*-Si-*-*-"&amp;$A290&amp;"-"&amp;J$2,INDIRECT("'BD Ppto'!"&amp;#REF!))/(SUM(J290:L290)*L$415),0)</f>
        <v>0</v>
      </c>
      <c r="J290" s="19" t="e">
        <f ca="1">SUMIF(#REF!,"*-Si-VEF-*-"&amp;$A290&amp;"-"&amp;$J$2,INDIRECT("'BD Ppto'!"&amp;#REF!))</f>
        <v>#REF!</v>
      </c>
      <c r="K290" s="20" t="e">
        <f ca="1">SUMIF(#REF!,"*-Si-VEQ-*-"&amp;$A290&amp;"-"&amp;$J$2,INDIRECT("'BD Ppto'!"&amp;#REF!))</f>
        <v>#REF!</v>
      </c>
      <c r="L290" s="21" t="e">
        <f ca="1">SUMIF(#REF!,"*-Si-USD-*-"&amp;$A290&amp;"-"&amp;$J$2,INDIRECT("'BD Ppto'!"&amp;#REF!))</f>
        <v>#REF!</v>
      </c>
      <c r="N290" s="27">
        <f ca="1">IFERROR(1000*SUMIF(#REF!,"*-Si-*-*-"&amp;$A290&amp;"-"&amp;O$2,INDIRECT("'BD Ppto'!"&amp;#REF!))/(SUM(O290:Q290)*Q$415),0)</f>
        <v>0</v>
      </c>
      <c r="O290" s="19" t="e">
        <f ca="1">SUMIF(#REF!,"*-Si-VEF-*-"&amp;$A290&amp;"-"&amp;O$2,INDIRECT("'BD Ppto'!"&amp;#REF!))</f>
        <v>#REF!</v>
      </c>
      <c r="P290" s="20" t="e">
        <f ca="1">SUMIF(#REF!,"*-Si-VEQ-*-"&amp;$A290&amp;"-"&amp;O$2,INDIRECT("'BD Ppto'!"&amp;#REF!))</f>
        <v>#REF!</v>
      </c>
      <c r="Q290" s="21" t="e">
        <f ca="1">SUMIF(#REF!,"*-Si-USD-*-"&amp;$A290&amp;"-"&amp;O$2,INDIRECT("'BD Ppto'!"&amp;#REF!))</f>
        <v>#REF!</v>
      </c>
      <c r="S290" s="27">
        <f ca="1">IFERROR(1000*SUMIF(#REF!,"*-Si-*-*-"&amp;$A290&amp;"-"&amp;T$2,INDIRECT("'BD Ppto'!"&amp;#REF!))/(SUM(T290:V290)*V$415),0)</f>
        <v>0</v>
      </c>
      <c r="T290" s="19" t="e">
        <f ca="1">SUMIF(#REF!,"*-Si-VEF-*-"&amp;$A290&amp;"-"&amp;T$2,INDIRECT("'BD Ppto'!"&amp;#REF!))</f>
        <v>#REF!</v>
      </c>
      <c r="U290" s="20" t="e">
        <f ca="1">SUMIF(#REF!,"*-Si-VEQ-*-"&amp;$A290&amp;"-"&amp;T$2,INDIRECT("'BD Ppto'!"&amp;#REF!))</f>
        <v>#REF!</v>
      </c>
      <c r="V290" s="21" t="e">
        <f ca="1">SUMIF(#REF!,"*-Si-USD-*-"&amp;$A290&amp;"-"&amp;T$2,INDIRECT("'BD Ppto'!"&amp;#REF!))</f>
        <v>#REF!</v>
      </c>
      <c r="X290" s="27">
        <f ca="1">IFERROR(1000*SUMIF(#REF!,"*-Si-*-*-"&amp;$A290&amp;"-"&amp;Y$2,INDIRECT("'BD Ppto'!"&amp;#REF!))/(SUM(Y290:AA290)*AA$415),0)</f>
        <v>0</v>
      </c>
      <c r="Y290" s="19" t="e">
        <f ca="1">SUMIF(#REF!,"*-Si-VEF-*-"&amp;$A290&amp;"-"&amp;Y$2,INDIRECT("'BD Ppto'!"&amp;#REF!))</f>
        <v>#REF!</v>
      </c>
      <c r="Z290" s="20" t="e">
        <f ca="1">SUMIF(#REF!,"*-Si-VEQ-*-"&amp;$A290&amp;"-"&amp;Y$2,INDIRECT("'BD Ppto'!"&amp;#REF!))</f>
        <v>#REF!</v>
      </c>
      <c r="AA290" s="21" t="e">
        <f ca="1">SUMIF(#REF!,"*-Si-USD-*-"&amp;$A290&amp;"-"&amp;Y$2,INDIRECT("'BD Ppto'!"&amp;#REF!))</f>
        <v>#REF!</v>
      </c>
      <c r="AC290" s="28">
        <f ca="1">IFERROR(1000*SUMIF(#REF!,"*-Si-*-Si-"&amp;$A290&amp;"-"&amp;AD$2,INDIRECT("'BD Ppto'!"&amp;#REF!))/(SUM(AD290:AF290)*AF$415),0)</f>
        <v>0</v>
      </c>
      <c r="AD290" s="22" t="e">
        <f ca="1">SUMIF(#REF!,"*-Si-VEF-Si-"&amp;$A290&amp;"-"&amp;AD$2,INDIRECT("'BD Ppto'!"&amp;#REF!))</f>
        <v>#REF!</v>
      </c>
      <c r="AE290" s="23" t="e">
        <f ca="1">SUMIF(#REF!,"*-Si-VEQ-Si-"&amp;$A290&amp;"-"&amp;AD$2,INDIRECT("'BD Ppto'!"&amp;#REF!))</f>
        <v>#REF!</v>
      </c>
      <c r="AF290" s="24" t="e">
        <f ca="1">SUMIF(#REF!,"*-Si-USD-Si-"&amp;$A290&amp;"-"&amp;AD$2,INDIRECT("'BD Ppto'!"&amp;#REF!))</f>
        <v>#REF!</v>
      </c>
      <c r="AI290" s="27">
        <f>IFERROR(1000*SUMIF(#REF!,"*-Si-*-*-"&amp;$A290&amp;"-"&amp;$AJ$2,#REF!)/((SUMIF(#REF!,"*-Si-*-*-"&amp;$A290&amp;"-"&amp;$AJ$2,#REF!))*$AV$6),0)</f>
        <v>0</v>
      </c>
      <c r="AJ290" s="25" t="e">
        <f>SUMIF(#REF!,"*-Si-VEF-*-"&amp;$A290&amp;"-"&amp;$AJ$2,#REF!)</f>
        <v>#REF!</v>
      </c>
      <c r="AK290" s="19" t="e">
        <f>SUMIF(#REF!,"*-Si-VEF-*-"&amp;$A290&amp;"-"&amp;$AJ$2,#REF!)</f>
        <v>#REF!</v>
      </c>
      <c r="AL290" s="19" t="e">
        <f>(SUMIF(#REF!,"*-Si-VEF-*-"&amp;$A290&amp;"-"&amp;$AJ$2,#REF!)*AL$6-SUMIF(#REF!,"*-Si-VEF-*-"&amp;$A290&amp;"-"&amp;$AJ$2,#REF!)*AK$6)/AL$5</f>
        <v>#REF!</v>
      </c>
      <c r="AM290" s="19" t="e">
        <f>(SUMIF(#REF!,"*-Si-VEF-*-"&amp;$A290&amp;"-"&amp;$AJ$2,#REF!)*AM$6-SUMIF(#REF!,"*-Si-VEF-*-"&amp;$A290&amp;"-"&amp;$AJ$2,#REF!)*AL$6)/AM$5</f>
        <v>#REF!</v>
      </c>
      <c r="AN290" s="19" t="e">
        <f>(SUMIF(#REF!,"*-Si-VEF-*-"&amp;$A290&amp;"-"&amp;$AJ$2,#REF!)*AN$6-SUMIF(#REF!,"*-Si-VEF-*-"&amp;$A290&amp;"-"&amp;$AJ$2,#REF!)*AM$6)/AN$5</f>
        <v>#REF!</v>
      </c>
      <c r="AO290" s="19" t="e">
        <f>(SUMIF(#REF!,"*-Si-VEF-*-"&amp;$A290&amp;"-"&amp;$AJ$2,#REF!)*AO$6-SUMIF(#REF!,"*-Si-VEF-*-"&amp;$A290&amp;"-"&amp;$AJ$2,#REF!)*AN$6)/AO$5</f>
        <v>#REF!</v>
      </c>
      <c r="AP290" s="19" t="e">
        <f>(SUMIF(#REF!,"*-Si-VEF-*-"&amp;$A290&amp;"-"&amp;$AJ$2,#REF!)*AP$6-SUMIF(#REF!,"*-Si-VEF-*-"&amp;$A290&amp;"-"&amp;$AJ$2,#REF!)*AO$6)/AP$5</f>
        <v>#REF!</v>
      </c>
      <c r="AQ290" s="19" t="e">
        <f>(SUMIF(#REF!,"*-Si-VEF-*-"&amp;$A290&amp;"-"&amp;$AJ$2,#REF!)*AQ$6-SUMIF(#REF!,"*-Si-VEF-*-"&amp;$A290&amp;"-"&amp;$AJ$2,#REF!)*AP$6)/AQ$5</f>
        <v>#REF!</v>
      </c>
      <c r="AR290" s="19" t="e">
        <f>(SUMIF(#REF!,"*-Si-VEF-*-"&amp;$A290&amp;"-"&amp;$AJ$2,#REF!)*AR$6-SUMIF(#REF!,"*-Si-VEF-*-"&amp;$A290&amp;"-"&amp;$AJ$2,#REF!)*AQ$6)/AR$5</f>
        <v>#REF!</v>
      </c>
      <c r="AS290" s="19" t="e">
        <f>(SUMIF(#REF!,"*-Si-VEF-*-"&amp;$A290&amp;"-"&amp;$AJ$2,#REF!)*AS$6-SUMIF(#REF!,"*-Si-VEF-*-"&amp;$A290&amp;"-"&amp;$AJ$2,#REF!)*AR$6)/AS$5</f>
        <v>#REF!</v>
      </c>
      <c r="AT290" s="19" t="e">
        <f>(SUMIF(#REF!,"*-Si-VEF-*-"&amp;$A290&amp;"-"&amp;$AJ$2,#REF!)*AT$6-SUMIF(#REF!,"*-Si-VEF-*-"&amp;$A290&amp;"-"&amp;$AJ$2,#REF!)*AS$6)/AT$5</f>
        <v>#REF!</v>
      </c>
      <c r="AU290" s="19" t="e">
        <f>(SUMIF(#REF!,"*-Si-VEF-*-"&amp;$A290&amp;"-"&amp;$AJ$2,#REF!)*AU$6-SUMIF(#REF!,"*-Si-VEF-*-"&amp;$A290&amp;"-"&amp;$AJ$2,#REF!)*AT$6)/AU$5</f>
        <v>#REF!</v>
      </c>
      <c r="AV290" s="19" t="e">
        <f>(SUMIF(#REF!,"*-Si-VEF-*-"&amp;$A290&amp;"-"&amp;$AJ$2,#REF!)*AV$6-SUMIF(#REF!,"*-Si-VEF-*-"&amp;$A290&amp;"-"&amp;$AJ$2,#REF!)*AU$6)/AV$5</f>
        <v>#REF!</v>
      </c>
      <c r="AX290" s="25" t="e">
        <f>SUMIF(#REF!,"*-Si-VEQ-*-"&amp;$A290&amp;"-"&amp;$AJ$2,#REF!)</f>
        <v>#REF!</v>
      </c>
      <c r="AY290" s="20" t="e">
        <f>SUMIF(#REF!,"*-Si-VEQ-*-"&amp;$A290&amp;"-"&amp;$AJ$2,#REF!)</f>
        <v>#REF!</v>
      </c>
      <c r="AZ290" s="20" t="e">
        <f>(SUMIF(#REF!,"*-Si-VEQ-*-"&amp;$A290&amp;"-"&amp;$AJ$2,#REF!)*AZ$6-SUMIF(#REF!,"*-Si-VEQ-*-"&amp;$A290&amp;"-"&amp;$AJ$2,#REF!)*AY$6)/AZ$5</f>
        <v>#REF!</v>
      </c>
      <c r="BA290" s="20" t="e">
        <f>(SUMIF(#REF!,"*-Si-VEQ-*-"&amp;$A290&amp;"-"&amp;$AJ$2,#REF!)*BA$6-SUMIF(#REF!,"*-Si-VEQ-*-"&amp;$A290&amp;"-"&amp;$AJ$2,#REF!)*AZ$6)/BA$5</f>
        <v>#REF!</v>
      </c>
      <c r="BB290" s="20" t="e">
        <f>(SUMIF(#REF!,"*-Si-VEQ-*-"&amp;$A290&amp;"-"&amp;$AJ$2,#REF!)*BB$6-SUMIF(#REF!,"*-Si-VEQ-*-"&amp;$A290&amp;"-"&amp;$AJ$2,#REF!)*BA$6)/BB$5</f>
        <v>#REF!</v>
      </c>
      <c r="BC290" s="20" t="e">
        <f>(SUMIF(#REF!,"*-Si-VEQ-*-"&amp;$A290&amp;"-"&amp;$AJ$2,#REF!)*BC$6-SUMIF(#REF!,"*-Si-VEQ-*-"&amp;$A290&amp;"-"&amp;$AJ$2,#REF!)*BB$6)/BC$5</f>
        <v>#REF!</v>
      </c>
      <c r="BD290" s="20" t="e">
        <f>(SUMIF(#REF!,"*-Si-VEQ-*-"&amp;$A290&amp;"-"&amp;$AJ$2,#REF!)*BD$6-SUMIF(#REF!,"*-Si-VEQ-*-"&amp;$A290&amp;"-"&amp;$AJ$2,#REF!)*BC$6)/BD$5</f>
        <v>#REF!</v>
      </c>
      <c r="BE290" s="20" t="e">
        <f>(SUMIF(#REF!,"*-Si-VEQ-*-"&amp;$A290&amp;"-"&amp;$AJ$2,#REF!)*BE$6-SUMIF(#REF!,"*-Si-VEQ-*-"&amp;$A290&amp;"-"&amp;$AJ$2,#REF!)*BD$6)/BE$5</f>
        <v>#REF!</v>
      </c>
      <c r="BF290" s="20" t="e">
        <f>(SUMIF(#REF!,"*-Si-VEQ-*-"&amp;$A290&amp;"-"&amp;$AJ$2,#REF!)*BF$6-SUMIF(#REF!,"*-Si-VEQ-*-"&amp;$A290&amp;"-"&amp;$AJ$2,#REF!)*BE$6)/BF$5</f>
        <v>#REF!</v>
      </c>
      <c r="BG290" s="20" t="e">
        <f>(SUMIF(#REF!,"*-Si-VEQ-*-"&amp;$A290&amp;"-"&amp;$AJ$2,#REF!)*BG$6-SUMIF(#REF!,"*-Si-VEQ-*-"&amp;$A290&amp;"-"&amp;$AJ$2,#REF!)*BF$6)/BG$5</f>
        <v>#REF!</v>
      </c>
      <c r="BH290" s="20" t="e">
        <f>(SUMIF(#REF!,"*-Si-VEQ-*-"&amp;$A290&amp;"-"&amp;$AJ$2,#REF!)*BH$6-SUMIF(#REF!,"*-Si-VEQ-*-"&amp;$A290&amp;"-"&amp;$AJ$2,#REF!)*BG$6)/BH$5</f>
        <v>#REF!</v>
      </c>
      <c r="BI290" s="20" t="e">
        <f>(SUMIF(#REF!,"*-Si-VEQ-*-"&amp;$A290&amp;"-"&amp;$AJ$2,#REF!)*BI$6-SUMIF(#REF!,"*-Si-VEQ-*-"&amp;$A290&amp;"-"&amp;$AJ$2,#REF!)*BH$6)/BI$5</f>
        <v>#REF!</v>
      </c>
      <c r="BJ290" s="20" t="e">
        <f>(SUMIF(#REF!,"*-Si-VEQ-*-"&amp;$A290&amp;"-"&amp;$AJ$2,#REF!)*BJ$6-SUMIF(#REF!,"*-Si-VEQ-*-"&amp;$A290&amp;"-"&amp;$AJ$2,#REF!)*BI$6)/BJ$5</f>
        <v>#REF!</v>
      </c>
      <c r="BL290" s="25" t="e">
        <f>SUMIF(#REF!,"*-Si-USD-*-"&amp;$A290&amp;"-"&amp;$AJ$2,#REF!)</f>
        <v>#REF!</v>
      </c>
      <c r="BM290" s="21" t="e">
        <f>SUMIF(#REF!,"*-Si-USD-*-"&amp;$A290&amp;"-"&amp;$AJ$2,#REF!)</f>
        <v>#REF!</v>
      </c>
      <c r="BN290" s="21" t="e">
        <f>(SUMIF(#REF!,"*-Si-USD-*-"&amp;$A290&amp;"-"&amp;$AJ$2,#REF!)*BN$6-SUMIF(#REF!,"*-Si-USD-*-"&amp;$A290&amp;"-"&amp;$AJ$2,#REF!)*BM$6)/BN$5</f>
        <v>#REF!</v>
      </c>
      <c r="BO290" s="21" t="e">
        <f>(SUMIF(#REF!,"*-Si-USD-*-"&amp;$A290&amp;"-"&amp;$AJ$2,#REF!)*BO$6-SUMIF(#REF!,"*-Si-USD-*-"&amp;$A290&amp;"-"&amp;$AJ$2,#REF!)*BN$6)/BO$5</f>
        <v>#REF!</v>
      </c>
      <c r="BP290" s="21" t="e">
        <f>(SUMIF(#REF!,"*-Si-USD-*-"&amp;$A290&amp;"-"&amp;$AJ$2,#REF!)*BP$6-SUMIF(#REF!,"*-Si-USD-*-"&amp;$A290&amp;"-"&amp;$AJ$2,#REF!)*BO$6)/BP$5</f>
        <v>#REF!</v>
      </c>
      <c r="BQ290" s="21" t="e">
        <f>(SUMIF(#REF!,"*-Si-USD-*-"&amp;$A290&amp;"-"&amp;$AJ$2,#REF!)*BQ$6-SUMIF(#REF!,"*-Si-USD-*-"&amp;$A290&amp;"-"&amp;$AJ$2,#REF!)*BP$6)/BQ$5</f>
        <v>#REF!</v>
      </c>
      <c r="BR290" s="21" t="e">
        <f>(SUMIF(#REF!,"*-Si-USD-*-"&amp;$A290&amp;"-"&amp;$AJ$2,#REF!)*BR$6-SUMIF(#REF!,"*-Si-USD-*-"&amp;$A290&amp;"-"&amp;$AJ$2,#REF!)*BQ$6)/BR$5</f>
        <v>#REF!</v>
      </c>
      <c r="BS290" s="21" t="e">
        <f>(SUMIF(#REF!,"*-Si-USD-*-"&amp;$A290&amp;"-"&amp;$AJ$2,#REF!)*BS$6-SUMIF(#REF!,"*-Si-USD-*-"&amp;$A290&amp;"-"&amp;$AJ$2,#REF!)*BR$6)/BS$5</f>
        <v>#REF!</v>
      </c>
      <c r="BT290" s="21" t="e">
        <f>(SUMIF(#REF!,"*-Si-USD-*-"&amp;$A290&amp;"-"&amp;$AJ$2,#REF!)*BT$6-SUMIF(#REF!,"*-Si-USD-*-"&amp;$A290&amp;"-"&amp;$AJ$2,#REF!)*BS$6)/BT$5</f>
        <v>#REF!</v>
      </c>
      <c r="BU290" s="21" t="e">
        <f>(SUMIF(#REF!,"*-Si-USD-*-"&amp;$A290&amp;"-"&amp;$AJ$2,#REF!)*BU$6-SUMIF(#REF!,"*-Si-USD-*-"&amp;$A290&amp;"-"&amp;$AJ$2,#REF!)*BT$6)/BU$5</f>
        <v>#REF!</v>
      </c>
      <c r="BV290" s="21" t="e">
        <f>(SUMIF(#REF!,"*-Si-USD-*-"&amp;$A290&amp;"-"&amp;$AJ$2,#REF!)*BV$6-SUMIF(#REF!,"*-Si-USD-*-"&amp;$A290&amp;"-"&amp;$AJ$2,#REF!)*BU$6)/BV$5</f>
        <v>#REF!</v>
      </c>
      <c r="BW290" s="21" t="e">
        <f>(SUMIF(#REF!,"*-Si-USD-*-"&amp;$A290&amp;"-"&amp;$AJ$2,#REF!)*BW$6-SUMIF(#REF!,"*-Si-USD-*-"&amp;$A290&amp;"-"&amp;$AJ$2,#REF!)*BV$6)/BW$5</f>
        <v>#REF!</v>
      </c>
      <c r="BX290" s="21" t="e">
        <f>(SUMIF(#REF!,"*-Si-USD-*-"&amp;$A290&amp;"-"&amp;$AJ$2,#REF!)*BX$6-SUMIF(#REF!,"*-Si-USD-*-"&amp;$A290&amp;"-"&amp;$AJ$2,#REF!)*BW$6)/BX$5</f>
        <v>#REF!</v>
      </c>
      <c r="CB290" s="28">
        <f>IFERROR(1000*SUMIF(#REF!,"*-Si-*-Si-"&amp;$A290&amp;"-"&amp;$AJ$2,#REF!)/(SUM(CC290:CE290)*$BX$6),0)</f>
        <v>0</v>
      </c>
      <c r="CC290" s="22" t="e">
        <f>SUMIF(#REF!,"*-Si-VEF-Si-"&amp;$A290&amp;"-"&amp;$AJ$2,#REF!)</f>
        <v>#REF!</v>
      </c>
      <c r="CD290" s="23" t="e">
        <f>SUMIF(#REF!,"*-Si-VEQ-Si-"&amp;$A290&amp;"-"&amp;$AJ$2,#REF!)</f>
        <v>#REF!</v>
      </c>
      <c r="CE290" s="24" t="e">
        <f>SUMIF(#REF!,"*-Si-USD-Si-"&amp;$A290&amp;"-"&amp;$AJ$2,#REF!)</f>
        <v>#REF!</v>
      </c>
      <c r="CI290" s="15" t="str">
        <f t="shared" si="57"/>
        <v>E290</v>
      </c>
      <c r="CK290" s="16">
        <v>10</v>
      </c>
      <c r="CL290" s="16">
        <v>0</v>
      </c>
      <c r="CM290" s="16">
        <v>4</v>
      </c>
    </row>
    <row r="291" spans="1:91" ht="20.100000000000001" customHeight="1" x14ac:dyDescent="0.25">
      <c r="A291" s="18" t="s">
        <v>458</v>
      </c>
      <c r="E291" s="15" t="s">
        <v>459</v>
      </c>
      <c r="G291" s="15" t="str">
        <f t="shared" si="58"/>
        <v>D291</v>
      </c>
      <c r="I291" s="27">
        <f ca="1">IFERROR(1000*SUMIF(#REF!,"*-Si-*-*-"&amp;$A291&amp;"-"&amp;J$2,INDIRECT("'BD Ppto'!"&amp;#REF!))/(SUM(J291:L291)*L$415),0)</f>
        <v>0</v>
      </c>
      <c r="J291" s="19" t="e">
        <f ca="1">SUMIF(#REF!,"*-Si-VEF-*-"&amp;$A291&amp;"-"&amp;$J$2,INDIRECT("'BD Ppto'!"&amp;#REF!))</f>
        <v>#REF!</v>
      </c>
      <c r="K291" s="20" t="e">
        <f ca="1">SUMIF(#REF!,"*-Si-VEQ-*-"&amp;$A291&amp;"-"&amp;$J$2,INDIRECT("'BD Ppto'!"&amp;#REF!))</f>
        <v>#REF!</v>
      </c>
      <c r="L291" s="21" t="e">
        <f ca="1">SUMIF(#REF!,"*-Si-USD-*-"&amp;$A291&amp;"-"&amp;$J$2,INDIRECT("'BD Ppto'!"&amp;#REF!))</f>
        <v>#REF!</v>
      </c>
      <c r="N291" s="27">
        <f ca="1">IFERROR(1000*SUMIF(#REF!,"*-Si-*-*-"&amp;$A291&amp;"-"&amp;O$2,INDIRECT("'BD Ppto'!"&amp;#REF!))/(SUM(O291:Q291)*Q$415),0)</f>
        <v>0</v>
      </c>
      <c r="O291" s="19" t="e">
        <f ca="1">SUMIF(#REF!,"*-Si-VEF-*-"&amp;$A291&amp;"-"&amp;O$2,INDIRECT("'BD Ppto'!"&amp;#REF!))</f>
        <v>#REF!</v>
      </c>
      <c r="P291" s="20" t="e">
        <f ca="1">SUMIF(#REF!,"*-Si-VEQ-*-"&amp;$A291&amp;"-"&amp;O$2,INDIRECT("'BD Ppto'!"&amp;#REF!))</f>
        <v>#REF!</v>
      </c>
      <c r="Q291" s="21" t="e">
        <f ca="1">SUMIF(#REF!,"*-Si-USD-*-"&amp;$A291&amp;"-"&amp;O$2,INDIRECT("'BD Ppto'!"&amp;#REF!))</f>
        <v>#REF!</v>
      </c>
      <c r="S291" s="27">
        <f ca="1">IFERROR(1000*SUMIF(#REF!,"*-Si-*-*-"&amp;$A291&amp;"-"&amp;T$2,INDIRECT("'BD Ppto'!"&amp;#REF!))/(SUM(T291:V291)*V$415),0)</f>
        <v>0</v>
      </c>
      <c r="T291" s="19" t="e">
        <f ca="1">SUMIF(#REF!,"*-Si-VEF-*-"&amp;$A291&amp;"-"&amp;T$2,INDIRECT("'BD Ppto'!"&amp;#REF!))</f>
        <v>#REF!</v>
      </c>
      <c r="U291" s="20" t="e">
        <f ca="1">SUMIF(#REF!,"*-Si-VEQ-*-"&amp;$A291&amp;"-"&amp;T$2,INDIRECT("'BD Ppto'!"&amp;#REF!))</f>
        <v>#REF!</v>
      </c>
      <c r="V291" s="21" t="e">
        <f ca="1">SUMIF(#REF!,"*-Si-USD-*-"&amp;$A291&amp;"-"&amp;T$2,INDIRECT("'BD Ppto'!"&amp;#REF!))</f>
        <v>#REF!</v>
      </c>
      <c r="X291" s="27">
        <f ca="1">IFERROR(1000*SUMIF(#REF!,"*-Si-*-*-"&amp;$A291&amp;"-"&amp;Y$2,INDIRECT("'BD Ppto'!"&amp;#REF!))/(SUM(Y291:AA291)*AA$415),0)</f>
        <v>0</v>
      </c>
      <c r="Y291" s="19" t="e">
        <f ca="1">SUMIF(#REF!,"*-Si-VEF-*-"&amp;$A291&amp;"-"&amp;Y$2,INDIRECT("'BD Ppto'!"&amp;#REF!))</f>
        <v>#REF!</v>
      </c>
      <c r="Z291" s="20" t="e">
        <f ca="1">SUMIF(#REF!,"*-Si-VEQ-*-"&amp;$A291&amp;"-"&amp;Y$2,INDIRECT("'BD Ppto'!"&amp;#REF!))</f>
        <v>#REF!</v>
      </c>
      <c r="AA291" s="21" t="e">
        <f ca="1">SUMIF(#REF!,"*-Si-USD-*-"&amp;$A291&amp;"-"&amp;Y$2,INDIRECT("'BD Ppto'!"&amp;#REF!))</f>
        <v>#REF!</v>
      </c>
      <c r="AC291" s="28">
        <f ca="1">IFERROR(1000*SUMIF(#REF!,"*-Si-*-Si-"&amp;$A291&amp;"-"&amp;AD$2,INDIRECT("'BD Ppto'!"&amp;#REF!))/(SUM(AD291:AF291)*AF$415),0)</f>
        <v>0</v>
      </c>
      <c r="AD291" s="22" t="e">
        <f ca="1">SUMIF(#REF!,"*-Si-VEF-Si-"&amp;$A291&amp;"-"&amp;AD$2,INDIRECT("'BD Ppto'!"&amp;#REF!))</f>
        <v>#REF!</v>
      </c>
      <c r="AE291" s="23" t="e">
        <f ca="1">SUMIF(#REF!,"*-Si-VEQ-Si-"&amp;$A291&amp;"-"&amp;AD$2,INDIRECT("'BD Ppto'!"&amp;#REF!))</f>
        <v>#REF!</v>
      </c>
      <c r="AF291" s="24" t="e">
        <f ca="1">SUMIF(#REF!,"*-Si-USD-Si-"&amp;$A291&amp;"-"&amp;AD$2,INDIRECT("'BD Ppto'!"&amp;#REF!))</f>
        <v>#REF!</v>
      </c>
      <c r="AI291" s="27">
        <f>IFERROR(1000*SUMIF(#REF!,"*-Si-*-*-"&amp;$A291&amp;"-"&amp;$AJ$2,#REF!)/((SUMIF(#REF!,"*-Si-*-*-"&amp;$A291&amp;"-"&amp;$AJ$2,#REF!))*$AV$6),0)</f>
        <v>0</v>
      </c>
      <c r="AJ291" s="25" t="e">
        <f>SUMIF(#REF!,"*-Si-VEF-*-"&amp;$A291&amp;"-"&amp;$AJ$2,#REF!)</f>
        <v>#REF!</v>
      </c>
      <c r="AK291" s="19" t="e">
        <f>SUMIF(#REF!,"*-Si-VEF-*-"&amp;$A291&amp;"-"&amp;$AJ$2,#REF!)</f>
        <v>#REF!</v>
      </c>
      <c r="AL291" s="19" t="e">
        <f>(SUMIF(#REF!,"*-Si-VEF-*-"&amp;$A291&amp;"-"&amp;$AJ$2,#REF!)*AL$6-SUMIF(#REF!,"*-Si-VEF-*-"&amp;$A291&amp;"-"&amp;$AJ$2,#REF!)*AK$6)/AL$5</f>
        <v>#REF!</v>
      </c>
      <c r="AM291" s="19" t="e">
        <f>(SUMIF(#REF!,"*-Si-VEF-*-"&amp;$A291&amp;"-"&amp;$AJ$2,#REF!)*AM$6-SUMIF(#REF!,"*-Si-VEF-*-"&amp;$A291&amp;"-"&amp;$AJ$2,#REF!)*AL$6)/AM$5</f>
        <v>#REF!</v>
      </c>
      <c r="AN291" s="19" t="e">
        <f>(SUMIF(#REF!,"*-Si-VEF-*-"&amp;$A291&amp;"-"&amp;$AJ$2,#REF!)*AN$6-SUMIF(#REF!,"*-Si-VEF-*-"&amp;$A291&amp;"-"&amp;$AJ$2,#REF!)*AM$6)/AN$5</f>
        <v>#REF!</v>
      </c>
      <c r="AO291" s="19" t="e">
        <f>(SUMIF(#REF!,"*-Si-VEF-*-"&amp;$A291&amp;"-"&amp;$AJ$2,#REF!)*AO$6-SUMIF(#REF!,"*-Si-VEF-*-"&amp;$A291&amp;"-"&amp;$AJ$2,#REF!)*AN$6)/AO$5</f>
        <v>#REF!</v>
      </c>
      <c r="AP291" s="19" t="e">
        <f>(SUMIF(#REF!,"*-Si-VEF-*-"&amp;$A291&amp;"-"&amp;$AJ$2,#REF!)*AP$6-SUMIF(#REF!,"*-Si-VEF-*-"&amp;$A291&amp;"-"&amp;$AJ$2,#REF!)*AO$6)/AP$5</f>
        <v>#REF!</v>
      </c>
      <c r="AQ291" s="19" t="e">
        <f>(SUMIF(#REF!,"*-Si-VEF-*-"&amp;$A291&amp;"-"&amp;$AJ$2,#REF!)*AQ$6-SUMIF(#REF!,"*-Si-VEF-*-"&amp;$A291&amp;"-"&amp;$AJ$2,#REF!)*AP$6)/AQ$5</f>
        <v>#REF!</v>
      </c>
      <c r="AR291" s="19" t="e">
        <f>(SUMIF(#REF!,"*-Si-VEF-*-"&amp;$A291&amp;"-"&amp;$AJ$2,#REF!)*AR$6-SUMIF(#REF!,"*-Si-VEF-*-"&amp;$A291&amp;"-"&amp;$AJ$2,#REF!)*AQ$6)/AR$5</f>
        <v>#REF!</v>
      </c>
      <c r="AS291" s="19" t="e">
        <f>(SUMIF(#REF!,"*-Si-VEF-*-"&amp;$A291&amp;"-"&amp;$AJ$2,#REF!)*AS$6-SUMIF(#REF!,"*-Si-VEF-*-"&amp;$A291&amp;"-"&amp;$AJ$2,#REF!)*AR$6)/AS$5</f>
        <v>#REF!</v>
      </c>
      <c r="AT291" s="19" t="e">
        <f>(SUMIF(#REF!,"*-Si-VEF-*-"&amp;$A291&amp;"-"&amp;$AJ$2,#REF!)*AT$6-SUMIF(#REF!,"*-Si-VEF-*-"&amp;$A291&amp;"-"&amp;$AJ$2,#REF!)*AS$6)/AT$5</f>
        <v>#REF!</v>
      </c>
      <c r="AU291" s="19" t="e">
        <f>(SUMIF(#REF!,"*-Si-VEF-*-"&amp;$A291&amp;"-"&amp;$AJ$2,#REF!)*AU$6-SUMIF(#REF!,"*-Si-VEF-*-"&amp;$A291&amp;"-"&amp;$AJ$2,#REF!)*AT$6)/AU$5</f>
        <v>#REF!</v>
      </c>
      <c r="AV291" s="19" t="e">
        <f>(SUMIF(#REF!,"*-Si-VEF-*-"&amp;$A291&amp;"-"&amp;$AJ$2,#REF!)*AV$6-SUMIF(#REF!,"*-Si-VEF-*-"&amp;$A291&amp;"-"&amp;$AJ$2,#REF!)*AU$6)/AV$5</f>
        <v>#REF!</v>
      </c>
      <c r="AX291" s="25" t="e">
        <f>SUMIF(#REF!,"*-Si-VEQ-*-"&amp;$A291&amp;"-"&amp;$AJ$2,#REF!)</f>
        <v>#REF!</v>
      </c>
      <c r="AY291" s="20" t="e">
        <f>SUMIF(#REF!,"*-Si-VEQ-*-"&amp;$A291&amp;"-"&amp;$AJ$2,#REF!)</f>
        <v>#REF!</v>
      </c>
      <c r="AZ291" s="20" t="e">
        <f>(SUMIF(#REF!,"*-Si-VEQ-*-"&amp;$A291&amp;"-"&amp;$AJ$2,#REF!)*AZ$6-SUMIF(#REF!,"*-Si-VEQ-*-"&amp;$A291&amp;"-"&amp;$AJ$2,#REF!)*AY$6)/AZ$5</f>
        <v>#REF!</v>
      </c>
      <c r="BA291" s="20" t="e">
        <f>(SUMIF(#REF!,"*-Si-VEQ-*-"&amp;$A291&amp;"-"&amp;$AJ$2,#REF!)*BA$6-SUMIF(#REF!,"*-Si-VEQ-*-"&amp;$A291&amp;"-"&amp;$AJ$2,#REF!)*AZ$6)/BA$5</f>
        <v>#REF!</v>
      </c>
      <c r="BB291" s="20" t="e">
        <f>(SUMIF(#REF!,"*-Si-VEQ-*-"&amp;$A291&amp;"-"&amp;$AJ$2,#REF!)*BB$6-SUMIF(#REF!,"*-Si-VEQ-*-"&amp;$A291&amp;"-"&amp;$AJ$2,#REF!)*BA$6)/BB$5</f>
        <v>#REF!</v>
      </c>
      <c r="BC291" s="20" t="e">
        <f>(SUMIF(#REF!,"*-Si-VEQ-*-"&amp;$A291&amp;"-"&amp;$AJ$2,#REF!)*BC$6-SUMIF(#REF!,"*-Si-VEQ-*-"&amp;$A291&amp;"-"&amp;$AJ$2,#REF!)*BB$6)/BC$5</f>
        <v>#REF!</v>
      </c>
      <c r="BD291" s="20" t="e">
        <f>(SUMIF(#REF!,"*-Si-VEQ-*-"&amp;$A291&amp;"-"&amp;$AJ$2,#REF!)*BD$6-SUMIF(#REF!,"*-Si-VEQ-*-"&amp;$A291&amp;"-"&amp;$AJ$2,#REF!)*BC$6)/BD$5</f>
        <v>#REF!</v>
      </c>
      <c r="BE291" s="20" t="e">
        <f>(SUMIF(#REF!,"*-Si-VEQ-*-"&amp;$A291&amp;"-"&amp;$AJ$2,#REF!)*BE$6-SUMIF(#REF!,"*-Si-VEQ-*-"&amp;$A291&amp;"-"&amp;$AJ$2,#REF!)*BD$6)/BE$5</f>
        <v>#REF!</v>
      </c>
      <c r="BF291" s="20" t="e">
        <f>(SUMIF(#REF!,"*-Si-VEQ-*-"&amp;$A291&amp;"-"&amp;$AJ$2,#REF!)*BF$6-SUMIF(#REF!,"*-Si-VEQ-*-"&amp;$A291&amp;"-"&amp;$AJ$2,#REF!)*BE$6)/BF$5</f>
        <v>#REF!</v>
      </c>
      <c r="BG291" s="20" t="e">
        <f>(SUMIF(#REF!,"*-Si-VEQ-*-"&amp;$A291&amp;"-"&amp;$AJ$2,#REF!)*BG$6-SUMIF(#REF!,"*-Si-VEQ-*-"&amp;$A291&amp;"-"&amp;$AJ$2,#REF!)*BF$6)/BG$5</f>
        <v>#REF!</v>
      </c>
      <c r="BH291" s="20" t="e">
        <f>(SUMIF(#REF!,"*-Si-VEQ-*-"&amp;$A291&amp;"-"&amp;$AJ$2,#REF!)*BH$6-SUMIF(#REF!,"*-Si-VEQ-*-"&amp;$A291&amp;"-"&amp;$AJ$2,#REF!)*BG$6)/BH$5</f>
        <v>#REF!</v>
      </c>
      <c r="BI291" s="20" t="e">
        <f>(SUMIF(#REF!,"*-Si-VEQ-*-"&amp;$A291&amp;"-"&amp;$AJ$2,#REF!)*BI$6-SUMIF(#REF!,"*-Si-VEQ-*-"&amp;$A291&amp;"-"&amp;$AJ$2,#REF!)*BH$6)/BI$5</f>
        <v>#REF!</v>
      </c>
      <c r="BJ291" s="20" t="e">
        <f>(SUMIF(#REF!,"*-Si-VEQ-*-"&amp;$A291&amp;"-"&amp;$AJ$2,#REF!)*BJ$6-SUMIF(#REF!,"*-Si-VEQ-*-"&amp;$A291&amp;"-"&amp;$AJ$2,#REF!)*BI$6)/BJ$5</f>
        <v>#REF!</v>
      </c>
      <c r="BL291" s="25" t="e">
        <f>SUMIF(#REF!,"*-Si-USD-*-"&amp;$A291&amp;"-"&amp;$AJ$2,#REF!)</f>
        <v>#REF!</v>
      </c>
      <c r="BM291" s="21" t="e">
        <f>SUMIF(#REF!,"*-Si-USD-*-"&amp;$A291&amp;"-"&amp;$AJ$2,#REF!)</f>
        <v>#REF!</v>
      </c>
      <c r="BN291" s="21" t="e">
        <f>(SUMIF(#REF!,"*-Si-USD-*-"&amp;$A291&amp;"-"&amp;$AJ$2,#REF!)*BN$6-SUMIF(#REF!,"*-Si-USD-*-"&amp;$A291&amp;"-"&amp;$AJ$2,#REF!)*BM$6)/BN$5</f>
        <v>#REF!</v>
      </c>
      <c r="BO291" s="21" t="e">
        <f>(SUMIF(#REF!,"*-Si-USD-*-"&amp;$A291&amp;"-"&amp;$AJ$2,#REF!)*BO$6-SUMIF(#REF!,"*-Si-USD-*-"&amp;$A291&amp;"-"&amp;$AJ$2,#REF!)*BN$6)/BO$5</f>
        <v>#REF!</v>
      </c>
      <c r="BP291" s="21" t="e">
        <f>(SUMIF(#REF!,"*-Si-USD-*-"&amp;$A291&amp;"-"&amp;$AJ$2,#REF!)*BP$6-SUMIF(#REF!,"*-Si-USD-*-"&amp;$A291&amp;"-"&amp;$AJ$2,#REF!)*BO$6)/BP$5</f>
        <v>#REF!</v>
      </c>
      <c r="BQ291" s="21" t="e">
        <f>(SUMIF(#REF!,"*-Si-USD-*-"&amp;$A291&amp;"-"&amp;$AJ$2,#REF!)*BQ$6-SUMIF(#REF!,"*-Si-USD-*-"&amp;$A291&amp;"-"&amp;$AJ$2,#REF!)*BP$6)/BQ$5</f>
        <v>#REF!</v>
      </c>
      <c r="BR291" s="21" t="e">
        <f>(SUMIF(#REF!,"*-Si-USD-*-"&amp;$A291&amp;"-"&amp;$AJ$2,#REF!)*BR$6-SUMIF(#REF!,"*-Si-USD-*-"&amp;$A291&amp;"-"&amp;$AJ$2,#REF!)*BQ$6)/BR$5</f>
        <v>#REF!</v>
      </c>
      <c r="BS291" s="21" t="e">
        <f>(SUMIF(#REF!,"*-Si-USD-*-"&amp;$A291&amp;"-"&amp;$AJ$2,#REF!)*BS$6-SUMIF(#REF!,"*-Si-USD-*-"&amp;$A291&amp;"-"&amp;$AJ$2,#REF!)*BR$6)/BS$5</f>
        <v>#REF!</v>
      </c>
      <c r="BT291" s="21" t="e">
        <f>(SUMIF(#REF!,"*-Si-USD-*-"&amp;$A291&amp;"-"&amp;$AJ$2,#REF!)*BT$6-SUMIF(#REF!,"*-Si-USD-*-"&amp;$A291&amp;"-"&amp;$AJ$2,#REF!)*BS$6)/BT$5</f>
        <v>#REF!</v>
      </c>
      <c r="BU291" s="21" t="e">
        <f>(SUMIF(#REF!,"*-Si-USD-*-"&amp;$A291&amp;"-"&amp;$AJ$2,#REF!)*BU$6-SUMIF(#REF!,"*-Si-USD-*-"&amp;$A291&amp;"-"&amp;$AJ$2,#REF!)*BT$6)/BU$5</f>
        <v>#REF!</v>
      </c>
      <c r="BV291" s="21" t="e">
        <f>(SUMIF(#REF!,"*-Si-USD-*-"&amp;$A291&amp;"-"&amp;$AJ$2,#REF!)*BV$6-SUMIF(#REF!,"*-Si-USD-*-"&amp;$A291&amp;"-"&amp;$AJ$2,#REF!)*BU$6)/BV$5</f>
        <v>#REF!</v>
      </c>
      <c r="BW291" s="21" t="e">
        <f>(SUMIF(#REF!,"*-Si-USD-*-"&amp;$A291&amp;"-"&amp;$AJ$2,#REF!)*BW$6-SUMIF(#REF!,"*-Si-USD-*-"&amp;$A291&amp;"-"&amp;$AJ$2,#REF!)*BV$6)/BW$5</f>
        <v>#REF!</v>
      </c>
      <c r="BX291" s="21" t="e">
        <f>(SUMIF(#REF!,"*-Si-USD-*-"&amp;$A291&amp;"-"&amp;$AJ$2,#REF!)*BX$6-SUMIF(#REF!,"*-Si-USD-*-"&amp;$A291&amp;"-"&amp;$AJ$2,#REF!)*BW$6)/BX$5</f>
        <v>#REF!</v>
      </c>
      <c r="CB291" s="28">
        <f>IFERROR(1000*SUMIF(#REF!,"*-Si-*-Si-"&amp;$A291&amp;"-"&amp;$AJ$2,#REF!)/(SUM(CC291:CE291)*$BX$6),0)</f>
        <v>0</v>
      </c>
      <c r="CC291" s="22" t="e">
        <f>SUMIF(#REF!,"*-Si-VEF-Si-"&amp;$A291&amp;"-"&amp;$AJ$2,#REF!)</f>
        <v>#REF!</v>
      </c>
      <c r="CD291" s="23" t="e">
        <f>SUMIF(#REF!,"*-Si-VEQ-Si-"&amp;$A291&amp;"-"&amp;$AJ$2,#REF!)</f>
        <v>#REF!</v>
      </c>
      <c r="CE291" s="24" t="e">
        <f>SUMIF(#REF!,"*-Si-USD-Si-"&amp;$A291&amp;"-"&amp;$AJ$2,#REF!)</f>
        <v>#REF!</v>
      </c>
      <c r="CI291" s="15" t="str">
        <f t="shared" si="57"/>
        <v>E291</v>
      </c>
      <c r="CK291" s="16">
        <v>10</v>
      </c>
      <c r="CL291" s="16">
        <v>0</v>
      </c>
      <c r="CM291" s="16">
        <v>4</v>
      </c>
    </row>
    <row r="292" spans="1:91" ht="20.100000000000001" customHeight="1" x14ac:dyDescent="0.25">
      <c r="A292" s="18" t="s">
        <v>460</v>
      </c>
      <c r="E292" s="15" t="s">
        <v>461</v>
      </c>
      <c r="G292" s="15" t="str">
        <f t="shared" si="58"/>
        <v>D292</v>
      </c>
      <c r="I292" s="27">
        <f ca="1">IFERROR(1000*SUMIF(#REF!,"*-Si-*-*-"&amp;$A292&amp;"-"&amp;J$2,INDIRECT("'BD Ppto'!"&amp;#REF!))/(SUM(J292:L292)*L$415),0)</f>
        <v>0</v>
      </c>
      <c r="J292" s="19" t="e">
        <f ca="1">SUMIF(#REF!,"*-Si-VEF-*-"&amp;$A292&amp;"-"&amp;$J$2,INDIRECT("'BD Ppto'!"&amp;#REF!))</f>
        <v>#REF!</v>
      </c>
      <c r="K292" s="20" t="e">
        <f ca="1">SUMIF(#REF!,"*-Si-VEQ-*-"&amp;$A292&amp;"-"&amp;$J$2,INDIRECT("'BD Ppto'!"&amp;#REF!))</f>
        <v>#REF!</v>
      </c>
      <c r="L292" s="21" t="e">
        <f ca="1">SUMIF(#REF!,"*-Si-USD-*-"&amp;$A292&amp;"-"&amp;$J$2,INDIRECT("'BD Ppto'!"&amp;#REF!))</f>
        <v>#REF!</v>
      </c>
      <c r="N292" s="27">
        <f ca="1">IFERROR(1000*SUMIF(#REF!,"*-Si-*-*-"&amp;$A292&amp;"-"&amp;O$2,INDIRECT("'BD Ppto'!"&amp;#REF!))/(SUM(O292:Q292)*Q$415),0)</f>
        <v>0</v>
      </c>
      <c r="O292" s="19" t="e">
        <f ca="1">SUMIF(#REF!,"*-Si-VEF-*-"&amp;$A292&amp;"-"&amp;O$2,INDIRECT("'BD Ppto'!"&amp;#REF!))</f>
        <v>#REF!</v>
      </c>
      <c r="P292" s="20" t="e">
        <f ca="1">SUMIF(#REF!,"*-Si-VEQ-*-"&amp;$A292&amp;"-"&amp;O$2,INDIRECT("'BD Ppto'!"&amp;#REF!))</f>
        <v>#REF!</v>
      </c>
      <c r="Q292" s="21" t="e">
        <f ca="1">SUMIF(#REF!,"*-Si-USD-*-"&amp;$A292&amp;"-"&amp;O$2,INDIRECT("'BD Ppto'!"&amp;#REF!))</f>
        <v>#REF!</v>
      </c>
      <c r="S292" s="27">
        <f ca="1">IFERROR(1000*SUMIF(#REF!,"*-Si-*-*-"&amp;$A292&amp;"-"&amp;T$2,INDIRECT("'BD Ppto'!"&amp;#REF!))/(SUM(T292:V292)*V$415),0)</f>
        <v>0</v>
      </c>
      <c r="T292" s="19" t="e">
        <f ca="1">SUMIF(#REF!,"*-Si-VEF-*-"&amp;$A292&amp;"-"&amp;T$2,INDIRECT("'BD Ppto'!"&amp;#REF!))</f>
        <v>#REF!</v>
      </c>
      <c r="U292" s="20" t="e">
        <f ca="1">SUMIF(#REF!,"*-Si-VEQ-*-"&amp;$A292&amp;"-"&amp;T$2,INDIRECT("'BD Ppto'!"&amp;#REF!))</f>
        <v>#REF!</v>
      </c>
      <c r="V292" s="21" t="e">
        <f ca="1">SUMIF(#REF!,"*-Si-USD-*-"&amp;$A292&amp;"-"&amp;T$2,INDIRECT("'BD Ppto'!"&amp;#REF!))</f>
        <v>#REF!</v>
      </c>
      <c r="X292" s="27">
        <f ca="1">IFERROR(1000*SUMIF(#REF!,"*-Si-*-*-"&amp;$A292&amp;"-"&amp;Y$2,INDIRECT("'BD Ppto'!"&amp;#REF!))/(SUM(Y292:AA292)*AA$415),0)</f>
        <v>0</v>
      </c>
      <c r="Y292" s="19" t="e">
        <f ca="1">SUMIF(#REF!,"*-Si-VEF-*-"&amp;$A292&amp;"-"&amp;Y$2,INDIRECT("'BD Ppto'!"&amp;#REF!))</f>
        <v>#REF!</v>
      </c>
      <c r="Z292" s="20" t="e">
        <f ca="1">SUMIF(#REF!,"*-Si-VEQ-*-"&amp;$A292&amp;"-"&amp;Y$2,INDIRECT("'BD Ppto'!"&amp;#REF!))</f>
        <v>#REF!</v>
      </c>
      <c r="AA292" s="21" t="e">
        <f ca="1">SUMIF(#REF!,"*-Si-USD-*-"&amp;$A292&amp;"-"&amp;Y$2,INDIRECT("'BD Ppto'!"&amp;#REF!))</f>
        <v>#REF!</v>
      </c>
      <c r="AC292" s="28">
        <f ca="1">IFERROR(1000*SUMIF(#REF!,"*-Si-*-Si-"&amp;$A292&amp;"-"&amp;AD$2,INDIRECT("'BD Ppto'!"&amp;#REF!))/(SUM(AD292:AF292)*AF$415),0)</f>
        <v>0</v>
      </c>
      <c r="AD292" s="22" t="e">
        <f ca="1">SUMIF(#REF!,"*-Si-VEF-Si-"&amp;$A292&amp;"-"&amp;AD$2,INDIRECT("'BD Ppto'!"&amp;#REF!))</f>
        <v>#REF!</v>
      </c>
      <c r="AE292" s="23" t="e">
        <f ca="1">SUMIF(#REF!,"*-Si-VEQ-Si-"&amp;$A292&amp;"-"&amp;AD$2,INDIRECT("'BD Ppto'!"&amp;#REF!))</f>
        <v>#REF!</v>
      </c>
      <c r="AF292" s="24" t="e">
        <f ca="1">SUMIF(#REF!,"*-Si-USD-Si-"&amp;$A292&amp;"-"&amp;AD$2,INDIRECT("'BD Ppto'!"&amp;#REF!))</f>
        <v>#REF!</v>
      </c>
      <c r="AI292" s="27">
        <f>IFERROR(1000*SUMIF(#REF!,"*-Si-*-*-"&amp;$A292&amp;"-"&amp;$AJ$2,#REF!)/((SUMIF(#REF!,"*-Si-*-*-"&amp;$A292&amp;"-"&amp;$AJ$2,#REF!))*$AV$6),0)</f>
        <v>0</v>
      </c>
      <c r="AJ292" s="25" t="e">
        <f>SUMIF(#REF!,"*-Si-VEF-*-"&amp;$A292&amp;"-"&amp;$AJ$2,#REF!)</f>
        <v>#REF!</v>
      </c>
      <c r="AK292" s="19" t="e">
        <f>SUMIF(#REF!,"*-Si-VEF-*-"&amp;$A292&amp;"-"&amp;$AJ$2,#REF!)</f>
        <v>#REF!</v>
      </c>
      <c r="AL292" s="19" t="e">
        <f>(SUMIF(#REF!,"*-Si-VEF-*-"&amp;$A292&amp;"-"&amp;$AJ$2,#REF!)*AL$6-SUMIF(#REF!,"*-Si-VEF-*-"&amp;$A292&amp;"-"&amp;$AJ$2,#REF!)*AK$6)/AL$5</f>
        <v>#REF!</v>
      </c>
      <c r="AM292" s="19" t="e">
        <f>(SUMIF(#REF!,"*-Si-VEF-*-"&amp;$A292&amp;"-"&amp;$AJ$2,#REF!)*AM$6-SUMIF(#REF!,"*-Si-VEF-*-"&amp;$A292&amp;"-"&amp;$AJ$2,#REF!)*AL$6)/AM$5</f>
        <v>#REF!</v>
      </c>
      <c r="AN292" s="19" t="e">
        <f>(SUMIF(#REF!,"*-Si-VEF-*-"&amp;$A292&amp;"-"&amp;$AJ$2,#REF!)*AN$6-SUMIF(#REF!,"*-Si-VEF-*-"&amp;$A292&amp;"-"&amp;$AJ$2,#REF!)*AM$6)/AN$5</f>
        <v>#REF!</v>
      </c>
      <c r="AO292" s="19" t="e">
        <f>(SUMIF(#REF!,"*-Si-VEF-*-"&amp;$A292&amp;"-"&amp;$AJ$2,#REF!)*AO$6-SUMIF(#REF!,"*-Si-VEF-*-"&amp;$A292&amp;"-"&amp;$AJ$2,#REF!)*AN$6)/AO$5</f>
        <v>#REF!</v>
      </c>
      <c r="AP292" s="19" t="e">
        <f>(SUMIF(#REF!,"*-Si-VEF-*-"&amp;$A292&amp;"-"&amp;$AJ$2,#REF!)*AP$6-SUMIF(#REF!,"*-Si-VEF-*-"&amp;$A292&amp;"-"&amp;$AJ$2,#REF!)*AO$6)/AP$5</f>
        <v>#REF!</v>
      </c>
      <c r="AQ292" s="19" t="e">
        <f>(SUMIF(#REF!,"*-Si-VEF-*-"&amp;$A292&amp;"-"&amp;$AJ$2,#REF!)*AQ$6-SUMIF(#REF!,"*-Si-VEF-*-"&amp;$A292&amp;"-"&amp;$AJ$2,#REF!)*AP$6)/AQ$5</f>
        <v>#REF!</v>
      </c>
      <c r="AR292" s="19" t="e">
        <f>(SUMIF(#REF!,"*-Si-VEF-*-"&amp;$A292&amp;"-"&amp;$AJ$2,#REF!)*AR$6-SUMIF(#REF!,"*-Si-VEF-*-"&amp;$A292&amp;"-"&amp;$AJ$2,#REF!)*AQ$6)/AR$5</f>
        <v>#REF!</v>
      </c>
      <c r="AS292" s="19" t="e">
        <f>(SUMIF(#REF!,"*-Si-VEF-*-"&amp;$A292&amp;"-"&amp;$AJ$2,#REF!)*AS$6-SUMIF(#REF!,"*-Si-VEF-*-"&amp;$A292&amp;"-"&amp;$AJ$2,#REF!)*AR$6)/AS$5</f>
        <v>#REF!</v>
      </c>
      <c r="AT292" s="19" t="e">
        <f>(SUMIF(#REF!,"*-Si-VEF-*-"&amp;$A292&amp;"-"&amp;$AJ$2,#REF!)*AT$6-SUMIF(#REF!,"*-Si-VEF-*-"&amp;$A292&amp;"-"&amp;$AJ$2,#REF!)*AS$6)/AT$5</f>
        <v>#REF!</v>
      </c>
      <c r="AU292" s="19" t="e">
        <f>(SUMIF(#REF!,"*-Si-VEF-*-"&amp;$A292&amp;"-"&amp;$AJ$2,#REF!)*AU$6-SUMIF(#REF!,"*-Si-VEF-*-"&amp;$A292&amp;"-"&amp;$AJ$2,#REF!)*AT$6)/AU$5</f>
        <v>#REF!</v>
      </c>
      <c r="AV292" s="19" t="e">
        <f>(SUMIF(#REF!,"*-Si-VEF-*-"&amp;$A292&amp;"-"&amp;$AJ$2,#REF!)*AV$6-SUMIF(#REF!,"*-Si-VEF-*-"&amp;$A292&amp;"-"&amp;$AJ$2,#REF!)*AU$6)/AV$5</f>
        <v>#REF!</v>
      </c>
      <c r="AX292" s="25" t="e">
        <f>SUMIF(#REF!,"*-Si-VEQ-*-"&amp;$A292&amp;"-"&amp;$AJ$2,#REF!)</f>
        <v>#REF!</v>
      </c>
      <c r="AY292" s="20" t="e">
        <f>SUMIF(#REF!,"*-Si-VEQ-*-"&amp;$A292&amp;"-"&amp;$AJ$2,#REF!)</f>
        <v>#REF!</v>
      </c>
      <c r="AZ292" s="20" t="e">
        <f>(SUMIF(#REF!,"*-Si-VEQ-*-"&amp;$A292&amp;"-"&amp;$AJ$2,#REF!)*AZ$6-SUMIF(#REF!,"*-Si-VEQ-*-"&amp;$A292&amp;"-"&amp;$AJ$2,#REF!)*AY$6)/AZ$5</f>
        <v>#REF!</v>
      </c>
      <c r="BA292" s="20" t="e">
        <f>(SUMIF(#REF!,"*-Si-VEQ-*-"&amp;$A292&amp;"-"&amp;$AJ$2,#REF!)*BA$6-SUMIF(#REF!,"*-Si-VEQ-*-"&amp;$A292&amp;"-"&amp;$AJ$2,#REF!)*AZ$6)/BA$5</f>
        <v>#REF!</v>
      </c>
      <c r="BB292" s="20" t="e">
        <f>(SUMIF(#REF!,"*-Si-VEQ-*-"&amp;$A292&amp;"-"&amp;$AJ$2,#REF!)*BB$6-SUMIF(#REF!,"*-Si-VEQ-*-"&amp;$A292&amp;"-"&amp;$AJ$2,#REF!)*BA$6)/BB$5</f>
        <v>#REF!</v>
      </c>
      <c r="BC292" s="20" t="e">
        <f>(SUMIF(#REF!,"*-Si-VEQ-*-"&amp;$A292&amp;"-"&amp;$AJ$2,#REF!)*BC$6-SUMIF(#REF!,"*-Si-VEQ-*-"&amp;$A292&amp;"-"&amp;$AJ$2,#REF!)*BB$6)/BC$5</f>
        <v>#REF!</v>
      </c>
      <c r="BD292" s="20" t="e">
        <f>(SUMIF(#REF!,"*-Si-VEQ-*-"&amp;$A292&amp;"-"&amp;$AJ$2,#REF!)*BD$6-SUMIF(#REF!,"*-Si-VEQ-*-"&amp;$A292&amp;"-"&amp;$AJ$2,#REF!)*BC$6)/BD$5</f>
        <v>#REF!</v>
      </c>
      <c r="BE292" s="20" t="e">
        <f>(SUMIF(#REF!,"*-Si-VEQ-*-"&amp;$A292&amp;"-"&amp;$AJ$2,#REF!)*BE$6-SUMIF(#REF!,"*-Si-VEQ-*-"&amp;$A292&amp;"-"&amp;$AJ$2,#REF!)*BD$6)/BE$5</f>
        <v>#REF!</v>
      </c>
      <c r="BF292" s="20" t="e">
        <f>(SUMIF(#REF!,"*-Si-VEQ-*-"&amp;$A292&amp;"-"&amp;$AJ$2,#REF!)*BF$6-SUMIF(#REF!,"*-Si-VEQ-*-"&amp;$A292&amp;"-"&amp;$AJ$2,#REF!)*BE$6)/BF$5</f>
        <v>#REF!</v>
      </c>
      <c r="BG292" s="20" t="e">
        <f>(SUMIF(#REF!,"*-Si-VEQ-*-"&amp;$A292&amp;"-"&amp;$AJ$2,#REF!)*BG$6-SUMIF(#REF!,"*-Si-VEQ-*-"&amp;$A292&amp;"-"&amp;$AJ$2,#REF!)*BF$6)/BG$5</f>
        <v>#REF!</v>
      </c>
      <c r="BH292" s="20" t="e">
        <f>(SUMIF(#REF!,"*-Si-VEQ-*-"&amp;$A292&amp;"-"&amp;$AJ$2,#REF!)*BH$6-SUMIF(#REF!,"*-Si-VEQ-*-"&amp;$A292&amp;"-"&amp;$AJ$2,#REF!)*BG$6)/BH$5</f>
        <v>#REF!</v>
      </c>
      <c r="BI292" s="20" t="e">
        <f>(SUMIF(#REF!,"*-Si-VEQ-*-"&amp;$A292&amp;"-"&amp;$AJ$2,#REF!)*BI$6-SUMIF(#REF!,"*-Si-VEQ-*-"&amp;$A292&amp;"-"&amp;$AJ$2,#REF!)*BH$6)/BI$5</f>
        <v>#REF!</v>
      </c>
      <c r="BJ292" s="20" t="e">
        <f>(SUMIF(#REF!,"*-Si-VEQ-*-"&amp;$A292&amp;"-"&amp;$AJ$2,#REF!)*BJ$6-SUMIF(#REF!,"*-Si-VEQ-*-"&amp;$A292&amp;"-"&amp;$AJ$2,#REF!)*BI$6)/BJ$5</f>
        <v>#REF!</v>
      </c>
      <c r="BL292" s="25" t="e">
        <f>SUMIF(#REF!,"*-Si-USD-*-"&amp;$A292&amp;"-"&amp;$AJ$2,#REF!)</f>
        <v>#REF!</v>
      </c>
      <c r="BM292" s="21" t="e">
        <f>SUMIF(#REF!,"*-Si-USD-*-"&amp;$A292&amp;"-"&amp;$AJ$2,#REF!)</f>
        <v>#REF!</v>
      </c>
      <c r="BN292" s="21" t="e">
        <f>(SUMIF(#REF!,"*-Si-USD-*-"&amp;$A292&amp;"-"&amp;$AJ$2,#REF!)*BN$6-SUMIF(#REF!,"*-Si-USD-*-"&amp;$A292&amp;"-"&amp;$AJ$2,#REF!)*BM$6)/BN$5</f>
        <v>#REF!</v>
      </c>
      <c r="BO292" s="21" t="e">
        <f>(SUMIF(#REF!,"*-Si-USD-*-"&amp;$A292&amp;"-"&amp;$AJ$2,#REF!)*BO$6-SUMIF(#REF!,"*-Si-USD-*-"&amp;$A292&amp;"-"&amp;$AJ$2,#REF!)*BN$6)/BO$5</f>
        <v>#REF!</v>
      </c>
      <c r="BP292" s="21" t="e">
        <f>(SUMIF(#REF!,"*-Si-USD-*-"&amp;$A292&amp;"-"&amp;$AJ$2,#REF!)*BP$6-SUMIF(#REF!,"*-Si-USD-*-"&amp;$A292&amp;"-"&amp;$AJ$2,#REF!)*BO$6)/BP$5</f>
        <v>#REF!</v>
      </c>
      <c r="BQ292" s="21" t="e">
        <f>(SUMIF(#REF!,"*-Si-USD-*-"&amp;$A292&amp;"-"&amp;$AJ$2,#REF!)*BQ$6-SUMIF(#REF!,"*-Si-USD-*-"&amp;$A292&amp;"-"&amp;$AJ$2,#REF!)*BP$6)/BQ$5</f>
        <v>#REF!</v>
      </c>
      <c r="BR292" s="21" t="e">
        <f>(SUMIF(#REF!,"*-Si-USD-*-"&amp;$A292&amp;"-"&amp;$AJ$2,#REF!)*BR$6-SUMIF(#REF!,"*-Si-USD-*-"&amp;$A292&amp;"-"&amp;$AJ$2,#REF!)*BQ$6)/BR$5</f>
        <v>#REF!</v>
      </c>
      <c r="BS292" s="21" t="e">
        <f>(SUMIF(#REF!,"*-Si-USD-*-"&amp;$A292&amp;"-"&amp;$AJ$2,#REF!)*BS$6-SUMIF(#REF!,"*-Si-USD-*-"&amp;$A292&amp;"-"&amp;$AJ$2,#REF!)*BR$6)/BS$5</f>
        <v>#REF!</v>
      </c>
      <c r="BT292" s="21" t="e">
        <f>(SUMIF(#REF!,"*-Si-USD-*-"&amp;$A292&amp;"-"&amp;$AJ$2,#REF!)*BT$6-SUMIF(#REF!,"*-Si-USD-*-"&amp;$A292&amp;"-"&amp;$AJ$2,#REF!)*BS$6)/BT$5</f>
        <v>#REF!</v>
      </c>
      <c r="BU292" s="21" t="e">
        <f>(SUMIF(#REF!,"*-Si-USD-*-"&amp;$A292&amp;"-"&amp;$AJ$2,#REF!)*BU$6-SUMIF(#REF!,"*-Si-USD-*-"&amp;$A292&amp;"-"&amp;$AJ$2,#REF!)*BT$6)/BU$5</f>
        <v>#REF!</v>
      </c>
      <c r="BV292" s="21" t="e">
        <f>(SUMIF(#REF!,"*-Si-USD-*-"&amp;$A292&amp;"-"&amp;$AJ$2,#REF!)*BV$6-SUMIF(#REF!,"*-Si-USD-*-"&amp;$A292&amp;"-"&amp;$AJ$2,#REF!)*BU$6)/BV$5</f>
        <v>#REF!</v>
      </c>
      <c r="BW292" s="21" t="e">
        <f>(SUMIF(#REF!,"*-Si-USD-*-"&amp;$A292&amp;"-"&amp;$AJ$2,#REF!)*BW$6-SUMIF(#REF!,"*-Si-USD-*-"&amp;$A292&amp;"-"&amp;$AJ$2,#REF!)*BV$6)/BW$5</f>
        <v>#REF!</v>
      </c>
      <c r="BX292" s="21" t="e">
        <f>(SUMIF(#REF!,"*-Si-USD-*-"&amp;$A292&amp;"-"&amp;$AJ$2,#REF!)*BX$6-SUMIF(#REF!,"*-Si-USD-*-"&amp;$A292&amp;"-"&amp;$AJ$2,#REF!)*BW$6)/BX$5</f>
        <v>#REF!</v>
      </c>
      <c r="CB292" s="28">
        <f>IFERROR(1000*SUMIF(#REF!,"*-Si-*-Si-"&amp;$A292&amp;"-"&amp;$AJ$2,#REF!)/(SUM(CC292:CE292)*$BX$6),0)</f>
        <v>0</v>
      </c>
      <c r="CC292" s="22" t="e">
        <f>SUMIF(#REF!,"*-Si-VEF-Si-"&amp;$A292&amp;"-"&amp;$AJ$2,#REF!)</f>
        <v>#REF!</v>
      </c>
      <c r="CD292" s="23" t="e">
        <f>SUMIF(#REF!,"*-Si-VEQ-Si-"&amp;$A292&amp;"-"&amp;$AJ$2,#REF!)</f>
        <v>#REF!</v>
      </c>
      <c r="CE292" s="24" t="e">
        <f>SUMIF(#REF!,"*-Si-USD-Si-"&amp;$A292&amp;"-"&amp;$AJ$2,#REF!)</f>
        <v>#REF!</v>
      </c>
      <c r="CI292" s="15" t="str">
        <f t="shared" si="57"/>
        <v>E292</v>
      </c>
      <c r="CK292" s="16">
        <v>33</v>
      </c>
      <c r="CL292" s="16">
        <v>10</v>
      </c>
      <c r="CM292" s="16">
        <v>4</v>
      </c>
    </row>
    <row r="293" spans="1:91" ht="20.100000000000001" customHeight="1" x14ac:dyDescent="0.25">
      <c r="A293" s="18" t="s">
        <v>462</v>
      </c>
      <c r="E293" s="15" t="s">
        <v>463</v>
      </c>
      <c r="G293" s="15" t="str">
        <f t="shared" si="58"/>
        <v>D293</v>
      </c>
      <c r="I293" s="27">
        <f ca="1">IFERROR(1000*SUMIF(#REF!,"*-Si-*-*-"&amp;$A293&amp;"-"&amp;J$2,INDIRECT("'BD Ppto'!"&amp;#REF!))/(SUM(J293:L293)*L$415),0)</f>
        <v>0</v>
      </c>
      <c r="J293" s="19" t="e">
        <f ca="1">SUMIF(#REF!,"*-Si-VEF-*-"&amp;$A293&amp;"-"&amp;$J$2,INDIRECT("'BD Ppto'!"&amp;#REF!))</f>
        <v>#REF!</v>
      </c>
      <c r="K293" s="20" t="e">
        <f ca="1">SUMIF(#REF!,"*-Si-VEQ-*-"&amp;$A293&amp;"-"&amp;$J$2,INDIRECT("'BD Ppto'!"&amp;#REF!))</f>
        <v>#REF!</v>
      </c>
      <c r="L293" s="21" t="e">
        <f ca="1">SUMIF(#REF!,"*-Si-USD-*-"&amp;$A293&amp;"-"&amp;$J$2,INDIRECT("'BD Ppto'!"&amp;#REF!))</f>
        <v>#REF!</v>
      </c>
      <c r="N293" s="27">
        <f ca="1">IFERROR(1000*SUMIF(#REF!,"*-Si-*-*-"&amp;$A293&amp;"-"&amp;O$2,INDIRECT("'BD Ppto'!"&amp;#REF!))/(SUM(O293:Q293)*Q$415),0)</f>
        <v>0</v>
      </c>
      <c r="O293" s="19" t="e">
        <f ca="1">SUMIF(#REF!,"*-Si-VEF-*-"&amp;$A293&amp;"-"&amp;O$2,INDIRECT("'BD Ppto'!"&amp;#REF!))</f>
        <v>#REF!</v>
      </c>
      <c r="P293" s="20" t="e">
        <f ca="1">SUMIF(#REF!,"*-Si-VEQ-*-"&amp;$A293&amp;"-"&amp;O$2,INDIRECT("'BD Ppto'!"&amp;#REF!))</f>
        <v>#REF!</v>
      </c>
      <c r="Q293" s="21" t="e">
        <f ca="1">SUMIF(#REF!,"*-Si-USD-*-"&amp;$A293&amp;"-"&amp;O$2,INDIRECT("'BD Ppto'!"&amp;#REF!))</f>
        <v>#REF!</v>
      </c>
      <c r="S293" s="27">
        <f ca="1">IFERROR(1000*SUMIF(#REF!,"*-Si-*-*-"&amp;$A293&amp;"-"&amp;T$2,INDIRECT("'BD Ppto'!"&amp;#REF!))/(SUM(T293:V293)*V$415),0)</f>
        <v>0</v>
      </c>
      <c r="T293" s="19" t="e">
        <f ca="1">SUMIF(#REF!,"*-Si-VEF-*-"&amp;$A293&amp;"-"&amp;T$2,INDIRECT("'BD Ppto'!"&amp;#REF!))</f>
        <v>#REF!</v>
      </c>
      <c r="U293" s="20" t="e">
        <f ca="1">SUMIF(#REF!,"*-Si-VEQ-*-"&amp;$A293&amp;"-"&amp;T$2,INDIRECT("'BD Ppto'!"&amp;#REF!))</f>
        <v>#REF!</v>
      </c>
      <c r="V293" s="21" t="e">
        <f ca="1">SUMIF(#REF!,"*-Si-USD-*-"&amp;$A293&amp;"-"&amp;T$2,INDIRECT("'BD Ppto'!"&amp;#REF!))</f>
        <v>#REF!</v>
      </c>
      <c r="X293" s="27">
        <f ca="1">IFERROR(1000*SUMIF(#REF!,"*-Si-*-*-"&amp;$A293&amp;"-"&amp;Y$2,INDIRECT("'BD Ppto'!"&amp;#REF!))/(SUM(Y293:AA293)*AA$415),0)</f>
        <v>0</v>
      </c>
      <c r="Y293" s="19" t="e">
        <f ca="1">SUMIF(#REF!,"*-Si-VEF-*-"&amp;$A293&amp;"-"&amp;Y$2,INDIRECT("'BD Ppto'!"&amp;#REF!))</f>
        <v>#REF!</v>
      </c>
      <c r="Z293" s="20" t="e">
        <f ca="1">SUMIF(#REF!,"*-Si-VEQ-*-"&amp;$A293&amp;"-"&amp;Y$2,INDIRECT("'BD Ppto'!"&amp;#REF!))</f>
        <v>#REF!</v>
      </c>
      <c r="AA293" s="21" t="e">
        <f ca="1">SUMIF(#REF!,"*-Si-USD-*-"&amp;$A293&amp;"-"&amp;Y$2,INDIRECT("'BD Ppto'!"&amp;#REF!))</f>
        <v>#REF!</v>
      </c>
      <c r="AC293" s="28">
        <f ca="1">IFERROR(1000*SUMIF(#REF!,"*-Si-*-Si-"&amp;$A293&amp;"-"&amp;AD$2,INDIRECT("'BD Ppto'!"&amp;#REF!))/(SUM(AD293:AF293)*AF$415),0)</f>
        <v>0</v>
      </c>
      <c r="AD293" s="22" t="e">
        <f ca="1">SUMIF(#REF!,"*-Si-VEF-Si-"&amp;$A293&amp;"-"&amp;AD$2,INDIRECT("'BD Ppto'!"&amp;#REF!))</f>
        <v>#REF!</v>
      </c>
      <c r="AE293" s="23" t="e">
        <f ca="1">SUMIF(#REF!,"*-Si-VEQ-Si-"&amp;$A293&amp;"-"&amp;AD$2,INDIRECT("'BD Ppto'!"&amp;#REF!))</f>
        <v>#REF!</v>
      </c>
      <c r="AF293" s="24" t="e">
        <f ca="1">SUMIF(#REF!,"*-Si-USD-Si-"&amp;$A293&amp;"-"&amp;AD$2,INDIRECT("'BD Ppto'!"&amp;#REF!))</f>
        <v>#REF!</v>
      </c>
      <c r="AI293" s="27">
        <f>IFERROR(1000*SUMIF(#REF!,"*-Si-*-*-"&amp;$A293&amp;"-"&amp;$AJ$2,#REF!)/((SUMIF(#REF!,"*-Si-*-*-"&amp;$A293&amp;"-"&amp;$AJ$2,#REF!))*$AV$6),0)</f>
        <v>0</v>
      </c>
      <c r="AJ293" s="25" t="e">
        <f>SUMIF(#REF!,"*-Si-VEF-*-"&amp;$A293&amp;"-"&amp;$AJ$2,#REF!)</f>
        <v>#REF!</v>
      </c>
      <c r="AK293" s="19" t="e">
        <f>SUMIF(#REF!,"*-Si-VEF-*-"&amp;$A293&amp;"-"&amp;$AJ$2,#REF!)</f>
        <v>#REF!</v>
      </c>
      <c r="AL293" s="19" t="e">
        <f>(SUMIF(#REF!,"*-Si-VEF-*-"&amp;$A293&amp;"-"&amp;$AJ$2,#REF!)*AL$6-SUMIF(#REF!,"*-Si-VEF-*-"&amp;$A293&amp;"-"&amp;$AJ$2,#REF!)*AK$6)/AL$5</f>
        <v>#REF!</v>
      </c>
      <c r="AM293" s="19" t="e">
        <f>(SUMIF(#REF!,"*-Si-VEF-*-"&amp;$A293&amp;"-"&amp;$AJ$2,#REF!)*AM$6-SUMIF(#REF!,"*-Si-VEF-*-"&amp;$A293&amp;"-"&amp;$AJ$2,#REF!)*AL$6)/AM$5</f>
        <v>#REF!</v>
      </c>
      <c r="AN293" s="19" t="e">
        <f>(SUMIF(#REF!,"*-Si-VEF-*-"&amp;$A293&amp;"-"&amp;$AJ$2,#REF!)*AN$6-SUMIF(#REF!,"*-Si-VEF-*-"&amp;$A293&amp;"-"&amp;$AJ$2,#REF!)*AM$6)/AN$5</f>
        <v>#REF!</v>
      </c>
      <c r="AO293" s="19" t="e">
        <f>(SUMIF(#REF!,"*-Si-VEF-*-"&amp;$A293&amp;"-"&amp;$AJ$2,#REF!)*AO$6-SUMIF(#REF!,"*-Si-VEF-*-"&amp;$A293&amp;"-"&amp;$AJ$2,#REF!)*AN$6)/AO$5</f>
        <v>#REF!</v>
      </c>
      <c r="AP293" s="19" t="e">
        <f>(SUMIF(#REF!,"*-Si-VEF-*-"&amp;$A293&amp;"-"&amp;$AJ$2,#REF!)*AP$6-SUMIF(#REF!,"*-Si-VEF-*-"&amp;$A293&amp;"-"&amp;$AJ$2,#REF!)*AO$6)/AP$5</f>
        <v>#REF!</v>
      </c>
      <c r="AQ293" s="19" t="e">
        <f>(SUMIF(#REF!,"*-Si-VEF-*-"&amp;$A293&amp;"-"&amp;$AJ$2,#REF!)*AQ$6-SUMIF(#REF!,"*-Si-VEF-*-"&amp;$A293&amp;"-"&amp;$AJ$2,#REF!)*AP$6)/AQ$5</f>
        <v>#REF!</v>
      </c>
      <c r="AR293" s="19" t="e">
        <f>(SUMIF(#REF!,"*-Si-VEF-*-"&amp;$A293&amp;"-"&amp;$AJ$2,#REF!)*AR$6-SUMIF(#REF!,"*-Si-VEF-*-"&amp;$A293&amp;"-"&amp;$AJ$2,#REF!)*AQ$6)/AR$5</f>
        <v>#REF!</v>
      </c>
      <c r="AS293" s="19" t="e">
        <f>(SUMIF(#REF!,"*-Si-VEF-*-"&amp;$A293&amp;"-"&amp;$AJ$2,#REF!)*AS$6-SUMIF(#REF!,"*-Si-VEF-*-"&amp;$A293&amp;"-"&amp;$AJ$2,#REF!)*AR$6)/AS$5</f>
        <v>#REF!</v>
      </c>
      <c r="AT293" s="19" t="e">
        <f>(SUMIF(#REF!,"*-Si-VEF-*-"&amp;$A293&amp;"-"&amp;$AJ$2,#REF!)*AT$6-SUMIF(#REF!,"*-Si-VEF-*-"&amp;$A293&amp;"-"&amp;$AJ$2,#REF!)*AS$6)/AT$5</f>
        <v>#REF!</v>
      </c>
      <c r="AU293" s="19" t="e">
        <f>(SUMIF(#REF!,"*-Si-VEF-*-"&amp;$A293&amp;"-"&amp;$AJ$2,#REF!)*AU$6-SUMIF(#REF!,"*-Si-VEF-*-"&amp;$A293&amp;"-"&amp;$AJ$2,#REF!)*AT$6)/AU$5</f>
        <v>#REF!</v>
      </c>
      <c r="AV293" s="19" t="e">
        <f>(SUMIF(#REF!,"*-Si-VEF-*-"&amp;$A293&amp;"-"&amp;$AJ$2,#REF!)*AV$6-SUMIF(#REF!,"*-Si-VEF-*-"&amp;$A293&amp;"-"&amp;$AJ$2,#REF!)*AU$6)/AV$5</f>
        <v>#REF!</v>
      </c>
      <c r="AX293" s="25" t="e">
        <f>SUMIF(#REF!,"*-Si-VEQ-*-"&amp;$A293&amp;"-"&amp;$AJ$2,#REF!)</f>
        <v>#REF!</v>
      </c>
      <c r="AY293" s="20" t="e">
        <f>SUMIF(#REF!,"*-Si-VEQ-*-"&amp;$A293&amp;"-"&amp;$AJ$2,#REF!)</f>
        <v>#REF!</v>
      </c>
      <c r="AZ293" s="20" t="e">
        <f>(SUMIF(#REF!,"*-Si-VEQ-*-"&amp;$A293&amp;"-"&amp;$AJ$2,#REF!)*AZ$6-SUMIF(#REF!,"*-Si-VEQ-*-"&amp;$A293&amp;"-"&amp;$AJ$2,#REF!)*AY$6)/AZ$5</f>
        <v>#REF!</v>
      </c>
      <c r="BA293" s="20" t="e">
        <f>(SUMIF(#REF!,"*-Si-VEQ-*-"&amp;$A293&amp;"-"&amp;$AJ$2,#REF!)*BA$6-SUMIF(#REF!,"*-Si-VEQ-*-"&amp;$A293&amp;"-"&amp;$AJ$2,#REF!)*AZ$6)/BA$5</f>
        <v>#REF!</v>
      </c>
      <c r="BB293" s="20" t="e">
        <f>(SUMIF(#REF!,"*-Si-VEQ-*-"&amp;$A293&amp;"-"&amp;$AJ$2,#REF!)*BB$6-SUMIF(#REF!,"*-Si-VEQ-*-"&amp;$A293&amp;"-"&amp;$AJ$2,#REF!)*BA$6)/BB$5</f>
        <v>#REF!</v>
      </c>
      <c r="BC293" s="20" t="e">
        <f>(SUMIF(#REF!,"*-Si-VEQ-*-"&amp;$A293&amp;"-"&amp;$AJ$2,#REF!)*BC$6-SUMIF(#REF!,"*-Si-VEQ-*-"&amp;$A293&amp;"-"&amp;$AJ$2,#REF!)*BB$6)/BC$5</f>
        <v>#REF!</v>
      </c>
      <c r="BD293" s="20" t="e">
        <f>(SUMIF(#REF!,"*-Si-VEQ-*-"&amp;$A293&amp;"-"&amp;$AJ$2,#REF!)*BD$6-SUMIF(#REF!,"*-Si-VEQ-*-"&amp;$A293&amp;"-"&amp;$AJ$2,#REF!)*BC$6)/BD$5</f>
        <v>#REF!</v>
      </c>
      <c r="BE293" s="20" t="e">
        <f>(SUMIF(#REF!,"*-Si-VEQ-*-"&amp;$A293&amp;"-"&amp;$AJ$2,#REF!)*BE$6-SUMIF(#REF!,"*-Si-VEQ-*-"&amp;$A293&amp;"-"&amp;$AJ$2,#REF!)*BD$6)/BE$5</f>
        <v>#REF!</v>
      </c>
      <c r="BF293" s="20" t="e">
        <f>(SUMIF(#REF!,"*-Si-VEQ-*-"&amp;$A293&amp;"-"&amp;$AJ$2,#REF!)*BF$6-SUMIF(#REF!,"*-Si-VEQ-*-"&amp;$A293&amp;"-"&amp;$AJ$2,#REF!)*BE$6)/BF$5</f>
        <v>#REF!</v>
      </c>
      <c r="BG293" s="20" t="e">
        <f>(SUMIF(#REF!,"*-Si-VEQ-*-"&amp;$A293&amp;"-"&amp;$AJ$2,#REF!)*BG$6-SUMIF(#REF!,"*-Si-VEQ-*-"&amp;$A293&amp;"-"&amp;$AJ$2,#REF!)*BF$6)/BG$5</f>
        <v>#REF!</v>
      </c>
      <c r="BH293" s="20" t="e">
        <f>(SUMIF(#REF!,"*-Si-VEQ-*-"&amp;$A293&amp;"-"&amp;$AJ$2,#REF!)*BH$6-SUMIF(#REF!,"*-Si-VEQ-*-"&amp;$A293&amp;"-"&amp;$AJ$2,#REF!)*BG$6)/BH$5</f>
        <v>#REF!</v>
      </c>
      <c r="BI293" s="20" t="e">
        <f>(SUMIF(#REF!,"*-Si-VEQ-*-"&amp;$A293&amp;"-"&amp;$AJ$2,#REF!)*BI$6-SUMIF(#REF!,"*-Si-VEQ-*-"&amp;$A293&amp;"-"&amp;$AJ$2,#REF!)*BH$6)/BI$5</f>
        <v>#REF!</v>
      </c>
      <c r="BJ293" s="20" t="e">
        <f>(SUMIF(#REF!,"*-Si-VEQ-*-"&amp;$A293&amp;"-"&amp;$AJ$2,#REF!)*BJ$6-SUMIF(#REF!,"*-Si-VEQ-*-"&amp;$A293&amp;"-"&amp;$AJ$2,#REF!)*BI$6)/BJ$5</f>
        <v>#REF!</v>
      </c>
      <c r="BL293" s="25" t="e">
        <f>SUMIF(#REF!,"*-Si-USD-*-"&amp;$A293&amp;"-"&amp;$AJ$2,#REF!)</f>
        <v>#REF!</v>
      </c>
      <c r="BM293" s="21" t="e">
        <f>SUMIF(#REF!,"*-Si-USD-*-"&amp;$A293&amp;"-"&amp;$AJ$2,#REF!)</f>
        <v>#REF!</v>
      </c>
      <c r="BN293" s="21" t="e">
        <f>(SUMIF(#REF!,"*-Si-USD-*-"&amp;$A293&amp;"-"&amp;$AJ$2,#REF!)*BN$6-SUMIF(#REF!,"*-Si-USD-*-"&amp;$A293&amp;"-"&amp;$AJ$2,#REF!)*BM$6)/BN$5</f>
        <v>#REF!</v>
      </c>
      <c r="BO293" s="21" t="e">
        <f>(SUMIF(#REF!,"*-Si-USD-*-"&amp;$A293&amp;"-"&amp;$AJ$2,#REF!)*BO$6-SUMIF(#REF!,"*-Si-USD-*-"&amp;$A293&amp;"-"&amp;$AJ$2,#REF!)*BN$6)/BO$5</f>
        <v>#REF!</v>
      </c>
      <c r="BP293" s="21" t="e">
        <f>(SUMIF(#REF!,"*-Si-USD-*-"&amp;$A293&amp;"-"&amp;$AJ$2,#REF!)*BP$6-SUMIF(#REF!,"*-Si-USD-*-"&amp;$A293&amp;"-"&amp;$AJ$2,#REF!)*BO$6)/BP$5</f>
        <v>#REF!</v>
      </c>
      <c r="BQ293" s="21" t="e">
        <f>(SUMIF(#REF!,"*-Si-USD-*-"&amp;$A293&amp;"-"&amp;$AJ$2,#REF!)*BQ$6-SUMIF(#REF!,"*-Si-USD-*-"&amp;$A293&amp;"-"&amp;$AJ$2,#REF!)*BP$6)/BQ$5</f>
        <v>#REF!</v>
      </c>
      <c r="BR293" s="21" t="e">
        <f>(SUMIF(#REF!,"*-Si-USD-*-"&amp;$A293&amp;"-"&amp;$AJ$2,#REF!)*BR$6-SUMIF(#REF!,"*-Si-USD-*-"&amp;$A293&amp;"-"&amp;$AJ$2,#REF!)*BQ$6)/BR$5</f>
        <v>#REF!</v>
      </c>
      <c r="BS293" s="21" t="e">
        <f>(SUMIF(#REF!,"*-Si-USD-*-"&amp;$A293&amp;"-"&amp;$AJ$2,#REF!)*BS$6-SUMIF(#REF!,"*-Si-USD-*-"&amp;$A293&amp;"-"&amp;$AJ$2,#REF!)*BR$6)/BS$5</f>
        <v>#REF!</v>
      </c>
      <c r="BT293" s="21" t="e">
        <f>(SUMIF(#REF!,"*-Si-USD-*-"&amp;$A293&amp;"-"&amp;$AJ$2,#REF!)*BT$6-SUMIF(#REF!,"*-Si-USD-*-"&amp;$A293&amp;"-"&amp;$AJ$2,#REF!)*BS$6)/BT$5</f>
        <v>#REF!</v>
      </c>
      <c r="BU293" s="21" t="e">
        <f>(SUMIF(#REF!,"*-Si-USD-*-"&amp;$A293&amp;"-"&amp;$AJ$2,#REF!)*BU$6-SUMIF(#REF!,"*-Si-USD-*-"&amp;$A293&amp;"-"&amp;$AJ$2,#REF!)*BT$6)/BU$5</f>
        <v>#REF!</v>
      </c>
      <c r="BV293" s="21" t="e">
        <f>(SUMIF(#REF!,"*-Si-USD-*-"&amp;$A293&amp;"-"&amp;$AJ$2,#REF!)*BV$6-SUMIF(#REF!,"*-Si-USD-*-"&amp;$A293&amp;"-"&amp;$AJ$2,#REF!)*BU$6)/BV$5</f>
        <v>#REF!</v>
      </c>
      <c r="BW293" s="21" t="e">
        <f>(SUMIF(#REF!,"*-Si-USD-*-"&amp;$A293&amp;"-"&amp;$AJ$2,#REF!)*BW$6-SUMIF(#REF!,"*-Si-USD-*-"&amp;$A293&amp;"-"&amp;$AJ$2,#REF!)*BV$6)/BW$5</f>
        <v>#REF!</v>
      </c>
      <c r="BX293" s="21" t="e">
        <f>(SUMIF(#REF!,"*-Si-USD-*-"&amp;$A293&amp;"-"&amp;$AJ$2,#REF!)*BX$6-SUMIF(#REF!,"*-Si-USD-*-"&amp;$A293&amp;"-"&amp;$AJ$2,#REF!)*BW$6)/BX$5</f>
        <v>#REF!</v>
      </c>
      <c r="CB293" s="28">
        <f>IFERROR(1000*SUMIF(#REF!,"*-Si-*-Si-"&amp;$A293&amp;"-"&amp;$AJ$2,#REF!)/(SUM(CC293:CE293)*$BX$6),0)</f>
        <v>0</v>
      </c>
      <c r="CC293" s="22" t="e">
        <f>SUMIF(#REF!,"*-Si-VEF-Si-"&amp;$A293&amp;"-"&amp;$AJ$2,#REF!)</f>
        <v>#REF!</v>
      </c>
      <c r="CD293" s="23" t="e">
        <f>SUMIF(#REF!,"*-Si-VEQ-Si-"&amp;$A293&amp;"-"&amp;$AJ$2,#REF!)</f>
        <v>#REF!</v>
      </c>
      <c r="CE293" s="24" t="e">
        <f>SUMIF(#REF!,"*-Si-USD-Si-"&amp;$A293&amp;"-"&amp;$AJ$2,#REF!)</f>
        <v>#REF!</v>
      </c>
      <c r="CI293" s="15" t="str">
        <f t="shared" si="57"/>
        <v>E293</v>
      </c>
      <c r="CK293" s="16">
        <v>18</v>
      </c>
      <c r="CL293" s="16">
        <v>7</v>
      </c>
      <c r="CM293" s="16">
        <v>4</v>
      </c>
    </row>
    <row r="294" spans="1:91" ht="20.100000000000001" customHeight="1" x14ac:dyDescent="0.25">
      <c r="A294" s="18" t="s">
        <v>464</v>
      </c>
      <c r="E294" s="15" t="s">
        <v>464</v>
      </c>
      <c r="G294" s="15" t="str">
        <f t="shared" si="58"/>
        <v>D294</v>
      </c>
      <c r="I294" s="27">
        <f ca="1">IFERROR(1000*SUMIF(#REF!,"*-Si-*-*-"&amp;$A294&amp;"-"&amp;J$2,INDIRECT("'BD Ppto'!"&amp;#REF!))/(SUM(J294:L294)*L$415),0)</f>
        <v>0</v>
      </c>
      <c r="J294" s="19" t="e">
        <f ca="1">SUMIF(#REF!,"*-Si-VEF-*-"&amp;$A294&amp;"-"&amp;$J$2,INDIRECT("'BD Ppto'!"&amp;#REF!))</f>
        <v>#REF!</v>
      </c>
      <c r="K294" s="20" t="e">
        <f ca="1">SUMIF(#REF!,"*-Si-VEQ-*-"&amp;$A294&amp;"-"&amp;$J$2,INDIRECT("'BD Ppto'!"&amp;#REF!))</f>
        <v>#REF!</v>
      </c>
      <c r="L294" s="21" t="e">
        <f ca="1">SUMIF(#REF!,"*-Si-USD-*-"&amp;$A294&amp;"-"&amp;$J$2,INDIRECT("'BD Ppto'!"&amp;#REF!))</f>
        <v>#REF!</v>
      </c>
      <c r="N294" s="27">
        <f ca="1">IFERROR(1000*SUMIF(#REF!,"*-Si-*-*-"&amp;$A294&amp;"-"&amp;O$2,INDIRECT("'BD Ppto'!"&amp;#REF!))/(SUM(O294:Q294)*Q$415),0)</f>
        <v>0</v>
      </c>
      <c r="O294" s="19" t="e">
        <f ca="1">SUMIF(#REF!,"*-Si-VEF-*-"&amp;$A294&amp;"-"&amp;O$2,INDIRECT("'BD Ppto'!"&amp;#REF!))</f>
        <v>#REF!</v>
      </c>
      <c r="P294" s="20" t="e">
        <f ca="1">SUMIF(#REF!,"*-Si-VEQ-*-"&amp;$A294&amp;"-"&amp;O$2,INDIRECT("'BD Ppto'!"&amp;#REF!))</f>
        <v>#REF!</v>
      </c>
      <c r="Q294" s="21" t="e">
        <f ca="1">SUMIF(#REF!,"*-Si-USD-*-"&amp;$A294&amp;"-"&amp;O$2,INDIRECT("'BD Ppto'!"&amp;#REF!))</f>
        <v>#REF!</v>
      </c>
      <c r="S294" s="27">
        <f ca="1">IFERROR(1000*SUMIF(#REF!,"*-Si-*-*-"&amp;$A294&amp;"-"&amp;T$2,INDIRECT("'BD Ppto'!"&amp;#REF!))/(SUM(T294:V294)*V$415),0)</f>
        <v>0</v>
      </c>
      <c r="T294" s="19" t="e">
        <f ca="1">SUMIF(#REF!,"*-Si-VEF-*-"&amp;$A294&amp;"-"&amp;T$2,INDIRECT("'BD Ppto'!"&amp;#REF!))</f>
        <v>#REF!</v>
      </c>
      <c r="U294" s="20" t="e">
        <f ca="1">SUMIF(#REF!,"*-Si-VEQ-*-"&amp;$A294&amp;"-"&amp;T$2,INDIRECT("'BD Ppto'!"&amp;#REF!))</f>
        <v>#REF!</v>
      </c>
      <c r="V294" s="21" t="e">
        <f ca="1">SUMIF(#REF!,"*-Si-USD-*-"&amp;$A294&amp;"-"&amp;T$2,INDIRECT("'BD Ppto'!"&amp;#REF!))</f>
        <v>#REF!</v>
      </c>
      <c r="X294" s="27">
        <f ca="1">IFERROR(1000*SUMIF(#REF!,"*-Si-*-*-"&amp;$A294&amp;"-"&amp;Y$2,INDIRECT("'BD Ppto'!"&amp;#REF!))/(SUM(Y294:AA294)*AA$415),0)</f>
        <v>0</v>
      </c>
      <c r="Y294" s="19" t="e">
        <f ca="1">SUMIF(#REF!,"*-Si-VEF-*-"&amp;$A294&amp;"-"&amp;Y$2,INDIRECT("'BD Ppto'!"&amp;#REF!))</f>
        <v>#REF!</v>
      </c>
      <c r="Z294" s="20" t="e">
        <f ca="1">SUMIF(#REF!,"*-Si-VEQ-*-"&amp;$A294&amp;"-"&amp;Y$2,INDIRECT("'BD Ppto'!"&amp;#REF!))</f>
        <v>#REF!</v>
      </c>
      <c r="AA294" s="21" t="e">
        <f ca="1">SUMIF(#REF!,"*-Si-USD-*-"&amp;$A294&amp;"-"&amp;Y$2,INDIRECT("'BD Ppto'!"&amp;#REF!))</f>
        <v>#REF!</v>
      </c>
      <c r="AC294" s="28">
        <f ca="1">IFERROR(1000*SUMIF(#REF!,"*-Si-*-Si-"&amp;$A294&amp;"-"&amp;AD$2,INDIRECT("'BD Ppto'!"&amp;#REF!))/(SUM(AD294:AF294)*AF$415),0)</f>
        <v>0</v>
      </c>
      <c r="AD294" s="22" t="e">
        <f ca="1">SUMIF(#REF!,"*-Si-VEF-Si-"&amp;$A294&amp;"-"&amp;AD$2,INDIRECT("'BD Ppto'!"&amp;#REF!))</f>
        <v>#REF!</v>
      </c>
      <c r="AE294" s="23" t="e">
        <f ca="1">SUMIF(#REF!,"*-Si-VEQ-Si-"&amp;$A294&amp;"-"&amp;AD$2,INDIRECT("'BD Ppto'!"&amp;#REF!))</f>
        <v>#REF!</v>
      </c>
      <c r="AF294" s="24" t="e">
        <f ca="1">SUMIF(#REF!,"*-Si-USD-Si-"&amp;$A294&amp;"-"&amp;AD$2,INDIRECT("'BD Ppto'!"&amp;#REF!))</f>
        <v>#REF!</v>
      </c>
      <c r="AI294" s="27">
        <f>IFERROR(1000*SUMIF(#REF!,"*-Si-*-*-"&amp;$A294&amp;"-"&amp;$AJ$2,#REF!)/((SUMIF(#REF!,"*-Si-*-*-"&amp;$A294&amp;"-"&amp;$AJ$2,#REF!))*$AV$6),0)</f>
        <v>0</v>
      </c>
      <c r="AJ294" s="25" t="e">
        <f>SUMIF(#REF!,"*-Si-VEF-*-"&amp;$A294&amp;"-"&amp;$AJ$2,#REF!)</f>
        <v>#REF!</v>
      </c>
      <c r="AK294" s="19" t="e">
        <f>SUMIF(#REF!,"*-Si-VEF-*-"&amp;$A294&amp;"-"&amp;$AJ$2,#REF!)</f>
        <v>#REF!</v>
      </c>
      <c r="AL294" s="19" t="e">
        <f>(SUMIF(#REF!,"*-Si-VEF-*-"&amp;$A294&amp;"-"&amp;$AJ$2,#REF!)*AL$6-SUMIF(#REF!,"*-Si-VEF-*-"&amp;$A294&amp;"-"&amp;$AJ$2,#REF!)*AK$6)/AL$5</f>
        <v>#REF!</v>
      </c>
      <c r="AM294" s="19" t="e">
        <f>(SUMIF(#REF!,"*-Si-VEF-*-"&amp;$A294&amp;"-"&amp;$AJ$2,#REF!)*AM$6-SUMIF(#REF!,"*-Si-VEF-*-"&amp;$A294&amp;"-"&amp;$AJ$2,#REF!)*AL$6)/AM$5</f>
        <v>#REF!</v>
      </c>
      <c r="AN294" s="19" t="e">
        <f>(SUMIF(#REF!,"*-Si-VEF-*-"&amp;$A294&amp;"-"&amp;$AJ$2,#REF!)*AN$6-SUMIF(#REF!,"*-Si-VEF-*-"&amp;$A294&amp;"-"&amp;$AJ$2,#REF!)*AM$6)/AN$5</f>
        <v>#REF!</v>
      </c>
      <c r="AO294" s="19" t="e">
        <f>(SUMIF(#REF!,"*-Si-VEF-*-"&amp;$A294&amp;"-"&amp;$AJ$2,#REF!)*AO$6-SUMIF(#REF!,"*-Si-VEF-*-"&amp;$A294&amp;"-"&amp;$AJ$2,#REF!)*AN$6)/AO$5</f>
        <v>#REF!</v>
      </c>
      <c r="AP294" s="19" t="e">
        <f>(SUMIF(#REF!,"*-Si-VEF-*-"&amp;$A294&amp;"-"&amp;$AJ$2,#REF!)*AP$6-SUMIF(#REF!,"*-Si-VEF-*-"&amp;$A294&amp;"-"&amp;$AJ$2,#REF!)*AO$6)/AP$5</f>
        <v>#REF!</v>
      </c>
      <c r="AQ294" s="19" t="e">
        <f>(SUMIF(#REF!,"*-Si-VEF-*-"&amp;$A294&amp;"-"&amp;$AJ$2,#REF!)*AQ$6-SUMIF(#REF!,"*-Si-VEF-*-"&amp;$A294&amp;"-"&amp;$AJ$2,#REF!)*AP$6)/AQ$5</f>
        <v>#REF!</v>
      </c>
      <c r="AR294" s="19" t="e">
        <f>(SUMIF(#REF!,"*-Si-VEF-*-"&amp;$A294&amp;"-"&amp;$AJ$2,#REF!)*AR$6-SUMIF(#REF!,"*-Si-VEF-*-"&amp;$A294&amp;"-"&amp;$AJ$2,#REF!)*AQ$6)/AR$5</f>
        <v>#REF!</v>
      </c>
      <c r="AS294" s="19" t="e">
        <f>(SUMIF(#REF!,"*-Si-VEF-*-"&amp;$A294&amp;"-"&amp;$AJ$2,#REF!)*AS$6-SUMIF(#REF!,"*-Si-VEF-*-"&amp;$A294&amp;"-"&amp;$AJ$2,#REF!)*AR$6)/AS$5</f>
        <v>#REF!</v>
      </c>
      <c r="AT294" s="19" t="e">
        <f>(SUMIF(#REF!,"*-Si-VEF-*-"&amp;$A294&amp;"-"&amp;$AJ$2,#REF!)*AT$6-SUMIF(#REF!,"*-Si-VEF-*-"&amp;$A294&amp;"-"&amp;$AJ$2,#REF!)*AS$6)/AT$5</f>
        <v>#REF!</v>
      </c>
      <c r="AU294" s="19" t="e">
        <f>(SUMIF(#REF!,"*-Si-VEF-*-"&amp;$A294&amp;"-"&amp;$AJ$2,#REF!)*AU$6-SUMIF(#REF!,"*-Si-VEF-*-"&amp;$A294&amp;"-"&amp;$AJ$2,#REF!)*AT$6)/AU$5</f>
        <v>#REF!</v>
      </c>
      <c r="AV294" s="19" t="e">
        <f>(SUMIF(#REF!,"*-Si-VEF-*-"&amp;$A294&amp;"-"&amp;$AJ$2,#REF!)*AV$6-SUMIF(#REF!,"*-Si-VEF-*-"&amp;$A294&amp;"-"&amp;$AJ$2,#REF!)*AU$6)/AV$5</f>
        <v>#REF!</v>
      </c>
      <c r="AX294" s="25" t="e">
        <f>SUMIF(#REF!,"*-Si-VEQ-*-"&amp;$A294&amp;"-"&amp;$AJ$2,#REF!)</f>
        <v>#REF!</v>
      </c>
      <c r="AY294" s="20" t="e">
        <f>SUMIF(#REF!,"*-Si-VEQ-*-"&amp;$A294&amp;"-"&amp;$AJ$2,#REF!)</f>
        <v>#REF!</v>
      </c>
      <c r="AZ294" s="20" t="e">
        <f>(SUMIF(#REF!,"*-Si-VEQ-*-"&amp;$A294&amp;"-"&amp;$AJ$2,#REF!)*AZ$6-SUMIF(#REF!,"*-Si-VEQ-*-"&amp;$A294&amp;"-"&amp;$AJ$2,#REF!)*AY$6)/AZ$5</f>
        <v>#REF!</v>
      </c>
      <c r="BA294" s="20" t="e">
        <f>(SUMIF(#REF!,"*-Si-VEQ-*-"&amp;$A294&amp;"-"&amp;$AJ$2,#REF!)*BA$6-SUMIF(#REF!,"*-Si-VEQ-*-"&amp;$A294&amp;"-"&amp;$AJ$2,#REF!)*AZ$6)/BA$5</f>
        <v>#REF!</v>
      </c>
      <c r="BB294" s="20" t="e">
        <f>(SUMIF(#REF!,"*-Si-VEQ-*-"&amp;$A294&amp;"-"&amp;$AJ$2,#REF!)*BB$6-SUMIF(#REF!,"*-Si-VEQ-*-"&amp;$A294&amp;"-"&amp;$AJ$2,#REF!)*BA$6)/BB$5</f>
        <v>#REF!</v>
      </c>
      <c r="BC294" s="20" t="e">
        <f>(SUMIF(#REF!,"*-Si-VEQ-*-"&amp;$A294&amp;"-"&amp;$AJ$2,#REF!)*BC$6-SUMIF(#REF!,"*-Si-VEQ-*-"&amp;$A294&amp;"-"&amp;$AJ$2,#REF!)*BB$6)/BC$5</f>
        <v>#REF!</v>
      </c>
      <c r="BD294" s="20" t="e">
        <f>(SUMIF(#REF!,"*-Si-VEQ-*-"&amp;$A294&amp;"-"&amp;$AJ$2,#REF!)*BD$6-SUMIF(#REF!,"*-Si-VEQ-*-"&amp;$A294&amp;"-"&amp;$AJ$2,#REF!)*BC$6)/BD$5</f>
        <v>#REF!</v>
      </c>
      <c r="BE294" s="20" t="e">
        <f>(SUMIF(#REF!,"*-Si-VEQ-*-"&amp;$A294&amp;"-"&amp;$AJ$2,#REF!)*BE$6-SUMIF(#REF!,"*-Si-VEQ-*-"&amp;$A294&amp;"-"&amp;$AJ$2,#REF!)*BD$6)/BE$5</f>
        <v>#REF!</v>
      </c>
      <c r="BF294" s="20" t="e">
        <f>(SUMIF(#REF!,"*-Si-VEQ-*-"&amp;$A294&amp;"-"&amp;$AJ$2,#REF!)*BF$6-SUMIF(#REF!,"*-Si-VEQ-*-"&amp;$A294&amp;"-"&amp;$AJ$2,#REF!)*BE$6)/BF$5</f>
        <v>#REF!</v>
      </c>
      <c r="BG294" s="20" t="e">
        <f>(SUMIF(#REF!,"*-Si-VEQ-*-"&amp;$A294&amp;"-"&amp;$AJ$2,#REF!)*BG$6-SUMIF(#REF!,"*-Si-VEQ-*-"&amp;$A294&amp;"-"&amp;$AJ$2,#REF!)*BF$6)/BG$5</f>
        <v>#REF!</v>
      </c>
      <c r="BH294" s="20" t="e">
        <f>(SUMIF(#REF!,"*-Si-VEQ-*-"&amp;$A294&amp;"-"&amp;$AJ$2,#REF!)*BH$6-SUMIF(#REF!,"*-Si-VEQ-*-"&amp;$A294&amp;"-"&amp;$AJ$2,#REF!)*BG$6)/BH$5</f>
        <v>#REF!</v>
      </c>
      <c r="BI294" s="20" t="e">
        <f>(SUMIF(#REF!,"*-Si-VEQ-*-"&amp;$A294&amp;"-"&amp;$AJ$2,#REF!)*BI$6-SUMIF(#REF!,"*-Si-VEQ-*-"&amp;$A294&amp;"-"&amp;$AJ$2,#REF!)*BH$6)/BI$5</f>
        <v>#REF!</v>
      </c>
      <c r="BJ294" s="20" t="e">
        <f>(SUMIF(#REF!,"*-Si-VEQ-*-"&amp;$A294&amp;"-"&amp;$AJ$2,#REF!)*BJ$6-SUMIF(#REF!,"*-Si-VEQ-*-"&amp;$A294&amp;"-"&amp;$AJ$2,#REF!)*BI$6)/BJ$5</f>
        <v>#REF!</v>
      </c>
      <c r="BL294" s="25" t="e">
        <f>SUMIF(#REF!,"*-Si-USD-*-"&amp;$A294&amp;"-"&amp;$AJ$2,#REF!)</f>
        <v>#REF!</v>
      </c>
      <c r="BM294" s="21" t="e">
        <f>SUMIF(#REF!,"*-Si-USD-*-"&amp;$A294&amp;"-"&amp;$AJ$2,#REF!)</f>
        <v>#REF!</v>
      </c>
      <c r="BN294" s="21" t="e">
        <f>(SUMIF(#REF!,"*-Si-USD-*-"&amp;$A294&amp;"-"&amp;$AJ$2,#REF!)*BN$6-SUMIF(#REF!,"*-Si-USD-*-"&amp;$A294&amp;"-"&amp;$AJ$2,#REF!)*BM$6)/BN$5</f>
        <v>#REF!</v>
      </c>
      <c r="BO294" s="21" t="e">
        <f>(SUMIF(#REF!,"*-Si-USD-*-"&amp;$A294&amp;"-"&amp;$AJ$2,#REF!)*BO$6-SUMIF(#REF!,"*-Si-USD-*-"&amp;$A294&amp;"-"&amp;$AJ$2,#REF!)*BN$6)/BO$5</f>
        <v>#REF!</v>
      </c>
      <c r="BP294" s="21" t="e">
        <f>(SUMIF(#REF!,"*-Si-USD-*-"&amp;$A294&amp;"-"&amp;$AJ$2,#REF!)*BP$6-SUMIF(#REF!,"*-Si-USD-*-"&amp;$A294&amp;"-"&amp;$AJ$2,#REF!)*BO$6)/BP$5</f>
        <v>#REF!</v>
      </c>
      <c r="BQ294" s="21" t="e">
        <f>(SUMIF(#REF!,"*-Si-USD-*-"&amp;$A294&amp;"-"&amp;$AJ$2,#REF!)*BQ$6-SUMIF(#REF!,"*-Si-USD-*-"&amp;$A294&amp;"-"&amp;$AJ$2,#REF!)*BP$6)/BQ$5</f>
        <v>#REF!</v>
      </c>
      <c r="BR294" s="21" t="e">
        <f>(SUMIF(#REF!,"*-Si-USD-*-"&amp;$A294&amp;"-"&amp;$AJ$2,#REF!)*BR$6-SUMIF(#REF!,"*-Si-USD-*-"&amp;$A294&amp;"-"&amp;$AJ$2,#REF!)*BQ$6)/BR$5</f>
        <v>#REF!</v>
      </c>
      <c r="BS294" s="21" t="e">
        <f>(SUMIF(#REF!,"*-Si-USD-*-"&amp;$A294&amp;"-"&amp;$AJ$2,#REF!)*BS$6-SUMIF(#REF!,"*-Si-USD-*-"&amp;$A294&amp;"-"&amp;$AJ$2,#REF!)*BR$6)/BS$5</f>
        <v>#REF!</v>
      </c>
      <c r="BT294" s="21" t="e">
        <f>(SUMIF(#REF!,"*-Si-USD-*-"&amp;$A294&amp;"-"&amp;$AJ$2,#REF!)*BT$6-SUMIF(#REF!,"*-Si-USD-*-"&amp;$A294&amp;"-"&amp;$AJ$2,#REF!)*BS$6)/BT$5</f>
        <v>#REF!</v>
      </c>
      <c r="BU294" s="21" t="e">
        <f>(SUMIF(#REF!,"*-Si-USD-*-"&amp;$A294&amp;"-"&amp;$AJ$2,#REF!)*BU$6-SUMIF(#REF!,"*-Si-USD-*-"&amp;$A294&amp;"-"&amp;$AJ$2,#REF!)*BT$6)/BU$5</f>
        <v>#REF!</v>
      </c>
      <c r="BV294" s="21" t="e">
        <f>(SUMIF(#REF!,"*-Si-USD-*-"&amp;$A294&amp;"-"&amp;$AJ$2,#REF!)*BV$6-SUMIF(#REF!,"*-Si-USD-*-"&amp;$A294&amp;"-"&amp;$AJ$2,#REF!)*BU$6)/BV$5</f>
        <v>#REF!</v>
      </c>
      <c r="BW294" s="21" t="e">
        <f>(SUMIF(#REF!,"*-Si-USD-*-"&amp;$A294&amp;"-"&amp;$AJ$2,#REF!)*BW$6-SUMIF(#REF!,"*-Si-USD-*-"&amp;$A294&amp;"-"&amp;$AJ$2,#REF!)*BV$6)/BW$5</f>
        <v>#REF!</v>
      </c>
      <c r="BX294" s="21" t="e">
        <f>(SUMIF(#REF!,"*-Si-USD-*-"&amp;$A294&amp;"-"&amp;$AJ$2,#REF!)*BX$6-SUMIF(#REF!,"*-Si-USD-*-"&amp;$A294&amp;"-"&amp;$AJ$2,#REF!)*BW$6)/BX$5</f>
        <v>#REF!</v>
      </c>
      <c r="CB294" s="28">
        <f>IFERROR(1000*SUMIF(#REF!,"*-Si-*-Si-"&amp;$A294&amp;"-"&amp;$AJ$2,#REF!)/(SUM(CC294:CE294)*$BX$6),0)</f>
        <v>0</v>
      </c>
      <c r="CC294" s="22" t="e">
        <f>SUMIF(#REF!,"*-Si-VEF-Si-"&amp;$A294&amp;"-"&amp;$AJ$2,#REF!)</f>
        <v>#REF!</v>
      </c>
      <c r="CD294" s="23" t="e">
        <f>SUMIF(#REF!,"*-Si-VEQ-Si-"&amp;$A294&amp;"-"&amp;$AJ$2,#REF!)</f>
        <v>#REF!</v>
      </c>
      <c r="CE294" s="24" t="e">
        <f>SUMIF(#REF!,"*-Si-USD-Si-"&amp;$A294&amp;"-"&amp;$AJ$2,#REF!)</f>
        <v>#REF!</v>
      </c>
      <c r="CI294" s="15" t="str">
        <f t="shared" si="57"/>
        <v>E294</v>
      </c>
      <c r="CK294" s="16">
        <v>5</v>
      </c>
      <c r="CL294" s="16">
        <v>4</v>
      </c>
      <c r="CM294" s="16">
        <v>4</v>
      </c>
    </row>
    <row r="295" spans="1:91" ht="20.100000000000001" customHeight="1" x14ac:dyDescent="0.25">
      <c r="A295" s="18" t="s">
        <v>465</v>
      </c>
      <c r="E295" s="15" t="s">
        <v>465</v>
      </c>
      <c r="G295" s="15" t="str">
        <f t="shared" si="58"/>
        <v>D295</v>
      </c>
      <c r="I295" s="27">
        <f ca="1">IFERROR(1000*SUMIF(#REF!,"*-Si-*-*-"&amp;$A295&amp;"-"&amp;J$2,INDIRECT("'BD Ppto'!"&amp;#REF!))/(SUM(J295:L295)*L$415),0)</f>
        <v>0</v>
      </c>
      <c r="J295" s="19" t="e">
        <f ca="1">SUMIF(#REF!,"*-Si-VEF-*-"&amp;$A295&amp;"-"&amp;$J$2,INDIRECT("'BD Ppto'!"&amp;#REF!))</f>
        <v>#REF!</v>
      </c>
      <c r="K295" s="20" t="e">
        <f ca="1">SUMIF(#REF!,"*-Si-VEQ-*-"&amp;$A295&amp;"-"&amp;$J$2,INDIRECT("'BD Ppto'!"&amp;#REF!))</f>
        <v>#REF!</v>
      </c>
      <c r="L295" s="21" t="e">
        <f ca="1">SUMIF(#REF!,"*-Si-USD-*-"&amp;$A295&amp;"-"&amp;$J$2,INDIRECT("'BD Ppto'!"&amp;#REF!))</f>
        <v>#REF!</v>
      </c>
      <c r="N295" s="27">
        <f ca="1">IFERROR(1000*SUMIF(#REF!,"*-Si-*-*-"&amp;$A295&amp;"-"&amp;O$2,INDIRECT("'BD Ppto'!"&amp;#REF!))/(SUM(O295:Q295)*Q$415),0)</f>
        <v>0</v>
      </c>
      <c r="O295" s="19" t="e">
        <f ca="1">SUMIF(#REF!,"*-Si-VEF-*-"&amp;$A295&amp;"-"&amp;O$2,INDIRECT("'BD Ppto'!"&amp;#REF!))</f>
        <v>#REF!</v>
      </c>
      <c r="P295" s="20" t="e">
        <f ca="1">SUMIF(#REF!,"*-Si-VEQ-*-"&amp;$A295&amp;"-"&amp;O$2,INDIRECT("'BD Ppto'!"&amp;#REF!))</f>
        <v>#REF!</v>
      </c>
      <c r="Q295" s="21" t="e">
        <f ca="1">SUMIF(#REF!,"*-Si-USD-*-"&amp;$A295&amp;"-"&amp;O$2,INDIRECT("'BD Ppto'!"&amp;#REF!))</f>
        <v>#REF!</v>
      </c>
      <c r="S295" s="27">
        <f ca="1">IFERROR(1000*SUMIF(#REF!,"*-Si-*-*-"&amp;$A295&amp;"-"&amp;T$2,INDIRECT("'BD Ppto'!"&amp;#REF!))/(SUM(T295:V295)*V$415),0)</f>
        <v>0</v>
      </c>
      <c r="T295" s="19" t="e">
        <f ca="1">SUMIF(#REF!,"*-Si-VEF-*-"&amp;$A295&amp;"-"&amp;T$2,INDIRECT("'BD Ppto'!"&amp;#REF!))</f>
        <v>#REF!</v>
      </c>
      <c r="U295" s="20" t="e">
        <f ca="1">SUMIF(#REF!,"*-Si-VEQ-*-"&amp;$A295&amp;"-"&amp;T$2,INDIRECT("'BD Ppto'!"&amp;#REF!))</f>
        <v>#REF!</v>
      </c>
      <c r="V295" s="21" t="e">
        <f ca="1">SUMIF(#REF!,"*-Si-USD-*-"&amp;$A295&amp;"-"&amp;T$2,INDIRECT("'BD Ppto'!"&amp;#REF!))</f>
        <v>#REF!</v>
      </c>
      <c r="X295" s="27">
        <f ca="1">IFERROR(1000*SUMIF(#REF!,"*-Si-*-*-"&amp;$A295&amp;"-"&amp;Y$2,INDIRECT("'BD Ppto'!"&amp;#REF!))/(SUM(Y295:AA295)*AA$415),0)</f>
        <v>0</v>
      </c>
      <c r="Y295" s="19" t="e">
        <f ca="1">SUMIF(#REF!,"*-Si-VEF-*-"&amp;$A295&amp;"-"&amp;Y$2,INDIRECT("'BD Ppto'!"&amp;#REF!))</f>
        <v>#REF!</v>
      </c>
      <c r="Z295" s="20" t="e">
        <f ca="1">SUMIF(#REF!,"*-Si-VEQ-*-"&amp;$A295&amp;"-"&amp;Y$2,INDIRECT("'BD Ppto'!"&amp;#REF!))</f>
        <v>#REF!</v>
      </c>
      <c r="AA295" s="21" t="e">
        <f ca="1">SUMIF(#REF!,"*-Si-USD-*-"&amp;$A295&amp;"-"&amp;Y$2,INDIRECT("'BD Ppto'!"&amp;#REF!))</f>
        <v>#REF!</v>
      </c>
      <c r="AC295" s="28">
        <f ca="1">IFERROR(1000*SUMIF(#REF!,"*-Si-*-Si-"&amp;$A295&amp;"-"&amp;AD$2,INDIRECT("'BD Ppto'!"&amp;#REF!))/(SUM(AD295:AF295)*AF$415),0)</f>
        <v>0</v>
      </c>
      <c r="AD295" s="22" t="e">
        <f ca="1">SUMIF(#REF!,"*-Si-VEF-Si-"&amp;$A295&amp;"-"&amp;AD$2,INDIRECT("'BD Ppto'!"&amp;#REF!))</f>
        <v>#REF!</v>
      </c>
      <c r="AE295" s="23" t="e">
        <f ca="1">SUMIF(#REF!,"*-Si-VEQ-Si-"&amp;$A295&amp;"-"&amp;AD$2,INDIRECT("'BD Ppto'!"&amp;#REF!))</f>
        <v>#REF!</v>
      </c>
      <c r="AF295" s="24" t="e">
        <f ca="1">SUMIF(#REF!,"*-Si-USD-Si-"&amp;$A295&amp;"-"&amp;AD$2,INDIRECT("'BD Ppto'!"&amp;#REF!))</f>
        <v>#REF!</v>
      </c>
      <c r="AI295" s="27">
        <f>IFERROR(1000*SUMIF(#REF!,"*-Si-*-*-"&amp;$A295&amp;"-"&amp;$AJ$2,#REF!)/((SUMIF(#REF!,"*-Si-*-*-"&amp;$A295&amp;"-"&amp;$AJ$2,#REF!))*$AV$6),0)</f>
        <v>0</v>
      </c>
      <c r="AJ295" s="25" t="e">
        <f>SUMIF(#REF!,"*-Si-VEF-*-"&amp;$A295&amp;"-"&amp;$AJ$2,#REF!)</f>
        <v>#REF!</v>
      </c>
      <c r="AK295" s="19" t="e">
        <f>SUMIF(#REF!,"*-Si-VEF-*-"&amp;$A295&amp;"-"&amp;$AJ$2,#REF!)</f>
        <v>#REF!</v>
      </c>
      <c r="AL295" s="19" t="e">
        <f>(SUMIF(#REF!,"*-Si-VEF-*-"&amp;$A295&amp;"-"&amp;$AJ$2,#REF!)*AL$6-SUMIF(#REF!,"*-Si-VEF-*-"&amp;$A295&amp;"-"&amp;$AJ$2,#REF!)*AK$6)/AL$5</f>
        <v>#REF!</v>
      </c>
      <c r="AM295" s="19" t="e">
        <f>(SUMIF(#REF!,"*-Si-VEF-*-"&amp;$A295&amp;"-"&amp;$AJ$2,#REF!)*AM$6-SUMIF(#REF!,"*-Si-VEF-*-"&amp;$A295&amp;"-"&amp;$AJ$2,#REF!)*AL$6)/AM$5</f>
        <v>#REF!</v>
      </c>
      <c r="AN295" s="19" t="e">
        <f>(SUMIF(#REF!,"*-Si-VEF-*-"&amp;$A295&amp;"-"&amp;$AJ$2,#REF!)*AN$6-SUMIF(#REF!,"*-Si-VEF-*-"&amp;$A295&amp;"-"&amp;$AJ$2,#REF!)*AM$6)/AN$5</f>
        <v>#REF!</v>
      </c>
      <c r="AO295" s="19" t="e">
        <f>(SUMIF(#REF!,"*-Si-VEF-*-"&amp;$A295&amp;"-"&amp;$AJ$2,#REF!)*AO$6-SUMIF(#REF!,"*-Si-VEF-*-"&amp;$A295&amp;"-"&amp;$AJ$2,#REF!)*AN$6)/AO$5</f>
        <v>#REF!</v>
      </c>
      <c r="AP295" s="19" t="e">
        <f>(SUMIF(#REF!,"*-Si-VEF-*-"&amp;$A295&amp;"-"&amp;$AJ$2,#REF!)*AP$6-SUMIF(#REF!,"*-Si-VEF-*-"&amp;$A295&amp;"-"&amp;$AJ$2,#REF!)*AO$6)/AP$5</f>
        <v>#REF!</v>
      </c>
      <c r="AQ295" s="19" t="e">
        <f>(SUMIF(#REF!,"*-Si-VEF-*-"&amp;$A295&amp;"-"&amp;$AJ$2,#REF!)*AQ$6-SUMIF(#REF!,"*-Si-VEF-*-"&amp;$A295&amp;"-"&amp;$AJ$2,#REF!)*AP$6)/AQ$5</f>
        <v>#REF!</v>
      </c>
      <c r="AR295" s="19" t="e">
        <f>(SUMIF(#REF!,"*-Si-VEF-*-"&amp;$A295&amp;"-"&amp;$AJ$2,#REF!)*AR$6-SUMIF(#REF!,"*-Si-VEF-*-"&amp;$A295&amp;"-"&amp;$AJ$2,#REF!)*AQ$6)/AR$5</f>
        <v>#REF!</v>
      </c>
      <c r="AS295" s="19" t="e">
        <f>(SUMIF(#REF!,"*-Si-VEF-*-"&amp;$A295&amp;"-"&amp;$AJ$2,#REF!)*AS$6-SUMIF(#REF!,"*-Si-VEF-*-"&amp;$A295&amp;"-"&amp;$AJ$2,#REF!)*AR$6)/AS$5</f>
        <v>#REF!</v>
      </c>
      <c r="AT295" s="19" t="e">
        <f>(SUMIF(#REF!,"*-Si-VEF-*-"&amp;$A295&amp;"-"&amp;$AJ$2,#REF!)*AT$6-SUMIF(#REF!,"*-Si-VEF-*-"&amp;$A295&amp;"-"&amp;$AJ$2,#REF!)*AS$6)/AT$5</f>
        <v>#REF!</v>
      </c>
      <c r="AU295" s="19" t="e">
        <f>(SUMIF(#REF!,"*-Si-VEF-*-"&amp;$A295&amp;"-"&amp;$AJ$2,#REF!)*AU$6-SUMIF(#REF!,"*-Si-VEF-*-"&amp;$A295&amp;"-"&amp;$AJ$2,#REF!)*AT$6)/AU$5</f>
        <v>#REF!</v>
      </c>
      <c r="AV295" s="19" t="e">
        <f>(SUMIF(#REF!,"*-Si-VEF-*-"&amp;$A295&amp;"-"&amp;$AJ$2,#REF!)*AV$6-SUMIF(#REF!,"*-Si-VEF-*-"&amp;$A295&amp;"-"&amp;$AJ$2,#REF!)*AU$6)/AV$5</f>
        <v>#REF!</v>
      </c>
      <c r="AX295" s="25" t="e">
        <f>SUMIF(#REF!,"*-Si-VEQ-*-"&amp;$A295&amp;"-"&amp;$AJ$2,#REF!)</f>
        <v>#REF!</v>
      </c>
      <c r="AY295" s="20" t="e">
        <f>SUMIF(#REF!,"*-Si-VEQ-*-"&amp;$A295&amp;"-"&amp;$AJ$2,#REF!)</f>
        <v>#REF!</v>
      </c>
      <c r="AZ295" s="20" t="e">
        <f>(SUMIF(#REF!,"*-Si-VEQ-*-"&amp;$A295&amp;"-"&amp;$AJ$2,#REF!)*AZ$6-SUMIF(#REF!,"*-Si-VEQ-*-"&amp;$A295&amp;"-"&amp;$AJ$2,#REF!)*AY$6)/AZ$5</f>
        <v>#REF!</v>
      </c>
      <c r="BA295" s="20" t="e">
        <f>(SUMIF(#REF!,"*-Si-VEQ-*-"&amp;$A295&amp;"-"&amp;$AJ$2,#REF!)*BA$6-SUMIF(#REF!,"*-Si-VEQ-*-"&amp;$A295&amp;"-"&amp;$AJ$2,#REF!)*AZ$6)/BA$5</f>
        <v>#REF!</v>
      </c>
      <c r="BB295" s="20" t="e">
        <f>(SUMIF(#REF!,"*-Si-VEQ-*-"&amp;$A295&amp;"-"&amp;$AJ$2,#REF!)*BB$6-SUMIF(#REF!,"*-Si-VEQ-*-"&amp;$A295&amp;"-"&amp;$AJ$2,#REF!)*BA$6)/BB$5</f>
        <v>#REF!</v>
      </c>
      <c r="BC295" s="20" t="e">
        <f>(SUMIF(#REF!,"*-Si-VEQ-*-"&amp;$A295&amp;"-"&amp;$AJ$2,#REF!)*BC$6-SUMIF(#REF!,"*-Si-VEQ-*-"&amp;$A295&amp;"-"&amp;$AJ$2,#REF!)*BB$6)/BC$5</f>
        <v>#REF!</v>
      </c>
      <c r="BD295" s="20" t="e">
        <f>(SUMIF(#REF!,"*-Si-VEQ-*-"&amp;$A295&amp;"-"&amp;$AJ$2,#REF!)*BD$6-SUMIF(#REF!,"*-Si-VEQ-*-"&amp;$A295&amp;"-"&amp;$AJ$2,#REF!)*BC$6)/BD$5</f>
        <v>#REF!</v>
      </c>
      <c r="BE295" s="20" t="e">
        <f>(SUMIF(#REF!,"*-Si-VEQ-*-"&amp;$A295&amp;"-"&amp;$AJ$2,#REF!)*BE$6-SUMIF(#REF!,"*-Si-VEQ-*-"&amp;$A295&amp;"-"&amp;$AJ$2,#REF!)*BD$6)/BE$5</f>
        <v>#REF!</v>
      </c>
      <c r="BF295" s="20" t="e">
        <f>(SUMIF(#REF!,"*-Si-VEQ-*-"&amp;$A295&amp;"-"&amp;$AJ$2,#REF!)*BF$6-SUMIF(#REF!,"*-Si-VEQ-*-"&amp;$A295&amp;"-"&amp;$AJ$2,#REF!)*BE$6)/BF$5</f>
        <v>#REF!</v>
      </c>
      <c r="BG295" s="20" t="e">
        <f>(SUMIF(#REF!,"*-Si-VEQ-*-"&amp;$A295&amp;"-"&amp;$AJ$2,#REF!)*BG$6-SUMIF(#REF!,"*-Si-VEQ-*-"&amp;$A295&amp;"-"&amp;$AJ$2,#REF!)*BF$6)/BG$5</f>
        <v>#REF!</v>
      </c>
      <c r="BH295" s="20" t="e">
        <f>(SUMIF(#REF!,"*-Si-VEQ-*-"&amp;$A295&amp;"-"&amp;$AJ$2,#REF!)*BH$6-SUMIF(#REF!,"*-Si-VEQ-*-"&amp;$A295&amp;"-"&amp;$AJ$2,#REF!)*BG$6)/BH$5</f>
        <v>#REF!</v>
      </c>
      <c r="BI295" s="20" t="e">
        <f>(SUMIF(#REF!,"*-Si-VEQ-*-"&amp;$A295&amp;"-"&amp;$AJ$2,#REF!)*BI$6-SUMIF(#REF!,"*-Si-VEQ-*-"&amp;$A295&amp;"-"&amp;$AJ$2,#REF!)*BH$6)/BI$5</f>
        <v>#REF!</v>
      </c>
      <c r="BJ295" s="20" t="e">
        <f>(SUMIF(#REF!,"*-Si-VEQ-*-"&amp;$A295&amp;"-"&amp;$AJ$2,#REF!)*BJ$6-SUMIF(#REF!,"*-Si-VEQ-*-"&amp;$A295&amp;"-"&amp;$AJ$2,#REF!)*BI$6)/BJ$5</f>
        <v>#REF!</v>
      </c>
      <c r="BL295" s="25" t="e">
        <f>SUMIF(#REF!,"*-Si-USD-*-"&amp;$A295&amp;"-"&amp;$AJ$2,#REF!)</f>
        <v>#REF!</v>
      </c>
      <c r="BM295" s="21" t="e">
        <f>SUMIF(#REF!,"*-Si-USD-*-"&amp;$A295&amp;"-"&amp;$AJ$2,#REF!)</f>
        <v>#REF!</v>
      </c>
      <c r="BN295" s="21" t="e">
        <f>(SUMIF(#REF!,"*-Si-USD-*-"&amp;$A295&amp;"-"&amp;$AJ$2,#REF!)*BN$6-SUMIF(#REF!,"*-Si-USD-*-"&amp;$A295&amp;"-"&amp;$AJ$2,#REF!)*BM$6)/BN$5</f>
        <v>#REF!</v>
      </c>
      <c r="BO295" s="21" t="e">
        <f>(SUMIF(#REF!,"*-Si-USD-*-"&amp;$A295&amp;"-"&amp;$AJ$2,#REF!)*BO$6-SUMIF(#REF!,"*-Si-USD-*-"&amp;$A295&amp;"-"&amp;$AJ$2,#REF!)*BN$6)/BO$5</f>
        <v>#REF!</v>
      </c>
      <c r="BP295" s="21" t="e">
        <f>(SUMIF(#REF!,"*-Si-USD-*-"&amp;$A295&amp;"-"&amp;$AJ$2,#REF!)*BP$6-SUMIF(#REF!,"*-Si-USD-*-"&amp;$A295&amp;"-"&amp;$AJ$2,#REF!)*BO$6)/BP$5</f>
        <v>#REF!</v>
      </c>
      <c r="BQ295" s="21" t="e">
        <f>(SUMIF(#REF!,"*-Si-USD-*-"&amp;$A295&amp;"-"&amp;$AJ$2,#REF!)*BQ$6-SUMIF(#REF!,"*-Si-USD-*-"&amp;$A295&amp;"-"&amp;$AJ$2,#REF!)*BP$6)/BQ$5</f>
        <v>#REF!</v>
      </c>
      <c r="BR295" s="21" t="e">
        <f>(SUMIF(#REF!,"*-Si-USD-*-"&amp;$A295&amp;"-"&amp;$AJ$2,#REF!)*BR$6-SUMIF(#REF!,"*-Si-USD-*-"&amp;$A295&amp;"-"&amp;$AJ$2,#REF!)*BQ$6)/BR$5</f>
        <v>#REF!</v>
      </c>
      <c r="BS295" s="21" t="e">
        <f>(SUMIF(#REF!,"*-Si-USD-*-"&amp;$A295&amp;"-"&amp;$AJ$2,#REF!)*BS$6-SUMIF(#REF!,"*-Si-USD-*-"&amp;$A295&amp;"-"&amp;$AJ$2,#REF!)*BR$6)/BS$5</f>
        <v>#REF!</v>
      </c>
      <c r="BT295" s="21" t="e">
        <f>(SUMIF(#REF!,"*-Si-USD-*-"&amp;$A295&amp;"-"&amp;$AJ$2,#REF!)*BT$6-SUMIF(#REF!,"*-Si-USD-*-"&amp;$A295&amp;"-"&amp;$AJ$2,#REF!)*BS$6)/BT$5</f>
        <v>#REF!</v>
      </c>
      <c r="BU295" s="21" t="e">
        <f>(SUMIF(#REF!,"*-Si-USD-*-"&amp;$A295&amp;"-"&amp;$AJ$2,#REF!)*BU$6-SUMIF(#REF!,"*-Si-USD-*-"&amp;$A295&amp;"-"&amp;$AJ$2,#REF!)*BT$6)/BU$5</f>
        <v>#REF!</v>
      </c>
      <c r="BV295" s="21" t="e">
        <f>(SUMIF(#REF!,"*-Si-USD-*-"&amp;$A295&amp;"-"&amp;$AJ$2,#REF!)*BV$6-SUMIF(#REF!,"*-Si-USD-*-"&amp;$A295&amp;"-"&amp;$AJ$2,#REF!)*BU$6)/BV$5</f>
        <v>#REF!</v>
      </c>
      <c r="BW295" s="21" t="e">
        <f>(SUMIF(#REF!,"*-Si-USD-*-"&amp;$A295&amp;"-"&amp;$AJ$2,#REF!)*BW$6-SUMIF(#REF!,"*-Si-USD-*-"&amp;$A295&amp;"-"&amp;$AJ$2,#REF!)*BV$6)/BW$5</f>
        <v>#REF!</v>
      </c>
      <c r="BX295" s="21" t="e">
        <f>(SUMIF(#REF!,"*-Si-USD-*-"&amp;$A295&amp;"-"&amp;$AJ$2,#REF!)*BX$6-SUMIF(#REF!,"*-Si-USD-*-"&amp;$A295&amp;"-"&amp;$AJ$2,#REF!)*BW$6)/BX$5</f>
        <v>#REF!</v>
      </c>
      <c r="CB295" s="28">
        <f>IFERROR(1000*SUMIF(#REF!,"*-Si-*-Si-"&amp;$A295&amp;"-"&amp;$AJ$2,#REF!)/(SUM(CC295:CE295)*$BX$6),0)</f>
        <v>0</v>
      </c>
      <c r="CC295" s="22" t="e">
        <f>SUMIF(#REF!,"*-Si-VEF-Si-"&amp;$A295&amp;"-"&amp;$AJ$2,#REF!)</f>
        <v>#REF!</v>
      </c>
      <c r="CD295" s="23" t="e">
        <f>SUMIF(#REF!,"*-Si-VEQ-Si-"&amp;$A295&amp;"-"&amp;$AJ$2,#REF!)</f>
        <v>#REF!</v>
      </c>
      <c r="CE295" s="24" t="e">
        <f>SUMIF(#REF!,"*-Si-USD-Si-"&amp;$A295&amp;"-"&amp;$AJ$2,#REF!)</f>
        <v>#REF!</v>
      </c>
      <c r="CI295" s="15" t="str">
        <f t="shared" si="57"/>
        <v>E295</v>
      </c>
      <c r="CK295" s="16">
        <v>5</v>
      </c>
      <c r="CL295" s="16">
        <v>4</v>
      </c>
      <c r="CM295" s="16">
        <v>4</v>
      </c>
    </row>
    <row r="296" spans="1:91" ht="20.100000000000001" customHeight="1" x14ac:dyDescent="0.25">
      <c r="A296" s="18" t="s">
        <v>466</v>
      </c>
      <c r="E296" s="15" t="s">
        <v>466</v>
      </c>
      <c r="G296" s="15" t="str">
        <f t="shared" si="58"/>
        <v>D296</v>
      </c>
      <c r="I296" s="27">
        <f ca="1">IFERROR(1000*SUMIF(#REF!,"*-Si-*-*-"&amp;$A296&amp;"-"&amp;J$2,INDIRECT("'BD Ppto'!"&amp;#REF!))/(SUM(J296:L296)*L$415),0)</f>
        <v>0</v>
      </c>
      <c r="J296" s="19" t="e">
        <f ca="1">SUMIF(#REF!,"*-Si-VEF-*-"&amp;$A296&amp;"-"&amp;$J$2,INDIRECT("'BD Ppto'!"&amp;#REF!))</f>
        <v>#REF!</v>
      </c>
      <c r="K296" s="20" t="e">
        <f ca="1">SUMIF(#REF!,"*-Si-VEQ-*-"&amp;$A296&amp;"-"&amp;$J$2,INDIRECT("'BD Ppto'!"&amp;#REF!))</f>
        <v>#REF!</v>
      </c>
      <c r="L296" s="21" t="e">
        <f ca="1">SUMIF(#REF!,"*-Si-USD-*-"&amp;$A296&amp;"-"&amp;$J$2,INDIRECT("'BD Ppto'!"&amp;#REF!))</f>
        <v>#REF!</v>
      </c>
      <c r="N296" s="27">
        <f ca="1">IFERROR(1000*SUMIF(#REF!,"*-Si-*-*-"&amp;$A296&amp;"-"&amp;O$2,INDIRECT("'BD Ppto'!"&amp;#REF!))/(SUM(O296:Q296)*Q$415),0)</f>
        <v>0</v>
      </c>
      <c r="O296" s="19" t="e">
        <f ca="1">SUMIF(#REF!,"*-Si-VEF-*-"&amp;$A296&amp;"-"&amp;O$2,INDIRECT("'BD Ppto'!"&amp;#REF!))</f>
        <v>#REF!</v>
      </c>
      <c r="P296" s="20" t="e">
        <f ca="1">SUMIF(#REF!,"*-Si-VEQ-*-"&amp;$A296&amp;"-"&amp;O$2,INDIRECT("'BD Ppto'!"&amp;#REF!))</f>
        <v>#REF!</v>
      </c>
      <c r="Q296" s="21" t="e">
        <f ca="1">SUMIF(#REF!,"*-Si-USD-*-"&amp;$A296&amp;"-"&amp;O$2,INDIRECT("'BD Ppto'!"&amp;#REF!))</f>
        <v>#REF!</v>
      </c>
      <c r="S296" s="27">
        <f ca="1">IFERROR(1000*SUMIF(#REF!,"*-Si-*-*-"&amp;$A296&amp;"-"&amp;T$2,INDIRECT("'BD Ppto'!"&amp;#REF!))/(SUM(T296:V296)*V$415),0)</f>
        <v>0</v>
      </c>
      <c r="T296" s="19" t="e">
        <f ca="1">SUMIF(#REF!,"*-Si-VEF-*-"&amp;$A296&amp;"-"&amp;T$2,INDIRECT("'BD Ppto'!"&amp;#REF!))</f>
        <v>#REF!</v>
      </c>
      <c r="U296" s="20" t="e">
        <f ca="1">SUMIF(#REF!,"*-Si-VEQ-*-"&amp;$A296&amp;"-"&amp;T$2,INDIRECT("'BD Ppto'!"&amp;#REF!))</f>
        <v>#REF!</v>
      </c>
      <c r="V296" s="21" t="e">
        <f ca="1">SUMIF(#REF!,"*-Si-USD-*-"&amp;$A296&amp;"-"&amp;T$2,INDIRECT("'BD Ppto'!"&amp;#REF!))</f>
        <v>#REF!</v>
      </c>
      <c r="X296" s="27">
        <f ca="1">IFERROR(1000*SUMIF(#REF!,"*-Si-*-*-"&amp;$A296&amp;"-"&amp;Y$2,INDIRECT("'BD Ppto'!"&amp;#REF!))/(SUM(Y296:AA296)*AA$415),0)</f>
        <v>0</v>
      </c>
      <c r="Y296" s="19" t="e">
        <f ca="1">SUMIF(#REF!,"*-Si-VEF-*-"&amp;$A296&amp;"-"&amp;Y$2,INDIRECT("'BD Ppto'!"&amp;#REF!))</f>
        <v>#REF!</v>
      </c>
      <c r="Z296" s="20" t="e">
        <f ca="1">SUMIF(#REF!,"*-Si-VEQ-*-"&amp;$A296&amp;"-"&amp;Y$2,INDIRECT("'BD Ppto'!"&amp;#REF!))</f>
        <v>#REF!</v>
      </c>
      <c r="AA296" s="21" t="e">
        <f ca="1">SUMIF(#REF!,"*-Si-USD-*-"&amp;$A296&amp;"-"&amp;Y$2,INDIRECT("'BD Ppto'!"&amp;#REF!))</f>
        <v>#REF!</v>
      </c>
      <c r="AC296" s="28">
        <f ca="1">IFERROR(1000*SUMIF(#REF!,"*-Si-*-Si-"&amp;$A296&amp;"-"&amp;AD$2,INDIRECT("'BD Ppto'!"&amp;#REF!))/(SUM(AD296:AF296)*AF$415),0)</f>
        <v>0</v>
      </c>
      <c r="AD296" s="22" t="e">
        <f ca="1">SUMIF(#REF!,"*-Si-VEF-Si-"&amp;$A296&amp;"-"&amp;AD$2,INDIRECT("'BD Ppto'!"&amp;#REF!))</f>
        <v>#REF!</v>
      </c>
      <c r="AE296" s="23" t="e">
        <f ca="1">SUMIF(#REF!,"*-Si-VEQ-Si-"&amp;$A296&amp;"-"&amp;AD$2,INDIRECT("'BD Ppto'!"&amp;#REF!))</f>
        <v>#REF!</v>
      </c>
      <c r="AF296" s="24" t="e">
        <f ca="1">SUMIF(#REF!,"*-Si-USD-Si-"&amp;$A296&amp;"-"&amp;AD$2,INDIRECT("'BD Ppto'!"&amp;#REF!))</f>
        <v>#REF!</v>
      </c>
      <c r="AI296" s="27">
        <f>IFERROR(1000*SUMIF(#REF!,"*-Si-*-*-"&amp;$A296&amp;"-"&amp;$AJ$2,#REF!)/((SUMIF(#REF!,"*-Si-*-*-"&amp;$A296&amp;"-"&amp;$AJ$2,#REF!))*$AV$6),0)</f>
        <v>0</v>
      </c>
      <c r="AJ296" s="25" t="e">
        <f>SUMIF(#REF!,"*-Si-VEF-*-"&amp;$A296&amp;"-"&amp;$AJ$2,#REF!)</f>
        <v>#REF!</v>
      </c>
      <c r="AK296" s="19" t="e">
        <f>SUMIF(#REF!,"*-Si-VEF-*-"&amp;$A296&amp;"-"&amp;$AJ$2,#REF!)</f>
        <v>#REF!</v>
      </c>
      <c r="AL296" s="19" t="e">
        <f>(SUMIF(#REF!,"*-Si-VEF-*-"&amp;$A296&amp;"-"&amp;$AJ$2,#REF!)*AL$6-SUMIF(#REF!,"*-Si-VEF-*-"&amp;$A296&amp;"-"&amp;$AJ$2,#REF!)*AK$6)/AL$5</f>
        <v>#REF!</v>
      </c>
      <c r="AM296" s="19" t="e">
        <f>(SUMIF(#REF!,"*-Si-VEF-*-"&amp;$A296&amp;"-"&amp;$AJ$2,#REF!)*AM$6-SUMIF(#REF!,"*-Si-VEF-*-"&amp;$A296&amp;"-"&amp;$AJ$2,#REF!)*AL$6)/AM$5</f>
        <v>#REF!</v>
      </c>
      <c r="AN296" s="19" t="e">
        <f>(SUMIF(#REF!,"*-Si-VEF-*-"&amp;$A296&amp;"-"&amp;$AJ$2,#REF!)*AN$6-SUMIF(#REF!,"*-Si-VEF-*-"&amp;$A296&amp;"-"&amp;$AJ$2,#REF!)*AM$6)/AN$5</f>
        <v>#REF!</v>
      </c>
      <c r="AO296" s="19" t="e">
        <f>(SUMIF(#REF!,"*-Si-VEF-*-"&amp;$A296&amp;"-"&amp;$AJ$2,#REF!)*AO$6-SUMIF(#REF!,"*-Si-VEF-*-"&amp;$A296&amp;"-"&amp;$AJ$2,#REF!)*AN$6)/AO$5</f>
        <v>#REF!</v>
      </c>
      <c r="AP296" s="19" t="e">
        <f>(SUMIF(#REF!,"*-Si-VEF-*-"&amp;$A296&amp;"-"&amp;$AJ$2,#REF!)*AP$6-SUMIF(#REF!,"*-Si-VEF-*-"&amp;$A296&amp;"-"&amp;$AJ$2,#REF!)*AO$6)/AP$5</f>
        <v>#REF!</v>
      </c>
      <c r="AQ296" s="19" t="e">
        <f>(SUMIF(#REF!,"*-Si-VEF-*-"&amp;$A296&amp;"-"&amp;$AJ$2,#REF!)*AQ$6-SUMIF(#REF!,"*-Si-VEF-*-"&amp;$A296&amp;"-"&amp;$AJ$2,#REF!)*AP$6)/AQ$5</f>
        <v>#REF!</v>
      </c>
      <c r="AR296" s="19" t="e">
        <f>(SUMIF(#REF!,"*-Si-VEF-*-"&amp;$A296&amp;"-"&amp;$AJ$2,#REF!)*AR$6-SUMIF(#REF!,"*-Si-VEF-*-"&amp;$A296&amp;"-"&amp;$AJ$2,#REF!)*AQ$6)/AR$5</f>
        <v>#REF!</v>
      </c>
      <c r="AS296" s="19" t="e">
        <f>(SUMIF(#REF!,"*-Si-VEF-*-"&amp;$A296&amp;"-"&amp;$AJ$2,#REF!)*AS$6-SUMIF(#REF!,"*-Si-VEF-*-"&amp;$A296&amp;"-"&amp;$AJ$2,#REF!)*AR$6)/AS$5</f>
        <v>#REF!</v>
      </c>
      <c r="AT296" s="19" t="e">
        <f>(SUMIF(#REF!,"*-Si-VEF-*-"&amp;$A296&amp;"-"&amp;$AJ$2,#REF!)*AT$6-SUMIF(#REF!,"*-Si-VEF-*-"&amp;$A296&amp;"-"&amp;$AJ$2,#REF!)*AS$6)/AT$5</f>
        <v>#REF!</v>
      </c>
      <c r="AU296" s="19" t="e">
        <f>(SUMIF(#REF!,"*-Si-VEF-*-"&amp;$A296&amp;"-"&amp;$AJ$2,#REF!)*AU$6-SUMIF(#REF!,"*-Si-VEF-*-"&amp;$A296&amp;"-"&amp;$AJ$2,#REF!)*AT$6)/AU$5</f>
        <v>#REF!</v>
      </c>
      <c r="AV296" s="19" t="e">
        <f>(SUMIF(#REF!,"*-Si-VEF-*-"&amp;$A296&amp;"-"&amp;$AJ$2,#REF!)*AV$6-SUMIF(#REF!,"*-Si-VEF-*-"&amp;$A296&amp;"-"&amp;$AJ$2,#REF!)*AU$6)/AV$5</f>
        <v>#REF!</v>
      </c>
      <c r="AX296" s="25" t="e">
        <f>SUMIF(#REF!,"*-Si-VEQ-*-"&amp;$A296&amp;"-"&amp;$AJ$2,#REF!)</f>
        <v>#REF!</v>
      </c>
      <c r="AY296" s="20" t="e">
        <f>SUMIF(#REF!,"*-Si-VEQ-*-"&amp;$A296&amp;"-"&amp;$AJ$2,#REF!)</f>
        <v>#REF!</v>
      </c>
      <c r="AZ296" s="20" t="e">
        <f>(SUMIF(#REF!,"*-Si-VEQ-*-"&amp;$A296&amp;"-"&amp;$AJ$2,#REF!)*AZ$6-SUMIF(#REF!,"*-Si-VEQ-*-"&amp;$A296&amp;"-"&amp;$AJ$2,#REF!)*AY$6)/AZ$5</f>
        <v>#REF!</v>
      </c>
      <c r="BA296" s="20" t="e">
        <f>(SUMIF(#REF!,"*-Si-VEQ-*-"&amp;$A296&amp;"-"&amp;$AJ$2,#REF!)*BA$6-SUMIF(#REF!,"*-Si-VEQ-*-"&amp;$A296&amp;"-"&amp;$AJ$2,#REF!)*AZ$6)/BA$5</f>
        <v>#REF!</v>
      </c>
      <c r="BB296" s="20" t="e">
        <f>(SUMIF(#REF!,"*-Si-VEQ-*-"&amp;$A296&amp;"-"&amp;$AJ$2,#REF!)*BB$6-SUMIF(#REF!,"*-Si-VEQ-*-"&amp;$A296&amp;"-"&amp;$AJ$2,#REF!)*BA$6)/BB$5</f>
        <v>#REF!</v>
      </c>
      <c r="BC296" s="20" t="e">
        <f>(SUMIF(#REF!,"*-Si-VEQ-*-"&amp;$A296&amp;"-"&amp;$AJ$2,#REF!)*BC$6-SUMIF(#REF!,"*-Si-VEQ-*-"&amp;$A296&amp;"-"&amp;$AJ$2,#REF!)*BB$6)/BC$5</f>
        <v>#REF!</v>
      </c>
      <c r="BD296" s="20" t="e">
        <f>(SUMIF(#REF!,"*-Si-VEQ-*-"&amp;$A296&amp;"-"&amp;$AJ$2,#REF!)*BD$6-SUMIF(#REF!,"*-Si-VEQ-*-"&amp;$A296&amp;"-"&amp;$AJ$2,#REF!)*BC$6)/BD$5</f>
        <v>#REF!</v>
      </c>
      <c r="BE296" s="20" t="e">
        <f>(SUMIF(#REF!,"*-Si-VEQ-*-"&amp;$A296&amp;"-"&amp;$AJ$2,#REF!)*BE$6-SUMIF(#REF!,"*-Si-VEQ-*-"&amp;$A296&amp;"-"&amp;$AJ$2,#REF!)*BD$6)/BE$5</f>
        <v>#REF!</v>
      </c>
      <c r="BF296" s="20" t="e">
        <f>(SUMIF(#REF!,"*-Si-VEQ-*-"&amp;$A296&amp;"-"&amp;$AJ$2,#REF!)*BF$6-SUMIF(#REF!,"*-Si-VEQ-*-"&amp;$A296&amp;"-"&amp;$AJ$2,#REF!)*BE$6)/BF$5</f>
        <v>#REF!</v>
      </c>
      <c r="BG296" s="20" t="e">
        <f>(SUMIF(#REF!,"*-Si-VEQ-*-"&amp;$A296&amp;"-"&amp;$AJ$2,#REF!)*BG$6-SUMIF(#REF!,"*-Si-VEQ-*-"&amp;$A296&amp;"-"&amp;$AJ$2,#REF!)*BF$6)/BG$5</f>
        <v>#REF!</v>
      </c>
      <c r="BH296" s="20" t="e">
        <f>(SUMIF(#REF!,"*-Si-VEQ-*-"&amp;$A296&amp;"-"&amp;$AJ$2,#REF!)*BH$6-SUMIF(#REF!,"*-Si-VEQ-*-"&amp;$A296&amp;"-"&amp;$AJ$2,#REF!)*BG$6)/BH$5</f>
        <v>#REF!</v>
      </c>
      <c r="BI296" s="20" t="e">
        <f>(SUMIF(#REF!,"*-Si-VEQ-*-"&amp;$A296&amp;"-"&amp;$AJ$2,#REF!)*BI$6-SUMIF(#REF!,"*-Si-VEQ-*-"&amp;$A296&amp;"-"&amp;$AJ$2,#REF!)*BH$6)/BI$5</f>
        <v>#REF!</v>
      </c>
      <c r="BJ296" s="20" t="e">
        <f>(SUMIF(#REF!,"*-Si-VEQ-*-"&amp;$A296&amp;"-"&amp;$AJ$2,#REF!)*BJ$6-SUMIF(#REF!,"*-Si-VEQ-*-"&amp;$A296&amp;"-"&amp;$AJ$2,#REF!)*BI$6)/BJ$5</f>
        <v>#REF!</v>
      </c>
      <c r="BL296" s="25" t="e">
        <f>SUMIF(#REF!,"*-Si-USD-*-"&amp;$A296&amp;"-"&amp;$AJ$2,#REF!)</f>
        <v>#REF!</v>
      </c>
      <c r="BM296" s="21" t="e">
        <f>SUMIF(#REF!,"*-Si-USD-*-"&amp;$A296&amp;"-"&amp;$AJ$2,#REF!)</f>
        <v>#REF!</v>
      </c>
      <c r="BN296" s="21" t="e">
        <f>(SUMIF(#REF!,"*-Si-USD-*-"&amp;$A296&amp;"-"&amp;$AJ$2,#REF!)*BN$6-SUMIF(#REF!,"*-Si-USD-*-"&amp;$A296&amp;"-"&amp;$AJ$2,#REF!)*BM$6)/BN$5</f>
        <v>#REF!</v>
      </c>
      <c r="BO296" s="21" t="e">
        <f>(SUMIF(#REF!,"*-Si-USD-*-"&amp;$A296&amp;"-"&amp;$AJ$2,#REF!)*BO$6-SUMIF(#REF!,"*-Si-USD-*-"&amp;$A296&amp;"-"&amp;$AJ$2,#REF!)*BN$6)/BO$5</f>
        <v>#REF!</v>
      </c>
      <c r="BP296" s="21" t="e">
        <f>(SUMIF(#REF!,"*-Si-USD-*-"&amp;$A296&amp;"-"&amp;$AJ$2,#REF!)*BP$6-SUMIF(#REF!,"*-Si-USD-*-"&amp;$A296&amp;"-"&amp;$AJ$2,#REF!)*BO$6)/BP$5</f>
        <v>#REF!</v>
      </c>
      <c r="BQ296" s="21" t="e">
        <f>(SUMIF(#REF!,"*-Si-USD-*-"&amp;$A296&amp;"-"&amp;$AJ$2,#REF!)*BQ$6-SUMIF(#REF!,"*-Si-USD-*-"&amp;$A296&amp;"-"&amp;$AJ$2,#REF!)*BP$6)/BQ$5</f>
        <v>#REF!</v>
      </c>
      <c r="BR296" s="21" t="e">
        <f>(SUMIF(#REF!,"*-Si-USD-*-"&amp;$A296&amp;"-"&amp;$AJ$2,#REF!)*BR$6-SUMIF(#REF!,"*-Si-USD-*-"&amp;$A296&amp;"-"&amp;$AJ$2,#REF!)*BQ$6)/BR$5</f>
        <v>#REF!</v>
      </c>
      <c r="BS296" s="21" t="e">
        <f>(SUMIF(#REF!,"*-Si-USD-*-"&amp;$A296&amp;"-"&amp;$AJ$2,#REF!)*BS$6-SUMIF(#REF!,"*-Si-USD-*-"&amp;$A296&amp;"-"&amp;$AJ$2,#REF!)*BR$6)/BS$5</f>
        <v>#REF!</v>
      </c>
      <c r="BT296" s="21" t="e">
        <f>(SUMIF(#REF!,"*-Si-USD-*-"&amp;$A296&amp;"-"&amp;$AJ$2,#REF!)*BT$6-SUMIF(#REF!,"*-Si-USD-*-"&amp;$A296&amp;"-"&amp;$AJ$2,#REF!)*BS$6)/BT$5</f>
        <v>#REF!</v>
      </c>
      <c r="BU296" s="21" t="e">
        <f>(SUMIF(#REF!,"*-Si-USD-*-"&amp;$A296&amp;"-"&amp;$AJ$2,#REF!)*BU$6-SUMIF(#REF!,"*-Si-USD-*-"&amp;$A296&amp;"-"&amp;$AJ$2,#REF!)*BT$6)/BU$5</f>
        <v>#REF!</v>
      </c>
      <c r="BV296" s="21" t="e">
        <f>(SUMIF(#REF!,"*-Si-USD-*-"&amp;$A296&amp;"-"&amp;$AJ$2,#REF!)*BV$6-SUMIF(#REF!,"*-Si-USD-*-"&amp;$A296&amp;"-"&amp;$AJ$2,#REF!)*BU$6)/BV$5</f>
        <v>#REF!</v>
      </c>
      <c r="BW296" s="21" t="e">
        <f>(SUMIF(#REF!,"*-Si-USD-*-"&amp;$A296&amp;"-"&amp;$AJ$2,#REF!)*BW$6-SUMIF(#REF!,"*-Si-USD-*-"&amp;$A296&amp;"-"&amp;$AJ$2,#REF!)*BV$6)/BW$5</f>
        <v>#REF!</v>
      </c>
      <c r="BX296" s="21" t="e">
        <f>(SUMIF(#REF!,"*-Si-USD-*-"&amp;$A296&amp;"-"&amp;$AJ$2,#REF!)*BX$6-SUMIF(#REF!,"*-Si-USD-*-"&amp;$A296&amp;"-"&amp;$AJ$2,#REF!)*BW$6)/BX$5</f>
        <v>#REF!</v>
      </c>
      <c r="CB296" s="28">
        <f>IFERROR(1000*SUMIF(#REF!,"*-Si-*-Si-"&amp;$A296&amp;"-"&amp;$AJ$2,#REF!)/(SUM(CC296:CE296)*$BX$6),0)</f>
        <v>0</v>
      </c>
      <c r="CC296" s="22" t="e">
        <f>SUMIF(#REF!,"*-Si-VEF-Si-"&amp;$A296&amp;"-"&amp;$AJ$2,#REF!)</f>
        <v>#REF!</v>
      </c>
      <c r="CD296" s="23" t="e">
        <f>SUMIF(#REF!,"*-Si-VEQ-Si-"&amp;$A296&amp;"-"&amp;$AJ$2,#REF!)</f>
        <v>#REF!</v>
      </c>
      <c r="CE296" s="24" t="e">
        <f>SUMIF(#REF!,"*-Si-USD-Si-"&amp;$A296&amp;"-"&amp;$AJ$2,#REF!)</f>
        <v>#REF!</v>
      </c>
      <c r="CI296" s="15" t="str">
        <f t="shared" si="57"/>
        <v>E296</v>
      </c>
      <c r="CK296" s="16">
        <v>5</v>
      </c>
      <c r="CL296" s="16">
        <v>4</v>
      </c>
      <c r="CM296" s="16">
        <v>4</v>
      </c>
    </row>
    <row r="297" spans="1:91" ht="20.100000000000001" customHeight="1" x14ac:dyDescent="0.25">
      <c r="A297" s="18" t="s">
        <v>467</v>
      </c>
      <c r="E297" s="15" t="s">
        <v>467</v>
      </c>
      <c r="G297" s="15" t="str">
        <f t="shared" si="58"/>
        <v>D297</v>
      </c>
      <c r="I297" s="27">
        <f ca="1">IFERROR(1000*SUMIF(#REF!,"*-Si-*-*-"&amp;$A297&amp;"-"&amp;J$2,INDIRECT("'BD Ppto'!"&amp;#REF!))/(SUM(J297:L297)*L$415),0)</f>
        <v>0</v>
      </c>
      <c r="J297" s="19" t="e">
        <f ca="1">SUMIF(#REF!,"*-Si-VEF-*-"&amp;$A297&amp;"-"&amp;$J$2,INDIRECT("'BD Ppto'!"&amp;#REF!))</f>
        <v>#REF!</v>
      </c>
      <c r="K297" s="20" t="e">
        <f ca="1">SUMIF(#REF!,"*-Si-VEQ-*-"&amp;$A297&amp;"-"&amp;$J$2,INDIRECT("'BD Ppto'!"&amp;#REF!))</f>
        <v>#REF!</v>
      </c>
      <c r="L297" s="21" t="e">
        <f ca="1">SUMIF(#REF!,"*-Si-USD-*-"&amp;$A297&amp;"-"&amp;$J$2,INDIRECT("'BD Ppto'!"&amp;#REF!))</f>
        <v>#REF!</v>
      </c>
      <c r="N297" s="27">
        <f ca="1">IFERROR(1000*SUMIF(#REF!,"*-Si-*-*-"&amp;$A297&amp;"-"&amp;O$2,INDIRECT("'BD Ppto'!"&amp;#REF!))/(SUM(O297:Q297)*Q$415),0)</f>
        <v>0</v>
      </c>
      <c r="O297" s="19" t="e">
        <f ca="1">SUMIF(#REF!,"*-Si-VEF-*-"&amp;$A297&amp;"-"&amp;O$2,INDIRECT("'BD Ppto'!"&amp;#REF!))</f>
        <v>#REF!</v>
      </c>
      <c r="P297" s="20" t="e">
        <f ca="1">SUMIF(#REF!,"*-Si-VEQ-*-"&amp;$A297&amp;"-"&amp;O$2,INDIRECT("'BD Ppto'!"&amp;#REF!))</f>
        <v>#REF!</v>
      </c>
      <c r="Q297" s="21" t="e">
        <f ca="1">SUMIF(#REF!,"*-Si-USD-*-"&amp;$A297&amp;"-"&amp;O$2,INDIRECT("'BD Ppto'!"&amp;#REF!))</f>
        <v>#REF!</v>
      </c>
      <c r="S297" s="27">
        <f ca="1">IFERROR(1000*SUMIF(#REF!,"*-Si-*-*-"&amp;$A297&amp;"-"&amp;T$2,INDIRECT("'BD Ppto'!"&amp;#REF!))/(SUM(T297:V297)*V$415),0)</f>
        <v>0</v>
      </c>
      <c r="T297" s="19" t="e">
        <f ca="1">SUMIF(#REF!,"*-Si-VEF-*-"&amp;$A297&amp;"-"&amp;T$2,INDIRECT("'BD Ppto'!"&amp;#REF!))</f>
        <v>#REF!</v>
      </c>
      <c r="U297" s="20" t="e">
        <f ca="1">SUMIF(#REF!,"*-Si-VEQ-*-"&amp;$A297&amp;"-"&amp;T$2,INDIRECT("'BD Ppto'!"&amp;#REF!))</f>
        <v>#REF!</v>
      </c>
      <c r="V297" s="21" t="e">
        <f ca="1">SUMIF(#REF!,"*-Si-USD-*-"&amp;$A297&amp;"-"&amp;T$2,INDIRECT("'BD Ppto'!"&amp;#REF!))</f>
        <v>#REF!</v>
      </c>
      <c r="X297" s="27">
        <f ca="1">IFERROR(1000*SUMIF(#REF!,"*-Si-*-*-"&amp;$A297&amp;"-"&amp;Y$2,INDIRECT("'BD Ppto'!"&amp;#REF!))/(SUM(Y297:AA297)*AA$415),0)</f>
        <v>0</v>
      </c>
      <c r="Y297" s="19" t="e">
        <f ca="1">SUMIF(#REF!,"*-Si-VEF-*-"&amp;$A297&amp;"-"&amp;Y$2,INDIRECT("'BD Ppto'!"&amp;#REF!))</f>
        <v>#REF!</v>
      </c>
      <c r="Z297" s="20" t="e">
        <f ca="1">SUMIF(#REF!,"*-Si-VEQ-*-"&amp;$A297&amp;"-"&amp;Y$2,INDIRECT("'BD Ppto'!"&amp;#REF!))</f>
        <v>#REF!</v>
      </c>
      <c r="AA297" s="21" t="e">
        <f ca="1">SUMIF(#REF!,"*-Si-USD-*-"&amp;$A297&amp;"-"&amp;Y$2,INDIRECT("'BD Ppto'!"&amp;#REF!))</f>
        <v>#REF!</v>
      </c>
      <c r="AC297" s="28">
        <f ca="1">IFERROR(1000*SUMIF(#REF!,"*-Si-*-Si-"&amp;$A297&amp;"-"&amp;AD$2,INDIRECT("'BD Ppto'!"&amp;#REF!))/(SUM(AD297:AF297)*AF$415),0)</f>
        <v>0</v>
      </c>
      <c r="AD297" s="22" t="e">
        <f ca="1">SUMIF(#REF!,"*-Si-VEF-Si-"&amp;$A297&amp;"-"&amp;AD$2,INDIRECT("'BD Ppto'!"&amp;#REF!))</f>
        <v>#REF!</v>
      </c>
      <c r="AE297" s="23" t="e">
        <f ca="1">SUMIF(#REF!,"*-Si-VEQ-Si-"&amp;$A297&amp;"-"&amp;AD$2,INDIRECT("'BD Ppto'!"&amp;#REF!))</f>
        <v>#REF!</v>
      </c>
      <c r="AF297" s="24" t="e">
        <f ca="1">SUMIF(#REF!,"*-Si-USD-Si-"&amp;$A297&amp;"-"&amp;AD$2,INDIRECT("'BD Ppto'!"&amp;#REF!))</f>
        <v>#REF!</v>
      </c>
      <c r="AI297" s="27">
        <f>IFERROR(1000*SUMIF(#REF!,"*-Si-*-*-"&amp;$A297&amp;"-"&amp;$AJ$2,#REF!)/((SUMIF(#REF!,"*-Si-*-*-"&amp;$A297&amp;"-"&amp;$AJ$2,#REF!))*$AV$6),0)</f>
        <v>0</v>
      </c>
      <c r="AJ297" s="25" t="e">
        <f>SUMIF(#REF!,"*-Si-VEF-*-"&amp;$A297&amp;"-"&amp;$AJ$2,#REF!)</f>
        <v>#REF!</v>
      </c>
      <c r="AK297" s="19" t="e">
        <f>SUMIF(#REF!,"*-Si-VEF-*-"&amp;$A297&amp;"-"&amp;$AJ$2,#REF!)</f>
        <v>#REF!</v>
      </c>
      <c r="AL297" s="19" t="e">
        <f>(SUMIF(#REF!,"*-Si-VEF-*-"&amp;$A297&amp;"-"&amp;$AJ$2,#REF!)*AL$6-SUMIF(#REF!,"*-Si-VEF-*-"&amp;$A297&amp;"-"&amp;$AJ$2,#REF!)*AK$6)/AL$5</f>
        <v>#REF!</v>
      </c>
      <c r="AM297" s="19" t="e">
        <f>(SUMIF(#REF!,"*-Si-VEF-*-"&amp;$A297&amp;"-"&amp;$AJ$2,#REF!)*AM$6-SUMIF(#REF!,"*-Si-VEF-*-"&amp;$A297&amp;"-"&amp;$AJ$2,#REF!)*AL$6)/AM$5</f>
        <v>#REF!</v>
      </c>
      <c r="AN297" s="19" t="e">
        <f>(SUMIF(#REF!,"*-Si-VEF-*-"&amp;$A297&amp;"-"&amp;$AJ$2,#REF!)*AN$6-SUMIF(#REF!,"*-Si-VEF-*-"&amp;$A297&amp;"-"&amp;$AJ$2,#REF!)*AM$6)/AN$5</f>
        <v>#REF!</v>
      </c>
      <c r="AO297" s="19" t="e">
        <f>(SUMIF(#REF!,"*-Si-VEF-*-"&amp;$A297&amp;"-"&amp;$AJ$2,#REF!)*AO$6-SUMIF(#REF!,"*-Si-VEF-*-"&amp;$A297&amp;"-"&amp;$AJ$2,#REF!)*AN$6)/AO$5</f>
        <v>#REF!</v>
      </c>
      <c r="AP297" s="19" t="e">
        <f>(SUMIF(#REF!,"*-Si-VEF-*-"&amp;$A297&amp;"-"&amp;$AJ$2,#REF!)*AP$6-SUMIF(#REF!,"*-Si-VEF-*-"&amp;$A297&amp;"-"&amp;$AJ$2,#REF!)*AO$6)/AP$5</f>
        <v>#REF!</v>
      </c>
      <c r="AQ297" s="19" t="e">
        <f>(SUMIF(#REF!,"*-Si-VEF-*-"&amp;$A297&amp;"-"&amp;$AJ$2,#REF!)*AQ$6-SUMIF(#REF!,"*-Si-VEF-*-"&amp;$A297&amp;"-"&amp;$AJ$2,#REF!)*AP$6)/AQ$5</f>
        <v>#REF!</v>
      </c>
      <c r="AR297" s="19" t="e">
        <f>(SUMIF(#REF!,"*-Si-VEF-*-"&amp;$A297&amp;"-"&amp;$AJ$2,#REF!)*AR$6-SUMIF(#REF!,"*-Si-VEF-*-"&amp;$A297&amp;"-"&amp;$AJ$2,#REF!)*AQ$6)/AR$5</f>
        <v>#REF!</v>
      </c>
      <c r="AS297" s="19" t="e">
        <f>(SUMIF(#REF!,"*-Si-VEF-*-"&amp;$A297&amp;"-"&amp;$AJ$2,#REF!)*AS$6-SUMIF(#REF!,"*-Si-VEF-*-"&amp;$A297&amp;"-"&amp;$AJ$2,#REF!)*AR$6)/AS$5</f>
        <v>#REF!</v>
      </c>
      <c r="AT297" s="19" t="e">
        <f>(SUMIF(#REF!,"*-Si-VEF-*-"&amp;$A297&amp;"-"&amp;$AJ$2,#REF!)*AT$6-SUMIF(#REF!,"*-Si-VEF-*-"&amp;$A297&amp;"-"&amp;$AJ$2,#REF!)*AS$6)/AT$5</f>
        <v>#REF!</v>
      </c>
      <c r="AU297" s="19" t="e">
        <f>(SUMIF(#REF!,"*-Si-VEF-*-"&amp;$A297&amp;"-"&amp;$AJ$2,#REF!)*AU$6-SUMIF(#REF!,"*-Si-VEF-*-"&amp;$A297&amp;"-"&amp;$AJ$2,#REF!)*AT$6)/AU$5</f>
        <v>#REF!</v>
      </c>
      <c r="AV297" s="19" t="e">
        <f>(SUMIF(#REF!,"*-Si-VEF-*-"&amp;$A297&amp;"-"&amp;$AJ$2,#REF!)*AV$6-SUMIF(#REF!,"*-Si-VEF-*-"&amp;$A297&amp;"-"&amp;$AJ$2,#REF!)*AU$6)/AV$5</f>
        <v>#REF!</v>
      </c>
      <c r="AX297" s="25" t="e">
        <f>SUMIF(#REF!,"*-Si-VEQ-*-"&amp;$A297&amp;"-"&amp;$AJ$2,#REF!)</f>
        <v>#REF!</v>
      </c>
      <c r="AY297" s="20" t="e">
        <f>SUMIF(#REF!,"*-Si-VEQ-*-"&amp;$A297&amp;"-"&amp;$AJ$2,#REF!)</f>
        <v>#REF!</v>
      </c>
      <c r="AZ297" s="20" t="e">
        <f>(SUMIF(#REF!,"*-Si-VEQ-*-"&amp;$A297&amp;"-"&amp;$AJ$2,#REF!)*AZ$6-SUMIF(#REF!,"*-Si-VEQ-*-"&amp;$A297&amp;"-"&amp;$AJ$2,#REF!)*AY$6)/AZ$5</f>
        <v>#REF!</v>
      </c>
      <c r="BA297" s="20" t="e">
        <f>(SUMIF(#REF!,"*-Si-VEQ-*-"&amp;$A297&amp;"-"&amp;$AJ$2,#REF!)*BA$6-SUMIF(#REF!,"*-Si-VEQ-*-"&amp;$A297&amp;"-"&amp;$AJ$2,#REF!)*AZ$6)/BA$5</f>
        <v>#REF!</v>
      </c>
      <c r="BB297" s="20" t="e">
        <f>(SUMIF(#REF!,"*-Si-VEQ-*-"&amp;$A297&amp;"-"&amp;$AJ$2,#REF!)*BB$6-SUMIF(#REF!,"*-Si-VEQ-*-"&amp;$A297&amp;"-"&amp;$AJ$2,#REF!)*BA$6)/BB$5</f>
        <v>#REF!</v>
      </c>
      <c r="BC297" s="20" t="e">
        <f>(SUMIF(#REF!,"*-Si-VEQ-*-"&amp;$A297&amp;"-"&amp;$AJ$2,#REF!)*BC$6-SUMIF(#REF!,"*-Si-VEQ-*-"&amp;$A297&amp;"-"&amp;$AJ$2,#REF!)*BB$6)/BC$5</f>
        <v>#REF!</v>
      </c>
      <c r="BD297" s="20" t="e">
        <f>(SUMIF(#REF!,"*-Si-VEQ-*-"&amp;$A297&amp;"-"&amp;$AJ$2,#REF!)*BD$6-SUMIF(#REF!,"*-Si-VEQ-*-"&amp;$A297&amp;"-"&amp;$AJ$2,#REF!)*BC$6)/BD$5</f>
        <v>#REF!</v>
      </c>
      <c r="BE297" s="20" t="e">
        <f>(SUMIF(#REF!,"*-Si-VEQ-*-"&amp;$A297&amp;"-"&amp;$AJ$2,#REF!)*BE$6-SUMIF(#REF!,"*-Si-VEQ-*-"&amp;$A297&amp;"-"&amp;$AJ$2,#REF!)*BD$6)/BE$5</f>
        <v>#REF!</v>
      </c>
      <c r="BF297" s="20" t="e">
        <f>(SUMIF(#REF!,"*-Si-VEQ-*-"&amp;$A297&amp;"-"&amp;$AJ$2,#REF!)*BF$6-SUMIF(#REF!,"*-Si-VEQ-*-"&amp;$A297&amp;"-"&amp;$AJ$2,#REF!)*BE$6)/BF$5</f>
        <v>#REF!</v>
      </c>
      <c r="BG297" s="20" t="e">
        <f>(SUMIF(#REF!,"*-Si-VEQ-*-"&amp;$A297&amp;"-"&amp;$AJ$2,#REF!)*BG$6-SUMIF(#REF!,"*-Si-VEQ-*-"&amp;$A297&amp;"-"&amp;$AJ$2,#REF!)*BF$6)/BG$5</f>
        <v>#REF!</v>
      </c>
      <c r="BH297" s="20" t="e">
        <f>(SUMIF(#REF!,"*-Si-VEQ-*-"&amp;$A297&amp;"-"&amp;$AJ$2,#REF!)*BH$6-SUMIF(#REF!,"*-Si-VEQ-*-"&amp;$A297&amp;"-"&amp;$AJ$2,#REF!)*BG$6)/BH$5</f>
        <v>#REF!</v>
      </c>
      <c r="BI297" s="20" t="e">
        <f>(SUMIF(#REF!,"*-Si-VEQ-*-"&amp;$A297&amp;"-"&amp;$AJ$2,#REF!)*BI$6-SUMIF(#REF!,"*-Si-VEQ-*-"&amp;$A297&amp;"-"&amp;$AJ$2,#REF!)*BH$6)/BI$5</f>
        <v>#REF!</v>
      </c>
      <c r="BJ297" s="20" t="e">
        <f>(SUMIF(#REF!,"*-Si-VEQ-*-"&amp;$A297&amp;"-"&amp;$AJ$2,#REF!)*BJ$6-SUMIF(#REF!,"*-Si-VEQ-*-"&amp;$A297&amp;"-"&amp;$AJ$2,#REF!)*BI$6)/BJ$5</f>
        <v>#REF!</v>
      </c>
      <c r="BL297" s="25" t="e">
        <f>SUMIF(#REF!,"*-Si-USD-*-"&amp;$A297&amp;"-"&amp;$AJ$2,#REF!)</f>
        <v>#REF!</v>
      </c>
      <c r="BM297" s="21" t="e">
        <f>SUMIF(#REF!,"*-Si-USD-*-"&amp;$A297&amp;"-"&amp;$AJ$2,#REF!)</f>
        <v>#REF!</v>
      </c>
      <c r="BN297" s="21" t="e">
        <f>(SUMIF(#REF!,"*-Si-USD-*-"&amp;$A297&amp;"-"&amp;$AJ$2,#REF!)*BN$6-SUMIF(#REF!,"*-Si-USD-*-"&amp;$A297&amp;"-"&amp;$AJ$2,#REF!)*BM$6)/BN$5</f>
        <v>#REF!</v>
      </c>
      <c r="BO297" s="21" t="e">
        <f>(SUMIF(#REF!,"*-Si-USD-*-"&amp;$A297&amp;"-"&amp;$AJ$2,#REF!)*BO$6-SUMIF(#REF!,"*-Si-USD-*-"&amp;$A297&amp;"-"&amp;$AJ$2,#REF!)*BN$6)/BO$5</f>
        <v>#REF!</v>
      </c>
      <c r="BP297" s="21" t="e">
        <f>(SUMIF(#REF!,"*-Si-USD-*-"&amp;$A297&amp;"-"&amp;$AJ$2,#REF!)*BP$6-SUMIF(#REF!,"*-Si-USD-*-"&amp;$A297&amp;"-"&amp;$AJ$2,#REF!)*BO$6)/BP$5</f>
        <v>#REF!</v>
      </c>
      <c r="BQ297" s="21" t="e">
        <f>(SUMIF(#REF!,"*-Si-USD-*-"&amp;$A297&amp;"-"&amp;$AJ$2,#REF!)*BQ$6-SUMIF(#REF!,"*-Si-USD-*-"&amp;$A297&amp;"-"&amp;$AJ$2,#REF!)*BP$6)/BQ$5</f>
        <v>#REF!</v>
      </c>
      <c r="BR297" s="21" t="e">
        <f>(SUMIF(#REF!,"*-Si-USD-*-"&amp;$A297&amp;"-"&amp;$AJ$2,#REF!)*BR$6-SUMIF(#REF!,"*-Si-USD-*-"&amp;$A297&amp;"-"&amp;$AJ$2,#REF!)*BQ$6)/BR$5</f>
        <v>#REF!</v>
      </c>
      <c r="BS297" s="21" t="e">
        <f>(SUMIF(#REF!,"*-Si-USD-*-"&amp;$A297&amp;"-"&amp;$AJ$2,#REF!)*BS$6-SUMIF(#REF!,"*-Si-USD-*-"&amp;$A297&amp;"-"&amp;$AJ$2,#REF!)*BR$6)/BS$5</f>
        <v>#REF!</v>
      </c>
      <c r="BT297" s="21" t="e">
        <f>(SUMIF(#REF!,"*-Si-USD-*-"&amp;$A297&amp;"-"&amp;$AJ$2,#REF!)*BT$6-SUMIF(#REF!,"*-Si-USD-*-"&amp;$A297&amp;"-"&amp;$AJ$2,#REF!)*BS$6)/BT$5</f>
        <v>#REF!</v>
      </c>
      <c r="BU297" s="21" t="e">
        <f>(SUMIF(#REF!,"*-Si-USD-*-"&amp;$A297&amp;"-"&amp;$AJ$2,#REF!)*BU$6-SUMIF(#REF!,"*-Si-USD-*-"&amp;$A297&amp;"-"&amp;$AJ$2,#REF!)*BT$6)/BU$5</f>
        <v>#REF!</v>
      </c>
      <c r="BV297" s="21" t="e">
        <f>(SUMIF(#REF!,"*-Si-USD-*-"&amp;$A297&amp;"-"&amp;$AJ$2,#REF!)*BV$6-SUMIF(#REF!,"*-Si-USD-*-"&amp;$A297&amp;"-"&amp;$AJ$2,#REF!)*BU$6)/BV$5</f>
        <v>#REF!</v>
      </c>
      <c r="BW297" s="21" t="e">
        <f>(SUMIF(#REF!,"*-Si-USD-*-"&amp;$A297&amp;"-"&amp;$AJ$2,#REF!)*BW$6-SUMIF(#REF!,"*-Si-USD-*-"&amp;$A297&amp;"-"&amp;$AJ$2,#REF!)*BV$6)/BW$5</f>
        <v>#REF!</v>
      </c>
      <c r="BX297" s="21" t="e">
        <f>(SUMIF(#REF!,"*-Si-USD-*-"&amp;$A297&amp;"-"&amp;$AJ$2,#REF!)*BX$6-SUMIF(#REF!,"*-Si-USD-*-"&amp;$A297&amp;"-"&amp;$AJ$2,#REF!)*BW$6)/BX$5</f>
        <v>#REF!</v>
      </c>
      <c r="CB297" s="28">
        <f>IFERROR(1000*SUMIF(#REF!,"*-Si-*-Si-"&amp;$A297&amp;"-"&amp;$AJ$2,#REF!)/(SUM(CC297:CE297)*$BX$6),0)</f>
        <v>0</v>
      </c>
      <c r="CC297" s="22" t="e">
        <f>SUMIF(#REF!,"*-Si-VEF-Si-"&amp;$A297&amp;"-"&amp;$AJ$2,#REF!)</f>
        <v>#REF!</v>
      </c>
      <c r="CD297" s="23" t="e">
        <f>SUMIF(#REF!,"*-Si-VEQ-Si-"&amp;$A297&amp;"-"&amp;$AJ$2,#REF!)</f>
        <v>#REF!</v>
      </c>
      <c r="CE297" s="24" t="e">
        <f>SUMIF(#REF!,"*-Si-USD-Si-"&amp;$A297&amp;"-"&amp;$AJ$2,#REF!)</f>
        <v>#REF!</v>
      </c>
      <c r="CI297" s="15" t="str">
        <f t="shared" si="57"/>
        <v>E297</v>
      </c>
      <c r="CK297" s="16">
        <v>5</v>
      </c>
      <c r="CL297" s="16">
        <v>4</v>
      </c>
      <c r="CM297" s="16">
        <v>4</v>
      </c>
    </row>
    <row r="298" spans="1:91" ht="20.100000000000001" customHeight="1" x14ac:dyDescent="0.25">
      <c r="A298" s="18" t="s">
        <v>468</v>
      </c>
      <c r="E298" s="15" t="s">
        <v>468</v>
      </c>
      <c r="G298" s="15" t="str">
        <f t="shared" si="58"/>
        <v>D298</v>
      </c>
      <c r="I298" s="27">
        <f ca="1">IFERROR(1000*SUMIF(#REF!,"*-Si-*-*-"&amp;$A298&amp;"-"&amp;J$2,INDIRECT("'BD Ppto'!"&amp;#REF!))/(SUM(J298:L298)*L$415),0)</f>
        <v>0</v>
      </c>
      <c r="J298" s="19" t="e">
        <f ca="1">SUMIF(#REF!,"*-Si-VEF-*-"&amp;$A298&amp;"-"&amp;$J$2,INDIRECT("'BD Ppto'!"&amp;#REF!))</f>
        <v>#REF!</v>
      </c>
      <c r="K298" s="20" t="e">
        <f ca="1">SUMIF(#REF!,"*-Si-VEQ-*-"&amp;$A298&amp;"-"&amp;$J$2,INDIRECT("'BD Ppto'!"&amp;#REF!))</f>
        <v>#REF!</v>
      </c>
      <c r="L298" s="21" t="e">
        <f ca="1">SUMIF(#REF!,"*-Si-USD-*-"&amp;$A298&amp;"-"&amp;$J$2,INDIRECT("'BD Ppto'!"&amp;#REF!))</f>
        <v>#REF!</v>
      </c>
      <c r="N298" s="27">
        <f ca="1">IFERROR(1000*SUMIF(#REF!,"*-Si-*-*-"&amp;$A298&amp;"-"&amp;O$2,INDIRECT("'BD Ppto'!"&amp;#REF!))/(SUM(O298:Q298)*Q$415),0)</f>
        <v>0</v>
      </c>
      <c r="O298" s="19" t="e">
        <f ca="1">SUMIF(#REF!,"*-Si-VEF-*-"&amp;$A298&amp;"-"&amp;O$2,INDIRECT("'BD Ppto'!"&amp;#REF!))</f>
        <v>#REF!</v>
      </c>
      <c r="P298" s="20" t="e">
        <f ca="1">SUMIF(#REF!,"*-Si-VEQ-*-"&amp;$A298&amp;"-"&amp;O$2,INDIRECT("'BD Ppto'!"&amp;#REF!))</f>
        <v>#REF!</v>
      </c>
      <c r="Q298" s="21" t="e">
        <f ca="1">SUMIF(#REF!,"*-Si-USD-*-"&amp;$A298&amp;"-"&amp;O$2,INDIRECT("'BD Ppto'!"&amp;#REF!))</f>
        <v>#REF!</v>
      </c>
      <c r="S298" s="27">
        <f ca="1">IFERROR(1000*SUMIF(#REF!,"*-Si-*-*-"&amp;$A298&amp;"-"&amp;T$2,INDIRECT("'BD Ppto'!"&amp;#REF!))/(SUM(T298:V298)*V$415),0)</f>
        <v>0</v>
      </c>
      <c r="T298" s="19" t="e">
        <f ca="1">SUMIF(#REF!,"*-Si-VEF-*-"&amp;$A298&amp;"-"&amp;T$2,INDIRECT("'BD Ppto'!"&amp;#REF!))</f>
        <v>#REF!</v>
      </c>
      <c r="U298" s="20" t="e">
        <f ca="1">SUMIF(#REF!,"*-Si-VEQ-*-"&amp;$A298&amp;"-"&amp;T$2,INDIRECT("'BD Ppto'!"&amp;#REF!))</f>
        <v>#REF!</v>
      </c>
      <c r="V298" s="21" t="e">
        <f ca="1">SUMIF(#REF!,"*-Si-USD-*-"&amp;$A298&amp;"-"&amp;T$2,INDIRECT("'BD Ppto'!"&amp;#REF!))</f>
        <v>#REF!</v>
      </c>
      <c r="X298" s="27">
        <f ca="1">IFERROR(1000*SUMIF(#REF!,"*-Si-*-*-"&amp;$A298&amp;"-"&amp;Y$2,INDIRECT("'BD Ppto'!"&amp;#REF!))/(SUM(Y298:AA298)*AA$415),0)</f>
        <v>0</v>
      </c>
      <c r="Y298" s="19" t="e">
        <f ca="1">SUMIF(#REF!,"*-Si-VEF-*-"&amp;$A298&amp;"-"&amp;Y$2,INDIRECT("'BD Ppto'!"&amp;#REF!))</f>
        <v>#REF!</v>
      </c>
      <c r="Z298" s="20" t="e">
        <f ca="1">SUMIF(#REF!,"*-Si-VEQ-*-"&amp;$A298&amp;"-"&amp;Y$2,INDIRECT("'BD Ppto'!"&amp;#REF!))</f>
        <v>#REF!</v>
      </c>
      <c r="AA298" s="21" t="e">
        <f ca="1">SUMIF(#REF!,"*-Si-USD-*-"&amp;$A298&amp;"-"&amp;Y$2,INDIRECT("'BD Ppto'!"&amp;#REF!))</f>
        <v>#REF!</v>
      </c>
      <c r="AC298" s="28">
        <f ca="1">IFERROR(1000*SUMIF(#REF!,"*-Si-*-Si-"&amp;$A298&amp;"-"&amp;AD$2,INDIRECT("'BD Ppto'!"&amp;#REF!))/(SUM(AD298:AF298)*AF$415),0)</f>
        <v>0</v>
      </c>
      <c r="AD298" s="22" t="e">
        <f ca="1">SUMIF(#REF!,"*-Si-VEF-Si-"&amp;$A298&amp;"-"&amp;AD$2,INDIRECT("'BD Ppto'!"&amp;#REF!))</f>
        <v>#REF!</v>
      </c>
      <c r="AE298" s="23" t="e">
        <f ca="1">SUMIF(#REF!,"*-Si-VEQ-Si-"&amp;$A298&amp;"-"&amp;AD$2,INDIRECT("'BD Ppto'!"&amp;#REF!))</f>
        <v>#REF!</v>
      </c>
      <c r="AF298" s="24" t="e">
        <f ca="1">SUMIF(#REF!,"*-Si-USD-Si-"&amp;$A298&amp;"-"&amp;AD$2,INDIRECT("'BD Ppto'!"&amp;#REF!))</f>
        <v>#REF!</v>
      </c>
      <c r="AI298" s="27">
        <f>IFERROR(1000*SUMIF(#REF!,"*-Si-*-*-"&amp;$A298&amp;"-"&amp;$AJ$2,#REF!)/((SUMIF(#REF!,"*-Si-*-*-"&amp;$A298&amp;"-"&amp;$AJ$2,#REF!))*$AV$6),0)</f>
        <v>0</v>
      </c>
      <c r="AJ298" s="25" t="e">
        <f>SUMIF(#REF!,"*-Si-VEF-*-"&amp;$A298&amp;"-"&amp;$AJ$2,#REF!)</f>
        <v>#REF!</v>
      </c>
      <c r="AK298" s="19" t="e">
        <f>SUMIF(#REF!,"*-Si-VEF-*-"&amp;$A298&amp;"-"&amp;$AJ$2,#REF!)</f>
        <v>#REF!</v>
      </c>
      <c r="AL298" s="19" t="e">
        <f>(SUMIF(#REF!,"*-Si-VEF-*-"&amp;$A298&amp;"-"&amp;$AJ$2,#REF!)*AL$6-SUMIF(#REF!,"*-Si-VEF-*-"&amp;$A298&amp;"-"&amp;$AJ$2,#REF!)*AK$6)/AL$5</f>
        <v>#REF!</v>
      </c>
      <c r="AM298" s="19" t="e">
        <f>(SUMIF(#REF!,"*-Si-VEF-*-"&amp;$A298&amp;"-"&amp;$AJ$2,#REF!)*AM$6-SUMIF(#REF!,"*-Si-VEF-*-"&amp;$A298&amp;"-"&amp;$AJ$2,#REF!)*AL$6)/AM$5</f>
        <v>#REF!</v>
      </c>
      <c r="AN298" s="19" t="e">
        <f>(SUMIF(#REF!,"*-Si-VEF-*-"&amp;$A298&amp;"-"&amp;$AJ$2,#REF!)*AN$6-SUMIF(#REF!,"*-Si-VEF-*-"&amp;$A298&amp;"-"&amp;$AJ$2,#REF!)*AM$6)/AN$5</f>
        <v>#REF!</v>
      </c>
      <c r="AO298" s="19" t="e">
        <f>(SUMIF(#REF!,"*-Si-VEF-*-"&amp;$A298&amp;"-"&amp;$AJ$2,#REF!)*AO$6-SUMIF(#REF!,"*-Si-VEF-*-"&amp;$A298&amp;"-"&amp;$AJ$2,#REF!)*AN$6)/AO$5</f>
        <v>#REF!</v>
      </c>
      <c r="AP298" s="19" t="e">
        <f>(SUMIF(#REF!,"*-Si-VEF-*-"&amp;$A298&amp;"-"&amp;$AJ$2,#REF!)*AP$6-SUMIF(#REF!,"*-Si-VEF-*-"&amp;$A298&amp;"-"&amp;$AJ$2,#REF!)*AO$6)/AP$5</f>
        <v>#REF!</v>
      </c>
      <c r="AQ298" s="19" t="e">
        <f>(SUMIF(#REF!,"*-Si-VEF-*-"&amp;$A298&amp;"-"&amp;$AJ$2,#REF!)*AQ$6-SUMIF(#REF!,"*-Si-VEF-*-"&amp;$A298&amp;"-"&amp;$AJ$2,#REF!)*AP$6)/AQ$5</f>
        <v>#REF!</v>
      </c>
      <c r="AR298" s="19" t="e">
        <f>(SUMIF(#REF!,"*-Si-VEF-*-"&amp;$A298&amp;"-"&amp;$AJ$2,#REF!)*AR$6-SUMIF(#REF!,"*-Si-VEF-*-"&amp;$A298&amp;"-"&amp;$AJ$2,#REF!)*AQ$6)/AR$5</f>
        <v>#REF!</v>
      </c>
      <c r="AS298" s="19" t="e">
        <f>(SUMIF(#REF!,"*-Si-VEF-*-"&amp;$A298&amp;"-"&amp;$AJ$2,#REF!)*AS$6-SUMIF(#REF!,"*-Si-VEF-*-"&amp;$A298&amp;"-"&amp;$AJ$2,#REF!)*AR$6)/AS$5</f>
        <v>#REF!</v>
      </c>
      <c r="AT298" s="19" t="e">
        <f>(SUMIF(#REF!,"*-Si-VEF-*-"&amp;$A298&amp;"-"&amp;$AJ$2,#REF!)*AT$6-SUMIF(#REF!,"*-Si-VEF-*-"&amp;$A298&amp;"-"&amp;$AJ$2,#REF!)*AS$6)/AT$5</f>
        <v>#REF!</v>
      </c>
      <c r="AU298" s="19" t="e">
        <f>(SUMIF(#REF!,"*-Si-VEF-*-"&amp;$A298&amp;"-"&amp;$AJ$2,#REF!)*AU$6-SUMIF(#REF!,"*-Si-VEF-*-"&amp;$A298&amp;"-"&amp;$AJ$2,#REF!)*AT$6)/AU$5</f>
        <v>#REF!</v>
      </c>
      <c r="AV298" s="19" t="e">
        <f>(SUMIF(#REF!,"*-Si-VEF-*-"&amp;$A298&amp;"-"&amp;$AJ$2,#REF!)*AV$6-SUMIF(#REF!,"*-Si-VEF-*-"&amp;$A298&amp;"-"&amp;$AJ$2,#REF!)*AU$6)/AV$5</f>
        <v>#REF!</v>
      </c>
      <c r="AX298" s="25" t="e">
        <f>SUMIF(#REF!,"*-Si-VEQ-*-"&amp;$A298&amp;"-"&amp;$AJ$2,#REF!)</f>
        <v>#REF!</v>
      </c>
      <c r="AY298" s="20" t="e">
        <f>SUMIF(#REF!,"*-Si-VEQ-*-"&amp;$A298&amp;"-"&amp;$AJ$2,#REF!)</f>
        <v>#REF!</v>
      </c>
      <c r="AZ298" s="20" t="e">
        <f>(SUMIF(#REF!,"*-Si-VEQ-*-"&amp;$A298&amp;"-"&amp;$AJ$2,#REF!)*AZ$6-SUMIF(#REF!,"*-Si-VEQ-*-"&amp;$A298&amp;"-"&amp;$AJ$2,#REF!)*AY$6)/AZ$5</f>
        <v>#REF!</v>
      </c>
      <c r="BA298" s="20" t="e">
        <f>(SUMIF(#REF!,"*-Si-VEQ-*-"&amp;$A298&amp;"-"&amp;$AJ$2,#REF!)*BA$6-SUMIF(#REF!,"*-Si-VEQ-*-"&amp;$A298&amp;"-"&amp;$AJ$2,#REF!)*AZ$6)/BA$5</f>
        <v>#REF!</v>
      </c>
      <c r="BB298" s="20" t="e">
        <f>(SUMIF(#REF!,"*-Si-VEQ-*-"&amp;$A298&amp;"-"&amp;$AJ$2,#REF!)*BB$6-SUMIF(#REF!,"*-Si-VEQ-*-"&amp;$A298&amp;"-"&amp;$AJ$2,#REF!)*BA$6)/BB$5</f>
        <v>#REF!</v>
      </c>
      <c r="BC298" s="20" t="e">
        <f>(SUMIF(#REF!,"*-Si-VEQ-*-"&amp;$A298&amp;"-"&amp;$AJ$2,#REF!)*BC$6-SUMIF(#REF!,"*-Si-VEQ-*-"&amp;$A298&amp;"-"&amp;$AJ$2,#REF!)*BB$6)/BC$5</f>
        <v>#REF!</v>
      </c>
      <c r="BD298" s="20" t="e">
        <f>(SUMIF(#REF!,"*-Si-VEQ-*-"&amp;$A298&amp;"-"&amp;$AJ$2,#REF!)*BD$6-SUMIF(#REF!,"*-Si-VEQ-*-"&amp;$A298&amp;"-"&amp;$AJ$2,#REF!)*BC$6)/BD$5</f>
        <v>#REF!</v>
      </c>
      <c r="BE298" s="20" t="e">
        <f>(SUMIF(#REF!,"*-Si-VEQ-*-"&amp;$A298&amp;"-"&amp;$AJ$2,#REF!)*BE$6-SUMIF(#REF!,"*-Si-VEQ-*-"&amp;$A298&amp;"-"&amp;$AJ$2,#REF!)*BD$6)/BE$5</f>
        <v>#REF!</v>
      </c>
      <c r="BF298" s="20" t="e">
        <f>(SUMIF(#REF!,"*-Si-VEQ-*-"&amp;$A298&amp;"-"&amp;$AJ$2,#REF!)*BF$6-SUMIF(#REF!,"*-Si-VEQ-*-"&amp;$A298&amp;"-"&amp;$AJ$2,#REF!)*BE$6)/BF$5</f>
        <v>#REF!</v>
      </c>
      <c r="BG298" s="20" t="e">
        <f>(SUMIF(#REF!,"*-Si-VEQ-*-"&amp;$A298&amp;"-"&amp;$AJ$2,#REF!)*BG$6-SUMIF(#REF!,"*-Si-VEQ-*-"&amp;$A298&amp;"-"&amp;$AJ$2,#REF!)*BF$6)/BG$5</f>
        <v>#REF!</v>
      </c>
      <c r="BH298" s="20" t="e">
        <f>(SUMIF(#REF!,"*-Si-VEQ-*-"&amp;$A298&amp;"-"&amp;$AJ$2,#REF!)*BH$6-SUMIF(#REF!,"*-Si-VEQ-*-"&amp;$A298&amp;"-"&amp;$AJ$2,#REF!)*BG$6)/BH$5</f>
        <v>#REF!</v>
      </c>
      <c r="BI298" s="20" t="e">
        <f>(SUMIF(#REF!,"*-Si-VEQ-*-"&amp;$A298&amp;"-"&amp;$AJ$2,#REF!)*BI$6-SUMIF(#REF!,"*-Si-VEQ-*-"&amp;$A298&amp;"-"&amp;$AJ$2,#REF!)*BH$6)/BI$5</f>
        <v>#REF!</v>
      </c>
      <c r="BJ298" s="20" t="e">
        <f>(SUMIF(#REF!,"*-Si-VEQ-*-"&amp;$A298&amp;"-"&amp;$AJ$2,#REF!)*BJ$6-SUMIF(#REF!,"*-Si-VEQ-*-"&amp;$A298&amp;"-"&amp;$AJ$2,#REF!)*BI$6)/BJ$5</f>
        <v>#REF!</v>
      </c>
      <c r="BL298" s="25" t="e">
        <f>SUMIF(#REF!,"*-Si-USD-*-"&amp;$A298&amp;"-"&amp;$AJ$2,#REF!)</f>
        <v>#REF!</v>
      </c>
      <c r="BM298" s="21" t="e">
        <f>SUMIF(#REF!,"*-Si-USD-*-"&amp;$A298&amp;"-"&amp;$AJ$2,#REF!)</f>
        <v>#REF!</v>
      </c>
      <c r="BN298" s="21" t="e">
        <f>(SUMIF(#REF!,"*-Si-USD-*-"&amp;$A298&amp;"-"&amp;$AJ$2,#REF!)*BN$6-SUMIF(#REF!,"*-Si-USD-*-"&amp;$A298&amp;"-"&amp;$AJ$2,#REF!)*BM$6)/BN$5</f>
        <v>#REF!</v>
      </c>
      <c r="BO298" s="21" t="e">
        <f>(SUMIF(#REF!,"*-Si-USD-*-"&amp;$A298&amp;"-"&amp;$AJ$2,#REF!)*BO$6-SUMIF(#REF!,"*-Si-USD-*-"&amp;$A298&amp;"-"&amp;$AJ$2,#REF!)*BN$6)/BO$5</f>
        <v>#REF!</v>
      </c>
      <c r="BP298" s="21" t="e">
        <f>(SUMIF(#REF!,"*-Si-USD-*-"&amp;$A298&amp;"-"&amp;$AJ$2,#REF!)*BP$6-SUMIF(#REF!,"*-Si-USD-*-"&amp;$A298&amp;"-"&amp;$AJ$2,#REF!)*BO$6)/BP$5</f>
        <v>#REF!</v>
      </c>
      <c r="BQ298" s="21" t="e">
        <f>(SUMIF(#REF!,"*-Si-USD-*-"&amp;$A298&amp;"-"&amp;$AJ$2,#REF!)*BQ$6-SUMIF(#REF!,"*-Si-USD-*-"&amp;$A298&amp;"-"&amp;$AJ$2,#REF!)*BP$6)/BQ$5</f>
        <v>#REF!</v>
      </c>
      <c r="BR298" s="21" t="e">
        <f>(SUMIF(#REF!,"*-Si-USD-*-"&amp;$A298&amp;"-"&amp;$AJ$2,#REF!)*BR$6-SUMIF(#REF!,"*-Si-USD-*-"&amp;$A298&amp;"-"&amp;$AJ$2,#REF!)*BQ$6)/BR$5</f>
        <v>#REF!</v>
      </c>
      <c r="BS298" s="21" t="e">
        <f>(SUMIF(#REF!,"*-Si-USD-*-"&amp;$A298&amp;"-"&amp;$AJ$2,#REF!)*BS$6-SUMIF(#REF!,"*-Si-USD-*-"&amp;$A298&amp;"-"&amp;$AJ$2,#REF!)*BR$6)/BS$5</f>
        <v>#REF!</v>
      </c>
      <c r="BT298" s="21" t="e">
        <f>(SUMIF(#REF!,"*-Si-USD-*-"&amp;$A298&amp;"-"&amp;$AJ$2,#REF!)*BT$6-SUMIF(#REF!,"*-Si-USD-*-"&amp;$A298&amp;"-"&amp;$AJ$2,#REF!)*BS$6)/BT$5</f>
        <v>#REF!</v>
      </c>
      <c r="BU298" s="21" t="e">
        <f>(SUMIF(#REF!,"*-Si-USD-*-"&amp;$A298&amp;"-"&amp;$AJ$2,#REF!)*BU$6-SUMIF(#REF!,"*-Si-USD-*-"&amp;$A298&amp;"-"&amp;$AJ$2,#REF!)*BT$6)/BU$5</f>
        <v>#REF!</v>
      </c>
      <c r="BV298" s="21" t="e">
        <f>(SUMIF(#REF!,"*-Si-USD-*-"&amp;$A298&amp;"-"&amp;$AJ$2,#REF!)*BV$6-SUMIF(#REF!,"*-Si-USD-*-"&amp;$A298&amp;"-"&amp;$AJ$2,#REF!)*BU$6)/BV$5</f>
        <v>#REF!</v>
      </c>
      <c r="BW298" s="21" t="e">
        <f>(SUMIF(#REF!,"*-Si-USD-*-"&amp;$A298&amp;"-"&amp;$AJ$2,#REF!)*BW$6-SUMIF(#REF!,"*-Si-USD-*-"&amp;$A298&amp;"-"&amp;$AJ$2,#REF!)*BV$6)/BW$5</f>
        <v>#REF!</v>
      </c>
      <c r="BX298" s="21" t="e">
        <f>(SUMIF(#REF!,"*-Si-USD-*-"&amp;$A298&amp;"-"&amp;$AJ$2,#REF!)*BX$6-SUMIF(#REF!,"*-Si-USD-*-"&amp;$A298&amp;"-"&amp;$AJ$2,#REF!)*BW$6)/BX$5</f>
        <v>#REF!</v>
      </c>
      <c r="CB298" s="28">
        <f>IFERROR(1000*SUMIF(#REF!,"*-Si-*-Si-"&amp;$A298&amp;"-"&amp;$AJ$2,#REF!)/(SUM(CC298:CE298)*$BX$6),0)</f>
        <v>0</v>
      </c>
      <c r="CC298" s="22" t="e">
        <f>SUMIF(#REF!,"*-Si-VEF-Si-"&amp;$A298&amp;"-"&amp;$AJ$2,#REF!)</f>
        <v>#REF!</v>
      </c>
      <c r="CD298" s="23" t="e">
        <f>SUMIF(#REF!,"*-Si-VEQ-Si-"&amp;$A298&amp;"-"&amp;$AJ$2,#REF!)</f>
        <v>#REF!</v>
      </c>
      <c r="CE298" s="24" t="e">
        <f>SUMIF(#REF!,"*-Si-USD-Si-"&amp;$A298&amp;"-"&amp;$AJ$2,#REF!)</f>
        <v>#REF!</v>
      </c>
      <c r="CI298" s="15" t="str">
        <f t="shared" si="57"/>
        <v>E298</v>
      </c>
      <c r="CK298" s="16">
        <v>5</v>
      </c>
      <c r="CL298" s="16">
        <v>4</v>
      </c>
      <c r="CM298" s="16">
        <v>4</v>
      </c>
    </row>
    <row r="299" spans="1:91" ht="20.100000000000001" customHeight="1" x14ac:dyDescent="0.25">
      <c r="A299" s="18" t="s">
        <v>469</v>
      </c>
      <c r="E299" s="15" t="s">
        <v>469</v>
      </c>
      <c r="G299" s="15" t="str">
        <f t="shared" si="58"/>
        <v>D299</v>
      </c>
      <c r="I299" s="27">
        <f ca="1">IFERROR(1000*SUMIF(#REF!,"*-Si-*-*-"&amp;$A299&amp;"-"&amp;J$2,INDIRECT("'BD Ppto'!"&amp;#REF!))/(SUM(J299:L299)*L$415),0)</f>
        <v>0</v>
      </c>
      <c r="J299" s="19" t="e">
        <f ca="1">SUMIF(#REF!,"*-Si-VEF-*-"&amp;$A299&amp;"-"&amp;$J$2,INDIRECT("'BD Ppto'!"&amp;#REF!))</f>
        <v>#REF!</v>
      </c>
      <c r="K299" s="20" t="e">
        <f ca="1">SUMIF(#REF!,"*-Si-VEQ-*-"&amp;$A299&amp;"-"&amp;$J$2,INDIRECT("'BD Ppto'!"&amp;#REF!))</f>
        <v>#REF!</v>
      </c>
      <c r="L299" s="21" t="e">
        <f ca="1">SUMIF(#REF!,"*-Si-USD-*-"&amp;$A299&amp;"-"&amp;$J$2,INDIRECT("'BD Ppto'!"&amp;#REF!))</f>
        <v>#REF!</v>
      </c>
      <c r="N299" s="27">
        <f ca="1">IFERROR(1000*SUMIF(#REF!,"*-Si-*-*-"&amp;$A299&amp;"-"&amp;O$2,INDIRECT("'BD Ppto'!"&amp;#REF!))/(SUM(O299:Q299)*Q$415),0)</f>
        <v>0</v>
      </c>
      <c r="O299" s="19" t="e">
        <f ca="1">SUMIF(#REF!,"*-Si-VEF-*-"&amp;$A299&amp;"-"&amp;O$2,INDIRECT("'BD Ppto'!"&amp;#REF!))</f>
        <v>#REF!</v>
      </c>
      <c r="P299" s="20" t="e">
        <f ca="1">SUMIF(#REF!,"*-Si-VEQ-*-"&amp;$A299&amp;"-"&amp;O$2,INDIRECT("'BD Ppto'!"&amp;#REF!))</f>
        <v>#REF!</v>
      </c>
      <c r="Q299" s="21" t="e">
        <f ca="1">SUMIF(#REF!,"*-Si-USD-*-"&amp;$A299&amp;"-"&amp;O$2,INDIRECT("'BD Ppto'!"&amp;#REF!))</f>
        <v>#REF!</v>
      </c>
      <c r="S299" s="27">
        <f ca="1">IFERROR(1000*SUMIF(#REF!,"*-Si-*-*-"&amp;$A299&amp;"-"&amp;T$2,INDIRECT("'BD Ppto'!"&amp;#REF!))/(SUM(T299:V299)*V$415),0)</f>
        <v>0</v>
      </c>
      <c r="T299" s="19" t="e">
        <f ca="1">SUMIF(#REF!,"*-Si-VEF-*-"&amp;$A299&amp;"-"&amp;T$2,INDIRECT("'BD Ppto'!"&amp;#REF!))</f>
        <v>#REF!</v>
      </c>
      <c r="U299" s="20" t="e">
        <f ca="1">SUMIF(#REF!,"*-Si-VEQ-*-"&amp;$A299&amp;"-"&amp;T$2,INDIRECT("'BD Ppto'!"&amp;#REF!))</f>
        <v>#REF!</v>
      </c>
      <c r="V299" s="21" t="e">
        <f ca="1">SUMIF(#REF!,"*-Si-USD-*-"&amp;$A299&amp;"-"&amp;T$2,INDIRECT("'BD Ppto'!"&amp;#REF!))</f>
        <v>#REF!</v>
      </c>
      <c r="X299" s="27">
        <f ca="1">IFERROR(1000*SUMIF(#REF!,"*-Si-*-*-"&amp;$A299&amp;"-"&amp;Y$2,INDIRECT("'BD Ppto'!"&amp;#REF!))/(SUM(Y299:AA299)*AA$415),0)</f>
        <v>0</v>
      </c>
      <c r="Y299" s="19" t="e">
        <f ca="1">SUMIF(#REF!,"*-Si-VEF-*-"&amp;$A299&amp;"-"&amp;Y$2,INDIRECT("'BD Ppto'!"&amp;#REF!))</f>
        <v>#REF!</v>
      </c>
      <c r="Z299" s="20" t="e">
        <f ca="1">SUMIF(#REF!,"*-Si-VEQ-*-"&amp;$A299&amp;"-"&amp;Y$2,INDIRECT("'BD Ppto'!"&amp;#REF!))</f>
        <v>#REF!</v>
      </c>
      <c r="AA299" s="21" t="e">
        <f ca="1">SUMIF(#REF!,"*-Si-USD-*-"&amp;$A299&amp;"-"&amp;Y$2,INDIRECT("'BD Ppto'!"&amp;#REF!))</f>
        <v>#REF!</v>
      </c>
      <c r="AC299" s="28">
        <f ca="1">IFERROR(1000*SUMIF(#REF!,"*-Si-*-Si-"&amp;$A299&amp;"-"&amp;AD$2,INDIRECT("'BD Ppto'!"&amp;#REF!))/(SUM(AD299:AF299)*AF$415),0)</f>
        <v>0</v>
      </c>
      <c r="AD299" s="22" t="e">
        <f ca="1">SUMIF(#REF!,"*-Si-VEF-Si-"&amp;$A299&amp;"-"&amp;AD$2,INDIRECT("'BD Ppto'!"&amp;#REF!))</f>
        <v>#REF!</v>
      </c>
      <c r="AE299" s="23" t="e">
        <f ca="1">SUMIF(#REF!,"*-Si-VEQ-Si-"&amp;$A299&amp;"-"&amp;AD$2,INDIRECT("'BD Ppto'!"&amp;#REF!))</f>
        <v>#REF!</v>
      </c>
      <c r="AF299" s="24" t="e">
        <f ca="1">SUMIF(#REF!,"*-Si-USD-Si-"&amp;$A299&amp;"-"&amp;AD$2,INDIRECT("'BD Ppto'!"&amp;#REF!))</f>
        <v>#REF!</v>
      </c>
      <c r="AI299" s="27">
        <f>IFERROR(1000*SUMIF(#REF!,"*-Si-*-*-"&amp;$A299&amp;"-"&amp;$AJ$2,#REF!)/((SUMIF(#REF!,"*-Si-*-*-"&amp;$A299&amp;"-"&amp;$AJ$2,#REF!))*$AV$6),0)</f>
        <v>0</v>
      </c>
      <c r="AJ299" s="25" t="e">
        <f>SUMIF(#REF!,"*-Si-VEF-*-"&amp;$A299&amp;"-"&amp;$AJ$2,#REF!)</f>
        <v>#REF!</v>
      </c>
      <c r="AK299" s="19" t="e">
        <f>SUMIF(#REF!,"*-Si-VEF-*-"&amp;$A299&amp;"-"&amp;$AJ$2,#REF!)</f>
        <v>#REF!</v>
      </c>
      <c r="AL299" s="19" t="e">
        <f>(SUMIF(#REF!,"*-Si-VEF-*-"&amp;$A299&amp;"-"&amp;$AJ$2,#REF!)*AL$6-SUMIF(#REF!,"*-Si-VEF-*-"&amp;$A299&amp;"-"&amp;$AJ$2,#REF!)*AK$6)/AL$5</f>
        <v>#REF!</v>
      </c>
      <c r="AM299" s="19" t="e">
        <f>(SUMIF(#REF!,"*-Si-VEF-*-"&amp;$A299&amp;"-"&amp;$AJ$2,#REF!)*AM$6-SUMIF(#REF!,"*-Si-VEF-*-"&amp;$A299&amp;"-"&amp;$AJ$2,#REF!)*AL$6)/AM$5</f>
        <v>#REF!</v>
      </c>
      <c r="AN299" s="19" t="e">
        <f>(SUMIF(#REF!,"*-Si-VEF-*-"&amp;$A299&amp;"-"&amp;$AJ$2,#REF!)*AN$6-SUMIF(#REF!,"*-Si-VEF-*-"&amp;$A299&amp;"-"&amp;$AJ$2,#REF!)*AM$6)/AN$5</f>
        <v>#REF!</v>
      </c>
      <c r="AO299" s="19" t="e">
        <f>(SUMIF(#REF!,"*-Si-VEF-*-"&amp;$A299&amp;"-"&amp;$AJ$2,#REF!)*AO$6-SUMIF(#REF!,"*-Si-VEF-*-"&amp;$A299&amp;"-"&amp;$AJ$2,#REF!)*AN$6)/AO$5</f>
        <v>#REF!</v>
      </c>
      <c r="AP299" s="19" t="e">
        <f>(SUMIF(#REF!,"*-Si-VEF-*-"&amp;$A299&amp;"-"&amp;$AJ$2,#REF!)*AP$6-SUMIF(#REF!,"*-Si-VEF-*-"&amp;$A299&amp;"-"&amp;$AJ$2,#REF!)*AO$6)/AP$5</f>
        <v>#REF!</v>
      </c>
      <c r="AQ299" s="19" t="e">
        <f>(SUMIF(#REF!,"*-Si-VEF-*-"&amp;$A299&amp;"-"&amp;$AJ$2,#REF!)*AQ$6-SUMIF(#REF!,"*-Si-VEF-*-"&amp;$A299&amp;"-"&amp;$AJ$2,#REF!)*AP$6)/AQ$5</f>
        <v>#REF!</v>
      </c>
      <c r="AR299" s="19" t="e">
        <f>(SUMIF(#REF!,"*-Si-VEF-*-"&amp;$A299&amp;"-"&amp;$AJ$2,#REF!)*AR$6-SUMIF(#REF!,"*-Si-VEF-*-"&amp;$A299&amp;"-"&amp;$AJ$2,#REF!)*AQ$6)/AR$5</f>
        <v>#REF!</v>
      </c>
      <c r="AS299" s="19" t="e">
        <f>(SUMIF(#REF!,"*-Si-VEF-*-"&amp;$A299&amp;"-"&amp;$AJ$2,#REF!)*AS$6-SUMIF(#REF!,"*-Si-VEF-*-"&amp;$A299&amp;"-"&amp;$AJ$2,#REF!)*AR$6)/AS$5</f>
        <v>#REF!</v>
      </c>
      <c r="AT299" s="19" t="e">
        <f>(SUMIF(#REF!,"*-Si-VEF-*-"&amp;$A299&amp;"-"&amp;$AJ$2,#REF!)*AT$6-SUMIF(#REF!,"*-Si-VEF-*-"&amp;$A299&amp;"-"&amp;$AJ$2,#REF!)*AS$6)/AT$5</f>
        <v>#REF!</v>
      </c>
      <c r="AU299" s="19" t="e">
        <f>(SUMIF(#REF!,"*-Si-VEF-*-"&amp;$A299&amp;"-"&amp;$AJ$2,#REF!)*AU$6-SUMIF(#REF!,"*-Si-VEF-*-"&amp;$A299&amp;"-"&amp;$AJ$2,#REF!)*AT$6)/AU$5</f>
        <v>#REF!</v>
      </c>
      <c r="AV299" s="19" t="e">
        <f>(SUMIF(#REF!,"*-Si-VEF-*-"&amp;$A299&amp;"-"&amp;$AJ$2,#REF!)*AV$6-SUMIF(#REF!,"*-Si-VEF-*-"&amp;$A299&amp;"-"&amp;$AJ$2,#REF!)*AU$6)/AV$5</f>
        <v>#REF!</v>
      </c>
      <c r="AX299" s="25" t="e">
        <f>SUMIF(#REF!,"*-Si-VEQ-*-"&amp;$A299&amp;"-"&amp;$AJ$2,#REF!)</f>
        <v>#REF!</v>
      </c>
      <c r="AY299" s="20" t="e">
        <f>SUMIF(#REF!,"*-Si-VEQ-*-"&amp;$A299&amp;"-"&amp;$AJ$2,#REF!)</f>
        <v>#REF!</v>
      </c>
      <c r="AZ299" s="20" t="e">
        <f>(SUMIF(#REF!,"*-Si-VEQ-*-"&amp;$A299&amp;"-"&amp;$AJ$2,#REF!)*AZ$6-SUMIF(#REF!,"*-Si-VEQ-*-"&amp;$A299&amp;"-"&amp;$AJ$2,#REF!)*AY$6)/AZ$5</f>
        <v>#REF!</v>
      </c>
      <c r="BA299" s="20" t="e">
        <f>(SUMIF(#REF!,"*-Si-VEQ-*-"&amp;$A299&amp;"-"&amp;$AJ$2,#REF!)*BA$6-SUMIF(#REF!,"*-Si-VEQ-*-"&amp;$A299&amp;"-"&amp;$AJ$2,#REF!)*AZ$6)/BA$5</f>
        <v>#REF!</v>
      </c>
      <c r="BB299" s="20" t="e">
        <f>(SUMIF(#REF!,"*-Si-VEQ-*-"&amp;$A299&amp;"-"&amp;$AJ$2,#REF!)*BB$6-SUMIF(#REF!,"*-Si-VEQ-*-"&amp;$A299&amp;"-"&amp;$AJ$2,#REF!)*BA$6)/BB$5</f>
        <v>#REF!</v>
      </c>
      <c r="BC299" s="20" t="e">
        <f>(SUMIF(#REF!,"*-Si-VEQ-*-"&amp;$A299&amp;"-"&amp;$AJ$2,#REF!)*BC$6-SUMIF(#REF!,"*-Si-VEQ-*-"&amp;$A299&amp;"-"&amp;$AJ$2,#REF!)*BB$6)/BC$5</f>
        <v>#REF!</v>
      </c>
      <c r="BD299" s="20" t="e">
        <f>(SUMIF(#REF!,"*-Si-VEQ-*-"&amp;$A299&amp;"-"&amp;$AJ$2,#REF!)*BD$6-SUMIF(#REF!,"*-Si-VEQ-*-"&amp;$A299&amp;"-"&amp;$AJ$2,#REF!)*BC$6)/BD$5</f>
        <v>#REF!</v>
      </c>
      <c r="BE299" s="20" t="e">
        <f>(SUMIF(#REF!,"*-Si-VEQ-*-"&amp;$A299&amp;"-"&amp;$AJ$2,#REF!)*BE$6-SUMIF(#REF!,"*-Si-VEQ-*-"&amp;$A299&amp;"-"&amp;$AJ$2,#REF!)*BD$6)/BE$5</f>
        <v>#REF!</v>
      </c>
      <c r="BF299" s="20" t="e">
        <f>(SUMIF(#REF!,"*-Si-VEQ-*-"&amp;$A299&amp;"-"&amp;$AJ$2,#REF!)*BF$6-SUMIF(#REF!,"*-Si-VEQ-*-"&amp;$A299&amp;"-"&amp;$AJ$2,#REF!)*BE$6)/BF$5</f>
        <v>#REF!</v>
      </c>
      <c r="BG299" s="20" t="e">
        <f>(SUMIF(#REF!,"*-Si-VEQ-*-"&amp;$A299&amp;"-"&amp;$AJ$2,#REF!)*BG$6-SUMIF(#REF!,"*-Si-VEQ-*-"&amp;$A299&amp;"-"&amp;$AJ$2,#REF!)*BF$6)/BG$5</f>
        <v>#REF!</v>
      </c>
      <c r="BH299" s="20" t="e">
        <f>(SUMIF(#REF!,"*-Si-VEQ-*-"&amp;$A299&amp;"-"&amp;$AJ$2,#REF!)*BH$6-SUMIF(#REF!,"*-Si-VEQ-*-"&amp;$A299&amp;"-"&amp;$AJ$2,#REF!)*BG$6)/BH$5</f>
        <v>#REF!</v>
      </c>
      <c r="BI299" s="20" t="e">
        <f>(SUMIF(#REF!,"*-Si-VEQ-*-"&amp;$A299&amp;"-"&amp;$AJ$2,#REF!)*BI$6-SUMIF(#REF!,"*-Si-VEQ-*-"&amp;$A299&amp;"-"&amp;$AJ$2,#REF!)*BH$6)/BI$5</f>
        <v>#REF!</v>
      </c>
      <c r="BJ299" s="20" t="e">
        <f>(SUMIF(#REF!,"*-Si-VEQ-*-"&amp;$A299&amp;"-"&amp;$AJ$2,#REF!)*BJ$6-SUMIF(#REF!,"*-Si-VEQ-*-"&amp;$A299&amp;"-"&amp;$AJ$2,#REF!)*BI$6)/BJ$5</f>
        <v>#REF!</v>
      </c>
      <c r="BL299" s="25" t="e">
        <f>SUMIF(#REF!,"*-Si-USD-*-"&amp;$A299&amp;"-"&amp;$AJ$2,#REF!)</f>
        <v>#REF!</v>
      </c>
      <c r="BM299" s="21" t="e">
        <f>SUMIF(#REF!,"*-Si-USD-*-"&amp;$A299&amp;"-"&amp;$AJ$2,#REF!)</f>
        <v>#REF!</v>
      </c>
      <c r="BN299" s="21" t="e">
        <f>(SUMIF(#REF!,"*-Si-USD-*-"&amp;$A299&amp;"-"&amp;$AJ$2,#REF!)*BN$6-SUMIF(#REF!,"*-Si-USD-*-"&amp;$A299&amp;"-"&amp;$AJ$2,#REF!)*BM$6)/BN$5</f>
        <v>#REF!</v>
      </c>
      <c r="BO299" s="21" t="e">
        <f>(SUMIF(#REF!,"*-Si-USD-*-"&amp;$A299&amp;"-"&amp;$AJ$2,#REF!)*BO$6-SUMIF(#REF!,"*-Si-USD-*-"&amp;$A299&amp;"-"&amp;$AJ$2,#REF!)*BN$6)/BO$5</f>
        <v>#REF!</v>
      </c>
      <c r="BP299" s="21" t="e">
        <f>(SUMIF(#REF!,"*-Si-USD-*-"&amp;$A299&amp;"-"&amp;$AJ$2,#REF!)*BP$6-SUMIF(#REF!,"*-Si-USD-*-"&amp;$A299&amp;"-"&amp;$AJ$2,#REF!)*BO$6)/BP$5</f>
        <v>#REF!</v>
      </c>
      <c r="BQ299" s="21" t="e">
        <f>(SUMIF(#REF!,"*-Si-USD-*-"&amp;$A299&amp;"-"&amp;$AJ$2,#REF!)*BQ$6-SUMIF(#REF!,"*-Si-USD-*-"&amp;$A299&amp;"-"&amp;$AJ$2,#REF!)*BP$6)/BQ$5</f>
        <v>#REF!</v>
      </c>
      <c r="BR299" s="21" t="e">
        <f>(SUMIF(#REF!,"*-Si-USD-*-"&amp;$A299&amp;"-"&amp;$AJ$2,#REF!)*BR$6-SUMIF(#REF!,"*-Si-USD-*-"&amp;$A299&amp;"-"&amp;$AJ$2,#REF!)*BQ$6)/BR$5</f>
        <v>#REF!</v>
      </c>
      <c r="BS299" s="21" t="e">
        <f>(SUMIF(#REF!,"*-Si-USD-*-"&amp;$A299&amp;"-"&amp;$AJ$2,#REF!)*BS$6-SUMIF(#REF!,"*-Si-USD-*-"&amp;$A299&amp;"-"&amp;$AJ$2,#REF!)*BR$6)/BS$5</f>
        <v>#REF!</v>
      </c>
      <c r="BT299" s="21" t="e">
        <f>(SUMIF(#REF!,"*-Si-USD-*-"&amp;$A299&amp;"-"&amp;$AJ$2,#REF!)*BT$6-SUMIF(#REF!,"*-Si-USD-*-"&amp;$A299&amp;"-"&amp;$AJ$2,#REF!)*BS$6)/BT$5</f>
        <v>#REF!</v>
      </c>
      <c r="BU299" s="21" t="e">
        <f>(SUMIF(#REF!,"*-Si-USD-*-"&amp;$A299&amp;"-"&amp;$AJ$2,#REF!)*BU$6-SUMIF(#REF!,"*-Si-USD-*-"&amp;$A299&amp;"-"&amp;$AJ$2,#REF!)*BT$6)/BU$5</f>
        <v>#REF!</v>
      </c>
      <c r="BV299" s="21" t="e">
        <f>(SUMIF(#REF!,"*-Si-USD-*-"&amp;$A299&amp;"-"&amp;$AJ$2,#REF!)*BV$6-SUMIF(#REF!,"*-Si-USD-*-"&amp;$A299&amp;"-"&amp;$AJ$2,#REF!)*BU$6)/BV$5</f>
        <v>#REF!</v>
      </c>
      <c r="BW299" s="21" t="e">
        <f>(SUMIF(#REF!,"*-Si-USD-*-"&amp;$A299&amp;"-"&amp;$AJ$2,#REF!)*BW$6-SUMIF(#REF!,"*-Si-USD-*-"&amp;$A299&amp;"-"&amp;$AJ$2,#REF!)*BV$6)/BW$5</f>
        <v>#REF!</v>
      </c>
      <c r="BX299" s="21" t="e">
        <f>(SUMIF(#REF!,"*-Si-USD-*-"&amp;$A299&amp;"-"&amp;$AJ$2,#REF!)*BX$6-SUMIF(#REF!,"*-Si-USD-*-"&amp;$A299&amp;"-"&amp;$AJ$2,#REF!)*BW$6)/BX$5</f>
        <v>#REF!</v>
      </c>
      <c r="CB299" s="28">
        <f>IFERROR(1000*SUMIF(#REF!,"*-Si-*-Si-"&amp;$A299&amp;"-"&amp;$AJ$2,#REF!)/(SUM(CC299:CE299)*$BX$6),0)</f>
        <v>0</v>
      </c>
      <c r="CC299" s="22" t="e">
        <f>SUMIF(#REF!,"*-Si-VEF-Si-"&amp;$A299&amp;"-"&amp;$AJ$2,#REF!)</f>
        <v>#REF!</v>
      </c>
      <c r="CD299" s="23" t="e">
        <f>SUMIF(#REF!,"*-Si-VEQ-Si-"&amp;$A299&amp;"-"&amp;$AJ$2,#REF!)</f>
        <v>#REF!</v>
      </c>
      <c r="CE299" s="24" t="e">
        <f>SUMIF(#REF!,"*-Si-USD-Si-"&amp;$A299&amp;"-"&amp;$AJ$2,#REF!)</f>
        <v>#REF!</v>
      </c>
      <c r="CI299" s="15" t="str">
        <f t="shared" si="57"/>
        <v>E299</v>
      </c>
      <c r="CK299" s="16">
        <v>5</v>
      </c>
      <c r="CL299" s="16">
        <v>4</v>
      </c>
      <c r="CM299" s="16">
        <v>4</v>
      </c>
    </row>
    <row r="300" spans="1:91" ht="20.100000000000001" customHeight="1" x14ac:dyDescent="0.25">
      <c r="E300" s="29" t="s">
        <v>470</v>
      </c>
      <c r="N300" s="3"/>
      <c r="O300" s="3"/>
      <c r="P300" s="3"/>
      <c r="Q300" s="3"/>
      <c r="S300" s="3"/>
      <c r="T300" s="3"/>
      <c r="U300" s="3"/>
      <c r="V300" s="3"/>
      <c r="X300" s="3"/>
      <c r="Y300" s="3"/>
      <c r="Z300" s="3"/>
      <c r="AA300" s="3"/>
      <c r="AC300" s="3"/>
      <c r="AD300" s="3"/>
      <c r="AE300" s="3"/>
      <c r="AF300" s="3"/>
      <c r="CB300" s="3"/>
      <c r="CC300" s="3"/>
      <c r="CD300" s="3"/>
      <c r="CE300" s="3"/>
      <c r="CI300" s="15" t="str">
        <f t="shared" si="57"/>
        <v>E300</v>
      </c>
      <c r="CK300" s="16">
        <v>11</v>
      </c>
      <c r="CL300" s="16">
        <v>0</v>
      </c>
      <c r="CM300" s="16">
        <v>0</v>
      </c>
    </row>
    <row r="301" spans="1:91" ht="20.100000000000001" customHeight="1" x14ac:dyDescent="0.25">
      <c r="A301" s="18" t="s">
        <v>471</v>
      </c>
      <c r="E301" s="15" t="s">
        <v>472</v>
      </c>
      <c r="G301" s="15" t="str">
        <f t="shared" ref="G301:G310" si="59">"D"&amp;TEXT(ROW(H301),"000")</f>
        <v>D301</v>
      </c>
      <c r="I301" s="27">
        <f ca="1">IFERROR(1000*SUMIF(#REF!,"*-Si-*-*-"&amp;$A301&amp;"-"&amp;J$2,INDIRECT("'BD Ppto'!"&amp;#REF!))/(SUM(J301:L301)*L$415),0)</f>
        <v>0</v>
      </c>
      <c r="J301" s="19" t="e">
        <f ca="1">SUMIF(#REF!,"*-Si-VEF-*-"&amp;$A301&amp;"-"&amp;$J$2,INDIRECT("'BD Ppto'!"&amp;#REF!))</f>
        <v>#REF!</v>
      </c>
      <c r="K301" s="20" t="e">
        <f ca="1">SUMIF(#REF!,"*-Si-VEQ-*-"&amp;$A301&amp;"-"&amp;$J$2,INDIRECT("'BD Ppto'!"&amp;#REF!))</f>
        <v>#REF!</v>
      </c>
      <c r="L301" s="21" t="e">
        <f ca="1">SUMIF(#REF!,"*-Si-USD-*-"&amp;$A301&amp;"-"&amp;$J$2,INDIRECT("'BD Ppto'!"&amp;#REF!))</f>
        <v>#REF!</v>
      </c>
      <c r="N301" s="27">
        <f ca="1">IFERROR(1000*SUMIF(#REF!,"*-Si-*-*-"&amp;$A301&amp;"-"&amp;O$2,INDIRECT("'BD Ppto'!"&amp;#REF!))/(SUM(O301:Q301)*Q$415),0)</f>
        <v>0</v>
      </c>
      <c r="O301" s="19" t="e">
        <f ca="1">SUMIF(#REF!,"*-Si-VEF-*-"&amp;$A301&amp;"-"&amp;O$2,INDIRECT("'BD Ppto'!"&amp;#REF!))</f>
        <v>#REF!</v>
      </c>
      <c r="P301" s="20" t="e">
        <f ca="1">SUMIF(#REF!,"*-Si-VEQ-*-"&amp;$A301&amp;"-"&amp;O$2,INDIRECT("'BD Ppto'!"&amp;#REF!))</f>
        <v>#REF!</v>
      </c>
      <c r="Q301" s="21" t="e">
        <f ca="1">SUMIF(#REF!,"*-Si-USD-*-"&amp;$A301&amp;"-"&amp;O$2,INDIRECT("'BD Ppto'!"&amp;#REF!))</f>
        <v>#REF!</v>
      </c>
      <c r="S301" s="27">
        <f ca="1">IFERROR(1000*SUMIF(#REF!,"*-Si-*-*-"&amp;$A301&amp;"-"&amp;T$2,INDIRECT("'BD Ppto'!"&amp;#REF!))/(SUM(T301:V301)*V$415),0)</f>
        <v>0</v>
      </c>
      <c r="T301" s="19" t="e">
        <f ca="1">SUMIF(#REF!,"*-Si-VEF-*-"&amp;$A301&amp;"-"&amp;T$2,INDIRECT("'BD Ppto'!"&amp;#REF!))</f>
        <v>#REF!</v>
      </c>
      <c r="U301" s="20" t="e">
        <f ca="1">SUMIF(#REF!,"*-Si-VEQ-*-"&amp;$A301&amp;"-"&amp;T$2,INDIRECT("'BD Ppto'!"&amp;#REF!))</f>
        <v>#REF!</v>
      </c>
      <c r="V301" s="21" t="e">
        <f ca="1">SUMIF(#REF!,"*-Si-USD-*-"&amp;$A301&amp;"-"&amp;T$2,INDIRECT("'BD Ppto'!"&amp;#REF!))</f>
        <v>#REF!</v>
      </c>
      <c r="X301" s="27">
        <f ca="1">IFERROR(1000*SUMIF(#REF!,"*-Si-*-*-"&amp;$A301&amp;"-"&amp;Y$2,INDIRECT("'BD Ppto'!"&amp;#REF!))/(SUM(Y301:AA301)*AA$415),0)</f>
        <v>0</v>
      </c>
      <c r="Y301" s="19" t="e">
        <f ca="1">SUMIF(#REF!,"*-Si-VEF-*-"&amp;$A301&amp;"-"&amp;Y$2,INDIRECT("'BD Ppto'!"&amp;#REF!))</f>
        <v>#REF!</v>
      </c>
      <c r="Z301" s="20" t="e">
        <f ca="1">SUMIF(#REF!,"*-Si-VEQ-*-"&amp;$A301&amp;"-"&amp;Y$2,INDIRECT("'BD Ppto'!"&amp;#REF!))</f>
        <v>#REF!</v>
      </c>
      <c r="AA301" s="21" t="e">
        <f ca="1">SUMIF(#REF!,"*-Si-USD-*-"&amp;$A301&amp;"-"&amp;Y$2,INDIRECT("'BD Ppto'!"&amp;#REF!))</f>
        <v>#REF!</v>
      </c>
      <c r="AC301" s="28">
        <f ca="1">IFERROR(1000*SUMIF(#REF!,"*-Si-*-Si-"&amp;$A301&amp;"-"&amp;AD$2,INDIRECT("'BD Ppto'!"&amp;#REF!))/(SUM(AD301:AF301)*AF$415),0)</f>
        <v>0</v>
      </c>
      <c r="AD301" s="22" t="e">
        <f ca="1">SUMIF(#REF!,"*-Si-VEF-Si-"&amp;$A301&amp;"-"&amp;AD$2,INDIRECT("'BD Ppto'!"&amp;#REF!))</f>
        <v>#REF!</v>
      </c>
      <c r="AE301" s="23" t="e">
        <f ca="1">SUMIF(#REF!,"*-Si-VEQ-Si-"&amp;$A301&amp;"-"&amp;AD$2,INDIRECT("'BD Ppto'!"&amp;#REF!))</f>
        <v>#REF!</v>
      </c>
      <c r="AF301" s="24" t="e">
        <f ca="1">SUMIF(#REF!,"*-Si-USD-Si-"&amp;$A301&amp;"-"&amp;AD$2,INDIRECT("'BD Ppto'!"&amp;#REF!))</f>
        <v>#REF!</v>
      </c>
      <c r="AI301" s="27">
        <f>IFERROR(1000*SUMIF(#REF!,"*-Si-*-*-"&amp;$A301&amp;"-"&amp;$AJ$2,#REF!)/((SUMIF(#REF!,"*-Si-*-*-"&amp;$A301&amp;"-"&amp;$AJ$2,#REF!))*$AV$6),0)</f>
        <v>0</v>
      </c>
      <c r="AJ301" s="25" t="e">
        <f>SUMIF(#REF!,"*-Si-VEF-*-"&amp;$A301&amp;"-"&amp;$AJ$2,#REF!)</f>
        <v>#REF!</v>
      </c>
      <c r="AK301" s="19" t="e">
        <f>SUMIF(#REF!,"*-Si-VEF-*-"&amp;$A301&amp;"-"&amp;$AJ$2,#REF!)</f>
        <v>#REF!</v>
      </c>
      <c r="AL301" s="19" t="e">
        <f>(SUMIF(#REF!,"*-Si-VEF-*-"&amp;$A301&amp;"-"&amp;$AJ$2,#REF!)*AL$6-SUMIF(#REF!,"*-Si-VEF-*-"&amp;$A301&amp;"-"&amp;$AJ$2,#REF!)*AK$6)/AL$5</f>
        <v>#REF!</v>
      </c>
      <c r="AM301" s="19" t="e">
        <f>(SUMIF(#REF!,"*-Si-VEF-*-"&amp;$A301&amp;"-"&amp;$AJ$2,#REF!)*AM$6-SUMIF(#REF!,"*-Si-VEF-*-"&amp;$A301&amp;"-"&amp;$AJ$2,#REF!)*AL$6)/AM$5</f>
        <v>#REF!</v>
      </c>
      <c r="AN301" s="19" t="e">
        <f>(SUMIF(#REF!,"*-Si-VEF-*-"&amp;$A301&amp;"-"&amp;$AJ$2,#REF!)*AN$6-SUMIF(#REF!,"*-Si-VEF-*-"&amp;$A301&amp;"-"&amp;$AJ$2,#REF!)*AM$6)/AN$5</f>
        <v>#REF!</v>
      </c>
      <c r="AO301" s="19" t="e">
        <f>(SUMIF(#REF!,"*-Si-VEF-*-"&amp;$A301&amp;"-"&amp;$AJ$2,#REF!)*AO$6-SUMIF(#REF!,"*-Si-VEF-*-"&amp;$A301&amp;"-"&amp;$AJ$2,#REF!)*AN$6)/AO$5</f>
        <v>#REF!</v>
      </c>
      <c r="AP301" s="19" t="e">
        <f>(SUMIF(#REF!,"*-Si-VEF-*-"&amp;$A301&amp;"-"&amp;$AJ$2,#REF!)*AP$6-SUMIF(#REF!,"*-Si-VEF-*-"&amp;$A301&amp;"-"&amp;$AJ$2,#REF!)*AO$6)/AP$5</f>
        <v>#REF!</v>
      </c>
      <c r="AQ301" s="19" t="e">
        <f>(SUMIF(#REF!,"*-Si-VEF-*-"&amp;$A301&amp;"-"&amp;$AJ$2,#REF!)*AQ$6-SUMIF(#REF!,"*-Si-VEF-*-"&amp;$A301&amp;"-"&amp;$AJ$2,#REF!)*AP$6)/AQ$5</f>
        <v>#REF!</v>
      </c>
      <c r="AR301" s="19" t="e">
        <f>(SUMIF(#REF!,"*-Si-VEF-*-"&amp;$A301&amp;"-"&amp;$AJ$2,#REF!)*AR$6-SUMIF(#REF!,"*-Si-VEF-*-"&amp;$A301&amp;"-"&amp;$AJ$2,#REF!)*AQ$6)/AR$5</f>
        <v>#REF!</v>
      </c>
      <c r="AS301" s="19" t="e">
        <f>(SUMIF(#REF!,"*-Si-VEF-*-"&amp;$A301&amp;"-"&amp;$AJ$2,#REF!)*AS$6-SUMIF(#REF!,"*-Si-VEF-*-"&amp;$A301&amp;"-"&amp;$AJ$2,#REF!)*AR$6)/AS$5</f>
        <v>#REF!</v>
      </c>
      <c r="AT301" s="19" t="e">
        <f>(SUMIF(#REF!,"*-Si-VEF-*-"&amp;$A301&amp;"-"&amp;$AJ$2,#REF!)*AT$6-SUMIF(#REF!,"*-Si-VEF-*-"&amp;$A301&amp;"-"&amp;$AJ$2,#REF!)*AS$6)/AT$5</f>
        <v>#REF!</v>
      </c>
      <c r="AU301" s="19" t="e">
        <f>(SUMIF(#REF!,"*-Si-VEF-*-"&amp;$A301&amp;"-"&amp;$AJ$2,#REF!)*AU$6-SUMIF(#REF!,"*-Si-VEF-*-"&amp;$A301&amp;"-"&amp;$AJ$2,#REF!)*AT$6)/AU$5</f>
        <v>#REF!</v>
      </c>
      <c r="AV301" s="19" t="e">
        <f>(SUMIF(#REF!,"*-Si-VEF-*-"&amp;$A301&amp;"-"&amp;$AJ$2,#REF!)*AV$6-SUMIF(#REF!,"*-Si-VEF-*-"&amp;$A301&amp;"-"&amp;$AJ$2,#REF!)*AU$6)/AV$5</f>
        <v>#REF!</v>
      </c>
      <c r="AX301" s="25" t="e">
        <f>SUMIF(#REF!,"*-Si-VEQ-*-"&amp;$A301&amp;"-"&amp;$AJ$2,#REF!)</f>
        <v>#REF!</v>
      </c>
      <c r="AY301" s="20" t="e">
        <f>SUMIF(#REF!,"*-Si-VEQ-*-"&amp;$A301&amp;"-"&amp;$AJ$2,#REF!)</f>
        <v>#REF!</v>
      </c>
      <c r="AZ301" s="20" t="e">
        <f>(SUMIF(#REF!,"*-Si-VEQ-*-"&amp;$A301&amp;"-"&amp;$AJ$2,#REF!)*AZ$6-SUMIF(#REF!,"*-Si-VEQ-*-"&amp;$A301&amp;"-"&amp;$AJ$2,#REF!)*AY$6)/AZ$5</f>
        <v>#REF!</v>
      </c>
      <c r="BA301" s="20" t="e">
        <f>(SUMIF(#REF!,"*-Si-VEQ-*-"&amp;$A301&amp;"-"&amp;$AJ$2,#REF!)*BA$6-SUMIF(#REF!,"*-Si-VEQ-*-"&amp;$A301&amp;"-"&amp;$AJ$2,#REF!)*AZ$6)/BA$5</f>
        <v>#REF!</v>
      </c>
      <c r="BB301" s="20" t="e">
        <f>(SUMIF(#REF!,"*-Si-VEQ-*-"&amp;$A301&amp;"-"&amp;$AJ$2,#REF!)*BB$6-SUMIF(#REF!,"*-Si-VEQ-*-"&amp;$A301&amp;"-"&amp;$AJ$2,#REF!)*BA$6)/BB$5</f>
        <v>#REF!</v>
      </c>
      <c r="BC301" s="20" t="e">
        <f>(SUMIF(#REF!,"*-Si-VEQ-*-"&amp;$A301&amp;"-"&amp;$AJ$2,#REF!)*BC$6-SUMIF(#REF!,"*-Si-VEQ-*-"&amp;$A301&amp;"-"&amp;$AJ$2,#REF!)*BB$6)/BC$5</f>
        <v>#REF!</v>
      </c>
      <c r="BD301" s="20" t="e">
        <f>(SUMIF(#REF!,"*-Si-VEQ-*-"&amp;$A301&amp;"-"&amp;$AJ$2,#REF!)*BD$6-SUMIF(#REF!,"*-Si-VEQ-*-"&amp;$A301&amp;"-"&amp;$AJ$2,#REF!)*BC$6)/BD$5</f>
        <v>#REF!</v>
      </c>
      <c r="BE301" s="20" t="e">
        <f>(SUMIF(#REF!,"*-Si-VEQ-*-"&amp;$A301&amp;"-"&amp;$AJ$2,#REF!)*BE$6-SUMIF(#REF!,"*-Si-VEQ-*-"&amp;$A301&amp;"-"&amp;$AJ$2,#REF!)*BD$6)/BE$5</f>
        <v>#REF!</v>
      </c>
      <c r="BF301" s="20" t="e">
        <f>(SUMIF(#REF!,"*-Si-VEQ-*-"&amp;$A301&amp;"-"&amp;$AJ$2,#REF!)*BF$6-SUMIF(#REF!,"*-Si-VEQ-*-"&amp;$A301&amp;"-"&amp;$AJ$2,#REF!)*BE$6)/BF$5</f>
        <v>#REF!</v>
      </c>
      <c r="BG301" s="20" t="e">
        <f>(SUMIF(#REF!,"*-Si-VEQ-*-"&amp;$A301&amp;"-"&amp;$AJ$2,#REF!)*BG$6-SUMIF(#REF!,"*-Si-VEQ-*-"&amp;$A301&amp;"-"&amp;$AJ$2,#REF!)*BF$6)/BG$5</f>
        <v>#REF!</v>
      </c>
      <c r="BH301" s="20" t="e">
        <f>(SUMIF(#REF!,"*-Si-VEQ-*-"&amp;$A301&amp;"-"&amp;$AJ$2,#REF!)*BH$6-SUMIF(#REF!,"*-Si-VEQ-*-"&amp;$A301&amp;"-"&amp;$AJ$2,#REF!)*BG$6)/BH$5</f>
        <v>#REF!</v>
      </c>
      <c r="BI301" s="20" t="e">
        <f>(SUMIF(#REF!,"*-Si-VEQ-*-"&amp;$A301&amp;"-"&amp;$AJ$2,#REF!)*BI$6-SUMIF(#REF!,"*-Si-VEQ-*-"&amp;$A301&amp;"-"&amp;$AJ$2,#REF!)*BH$6)/BI$5</f>
        <v>#REF!</v>
      </c>
      <c r="BJ301" s="20" t="e">
        <f>(SUMIF(#REF!,"*-Si-VEQ-*-"&amp;$A301&amp;"-"&amp;$AJ$2,#REF!)*BJ$6-SUMIF(#REF!,"*-Si-VEQ-*-"&amp;$A301&amp;"-"&amp;$AJ$2,#REF!)*BI$6)/BJ$5</f>
        <v>#REF!</v>
      </c>
      <c r="BL301" s="25" t="e">
        <f>SUMIF(#REF!,"*-Si-USD-*-"&amp;$A301&amp;"-"&amp;$AJ$2,#REF!)</f>
        <v>#REF!</v>
      </c>
      <c r="BM301" s="21" t="e">
        <f>SUMIF(#REF!,"*-Si-USD-*-"&amp;$A301&amp;"-"&amp;$AJ$2,#REF!)</f>
        <v>#REF!</v>
      </c>
      <c r="BN301" s="21" t="e">
        <f>(SUMIF(#REF!,"*-Si-USD-*-"&amp;$A301&amp;"-"&amp;$AJ$2,#REF!)*BN$6-SUMIF(#REF!,"*-Si-USD-*-"&amp;$A301&amp;"-"&amp;$AJ$2,#REF!)*BM$6)/BN$5</f>
        <v>#REF!</v>
      </c>
      <c r="BO301" s="21" t="e">
        <f>(SUMIF(#REF!,"*-Si-USD-*-"&amp;$A301&amp;"-"&amp;$AJ$2,#REF!)*BO$6-SUMIF(#REF!,"*-Si-USD-*-"&amp;$A301&amp;"-"&amp;$AJ$2,#REF!)*BN$6)/BO$5</f>
        <v>#REF!</v>
      </c>
      <c r="BP301" s="21" t="e">
        <f>(SUMIF(#REF!,"*-Si-USD-*-"&amp;$A301&amp;"-"&amp;$AJ$2,#REF!)*BP$6-SUMIF(#REF!,"*-Si-USD-*-"&amp;$A301&amp;"-"&amp;$AJ$2,#REF!)*BO$6)/BP$5</f>
        <v>#REF!</v>
      </c>
      <c r="BQ301" s="21" t="e">
        <f>(SUMIF(#REF!,"*-Si-USD-*-"&amp;$A301&amp;"-"&amp;$AJ$2,#REF!)*BQ$6-SUMIF(#REF!,"*-Si-USD-*-"&amp;$A301&amp;"-"&amp;$AJ$2,#REF!)*BP$6)/BQ$5</f>
        <v>#REF!</v>
      </c>
      <c r="BR301" s="21" t="e">
        <f>(SUMIF(#REF!,"*-Si-USD-*-"&amp;$A301&amp;"-"&amp;$AJ$2,#REF!)*BR$6-SUMIF(#REF!,"*-Si-USD-*-"&amp;$A301&amp;"-"&amp;$AJ$2,#REF!)*BQ$6)/BR$5</f>
        <v>#REF!</v>
      </c>
      <c r="BS301" s="21" t="e">
        <f>(SUMIF(#REF!,"*-Si-USD-*-"&amp;$A301&amp;"-"&amp;$AJ$2,#REF!)*BS$6-SUMIF(#REF!,"*-Si-USD-*-"&amp;$A301&amp;"-"&amp;$AJ$2,#REF!)*BR$6)/BS$5</f>
        <v>#REF!</v>
      </c>
      <c r="BT301" s="21" t="e">
        <f>(SUMIF(#REF!,"*-Si-USD-*-"&amp;$A301&amp;"-"&amp;$AJ$2,#REF!)*BT$6-SUMIF(#REF!,"*-Si-USD-*-"&amp;$A301&amp;"-"&amp;$AJ$2,#REF!)*BS$6)/BT$5</f>
        <v>#REF!</v>
      </c>
      <c r="BU301" s="21" t="e">
        <f>(SUMIF(#REF!,"*-Si-USD-*-"&amp;$A301&amp;"-"&amp;$AJ$2,#REF!)*BU$6-SUMIF(#REF!,"*-Si-USD-*-"&amp;$A301&amp;"-"&amp;$AJ$2,#REF!)*BT$6)/BU$5</f>
        <v>#REF!</v>
      </c>
      <c r="BV301" s="21" t="e">
        <f>(SUMIF(#REF!,"*-Si-USD-*-"&amp;$A301&amp;"-"&amp;$AJ$2,#REF!)*BV$6-SUMIF(#REF!,"*-Si-USD-*-"&amp;$A301&amp;"-"&amp;$AJ$2,#REF!)*BU$6)/BV$5</f>
        <v>#REF!</v>
      </c>
      <c r="BW301" s="21" t="e">
        <f>(SUMIF(#REF!,"*-Si-USD-*-"&amp;$A301&amp;"-"&amp;$AJ$2,#REF!)*BW$6-SUMIF(#REF!,"*-Si-USD-*-"&amp;$A301&amp;"-"&amp;$AJ$2,#REF!)*BV$6)/BW$5</f>
        <v>#REF!</v>
      </c>
      <c r="BX301" s="21" t="e">
        <f>(SUMIF(#REF!,"*-Si-USD-*-"&amp;$A301&amp;"-"&amp;$AJ$2,#REF!)*BX$6-SUMIF(#REF!,"*-Si-USD-*-"&amp;$A301&amp;"-"&amp;$AJ$2,#REF!)*BW$6)/BX$5</f>
        <v>#REF!</v>
      </c>
      <c r="CB301" s="28">
        <f>IFERROR(1000*SUMIF(#REF!,"*-Si-*-Si-"&amp;$A301&amp;"-"&amp;$AJ$2,#REF!)/(SUM(CC301:CE301)*$BX$6),0)</f>
        <v>0</v>
      </c>
      <c r="CC301" s="22" t="e">
        <f>SUMIF(#REF!,"*-Si-VEF-Si-"&amp;$A301&amp;"-"&amp;$AJ$2,#REF!)</f>
        <v>#REF!</v>
      </c>
      <c r="CD301" s="23" t="e">
        <f>SUMIF(#REF!,"*-Si-VEQ-Si-"&amp;$A301&amp;"-"&amp;$AJ$2,#REF!)</f>
        <v>#REF!</v>
      </c>
      <c r="CE301" s="24" t="e">
        <f>SUMIF(#REF!,"*-Si-USD-Si-"&amp;$A301&amp;"-"&amp;$AJ$2,#REF!)</f>
        <v>#REF!</v>
      </c>
      <c r="CI301" s="15" t="str">
        <f t="shared" si="57"/>
        <v>E301</v>
      </c>
      <c r="CK301" s="16">
        <v>8</v>
      </c>
      <c r="CL301" s="16">
        <v>0</v>
      </c>
      <c r="CM301" s="16">
        <v>4</v>
      </c>
    </row>
    <row r="302" spans="1:91" ht="20.100000000000001" customHeight="1" x14ac:dyDescent="0.25">
      <c r="A302" s="18" t="s">
        <v>473</v>
      </c>
      <c r="E302" s="15" t="s">
        <v>474</v>
      </c>
      <c r="G302" s="15" t="str">
        <f t="shared" si="59"/>
        <v>D302</v>
      </c>
      <c r="I302" s="27">
        <f ca="1">IFERROR(1000*SUMIF(#REF!,"*-Si-*-*-"&amp;$A302&amp;"-"&amp;J$2,INDIRECT("'BD Ppto'!"&amp;#REF!))/(SUM(J302:L302)*L$415),0)</f>
        <v>0</v>
      </c>
      <c r="J302" s="19" t="e">
        <f ca="1">SUMIF(#REF!,"*-Si-VEF-*-"&amp;$A302&amp;"-"&amp;$J$2,INDIRECT("'BD Ppto'!"&amp;#REF!))</f>
        <v>#REF!</v>
      </c>
      <c r="K302" s="20" t="e">
        <f ca="1">SUMIF(#REF!,"*-Si-VEQ-*-"&amp;$A302&amp;"-"&amp;$J$2,INDIRECT("'BD Ppto'!"&amp;#REF!))</f>
        <v>#REF!</v>
      </c>
      <c r="L302" s="21" t="e">
        <f ca="1">SUMIF(#REF!,"*-Si-USD-*-"&amp;$A302&amp;"-"&amp;$J$2,INDIRECT("'BD Ppto'!"&amp;#REF!))</f>
        <v>#REF!</v>
      </c>
      <c r="N302" s="27">
        <f ca="1">IFERROR(1000*SUMIF(#REF!,"*-Si-*-*-"&amp;$A302&amp;"-"&amp;O$2,INDIRECT("'BD Ppto'!"&amp;#REF!))/(SUM(O302:Q302)*Q$415),0)</f>
        <v>0</v>
      </c>
      <c r="O302" s="19" t="e">
        <f ca="1">SUMIF(#REF!,"*-Si-VEF-*-"&amp;$A302&amp;"-"&amp;O$2,INDIRECT("'BD Ppto'!"&amp;#REF!))</f>
        <v>#REF!</v>
      </c>
      <c r="P302" s="20" t="e">
        <f ca="1">SUMIF(#REF!,"*-Si-VEQ-*-"&amp;$A302&amp;"-"&amp;O$2,INDIRECT("'BD Ppto'!"&amp;#REF!))</f>
        <v>#REF!</v>
      </c>
      <c r="Q302" s="21" t="e">
        <f ca="1">SUMIF(#REF!,"*-Si-USD-*-"&amp;$A302&amp;"-"&amp;O$2,INDIRECT("'BD Ppto'!"&amp;#REF!))</f>
        <v>#REF!</v>
      </c>
      <c r="S302" s="27">
        <f ca="1">IFERROR(1000*SUMIF(#REF!,"*-Si-*-*-"&amp;$A302&amp;"-"&amp;T$2,INDIRECT("'BD Ppto'!"&amp;#REF!))/(SUM(T302:V302)*V$415),0)</f>
        <v>0</v>
      </c>
      <c r="T302" s="19" t="e">
        <f ca="1">SUMIF(#REF!,"*-Si-VEF-*-"&amp;$A302&amp;"-"&amp;T$2,INDIRECT("'BD Ppto'!"&amp;#REF!))</f>
        <v>#REF!</v>
      </c>
      <c r="U302" s="20" t="e">
        <f ca="1">SUMIF(#REF!,"*-Si-VEQ-*-"&amp;$A302&amp;"-"&amp;T$2,INDIRECT("'BD Ppto'!"&amp;#REF!))</f>
        <v>#REF!</v>
      </c>
      <c r="V302" s="21" t="e">
        <f ca="1">SUMIF(#REF!,"*-Si-USD-*-"&amp;$A302&amp;"-"&amp;T$2,INDIRECT("'BD Ppto'!"&amp;#REF!))</f>
        <v>#REF!</v>
      </c>
      <c r="X302" s="27">
        <f ca="1">IFERROR(1000*SUMIF(#REF!,"*-Si-*-*-"&amp;$A302&amp;"-"&amp;Y$2,INDIRECT("'BD Ppto'!"&amp;#REF!))/(SUM(Y302:AA302)*AA$415),0)</f>
        <v>0</v>
      </c>
      <c r="Y302" s="19" t="e">
        <f ca="1">SUMIF(#REF!,"*-Si-VEF-*-"&amp;$A302&amp;"-"&amp;Y$2,INDIRECT("'BD Ppto'!"&amp;#REF!))</f>
        <v>#REF!</v>
      </c>
      <c r="Z302" s="20" t="e">
        <f ca="1">SUMIF(#REF!,"*-Si-VEQ-*-"&amp;$A302&amp;"-"&amp;Y$2,INDIRECT("'BD Ppto'!"&amp;#REF!))</f>
        <v>#REF!</v>
      </c>
      <c r="AA302" s="21" t="e">
        <f ca="1">SUMIF(#REF!,"*-Si-USD-*-"&amp;$A302&amp;"-"&amp;Y$2,INDIRECT("'BD Ppto'!"&amp;#REF!))</f>
        <v>#REF!</v>
      </c>
      <c r="AC302" s="28">
        <f ca="1">IFERROR(1000*SUMIF(#REF!,"*-Si-*-Si-"&amp;$A302&amp;"-"&amp;AD$2,INDIRECT("'BD Ppto'!"&amp;#REF!))/(SUM(AD302:AF302)*AF$415),0)</f>
        <v>0</v>
      </c>
      <c r="AD302" s="22" t="e">
        <f ca="1">SUMIF(#REF!,"*-Si-VEF-Si-"&amp;$A302&amp;"-"&amp;AD$2,INDIRECT("'BD Ppto'!"&amp;#REF!))</f>
        <v>#REF!</v>
      </c>
      <c r="AE302" s="23" t="e">
        <f ca="1">SUMIF(#REF!,"*-Si-VEQ-Si-"&amp;$A302&amp;"-"&amp;AD$2,INDIRECT("'BD Ppto'!"&amp;#REF!))</f>
        <v>#REF!</v>
      </c>
      <c r="AF302" s="24" t="e">
        <f ca="1">SUMIF(#REF!,"*-Si-USD-Si-"&amp;$A302&amp;"-"&amp;AD$2,INDIRECT("'BD Ppto'!"&amp;#REF!))</f>
        <v>#REF!</v>
      </c>
      <c r="AI302" s="27">
        <f>IFERROR(1000*SUMIF(#REF!,"*-Si-*-*-"&amp;$A302&amp;"-"&amp;$AJ$2,#REF!)/((SUMIF(#REF!,"*-Si-*-*-"&amp;$A302&amp;"-"&amp;$AJ$2,#REF!))*$AV$6),0)</f>
        <v>0</v>
      </c>
      <c r="AJ302" s="25" t="e">
        <f>SUMIF(#REF!,"*-Si-VEF-*-"&amp;$A302&amp;"-"&amp;$AJ$2,#REF!)</f>
        <v>#REF!</v>
      </c>
      <c r="AK302" s="19" t="e">
        <f>SUMIF(#REF!,"*-Si-VEF-*-"&amp;$A302&amp;"-"&amp;$AJ$2,#REF!)</f>
        <v>#REF!</v>
      </c>
      <c r="AL302" s="19" t="e">
        <f>(SUMIF(#REF!,"*-Si-VEF-*-"&amp;$A302&amp;"-"&amp;$AJ$2,#REF!)*AL$6-SUMIF(#REF!,"*-Si-VEF-*-"&amp;$A302&amp;"-"&amp;$AJ$2,#REF!)*AK$6)/AL$5</f>
        <v>#REF!</v>
      </c>
      <c r="AM302" s="19" t="e">
        <f>(SUMIF(#REF!,"*-Si-VEF-*-"&amp;$A302&amp;"-"&amp;$AJ$2,#REF!)*AM$6-SUMIF(#REF!,"*-Si-VEF-*-"&amp;$A302&amp;"-"&amp;$AJ$2,#REF!)*AL$6)/AM$5</f>
        <v>#REF!</v>
      </c>
      <c r="AN302" s="19" t="e">
        <f>(SUMIF(#REF!,"*-Si-VEF-*-"&amp;$A302&amp;"-"&amp;$AJ$2,#REF!)*AN$6-SUMIF(#REF!,"*-Si-VEF-*-"&amp;$A302&amp;"-"&amp;$AJ$2,#REF!)*AM$6)/AN$5</f>
        <v>#REF!</v>
      </c>
      <c r="AO302" s="19" t="e">
        <f>(SUMIF(#REF!,"*-Si-VEF-*-"&amp;$A302&amp;"-"&amp;$AJ$2,#REF!)*AO$6-SUMIF(#REF!,"*-Si-VEF-*-"&amp;$A302&amp;"-"&amp;$AJ$2,#REF!)*AN$6)/AO$5</f>
        <v>#REF!</v>
      </c>
      <c r="AP302" s="19" t="e">
        <f>(SUMIF(#REF!,"*-Si-VEF-*-"&amp;$A302&amp;"-"&amp;$AJ$2,#REF!)*AP$6-SUMIF(#REF!,"*-Si-VEF-*-"&amp;$A302&amp;"-"&amp;$AJ$2,#REF!)*AO$6)/AP$5</f>
        <v>#REF!</v>
      </c>
      <c r="AQ302" s="19" t="e">
        <f>(SUMIF(#REF!,"*-Si-VEF-*-"&amp;$A302&amp;"-"&amp;$AJ$2,#REF!)*AQ$6-SUMIF(#REF!,"*-Si-VEF-*-"&amp;$A302&amp;"-"&amp;$AJ$2,#REF!)*AP$6)/AQ$5</f>
        <v>#REF!</v>
      </c>
      <c r="AR302" s="19" t="e">
        <f>(SUMIF(#REF!,"*-Si-VEF-*-"&amp;$A302&amp;"-"&amp;$AJ$2,#REF!)*AR$6-SUMIF(#REF!,"*-Si-VEF-*-"&amp;$A302&amp;"-"&amp;$AJ$2,#REF!)*AQ$6)/AR$5</f>
        <v>#REF!</v>
      </c>
      <c r="AS302" s="19" t="e">
        <f>(SUMIF(#REF!,"*-Si-VEF-*-"&amp;$A302&amp;"-"&amp;$AJ$2,#REF!)*AS$6-SUMIF(#REF!,"*-Si-VEF-*-"&amp;$A302&amp;"-"&amp;$AJ$2,#REF!)*AR$6)/AS$5</f>
        <v>#REF!</v>
      </c>
      <c r="AT302" s="19" t="e">
        <f>(SUMIF(#REF!,"*-Si-VEF-*-"&amp;$A302&amp;"-"&amp;$AJ$2,#REF!)*AT$6-SUMIF(#REF!,"*-Si-VEF-*-"&amp;$A302&amp;"-"&amp;$AJ$2,#REF!)*AS$6)/AT$5</f>
        <v>#REF!</v>
      </c>
      <c r="AU302" s="19" t="e">
        <f>(SUMIF(#REF!,"*-Si-VEF-*-"&amp;$A302&amp;"-"&amp;$AJ$2,#REF!)*AU$6-SUMIF(#REF!,"*-Si-VEF-*-"&amp;$A302&amp;"-"&amp;$AJ$2,#REF!)*AT$6)/AU$5</f>
        <v>#REF!</v>
      </c>
      <c r="AV302" s="19" t="e">
        <f>(SUMIF(#REF!,"*-Si-VEF-*-"&amp;$A302&amp;"-"&amp;$AJ$2,#REF!)*AV$6-SUMIF(#REF!,"*-Si-VEF-*-"&amp;$A302&amp;"-"&amp;$AJ$2,#REF!)*AU$6)/AV$5</f>
        <v>#REF!</v>
      </c>
      <c r="AX302" s="25" t="e">
        <f>SUMIF(#REF!,"*-Si-VEQ-*-"&amp;$A302&amp;"-"&amp;$AJ$2,#REF!)</f>
        <v>#REF!</v>
      </c>
      <c r="AY302" s="20" t="e">
        <f>SUMIF(#REF!,"*-Si-VEQ-*-"&amp;$A302&amp;"-"&amp;$AJ$2,#REF!)</f>
        <v>#REF!</v>
      </c>
      <c r="AZ302" s="20" t="e">
        <f>(SUMIF(#REF!,"*-Si-VEQ-*-"&amp;$A302&amp;"-"&amp;$AJ$2,#REF!)*AZ$6-SUMIF(#REF!,"*-Si-VEQ-*-"&amp;$A302&amp;"-"&amp;$AJ$2,#REF!)*AY$6)/AZ$5</f>
        <v>#REF!</v>
      </c>
      <c r="BA302" s="20" t="e">
        <f>(SUMIF(#REF!,"*-Si-VEQ-*-"&amp;$A302&amp;"-"&amp;$AJ$2,#REF!)*BA$6-SUMIF(#REF!,"*-Si-VEQ-*-"&amp;$A302&amp;"-"&amp;$AJ$2,#REF!)*AZ$6)/BA$5</f>
        <v>#REF!</v>
      </c>
      <c r="BB302" s="20" t="e">
        <f>(SUMIF(#REF!,"*-Si-VEQ-*-"&amp;$A302&amp;"-"&amp;$AJ$2,#REF!)*BB$6-SUMIF(#REF!,"*-Si-VEQ-*-"&amp;$A302&amp;"-"&amp;$AJ$2,#REF!)*BA$6)/BB$5</f>
        <v>#REF!</v>
      </c>
      <c r="BC302" s="20" t="e">
        <f>(SUMIF(#REF!,"*-Si-VEQ-*-"&amp;$A302&amp;"-"&amp;$AJ$2,#REF!)*BC$6-SUMIF(#REF!,"*-Si-VEQ-*-"&amp;$A302&amp;"-"&amp;$AJ$2,#REF!)*BB$6)/BC$5</f>
        <v>#REF!</v>
      </c>
      <c r="BD302" s="20" t="e">
        <f>(SUMIF(#REF!,"*-Si-VEQ-*-"&amp;$A302&amp;"-"&amp;$AJ$2,#REF!)*BD$6-SUMIF(#REF!,"*-Si-VEQ-*-"&amp;$A302&amp;"-"&amp;$AJ$2,#REF!)*BC$6)/BD$5</f>
        <v>#REF!</v>
      </c>
      <c r="BE302" s="20" t="e">
        <f>(SUMIF(#REF!,"*-Si-VEQ-*-"&amp;$A302&amp;"-"&amp;$AJ$2,#REF!)*BE$6-SUMIF(#REF!,"*-Si-VEQ-*-"&amp;$A302&amp;"-"&amp;$AJ$2,#REF!)*BD$6)/BE$5</f>
        <v>#REF!</v>
      </c>
      <c r="BF302" s="20" t="e">
        <f>(SUMIF(#REF!,"*-Si-VEQ-*-"&amp;$A302&amp;"-"&amp;$AJ$2,#REF!)*BF$6-SUMIF(#REF!,"*-Si-VEQ-*-"&amp;$A302&amp;"-"&amp;$AJ$2,#REF!)*BE$6)/BF$5</f>
        <v>#REF!</v>
      </c>
      <c r="BG302" s="20" t="e">
        <f>(SUMIF(#REF!,"*-Si-VEQ-*-"&amp;$A302&amp;"-"&amp;$AJ$2,#REF!)*BG$6-SUMIF(#REF!,"*-Si-VEQ-*-"&amp;$A302&amp;"-"&amp;$AJ$2,#REF!)*BF$6)/BG$5</f>
        <v>#REF!</v>
      </c>
      <c r="BH302" s="20" t="e">
        <f>(SUMIF(#REF!,"*-Si-VEQ-*-"&amp;$A302&amp;"-"&amp;$AJ$2,#REF!)*BH$6-SUMIF(#REF!,"*-Si-VEQ-*-"&amp;$A302&amp;"-"&amp;$AJ$2,#REF!)*BG$6)/BH$5</f>
        <v>#REF!</v>
      </c>
      <c r="BI302" s="20" t="e">
        <f>(SUMIF(#REF!,"*-Si-VEQ-*-"&amp;$A302&amp;"-"&amp;$AJ$2,#REF!)*BI$6-SUMIF(#REF!,"*-Si-VEQ-*-"&amp;$A302&amp;"-"&amp;$AJ$2,#REF!)*BH$6)/BI$5</f>
        <v>#REF!</v>
      </c>
      <c r="BJ302" s="20" t="e">
        <f>(SUMIF(#REF!,"*-Si-VEQ-*-"&amp;$A302&amp;"-"&amp;$AJ$2,#REF!)*BJ$6-SUMIF(#REF!,"*-Si-VEQ-*-"&amp;$A302&amp;"-"&amp;$AJ$2,#REF!)*BI$6)/BJ$5</f>
        <v>#REF!</v>
      </c>
      <c r="BL302" s="25" t="e">
        <f>SUMIF(#REF!,"*-Si-USD-*-"&amp;$A302&amp;"-"&amp;$AJ$2,#REF!)</f>
        <v>#REF!</v>
      </c>
      <c r="BM302" s="21" t="e">
        <f>SUMIF(#REF!,"*-Si-USD-*-"&amp;$A302&amp;"-"&amp;$AJ$2,#REF!)</f>
        <v>#REF!</v>
      </c>
      <c r="BN302" s="21" t="e">
        <f>(SUMIF(#REF!,"*-Si-USD-*-"&amp;$A302&amp;"-"&amp;$AJ$2,#REF!)*BN$6-SUMIF(#REF!,"*-Si-USD-*-"&amp;$A302&amp;"-"&amp;$AJ$2,#REF!)*BM$6)/BN$5</f>
        <v>#REF!</v>
      </c>
      <c r="BO302" s="21" t="e">
        <f>(SUMIF(#REF!,"*-Si-USD-*-"&amp;$A302&amp;"-"&amp;$AJ$2,#REF!)*BO$6-SUMIF(#REF!,"*-Si-USD-*-"&amp;$A302&amp;"-"&amp;$AJ$2,#REF!)*BN$6)/BO$5</f>
        <v>#REF!</v>
      </c>
      <c r="BP302" s="21" t="e">
        <f>(SUMIF(#REF!,"*-Si-USD-*-"&amp;$A302&amp;"-"&amp;$AJ$2,#REF!)*BP$6-SUMIF(#REF!,"*-Si-USD-*-"&amp;$A302&amp;"-"&amp;$AJ$2,#REF!)*BO$6)/BP$5</f>
        <v>#REF!</v>
      </c>
      <c r="BQ302" s="21" t="e">
        <f>(SUMIF(#REF!,"*-Si-USD-*-"&amp;$A302&amp;"-"&amp;$AJ$2,#REF!)*BQ$6-SUMIF(#REF!,"*-Si-USD-*-"&amp;$A302&amp;"-"&amp;$AJ$2,#REF!)*BP$6)/BQ$5</f>
        <v>#REF!</v>
      </c>
      <c r="BR302" s="21" t="e">
        <f>(SUMIF(#REF!,"*-Si-USD-*-"&amp;$A302&amp;"-"&amp;$AJ$2,#REF!)*BR$6-SUMIF(#REF!,"*-Si-USD-*-"&amp;$A302&amp;"-"&amp;$AJ$2,#REF!)*BQ$6)/BR$5</f>
        <v>#REF!</v>
      </c>
      <c r="BS302" s="21" t="e">
        <f>(SUMIF(#REF!,"*-Si-USD-*-"&amp;$A302&amp;"-"&amp;$AJ$2,#REF!)*BS$6-SUMIF(#REF!,"*-Si-USD-*-"&amp;$A302&amp;"-"&amp;$AJ$2,#REF!)*BR$6)/BS$5</f>
        <v>#REF!</v>
      </c>
      <c r="BT302" s="21" t="e">
        <f>(SUMIF(#REF!,"*-Si-USD-*-"&amp;$A302&amp;"-"&amp;$AJ$2,#REF!)*BT$6-SUMIF(#REF!,"*-Si-USD-*-"&amp;$A302&amp;"-"&amp;$AJ$2,#REF!)*BS$6)/BT$5</f>
        <v>#REF!</v>
      </c>
      <c r="BU302" s="21" t="e">
        <f>(SUMIF(#REF!,"*-Si-USD-*-"&amp;$A302&amp;"-"&amp;$AJ$2,#REF!)*BU$6-SUMIF(#REF!,"*-Si-USD-*-"&amp;$A302&amp;"-"&amp;$AJ$2,#REF!)*BT$6)/BU$5</f>
        <v>#REF!</v>
      </c>
      <c r="BV302" s="21" t="e">
        <f>(SUMIF(#REF!,"*-Si-USD-*-"&amp;$A302&amp;"-"&amp;$AJ$2,#REF!)*BV$6-SUMIF(#REF!,"*-Si-USD-*-"&amp;$A302&amp;"-"&amp;$AJ$2,#REF!)*BU$6)/BV$5</f>
        <v>#REF!</v>
      </c>
      <c r="BW302" s="21" t="e">
        <f>(SUMIF(#REF!,"*-Si-USD-*-"&amp;$A302&amp;"-"&amp;$AJ$2,#REF!)*BW$6-SUMIF(#REF!,"*-Si-USD-*-"&amp;$A302&amp;"-"&amp;$AJ$2,#REF!)*BV$6)/BW$5</f>
        <v>#REF!</v>
      </c>
      <c r="BX302" s="21" t="e">
        <f>(SUMIF(#REF!,"*-Si-USD-*-"&amp;$A302&amp;"-"&amp;$AJ$2,#REF!)*BX$6-SUMIF(#REF!,"*-Si-USD-*-"&amp;$A302&amp;"-"&amp;$AJ$2,#REF!)*BW$6)/BX$5</f>
        <v>#REF!</v>
      </c>
      <c r="CB302" s="28">
        <f>IFERROR(1000*SUMIF(#REF!,"*-Si-*-Si-"&amp;$A302&amp;"-"&amp;$AJ$2,#REF!)/(SUM(CC302:CE302)*$BX$6),0)</f>
        <v>0</v>
      </c>
      <c r="CC302" s="22" t="e">
        <f>SUMIF(#REF!,"*-Si-VEF-Si-"&amp;$A302&amp;"-"&amp;$AJ$2,#REF!)</f>
        <v>#REF!</v>
      </c>
      <c r="CD302" s="23" t="e">
        <f>SUMIF(#REF!,"*-Si-VEQ-Si-"&amp;$A302&amp;"-"&amp;$AJ$2,#REF!)</f>
        <v>#REF!</v>
      </c>
      <c r="CE302" s="24" t="e">
        <f>SUMIF(#REF!,"*-Si-USD-Si-"&amp;$A302&amp;"-"&amp;$AJ$2,#REF!)</f>
        <v>#REF!</v>
      </c>
      <c r="CI302" s="15" t="str">
        <f t="shared" si="57"/>
        <v>E302</v>
      </c>
      <c r="CK302" s="16">
        <v>14</v>
      </c>
      <c r="CL302" s="16">
        <v>0</v>
      </c>
      <c r="CM302" s="16">
        <v>4</v>
      </c>
    </row>
    <row r="303" spans="1:91" ht="20.100000000000001" customHeight="1" x14ac:dyDescent="0.25">
      <c r="A303" s="18" t="s">
        <v>475</v>
      </c>
      <c r="E303" s="15" t="s">
        <v>475</v>
      </c>
      <c r="G303" s="15" t="str">
        <f t="shared" si="59"/>
        <v>D303</v>
      </c>
      <c r="I303" s="27">
        <f ca="1">IFERROR(1000*SUMIF(#REF!,"*-Si-*-*-"&amp;$A303&amp;"-"&amp;J$2,INDIRECT("'BD Ppto'!"&amp;#REF!))/(SUM(J303:L303)*L$415),0)</f>
        <v>0</v>
      </c>
      <c r="J303" s="19" t="e">
        <f ca="1">SUMIF(#REF!,"*-Si-VEF-*-"&amp;$A303&amp;"-"&amp;$J$2,INDIRECT("'BD Ppto'!"&amp;#REF!))</f>
        <v>#REF!</v>
      </c>
      <c r="K303" s="20" t="e">
        <f ca="1">SUMIF(#REF!,"*-Si-VEQ-*-"&amp;$A303&amp;"-"&amp;$J$2,INDIRECT("'BD Ppto'!"&amp;#REF!))</f>
        <v>#REF!</v>
      </c>
      <c r="L303" s="21" t="e">
        <f ca="1">SUMIF(#REF!,"*-Si-USD-*-"&amp;$A303&amp;"-"&amp;$J$2,INDIRECT("'BD Ppto'!"&amp;#REF!))</f>
        <v>#REF!</v>
      </c>
      <c r="N303" s="27">
        <f ca="1">IFERROR(1000*SUMIF(#REF!,"*-Si-*-*-"&amp;$A303&amp;"-"&amp;O$2,INDIRECT("'BD Ppto'!"&amp;#REF!))/(SUM(O303:Q303)*Q$415),0)</f>
        <v>0</v>
      </c>
      <c r="O303" s="19" t="e">
        <f ca="1">SUMIF(#REF!,"*-Si-VEF-*-"&amp;$A303&amp;"-"&amp;O$2,INDIRECT("'BD Ppto'!"&amp;#REF!))</f>
        <v>#REF!</v>
      </c>
      <c r="P303" s="20" t="e">
        <f ca="1">SUMIF(#REF!,"*-Si-VEQ-*-"&amp;$A303&amp;"-"&amp;O$2,INDIRECT("'BD Ppto'!"&amp;#REF!))</f>
        <v>#REF!</v>
      </c>
      <c r="Q303" s="21" t="e">
        <f ca="1">SUMIF(#REF!,"*-Si-USD-*-"&amp;$A303&amp;"-"&amp;O$2,INDIRECT("'BD Ppto'!"&amp;#REF!))</f>
        <v>#REF!</v>
      </c>
      <c r="S303" s="27">
        <f ca="1">IFERROR(1000*SUMIF(#REF!,"*-Si-*-*-"&amp;$A303&amp;"-"&amp;T$2,INDIRECT("'BD Ppto'!"&amp;#REF!))/(SUM(T303:V303)*V$415),0)</f>
        <v>0</v>
      </c>
      <c r="T303" s="19" t="e">
        <f ca="1">SUMIF(#REF!,"*-Si-VEF-*-"&amp;$A303&amp;"-"&amp;T$2,INDIRECT("'BD Ppto'!"&amp;#REF!))</f>
        <v>#REF!</v>
      </c>
      <c r="U303" s="20" t="e">
        <f ca="1">SUMIF(#REF!,"*-Si-VEQ-*-"&amp;$A303&amp;"-"&amp;T$2,INDIRECT("'BD Ppto'!"&amp;#REF!))</f>
        <v>#REF!</v>
      </c>
      <c r="V303" s="21" t="e">
        <f ca="1">SUMIF(#REF!,"*-Si-USD-*-"&amp;$A303&amp;"-"&amp;T$2,INDIRECT("'BD Ppto'!"&amp;#REF!))</f>
        <v>#REF!</v>
      </c>
      <c r="X303" s="27">
        <f ca="1">IFERROR(1000*SUMIF(#REF!,"*-Si-*-*-"&amp;$A303&amp;"-"&amp;Y$2,INDIRECT("'BD Ppto'!"&amp;#REF!))/(SUM(Y303:AA303)*AA$415),0)</f>
        <v>0</v>
      </c>
      <c r="Y303" s="19" t="e">
        <f ca="1">SUMIF(#REF!,"*-Si-VEF-*-"&amp;$A303&amp;"-"&amp;Y$2,INDIRECT("'BD Ppto'!"&amp;#REF!))</f>
        <v>#REF!</v>
      </c>
      <c r="Z303" s="20" t="e">
        <f ca="1">SUMIF(#REF!,"*-Si-VEQ-*-"&amp;$A303&amp;"-"&amp;Y$2,INDIRECT("'BD Ppto'!"&amp;#REF!))</f>
        <v>#REF!</v>
      </c>
      <c r="AA303" s="21" t="e">
        <f ca="1">SUMIF(#REF!,"*-Si-USD-*-"&amp;$A303&amp;"-"&amp;Y$2,INDIRECT("'BD Ppto'!"&amp;#REF!))</f>
        <v>#REF!</v>
      </c>
      <c r="AC303" s="28">
        <f ca="1">IFERROR(1000*SUMIF(#REF!,"*-Si-*-Si-"&amp;$A303&amp;"-"&amp;AD$2,INDIRECT("'BD Ppto'!"&amp;#REF!))/(SUM(AD303:AF303)*AF$415),0)</f>
        <v>0</v>
      </c>
      <c r="AD303" s="22" t="e">
        <f ca="1">SUMIF(#REF!,"*-Si-VEF-Si-"&amp;$A303&amp;"-"&amp;AD$2,INDIRECT("'BD Ppto'!"&amp;#REF!))</f>
        <v>#REF!</v>
      </c>
      <c r="AE303" s="23" t="e">
        <f ca="1">SUMIF(#REF!,"*-Si-VEQ-Si-"&amp;$A303&amp;"-"&amp;AD$2,INDIRECT("'BD Ppto'!"&amp;#REF!))</f>
        <v>#REF!</v>
      </c>
      <c r="AF303" s="24" t="e">
        <f ca="1">SUMIF(#REF!,"*-Si-USD-Si-"&amp;$A303&amp;"-"&amp;AD$2,INDIRECT("'BD Ppto'!"&amp;#REF!))</f>
        <v>#REF!</v>
      </c>
      <c r="AI303" s="27">
        <f>IFERROR(1000*SUMIF(#REF!,"*-Si-*-*-"&amp;$A303&amp;"-"&amp;$AJ$2,#REF!)/((SUMIF(#REF!,"*-Si-*-*-"&amp;$A303&amp;"-"&amp;$AJ$2,#REF!))*$AV$6),0)</f>
        <v>0</v>
      </c>
      <c r="AJ303" s="25" t="e">
        <f>SUMIF(#REF!,"*-Si-VEF-*-"&amp;$A303&amp;"-"&amp;$AJ$2,#REF!)</f>
        <v>#REF!</v>
      </c>
      <c r="AK303" s="19" t="e">
        <f>SUMIF(#REF!,"*-Si-VEF-*-"&amp;$A303&amp;"-"&amp;$AJ$2,#REF!)</f>
        <v>#REF!</v>
      </c>
      <c r="AL303" s="19" t="e">
        <f>(SUMIF(#REF!,"*-Si-VEF-*-"&amp;$A303&amp;"-"&amp;$AJ$2,#REF!)*AL$6-SUMIF(#REF!,"*-Si-VEF-*-"&amp;$A303&amp;"-"&amp;$AJ$2,#REF!)*AK$6)/AL$5</f>
        <v>#REF!</v>
      </c>
      <c r="AM303" s="19" t="e">
        <f>(SUMIF(#REF!,"*-Si-VEF-*-"&amp;$A303&amp;"-"&amp;$AJ$2,#REF!)*AM$6-SUMIF(#REF!,"*-Si-VEF-*-"&amp;$A303&amp;"-"&amp;$AJ$2,#REF!)*AL$6)/AM$5</f>
        <v>#REF!</v>
      </c>
      <c r="AN303" s="19" t="e">
        <f>(SUMIF(#REF!,"*-Si-VEF-*-"&amp;$A303&amp;"-"&amp;$AJ$2,#REF!)*AN$6-SUMIF(#REF!,"*-Si-VEF-*-"&amp;$A303&amp;"-"&amp;$AJ$2,#REF!)*AM$6)/AN$5</f>
        <v>#REF!</v>
      </c>
      <c r="AO303" s="19" t="e">
        <f>(SUMIF(#REF!,"*-Si-VEF-*-"&amp;$A303&amp;"-"&amp;$AJ$2,#REF!)*AO$6-SUMIF(#REF!,"*-Si-VEF-*-"&amp;$A303&amp;"-"&amp;$AJ$2,#REF!)*AN$6)/AO$5</f>
        <v>#REF!</v>
      </c>
      <c r="AP303" s="19" t="e">
        <f>(SUMIF(#REF!,"*-Si-VEF-*-"&amp;$A303&amp;"-"&amp;$AJ$2,#REF!)*AP$6-SUMIF(#REF!,"*-Si-VEF-*-"&amp;$A303&amp;"-"&amp;$AJ$2,#REF!)*AO$6)/AP$5</f>
        <v>#REF!</v>
      </c>
      <c r="AQ303" s="19" t="e">
        <f>(SUMIF(#REF!,"*-Si-VEF-*-"&amp;$A303&amp;"-"&amp;$AJ$2,#REF!)*AQ$6-SUMIF(#REF!,"*-Si-VEF-*-"&amp;$A303&amp;"-"&amp;$AJ$2,#REF!)*AP$6)/AQ$5</f>
        <v>#REF!</v>
      </c>
      <c r="AR303" s="19" t="e">
        <f>(SUMIF(#REF!,"*-Si-VEF-*-"&amp;$A303&amp;"-"&amp;$AJ$2,#REF!)*AR$6-SUMIF(#REF!,"*-Si-VEF-*-"&amp;$A303&amp;"-"&amp;$AJ$2,#REF!)*AQ$6)/AR$5</f>
        <v>#REF!</v>
      </c>
      <c r="AS303" s="19" t="e">
        <f>(SUMIF(#REF!,"*-Si-VEF-*-"&amp;$A303&amp;"-"&amp;$AJ$2,#REF!)*AS$6-SUMIF(#REF!,"*-Si-VEF-*-"&amp;$A303&amp;"-"&amp;$AJ$2,#REF!)*AR$6)/AS$5</f>
        <v>#REF!</v>
      </c>
      <c r="AT303" s="19" t="e">
        <f>(SUMIF(#REF!,"*-Si-VEF-*-"&amp;$A303&amp;"-"&amp;$AJ$2,#REF!)*AT$6-SUMIF(#REF!,"*-Si-VEF-*-"&amp;$A303&amp;"-"&amp;$AJ$2,#REF!)*AS$6)/AT$5</f>
        <v>#REF!</v>
      </c>
      <c r="AU303" s="19" t="e">
        <f>(SUMIF(#REF!,"*-Si-VEF-*-"&amp;$A303&amp;"-"&amp;$AJ$2,#REF!)*AU$6-SUMIF(#REF!,"*-Si-VEF-*-"&amp;$A303&amp;"-"&amp;$AJ$2,#REF!)*AT$6)/AU$5</f>
        <v>#REF!</v>
      </c>
      <c r="AV303" s="19" t="e">
        <f>(SUMIF(#REF!,"*-Si-VEF-*-"&amp;$A303&amp;"-"&amp;$AJ$2,#REF!)*AV$6-SUMIF(#REF!,"*-Si-VEF-*-"&amp;$A303&amp;"-"&amp;$AJ$2,#REF!)*AU$6)/AV$5</f>
        <v>#REF!</v>
      </c>
      <c r="AX303" s="25" t="e">
        <f>SUMIF(#REF!,"*-Si-VEQ-*-"&amp;$A303&amp;"-"&amp;$AJ$2,#REF!)</f>
        <v>#REF!</v>
      </c>
      <c r="AY303" s="20" t="e">
        <f>SUMIF(#REF!,"*-Si-VEQ-*-"&amp;$A303&amp;"-"&amp;$AJ$2,#REF!)</f>
        <v>#REF!</v>
      </c>
      <c r="AZ303" s="20" t="e">
        <f>(SUMIF(#REF!,"*-Si-VEQ-*-"&amp;$A303&amp;"-"&amp;$AJ$2,#REF!)*AZ$6-SUMIF(#REF!,"*-Si-VEQ-*-"&amp;$A303&amp;"-"&amp;$AJ$2,#REF!)*AY$6)/AZ$5</f>
        <v>#REF!</v>
      </c>
      <c r="BA303" s="20" t="e">
        <f>(SUMIF(#REF!,"*-Si-VEQ-*-"&amp;$A303&amp;"-"&amp;$AJ$2,#REF!)*BA$6-SUMIF(#REF!,"*-Si-VEQ-*-"&amp;$A303&amp;"-"&amp;$AJ$2,#REF!)*AZ$6)/BA$5</f>
        <v>#REF!</v>
      </c>
      <c r="BB303" s="20" t="e">
        <f>(SUMIF(#REF!,"*-Si-VEQ-*-"&amp;$A303&amp;"-"&amp;$AJ$2,#REF!)*BB$6-SUMIF(#REF!,"*-Si-VEQ-*-"&amp;$A303&amp;"-"&amp;$AJ$2,#REF!)*BA$6)/BB$5</f>
        <v>#REF!</v>
      </c>
      <c r="BC303" s="20" t="e">
        <f>(SUMIF(#REF!,"*-Si-VEQ-*-"&amp;$A303&amp;"-"&amp;$AJ$2,#REF!)*BC$6-SUMIF(#REF!,"*-Si-VEQ-*-"&amp;$A303&amp;"-"&amp;$AJ$2,#REF!)*BB$6)/BC$5</f>
        <v>#REF!</v>
      </c>
      <c r="BD303" s="20" t="e">
        <f>(SUMIF(#REF!,"*-Si-VEQ-*-"&amp;$A303&amp;"-"&amp;$AJ$2,#REF!)*BD$6-SUMIF(#REF!,"*-Si-VEQ-*-"&amp;$A303&amp;"-"&amp;$AJ$2,#REF!)*BC$6)/BD$5</f>
        <v>#REF!</v>
      </c>
      <c r="BE303" s="20" t="e">
        <f>(SUMIF(#REF!,"*-Si-VEQ-*-"&amp;$A303&amp;"-"&amp;$AJ$2,#REF!)*BE$6-SUMIF(#REF!,"*-Si-VEQ-*-"&amp;$A303&amp;"-"&amp;$AJ$2,#REF!)*BD$6)/BE$5</f>
        <v>#REF!</v>
      </c>
      <c r="BF303" s="20" t="e">
        <f>(SUMIF(#REF!,"*-Si-VEQ-*-"&amp;$A303&amp;"-"&amp;$AJ$2,#REF!)*BF$6-SUMIF(#REF!,"*-Si-VEQ-*-"&amp;$A303&amp;"-"&amp;$AJ$2,#REF!)*BE$6)/BF$5</f>
        <v>#REF!</v>
      </c>
      <c r="BG303" s="20" t="e">
        <f>(SUMIF(#REF!,"*-Si-VEQ-*-"&amp;$A303&amp;"-"&amp;$AJ$2,#REF!)*BG$6-SUMIF(#REF!,"*-Si-VEQ-*-"&amp;$A303&amp;"-"&amp;$AJ$2,#REF!)*BF$6)/BG$5</f>
        <v>#REF!</v>
      </c>
      <c r="BH303" s="20" t="e">
        <f>(SUMIF(#REF!,"*-Si-VEQ-*-"&amp;$A303&amp;"-"&amp;$AJ$2,#REF!)*BH$6-SUMIF(#REF!,"*-Si-VEQ-*-"&amp;$A303&amp;"-"&amp;$AJ$2,#REF!)*BG$6)/BH$5</f>
        <v>#REF!</v>
      </c>
      <c r="BI303" s="20" t="e">
        <f>(SUMIF(#REF!,"*-Si-VEQ-*-"&amp;$A303&amp;"-"&amp;$AJ$2,#REF!)*BI$6-SUMIF(#REF!,"*-Si-VEQ-*-"&amp;$A303&amp;"-"&amp;$AJ$2,#REF!)*BH$6)/BI$5</f>
        <v>#REF!</v>
      </c>
      <c r="BJ303" s="20" t="e">
        <f>(SUMIF(#REF!,"*-Si-VEQ-*-"&amp;$A303&amp;"-"&amp;$AJ$2,#REF!)*BJ$6-SUMIF(#REF!,"*-Si-VEQ-*-"&amp;$A303&amp;"-"&amp;$AJ$2,#REF!)*BI$6)/BJ$5</f>
        <v>#REF!</v>
      </c>
      <c r="BL303" s="25" t="e">
        <f>SUMIF(#REF!,"*-Si-USD-*-"&amp;$A303&amp;"-"&amp;$AJ$2,#REF!)</f>
        <v>#REF!</v>
      </c>
      <c r="BM303" s="21" t="e">
        <f>SUMIF(#REF!,"*-Si-USD-*-"&amp;$A303&amp;"-"&amp;$AJ$2,#REF!)</f>
        <v>#REF!</v>
      </c>
      <c r="BN303" s="21" t="e">
        <f>(SUMIF(#REF!,"*-Si-USD-*-"&amp;$A303&amp;"-"&amp;$AJ$2,#REF!)*BN$6-SUMIF(#REF!,"*-Si-USD-*-"&amp;$A303&amp;"-"&amp;$AJ$2,#REF!)*BM$6)/BN$5</f>
        <v>#REF!</v>
      </c>
      <c r="BO303" s="21" t="e">
        <f>(SUMIF(#REF!,"*-Si-USD-*-"&amp;$A303&amp;"-"&amp;$AJ$2,#REF!)*BO$6-SUMIF(#REF!,"*-Si-USD-*-"&amp;$A303&amp;"-"&amp;$AJ$2,#REF!)*BN$6)/BO$5</f>
        <v>#REF!</v>
      </c>
      <c r="BP303" s="21" t="e">
        <f>(SUMIF(#REF!,"*-Si-USD-*-"&amp;$A303&amp;"-"&amp;$AJ$2,#REF!)*BP$6-SUMIF(#REF!,"*-Si-USD-*-"&amp;$A303&amp;"-"&amp;$AJ$2,#REF!)*BO$6)/BP$5</f>
        <v>#REF!</v>
      </c>
      <c r="BQ303" s="21" t="e">
        <f>(SUMIF(#REF!,"*-Si-USD-*-"&amp;$A303&amp;"-"&amp;$AJ$2,#REF!)*BQ$6-SUMIF(#REF!,"*-Si-USD-*-"&amp;$A303&amp;"-"&amp;$AJ$2,#REF!)*BP$6)/BQ$5</f>
        <v>#REF!</v>
      </c>
      <c r="BR303" s="21" t="e">
        <f>(SUMIF(#REF!,"*-Si-USD-*-"&amp;$A303&amp;"-"&amp;$AJ$2,#REF!)*BR$6-SUMIF(#REF!,"*-Si-USD-*-"&amp;$A303&amp;"-"&amp;$AJ$2,#REF!)*BQ$6)/BR$5</f>
        <v>#REF!</v>
      </c>
      <c r="BS303" s="21" t="e">
        <f>(SUMIF(#REF!,"*-Si-USD-*-"&amp;$A303&amp;"-"&amp;$AJ$2,#REF!)*BS$6-SUMIF(#REF!,"*-Si-USD-*-"&amp;$A303&amp;"-"&amp;$AJ$2,#REF!)*BR$6)/BS$5</f>
        <v>#REF!</v>
      </c>
      <c r="BT303" s="21" t="e">
        <f>(SUMIF(#REF!,"*-Si-USD-*-"&amp;$A303&amp;"-"&amp;$AJ$2,#REF!)*BT$6-SUMIF(#REF!,"*-Si-USD-*-"&amp;$A303&amp;"-"&amp;$AJ$2,#REF!)*BS$6)/BT$5</f>
        <v>#REF!</v>
      </c>
      <c r="BU303" s="21" t="e">
        <f>(SUMIF(#REF!,"*-Si-USD-*-"&amp;$A303&amp;"-"&amp;$AJ$2,#REF!)*BU$6-SUMIF(#REF!,"*-Si-USD-*-"&amp;$A303&amp;"-"&amp;$AJ$2,#REF!)*BT$6)/BU$5</f>
        <v>#REF!</v>
      </c>
      <c r="BV303" s="21" t="e">
        <f>(SUMIF(#REF!,"*-Si-USD-*-"&amp;$A303&amp;"-"&amp;$AJ$2,#REF!)*BV$6-SUMIF(#REF!,"*-Si-USD-*-"&amp;$A303&amp;"-"&amp;$AJ$2,#REF!)*BU$6)/BV$5</f>
        <v>#REF!</v>
      </c>
      <c r="BW303" s="21" t="e">
        <f>(SUMIF(#REF!,"*-Si-USD-*-"&amp;$A303&amp;"-"&amp;$AJ$2,#REF!)*BW$6-SUMIF(#REF!,"*-Si-USD-*-"&amp;$A303&amp;"-"&amp;$AJ$2,#REF!)*BV$6)/BW$5</f>
        <v>#REF!</v>
      </c>
      <c r="BX303" s="21" t="e">
        <f>(SUMIF(#REF!,"*-Si-USD-*-"&amp;$A303&amp;"-"&amp;$AJ$2,#REF!)*BX$6-SUMIF(#REF!,"*-Si-USD-*-"&amp;$A303&amp;"-"&amp;$AJ$2,#REF!)*BW$6)/BX$5</f>
        <v>#REF!</v>
      </c>
      <c r="CB303" s="28">
        <f>IFERROR(1000*SUMIF(#REF!,"*-Si-*-Si-"&amp;$A303&amp;"-"&amp;$AJ$2,#REF!)/(SUM(CC303:CE303)*$BX$6),0)</f>
        <v>0</v>
      </c>
      <c r="CC303" s="22" t="e">
        <f>SUMIF(#REF!,"*-Si-VEF-Si-"&amp;$A303&amp;"-"&amp;$AJ$2,#REF!)</f>
        <v>#REF!</v>
      </c>
      <c r="CD303" s="23" t="e">
        <f>SUMIF(#REF!,"*-Si-VEQ-Si-"&amp;$A303&amp;"-"&amp;$AJ$2,#REF!)</f>
        <v>#REF!</v>
      </c>
      <c r="CE303" s="24" t="e">
        <f>SUMIF(#REF!,"*-Si-USD-Si-"&amp;$A303&amp;"-"&amp;$AJ$2,#REF!)</f>
        <v>#REF!</v>
      </c>
      <c r="CI303" s="15" t="str">
        <f t="shared" si="57"/>
        <v>E303</v>
      </c>
      <c r="CK303" s="16">
        <v>5</v>
      </c>
      <c r="CL303" s="16">
        <v>4</v>
      </c>
      <c r="CM303" s="16">
        <v>4</v>
      </c>
    </row>
    <row r="304" spans="1:91" ht="20.100000000000001" customHeight="1" x14ac:dyDescent="0.25">
      <c r="A304" s="18" t="s">
        <v>476</v>
      </c>
      <c r="E304" s="15" t="s">
        <v>476</v>
      </c>
      <c r="G304" s="15" t="str">
        <f t="shared" si="59"/>
        <v>D304</v>
      </c>
      <c r="I304" s="27">
        <f ca="1">IFERROR(1000*SUMIF(#REF!,"*-Si-*-*-"&amp;$A304&amp;"-"&amp;J$2,INDIRECT("'BD Ppto'!"&amp;#REF!))/(SUM(J304:L304)*L$415),0)</f>
        <v>0</v>
      </c>
      <c r="J304" s="19" t="e">
        <f ca="1">SUMIF(#REF!,"*-Si-VEF-*-"&amp;$A304&amp;"-"&amp;$J$2,INDIRECT("'BD Ppto'!"&amp;#REF!))</f>
        <v>#REF!</v>
      </c>
      <c r="K304" s="20" t="e">
        <f ca="1">SUMIF(#REF!,"*-Si-VEQ-*-"&amp;$A304&amp;"-"&amp;$J$2,INDIRECT("'BD Ppto'!"&amp;#REF!))</f>
        <v>#REF!</v>
      </c>
      <c r="L304" s="21" t="e">
        <f ca="1">SUMIF(#REF!,"*-Si-USD-*-"&amp;$A304&amp;"-"&amp;$J$2,INDIRECT("'BD Ppto'!"&amp;#REF!))</f>
        <v>#REF!</v>
      </c>
      <c r="N304" s="27">
        <f ca="1">IFERROR(1000*SUMIF(#REF!,"*-Si-*-*-"&amp;$A304&amp;"-"&amp;O$2,INDIRECT("'BD Ppto'!"&amp;#REF!))/(SUM(O304:Q304)*Q$415),0)</f>
        <v>0</v>
      </c>
      <c r="O304" s="19" t="e">
        <f ca="1">SUMIF(#REF!,"*-Si-VEF-*-"&amp;$A304&amp;"-"&amp;O$2,INDIRECT("'BD Ppto'!"&amp;#REF!))</f>
        <v>#REF!</v>
      </c>
      <c r="P304" s="20" t="e">
        <f ca="1">SUMIF(#REF!,"*-Si-VEQ-*-"&amp;$A304&amp;"-"&amp;O$2,INDIRECT("'BD Ppto'!"&amp;#REF!))</f>
        <v>#REF!</v>
      </c>
      <c r="Q304" s="21" t="e">
        <f ca="1">SUMIF(#REF!,"*-Si-USD-*-"&amp;$A304&amp;"-"&amp;O$2,INDIRECT("'BD Ppto'!"&amp;#REF!))</f>
        <v>#REF!</v>
      </c>
      <c r="S304" s="27">
        <f ca="1">IFERROR(1000*SUMIF(#REF!,"*-Si-*-*-"&amp;$A304&amp;"-"&amp;T$2,INDIRECT("'BD Ppto'!"&amp;#REF!))/(SUM(T304:V304)*V$415),0)</f>
        <v>0</v>
      </c>
      <c r="T304" s="19" t="e">
        <f ca="1">SUMIF(#REF!,"*-Si-VEF-*-"&amp;$A304&amp;"-"&amp;T$2,INDIRECT("'BD Ppto'!"&amp;#REF!))</f>
        <v>#REF!</v>
      </c>
      <c r="U304" s="20" t="e">
        <f ca="1">SUMIF(#REF!,"*-Si-VEQ-*-"&amp;$A304&amp;"-"&amp;T$2,INDIRECT("'BD Ppto'!"&amp;#REF!))</f>
        <v>#REF!</v>
      </c>
      <c r="V304" s="21" t="e">
        <f ca="1">SUMIF(#REF!,"*-Si-USD-*-"&amp;$A304&amp;"-"&amp;T$2,INDIRECT("'BD Ppto'!"&amp;#REF!))</f>
        <v>#REF!</v>
      </c>
      <c r="X304" s="27">
        <f ca="1">IFERROR(1000*SUMIF(#REF!,"*-Si-*-*-"&amp;$A304&amp;"-"&amp;Y$2,INDIRECT("'BD Ppto'!"&amp;#REF!))/(SUM(Y304:AA304)*AA$415),0)</f>
        <v>0</v>
      </c>
      <c r="Y304" s="19" t="e">
        <f ca="1">SUMIF(#REF!,"*-Si-VEF-*-"&amp;$A304&amp;"-"&amp;Y$2,INDIRECT("'BD Ppto'!"&amp;#REF!))</f>
        <v>#REF!</v>
      </c>
      <c r="Z304" s="20" t="e">
        <f ca="1">SUMIF(#REF!,"*-Si-VEQ-*-"&amp;$A304&amp;"-"&amp;Y$2,INDIRECT("'BD Ppto'!"&amp;#REF!))</f>
        <v>#REF!</v>
      </c>
      <c r="AA304" s="21" t="e">
        <f ca="1">SUMIF(#REF!,"*-Si-USD-*-"&amp;$A304&amp;"-"&amp;Y$2,INDIRECT("'BD Ppto'!"&amp;#REF!))</f>
        <v>#REF!</v>
      </c>
      <c r="AC304" s="28">
        <f ca="1">IFERROR(1000*SUMIF(#REF!,"*-Si-*-Si-"&amp;$A304&amp;"-"&amp;AD$2,INDIRECT("'BD Ppto'!"&amp;#REF!))/(SUM(AD304:AF304)*AF$415),0)</f>
        <v>0</v>
      </c>
      <c r="AD304" s="22" t="e">
        <f ca="1">SUMIF(#REF!,"*-Si-VEF-Si-"&amp;$A304&amp;"-"&amp;AD$2,INDIRECT("'BD Ppto'!"&amp;#REF!))</f>
        <v>#REF!</v>
      </c>
      <c r="AE304" s="23" t="e">
        <f ca="1">SUMIF(#REF!,"*-Si-VEQ-Si-"&amp;$A304&amp;"-"&amp;AD$2,INDIRECT("'BD Ppto'!"&amp;#REF!))</f>
        <v>#REF!</v>
      </c>
      <c r="AF304" s="24" t="e">
        <f ca="1">SUMIF(#REF!,"*-Si-USD-Si-"&amp;$A304&amp;"-"&amp;AD$2,INDIRECT("'BD Ppto'!"&amp;#REF!))</f>
        <v>#REF!</v>
      </c>
      <c r="AI304" s="27">
        <f>IFERROR(1000*SUMIF(#REF!,"*-Si-*-*-"&amp;$A304&amp;"-"&amp;$AJ$2,#REF!)/((SUMIF(#REF!,"*-Si-*-*-"&amp;$A304&amp;"-"&amp;$AJ$2,#REF!))*$AV$6),0)</f>
        <v>0</v>
      </c>
      <c r="AJ304" s="25" t="e">
        <f>SUMIF(#REF!,"*-Si-VEF-*-"&amp;$A304&amp;"-"&amp;$AJ$2,#REF!)</f>
        <v>#REF!</v>
      </c>
      <c r="AK304" s="19" t="e">
        <f>SUMIF(#REF!,"*-Si-VEF-*-"&amp;$A304&amp;"-"&amp;$AJ$2,#REF!)</f>
        <v>#REF!</v>
      </c>
      <c r="AL304" s="19" t="e">
        <f>(SUMIF(#REF!,"*-Si-VEF-*-"&amp;$A304&amp;"-"&amp;$AJ$2,#REF!)*AL$6-SUMIF(#REF!,"*-Si-VEF-*-"&amp;$A304&amp;"-"&amp;$AJ$2,#REF!)*AK$6)/AL$5</f>
        <v>#REF!</v>
      </c>
      <c r="AM304" s="19" t="e">
        <f>(SUMIF(#REF!,"*-Si-VEF-*-"&amp;$A304&amp;"-"&amp;$AJ$2,#REF!)*AM$6-SUMIF(#REF!,"*-Si-VEF-*-"&amp;$A304&amp;"-"&amp;$AJ$2,#REF!)*AL$6)/AM$5</f>
        <v>#REF!</v>
      </c>
      <c r="AN304" s="19" t="e">
        <f>(SUMIF(#REF!,"*-Si-VEF-*-"&amp;$A304&amp;"-"&amp;$AJ$2,#REF!)*AN$6-SUMIF(#REF!,"*-Si-VEF-*-"&amp;$A304&amp;"-"&amp;$AJ$2,#REF!)*AM$6)/AN$5</f>
        <v>#REF!</v>
      </c>
      <c r="AO304" s="19" t="e">
        <f>(SUMIF(#REF!,"*-Si-VEF-*-"&amp;$A304&amp;"-"&amp;$AJ$2,#REF!)*AO$6-SUMIF(#REF!,"*-Si-VEF-*-"&amp;$A304&amp;"-"&amp;$AJ$2,#REF!)*AN$6)/AO$5</f>
        <v>#REF!</v>
      </c>
      <c r="AP304" s="19" t="e">
        <f>(SUMIF(#REF!,"*-Si-VEF-*-"&amp;$A304&amp;"-"&amp;$AJ$2,#REF!)*AP$6-SUMIF(#REF!,"*-Si-VEF-*-"&amp;$A304&amp;"-"&amp;$AJ$2,#REF!)*AO$6)/AP$5</f>
        <v>#REF!</v>
      </c>
      <c r="AQ304" s="19" t="e">
        <f>(SUMIF(#REF!,"*-Si-VEF-*-"&amp;$A304&amp;"-"&amp;$AJ$2,#REF!)*AQ$6-SUMIF(#REF!,"*-Si-VEF-*-"&amp;$A304&amp;"-"&amp;$AJ$2,#REF!)*AP$6)/AQ$5</f>
        <v>#REF!</v>
      </c>
      <c r="AR304" s="19" t="e">
        <f>(SUMIF(#REF!,"*-Si-VEF-*-"&amp;$A304&amp;"-"&amp;$AJ$2,#REF!)*AR$6-SUMIF(#REF!,"*-Si-VEF-*-"&amp;$A304&amp;"-"&amp;$AJ$2,#REF!)*AQ$6)/AR$5</f>
        <v>#REF!</v>
      </c>
      <c r="AS304" s="19" t="e">
        <f>(SUMIF(#REF!,"*-Si-VEF-*-"&amp;$A304&amp;"-"&amp;$AJ$2,#REF!)*AS$6-SUMIF(#REF!,"*-Si-VEF-*-"&amp;$A304&amp;"-"&amp;$AJ$2,#REF!)*AR$6)/AS$5</f>
        <v>#REF!</v>
      </c>
      <c r="AT304" s="19" t="e">
        <f>(SUMIF(#REF!,"*-Si-VEF-*-"&amp;$A304&amp;"-"&amp;$AJ$2,#REF!)*AT$6-SUMIF(#REF!,"*-Si-VEF-*-"&amp;$A304&amp;"-"&amp;$AJ$2,#REF!)*AS$6)/AT$5</f>
        <v>#REF!</v>
      </c>
      <c r="AU304" s="19" t="e">
        <f>(SUMIF(#REF!,"*-Si-VEF-*-"&amp;$A304&amp;"-"&amp;$AJ$2,#REF!)*AU$6-SUMIF(#REF!,"*-Si-VEF-*-"&amp;$A304&amp;"-"&amp;$AJ$2,#REF!)*AT$6)/AU$5</f>
        <v>#REF!</v>
      </c>
      <c r="AV304" s="19" t="e">
        <f>(SUMIF(#REF!,"*-Si-VEF-*-"&amp;$A304&amp;"-"&amp;$AJ$2,#REF!)*AV$6-SUMIF(#REF!,"*-Si-VEF-*-"&amp;$A304&amp;"-"&amp;$AJ$2,#REF!)*AU$6)/AV$5</f>
        <v>#REF!</v>
      </c>
      <c r="AX304" s="25" t="e">
        <f>SUMIF(#REF!,"*-Si-VEQ-*-"&amp;$A304&amp;"-"&amp;$AJ$2,#REF!)</f>
        <v>#REF!</v>
      </c>
      <c r="AY304" s="20" t="e">
        <f>SUMIF(#REF!,"*-Si-VEQ-*-"&amp;$A304&amp;"-"&amp;$AJ$2,#REF!)</f>
        <v>#REF!</v>
      </c>
      <c r="AZ304" s="20" t="e">
        <f>(SUMIF(#REF!,"*-Si-VEQ-*-"&amp;$A304&amp;"-"&amp;$AJ$2,#REF!)*AZ$6-SUMIF(#REF!,"*-Si-VEQ-*-"&amp;$A304&amp;"-"&amp;$AJ$2,#REF!)*AY$6)/AZ$5</f>
        <v>#REF!</v>
      </c>
      <c r="BA304" s="20" t="e">
        <f>(SUMIF(#REF!,"*-Si-VEQ-*-"&amp;$A304&amp;"-"&amp;$AJ$2,#REF!)*BA$6-SUMIF(#REF!,"*-Si-VEQ-*-"&amp;$A304&amp;"-"&amp;$AJ$2,#REF!)*AZ$6)/BA$5</f>
        <v>#REF!</v>
      </c>
      <c r="BB304" s="20" t="e">
        <f>(SUMIF(#REF!,"*-Si-VEQ-*-"&amp;$A304&amp;"-"&amp;$AJ$2,#REF!)*BB$6-SUMIF(#REF!,"*-Si-VEQ-*-"&amp;$A304&amp;"-"&amp;$AJ$2,#REF!)*BA$6)/BB$5</f>
        <v>#REF!</v>
      </c>
      <c r="BC304" s="20" t="e">
        <f>(SUMIF(#REF!,"*-Si-VEQ-*-"&amp;$A304&amp;"-"&amp;$AJ$2,#REF!)*BC$6-SUMIF(#REF!,"*-Si-VEQ-*-"&amp;$A304&amp;"-"&amp;$AJ$2,#REF!)*BB$6)/BC$5</f>
        <v>#REF!</v>
      </c>
      <c r="BD304" s="20" t="e">
        <f>(SUMIF(#REF!,"*-Si-VEQ-*-"&amp;$A304&amp;"-"&amp;$AJ$2,#REF!)*BD$6-SUMIF(#REF!,"*-Si-VEQ-*-"&amp;$A304&amp;"-"&amp;$AJ$2,#REF!)*BC$6)/BD$5</f>
        <v>#REF!</v>
      </c>
      <c r="BE304" s="20" t="e">
        <f>(SUMIF(#REF!,"*-Si-VEQ-*-"&amp;$A304&amp;"-"&amp;$AJ$2,#REF!)*BE$6-SUMIF(#REF!,"*-Si-VEQ-*-"&amp;$A304&amp;"-"&amp;$AJ$2,#REF!)*BD$6)/BE$5</f>
        <v>#REF!</v>
      </c>
      <c r="BF304" s="20" t="e">
        <f>(SUMIF(#REF!,"*-Si-VEQ-*-"&amp;$A304&amp;"-"&amp;$AJ$2,#REF!)*BF$6-SUMIF(#REF!,"*-Si-VEQ-*-"&amp;$A304&amp;"-"&amp;$AJ$2,#REF!)*BE$6)/BF$5</f>
        <v>#REF!</v>
      </c>
      <c r="BG304" s="20" t="e">
        <f>(SUMIF(#REF!,"*-Si-VEQ-*-"&amp;$A304&amp;"-"&amp;$AJ$2,#REF!)*BG$6-SUMIF(#REF!,"*-Si-VEQ-*-"&amp;$A304&amp;"-"&amp;$AJ$2,#REF!)*BF$6)/BG$5</f>
        <v>#REF!</v>
      </c>
      <c r="BH304" s="20" t="e">
        <f>(SUMIF(#REF!,"*-Si-VEQ-*-"&amp;$A304&amp;"-"&amp;$AJ$2,#REF!)*BH$6-SUMIF(#REF!,"*-Si-VEQ-*-"&amp;$A304&amp;"-"&amp;$AJ$2,#REF!)*BG$6)/BH$5</f>
        <v>#REF!</v>
      </c>
      <c r="BI304" s="20" t="e">
        <f>(SUMIF(#REF!,"*-Si-VEQ-*-"&amp;$A304&amp;"-"&amp;$AJ$2,#REF!)*BI$6-SUMIF(#REF!,"*-Si-VEQ-*-"&amp;$A304&amp;"-"&amp;$AJ$2,#REF!)*BH$6)/BI$5</f>
        <v>#REF!</v>
      </c>
      <c r="BJ304" s="20" t="e">
        <f>(SUMIF(#REF!,"*-Si-VEQ-*-"&amp;$A304&amp;"-"&amp;$AJ$2,#REF!)*BJ$6-SUMIF(#REF!,"*-Si-VEQ-*-"&amp;$A304&amp;"-"&amp;$AJ$2,#REF!)*BI$6)/BJ$5</f>
        <v>#REF!</v>
      </c>
      <c r="BL304" s="25" t="e">
        <f>SUMIF(#REF!,"*-Si-USD-*-"&amp;$A304&amp;"-"&amp;$AJ$2,#REF!)</f>
        <v>#REF!</v>
      </c>
      <c r="BM304" s="21" t="e">
        <f>SUMIF(#REF!,"*-Si-USD-*-"&amp;$A304&amp;"-"&amp;$AJ$2,#REF!)</f>
        <v>#REF!</v>
      </c>
      <c r="BN304" s="21" t="e">
        <f>(SUMIF(#REF!,"*-Si-USD-*-"&amp;$A304&amp;"-"&amp;$AJ$2,#REF!)*BN$6-SUMIF(#REF!,"*-Si-USD-*-"&amp;$A304&amp;"-"&amp;$AJ$2,#REF!)*BM$6)/BN$5</f>
        <v>#REF!</v>
      </c>
      <c r="BO304" s="21" t="e">
        <f>(SUMIF(#REF!,"*-Si-USD-*-"&amp;$A304&amp;"-"&amp;$AJ$2,#REF!)*BO$6-SUMIF(#REF!,"*-Si-USD-*-"&amp;$A304&amp;"-"&amp;$AJ$2,#REF!)*BN$6)/BO$5</f>
        <v>#REF!</v>
      </c>
      <c r="BP304" s="21" t="e">
        <f>(SUMIF(#REF!,"*-Si-USD-*-"&amp;$A304&amp;"-"&amp;$AJ$2,#REF!)*BP$6-SUMIF(#REF!,"*-Si-USD-*-"&amp;$A304&amp;"-"&amp;$AJ$2,#REF!)*BO$6)/BP$5</f>
        <v>#REF!</v>
      </c>
      <c r="BQ304" s="21" t="e">
        <f>(SUMIF(#REF!,"*-Si-USD-*-"&amp;$A304&amp;"-"&amp;$AJ$2,#REF!)*BQ$6-SUMIF(#REF!,"*-Si-USD-*-"&amp;$A304&amp;"-"&amp;$AJ$2,#REF!)*BP$6)/BQ$5</f>
        <v>#REF!</v>
      </c>
      <c r="BR304" s="21" t="e">
        <f>(SUMIF(#REF!,"*-Si-USD-*-"&amp;$A304&amp;"-"&amp;$AJ$2,#REF!)*BR$6-SUMIF(#REF!,"*-Si-USD-*-"&amp;$A304&amp;"-"&amp;$AJ$2,#REF!)*BQ$6)/BR$5</f>
        <v>#REF!</v>
      </c>
      <c r="BS304" s="21" t="e">
        <f>(SUMIF(#REF!,"*-Si-USD-*-"&amp;$A304&amp;"-"&amp;$AJ$2,#REF!)*BS$6-SUMIF(#REF!,"*-Si-USD-*-"&amp;$A304&amp;"-"&amp;$AJ$2,#REF!)*BR$6)/BS$5</f>
        <v>#REF!</v>
      </c>
      <c r="BT304" s="21" t="e">
        <f>(SUMIF(#REF!,"*-Si-USD-*-"&amp;$A304&amp;"-"&amp;$AJ$2,#REF!)*BT$6-SUMIF(#REF!,"*-Si-USD-*-"&amp;$A304&amp;"-"&amp;$AJ$2,#REF!)*BS$6)/BT$5</f>
        <v>#REF!</v>
      </c>
      <c r="BU304" s="21" t="e">
        <f>(SUMIF(#REF!,"*-Si-USD-*-"&amp;$A304&amp;"-"&amp;$AJ$2,#REF!)*BU$6-SUMIF(#REF!,"*-Si-USD-*-"&amp;$A304&amp;"-"&amp;$AJ$2,#REF!)*BT$6)/BU$5</f>
        <v>#REF!</v>
      </c>
      <c r="BV304" s="21" t="e">
        <f>(SUMIF(#REF!,"*-Si-USD-*-"&amp;$A304&amp;"-"&amp;$AJ$2,#REF!)*BV$6-SUMIF(#REF!,"*-Si-USD-*-"&amp;$A304&amp;"-"&amp;$AJ$2,#REF!)*BU$6)/BV$5</f>
        <v>#REF!</v>
      </c>
      <c r="BW304" s="21" t="e">
        <f>(SUMIF(#REF!,"*-Si-USD-*-"&amp;$A304&amp;"-"&amp;$AJ$2,#REF!)*BW$6-SUMIF(#REF!,"*-Si-USD-*-"&amp;$A304&amp;"-"&amp;$AJ$2,#REF!)*BV$6)/BW$5</f>
        <v>#REF!</v>
      </c>
      <c r="BX304" s="21" t="e">
        <f>(SUMIF(#REF!,"*-Si-USD-*-"&amp;$A304&amp;"-"&amp;$AJ$2,#REF!)*BX$6-SUMIF(#REF!,"*-Si-USD-*-"&amp;$A304&amp;"-"&amp;$AJ$2,#REF!)*BW$6)/BX$5</f>
        <v>#REF!</v>
      </c>
      <c r="CB304" s="28">
        <f>IFERROR(1000*SUMIF(#REF!,"*-Si-*-Si-"&amp;$A304&amp;"-"&amp;$AJ$2,#REF!)/(SUM(CC304:CE304)*$BX$6),0)</f>
        <v>0</v>
      </c>
      <c r="CC304" s="22" t="e">
        <f>SUMIF(#REF!,"*-Si-VEF-Si-"&amp;$A304&amp;"-"&amp;$AJ$2,#REF!)</f>
        <v>#REF!</v>
      </c>
      <c r="CD304" s="23" t="e">
        <f>SUMIF(#REF!,"*-Si-VEQ-Si-"&amp;$A304&amp;"-"&amp;$AJ$2,#REF!)</f>
        <v>#REF!</v>
      </c>
      <c r="CE304" s="24" t="e">
        <f>SUMIF(#REF!,"*-Si-USD-Si-"&amp;$A304&amp;"-"&amp;$AJ$2,#REF!)</f>
        <v>#REF!</v>
      </c>
      <c r="CI304" s="15" t="str">
        <f t="shared" si="57"/>
        <v>E304</v>
      </c>
      <c r="CK304" s="16">
        <v>5</v>
      </c>
      <c r="CL304" s="16">
        <v>4</v>
      </c>
      <c r="CM304" s="16">
        <v>4</v>
      </c>
    </row>
    <row r="305" spans="1:91" ht="20.100000000000001" customHeight="1" x14ac:dyDescent="0.25">
      <c r="A305" s="18" t="s">
        <v>477</v>
      </c>
      <c r="E305" s="15" t="s">
        <v>477</v>
      </c>
      <c r="G305" s="15" t="str">
        <f t="shared" si="59"/>
        <v>D305</v>
      </c>
      <c r="I305" s="27">
        <f ca="1">IFERROR(1000*SUMIF(#REF!,"*-Si-*-*-"&amp;$A305&amp;"-"&amp;J$2,INDIRECT("'BD Ppto'!"&amp;#REF!))/(SUM(J305:L305)*L$415),0)</f>
        <v>0</v>
      </c>
      <c r="J305" s="19" t="e">
        <f ca="1">SUMIF(#REF!,"*-Si-VEF-*-"&amp;$A305&amp;"-"&amp;$J$2,INDIRECT("'BD Ppto'!"&amp;#REF!))</f>
        <v>#REF!</v>
      </c>
      <c r="K305" s="20" t="e">
        <f ca="1">SUMIF(#REF!,"*-Si-VEQ-*-"&amp;$A305&amp;"-"&amp;$J$2,INDIRECT("'BD Ppto'!"&amp;#REF!))</f>
        <v>#REF!</v>
      </c>
      <c r="L305" s="21" t="e">
        <f ca="1">SUMIF(#REF!,"*-Si-USD-*-"&amp;$A305&amp;"-"&amp;$J$2,INDIRECT("'BD Ppto'!"&amp;#REF!))</f>
        <v>#REF!</v>
      </c>
      <c r="N305" s="27">
        <f ca="1">IFERROR(1000*SUMIF(#REF!,"*-Si-*-*-"&amp;$A305&amp;"-"&amp;O$2,INDIRECT("'BD Ppto'!"&amp;#REF!))/(SUM(O305:Q305)*Q$415),0)</f>
        <v>0</v>
      </c>
      <c r="O305" s="19" t="e">
        <f ca="1">SUMIF(#REF!,"*-Si-VEF-*-"&amp;$A305&amp;"-"&amp;O$2,INDIRECT("'BD Ppto'!"&amp;#REF!))</f>
        <v>#REF!</v>
      </c>
      <c r="P305" s="20" t="e">
        <f ca="1">SUMIF(#REF!,"*-Si-VEQ-*-"&amp;$A305&amp;"-"&amp;O$2,INDIRECT("'BD Ppto'!"&amp;#REF!))</f>
        <v>#REF!</v>
      </c>
      <c r="Q305" s="21" t="e">
        <f ca="1">SUMIF(#REF!,"*-Si-USD-*-"&amp;$A305&amp;"-"&amp;O$2,INDIRECT("'BD Ppto'!"&amp;#REF!))</f>
        <v>#REF!</v>
      </c>
      <c r="S305" s="27">
        <f ca="1">IFERROR(1000*SUMIF(#REF!,"*-Si-*-*-"&amp;$A305&amp;"-"&amp;T$2,INDIRECT("'BD Ppto'!"&amp;#REF!))/(SUM(T305:V305)*V$415),0)</f>
        <v>0</v>
      </c>
      <c r="T305" s="19" t="e">
        <f ca="1">SUMIF(#REF!,"*-Si-VEF-*-"&amp;$A305&amp;"-"&amp;T$2,INDIRECT("'BD Ppto'!"&amp;#REF!))</f>
        <v>#REF!</v>
      </c>
      <c r="U305" s="20" t="e">
        <f ca="1">SUMIF(#REF!,"*-Si-VEQ-*-"&amp;$A305&amp;"-"&amp;T$2,INDIRECT("'BD Ppto'!"&amp;#REF!))</f>
        <v>#REF!</v>
      </c>
      <c r="V305" s="21" t="e">
        <f ca="1">SUMIF(#REF!,"*-Si-USD-*-"&amp;$A305&amp;"-"&amp;T$2,INDIRECT("'BD Ppto'!"&amp;#REF!))</f>
        <v>#REF!</v>
      </c>
      <c r="X305" s="27">
        <f ca="1">IFERROR(1000*SUMIF(#REF!,"*-Si-*-*-"&amp;$A305&amp;"-"&amp;Y$2,INDIRECT("'BD Ppto'!"&amp;#REF!))/(SUM(Y305:AA305)*AA$415),0)</f>
        <v>0</v>
      </c>
      <c r="Y305" s="19" t="e">
        <f ca="1">SUMIF(#REF!,"*-Si-VEF-*-"&amp;$A305&amp;"-"&amp;Y$2,INDIRECT("'BD Ppto'!"&amp;#REF!))</f>
        <v>#REF!</v>
      </c>
      <c r="Z305" s="20" t="e">
        <f ca="1">SUMIF(#REF!,"*-Si-VEQ-*-"&amp;$A305&amp;"-"&amp;Y$2,INDIRECT("'BD Ppto'!"&amp;#REF!))</f>
        <v>#REF!</v>
      </c>
      <c r="AA305" s="21" t="e">
        <f ca="1">SUMIF(#REF!,"*-Si-USD-*-"&amp;$A305&amp;"-"&amp;Y$2,INDIRECT("'BD Ppto'!"&amp;#REF!))</f>
        <v>#REF!</v>
      </c>
      <c r="AC305" s="28">
        <f ca="1">IFERROR(1000*SUMIF(#REF!,"*-Si-*-Si-"&amp;$A305&amp;"-"&amp;AD$2,INDIRECT("'BD Ppto'!"&amp;#REF!))/(SUM(AD305:AF305)*AF$415),0)</f>
        <v>0</v>
      </c>
      <c r="AD305" s="22" t="e">
        <f ca="1">SUMIF(#REF!,"*-Si-VEF-Si-"&amp;$A305&amp;"-"&amp;AD$2,INDIRECT("'BD Ppto'!"&amp;#REF!))</f>
        <v>#REF!</v>
      </c>
      <c r="AE305" s="23" t="e">
        <f ca="1">SUMIF(#REF!,"*-Si-VEQ-Si-"&amp;$A305&amp;"-"&amp;AD$2,INDIRECT("'BD Ppto'!"&amp;#REF!))</f>
        <v>#REF!</v>
      </c>
      <c r="AF305" s="24" t="e">
        <f ca="1">SUMIF(#REF!,"*-Si-USD-Si-"&amp;$A305&amp;"-"&amp;AD$2,INDIRECT("'BD Ppto'!"&amp;#REF!))</f>
        <v>#REF!</v>
      </c>
      <c r="AI305" s="27">
        <f>IFERROR(1000*SUMIF(#REF!,"*-Si-*-*-"&amp;$A305&amp;"-"&amp;$AJ$2,#REF!)/((SUMIF(#REF!,"*-Si-*-*-"&amp;$A305&amp;"-"&amp;$AJ$2,#REF!))*$AV$6),0)</f>
        <v>0</v>
      </c>
      <c r="AJ305" s="25" t="e">
        <f>SUMIF(#REF!,"*-Si-VEF-*-"&amp;$A305&amp;"-"&amp;$AJ$2,#REF!)</f>
        <v>#REF!</v>
      </c>
      <c r="AK305" s="19" t="e">
        <f>SUMIF(#REF!,"*-Si-VEF-*-"&amp;$A305&amp;"-"&amp;$AJ$2,#REF!)</f>
        <v>#REF!</v>
      </c>
      <c r="AL305" s="19" t="e">
        <f>(SUMIF(#REF!,"*-Si-VEF-*-"&amp;$A305&amp;"-"&amp;$AJ$2,#REF!)*AL$6-SUMIF(#REF!,"*-Si-VEF-*-"&amp;$A305&amp;"-"&amp;$AJ$2,#REF!)*AK$6)/AL$5</f>
        <v>#REF!</v>
      </c>
      <c r="AM305" s="19" t="e">
        <f>(SUMIF(#REF!,"*-Si-VEF-*-"&amp;$A305&amp;"-"&amp;$AJ$2,#REF!)*AM$6-SUMIF(#REF!,"*-Si-VEF-*-"&amp;$A305&amp;"-"&amp;$AJ$2,#REF!)*AL$6)/AM$5</f>
        <v>#REF!</v>
      </c>
      <c r="AN305" s="19" t="e">
        <f>(SUMIF(#REF!,"*-Si-VEF-*-"&amp;$A305&amp;"-"&amp;$AJ$2,#REF!)*AN$6-SUMIF(#REF!,"*-Si-VEF-*-"&amp;$A305&amp;"-"&amp;$AJ$2,#REF!)*AM$6)/AN$5</f>
        <v>#REF!</v>
      </c>
      <c r="AO305" s="19" t="e">
        <f>(SUMIF(#REF!,"*-Si-VEF-*-"&amp;$A305&amp;"-"&amp;$AJ$2,#REF!)*AO$6-SUMIF(#REF!,"*-Si-VEF-*-"&amp;$A305&amp;"-"&amp;$AJ$2,#REF!)*AN$6)/AO$5</f>
        <v>#REF!</v>
      </c>
      <c r="AP305" s="19" t="e">
        <f>(SUMIF(#REF!,"*-Si-VEF-*-"&amp;$A305&amp;"-"&amp;$AJ$2,#REF!)*AP$6-SUMIF(#REF!,"*-Si-VEF-*-"&amp;$A305&amp;"-"&amp;$AJ$2,#REF!)*AO$6)/AP$5</f>
        <v>#REF!</v>
      </c>
      <c r="AQ305" s="19" t="e">
        <f>(SUMIF(#REF!,"*-Si-VEF-*-"&amp;$A305&amp;"-"&amp;$AJ$2,#REF!)*AQ$6-SUMIF(#REF!,"*-Si-VEF-*-"&amp;$A305&amp;"-"&amp;$AJ$2,#REF!)*AP$6)/AQ$5</f>
        <v>#REF!</v>
      </c>
      <c r="AR305" s="19" t="e">
        <f>(SUMIF(#REF!,"*-Si-VEF-*-"&amp;$A305&amp;"-"&amp;$AJ$2,#REF!)*AR$6-SUMIF(#REF!,"*-Si-VEF-*-"&amp;$A305&amp;"-"&amp;$AJ$2,#REF!)*AQ$6)/AR$5</f>
        <v>#REF!</v>
      </c>
      <c r="AS305" s="19" t="e">
        <f>(SUMIF(#REF!,"*-Si-VEF-*-"&amp;$A305&amp;"-"&amp;$AJ$2,#REF!)*AS$6-SUMIF(#REF!,"*-Si-VEF-*-"&amp;$A305&amp;"-"&amp;$AJ$2,#REF!)*AR$6)/AS$5</f>
        <v>#REF!</v>
      </c>
      <c r="AT305" s="19" t="e">
        <f>(SUMIF(#REF!,"*-Si-VEF-*-"&amp;$A305&amp;"-"&amp;$AJ$2,#REF!)*AT$6-SUMIF(#REF!,"*-Si-VEF-*-"&amp;$A305&amp;"-"&amp;$AJ$2,#REF!)*AS$6)/AT$5</f>
        <v>#REF!</v>
      </c>
      <c r="AU305" s="19" t="e">
        <f>(SUMIF(#REF!,"*-Si-VEF-*-"&amp;$A305&amp;"-"&amp;$AJ$2,#REF!)*AU$6-SUMIF(#REF!,"*-Si-VEF-*-"&amp;$A305&amp;"-"&amp;$AJ$2,#REF!)*AT$6)/AU$5</f>
        <v>#REF!</v>
      </c>
      <c r="AV305" s="19" t="e">
        <f>(SUMIF(#REF!,"*-Si-VEF-*-"&amp;$A305&amp;"-"&amp;$AJ$2,#REF!)*AV$6-SUMIF(#REF!,"*-Si-VEF-*-"&amp;$A305&amp;"-"&amp;$AJ$2,#REF!)*AU$6)/AV$5</f>
        <v>#REF!</v>
      </c>
      <c r="AX305" s="25" t="e">
        <f>SUMIF(#REF!,"*-Si-VEQ-*-"&amp;$A305&amp;"-"&amp;$AJ$2,#REF!)</f>
        <v>#REF!</v>
      </c>
      <c r="AY305" s="20" t="e">
        <f>SUMIF(#REF!,"*-Si-VEQ-*-"&amp;$A305&amp;"-"&amp;$AJ$2,#REF!)</f>
        <v>#REF!</v>
      </c>
      <c r="AZ305" s="20" t="e">
        <f>(SUMIF(#REF!,"*-Si-VEQ-*-"&amp;$A305&amp;"-"&amp;$AJ$2,#REF!)*AZ$6-SUMIF(#REF!,"*-Si-VEQ-*-"&amp;$A305&amp;"-"&amp;$AJ$2,#REF!)*AY$6)/AZ$5</f>
        <v>#REF!</v>
      </c>
      <c r="BA305" s="20" t="e">
        <f>(SUMIF(#REF!,"*-Si-VEQ-*-"&amp;$A305&amp;"-"&amp;$AJ$2,#REF!)*BA$6-SUMIF(#REF!,"*-Si-VEQ-*-"&amp;$A305&amp;"-"&amp;$AJ$2,#REF!)*AZ$6)/BA$5</f>
        <v>#REF!</v>
      </c>
      <c r="BB305" s="20" t="e">
        <f>(SUMIF(#REF!,"*-Si-VEQ-*-"&amp;$A305&amp;"-"&amp;$AJ$2,#REF!)*BB$6-SUMIF(#REF!,"*-Si-VEQ-*-"&amp;$A305&amp;"-"&amp;$AJ$2,#REF!)*BA$6)/BB$5</f>
        <v>#REF!</v>
      </c>
      <c r="BC305" s="20" t="e">
        <f>(SUMIF(#REF!,"*-Si-VEQ-*-"&amp;$A305&amp;"-"&amp;$AJ$2,#REF!)*BC$6-SUMIF(#REF!,"*-Si-VEQ-*-"&amp;$A305&amp;"-"&amp;$AJ$2,#REF!)*BB$6)/BC$5</f>
        <v>#REF!</v>
      </c>
      <c r="BD305" s="20" t="e">
        <f>(SUMIF(#REF!,"*-Si-VEQ-*-"&amp;$A305&amp;"-"&amp;$AJ$2,#REF!)*BD$6-SUMIF(#REF!,"*-Si-VEQ-*-"&amp;$A305&amp;"-"&amp;$AJ$2,#REF!)*BC$6)/BD$5</f>
        <v>#REF!</v>
      </c>
      <c r="BE305" s="20" t="e">
        <f>(SUMIF(#REF!,"*-Si-VEQ-*-"&amp;$A305&amp;"-"&amp;$AJ$2,#REF!)*BE$6-SUMIF(#REF!,"*-Si-VEQ-*-"&amp;$A305&amp;"-"&amp;$AJ$2,#REF!)*BD$6)/BE$5</f>
        <v>#REF!</v>
      </c>
      <c r="BF305" s="20" t="e">
        <f>(SUMIF(#REF!,"*-Si-VEQ-*-"&amp;$A305&amp;"-"&amp;$AJ$2,#REF!)*BF$6-SUMIF(#REF!,"*-Si-VEQ-*-"&amp;$A305&amp;"-"&amp;$AJ$2,#REF!)*BE$6)/BF$5</f>
        <v>#REF!</v>
      </c>
      <c r="BG305" s="20" t="e">
        <f>(SUMIF(#REF!,"*-Si-VEQ-*-"&amp;$A305&amp;"-"&amp;$AJ$2,#REF!)*BG$6-SUMIF(#REF!,"*-Si-VEQ-*-"&amp;$A305&amp;"-"&amp;$AJ$2,#REF!)*BF$6)/BG$5</f>
        <v>#REF!</v>
      </c>
      <c r="BH305" s="20" t="e">
        <f>(SUMIF(#REF!,"*-Si-VEQ-*-"&amp;$A305&amp;"-"&amp;$AJ$2,#REF!)*BH$6-SUMIF(#REF!,"*-Si-VEQ-*-"&amp;$A305&amp;"-"&amp;$AJ$2,#REF!)*BG$6)/BH$5</f>
        <v>#REF!</v>
      </c>
      <c r="BI305" s="20" t="e">
        <f>(SUMIF(#REF!,"*-Si-VEQ-*-"&amp;$A305&amp;"-"&amp;$AJ$2,#REF!)*BI$6-SUMIF(#REF!,"*-Si-VEQ-*-"&amp;$A305&amp;"-"&amp;$AJ$2,#REF!)*BH$6)/BI$5</f>
        <v>#REF!</v>
      </c>
      <c r="BJ305" s="20" t="e">
        <f>(SUMIF(#REF!,"*-Si-VEQ-*-"&amp;$A305&amp;"-"&amp;$AJ$2,#REF!)*BJ$6-SUMIF(#REF!,"*-Si-VEQ-*-"&amp;$A305&amp;"-"&amp;$AJ$2,#REF!)*BI$6)/BJ$5</f>
        <v>#REF!</v>
      </c>
      <c r="BL305" s="25" t="e">
        <f>SUMIF(#REF!,"*-Si-USD-*-"&amp;$A305&amp;"-"&amp;$AJ$2,#REF!)</f>
        <v>#REF!</v>
      </c>
      <c r="BM305" s="21" t="e">
        <f>SUMIF(#REF!,"*-Si-USD-*-"&amp;$A305&amp;"-"&amp;$AJ$2,#REF!)</f>
        <v>#REF!</v>
      </c>
      <c r="BN305" s="21" t="e">
        <f>(SUMIF(#REF!,"*-Si-USD-*-"&amp;$A305&amp;"-"&amp;$AJ$2,#REF!)*BN$6-SUMIF(#REF!,"*-Si-USD-*-"&amp;$A305&amp;"-"&amp;$AJ$2,#REF!)*BM$6)/BN$5</f>
        <v>#REF!</v>
      </c>
      <c r="BO305" s="21" t="e">
        <f>(SUMIF(#REF!,"*-Si-USD-*-"&amp;$A305&amp;"-"&amp;$AJ$2,#REF!)*BO$6-SUMIF(#REF!,"*-Si-USD-*-"&amp;$A305&amp;"-"&amp;$AJ$2,#REF!)*BN$6)/BO$5</f>
        <v>#REF!</v>
      </c>
      <c r="BP305" s="21" t="e">
        <f>(SUMIF(#REF!,"*-Si-USD-*-"&amp;$A305&amp;"-"&amp;$AJ$2,#REF!)*BP$6-SUMIF(#REF!,"*-Si-USD-*-"&amp;$A305&amp;"-"&amp;$AJ$2,#REF!)*BO$6)/BP$5</f>
        <v>#REF!</v>
      </c>
      <c r="BQ305" s="21" t="e">
        <f>(SUMIF(#REF!,"*-Si-USD-*-"&amp;$A305&amp;"-"&amp;$AJ$2,#REF!)*BQ$6-SUMIF(#REF!,"*-Si-USD-*-"&amp;$A305&amp;"-"&amp;$AJ$2,#REF!)*BP$6)/BQ$5</f>
        <v>#REF!</v>
      </c>
      <c r="BR305" s="21" t="e">
        <f>(SUMIF(#REF!,"*-Si-USD-*-"&amp;$A305&amp;"-"&amp;$AJ$2,#REF!)*BR$6-SUMIF(#REF!,"*-Si-USD-*-"&amp;$A305&amp;"-"&amp;$AJ$2,#REF!)*BQ$6)/BR$5</f>
        <v>#REF!</v>
      </c>
      <c r="BS305" s="21" t="e">
        <f>(SUMIF(#REF!,"*-Si-USD-*-"&amp;$A305&amp;"-"&amp;$AJ$2,#REF!)*BS$6-SUMIF(#REF!,"*-Si-USD-*-"&amp;$A305&amp;"-"&amp;$AJ$2,#REF!)*BR$6)/BS$5</f>
        <v>#REF!</v>
      </c>
      <c r="BT305" s="21" t="e">
        <f>(SUMIF(#REF!,"*-Si-USD-*-"&amp;$A305&amp;"-"&amp;$AJ$2,#REF!)*BT$6-SUMIF(#REF!,"*-Si-USD-*-"&amp;$A305&amp;"-"&amp;$AJ$2,#REF!)*BS$6)/BT$5</f>
        <v>#REF!</v>
      </c>
      <c r="BU305" s="21" t="e">
        <f>(SUMIF(#REF!,"*-Si-USD-*-"&amp;$A305&amp;"-"&amp;$AJ$2,#REF!)*BU$6-SUMIF(#REF!,"*-Si-USD-*-"&amp;$A305&amp;"-"&amp;$AJ$2,#REF!)*BT$6)/BU$5</f>
        <v>#REF!</v>
      </c>
      <c r="BV305" s="21" t="e">
        <f>(SUMIF(#REF!,"*-Si-USD-*-"&amp;$A305&amp;"-"&amp;$AJ$2,#REF!)*BV$6-SUMIF(#REF!,"*-Si-USD-*-"&amp;$A305&amp;"-"&amp;$AJ$2,#REF!)*BU$6)/BV$5</f>
        <v>#REF!</v>
      </c>
      <c r="BW305" s="21" t="e">
        <f>(SUMIF(#REF!,"*-Si-USD-*-"&amp;$A305&amp;"-"&amp;$AJ$2,#REF!)*BW$6-SUMIF(#REF!,"*-Si-USD-*-"&amp;$A305&amp;"-"&amp;$AJ$2,#REF!)*BV$6)/BW$5</f>
        <v>#REF!</v>
      </c>
      <c r="BX305" s="21" t="e">
        <f>(SUMIF(#REF!,"*-Si-USD-*-"&amp;$A305&amp;"-"&amp;$AJ$2,#REF!)*BX$6-SUMIF(#REF!,"*-Si-USD-*-"&amp;$A305&amp;"-"&amp;$AJ$2,#REF!)*BW$6)/BX$5</f>
        <v>#REF!</v>
      </c>
      <c r="CB305" s="28">
        <f>IFERROR(1000*SUMIF(#REF!,"*-Si-*-Si-"&amp;$A305&amp;"-"&amp;$AJ$2,#REF!)/(SUM(CC305:CE305)*$BX$6),0)</f>
        <v>0</v>
      </c>
      <c r="CC305" s="22" t="e">
        <f>SUMIF(#REF!,"*-Si-VEF-Si-"&amp;$A305&amp;"-"&amp;$AJ$2,#REF!)</f>
        <v>#REF!</v>
      </c>
      <c r="CD305" s="23" t="e">
        <f>SUMIF(#REF!,"*-Si-VEQ-Si-"&amp;$A305&amp;"-"&amp;$AJ$2,#REF!)</f>
        <v>#REF!</v>
      </c>
      <c r="CE305" s="24" t="e">
        <f>SUMIF(#REF!,"*-Si-USD-Si-"&amp;$A305&amp;"-"&amp;$AJ$2,#REF!)</f>
        <v>#REF!</v>
      </c>
      <c r="CI305" s="15" t="str">
        <f t="shared" si="57"/>
        <v>E305</v>
      </c>
      <c r="CK305" s="16">
        <v>5</v>
      </c>
      <c r="CL305" s="16">
        <v>4</v>
      </c>
      <c r="CM305" s="16">
        <v>4</v>
      </c>
    </row>
    <row r="306" spans="1:91" ht="20.100000000000001" customHeight="1" x14ac:dyDescent="0.25">
      <c r="A306" s="18" t="s">
        <v>478</v>
      </c>
      <c r="E306" s="15" t="s">
        <v>478</v>
      </c>
      <c r="G306" s="15" t="str">
        <f t="shared" si="59"/>
        <v>D306</v>
      </c>
      <c r="I306" s="27">
        <f ca="1">IFERROR(1000*SUMIF(#REF!,"*-Si-*-*-"&amp;$A306&amp;"-"&amp;J$2,INDIRECT("'BD Ppto'!"&amp;#REF!))/(SUM(J306:L306)*L$415),0)</f>
        <v>0</v>
      </c>
      <c r="J306" s="19" t="e">
        <f ca="1">SUMIF(#REF!,"*-Si-VEF-*-"&amp;$A306&amp;"-"&amp;$J$2,INDIRECT("'BD Ppto'!"&amp;#REF!))</f>
        <v>#REF!</v>
      </c>
      <c r="K306" s="20" t="e">
        <f ca="1">SUMIF(#REF!,"*-Si-VEQ-*-"&amp;$A306&amp;"-"&amp;$J$2,INDIRECT("'BD Ppto'!"&amp;#REF!))</f>
        <v>#REF!</v>
      </c>
      <c r="L306" s="21" t="e">
        <f ca="1">SUMIF(#REF!,"*-Si-USD-*-"&amp;$A306&amp;"-"&amp;$J$2,INDIRECT("'BD Ppto'!"&amp;#REF!))</f>
        <v>#REF!</v>
      </c>
      <c r="N306" s="27">
        <f ca="1">IFERROR(1000*SUMIF(#REF!,"*-Si-*-*-"&amp;$A306&amp;"-"&amp;O$2,INDIRECT("'BD Ppto'!"&amp;#REF!))/(SUM(O306:Q306)*Q$415),0)</f>
        <v>0</v>
      </c>
      <c r="O306" s="19" t="e">
        <f ca="1">SUMIF(#REF!,"*-Si-VEF-*-"&amp;$A306&amp;"-"&amp;O$2,INDIRECT("'BD Ppto'!"&amp;#REF!))</f>
        <v>#REF!</v>
      </c>
      <c r="P306" s="20" t="e">
        <f ca="1">SUMIF(#REF!,"*-Si-VEQ-*-"&amp;$A306&amp;"-"&amp;O$2,INDIRECT("'BD Ppto'!"&amp;#REF!))</f>
        <v>#REF!</v>
      </c>
      <c r="Q306" s="21" t="e">
        <f ca="1">SUMIF(#REF!,"*-Si-USD-*-"&amp;$A306&amp;"-"&amp;O$2,INDIRECT("'BD Ppto'!"&amp;#REF!))</f>
        <v>#REF!</v>
      </c>
      <c r="S306" s="27">
        <f ca="1">IFERROR(1000*SUMIF(#REF!,"*-Si-*-*-"&amp;$A306&amp;"-"&amp;T$2,INDIRECT("'BD Ppto'!"&amp;#REF!))/(SUM(T306:V306)*V$415),0)</f>
        <v>0</v>
      </c>
      <c r="T306" s="19" t="e">
        <f ca="1">SUMIF(#REF!,"*-Si-VEF-*-"&amp;$A306&amp;"-"&amp;T$2,INDIRECT("'BD Ppto'!"&amp;#REF!))</f>
        <v>#REF!</v>
      </c>
      <c r="U306" s="20" t="e">
        <f ca="1">SUMIF(#REF!,"*-Si-VEQ-*-"&amp;$A306&amp;"-"&amp;T$2,INDIRECT("'BD Ppto'!"&amp;#REF!))</f>
        <v>#REF!</v>
      </c>
      <c r="V306" s="21" t="e">
        <f ca="1">SUMIF(#REF!,"*-Si-USD-*-"&amp;$A306&amp;"-"&amp;T$2,INDIRECT("'BD Ppto'!"&amp;#REF!))</f>
        <v>#REF!</v>
      </c>
      <c r="X306" s="27">
        <f ca="1">IFERROR(1000*SUMIF(#REF!,"*-Si-*-*-"&amp;$A306&amp;"-"&amp;Y$2,INDIRECT("'BD Ppto'!"&amp;#REF!))/(SUM(Y306:AA306)*AA$415),0)</f>
        <v>0</v>
      </c>
      <c r="Y306" s="19" t="e">
        <f ca="1">SUMIF(#REF!,"*-Si-VEF-*-"&amp;$A306&amp;"-"&amp;Y$2,INDIRECT("'BD Ppto'!"&amp;#REF!))</f>
        <v>#REF!</v>
      </c>
      <c r="Z306" s="20" t="e">
        <f ca="1">SUMIF(#REF!,"*-Si-VEQ-*-"&amp;$A306&amp;"-"&amp;Y$2,INDIRECT("'BD Ppto'!"&amp;#REF!))</f>
        <v>#REF!</v>
      </c>
      <c r="AA306" s="21" t="e">
        <f ca="1">SUMIF(#REF!,"*-Si-USD-*-"&amp;$A306&amp;"-"&amp;Y$2,INDIRECT("'BD Ppto'!"&amp;#REF!))</f>
        <v>#REF!</v>
      </c>
      <c r="AC306" s="28">
        <f ca="1">IFERROR(1000*SUMIF(#REF!,"*-Si-*-Si-"&amp;$A306&amp;"-"&amp;AD$2,INDIRECT("'BD Ppto'!"&amp;#REF!))/(SUM(AD306:AF306)*AF$415),0)</f>
        <v>0</v>
      </c>
      <c r="AD306" s="22" t="e">
        <f ca="1">SUMIF(#REF!,"*-Si-VEF-Si-"&amp;$A306&amp;"-"&amp;AD$2,INDIRECT("'BD Ppto'!"&amp;#REF!))</f>
        <v>#REF!</v>
      </c>
      <c r="AE306" s="23" t="e">
        <f ca="1">SUMIF(#REF!,"*-Si-VEQ-Si-"&amp;$A306&amp;"-"&amp;AD$2,INDIRECT("'BD Ppto'!"&amp;#REF!))</f>
        <v>#REF!</v>
      </c>
      <c r="AF306" s="24" t="e">
        <f ca="1">SUMIF(#REF!,"*-Si-USD-Si-"&amp;$A306&amp;"-"&amp;AD$2,INDIRECT("'BD Ppto'!"&amp;#REF!))</f>
        <v>#REF!</v>
      </c>
      <c r="AI306" s="27">
        <f>IFERROR(1000*SUMIF(#REF!,"*-Si-*-*-"&amp;$A306&amp;"-"&amp;$AJ$2,#REF!)/((SUMIF(#REF!,"*-Si-*-*-"&amp;$A306&amp;"-"&amp;$AJ$2,#REF!))*$AV$6),0)</f>
        <v>0</v>
      </c>
      <c r="AJ306" s="25" t="e">
        <f>SUMIF(#REF!,"*-Si-VEF-*-"&amp;$A306&amp;"-"&amp;$AJ$2,#REF!)</f>
        <v>#REF!</v>
      </c>
      <c r="AK306" s="19" t="e">
        <f>SUMIF(#REF!,"*-Si-VEF-*-"&amp;$A306&amp;"-"&amp;$AJ$2,#REF!)</f>
        <v>#REF!</v>
      </c>
      <c r="AL306" s="19" t="e">
        <f>(SUMIF(#REF!,"*-Si-VEF-*-"&amp;$A306&amp;"-"&amp;$AJ$2,#REF!)*AL$6-SUMIF(#REF!,"*-Si-VEF-*-"&amp;$A306&amp;"-"&amp;$AJ$2,#REF!)*AK$6)/AL$5</f>
        <v>#REF!</v>
      </c>
      <c r="AM306" s="19" t="e">
        <f>(SUMIF(#REF!,"*-Si-VEF-*-"&amp;$A306&amp;"-"&amp;$AJ$2,#REF!)*AM$6-SUMIF(#REF!,"*-Si-VEF-*-"&amp;$A306&amp;"-"&amp;$AJ$2,#REF!)*AL$6)/AM$5</f>
        <v>#REF!</v>
      </c>
      <c r="AN306" s="19" t="e">
        <f>(SUMIF(#REF!,"*-Si-VEF-*-"&amp;$A306&amp;"-"&amp;$AJ$2,#REF!)*AN$6-SUMIF(#REF!,"*-Si-VEF-*-"&amp;$A306&amp;"-"&amp;$AJ$2,#REF!)*AM$6)/AN$5</f>
        <v>#REF!</v>
      </c>
      <c r="AO306" s="19" t="e">
        <f>(SUMIF(#REF!,"*-Si-VEF-*-"&amp;$A306&amp;"-"&amp;$AJ$2,#REF!)*AO$6-SUMIF(#REF!,"*-Si-VEF-*-"&amp;$A306&amp;"-"&amp;$AJ$2,#REF!)*AN$6)/AO$5</f>
        <v>#REF!</v>
      </c>
      <c r="AP306" s="19" t="e">
        <f>(SUMIF(#REF!,"*-Si-VEF-*-"&amp;$A306&amp;"-"&amp;$AJ$2,#REF!)*AP$6-SUMIF(#REF!,"*-Si-VEF-*-"&amp;$A306&amp;"-"&amp;$AJ$2,#REF!)*AO$6)/AP$5</f>
        <v>#REF!</v>
      </c>
      <c r="AQ306" s="19" t="e">
        <f>(SUMIF(#REF!,"*-Si-VEF-*-"&amp;$A306&amp;"-"&amp;$AJ$2,#REF!)*AQ$6-SUMIF(#REF!,"*-Si-VEF-*-"&amp;$A306&amp;"-"&amp;$AJ$2,#REF!)*AP$6)/AQ$5</f>
        <v>#REF!</v>
      </c>
      <c r="AR306" s="19" t="e">
        <f>(SUMIF(#REF!,"*-Si-VEF-*-"&amp;$A306&amp;"-"&amp;$AJ$2,#REF!)*AR$6-SUMIF(#REF!,"*-Si-VEF-*-"&amp;$A306&amp;"-"&amp;$AJ$2,#REF!)*AQ$6)/AR$5</f>
        <v>#REF!</v>
      </c>
      <c r="AS306" s="19" t="e">
        <f>(SUMIF(#REF!,"*-Si-VEF-*-"&amp;$A306&amp;"-"&amp;$AJ$2,#REF!)*AS$6-SUMIF(#REF!,"*-Si-VEF-*-"&amp;$A306&amp;"-"&amp;$AJ$2,#REF!)*AR$6)/AS$5</f>
        <v>#REF!</v>
      </c>
      <c r="AT306" s="19" t="e">
        <f>(SUMIF(#REF!,"*-Si-VEF-*-"&amp;$A306&amp;"-"&amp;$AJ$2,#REF!)*AT$6-SUMIF(#REF!,"*-Si-VEF-*-"&amp;$A306&amp;"-"&amp;$AJ$2,#REF!)*AS$6)/AT$5</f>
        <v>#REF!</v>
      </c>
      <c r="AU306" s="19" t="e">
        <f>(SUMIF(#REF!,"*-Si-VEF-*-"&amp;$A306&amp;"-"&amp;$AJ$2,#REF!)*AU$6-SUMIF(#REF!,"*-Si-VEF-*-"&amp;$A306&amp;"-"&amp;$AJ$2,#REF!)*AT$6)/AU$5</f>
        <v>#REF!</v>
      </c>
      <c r="AV306" s="19" t="e">
        <f>(SUMIF(#REF!,"*-Si-VEF-*-"&amp;$A306&amp;"-"&amp;$AJ$2,#REF!)*AV$6-SUMIF(#REF!,"*-Si-VEF-*-"&amp;$A306&amp;"-"&amp;$AJ$2,#REF!)*AU$6)/AV$5</f>
        <v>#REF!</v>
      </c>
      <c r="AX306" s="25" t="e">
        <f>SUMIF(#REF!,"*-Si-VEQ-*-"&amp;$A306&amp;"-"&amp;$AJ$2,#REF!)</f>
        <v>#REF!</v>
      </c>
      <c r="AY306" s="20" t="e">
        <f>SUMIF(#REF!,"*-Si-VEQ-*-"&amp;$A306&amp;"-"&amp;$AJ$2,#REF!)</f>
        <v>#REF!</v>
      </c>
      <c r="AZ306" s="20" t="e">
        <f>(SUMIF(#REF!,"*-Si-VEQ-*-"&amp;$A306&amp;"-"&amp;$AJ$2,#REF!)*AZ$6-SUMIF(#REF!,"*-Si-VEQ-*-"&amp;$A306&amp;"-"&amp;$AJ$2,#REF!)*AY$6)/AZ$5</f>
        <v>#REF!</v>
      </c>
      <c r="BA306" s="20" t="e">
        <f>(SUMIF(#REF!,"*-Si-VEQ-*-"&amp;$A306&amp;"-"&amp;$AJ$2,#REF!)*BA$6-SUMIF(#REF!,"*-Si-VEQ-*-"&amp;$A306&amp;"-"&amp;$AJ$2,#REF!)*AZ$6)/BA$5</f>
        <v>#REF!</v>
      </c>
      <c r="BB306" s="20" t="e">
        <f>(SUMIF(#REF!,"*-Si-VEQ-*-"&amp;$A306&amp;"-"&amp;$AJ$2,#REF!)*BB$6-SUMIF(#REF!,"*-Si-VEQ-*-"&amp;$A306&amp;"-"&amp;$AJ$2,#REF!)*BA$6)/BB$5</f>
        <v>#REF!</v>
      </c>
      <c r="BC306" s="20" t="e">
        <f>(SUMIF(#REF!,"*-Si-VEQ-*-"&amp;$A306&amp;"-"&amp;$AJ$2,#REF!)*BC$6-SUMIF(#REF!,"*-Si-VEQ-*-"&amp;$A306&amp;"-"&amp;$AJ$2,#REF!)*BB$6)/BC$5</f>
        <v>#REF!</v>
      </c>
      <c r="BD306" s="20" t="e">
        <f>(SUMIF(#REF!,"*-Si-VEQ-*-"&amp;$A306&amp;"-"&amp;$AJ$2,#REF!)*BD$6-SUMIF(#REF!,"*-Si-VEQ-*-"&amp;$A306&amp;"-"&amp;$AJ$2,#REF!)*BC$6)/BD$5</f>
        <v>#REF!</v>
      </c>
      <c r="BE306" s="20" t="e">
        <f>(SUMIF(#REF!,"*-Si-VEQ-*-"&amp;$A306&amp;"-"&amp;$AJ$2,#REF!)*BE$6-SUMIF(#REF!,"*-Si-VEQ-*-"&amp;$A306&amp;"-"&amp;$AJ$2,#REF!)*BD$6)/BE$5</f>
        <v>#REF!</v>
      </c>
      <c r="BF306" s="20" t="e">
        <f>(SUMIF(#REF!,"*-Si-VEQ-*-"&amp;$A306&amp;"-"&amp;$AJ$2,#REF!)*BF$6-SUMIF(#REF!,"*-Si-VEQ-*-"&amp;$A306&amp;"-"&amp;$AJ$2,#REF!)*BE$6)/BF$5</f>
        <v>#REF!</v>
      </c>
      <c r="BG306" s="20" t="e">
        <f>(SUMIF(#REF!,"*-Si-VEQ-*-"&amp;$A306&amp;"-"&amp;$AJ$2,#REF!)*BG$6-SUMIF(#REF!,"*-Si-VEQ-*-"&amp;$A306&amp;"-"&amp;$AJ$2,#REF!)*BF$6)/BG$5</f>
        <v>#REF!</v>
      </c>
      <c r="BH306" s="20" t="e">
        <f>(SUMIF(#REF!,"*-Si-VEQ-*-"&amp;$A306&amp;"-"&amp;$AJ$2,#REF!)*BH$6-SUMIF(#REF!,"*-Si-VEQ-*-"&amp;$A306&amp;"-"&amp;$AJ$2,#REF!)*BG$6)/BH$5</f>
        <v>#REF!</v>
      </c>
      <c r="BI306" s="20" t="e">
        <f>(SUMIF(#REF!,"*-Si-VEQ-*-"&amp;$A306&amp;"-"&amp;$AJ$2,#REF!)*BI$6-SUMIF(#REF!,"*-Si-VEQ-*-"&amp;$A306&amp;"-"&amp;$AJ$2,#REF!)*BH$6)/BI$5</f>
        <v>#REF!</v>
      </c>
      <c r="BJ306" s="20" t="e">
        <f>(SUMIF(#REF!,"*-Si-VEQ-*-"&amp;$A306&amp;"-"&amp;$AJ$2,#REF!)*BJ$6-SUMIF(#REF!,"*-Si-VEQ-*-"&amp;$A306&amp;"-"&amp;$AJ$2,#REF!)*BI$6)/BJ$5</f>
        <v>#REF!</v>
      </c>
      <c r="BL306" s="25" t="e">
        <f>SUMIF(#REF!,"*-Si-USD-*-"&amp;$A306&amp;"-"&amp;$AJ$2,#REF!)</f>
        <v>#REF!</v>
      </c>
      <c r="BM306" s="21" t="e">
        <f>SUMIF(#REF!,"*-Si-USD-*-"&amp;$A306&amp;"-"&amp;$AJ$2,#REF!)</f>
        <v>#REF!</v>
      </c>
      <c r="BN306" s="21" t="e">
        <f>(SUMIF(#REF!,"*-Si-USD-*-"&amp;$A306&amp;"-"&amp;$AJ$2,#REF!)*BN$6-SUMIF(#REF!,"*-Si-USD-*-"&amp;$A306&amp;"-"&amp;$AJ$2,#REF!)*BM$6)/BN$5</f>
        <v>#REF!</v>
      </c>
      <c r="BO306" s="21" t="e">
        <f>(SUMIF(#REF!,"*-Si-USD-*-"&amp;$A306&amp;"-"&amp;$AJ$2,#REF!)*BO$6-SUMIF(#REF!,"*-Si-USD-*-"&amp;$A306&amp;"-"&amp;$AJ$2,#REF!)*BN$6)/BO$5</f>
        <v>#REF!</v>
      </c>
      <c r="BP306" s="21" t="e">
        <f>(SUMIF(#REF!,"*-Si-USD-*-"&amp;$A306&amp;"-"&amp;$AJ$2,#REF!)*BP$6-SUMIF(#REF!,"*-Si-USD-*-"&amp;$A306&amp;"-"&amp;$AJ$2,#REF!)*BO$6)/BP$5</f>
        <v>#REF!</v>
      </c>
      <c r="BQ306" s="21" t="e">
        <f>(SUMIF(#REF!,"*-Si-USD-*-"&amp;$A306&amp;"-"&amp;$AJ$2,#REF!)*BQ$6-SUMIF(#REF!,"*-Si-USD-*-"&amp;$A306&amp;"-"&amp;$AJ$2,#REF!)*BP$6)/BQ$5</f>
        <v>#REF!</v>
      </c>
      <c r="BR306" s="21" t="e">
        <f>(SUMIF(#REF!,"*-Si-USD-*-"&amp;$A306&amp;"-"&amp;$AJ$2,#REF!)*BR$6-SUMIF(#REF!,"*-Si-USD-*-"&amp;$A306&amp;"-"&amp;$AJ$2,#REF!)*BQ$6)/BR$5</f>
        <v>#REF!</v>
      </c>
      <c r="BS306" s="21" t="e">
        <f>(SUMIF(#REF!,"*-Si-USD-*-"&amp;$A306&amp;"-"&amp;$AJ$2,#REF!)*BS$6-SUMIF(#REF!,"*-Si-USD-*-"&amp;$A306&amp;"-"&amp;$AJ$2,#REF!)*BR$6)/BS$5</f>
        <v>#REF!</v>
      </c>
      <c r="BT306" s="21" t="e">
        <f>(SUMIF(#REF!,"*-Si-USD-*-"&amp;$A306&amp;"-"&amp;$AJ$2,#REF!)*BT$6-SUMIF(#REF!,"*-Si-USD-*-"&amp;$A306&amp;"-"&amp;$AJ$2,#REF!)*BS$6)/BT$5</f>
        <v>#REF!</v>
      </c>
      <c r="BU306" s="21" t="e">
        <f>(SUMIF(#REF!,"*-Si-USD-*-"&amp;$A306&amp;"-"&amp;$AJ$2,#REF!)*BU$6-SUMIF(#REF!,"*-Si-USD-*-"&amp;$A306&amp;"-"&amp;$AJ$2,#REF!)*BT$6)/BU$5</f>
        <v>#REF!</v>
      </c>
      <c r="BV306" s="21" t="e">
        <f>(SUMIF(#REF!,"*-Si-USD-*-"&amp;$A306&amp;"-"&amp;$AJ$2,#REF!)*BV$6-SUMIF(#REF!,"*-Si-USD-*-"&amp;$A306&amp;"-"&amp;$AJ$2,#REF!)*BU$6)/BV$5</f>
        <v>#REF!</v>
      </c>
      <c r="BW306" s="21" t="e">
        <f>(SUMIF(#REF!,"*-Si-USD-*-"&amp;$A306&amp;"-"&amp;$AJ$2,#REF!)*BW$6-SUMIF(#REF!,"*-Si-USD-*-"&amp;$A306&amp;"-"&amp;$AJ$2,#REF!)*BV$6)/BW$5</f>
        <v>#REF!</v>
      </c>
      <c r="BX306" s="21" t="e">
        <f>(SUMIF(#REF!,"*-Si-USD-*-"&amp;$A306&amp;"-"&amp;$AJ$2,#REF!)*BX$6-SUMIF(#REF!,"*-Si-USD-*-"&amp;$A306&amp;"-"&amp;$AJ$2,#REF!)*BW$6)/BX$5</f>
        <v>#REF!</v>
      </c>
      <c r="CB306" s="28">
        <f>IFERROR(1000*SUMIF(#REF!,"*-Si-*-Si-"&amp;$A306&amp;"-"&amp;$AJ$2,#REF!)/(SUM(CC306:CE306)*$BX$6),0)</f>
        <v>0</v>
      </c>
      <c r="CC306" s="22" t="e">
        <f>SUMIF(#REF!,"*-Si-VEF-Si-"&amp;$A306&amp;"-"&amp;$AJ$2,#REF!)</f>
        <v>#REF!</v>
      </c>
      <c r="CD306" s="23" t="e">
        <f>SUMIF(#REF!,"*-Si-VEQ-Si-"&amp;$A306&amp;"-"&amp;$AJ$2,#REF!)</f>
        <v>#REF!</v>
      </c>
      <c r="CE306" s="24" t="e">
        <f>SUMIF(#REF!,"*-Si-USD-Si-"&amp;$A306&amp;"-"&amp;$AJ$2,#REF!)</f>
        <v>#REF!</v>
      </c>
      <c r="CI306" s="15" t="str">
        <f t="shared" si="57"/>
        <v>E306</v>
      </c>
      <c r="CK306" s="16">
        <v>5</v>
      </c>
      <c r="CL306" s="16">
        <v>4</v>
      </c>
      <c r="CM306" s="16">
        <v>4</v>
      </c>
    </row>
    <row r="307" spans="1:91" ht="20.100000000000001" customHeight="1" x14ac:dyDescent="0.25">
      <c r="A307" s="18" t="s">
        <v>479</v>
      </c>
      <c r="E307" s="15" t="s">
        <v>479</v>
      </c>
      <c r="G307" s="15" t="str">
        <f t="shared" si="59"/>
        <v>D307</v>
      </c>
      <c r="I307" s="27">
        <f ca="1">IFERROR(1000*SUMIF(#REF!,"*-Si-*-*-"&amp;$A307&amp;"-"&amp;J$2,INDIRECT("'BD Ppto'!"&amp;#REF!))/(SUM(J307:L307)*L$415),0)</f>
        <v>0</v>
      </c>
      <c r="J307" s="19" t="e">
        <f ca="1">SUMIF(#REF!,"*-Si-VEF-*-"&amp;$A307&amp;"-"&amp;$J$2,INDIRECT("'BD Ppto'!"&amp;#REF!))</f>
        <v>#REF!</v>
      </c>
      <c r="K307" s="20" t="e">
        <f ca="1">SUMIF(#REF!,"*-Si-VEQ-*-"&amp;$A307&amp;"-"&amp;$J$2,INDIRECT("'BD Ppto'!"&amp;#REF!))</f>
        <v>#REF!</v>
      </c>
      <c r="L307" s="21" t="e">
        <f ca="1">SUMIF(#REF!,"*-Si-USD-*-"&amp;$A307&amp;"-"&amp;$J$2,INDIRECT("'BD Ppto'!"&amp;#REF!))</f>
        <v>#REF!</v>
      </c>
      <c r="N307" s="27">
        <f ca="1">IFERROR(1000*SUMIF(#REF!,"*-Si-*-*-"&amp;$A307&amp;"-"&amp;O$2,INDIRECT("'BD Ppto'!"&amp;#REF!))/(SUM(O307:Q307)*Q$415),0)</f>
        <v>0</v>
      </c>
      <c r="O307" s="19" t="e">
        <f ca="1">SUMIF(#REF!,"*-Si-VEF-*-"&amp;$A307&amp;"-"&amp;O$2,INDIRECT("'BD Ppto'!"&amp;#REF!))</f>
        <v>#REF!</v>
      </c>
      <c r="P307" s="20" t="e">
        <f ca="1">SUMIF(#REF!,"*-Si-VEQ-*-"&amp;$A307&amp;"-"&amp;O$2,INDIRECT("'BD Ppto'!"&amp;#REF!))</f>
        <v>#REF!</v>
      </c>
      <c r="Q307" s="21" t="e">
        <f ca="1">SUMIF(#REF!,"*-Si-USD-*-"&amp;$A307&amp;"-"&amp;O$2,INDIRECT("'BD Ppto'!"&amp;#REF!))</f>
        <v>#REF!</v>
      </c>
      <c r="S307" s="27">
        <f ca="1">IFERROR(1000*SUMIF(#REF!,"*-Si-*-*-"&amp;$A307&amp;"-"&amp;T$2,INDIRECT("'BD Ppto'!"&amp;#REF!))/(SUM(T307:V307)*V$415),0)</f>
        <v>0</v>
      </c>
      <c r="T307" s="19" t="e">
        <f ca="1">SUMIF(#REF!,"*-Si-VEF-*-"&amp;$A307&amp;"-"&amp;T$2,INDIRECT("'BD Ppto'!"&amp;#REF!))</f>
        <v>#REF!</v>
      </c>
      <c r="U307" s="20" t="e">
        <f ca="1">SUMIF(#REF!,"*-Si-VEQ-*-"&amp;$A307&amp;"-"&amp;T$2,INDIRECT("'BD Ppto'!"&amp;#REF!))</f>
        <v>#REF!</v>
      </c>
      <c r="V307" s="21" t="e">
        <f ca="1">SUMIF(#REF!,"*-Si-USD-*-"&amp;$A307&amp;"-"&amp;T$2,INDIRECT("'BD Ppto'!"&amp;#REF!))</f>
        <v>#REF!</v>
      </c>
      <c r="X307" s="27">
        <f ca="1">IFERROR(1000*SUMIF(#REF!,"*-Si-*-*-"&amp;$A307&amp;"-"&amp;Y$2,INDIRECT("'BD Ppto'!"&amp;#REF!))/(SUM(Y307:AA307)*AA$415),0)</f>
        <v>0</v>
      </c>
      <c r="Y307" s="19" t="e">
        <f ca="1">SUMIF(#REF!,"*-Si-VEF-*-"&amp;$A307&amp;"-"&amp;Y$2,INDIRECT("'BD Ppto'!"&amp;#REF!))</f>
        <v>#REF!</v>
      </c>
      <c r="Z307" s="20" t="e">
        <f ca="1">SUMIF(#REF!,"*-Si-VEQ-*-"&amp;$A307&amp;"-"&amp;Y$2,INDIRECT("'BD Ppto'!"&amp;#REF!))</f>
        <v>#REF!</v>
      </c>
      <c r="AA307" s="21" t="e">
        <f ca="1">SUMIF(#REF!,"*-Si-USD-*-"&amp;$A307&amp;"-"&amp;Y$2,INDIRECT("'BD Ppto'!"&amp;#REF!))</f>
        <v>#REF!</v>
      </c>
      <c r="AC307" s="28">
        <f ca="1">IFERROR(1000*SUMIF(#REF!,"*-Si-*-Si-"&amp;$A307&amp;"-"&amp;AD$2,INDIRECT("'BD Ppto'!"&amp;#REF!))/(SUM(AD307:AF307)*AF$415),0)</f>
        <v>0</v>
      </c>
      <c r="AD307" s="22" t="e">
        <f ca="1">SUMIF(#REF!,"*-Si-VEF-Si-"&amp;$A307&amp;"-"&amp;AD$2,INDIRECT("'BD Ppto'!"&amp;#REF!))</f>
        <v>#REF!</v>
      </c>
      <c r="AE307" s="23" t="e">
        <f ca="1">SUMIF(#REF!,"*-Si-VEQ-Si-"&amp;$A307&amp;"-"&amp;AD$2,INDIRECT("'BD Ppto'!"&amp;#REF!))</f>
        <v>#REF!</v>
      </c>
      <c r="AF307" s="24" t="e">
        <f ca="1">SUMIF(#REF!,"*-Si-USD-Si-"&amp;$A307&amp;"-"&amp;AD$2,INDIRECT("'BD Ppto'!"&amp;#REF!))</f>
        <v>#REF!</v>
      </c>
      <c r="AI307" s="27">
        <f>IFERROR(1000*SUMIF(#REF!,"*-Si-*-*-"&amp;$A307&amp;"-"&amp;$AJ$2,#REF!)/((SUMIF(#REF!,"*-Si-*-*-"&amp;$A307&amp;"-"&amp;$AJ$2,#REF!))*$AV$6),0)</f>
        <v>0</v>
      </c>
      <c r="AJ307" s="25" t="e">
        <f>SUMIF(#REF!,"*-Si-VEF-*-"&amp;$A307&amp;"-"&amp;$AJ$2,#REF!)</f>
        <v>#REF!</v>
      </c>
      <c r="AK307" s="19" t="e">
        <f>SUMIF(#REF!,"*-Si-VEF-*-"&amp;$A307&amp;"-"&amp;$AJ$2,#REF!)</f>
        <v>#REF!</v>
      </c>
      <c r="AL307" s="19" t="e">
        <f>(SUMIF(#REF!,"*-Si-VEF-*-"&amp;$A307&amp;"-"&amp;$AJ$2,#REF!)*AL$6-SUMIF(#REF!,"*-Si-VEF-*-"&amp;$A307&amp;"-"&amp;$AJ$2,#REF!)*AK$6)/AL$5</f>
        <v>#REF!</v>
      </c>
      <c r="AM307" s="19" t="e">
        <f>(SUMIF(#REF!,"*-Si-VEF-*-"&amp;$A307&amp;"-"&amp;$AJ$2,#REF!)*AM$6-SUMIF(#REF!,"*-Si-VEF-*-"&amp;$A307&amp;"-"&amp;$AJ$2,#REF!)*AL$6)/AM$5</f>
        <v>#REF!</v>
      </c>
      <c r="AN307" s="19" t="e">
        <f>(SUMIF(#REF!,"*-Si-VEF-*-"&amp;$A307&amp;"-"&amp;$AJ$2,#REF!)*AN$6-SUMIF(#REF!,"*-Si-VEF-*-"&amp;$A307&amp;"-"&amp;$AJ$2,#REF!)*AM$6)/AN$5</f>
        <v>#REF!</v>
      </c>
      <c r="AO307" s="19" t="e">
        <f>(SUMIF(#REF!,"*-Si-VEF-*-"&amp;$A307&amp;"-"&amp;$AJ$2,#REF!)*AO$6-SUMIF(#REF!,"*-Si-VEF-*-"&amp;$A307&amp;"-"&amp;$AJ$2,#REF!)*AN$6)/AO$5</f>
        <v>#REF!</v>
      </c>
      <c r="AP307" s="19" t="e">
        <f>(SUMIF(#REF!,"*-Si-VEF-*-"&amp;$A307&amp;"-"&amp;$AJ$2,#REF!)*AP$6-SUMIF(#REF!,"*-Si-VEF-*-"&amp;$A307&amp;"-"&amp;$AJ$2,#REF!)*AO$6)/AP$5</f>
        <v>#REF!</v>
      </c>
      <c r="AQ307" s="19" t="e">
        <f>(SUMIF(#REF!,"*-Si-VEF-*-"&amp;$A307&amp;"-"&amp;$AJ$2,#REF!)*AQ$6-SUMIF(#REF!,"*-Si-VEF-*-"&amp;$A307&amp;"-"&amp;$AJ$2,#REF!)*AP$6)/AQ$5</f>
        <v>#REF!</v>
      </c>
      <c r="AR307" s="19" t="e">
        <f>(SUMIF(#REF!,"*-Si-VEF-*-"&amp;$A307&amp;"-"&amp;$AJ$2,#REF!)*AR$6-SUMIF(#REF!,"*-Si-VEF-*-"&amp;$A307&amp;"-"&amp;$AJ$2,#REF!)*AQ$6)/AR$5</f>
        <v>#REF!</v>
      </c>
      <c r="AS307" s="19" t="e">
        <f>(SUMIF(#REF!,"*-Si-VEF-*-"&amp;$A307&amp;"-"&amp;$AJ$2,#REF!)*AS$6-SUMIF(#REF!,"*-Si-VEF-*-"&amp;$A307&amp;"-"&amp;$AJ$2,#REF!)*AR$6)/AS$5</f>
        <v>#REF!</v>
      </c>
      <c r="AT307" s="19" t="e">
        <f>(SUMIF(#REF!,"*-Si-VEF-*-"&amp;$A307&amp;"-"&amp;$AJ$2,#REF!)*AT$6-SUMIF(#REF!,"*-Si-VEF-*-"&amp;$A307&amp;"-"&amp;$AJ$2,#REF!)*AS$6)/AT$5</f>
        <v>#REF!</v>
      </c>
      <c r="AU307" s="19" t="e">
        <f>(SUMIF(#REF!,"*-Si-VEF-*-"&amp;$A307&amp;"-"&amp;$AJ$2,#REF!)*AU$6-SUMIF(#REF!,"*-Si-VEF-*-"&amp;$A307&amp;"-"&amp;$AJ$2,#REF!)*AT$6)/AU$5</f>
        <v>#REF!</v>
      </c>
      <c r="AV307" s="19" t="e">
        <f>(SUMIF(#REF!,"*-Si-VEF-*-"&amp;$A307&amp;"-"&amp;$AJ$2,#REF!)*AV$6-SUMIF(#REF!,"*-Si-VEF-*-"&amp;$A307&amp;"-"&amp;$AJ$2,#REF!)*AU$6)/AV$5</f>
        <v>#REF!</v>
      </c>
      <c r="AX307" s="25" t="e">
        <f>SUMIF(#REF!,"*-Si-VEQ-*-"&amp;$A307&amp;"-"&amp;$AJ$2,#REF!)</f>
        <v>#REF!</v>
      </c>
      <c r="AY307" s="20" t="e">
        <f>SUMIF(#REF!,"*-Si-VEQ-*-"&amp;$A307&amp;"-"&amp;$AJ$2,#REF!)</f>
        <v>#REF!</v>
      </c>
      <c r="AZ307" s="20" t="e">
        <f>(SUMIF(#REF!,"*-Si-VEQ-*-"&amp;$A307&amp;"-"&amp;$AJ$2,#REF!)*AZ$6-SUMIF(#REF!,"*-Si-VEQ-*-"&amp;$A307&amp;"-"&amp;$AJ$2,#REF!)*AY$6)/AZ$5</f>
        <v>#REF!</v>
      </c>
      <c r="BA307" s="20" t="e">
        <f>(SUMIF(#REF!,"*-Si-VEQ-*-"&amp;$A307&amp;"-"&amp;$AJ$2,#REF!)*BA$6-SUMIF(#REF!,"*-Si-VEQ-*-"&amp;$A307&amp;"-"&amp;$AJ$2,#REF!)*AZ$6)/BA$5</f>
        <v>#REF!</v>
      </c>
      <c r="BB307" s="20" t="e">
        <f>(SUMIF(#REF!,"*-Si-VEQ-*-"&amp;$A307&amp;"-"&amp;$AJ$2,#REF!)*BB$6-SUMIF(#REF!,"*-Si-VEQ-*-"&amp;$A307&amp;"-"&amp;$AJ$2,#REF!)*BA$6)/BB$5</f>
        <v>#REF!</v>
      </c>
      <c r="BC307" s="20" t="e">
        <f>(SUMIF(#REF!,"*-Si-VEQ-*-"&amp;$A307&amp;"-"&amp;$AJ$2,#REF!)*BC$6-SUMIF(#REF!,"*-Si-VEQ-*-"&amp;$A307&amp;"-"&amp;$AJ$2,#REF!)*BB$6)/BC$5</f>
        <v>#REF!</v>
      </c>
      <c r="BD307" s="20" t="e">
        <f>(SUMIF(#REF!,"*-Si-VEQ-*-"&amp;$A307&amp;"-"&amp;$AJ$2,#REF!)*BD$6-SUMIF(#REF!,"*-Si-VEQ-*-"&amp;$A307&amp;"-"&amp;$AJ$2,#REF!)*BC$6)/BD$5</f>
        <v>#REF!</v>
      </c>
      <c r="BE307" s="20" t="e">
        <f>(SUMIF(#REF!,"*-Si-VEQ-*-"&amp;$A307&amp;"-"&amp;$AJ$2,#REF!)*BE$6-SUMIF(#REF!,"*-Si-VEQ-*-"&amp;$A307&amp;"-"&amp;$AJ$2,#REF!)*BD$6)/BE$5</f>
        <v>#REF!</v>
      </c>
      <c r="BF307" s="20" t="e">
        <f>(SUMIF(#REF!,"*-Si-VEQ-*-"&amp;$A307&amp;"-"&amp;$AJ$2,#REF!)*BF$6-SUMIF(#REF!,"*-Si-VEQ-*-"&amp;$A307&amp;"-"&amp;$AJ$2,#REF!)*BE$6)/BF$5</f>
        <v>#REF!</v>
      </c>
      <c r="BG307" s="20" t="e">
        <f>(SUMIF(#REF!,"*-Si-VEQ-*-"&amp;$A307&amp;"-"&amp;$AJ$2,#REF!)*BG$6-SUMIF(#REF!,"*-Si-VEQ-*-"&amp;$A307&amp;"-"&amp;$AJ$2,#REF!)*BF$6)/BG$5</f>
        <v>#REF!</v>
      </c>
      <c r="BH307" s="20" t="e">
        <f>(SUMIF(#REF!,"*-Si-VEQ-*-"&amp;$A307&amp;"-"&amp;$AJ$2,#REF!)*BH$6-SUMIF(#REF!,"*-Si-VEQ-*-"&amp;$A307&amp;"-"&amp;$AJ$2,#REF!)*BG$6)/BH$5</f>
        <v>#REF!</v>
      </c>
      <c r="BI307" s="20" t="e">
        <f>(SUMIF(#REF!,"*-Si-VEQ-*-"&amp;$A307&amp;"-"&amp;$AJ$2,#REF!)*BI$6-SUMIF(#REF!,"*-Si-VEQ-*-"&amp;$A307&amp;"-"&amp;$AJ$2,#REF!)*BH$6)/BI$5</f>
        <v>#REF!</v>
      </c>
      <c r="BJ307" s="20" t="e">
        <f>(SUMIF(#REF!,"*-Si-VEQ-*-"&amp;$A307&amp;"-"&amp;$AJ$2,#REF!)*BJ$6-SUMIF(#REF!,"*-Si-VEQ-*-"&amp;$A307&amp;"-"&amp;$AJ$2,#REF!)*BI$6)/BJ$5</f>
        <v>#REF!</v>
      </c>
      <c r="BL307" s="25" t="e">
        <f>SUMIF(#REF!,"*-Si-USD-*-"&amp;$A307&amp;"-"&amp;$AJ$2,#REF!)</f>
        <v>#REF!</v>
      </c>
      <c r="BM307" s="21" t="e">
        <f>SUMIF(#REF!,"*-Si-USD-*-"&amp;$A307&amp;"-"&amp;$AJ$2,#REF!)</f>
        <v>#REF!</v>
      </c>
      <c r="BN307" s="21" t="e">
        <f>(SUMIF(#REF!,"*-Si-USD-*-"&amp;$A307&amp;"-"&amp;$AJ$2,#REF!)*BN$6-SUMIF(#REF!,"*-Si-USD-*-"&amp;$A307&amp;"-"&amp;$AJ$2,#REF!)*BM$6)/BN$5</f>
        <v>#REF!</v>
      </c>
      <c r="BO307" s="21" t="e">
        <f>(SUMIF(#REF!,"*-Si-USD-*-"&amp;$A307&amp;"-"&amp;$AJ$2,#REF!)*BO$6-SUMIF(#REF!,"*-Si-USD-*-"&amp;$A307&amp;"-"&amp;$AJ$2,#REF!)*BN$6)/BO$5</f>
        <v>#REF!</v>
      </c>
      <c r="BP307" s="21" t="e">
        <f>(SUMIF(#REF!,"*-Si-USD-*-"&amp;$A307&amp;"-"&amp;$AJ$2,#REF!)*BP$6-SUMIF(#REF!,"*-Si-USD-*-"&amp;$A307&amp;"-"&amp;$AJ$2,#REF!)*BO$6)/BP$5</f>
        <v>#REF!</v>
      </c>
      <c r="BQ307" s="21" t="e">
        <f>(SUMIF(#REF!,"*-Si-USD-*-"&amp;$A307&amp;"-"&amp;$AJ$2,#REF!)*BQ$6-SUMIF(#REF!,"*-Si-USD-*-"&amp;$A307&amp;"-"&amp;$AJ$2,#REF!)*BP$6)/BQ$5</f>
        <v>#REF!</v>
      </c>
      <c r="BR307" s="21" t="e">
        <f>(SUMIF(#REF!,"*-Si-USD-*-"&amp;$A307&amp;"-"&amp;$AJ$2,#REF!)*BR$6-SUMIF(#REF!,"*-Si-USD-*-"&amp;$A307&amp;"-"&amp;$AJ$2,#REF!)*BQ$6)/BR$5</f>
        <v>#REF!</v>
      </c>
      <c r="BS307" s="21" t="e">
        <f>(SUMIF(#REF!,"*-Si-USD-*-"&amp;$A307&amp;"-"&amp;$AJ$2,#REF!)*BS$6-SUMIF(#REF!,"*-Si-USD-*-"&amp;$A307&amp;"-"&amp;$AJ$2,#REF!)*BR$6)/BS$5</f>
        <v>#REF!</v>
      </c>
      <c r="BT307" s="21" t="e">
        <f>(SUMIF(#REF!,"*-Si-USD-*-"&amp;$A307&amp;"-"&amp;$AJ$2,#REF!)*BT$6-SUMIF(#REF!,"*-Si-USD-*-"&amp;$A307&amp;"-"&amp;$AJ$2,#REF!)*BS$6)/BT$5</f>
        <v>#REF!</v>
      </c>
      <c r="BU307" s="21" t="e">
        <f>(SUMIF(#REF!,"*-Si-USD-*-"&amp;$A307&amp;"-"&amp;$AJ$2,#REF!)*BU$6-SUMIF(#REF!,"*-Si-USD-*-"&amp;$A307&amp;"-"&amp;$AJ$2,#REF!)*BT$6)/BU$5</f>
        <v>#REF!</v>
      </c>
      <c r="BV307" s="21" t="e">
        <f>(SUMIF(#REF!,"*-Si-USD-*-"&amp;$A307&amp;"-"&amp;$AJ$2,#REF!)*BV$6-SUMIF(#REF!,"*-Si-USD-*-"&amp;$A307&amp;"-"&amp;$AJ$2,#REF!)*BU$6)/BV$5</f>
        <v>#REF!</v>
      </c>
      <c r="BW307" s="21" t="e">
        <f>(SUMIF(#REF!,"*-Si-USD-*-"&amp;$A307&amp;"-"&amp;$AJ$2,#REF!)*BW$6-SUMIF(#REF!,"*-Si-USD-*-"&amp;$A307&amp;"-"&amp;$AJ$2,#REF!)*BV$6)/BW$5</f>
        <v>#REF!</v>
      </c>
      <c r="BX307" s="21" t="e">
        <f>(SUMIF(#REF!,"*-Si-USD-*-"&amp;$A307&amp;"-"&amp;$AJ$2,#REF!)*BX$6-SUMIF(#REF!,"*-Si-USD-*-"&amp;$A307&amp;"-"&amp;$AJ$2,#REF!)*BW$6)/BX$5</f>
        <v>#REF!</v>
      </c>
      <c r="CB307" s="28">
        <f>IFERROR(1000*SUMIF(#REF!,"*-Si-*-Si-"&amp;$A307&amp;"-"&amp;$AJ$2,#REF!)/(SUM(CC307:CE307)*$BX$6),0)</f>
        <v>0</v>
      </c>
      <c r="CC307" s="22" t="e">
        <f>SUMIF(#REF!,"*-Si-VEF-Si-"&amp;$A307&amp;"-"&amp;$AJ$2,#REF!)</f>
        <v>#REF!</v>
      </c>
      <c r="CD307" s="23" t="e">
        <f>SUMIF(#REF!,"*-Si-VEQ-Si-"&amp;$A307&amp;"-"&amp;$AJ$2,#REF!)</f>
        <v>#REF!</v>
      </c>
      <c r="CE307" s="24" t="e">
        <f>SUMIF(#REF!,"*-Si-USD-Si-"&amp;$A307&amp;"-"&amp;$AJ$2,#REF!)</f>
        <v>#REF!</v>
      </c>
      <c r="CI307" s="15" t="str">
        <f t="shared" si="57"/>
        <v>E307</v>
      </c>
      <c r="CK307" s="16">
        <v>5</v>
      </c>
      <c r="CL307" s="16">
        <v>4</v>
      </c>
      <c r="CM307" s="16">
        <v>4</v>
      </c>
    </row>
    <row r="308" spans="1:91" ht="20.100000000000001" customHeight="1" x14ac:dyDescent="0.25">
      <c r="A308" s="18" t="s">
        <v>480</v>
      </c>
      <c r="E308" s="15" t="s">
        <v>480</v>
      </c>
      <c r="G308" s="15" t="str">
        <f t="shared" si="59"/>
        <v>D308</v>
      </c>
      <c r="I308" s="27">
        <f ca="1">IFERROR(1000*SUMIF(#REF!,"*-Si-*-*-"&amp;$A308&amp;"-"&amp;J$2,INDIRECT("'BD Ppto'!"&amp;#REF!))/(SUM(J308:L308)*L$415),0)</f>
        <v>0</v>
      </c>
      <c r="J308" s="19" t="e">
        <f ca="1">SUMIF(#REF!,"*-Si-VEF-*-"&amp;$A308&amp;"-"&amp;$J$2,INDIRECT("'BD Ppto'!"&amp;#REF!))</f>
        <v>#REF!</v>
      </c>
      <c r="K308" s="20" t="e">
        <f ca="1">SUMIF(#REF!,"*-Si-VEQ-*-"&amp;$A308&amp;"-"&amp;$J$2,INDIRECT("'BD Ppto'!"&amp;#REF!))</f>
        <v>#REF!</v>
      </c>
      <c r="L308" s="21" t="e">
        <f ca="1">SUMIF(#REF!,"*-Si-USD-*-"&amp;$A308&amp;"-"&amp;$J$2,INDIRECT("'BD Ppto'!"&amp;#REF!))</f>
        <v>#REF!</v>
      </c>
      <c r="N308" s="27">
        <f ca="1">IFERROR(1000*SUMIF(#REF!,"*-Si-*-*-"&amp;$A308&amp;"-"&amp;O$2,INDIRECT("'BD Ppto'!"&amp;#REF!))/(SUM(O308:Q308)*Q$415),0)</f>
        <v>0</v>
      </c>
      <c r="O308" s="19" t="e">
        <f ca="1">SUMIF(#REF!,"*-Si-VEF-*-"&amp;$A308&amp;"-"&amp;O$2,INDIRECT("'BD Ppto'!"&amp;#REF!))</f>
        <v>#REF!</v>
      </c>
      <c r="P308" s="20" t="e">
        <f ca="1">SUMIF(#REF!,"*-Si-VEQ-*-"&amp;$A308&amp;"-"&amp;O$2,INDIRECT("'BD Ppto'!"&amp;#REF!))</f>
        <v>#REF!</v>
      </c>
      <c r="Q308" s="21" t="e">
        <f ca="1">SUMIF(#REF!,"*-Si-USD-*-"&amp;$A308&amp;"-"&amp;O$2,INDIRECT("'BD Ppto'!"&amp;#REF!))</f>
        <v>#REF!</v>
      </c>
      <c r="S308" s="27">
        <f ca="1">IFERROR(1000*SUMIF(#REF!,"*-Si-*-*-"&amp;$A308&amp;"-"&amp;T$2,INDIRECT("'BD Ppto'!"&amp;#REF!))/(SUM(T308:V308)*V$415),0)</f>
        <v>0</v>
      </c>
      <c r="T308" s="19" t="e">
        <f ca="1">SUMIF(#REF!,"*-Si-VEF-*-"&amp;$A308&amp;"-"&amp;T$2,INDIRECT("'BD Ppto'!"&amp;#REF!))</f>
        <v>#REF!</v>
      </c>
      <c r="U308" s="20" t="e">
        <f ca="1">SUMIF(#REF!,"*-Si-VEQ-*-"&amp;$A308&amp;"-"&amp;T$2,INDIRECT("'BD Ppto'!"&amp;#REF!))</f>
        <v>#REF!</v>
      </c>
      <c r="V308" s="21" t="e">
        <f ca="1">SUMIF(#REF!,"*-Si-USD-*-"&amp;$A308&amp;"-"&amp;T$2,INDIRECT("'BD Ppto'!"&amp;#REF!))</f>
        <v>#REF!</v>
      </c>
      <c r="X308" s="27">
        <f ca="1">IFERROR(1000*SUMIF(#REF!,"*-Si-*-*-"&amp;$A308&amp;"-"&amp;Y$2,INDIRECT("'BD Ppto'!"&amp;#REF!))/(SUM(Y308:AA308)*AA$415),0)</f>
        <v>0</v>
      </c>
      <c r="Y308" s="19" t="e">
        <f ca="1">SUMIF(#REF!,"*-Si-VEF-*-"&amp;$A308&amp;"-"&amp;Y$2,INDIRECT("'BD Ppto'!"&amp;#REF!))</f>
        <v>#REF!</v>
      </c>
      <c r="Z308" s="20" t="e">
        <f ca="1">SUMIF(#REF!,"*-Si-VEQ-*-"&amp;$A308&amp;"-"&amp;Y$2,INDIRECT("'BD Ppto'!"&amp;#REF!))</f>
        <v>#REF!</v>
      </c>
      <c r="AA308" s="21" t="e">
        <f ca="1">SUMIF(#REF!,"*-Si-USD-*-"&amp;$A308&amp;"-"&amp;Y$2,INDIRECT("'BD Ppto'!"&amp;#REF!))</f>
        <v>#REF!</v>
      </c>
      <c r="AC308" s="28">
        <f ca="1">IFERROR(1000*SUMIF(#REF!,"*-Si-*-Si-"&amp;$A308&amp;"-"&amp;AD$2,INDIRECT("'BD Ppto'!"&amp;#REF!))/(SUM(AD308:AF308)*AF$415),0)</f>
        <v>0</v>
      </c>
      <c r="AD308" s="22" t="e">
        <f ca="1">SUMIF(#REF!,"*-Si-VEF-Si-"&amp;$A308&amp;"-"&amp;AD$2,INDIRECT("'BD Ppto'!"&amp;#REF!))</f>
        <v>#REF!</v>
      </c>
      <c r="AE308" s="23" t="e">
        <f ca="1">SUMIF(#REF!,"*-Si-VEQ-Si-"&amp;$A308&amp;"-"&amp;AD$2,INDIRECT("'BD Ppto'!"&amp;#REF!))</f>
        <v>#REF!</v>
      </c>
      <c r="AF308" s="24" t="e">
        <f ca="1">SUMIF(#REF!,"*-Si-USD-Si-"&amp;$A308&amp;"-"&amp;AD$2,INDIRECT("'BD Ppto'!"&amp;#REF!))</f>
        <v>#REF!</v>
      </c>
      <c r="AI308" s="27">
        <f>IFERROR(1000*SUMIF(#REF!,"*-Si-*-*-"&amp;$A308&amp;"-"&amp;$AJ$2,#REF!)/((SUMIF(#REF!,"*-Si-*-*-"&amp;$A308&amp;"-"&amp;$AJ$2,#REF!))*$AV$6),0)</f>
        <v>0</v>
      </c>
      <c r="AJ308" s="25" t="e">
        <f>SUMIF(#REF!,"*-Si-VEF-*-"&amp;$A308&amp;"-"&amp;$AJ$2,#REF!)</f>
        <v>#REF!</v>
      </c>
      <c r="AK308" s="19" t="e">
        <f>SUMIF(#REF!,"*-Si-VEF-*-"&amp;$A308&amp;"-"&amp;$AJ$2,#REF!)</f>
        <v>#REF!</v>
      </c>
      <c r="AL308" s="19" t="e">
        <f>(SUMIF(#REF!,"*-Si-VEF-*-"&amp;$A308&amp;"-"&amp;$AJ$2,#REF!)*AL$6-SUMIF(#REF!,"*-Si-VEF-*-"&amp;$A308&amp;"-"&amp;$AJ$2,#REF!)*AK$6)/AL$5</f>
        <v>#REF!</v>
      </c>
      <c r="AM308" s="19" t="e">
        <f>(SUMIF(#REF!,"*-Si-VEF-*-"&amp;$A308&amp;"-"&amp;$AJ$2,#REF!)*AM$6-SUMIF(#REF!,"*-Si-VEF-*-"&amp;$A308&amp;"-"&amp;$AJ$2,#REF!)*AL$6)/AM$5</f>
        <v>#REF!</v>
      </c>
      <c r="AN308" s="19" t="e">
        <f>(SUMIF(#REF!,"*-Si-VEF-*-"&amp;$A308&amp;"-"&amp;$AJ$2,#REF!)*AN$6-SUMIF(#REF!,"*-Si-VEF-*-"&amp;$A308&amp;"-"&amp;$AJ$2,#REF!)*AM$6)/AN$5</f>
        <v>#REF!</v>
      </c>
      <c r="AO308" s="19" t="e">
        <f>(SUMIF(#REF!,"*-Si-VEF-*-"&amp;$A308&amp;"-"&amp;$AJ$2,#REF!)*AO$6-SUMIF(#REF!,"*-Si-VEF-*-"&amp;$A308&amp;"-"&amp;$AJ$2,#REF!)*AN$6)/AO$5</f>
        <v>#REF!</v>
      </c>
      <c r="AP308" s="19" t="e">
        <f>(SUMIF(#REF!,"*-Si-VEF-*-"&amp;$A308&amp;"-"&amp;$AJ$2,#REF!)*AP$6-SUMIF(#REF!,"*-Si-VEF-*-"&amp;$A308&amp;"-"&amp;$AJ$2,#REF!)*AO$6)/AP$5</f>
        <v>#REF!</v>
      </c>
      <c r="AQ308" s="19" t="e">
        <f>(SUMIF(#REF!,"*-Si-VEF-*-"&amp;$A308&amp;"-"&amp;$AJ$2,#REF!)*AQ$6-SUMIF(#REF!,"*-Si-VEF-*-"&amp;$A308&amp;"-"&amp;$AJ$2,#REF!)*AP$6)/AQ$5</f>
        <v>#REF!</v>
      </c>
      <c r="AR308" s="19" t="e">
        <f>(SUMIF(#REF!,"*-Si-VEF-*-"&amp;$A308&amp;"-"&amp;$AJ$2,#REF!)*AR$6-SUMIF(#REF!,"*-Si-VEF-*-"&amp;$A308&amp;"-"&amp;$AJ$2,#REF!)*AQ$6)/AR$5</f>
        <v>#REF!</v>
      </c>
      <c r="AS308" s="19" t="e">
        <f>(SUMIF(#REF!,"*-Si-VEF-*-"&amp;$A308&amp;"-"&amp;$AJ$2,#REF!)*AS$6-SUMIF(#REF!,"*-Si-VEF-*-"&amp;$A308&amp;"-"&amp;$AJ$2,#REF!)*AR$6)/AS$5</f>
        <v>#REF!</v>
      </c>
      <c r="AT308" s="19" t="e">
        <f>(SUMIF(#REF!,"*-Si-VEF-*-"&amp;$A308&amp;"-"&amp;$AJ$2,#REF!)*AT$6-SUMIF(#REF!,"*-Si-VEF-*-"&amp;$A308&amp;"-"&amp;$AJ$2,#REF!)*AS$6)/AT$5</f>
        <v>#REF!</v>
      </c>
      <c r="AU308" s="19" t="e">
        <f>(SUMIF(#REF!,"*-Si-VEF-*-"&amp;$A308&amp;"-"&amp;$AJ$2,#REF!)*AU$6-SUMIF(#REF!,"*-Si-VEF-*-"&amp;$A308&amp;"-"&amp;$AJ$2,#REF!)*AT$6)/AU$5</f>
        <v>#REF!</v>
      </c>
      <c r="AV308" s="19" t="e">
        <f>(SUMIF(#REF!,"*-Si-VEF-*-"&amp;$A308&amp;"-"&amp;$AJ$2,#REF!)*AV$6-SUMIF(#REF!,"*-Si-VEF-*-"&amp;$A308&amp;"-"&amp;$AJ$2,#REF!)*AU$6)/AV$5</f>
        <v>#REF!</v>
      </c>
      <c r="AX308" s="25" t="e">
        <f>SUMIF(#REF!,"*-Si-VEQ-*-"&amp;$A308&amp;"-"&amp;$AJ$2,#REF!)</f>
        <v>#REF!</v>
      </c>
      <c r="AY308" s="20" t="e">
        <f>SUMIF(#REF!,"*-Si-VEQ-*-"&amp;$A308&amp;"-"&amp;$AJ$2,#REF!)</f>
        <v>#REF!</v>
      </c>
      <c r="AZ308" s="20" t="e">
        <f>(SUMIF(#REF!,"*-Si-VEQ-*-"&amp;$A308&amp;"-"&amp;$AJ$2,#REF!)*AZ$6-SUMIF(#REF!,"*-Si-VEQ-*-"&amp;$A308&amp;"-"&amp;$AJ$2,#REF!)*AY$6)/AZ$5</f>
        <v>#REF!</v>
      </c>
      <c r="BA308" s="20" t="e">
        <f>(SUMIF(#REF!,"*-Si-VEQ-*-"&amp;$A308&amp;"-"&amp;$AJ$2,#REF!)*BA$6-SUMIF(#REF!,"*-Si-VEQ-*-"&amp;$A308&amp;"-"&amp;$AJ$2,#REF!)*AZ$6)/BA$5</f>
        <v>#REF!</v>
      </c>
      <c r="BB308" s="20" t="e">
        <f>(SUMIF(#REF!,"*-Si-VEQ-*-"&amp;$A308&amp;"-"&amp;$AJ$2,#REF!)*BB$6-SUMIF(#REF!,"*-Si-VEQ-*-"&amp;$A308&amp;"-"&amp;$AJ$2,#REF!)*BA$6)/BB$5</f>
        <v>#REF!</v>
      </c>
      <c r="BC308" s="20" t="e">
        <f>(SUMIF(#REF!,"*-Si-VEQ-*-"&amp;$A308&amp;"-"&amp;$AJ$2,#REF!)*BC$6-SUMIF(#REF!,"*-Si-VEQ-*-"&amp;$A308&amp;"-"&amp;$AJ$2,#REF!)*BB$6)/BC$5</f>
        <v>#REF!</v>
      </c>
      <c r="BD308" s="20" t="e">
        <f>(SUMIF(#REF!,"*-Si-VEQ-*-"&amp;$A308&amp;"-"&amp;$AJ$2,#REF!)*BD$6-SUMIF(#REF!,"*-Si-VEQ-*-"&amp;$A308&amp;"-"&amp;$AJ$2,#REF!)*BC$6)/BD$5</f>
        <v>#REF!</v>
      </c>
      <c r="BE308" s="20" t="e">
        <f>(SUMIF(#REF!,"*-Si-VEQ-*-"&amp;$A308&amp;"-"&amp;$AJ$2,#REF!)*BE$6-SUMIF(#REF!,"*-Si-VEQ-*-"&amp;$A308&amp;"-"&amp;$AJ$2,#REF!)*BD$6)/BE$5</f>
        <v>#REF!</v>
      </c>
      <c r="BF308" s="20" t="e">
        <f>(SUMIF(#REF!,"*-Si-VEQ-*-"&amp;$A308&amp;"-"&amp;$AJ$2,#REF!)*BF$6-SUMIF(#REF!,"*-Si-VEQ-*-"&amp;$A308&amp;"-"&amp;$AJ$2,#REF!)*BE$6)/BF$5</f>
        <v>#REF!</v>
      </c>
      <c r="BG308" s="20" t="e">
        <f>(SUMIF(#REF!,"*-Si-VEQ-*-"&amp;$A308&amp;"-"&amp;$AJ$2,#REF!)*BG$6-SUMIF(#REF!,"*-Si-VEQ-*-"&amp;$A308&amp;"-"&amp;$AJ$2,#REF!)*BF$6)/BG$5</f>
        <v>#REF!</v>
      </c>
      <c r="BH308" s="20" t="e">
        <f>(SUMIF(#REF!,"*-Si-VEQ-*-"&amp;$A308&amp;"-"&amp;$AJ$2,#REF!)*BH$6-SUMIF(#REF!,"*-Si-VEQ-*-"&amp;$A308&amp;"-"&amp;$AJ$2,#REF!)*BG$6)/BH$5</f>
        <v>#REF!</v>
      </c>
      <c r="BI308" s="20" t="e">
        <f>(SUMIF(#REF!,"*-Si-VEQ-*-"&amp;$A308&amp;"-"&amp;$AJ$2,#REF!)*BI$6-SUMIF(#REF!,"*-Si-VEQ-*-"&amp;$A308&amp;"-"&amp;$AJ$2,#REF!)*BH$6)/BI$5</f>
        <v>#REF!</v>
      </c>
      <c r="BJ308" s="20" t="e">
        <f>(SUMIF(#REF!,"*-Si-VEQ-*-"&amp;$A308&amp;"-"&amp;$AJ$2,#REF!)*BJ$6-SUMIF(#REF!,"*-Si-VEQ-*-"&amp;$A308&amp;"-"&amp;$AJ$2,#REF!)*BI$6)/BJ$5</f>
        <v>#REF!</v>
      </c>
      <c r="BL308" s="25" t="e">
        <f>SUMIF(#REF!,"*-Si-USD-*-"&amp;$A308&amp;"-"&amp;$AJ$2,#REF!)</f>
        <v>#REF!</v>
      </c>
      <c r="BM308" s="21" t="e">
        <f>SUMIF(#REF!,"*-Si-USD-*-"&amp;$A308&amp;"-"&amp;$AJ$2,#REF!)</f>
        <v>#REF!</v>
      </c>
      <c r="BN308" s="21" t="e">
        <f>(SUMIF(#REF!,"*-Si-USD-*-"&amp;$A308&amp;"-"&amp;$AJ$2,#REF!)*BN$6-SUMIF(#REF!,"*-Si-USD-*-"&amp;$A308&amp;"-"&amp;$AJ$2,#REF!)*BM$6)/BN$5</f>
        <v>#REF!</v>
      </c>
      <c r="BO308" s="21" t="e">
        <f>(SUMIF(#REF!,"*-Si-USD-*-"&amp;$A308&amp;"-"&amp;$AJ$2,#REF!)*BO$6-SUMIF(#REF!,"*-Si-USD-*-"&amp;$A308&amp;"-"&amp;$AJ$2,#REF!)*BN$6)/BO$5</f>
        <v>#REF!</v>
      </c>
      <c r="BP308" s="21" t="e">
        <f>(SUMIF(#REF!,"*-Si-USD-*-"&amp;$A308&amp;"-"&amp;$AJ$2,#REF!)*BP$6-SUMIF(#REF!,"*-Si-USD-*-"&amp;$A308&amp;"-"&amp;$AJ$2,#REF!)*BO$6)/BP$5</f>
        <v>#REF!</v>
      </c>
      <c r="BQ308" s="21" t="e">
        <f>(SUMIF(#REF!,"*-Si-USD-*-"&amp;$A308&amp;"-"&amp;$AJ$2,#REF!)*BQ$6-SUMIF(#REF!,"*-Si-USD-*-"&amp;$A308&amp;"-"&amp;$AJ$2,#REF!)*BP$6)/BQ$5</f>
        <v>#REF!</v>
      </c>
      <c r="BR308" s="21" t="e">
        <f>(SUMIF(#REF!,"*-Si-USD-*-"&amp;$A308&amp;"-"&amp;$AJ$2,#REF!)*BR$6-SUMIF(#REF!,"*-Si-USD-*-"&amp;$A308&amp;"-"&amp;$AJ$2,#REF!)*BQ$6)/BR$5</f>
        <v>#REF!</v>
      </c>
      <c r="BS308" s="21" t="e">
        <f>(SUMIF(#REF!,"*-Si-USD-*-"&amp;$A308&amp;"-"&amp;$AJ$2,#REF!)*BS$6-SUMIF(#REF!,"*-Si-USD-*-"&amp;$A308&amp;"-"&amp;$AJ$2,#REF!)*BR$6)/BS$5</f>
        <v>#REF!</v>
      </c>
      <c r="BT308" s="21" t="e">
        <f>(SUMIF(#REF!,"*-Si-USD-*-"&amp;$A308&amp;"-"&amp;$AJ$2,#REF!)*BT$6-SUMIF(#REF!,"*-Si-USD-*-"&amp;$A308&amp;"-"&amp;$AJ$2,#REF!)*BS$6)/BT$5</f>
        <v>#REF!</v>
      </c>
      <c r="BU308" s="21" t="e">
        <f>(SUMIF(#REF!,"*-Si-USD-*-"&amp;$A308&amp;"-"&amp;$AJ$2,#REF!)*BU$6-SUMIF(#REF!,"*-Si-USD-*-"&amp;$A308&amp;"-"&amp;$AJ$2,#REF!)*BT$6)/BU$5</f>
        <v>#REF!</v>
      </c>
      <c r="BV308" s="21" t="e">
        <f>(SUMIF(#REF!,"*-Si-USD-*-"&amp;$A308&amp;"-"&amp;$AJ$2,#REF!)*BV$6-SUMIF(#REF!,"*-Si-USD-*-"&amp;$A308&amp;"-"&amp;$AJ$2,#REF!)*BU$6)/BV$5</f>
        <v>#REF!</v>
      </c>
      <c r="BW308" s="21" t="e">
        <f>(SUMIF(#REF!,"*-Si-USD-*-"&amp;$A308&amp;"-"&amp;$AJ$2,#REF!)*BW$6-SUMIF(#REF!,"*-Si-USD-*-"&amp;$A308&amp;"-"&amp;$AJ$2,#REF!)*BV$6)/BW$5</f>
        <v>#REF!</v>
      </c>
      <c r="BX308" s="21" t="e">
        <f>(SUMIF(#REF!,"*-Si-USD-*-"&amp;$A308&amp;"-"&amp;$AJ$2,#REF!)*BX$6-SUMIF(#REF!,"*-Si-USD-*-"&amp;$A308&amp;"-"&amp;$AJ$2,#REF!)*BW$6)/BX$5</f>
        <v>#REF!</v>
      </c>
      <c r="CB308" s="28">
        <f>IFERROR(1000*SUMIF(#REF!,"*-Si-*-Si-"&amp;$A308&amp;"-"&amp;$AJ$2,#REF!)/(SUM(CC308:CE308)*$BX$6),0)</f>
        <v>0</v>
      </c>
      <c r="CC308" s="22" t="e">
        <f>SUMIF(#REF!,"*-Si-VEF-Si-"&amp;$A308&amp;"-"&amp;$AJ$2,#REF!)</f>
        <v>#REF!</v>
      </c>
      <c r="CD308" s="23" t="e">
        <f>SUMIF(#REF!,"*-Si-VEQ-Si-"&amp;$A308&amp;"-"&amp;$AJ$2,#REF!)</f>
        <v>#REF!</v>
      </c>
      <c r="CE308" s="24" t="e">
        <f>SUMIF(#REF!,"*-Si-USD-Si-"&amp;$A308&amp;"-"&amp;$AJ$2,#REF!)</f>
        <v>#REF!</v>
      </c>
      <c r="CI308" s="15" t="str">
        <f t="shared" si="57"/>
        <v>E308</v>
      </c>
      <c r="CK308" s="16">
        <v>5</v>
      </c>
      <c r="CL308" s="16">
        <v>4</v>
      </c>
      <c r="CM308" s="16">
        <v>4</v>
      </c>
    </row>
    <row r="309" spans="1:91" ht="20.100000000000001" customHeight="1" x14ac:dyDescent="0.25">
      <c r="A309" s="18" t="s">
        <v>481</v>
      </c>
      <c r="E309" s="15" t="s">
        <v>481</v>
      </c>
      <c r="G309" s="15" t="str">
        <f t="shared" si="59"/>
        <v>D309</v>
      </c>
      <c r="I309" s="27">
        <f ca="1">IFERROR(1000*SUMIF(#REF!,"*-Si-*-*-"&amp;$A309&amp;"-"&amp;J$2,INDIRECT("'BD Ppto'!"&amp;#REF!))/(SUM(J309:L309)*L$415),0)</f>
        <v>0</v>
      </c>
      <c r="J309" s="19" t="e">
        <f ca="1">SUMIF(#REF!,"*-Si-VEF-*-"&amp;$A309&amp;"-"&amp;$J$2,INDIRECT("'BD Ppto'!"&amp;#REF!))</f>
        <v>#REF!</v>
      </c>
      <c r="K309" s="20" t="e">
        <f ca="1">SUMIF(#REF!,"*-Si-VEQ-*-"&amp;$A309&amp;"-"&amp;$J$2,INDIRECT("'BD Ppto'!"&amp;#REF!))</f>
        <v>#REF!</v>
      </c>
      <c r="L309" s="21" t="e">
        <f ca="1">SUMIF(#REF!,"*-Si-USD-*-"&amp;$A309&amp;"-"&amp;$J$2,INDIRECT("'BD Ppto'!"&amp;#REF!))</f>
        <v>#REF!</v>
      </c>
      <c r="N309" s="27">
        <f ca="1">IFERROR(1000*SUMIF(#REF!,"*-Si-*-*-"&amp;$A309&amp;"-"&amp;O$2,INDIRECT("'BD Ppto'!"&amp;#REF!))/(SUM(O309:Q309)*Q$415),0)</f>
        <v>0</v>
      </c>
      <c r="O309" s="19" t="e">
        <f ca="1">SUMIF(#REF!,"*-Si-VEF-*-"&amp;$A309&amp;"-"&amp;O$2,INDIRECT("'BD Ppto'!"&amp;#REF!))</f>
        <v>#REF!</v>
      </c>
      <c r="P309" s="20" t="e">
        <f ca="1">SUMIF(#REF!,"*-Si-VEQ-*-"&amp;$A309&amp;"-"&amp;O$2,INDIRECT("'BD Ppto'!"&amp;#REF!))</f>
        <v>#REF!</v>
      </c>
      <c r="Q309" s="21" t="e">
        <f ca="1">SUMIF(#REF!,"*-Si-USD-*-"&amp;$A309&amp;"-"&amp;O$2,INDIRECT("'BD Ppto'!"&amp;#REF!))</f>
        <v>#REF!</v>
      </c>
      <c r="S309" s="27">
        <f ca="1">IFERROR(1000*SUMIF(#REF!,"*-Si-*-*-"&amp;$A309&amp;"-"&amp;T$2,INDIRECT("'BD Ppto'!"&amp;#REF!))/(SUM(T309:V309)*V$415),0)</f>
        <v>0</v>
      </c>
      <c r="T309" s="19" t="e">
        <f ca="1">SUMIF(#REF!,"*-Si-VEF-*-"&amp;$A309&amp;"-"&amp;T$2,INDIRECT("'BD Ppto'!"&amp;#REF!))</f>
        <v>#REF!</v>
      </c>
      <c r="U309" s="20" t="e">
        <f ca="1">SUMIF(#REF!,"*-Si-VEQ-*-"&amp;$A309&amp;"-"&amp;T$2,INDIRECT("'BD Ppto'!"&amp;#REF!))</f>
        <v>#REF!</v>
      </c>
      <c r="V309" s="21" t="e">
        <f ca="1">SUMIF(#REF!,"*-Si-USD-*-"&amp;$A309&amp;"-"&amp;T$2,INDIRECT("'BD Ppto'!"&amp;#REF!))</f>
        <v>#REF!</v>
      </c>
      <c r="X309" s="27">
        <f ca="1">IFERROR(1000*SUMIF(#REF!,"*-Si-*-*-"&amp;$A309&amp;"-"&amp;Y$2,INDIRECT("'BD Ppto'!"&amp;#REF!))/(SUM(Y309:AA309)*AA$415),0)</f>
        <v>0</v>
      </c>
      <c r="Y309" s="19" t="e">
        <f ca="1">SUMIF(#REF!,"*-Si-VEF-*-"&amp;$A309&amp;"-"&amp;Y$2,INDIRECT("'BD Ppto'!"&amp;#REF!))</f>
        <v>#REF!</v>
      </c>
      <c r="Z309" s="20" t="e">
        <f ca="1">SUMIF(#REF!,"*-Si-VEQ-*-"&amp;$A309&amp;"-"&amp;Y$2,INDIRECT("'BD Ppto'!"&amp;#REF!))</f>
        <v>#REF!</v>
      </c>
      <c r="AA309" s="21" t="e">
        <f ca="1">SUMIF(#REF!,"*-Si-USD-*-"&amp;$A309&amp;"-"&amp;Y$2,INDIRECT("'BD Ppto'!"&amp;#REF!))</f>
        <v>#REF!</v>
      </c>
      <c r="AC309" s="28">
        <f ca="1">IFERROR(1000*SUMIF(#REF!,"*-Si-*-Si-"&amp;$A309&amp;"-"&amp;AD$2,INDIRECT("'BD Ppto'!"&amp;#REF!))/(SUM(AD309:AF309)*AF$415),0)</f>
        <v>0</v>
      </c>
      <c r="AD309" s="22" t="e">
        <f ca="1">SUMIF(#REF!,"*-Si-VEF-Si-"&amp;$A309&amp;"-"&amp;AD$2,INDIRECT("'BD Ppto'!"&amp;#REF!))</f>
        <v>#REF!</v>
      </c>
      <c r="AE309" s="23" t="e">
        <f ca="1">SUMIF(#REF!,"*-Si-VEQ-Si-"&amp;$A309&amp;"-"&amp;AD$2,INDIRECT("'BD Ppto'!"&amp;#REF!))</f>
        <v>#REF!</v>
      </c>
      <c r="AF309" s="24" t="e">
        <f ca="1">SUMIF(#REF!,"*-Si-USD-Si-"&amp;$A309&amp;"-"&amp;AD$2,INDIRECT("'BD Ppto'!"&amp;#REF!))</f>
        <v>#REF!</v>
      </c>
      <c r="AI309" s="27">
        <f>IFERROR(1000*SUMIF(#REF!,"*-Si-*-*-"&amp;$A309&amp;"-"&amp;$AJ$2,#REF!)/((SUMIF(#REF!,"*-Si-*-*-"&amp;$A309&amp;"-"&amp;$AJ$2,#REF!))*$AV$6),0)</f>
        <v>0</v>
      </c>
      <c r="AJ309" s="25" t="e">
        <f>SUMIF(#REF!,"*-Si-VEF-*-"&amp;$A309&amp;"-"&amp;$AJ$2,#REF!)</f>
        <v>#REF!</v>
      </c>
      <c r="AK309" s="19" t="e">
        <f>SUMIF(#REF!,"*-Si-VEF-*-"&amp;$A309&amp;"-"&amp;$AJ$2,#REF!)</f>
        <v>#REF!</v>
      </c>
      <c r="AL309" s="19" t="e">
        <f>(SUMIF(#REF!,"*-Si-VEF-*-"&amp;$A309&amp;"-"&amp;$AJ$2,#REF!)*AL$6-SUMIF(#REF!,"*-Si-VEF-*-"&amp;$A309&amp;"-"&amp;$AJ$2,#REF!)*AK$6)/AL$5</f>
        <v>#REF!</v>
      </c>
      <c r="AM309" s="19" t="e">
        <f>(SUMIF(#REF!,"*-Si-VEF-*-"&amp;$A309&amp;"-"&amp;$AJ$2,#REF!)*AM$6-SUMIF(#REF!,"*-Si-VEF-*-"&amp;$A309&amp;"-"&amp;$AJ$2,#REF!)*AL$6)/AM$5</f>
        <v>#REF!</v>
      </c>
      <c r="AN309" s="19" t="e">
        <f>(SUMIF(#REF!,"*-Si-VEF-*-"&amp;$A309&amp;"-"&amp;$AJ$2,#REF!)*AN$6-SUMIF(#REF!,"*-Si-VEF-*-"&amp;$A309&amp;"-"&amp;$AJ$2,#REF!)*AM$6)/AN$5</f>
        <v>#REF!</v>
      </c>
      <c r="AO309" s="19" t="e">
        <f>(SUMIF(#REF!,"*-Si-VEF-*-"&amp;$A309&amp;"-"&amp;$AJ$2,#REF!)*AO$6-SUMIF(#REF!,"*-Si-VEF-*-"&amp;$A309&amp;"-"&amp;$AJ$2,#REF!)*AN$6)/AO$5</f>
        <v>#REF!</v>
      </c>
      <c r="AP309" s="19" t="e">
        <f>(SUMIF(#REF!,"*-Si-VEF-*-"&amp;$A309&amp;"-"&amp;$AJ$2,#REF!)*AP$6-SUMIF(#REF!,"*-Si-VEF-*-"&amp;$A309&amp;"-"&amp;$AJ$2,#REF!)*AO$6)/AP$5</f>
        <v>#REF!</v>
      </c>
      <c r="AQ309" s="19" t="e">
        <f>(SUMIF(#REF!,"*-Si-VEF-*-"&amp;$A309&amp;"-"&amp;$AJ$2,#REF!)*AQ$6-SUMIF(#REF!,"*-Si-VEF-*-"&amp;$A309&amp;"-"&amp;$AJ$2,#REF!)*AP$6)/AQ$5</f>
        <v>#REF!</v>
      </c>
      <c r="AR309" s="19" t="e">
        <f>(SUMIF(#REF!,"*-Si-VEF-*-"&amp;$A309&amp;"-"&amp;$AJ$2,#REF!)*AR$6-SUMIF(#REF!,"*-Si-VEF-*-"&amp;$A309&amp;"-"&amp;$AJ$2,#REF!)*AQ$6)/AR$5</f>
        <v>#REF!</v>
      </c>
      <c r="AS309" s="19" t="e">
        <f>(SUMIF(#REF!,"*-Si-VEF-*-"&amp;$A309&amp;"-"&amp;$AJ$2,#REF!)*AS$6-SUMIF(#REF!,"*-Si-VEF-*-"&amp;$A309&amp;"-"&amp;$AJ$2,#REF!)*AR$6)/AS$5</f>
        <v>#REF!</v>
      </c>
      <c r="AT309" s="19" t="e">
        <f>(SUMIF(#REF!,"*-Si-VEF-*-"&amp;$A309&amp;"-"&amp;$AJ$2,#REF!)*AT$6-SUMIF(#REF!,"*-Si-VEF-*-"&amp;$A309&amp;"-"&amp;$AJ$2,#REF!)*AS$6)/AT$5</f>
        <v>#REF!</v>
      </c>
      <c r="AU309" s="19" t="e">
        <f>(SUMIF(#REF!,"*-Si-VEF-*-"&amp;$A309&amp;"-"&amp;$AJ$2,#REF!)*AU$6-SUMIF(#REF!,"*-Si-VEF-*-"&amp;$A309&amp;"-"&amp;$AJ$2,#REF!)*AT$6)/AU$5</f>
        <v>#REF!</v>
      </c>
      <c r="AV309" s="19" t="e">
        <f>(SUMIF(#REF!,"*-Si-VEF-*-"&amp;$A309&amp;"-"&amp;$AJ$2,#REF!)*AV$6-SUMIF(#REF!,"*-Si-VEF-*-"&amp;$A309&amp;"-"&amp;$AJ$2,#REF!)*AU$6)/AV$5</f>
        <v>#REF!</v>
      </c>
      <c r="AX309" s="25" t="e">
        <f>SUMIF(#REF!,"*-Si-VEQ-*-"&amp;$A309&amp;"-"&amp;$AJ$2,#REF!)</f>
        <v>#REF!</v>
      </c>
      <c r="AY309" s="20" t="e">
        <f>SUMIF(#REF!,"*-Si-VEQ-*-"&amp;$A309&amp;"-"&amp;$AJ$2,#REF!)</f>
        <v>#REF!</v>
      </c>
      <c r="AZ309" s="20" t="e">
        <f>(SUMIF(#REF!,"*-Si-VEQ-*-"&amp;$A309&amp;"-"&amp;$AJ$2,#REF!)*AZ$6-SUMIF(#REF!,"*-Si-VEQ-*-"&amp;$A309&amp;"-"&amp;$AJ$2,#REF!)*AY$6)/AZ$5</f>
        <v>#REF!</v>
      </c>
      <c r="BA309" s="20" t="e">
        <f>(SUMIF(#REF!,"*-Si-VEQ-*-"&amp;$A309&amp;"-"&amp;$AJ$2,#REF!)*BA$6-SUMIF(#REF!,"*-Si-VEQ-*-"&amp;$A309&amp;"-"&amp;$AJ$2,#REF!)*AZ$6)/BA$5</f>
        <v>#REF!</v>
      </c>
      <c r="BB309" s="20" t="e">
        <f>(SUMIF(#REF!,"*-Si-VEQ-*-"&amp;$A309&amp;"-"&amp;$AJ$2,#REF!)*BB$6-SUMIF(#REF!,"*-Si-VEQ-*-"&amp;$A309&amp;"-"&amp;$AJ$2,#REF!)*BA$6)/BB$5</f>
        <v>#REF!</v>
      </c>
      <c r="BC309" s="20" t="e">
        <f>(SUMIF(#REF!,"*-Si-VEQ-*-"&amp;$A309&amp;"-"&amp;$AJ$2,#REF!)*BC$6-SUMIF(#REF!,"*-Si-VEQ-*-"&amp;$A309&amp;"-"&amp;$AJ$2,#REF!)*BB$6)/BC$5</f>
        <v>#REF!</v>
      </c>
      <c r="BD309" s="20" t="e">
        <f>(SUMIF(#REF!,"*-Si-VEQ-*-"&amp;$A309&amp;"-"&amp;$AJ$2,#REF!)*BD$6-SUMIF(#REF!,"*-Si-VEQ-*-"&amp;$A309&amp;"-"&amp;$AJ$2,#REF!)*BC$6)/BD$5</f>
        <v>#REF!</v>
      </c>
      <c r="BE309" s="20" t="e">
        <f>(SUMIF(#REF!,"*-Si-VEQ-*-"&amp;$A309&amp;"-"&amp;$AJ$2,#REF!)*BE$6-SUMIF(#REF!,"*-Si-VEQ-*-"&amp;$A309&amp;"-"&amp;$AJ$2,#REF!)*BD$6)/BE$5</f>
        <v>#REF!</v>
      </c>
      <c r="BF309" s="20" t="e">
        <f>(SUMIF(#REF!,"*-Si-VEQ-*-"&amp;$A309&amp;"-"&amp;$AJ$2,#REF!)*BF$6-SUMIF(#REF!,"*-Si-VEQ-*-"&amp;$A309&amp;"-"&amp;$AJ$2,#REF!)*BE$6)/BF$5</f>
        <v>#REF!</v>
      </c>
      <c r="BG309" s="20" t="e">
        <f>(SUMIF(#REF!,"*-Si-VEQ-*-"&amp;$A309&amp;"-"&amp;$AJ$2,#REF!)*BG$6-SUMIF(#REF!,"*-Si-VEQ-*-"&amp;$A309&amp;"-"&amp;$AJ$2,#REF!)*BF$6)/BG$5</f>
        <v>#REF!</v>
      </c>
      <c r="BH309" s="20" t="e">
        <f>(SUMIF(#REF!,"*-Si-VEQ-*-"&amp;$A309&amp;"-"&amp;$AJ$2,#REF!)*BH$6-SUMIF(#REF!,"*-Si-VEQ-*-"&amp;$A309&amp;"-"&amp;$AJ$2,#REF!)*BG$6)/BH$5</f>
        <v>#REF!</v>
      </c>
      <c r="BI309" s="20" t="e">
        <f>(SUMIF(#REF!,"*-Si-VEQ-*-"&amp;$A309&amp;"-"&amp;$AJ$2,#REF!)*BI$6-SUMIF(#REF!,"*-Si-VEQ-*-"&amp;$A309&amp;"-"&amp;$AJ$2,#REF!)*BH$6)/BI$5</f>
        <v>#REF!</v>
      </c>
      <c r="BJ309" s="20" t="e">
        <f>(SUMIF(#REF!,"*-Si-VEQ-*-"&amp;$A309&amp;"-"&amp;$AJ$2,#REF!)*BJ$6-SUMIF(#REF!,"*-Si-VEQ-*-"&amp;$A309&amp;"-"&amp;$AJ$2,#REF!)*BI$6)/BJ$5</f>
        <v>#REF!</v>
      </c>
      <c r="BL309" s="25" t="e">
        <f>SUMIF(#REF!,"*-Si-USD-*-"&amp;$A309&amp;"-"&amp;$AJ$2,#REF!)</f>
        <v>#REF!</v>
      </c>
      <c r="BM309" s="21" t="e">
        <f>SUMIF(#REF!,"*-Si-USD-*-"&amp;$A309&amp;"-"&amp;$AJ$2,#REF!)</f>
        <v>#REF!</v>
      </c>
      <c r="BN309" s="21" t="e">
        <f>(SUMIF(#REF!,"*-Si-USD-*-"&amp;$A309&amp;"-"&amp;$AJ$2,#REF!)*BN$6-SUMIF(#REF!,"*-Si-USD-*-"&amp;$A309&amp;"-"&amp;$AJ$2,#REF!)*BM$6)/BN$5</f>
        <v>#REF!</v>
      </c>
      <c r="BO309" s="21" t="e">
        <f>(SUMIF(#REF!,"*-Si-USD-*-"&amp;$A309&amp;"-"&amp;$AJ$2,#REF!)*BO$6-SUMIF(#REF!,"*-Si-USD-*-"&amp;$A309&amp;"-"&amp;$AJ$2,#REF!)*BN$6)/BO$5</f>
        <v>#REF!</v>
      </c>
      <c r="BP309" s="21" t="e">
        <f>(SUMIF(#REF!,"*-Si-USD-*-"&amp;$A309&amp;"-"&amp;$AJ$2,#REF!)*BP$6-SUMIF(#REF!,"*-Si-USD-*-"&amp;$A309&amp;"-"&amp;$AJ$2,#REF!)*BO$6)/BP$5</f>
        <v>#REF!</v>
      </c>
      <c r="BQ309" s="21" t="e">
        <f>(SUMIF(#REF!,"*-Si-USD-*-"&amp;$A309&amp;"-"&amp;$AJ$2,#REF!)*BQ$6-SUMIF(#REF!,"*-Si-USD-*-"&amp;$A309&amp;"-"&amp;$AJ$2,#REF!)*BP$6)/BQ$5</f>
        <v>#REF!</v>
      </c>
      <c r="BR309" s="21" t="e">
        <f>(SUMIF(#REF!,"*-Si-USD-*-"&amp;$A309&amp;"-"&amp;$AJ$2,#REF!)*BR$6-SUMIF(#REF!,"*-Si-USD-*-"&amp;$A309&amp;"-"&amp;$AJ$2,#REF!)*BQ$6)/BR$5</f>
        <v>#REF!</v>
      </c>
      <c r="BS309" s="21" t="e">
        <f>(SUMIF(#REF!,"*-Si-USD-*-"&amp;$A309&amp;"-"&amp;$AJ$2,#REF!)*BS$6-SUMIF(#REF!,"*-Si-USD-*-"&amp;$A309&amp;"-"&amp;$AJ$2,#REF!)*BR$6)/BS$5</f>
        <v>#REF!</v>
      </c>
      <c r="BT309" s="21" t="e">
        <f>(SUMIF(#REF!,"*-Si-USD-*-"&amp;$A309&amp;"-"&amp;$AJ$2,#REF!)*BT$6-SUMIF(#REF!,"*-Si-USD-*-"&amp;$A309&amp;"-"&amp;$AJ$2,#REF!)*BS$6)/BT$5</f>
        <v>#REF!</v>
      </c>
      <c r="BU309" s="21" t="e">
        <f>(SUMIF(#REF!,"*-Si-USD-*-"&amp;$A309&amp;"-"&amp;$AJ$2,#REF!)*BU$6-SUMIF(#REF!,"*-Si-USD-*-"&amp;$A309&amp;"-"&amp;$AJ$2,#REF!)*BT$6)/BU$5</f>
        <v>#REF!</v>
      </c>
      <c r="BV309" s="21" t="e">
        <f>(SUMIF(#REF!,"*-Si-USD-*-"&amp;$A309&amp;"-"&amp;$AJ$2,#REF!)*BV$6-SUMIF(#REF!,"*-Si-USD-*-"&amp;$A309&amp;"-"&amp;$AJ$2,#REF!)*BU$6)/BV$5</f>
        <v>#REF!</v>
      </c>
      <c r="BW309" s="21" t="e">
        <f>(SUMIF(#REF!,"*-Si-USD-*-"&amp;$A309&amp;"-"&amp;$AJ$2,#REF!)*BW$6-SUMIF(#REF!,"*-Si-USD-*-"&amp;$A309&amp;"-"&amp;$AJ$2,#REF!)*BV$6)/BW$5</f>
        <v>#REF!</v>
      </c>
      <c r="BX309" s="21" t="e">
        <f>(SUMIF(#REF!,"*-Si-USD-*-"&amp;$A309&amp;"-"&amp;$AJ$2,#REF!)*BX$6-SUMIF(#REF!,"*-Si-USD-*-"&amp;$A309&amp;"-"&amp;$AJ$2,#REF!)*BW$6)/BX$5</f>
        <v>#REF!</v>
      </c>
      <c r="CB309" s="28">
        <f>IFERROR(1000*SUMIF(#REF!,"*-Si-*-Si-"&amp;$A309&amp;"-"&amp;$AJ$2,#REF!)/(SUM(CC309:CE309)*$BX$6),0)</f>
        <v>0</v>
      </c>
      <c r="CC309" s="22" t="e">
        <f>SUMIF(#REF!,"*-Si-VEF-Si-"&amp;$A309&amp;"-"&amp;$AJ$2,#REF!)</f>
        <v>#REF!</v>
      </c>
      <c r="CD309" s="23" t="e">
        <f>SUMIF(#REF!,"*-Si-VEQ-Si-"&amp;$A309&amp;"-"&amp;$AJ$2,#REF!)</f>
        <v>#REF!</v>
      </c>
      <c r="CE309" s="24" t="e">
        <f>SUMIF(#REF!,"*-Si-USD-Si-"&amp;$A309&amp;"-"&amp;$AJ$2,#REF!)</f>
        <v>#REF!</v>
      </c>
      <c r="CI309" s="15" t="str">
        <f t="shared" si="57"/>
        <v>E309</v>
      </c>
      <c r="CK309" s="16">
        <v>5</v>
      </c>
      <c r="CL309" s="16">
        <v>4</v>
      </c>
      <c r="CM309" s="16">
        <v>4</v>
      </c>
    </row>
    <row r="310" spans="1:91" ht="20.100000000000001" customHeight="1" x14ac:dyDescent="0.25">
      <c r="A310" s="18" t="s">
        <v>482</v>
      </c>
      <c r="E310" s="15" t="s">
        <v>482</v>
      </c>
      <c r="G310" s="15" t="str">
        <f t="shared" si="59"/>
        <v>D310</v>
      </c>
      <c r="I310" s="27">
        <f ca="1">IFERROR(1000*SUMIF(#REF!,"*-Si-*-*-"&amp;$A310&amp;"-"&amp;J$2,INDIRECT("'BD Ppto'!"&amp;#REF!))/(SUM(J310:L310)*L$415),0)</f>
        <v>0</v>
      </c>
      <c r="J310" s="19" t="e">
        <f ca="1">SUMIF(#REF!,"*-Si-VEF-*-"&amp;$A310&amp;"-"&amp;$J$2,INDIRECT("'BD Ppto'!"&amp;#REF!))</f>
        <v>#REF!</v>
      </c>
      <c r="K310" s="20" t="e">
        <f ca="1">SUMIF(#REF!,"*-Si-VEQ-*-"&amp;$A310&amp;"-"&amp;$J$2,INDIRECT("'BD Ppto'!"&amp;#REF!))</f>
        <v>#REF!</v>
      </c>
      <c r="L310" s="21" t="e">
        <f ca="1">SUMIF(#REF!,"*-Si-USD-*-"&amp;$A310&amp;"-"&amp;$J$2,INDIRECT("'BD Ppto'!"&amp;#REF!))</f>
        <v>#REF!</v>
      </c>
      <c r="N310" s="27">
        <f ca="1">IFERROR(1000*SUMIF(#REF!,"*-Si-*-*-"&amp;$A310&amp;"-"&amp;O$2,INDIRECT("'BD Ppto'!"&amp;#REF!))/(SUM(O310:Q310)*Q$415),0)</f>
        <v>0</v>
      </c>
      <c r="O310" s="19" t="e">
        <f ca="1">SUMIF(#REF!,"*-Si-VEF-*-"&amp;$A310&amp;"-"&amp;O$2,INDIRECT("'BD Ppto'!"&amp;#REF!))</f>
        <v>#REF!</v>
      </c>
      <c r="P310" s="20" t="e">
        <f ca="1">SUMIF(#REF!,"*-Si-VEQ-*-"&amp;$A310&amp;"-"&amp;O$2,INDIRECT("'BD Ppto'!"&amp;#REF!))</f>
        <v>#REF!</v>
      </c>
      <c r="Q310" s="21" t="e">
        <f ca="1">SUMIF(#REF!,"*-Si-USD-*-"&amp;$A310&amp;"-"&amp;O$2,INDIRECT("'BD Ppto'!"&amp;#REF!))</f>
        <v>#REF!</v>
      </c>
      <c r="S310" s="27">
        <f ca="1">IFERROR(1000*SUMIF(#REF!,"*-Si-*-*-"&amp;$A310&amp;"-"&amp;T$2,INDIRECT("'BD Ppto'!"&amp;#REF!))/(SUM(T310:V310)*V$415),0)</f>
        <v>0</v>
      </c>
      <c r="T310" s="19" t="e">
        <f ca="1">SUMIF(#REF!,"*-Si-VEF-*-"&amp;$A310&amp;"-"&amp;T$2,INDIRECT("'BD Ppto'!"&amp;#REF!))</f>
        <v>#REF!</v>
      </c>
      <c r="U310" s="20" t="e">
        <f ca="1">SUMIF(#REF!,"*-Si-VEQ-*-"&amp;$A310&amp;"-"&amp;T$2,INDIRECT("'BD Ppto'!"&amp;#REF!))</f>
        <v>#REF!</v>
      </c>
      <c r="V310" s="21" t="e">
        <f ca="1">SUMIF(#REF!,"*-Si-USD-*-"&amp;$A310&amp;"-"&amp;T$2,INDIRECT("'BD Ppto'!"&amp;#REF!))</f>
        <v>#REF!</v>
      </c>
      <c r="X310" s="27">
        <f ca="1">IFERROR(1000*SUMIF(#REF!,"*-Si-*-*-"&amp;$A310&amp;"-"&amp;Y$2,INDIRECT("'BD Ppto'!"&amp;#REF!))/(SUM(Y310:AA310)*AA$415),0)</f>
        <v>0</v>
      </c>
      <c r="Y310" s="19" t="e">
        <f ca="1">SUMIF(#REF!,"*-Si-VEF-*-"&amp;$A310&amp;"-"&amp;Y$2,INDIRECT("'BD Ppto'!"&amp;#REF!))</f>
        <v>#REF!</v>
      </c>
      <c r="Z310" s="20" t="e">
        <f ca="1">SUMIF(#REF!,"*-Si-VEQ-*-"&amp;$A310&amp;"-"&amp;Y$2,INDIRECT("'BD Ppto'!"&amp;#REF!))</f>
        <v>#REF!</v>
      </c>
      <c r="AA310" s="21" t="e">
        <f ca="1">SUMIF(#REF!,"*-Si-USD-*-"&amp;$A310&amp;"-"&amp;Y$2,INDIRECT("'BD Ppto'!"&amp;#REF!))</f>
        <v>#REF!</v>
      </c>
      <c r="AC310" s="28">
        <f ca="1">IFERROR(1000*SUMIF(#REF!,"*-Si-*-Si-"&amp;$A310&amp;"-"&amp;AD$2,INDIRECT("'BD Ppto'!"&amp;#REF!))/(SUM(AD310:AF310)*AF$415),0)</f>
        <v>0</v>
      </c>
      <c r="AD310" s="22" t="e">
        <f ca="1">SUMIF(#REF!,"*-Si-VEF-Si-"&amp;$A310&amp;"-"&amp;AD$2,INDIRECT("'BD Ppto'!"&amp;#REF!))</f>
        <v>#REF!</v>
      </c>
      <c r="AE310" s="23" t="e">
        <f ca="1">SUMIF(#REF!,"*-Si-VEQ-Si-"&amp;$A310&amp;"-"&amp;AD$2,INDIRECT("'BD Ppto'!"&amp;#REF!))</f>
        <v>#REF!</v>
      </c>
      <c r="AF310" s="24" t="e">
        <f ca="1">SUMIF(#REF!,"*-Si-USD-Si-"&amp;$A310&amp;"-"&amp;AD$2,INDIRECT("'BD Ppto'!"&amp;#REF!))</f>
        <v>#REF!</v>
      </c>
      <c r="AI310" s="27">
        <f>IFERROR(1000*SUMIF(#REF!,"*-Si-*-*-"&amp;$A310&amp;"-"&amp;$AJ$2,#REF!)/((SUMIF(#REF!,"*-Si-*-*-"&amp;$A310&amp;"-"&amp;$AJ$2,#REF!))*$AV$6),0)</f>
        <v>0</v>
      </c>
      <c r="AJ310" s="25" t="e">
        <f>SUMIF(#REF!,"*-Si-VEF-*-"&amp;$A310&amp;"-"&amp;$AJ$2,#REF!)</f>
        <v>#REF!</v>
      </c>
      <c r="AK310" s="19" t="e">
        <f>SUMIF(#REF!,"*-Si-VEF-*-"&amp;$A310&amp;"-"&amp;$AJ$2,#REF!)</f>
        <v>#REF!</v>
      </c>
      <c r="AL310" s="19" t="e">
        <f>(SUMIF(#REF!,"*-Si-VEF-*-"&amp;$A310&amp;"-"&amp;$AJ$2,#REF!)*AL$6-SUMIF(#REF!,"*-Si-VEF-*-"&amp;$A310&amp;"-"&amp;$AJ$2,#REF!)*AK$6)/AL$5</f>
        <v>#REF!</v>
      </c>
      <c r="AM310" s="19" t="e">
        <f>(SUMIF(#REF!,"*-Si-VEF-*-"&amp;$A310&amp;"-"&amp;$AJ$2,#REF!)*AM$6-SUMIF(#REF!,"*-Si-VEF-*-"&amp;$A310&amp;"-"&amp;$AJ$2,#REF!)*AL$6)/AM$5</f>
        <v>#REF!</v>
      </c>
      <c r="AN310" s="19" t="e">
        <f>(SUMIF(#REF!,"*-Si-VEF-*-"&amp;$A310&amp;"-"&amp;$AJ$2,#REF!)*AN$6-SUMIF(#REF!,"*-Si-VEF-*-"&amp;$A310&amp;"-"&amp;$AJ$2,#REF!)*AM$6)/AN$5</f>
        <v>#REF!</v>
      </c>
      <c r="AO310" s="19" t="e">
        <f>(SUMIF(#REF!,"*-Si-VEF-*-"&amp;$A310&amp;"-"&amp;$AJ$2,#REF!)*AO$6-SUMIF(#REF!,"*-Si-VEF-*-"&amp;$A310&amp;"-"&amp;$AJ$2,#REF!)*AN$6)/AO$5</f>
        <v>#REF!</v>
      </c>
      <c r="AP310" s="19" t="e">
        <f>(SUMIF(#REF!,"*-Si-VEF-*-"&amp;$A310&amp;"-"&amp;$AJ$2,#REF!)*AP$6-SUMIF(#REF!,"*-Si-VEF-*-"&amp;$A310&amp;"-"&amp;$AJ$2,#REF!)*AO$6)/AP$5</f>
        <v>#REF!</v>
      </c>
      <c r="AQ310" s="19" t="e">
        <f>(SUMIF(#REF!,"*-Si-VEF-*-"&amp;$A310&amp;"-"&amp;$AJ$2,#REF!)*AQ$6-SUMIF(#REF!,"*-Si-VEF-*-"&amp;$A310&amp;"-"&amp;$AJ$2,#REF!)*AP$6)/AQ$5</f>
        <v>#REF!</v>
      </c>
      <c r="AR310" s="19" t="e">
        <f>(SUMIF(#REF!,"*-Si-VEF-*-"&amp;$A310&amp;"-"&amp;$AJ$2,#REF!)*AR$6-SUMIF(#REF!,"*-Si-VEF-*-"&amp;$A310&amp;"-"&amp;$AJ$2,#REF!)*AQ$6)/AR$5</f>
        <v>#REF!</v>
      </c>
      <c r="AS310" s="19" t="e">
        <f>(SUMIF(#REF!,"*-Si-VEF-*-"&amp;$A310&amp;"-"&amp;$AJ$2,#REF!)*AS$6-SUMIF(#REF!,"*-Si-VEF-*-"&amp;$A310&amp;"-"&amp;$AJ$2,#REF!)*AR$6)/AS$5</f>
        <v>#REF!</v>
      </c>
      <c r="AT310" s="19" t="e">
        <f>(SUMIF(#REF!,"*-Si-VEF-*-"&amp;$A310&amp;"-"&amp;$AJ$2,#REF!)*AT$6-SUMIF(#REF!,"*-Si-VEF-*-"&amp;$A310&amp;"-"&amp;$AJ$2,#REF!)*AS$6)/AT$5</f>
        <v>#REF!</v>
      </c>
      <c r="AU310" s="19" t="e">
        <f>(SUMIF(#REF!,"*-Si-VEF-*-"&amp;$A310&amp;"-"&amp;$AJ$2,#REF!)*AU$6-SUMIF(#REF!,"*-Si-VEF-*-"&amp;$A310&amp;"-"&amp;$AJ$2,#REF!)*AT$6)/AU$5</f>
        <v>#REF!</v>
      </c>
      <c r="AV310" s="19" t="e">
        <f>(SUMIF(#REF!,"*-Si-VEF-*-"&amp;$A310&amp;"-"&amp;$AJ$2,#REF!)*AV$6-SUMIF(#REF!,"*-Si-VEF-*-"&amp;$A310&amp;"-"&amp;$AJ$2,#REF!)*AU$6)/AV$5</f>
        <v>#REF!</v>
      </c>
      <c r="AX310" s="25" t="e">
        <f>SUMIF(#REF!,"*-Si-VEQ-*-"&amp;$A310&amp;"-"&amp;$AJ$2,#REF!)</f>
        <v>#REF!</v>
      </c>
      <c r="AY310" s="20" t="e">
        <f>SUMIF(#REF!,"*-Si-VEQ-*-"&amp;$A310&amp;"-"&amp;$AJ$2,#REF!)</f>
        <v>#REF!</v>
      </c>
      <c r="AZ310" s="20" t="e">
        <f>(SUMIF(#REF!,"*-Si-VEQ-*-"&amp;$A310&amp;"-"&amp;$AJ$2,#REF!)*AZ$6-SUMIF(#REF!,"*-Si-VEQ-*-"&amp;$A310&amp;"-"&amp;$AJ$2,#REF!)*AY$6)/AZ$5</f>
        <v>#REF!</v>
      </c>
      <c r="BA310" s="20" t="e">
        <f>(SUMIF(#REF!,"*-Si-VEQ-*-"&amp;$A310&amp;"-"&amp;$AJ$2,#REF!)*BA$6-SUMIF(#REF!,"*-Si-VEQ-*-"&amp;$A310&amp;"-"&amp;$AJ$2,#REF!)*AZ$6)/BA$5</f>
        <v>#REF!</v>
      </c>
      <c r="BB310" s="20" t="e">
        <f>(SUMIF(#REF!,"*-Si-VEQ-*-"&amp;$A310&amp;"-"&amp;$AJ$2,#REF!)*BB$6-SUMIF(#REF!,"*-Si-VEQ-*-"&amp;$A310&amp;"-"&amp;$AJ$2,#REF!)*BA$6)/BB$5</f>
        <v>#REF!</v>
      </c>
      <c r="BC310" s="20" t="e">
        <f>(SUMIF(#REF!,"*-Si-VEQ-*-"&amp;$A310&amp;"-"&amp;$AJ$2,#REF!)*BC$6-SUMIF(#REF!,"*-Si-VEQ-*-"&amp;$A310&amp;"-"&amp;$AJ$2,#REF!)*BB$6)/BC$5</f>
        <v>#REF!</v>
      </c>
      <c r="BD310" s="20" t="e">
        <f>(SUMIF(#REF!,"*-Si-VEQ-*-"&amp;$A310&amp;"-"&amp;$AJ$2,#REF!)*BD$6-SUMIF(#REF!,"*-Si-VEQ-*-"&amp;$A310&amp;"-"&amp;$AJ$2,#REF!)*BC$6)/BD$5</f>
        <v>#REF!</v>
      </c>
      <c r="BE310" s="20" t="e">
        <f>(SUMIF(#REF!,"*-Si-VEQ-*-"&amp;$A310&amp;"-"&amp;$AJ$2,#REF!)*BE$6-SUMIF(#REF!,"*-Si-VEQ-*-"&amp;$A310&amp;"-"&amp;$AJ$2,#REF!)*BD$6)/BE$5</f>
        <v>#REF!</v>
      </c>
      <c r="BF310" s="20" t="e">
        <f>(SUMIF(#REF!,"*-Si-VEQ-*-"&amp;$A310&amp;"-"&amp;$AJ$2,#REF!)*BF$6-SUMIF(#REF!,"*-Si-VEQ-*-"&amp;$A310&amp;"-"&amp;$AJ$2,#REF!)*BE$6)/BF$5</f>
        <v>#REF!</v>
      </c>
      <c r="BG310" s="20" t="e">
        <f>(SUMIF(#REF!,"*-Si-VEQ-*-"&amp;$A310&amp;"-"&amp;$AJ$2,#REF!)*BG$6-SUMIF(#REF!,"*-Si-VEQ-*-"&amp;$A310&amp;"-"&amp;$AJ$2,#REF!)*BF$6)/BG$5</f>
        <v>#REF!</v>
      </c>
      <c r="BH310" s="20" t="e">
        <f>(SUMIF(#REF!,"*-Si-VEQ-*-"&amp;$A310&amp;"-"&amp;$AJ$2,#REF!)*BH$6-SUMIF(#REF!,"*-Si-VEQ-*-"&amp;$A310&amp;"-"&amp;$AJ$2,#REF!)*BG$6)/BH$5</f>
        <v>#REF!</v>
      </c>
      <c r="BI310" s="20" t="e">
        <f>(SUMIF(#REF!,"*-Si-VEQ-*-"&amp;$A310&amp;"-"&amp;$AJ$2,#REF!)*BI$6-SUMIF(#REF!,"*-Si-VEQ-*-"&amp;$A310&amp;"-"&amp;$AJ$2,#REF!)*BH$6)/BI$5</f>
        <v>#REF!</v>
      </c>
      <c r="BJ310" s="20" t="e">
        <f>(SUMIF(#REF!,"*-Si-VEQ-*-"&amp;$A310&amp;"-"&amp;$AJ$2,#REF!)*BJ$6-SUMIF(#REF!,"*-Si-VEQ-*-"&amp;$A310&amp;"-"&amp;$AJ$2,#REF!)*BI$6)/BJ$5</f>
        <v>#REF!</v>
      </c>
      <c r="BL310" s="25" t="e">
        <f>SUMIF(#REF!,"*-Si-USD-*-"&amp;$A310&amp;"-"&amp;$AJ$2,#REF!)</f>
        <v>#REF!</v>
      </c>
      <c r="BM310" s="21" t="e">
        <f>SUMIF(#REF!,"*-Si-USD-*-"&amp;$A310&amp;"-"&amp;$AJ$2,#REF!)</f>
        <v>#REF!</v>
      </c>
      <c r="BN310" s="21" t="e">
        <f>(SUMIF(#REF!,"*-Si-USD-*-"&amp;$A310&amp;"-"&amp;$AJ$2,#REF!)*BN$6-SUMIF(#REF!,"*-Si-USD-*-"&amp;$A310&amp;"-"&amp;$AJ$2,#REF!)*BM$6)/BN$5</f>
        <v>#REF!</v>
      </c>
      <c r="BO310" s="21" t="e">
        <f>(SUMIF(#REF!,"*-Si-USD-*-"&amp;$A310&amp;"-"&amp;$AJ$2,#REF!)*BO$6-SUMIF(#REF!,"*-Si-USD-*-"&amp;$A310&amp;"-"&amp;$AJ$2,#REF!)*BN$6)/BO$5</f>
        <v>#REF!</v>
      </c>
      <c r="BP310" s="21" t="e">
        <f>(SUMIF(#REF!,"*-Si-USD-*-"&amp;$A310&amp;"-"&amp;$AJ$2,#REF!)*BP$6-SUMIF(#REF!,"*-Si-USD-*-"&amp;$A310&amp;"-"&amp;$AJ$2,#REF!)*BO$6)/BP$5</f>
        <v>#REF!</v>
      </c>
      <c r="BQ310" s="21" t="e">
        <f>(SUMIF(#REF!,"*-Si-USD-*-"&amp;$A310&amp;"-"&amp;$AJ$2,#REF!)*BQ$6-SUMIF(#REF!,"*-Si-USD-*-"&amp;$A310&amp;"-"&amp;$AJ$2,#REF!)*BP$6)/BQ$5</f>
        <v>#REF!</v>
      </c>
      <c r="BR310" s="21" t="e">
        <f>(SUMIF(#REF!,"*-Si-USD-*-"&amp;$A310&amp;"-"&amp;$AJ$2,#REF!)*BR$6-SUMIF(#REF!,"*-Si-USD-*-"&amp;$A310&amp;"-"&amp;$AJ$2,#REF!)*BQ$6)/BR$5</f>
        <v>#REF!</v>
      </c>
      <c r="BS310" s="21" t="e">
        <f>(SUMIF(#REF!,"*-Si-USD-*-"&amp;$A310&amp;"-"&amp;$AJ$2,#REF!)*BS$6-SUMIF(#REF!,"*-Si-USD-*-"&amp;$A310&amp;"-"&amp;$AJ$2,#REF!)*BR$6)/BS$5</f>
        <v>#REF!</v>
      </c>
      <c r="BT310" s="21" t="e">
        <f>(SUMIF(#REF!,"*-Si-USD-*-"&amp;$A310&amp;"-"&amp;$AJ$2,#REF!)*BT$6-SUMIF(#REF!,"*-Si-USD-*-"&amp;$A310&amp;"-"&amp;$AJ$2,#REF!)*BS$6)/BT$5</f>
        <v>#REF!</v>
      </c>
      <c r="BU310" s="21" t="e">
        <f>(SUMIF(#REF!,"*-Si-USD-*-"&amp;$A310&amp;"-"&amp;$AJ$2,#REF!)*BU$6-SUMIF(#REF!,"*-Si-USD-*-"&amp;$A310&amp;"-"&amp;$AJ$2,#REF!)*BT$6)/BU$5</f>
        <v>#REF!</v>
      </c>
      <c r="BV310" s="21" t="e">
        <f>(SUMIF(#REF!,"*-Si-USD-*-"&amp;$A310&amp;"-"&amp;$AJ$2,#REF!)*BV$6-SUMIF(#REF!,"*-Si-USD-*-"&amp;$A310&amp;"-"&amp;$AJ$2,#REF!)*BU$6)/BV$5</f>
        <v>#REF!</v>
      </c>
      <c r="BW310" s="21" t="e">
        <f>(SUMIF(#REF!,"*-Si-USD-*-"&amp;$A310&amp;"-"&amp;$AJ$2,#REF!)*BW$6-SUMIF(#REF!,"*-Si-USD-*-"&amp;$A310&amp;"-"&amp;$AJ$2,#REF!)*BV$6)/BW$5</f>
        <v>#REF!</v>
      </c>
      <c r="BX310" s="21" t="e">
        <f>(SUMIF(#REF!,"*-Si-USD-*-"&amp;$A310&amp;"-"&amp;$AJ$2,#REF!)*BX$6-SUMIF(#REF!,"*-Si-USD-*-"&amp;$A310&amp;"-"&amp;$AJ$2,#REF!)*BW$6)/BX$5</f>
        <v>#REF!</v>
      </c>
      <c r="CB310" s="28">
        <f>IFERROR(1000*SUMIF(#REF!,"*-Si-*-Si-"&amp;$A310&amp;"-"&amp;$AJ$2,#REF!)/(SUM(CC310:CE310)*$BX$6),0)</f>
        <v>0</v>
      </c>
      <c r="CC310" s="22" t="e">
        <f>SUMIF(#REF!,"*-Si-VEF-Si-"&amp;$A310&amp;"-"&amp;$AJ$2,#REF!)</f>
        <v>#REF!</v>
      </c>
      <c r="CD310" s="23" t="e">
        <f>SUMIF(#REF!,"*-Si-VEQ-Si-"&amp;$A310&amp;"-"&amp;$AJ$2,#REF!)</f>
        <v>#REF!</v>
      </c>
      <c r="CE310" s="24" t="e">
        <f>SUMIF(#REF!,"*-Si-USD-Si-"&amp;$A310&amp;"-"&amp;$AJ$2,#REF!)</f>
        <v>#REF!</v>
      </c>
      <c r="CI310" s="15" t="str">
        <f t="shared" si="57"/>
        <v>E310</v>
      </c>
      <c r="CK310" s="16">
        <v>5</v>
      </c>
      <c r="CL310" s="16">
        <v>4</v>
      </c>
      <c r="CM310" s="16">
        <v>4</v>
      </c>
    </row>
    <row r="311" spans="1:91" ht="20.100000000000001" customHeight="1" x14ac:dyDescent="0.25">
      <c r="E311" s="29" t="s">
        <v>118</v>
      </c>
      <c r="N311" s="3"/>
      <c r="O311" s="3"/>
      <c r="P311" s="3"/>
      <c r="Q311" s="3"/>
      <c r="S311" s="3"/>
      <c r="T311" s="3"/>
      <c r="U311" s="3"/>
      <c r="V311" s="3"/>
      <c r="X311" s="3"/>
      <c r="Y311" s="3"/>
      <c r="Z311" s="3"/>
      <c r="AA311" s="3"/>
      <c r="AC311" s="3"/>
      <c r="AD311" s="3"/>
      <c r="AE311" s="3"/>
      <c r="AF311" s="3"/>
      <c r="CB311" s="3"/>
      <c r="CC311" s="3"/>
      <c r="CD311" s="3"/>
      <c r="CE311" s="3"/>
      <c r="CI311" s="15" t="str">
        <f t="shared" si="57"/>
        <v>E311</v>
      </c>
      <c r="CK311" s="16">
        <v>5</v>
      </c>
      <c r="CL311" s="16">
        <v>0</v>
      </c>
      <c r="CM311" s="16">
        <v>0</v>
      </c>
    </row>
    <row r="312" spans="1:91" ht="20.100000000000001" customHeight="1" x14ac:dyDescent="0.25">
      <c r="A312" s="18" t="s">
        <v>483</v>
      </c>
      <c r="E312" s="15" t="s">
        <v>484</v>
      </c>
      <c r="G312" s="15" t="str">
        <f t="shared" ref="G312:G331" si="60">"D"&amp;TEXT(ROW(H312),"000")</f>
        <v>D312</v>
      </c>
      <c r="I312" s="27">
        <f ca="1">IFERROR(1000*SUMIF(#REF!,"*-Si-*-*-"&amp;$A312&amp;"-"&amp;J$2,INDIRECT("'BD Ppto'!"&amp;#REF!))/(SUM(J312:L312)*L$415),0)</f>
        <v>0</v>
      </c>
      <c r="J312" s="19" t="e">
        <f ca="1">SUMIF(#REF!,"*-Si-VEF-*-"&amp;$A312&amp;"-"&amp;$J$2,INDIRECT("'BD Ppto'!"&amp;#REF!))</f>
        <v>#REF!</v>
      </c>
      <c r="K312" s="20" t="e">
        <f ca="1">SUMIF(#REF!,"*-Si-VEQ-*-"&amp;$A312&amp;"-"&amp;$J$2,INDIRECT("'BD Ppto'!"&amp;#REF!))</f>
        <v>#REF!</v>
      </c>
      <c r="L312" s="21" t="e">
        <f ca="1">SUMIF(#REF!,"*-Si-USD-*-"&amp;$A312&amp;"-"&amp;$J$2,INDIRECT("'BD Ppto'!"&amp;#REF!))</f>
        <v>#REF!</v>
      </c>
      <c r="N312" s="27">
        <f ca="1">IFERROR(1000*SUMIF(#REF!,"*-Si-*-*-"&amp;$A312&amp;"-"&amp;O$2,INDIRECT("'BD Ppto'!"&amp;#REF!))/(SUM(O312:Q312)*Q$415),0)</f>
        <v>0</v>
      </c>
      <c r="O312" s="19" t="e">
        <f ca="1">SUMIF(#REF!,"*-Si-VEF-*-"&amp;$A312&amp;"-"&amp;O$2,INDIRECT("'BD Ppto'!"&amp;#REF!))</f>
        <v>#REF!</v>
      </c>
      <c r="P312" s="20" t="e">
        <f ca="1">SUMIF(#REF!,"*-Si-VEQ-*-"&amp;$A312&amp;"-"&amp;O$2,INDIRECT("'BD Ppto'!"&amp;#REF!))</f>
        <v>#REF!</v>
      </c>
      <c r="Q312" s="21" t="e">
        <f ca="1">SUMIF(#REF!,"*-Si-USD-*-"&amp;$A312&amp;"-"&amp;O$2,INDIRECT("'BD Ppto'!"&amp;#REF!))</f>
        <v>#REF!</v>
      </c>
      <c r="S312" s="27">
        <f ca="1">IFERROR(1000*SUMIF(#REF!,"*-Si-*-*-"&amp;$A312&amp;"-"&amp;T$2,INDIRECT("'BD Ppto'!"&amp;#REF!))/(SUM(T312:V312)*V$415),0)</f>
        <v>0</v>
      </c>
      <c r="T312" s="19" t="e">
        <f ca="1">SUMIF(#REF!,"*-Si-VEF-*-"&amp;$A312&amp;"-"&amp;T$2,INDIRECT("'BD Ppto'!"&amp;#REF!))</f>
        <v>#REF!</v>
      </c>
      <c r="U312" s="20" t="e">
        <f ca="1">SUMIF(#REF!,"*-Si-VEQ-*-"&amp;$A312&amp;"-"&amp;T$2,INDIRECT("'BD Ppto'!"&amp;#REF!))</f>
        <v>#REF!</v>
      </c>
      <c r="V312" s="21" t="e">
        <f ca="1">SUMIF(#REF!,"*-Si-USD-*-"&amp;$A312&amp;"-"&amp;T$2,INDIRECT("'BD Ppto'!"&amp;#REF!))</f>
        <v>#REF!</v>
      </c>
      <c r="X312" s="27">
        <f ca="1">IFERROR(1000*SUMIF(#REF!,"*-Si-*-*-"&amp;$A312&amp;"-"&amp;Y$2,INDIRECT("'BD Ppto'!"&amp;#REF!))/(SUM(Y312:AA312)*AA$415),0)</f>
        <v>0</v>
      </c>
      <c r="Y312" s="19" t="e">
        <f ca="1">SUMIF(#REF!,"*-Si-VEF-*-"&amp;$A312&amp;"-"&amp;Y$2,INDIRECT("'BD Ppto'!"&amp;#REF!))</f>
        <v>#REF!</v>
      </c>
      <c r="Z312" s="20" t="e">
        <f ca="1">SUMIF(#REF!,"*-Si-VEQ-*-"&amp;$A312&amp;"-"&amp;Y$2,INDIRECT("'BD Ppto'!"&amp;#REF!))</f>
        <v>#REF!</v>
      </c>
      <c r="AA312" s="21" t="e">
        <f ca="1">SUMIF(#REF!,"*-Si-USD-*-"&amp;$A312&amp;"-"&amp;Y$2,INDIRECT("'BD Ppto'!"&amp;#REF!))</f>
        <v>#REF!</v>
      </c>
      <c r="AC312" s="28">
        <f ca="1">IFERROR(1000*SUMIF(#REF!,"*-Si-*-Si-"&amp;$A312&amp;"-"&amp;AD$2,INDIRECT("'BD Ppto'!"&amp;#REF!))/(SUM(AD312:AF312)*AF$415),0)</f>
        <v>0</v>
      </c>
      <c r="AD312" s="22" t="e">
        <f ca="1">SUMIF(#REF!,"*-Si-VEF-Si-"&amp;$A312&amp;"-"&amp;AD$2,INDIRECT("'BD Ppto'!"&amp;#REF!))</f>
        <v>#REF!</v>
      </c>
      <c r="AE312" s="23" t="e">
        <f ca="1">SUMIF(#REF!,"*-Si-VEQ-Si-"&amp;$A312&amp;"-"&amp;AD$2,INDIRECT("'BD Ppto'!"&amp;#REF!))</f>
        <v>#REF!</v>
      </c>
      <c r="AF312" s="24" t="e">
        <f ca="1">SUMIF(#REF!,"*-Si-USD-Si-"&amp;$A312&amp;"-"&amp;AD$2,INDIRECT("'BD Ppto'!"&amp;#REF!))</f>
        <v>#REF!</v>
      </c>
      <c r="AI312" s="27">
        <f>IFERROR(1000*SUMIF(#REF!,"*-Si-*-*-"&amp;$A312&amp;"-"&amp;$AJ$2,#REF!)/((SUMIF(#REF!,"*-Si-*-*-"&amp;$A312&amp;"-"&amp;$AJ$2,#REF!))*$AV$6),0)</f>
        <v>0</v>
      </c>
      <c r="AJ312" s="25" t="e">
        <f>SUMIF(#REF!,"*-Si-VEF-*-"&amp;$A312&amp;"-"&amp;$AJ$2,#REF!)</f>
        <v>#REF!</v>
      </c>
      <c r="AK312" s="19" t="e">
        <f>SUMIF(#REF!,"*-Si-VEF-*-"&amp;$A312&amp;"-"&amp;$AJ$2,#REF!)</f>
        <v>#REF!</v>
      </c>
      <c r="AL312" s="19" t="e">
        <f>(SUMIF(#REF!,"*-Si-VEF-*-"&amp;$A312&amp;"-"&amp;$AJ$2,#REF!)*AL$6-SUMIF(#REF!,"*-Si-VEF-*-"&amp;$A312&amp;"-"&amp;$AJ$2,#REF!)*AK$6)/AL$5</f>
        <v>#REF!</v>
      </c>
      <c r="AM312" s="19" t="e">
        <f>(SUMIF(#REF!,"*-Si-VEF-*-"&amp;$A312&amp;"-"&amp;$AJ$2,#REF!)*AM$6-SUMIF(#REF!,"*-Si-VEF-*-"&amp;$A312&amp;"-"&amp;$AJ$2,#REF!)*AL$6)/AM$5</f>
        <v>#REF!</v>
      </c>
      <c r="AN312" s="19" t="e">
        <f>(SUMIF(#REF!,"*-Si-VEF-*-"&amp;$A312&amp;"-"&amp;$AJ$2,#REF!)*AN$6-SUMIF(#REF!,"*-Si-VEF-*-"&amp;$A312&amp;"-"&amp;$AJ$2,#REF!)*AM$6)/AN$5</f>
        <v>#REF!</v>
      </c>
      <c r="AO312" s="19" t="e">
        <f>(SUMIF(#REF!,"*-Si-VEF-*-"&amp;$A312&amp;"-"&amp;$AJ$2,#REF!)*AO$6-SUMIF(#REF!,"*-Si-VEF-*-"&amp;$A312&amp;"-"&amp;$AJ$2,#REF!)*AN$6)/AO$5</f>
        <v>#REF!</v>
      </c>
      <c r="AP312" s="19" t="e">
        <f>(SUMIF(#REF!,"*-Si-VEF-*-"&amp;$A312&amp;"-"&amp;$AJ$2,#REF!)*AP$6-SUMIF(#REF!,"*-Si-VEF-*-"&amp;$A312&amp;"-"&amp;$AJ$2,#REF!)*AO$6)/AP$5</f>
        <v>#REF!</v>
      </c>
      <c r="AQ312" s="19" t="e">
        <f>(SUMIF(#REF!,"*-Si-VEF-*-"&amp;$A312&amp;"-"&amp;$AJ$2,#REF!)*AQ$6-SUMIF(#REF!,"*-Si-VEF-*-"&amp;$A312&amp;"-"&amp;$AJ$2,#REF!)*AP$6)/AQ$5</f>
        <v>#REF!</v>
      </c>
      <c r="AR312" s="19" t="e">
        <f>(SUMIF(#REF!,"*-Si-VEF-*-"&amp;$A312&amp;"-"&amp;$AJ$2,#REF!)*AR$6-SUMIF(#REF!,"*-Si-VEF-*-"&amp;$A312&amp;"-"&amp;$AJ$2,#REF!)*AQ$6)/AR$5</f>
        <v>#REF!</v>
      </c>
      <c r="AS312" s="19" t="e">
        <f>(SUMIF(#REF!,"*-Si-VEF-*-"&amp;$A312&amp;"-"&amp;$AJ$2,#REF!)*AS$6-SUMIF(#REF!,"*-Si-VEF-*-"&amp;$A312&amp;"-"&amp;$AJ$2,#REF!)*AR$6)/AS$5</f>
        <v>#REF!</v>
      </c>
      <c r="AT312" s="19" t="e">
        <f>(SUMIF(#REF!,"*-Si-VEF-*-"&amp;$A312&amp;"-"&amp;$AJ$2,#REF!)*AT$6-SUMIF(#REF!,"*-Si-VEF-*-"&amp;$A312&amp;"-"&amp;$AJ$2,#REF!)*AS$6)/AT$5</f>
        <v>#REF!</v>
      </c>
      <c r="AU312" s="19" t="e">
        <f>(SUMIF(#REF!,"*-Si-VEF-*-"&amp;$A312&amp;"-"&amp;$AJ$2,#REF!)*AU$6-SUMIF(#REF!,"*-Si-VEF-*-"&amp;$A312&amp;"-"&amp;$AJ$2,#REF!)*AT$6)/AU$5</f>
        <v>#REF!</v>
      </c>
      <c r="AV312" s="19" t="e">
        <f>(SUMIF(#REF!,"*-Si-VEF-*-"&amp;$A312&amp;"-"&amp;$AJ$2,#REF!)*AV$6-SUMIF(#REF!,"*-Si-VEF-*-"&amp;$A312&amp;"-"&amp;$AJ$2,#REF!)*AU$6)/AV$5</f>
        <v>#REF!</v>
      </c>
      <c r="AX312" s="25" t="e">
        <f>SUMIF(#REF!,"*-Si-VEQ-*-"&amp;$A312&amp;"-"&amp;$AJ$2,#REF!)</f>
        <v>#REF!</v>
      </c>
      <c r="AY312" s="20" t="e">
        <f>SUMIF(#REF!,"*-Si-VEQ-*-"&amp;$A312&amp;"-"&amp;$AJ$2,#REF!)</f>
        <v>#REF!</v>
      </c>
      <c r="AZ312" s="20" t="e">
        <f>(SUMIF(#REF!,"*-Si-VEQ-*-"&amp;$A312&amp;"-"&amp;$AJ$2,#REF!)*AZ$6-SUMIF(#REF!,"*-Si-VEQ-*-"&amp;$A312&amp;"-"&amp;$AJ$2,#REF!)*AY$6)/AZ$5</f>
        <v>#REF!</v>
      </c>
      <c r="BA312" s="20" t="e">
        <f>(SUMIF(#REF!,"*-Si-VEQ-*-"&amp;$A312&amp;"-"&amp;$AJ$2,#REF!)*BA$6-SUMIF(#REF!,"*-Si-VEQ-*-"&amp;$A312&amp;"-"&amp;$AJ$2,#REF!)*AZ$6)/BA$5</f>
        <v>#REF!</v>
      </c>
      <c r="BB312" s="20" t="e">
        <f>(SUMIF(#REF!,"*-Si-VEQ-*-"&amp;$A312&amp;"-"&amp;$AJ$2,#REF!)*BB$6-SUMIF(#REF!,"*-Si-VEQ-*-"&amp;$A312&amp;"-"&amp;$AJ$2,#REF!)*BA$6)/BB$5</f>
        <v>#REF!</v>
      </c>
      <c r="BC312" s="20" t="e">
        <f>(SUMIF(#REF!,"*-Si-VEQ-*-"&amp;$A312&amp;"-"&amp;$AJ$2,#REF!)*BC$6-SUMIF(#REF!,"*-Si-VEQ-*-"&amp;$A312&amp;"-"&amp;$AJ$2,#REF!)*BB$6)/BC$5</f>
        <v>#REF!</v>
      </c>
      <c r="BD312" s="20" t="e">
        <f>(SUMIF(#REF!,"*-Si-VEQ-*-"&amp;$A312&amp;"-"&amp;$AJ$2,#REF!)*BD$6-SUMIF(#REF!,"*-Si-VEQ-*-"&amp;$A312&amp;"-"&amp;$AJ$2,#REF!)*BC$6)/BD$5</f>
        <v>#REF!</v>
      </c>
      <c r="BE312" s="20" t="e">
        <f>(SUMIF(#REF!,"*-Si-VEQ-*-"&amp;$A312&amp;"-"&amp;$AJ$2,#REF!)*BE$6-SUMIF(#REF!,"*-Si-VEQ-*-"&amp;$A312&amp;"-"&amp;$AJ$2,#REF!)*BD$6)/BE$5</f>
        <v>#REF!</v>
      </c>
      <c r="BF312" s="20" t="e">
        <f>(SUMIF(#REF!,"*-Si-VEQ-*-"&amp;$A312&amp;"-"&amp;$AJ$2,#REF!)*BF$6-SUMIF(#REF!,"*-Si-VEQ-*-"&amp;$A312&amp;"-"&amp;$AJ$2,#REF!)*BE$6)/BF$5</f>
        <v>#REF!</v>
      </c>
      <c r="BG312" s="20" t="e">
        <f>(SUMIF(#REF!,"*-Si-VEQ-*-"&amp;$A312&amp;"-"&amp;$AJ$2,#REF!)*BG$6-SUMIF(#REF!,"*-Si-VEQ-*-"&amp;$A312&amp;"-"&amp;$AJ$2,#REF!)*BF$6)/BG$5</f>
        <v>#REF!</v>
      </c>
      <c r="BH312" s="20" t="e">
        <f>(SUMIF(#REF!,"*-Si-VEQ-*-"&amp;$A312&amp;"-"&amp;$AJ$2,#REF!)*BH$6-SUMIF(#REF!,"*-Si-VEQ-*-"&amp;$A312&amp;"-"&amp;$AJ$2,#REF!)*BG$6)/BH$5</f>
        <v>#REF!</v>
      </c>
      <c r="BI312" s="20" t="e">
        <f>(SUMIF(#REF!,"*-Si-VEQ-*-"&amp;$A312&amp;"-"&amp;$AJ$2,#REF!)*BI$6-SUMIF(#REF!,"*-Si-VEQ-*-"&amp;$A312&amp;"-"&amp;$AJ$2,#REF!)*BH$6)/BI$5</f>
        <v>#REF!</v>
      </c>
      <c r="BJ312" s="20" t="e">
        <f>(SUMIF(#REF!,"*-Si-VEQ-*-"&amp;$A312&amp;"-"&amp;$AJ$2,#REF!)*BJ$6-SUMIF(#REF!,"*-Si-VEQ-*-"&amp;$A312&amp;"-"&amp;$AJ$2,#REF!)*BI$6)/BJ$5</f>
        <v>#REF!</v>
      </c>
      <c r="BL312" s="25" t="e">
        <f>SUMIF(#REF!,"*-Si-USD-*-"&amp;$A312&amp;"-"&amp;$AJ$2,#REF!)</f>
        <v>#REF!</v>
      </c>
      <c r="BM312" s="21" t="e">
        <f>SUMIF(#REF!,"*-Si-USD-*-"&amp;$A312&amp;"-"&amp;$AJ$2,#REF!)</f>
        <v>#REF!</v>
      </c>
      <c r="BN312" s="21" t="e">
        <f>(SUMIF(#REF!,"*-Si-USD-*-"&amp;$A312&amp;"-"&amp;$AJ$2,#REF!)*BN$6-SUMIF(#REF!,"*-Si-USD-*-"&amp;$A312&amp;"-"&amp;$AJ$2,#REF!)*BM$6)/BN$5</f>
        <v>#REF!</v>
      </c>
      <c r="BO312" s="21" t="e">
        <f>(SUMIF(#REF!,"*-Si-USD-*-"&amp;$A312&amp;"-"&amp;$AJ$2,#REF!)*BO$6-SUMIF(#REF!,"*-Si-USD-*-"&amp;$A312&amp;"-"&amp;$AJ$2,#REF!)*BN$6)/BO$5</f>
        <v>#REF!</v>
      </c>
      <c r="BP312" s="21" t="e">
        <f>(SUMIF(#REF!,"*-Si-USD-*-"&amp;$A312&amp;"-"&amp;$AJ$2,#REF!)*BP$6-SUMIF(#REF!,"*-Si-USD-*-"&amp;$A312&amp;"-"&amp;$AJ$2,#REF!)*BO$6)/BP$5</f>
        <v>#REF!</v>
      </c>
      <c r="BQ312" s="21" t="e">
        <f>(SUMIF(#REF!,"*-Si-USD-*-"&amp;$A312&amp;"-"&amp;$AJ$2,#REF!)*BQ$6-SUMIF(#REF!,"*-Si-USD-*-"&amp;$A312&amp;"-"&amp;$AJ$2,#REF!)*BP$6)/BQ$5</f>
        <v>#REF!</v>
      </c>
      <c r="BR312" s="21" t="e">
        <f>(SUMIF(#REF!,"*-Si-USD-*-"&amp;$A312&amp;"-"&amp;$AJ$2,#REF!)*BR$6-SUMIF(#REF!,"*-Si-USD-*-"&amp;$A312&amp;"-"&amp;$AJ$2,#REF!)*BQ$6)/BR$5</f>
        <v>#REF!</v>
      </c>
      <c r="BS312" s="21" t="e">
        <f>(SUMIF(#REF!,"*-Si-USD-*-"&amp;$A312&amp;"-"&amp;$AJ$2,#REF!)*BS$6-SUMIF(#REF!,"*-Si-USD-*-"&amp;$A312&amp;"-"&amp;$AJ$2,#REF!)*BR$6)/BS$5</f>
        <v>#REF!</v>
      </c>
      <c r="BT312" s="21" t="e">
        <f>(SUMIF(#REF!,"*-Si-USD-*-"&amp;$A312&amp;"-"&amp;$AJ$2,#REF!)*BT$6-SUMIF(#REF!,"*-Si-USD-*-"&amp;$A312&amp;"-"&amp;$AJ$2,#REF!)*BS$6)/BT$5</f>
        <v>#REF!</v>
      </c>
      <c r="BU312" s="21" t="e">
        <f>(SUMIF(#REF!,"*-Si-USD-*-"&amp;$A312&amp;"-"&amp;$AJ$2,#REF!)*BU$6-SUMIF(#REF!,"*-Si-USD-*-"&amp;$A312&amp;"-"&amp;$AJ$2,#REF!)*BT$6)/BU$5</f>
        <v>#REF!</v>
      </c>
      <c r="BV312" s="21" t="e">
        <f>(SUMIF(#REF!,"*-Si-USD-*-"&amp;$A312&amp;"-"&amp;$AJ$2,#REF!)*BV$6-SUMIF(#REF!,"*-Si-USD-*-"&amp;$A312&amp;"-"&amp;$AJ$2,#REF!)*BU$6)/BV$5</f>
        <v>#REF!</v>
      </c>
      <c r="BW312" s="21" t="e">
        <f>(SUMIF(#REF!,"*-Si-USD-*-"&amp;$A312&amp;"-"&amp;$AJ$2,#REF!)*BW$6-SUMIF(#REF!,"*-Si-USD-*-"&amp;$A312&amp;"-"&amp;$AJ$2,#REF!)*BV$6)/BW$5</f>
        <v>#REF!</v>
      </c>
      <c r="BX312" s="21" t="e">
        <f>(SUMIF(#REF!,"*-Si-USD-*-"&amp;$A312&amp;"-"&amp;$AJ$2,#REF!)*BX$6-SUMIF(#REF!,"*-Si-USD-*-"&amp;$A312&amp;"-"&amp;$AJ$2,#REF!)*BW$6)/BX$5</f>
        <v>#REF!</v>
      </c>
      <c r="CB312" s="28">
        <f>IFERROR(1000*SUMIF(#REF!,"*-Si-*-Si-"&amp;$A312&amp;"-"&amp;$AJ$2,#REF!)/(SUM(CC312:CE312)*$BX$6),0)</f>
        <v>0</v>
      </c>
      <c r="CC312" s="22" t="e">
        <f>SUMIF(#REF!,"*-Si-VEF-Si-"&amp;$A312&amp;"-"&amp;$AJ$2,#REF!)</f>
        <v>#REF!</v>
      </c>
      <c r="CD312" s="23" t="e">
        <f>SUMIF(#REF!,"*-Si-VEQ-Si-"&amp;$A312&amp;"-"&amp;$AJ$2,#REF!)</f>
        <v>#REF!</v>
      </c>
      <c r="CE312" s="24" t="e">
        <f>SUMIF(#REF!,"*-Si-USD-Si-"&amp;$A312&amp;"-"&amp;$AJ$2,#REF!)</f>
        <v>#REF!</v>
      </c>
      <c r="CI312" s="15" t="str">
        <f t="shared" si="57"/>
        <v>E312</v>
      </c>
      <c r="CK312" s="16">
        <v>11</v>
      </c>
      <c r="CL312" s="16">
        <v>0</v>
      </c>
      <c r="CM312" s="16">
        <v>4</v>
      </c>
    </row>
    <row r="313" spans="1:91" ht="20.100000000000001" customHeight="1" x14ac:dyDescent="0.25">
      <c r="A313" s="18" t="s">
        <v>485</v>
      </c>
      <c r="E313" s="15" t="s">
        <v>486</v>
      </c>
      <c r="G313" s="15" t="str">
        <f t="shared" si="60"/>
        <v>D313</v>
      </c>
      <c r="I313" s="27">
        <f ca="1">IFERROR(1000*SUMIF(#REF!,"*-Si-*-*-"&amp;$A313&amp;"-"&amp;J$2,INDIRECT("'BD Ppto'!"&amp;#REF!))/(SUM(J313:L313)*L$415),0)</f>
        <v>0</v>
      </c>
      <c r="J313" s="19" t="e">
        <f ca="1">SUMIF(#REF!,"*-Si-VEF-*-"&amp;$A313&amp;"-"&amp;$J$2,INDIRECT("'BD Ppto'!"&amp;#REF!))</f>
        <v>#REF!</v>
      </c>
      <c r="K313" s="20" t="e">
        <f ca="1">SUMIF(#REF!,"*-Si-VEQ-*-"&amp;$A313&amp;"-"&amp;$J$2,INDIRECT("'BD Ppto'!"&amp;#REF!))</f>
        <v>#REF!</v>
      </c>
      <c r="L313" s="21" t="e">
        <f ca="1">SUMIF(#REF!,"*-Si-USD-*-"&amp;$A313&amp;"-"&amp;$J$2,INDIRECT("'BD Ppto'!"&amp;#REF!))</f>
        <v>#REF!</v>
      </c>
      <c r="N313" s="27">
        <f ca="1">IFERROR(1000*SUMIF(#REF!,"*-Si-*-*-"&amp;$A313&amp;"-"&amp;O$2,INDIRECT("'BD Ppto'!"&amp;#REF!))/(SUM(O313:Q313)*Q$415),0)</f>
        <v>0</v>
      </c>
      <c r="O313" s="19" t="e">
        <f ca="1">SUMIF(#REF!,"*-Si-VEF-*-"&amp;$A313&amp;"-"&amp;O$2,INDIRECT("'BD Ppto'!"&amp;#REF!))</f>
        <v>#REF!</v>
      </c>
      <c r="P313" s="20" t="e">
        <f ca="1">SUMIF(#REF!,"*-Si-VEQ-*-"&amp;$A313&amp;"-"&amp;O$2,INDIRECT("'BD Ppto'!"&amp;#REF!))</f>
        <v>#REF!</v>
      </c>
      <c r="Q313" s="21" t="e">
        <f ca="1">SUMIF(#REF!,"*-Si-USD-*-"&amp;$A313&amp;"-"&amp;O$2,INDIRECT("'BD Ppto'!"&amp;#REF!))</f>
        <v>#REF!</v>
      </c>
      <c r="S313" s="27">
        <f ca="1">IFERROR(1000*SUMIF(#REF!,"*-Si-*-*-"&amp;$A313&amp;"-"&amp;T$2,INDIRECT("'BD Ppto'!"&amp;#REF!))/(SUM(T313:V313)*V$415),0)</f>
        <v>0</v>
      </c>
      <c r="T313" s="19" t="e">
        <f ca="1">SUMIF(#REF!,"*-Si-VEF-*-"&amp;$A313&amp;"-"&amp;T$2,INDIRECT("'BD Ppto'!"&amp;#REF!))</f>
        <v>#REF!</v>
      </c>
      <c r="U313" s="20" t="e">
        <f ca="1">SUMIF(#REF!,"*-Si-VEQ-*-"&amp;$A313&amp;"-"&amp;T$2,INDIRECT("'BD Ppto'!"&amp;#REF!))</f>
        <v>#REF!</v>
      </c>
      <c r="V313" s="21" t="e">
        <f ca="1">SUMIF(#REF!,"*-Si-USD-*-"&amp;$A313&amp;"-"&amp;T$2,INDIRECT("'BD Ppto'!"&amp;#REF!))</f>
        <v>#REF!</v>
      </c>
      <c r="X313" s="27">
        <f ca="1">IFERROR(1000*SUMIF(#REF!,"*-Si-*-*-"&amp;$A313&amp;"-"&amp;Y$2,INDIRECT("'BD Ppto'!"&amp;#REF!))/(SUM(Y313:AA313)*AA$415),0)</f>
        <v>0</v>
      </c>
      <c r="Y313" s="19" t="e">
        <f ca="1">SUMIF(#REF!,"*-Si-VEF-*-"&amp;$A313&amp;"-"&amp;Y$2,INDIRECT("'BD Ppto'!"&amp;#REF!))</f>
        <v>#REF!</v>
      </c>
      <c r="Z313" s="20" t="e">
        <f ca="1">SUMIF(#REF!,"*-Si-VEQ-*-"&amp;$A313&amp;"-"&amp;Y$2,INDIRECT("'BD Ppto'!"&amp;#REF!))</f>
        <v>#REF!</v>
      </c>
      <c r="AA313" s="21" t="e">
        <f ca="1">SUMIF(#REF!,"*-Si-USD-*-"&amp;$A313&amp;"-"&amp;Y$2,INDIRECT("'BD Ppto'!"&amp;#REF!))</f>
        <v>#REF!</v>
      </c>
      <c r="AC313" s="28">
        <f ca="1">IFERROR(1000*SUMIF(#REF!,"*-Si-*-Si-"&amp;$A313&amp;"-"&amp;AD$2,INDIRECT("'BD Ppto'!"&amp;#REF!))/(SUM(AD313:AF313)*AF$415),0)</f>
        <v>0</v>
      </c>
      <c r="AD313" s="22" t="e">
        <f ca="1">SUMIF(#REF!,"*-Si-VEF-Si-"&amp;$A313&amp;"-"&amp;AD$2,INDIRECT("'BD Ppto'!"&amp;#REF!))</f>
        <v>#REF!</v>
      </c>
      <c r="AE313" s="23" t="e">
        <f ca="1">SUMIF(#REF!,"*-Si-VEQ-Si-"&amp;$A313&amp;"-"&amp;AD$2,INDIRECT("'BD Ppto'!"&amp;#REF!))</f>
        <v>#REF!</v>
      </c>
      <c r="AF313" s="24" t="e">
        <f ca="1">SUMIF(#REF!,"*-Si-USD-Si-"&amp;$A313&amp;"-"&amp;AD$2,INDIRECT("'BD Ppto'!"&amp;#REF!))</f>
        <v>#REF!</v>
      </c>
      <c r="AI313" s="27">
        <f>IFERROR(1000*SUMIF(#REF!,"*-Si-*-*-"&amp;$A313&amp;"-"&amp;$AJ$2,#REF!)/((SUMIF(#REF!,"*-Si-*-*-"&amp;$A313&amp;"-"&amp;$AJ$2,#REF!))*$AV$6),0)</f>
        <v>0</v>
      </c>
      <c r="AJ313" s="25" t="e">
        <f>SUMIF(#REF!,"*-Si-VEF-*-"&amp;$A313&amp;"-"&amp;$AJ$2,#REF!)</f>
        <v>#REF!</v>
      </c>
      <c r="AK313" s="19" t="e">
        <f>SUMIF(#REF!,"*-Si-VEF-*-"&amp;$A313&amp;"-"&amp;$AJ$2,#REF!)</f>
        <v>#REF!</v>
      </c>
      <c r="AL313" s="19" t="e">
        <f>(SUMIF(#REF!,"*-Si-VEF-*-"&amp;$A313&amp;"-"&amp;$AJ$2,#REF!)*AL$6-SUMIF(#REF!,"*-Si-VEF-*-"&amp;$A313&amp;"-"&amp;$AJ$2,#REF!)*AK$6)/AL$5</f>
        <v>#REF!</v>
      </c>
      <c r="AM313" s="19" t="e">
        <f>(SUMIF(#REF!,"*-Si-VEF-*-"&amp;$A313&amp;"-"&amp;$AJ$2,#REF!)*AM$6-SUMIF(#REF!,"*-Si-VEF-*-"&amp;$A313&amp;"-"&amp;$AJ$2,#REF!)*AL$6)/AM$5</f>
        <v>#REF!</v>
      </c>
      <c r="AN313" s="19" t="e">
        <f>(SUMIF(#REF!,"*-Si-VEF-*-"&amp;$A313&amp;"-"&amp;$AJ$2,#REF!)*AN$6-SUMIF(#REF!,"*-Si-VEF-*-"&amp;$A313&amp;"-"&amp;$AJ$2,#REF!)*AM$6)/AN$5</f>
        <v>#REF!</v>
      </c>
      <c r="AO313" s="19" t="e">
        <f>(SUMIF(#REF!,"*-Si-VEF-*-"&amp;$A313&amp;"-"&amp;$AJ$2,#REF!)*AO$6-SUMIF(#REF!,"*-Si-VEF-*-"&amp;$A313&amp;"-"&amp;$AJ$2,#REF!)*AN$6)/AO$5</f>
        <v>#REF!</v>
      </c>
      <c r="AP313" s="19" t="e">
        <f>(SUMIF(#REF!,"*-Si-VEF-*-"&amp;$A313&amp;"-"&amp;$AJ$2,#REF!)*AP$6-SUMIF(#REF!,"*-Si-VEF-*-"&amp;$A313&amp;"-"&amp;$AJ$2,#REF!)*AO$6)/AP$5</f>
        <v>#REF!</v>
      </c>
      <c r="AQ313" s="19" t="e">
        <f>(SUMIF(#REF!,"*-Si-VEF-*-"&amp;$A313&amp;"-"&amp;$AJ$2,#REF!)*AQ$6-SUMIF(#REF!,"*-Si-VEF-*-"&amp;$A313&amp;"-"&amp;$AJ$2,#REF!)*AP$6)/AQ$5</f>
        <v>#REF!</v>
      </c>
      <c r="AR313" s="19" t="e">
        <f>(SUMIF(#REF!,"*-Si-VEF-*-"&amp;$A313&amp;"-"&amp;$AJ$2,#REF!)*AR$6-SUMIF(#REF!,"*-Si-VEF-*-"&amp;$A313&amp;"-"&amp;$AJ$2,#REF!)*AQ$6)/AR$5</f>
        <v>#REF!</v>
      </c>
      <c r="AS313" s="19" t="e">
        <f>(SUMIF(#REF!,"*-Si-VEF-*-"&amp;$A313&amp;"-"&amp;$AJ$2,#REF!)*AS$6-SUMIF(#REF!,"*-Si-VEF-*-"&amp;$A313&amp;"-"&amp;$AJ$2,#REF!)*AR$6)/AS$5</f>
        <v>#REF!</v>
      </c>
      <c r="AT313" s="19" t="e">
        <f>(SUMIF(#REF!,"*-Si-VEF-*-"&amp;$A313&amp;"-"&amp;$AJ$2,#REF!)*AT$6-SUMIF(#REF!,"*-Si-VEF-*-"&amp;$A313&amp;"-"&amp;$AJ$2,#REF!)*AS$6)/AT$5</f>
        <v>#REF!</v>
      </c>
      <c r="AU313" s="19" t="e">
        <f>(SUMIF(#REF!,"*-Si-VEF-*-"&amp;$A313&amp;"-"&amp;$AJ$2,#REF!)*AU$6-SUMIF(#REF!,"*-Si-VEF-*-"&amp;$A313&amp;"-"&amp;$AJ$2,#REF!)*AT$6)/AU$5</f>
        <v>#REF!</v>
      </c>
      <c r="AV313" s="19" t="e">
        <f>(SUMIF(#REF!,"*-Si-VEF-*-"&amp;$A313&amp;"-"&amp;$AJ$2,#REF!)*AV$6-SUMIF(#REF!,"*-Si-VEF-*-"&amp;$A313&amp;"-"&amp;$AJ$2,#REF!)*AU$6)/AV$5</f>
        <v>#REF!</v>
      </c>
      <c r="AX313" s="25" t="e">
        <f>SUMIF(#REF!,"*-Si-VEQ-*-"&amp;$A313&amp;"-"&amp;$AJ$2,#REF!)</f>
        <v>#REF!</v>
      </c>
      <c r="AY313" s="20" t="e">
        <f>SUMIF(#REF!,"*-Si-VEQ-*-"&amp;$A313&amp;"-"&amp;$AJ$2,#REF!)</f>
        <v>#REF!</v>
      </c>
      <c r="AZ313" s="20" t="e">
        <f>(SUMIF(#REF!,"*-Si-VEQ-*-"&amp;$A313&amp;"-"&amp;$AJ$2,#REF!)*AZ$6-SUMIF(#REF!,"*-Si-VEQ-*-"&amp;$A313&amp;"-"&amp;$AJ$2,#REF!)*AY$6)/AZ$5</f>
        <v>#REF!</v>
      </c>
      <c r="BA313" s="20" t="e">
        <f>(SUMIF(#REF!,"*-Si-VEQ-*-"&amp;$A313&amp;"-"&amp;$AJ$2,#REF!)*BA$6-SUMIF(#REF!,"*-Si-VEQ-*-"&amp;$A313&amp;"-"&amp;$AJ$2,#REF!)*AZ$6)/BA$5</f>
        <v>#REF!</v>
      </c>
      <c r="BB313" s="20" t="e">
        <f>(SUMIF(#REF!,"*-Si-VEQ-*-"&amp;$A313&amp;"-"&amp;$AJ$2,#REF!)*BB$6-SUMIF(#REF!,"*-Si-VEQ-*-"&amp;$A313&amp;"-"&amp;$AJ$2,#REF!)*BA$6)/BB$5</f>
        <v>#REF!</v>
      </c>
      <c r="BC313" s="20" t="e">
        <f>(SUMIF(#REF!,"*-Si-VEQ-*-"&amp;$A313&amp;"-"&amp;$AJ$2,#REF!)*BC$6-SUMIF(#REF!,"*-Si-VEQ-*-"&amp;$A313&amp;"-"&amp;$AJ$2,#REF!)*BB$6)/BC$5</f>
        <v>#REF!</v>
      </c>
      <c r="BD313" s="20" t="e">
        <f>(SUMIF(#REF!,"*-Si-VEQ-*-"&amp;$A313&amp;"-"&amp;$AJ$2,#REF!)*BD$6-SUMIF(#REF!,"*-Si-VEQ-*-"&amp;$A313&amp;"-"&amp;$AJ$2,#REF!)*BC$6)/BD$5</f>
        <v>#REF!</v>
      </c>
      <c r="BE313" s="20" t="e">
        <f>(SUMIF(#REF!,"*-Si-VEQ-*-"&amp;$A313&amp;"-"&amp;$AJ$2,#REF!)*BE$6-SUMIF(#REF!,"*-Si-VEQ-*-"&amp;$A313&amp;"-"&amp;$AJ$2,#REF!)*BD$6)/BE$5</f>
        <v>#REF!</v>
      </c>
      <c r="BF313" s="20" t="e">
        <f>(SUMIF(#REF!,"*-Si-VEQ-*-"&amp;$A313&amp;"-"&amp;$AJ$2,#REF!)*BF$6-SUMIF(#REF!,"*-Si-VEQ-*-"&amp;$A313&amp;"-"&amp;$AJ$2,#REF!)*BE$6)/BF$5</f>
        <v>#REF!</v>
      </c>
      <c r="BG313" s="20" t="e">
        <f>(SUMIF(#REF!,"*-Si-VEQ-*-"&amp;$A313&amp;"-"&amp;$AJ$2,#REF!)*BG$6-SUMIF(#REF!,"*-Si-VEQ-*-"&amp;$A313&amp;"-"&amp;$AJ$2,#REF!)*BF$6)/BG$5</f>
        <v>#REF!</v>
      </c>
      <c r="BH313" s="20" t="e">
        <f>(SUMIF(#REF!,"*-Si-VEQ-*-"&amp;$A313&amp;"-"&amp;$AJ$2,#REF!)*BH$6-SUMIF(#REF!,"*-Si-VEQ-*-"&amp;$A313&amp;"-"&amp;$AJ$2,#REF!)*BG$6)/BH$5</f>
        <v>#REF!</v>
      </c>
      <c r="BI313" s="20" t="e">
        <f>(SUMIF(#REF!,"*-Si-VEQ-*-"&amp;$A313&amp;"-"&amp;$AJ$2,#REF!)*BI$6-SUMIF(#REF!,"*-Si-VEQ-*-"&amp;$A313&amp;"-"&amp;$AJ$2,#REF!)*BH$6)/BI$5</f>
        <v>#REF!</v>
      </c>
      <c r="BJ313" s="20" t="e">
        <f>(SUMIF(#REF!,"*-Si-VEQ-*-"&amp;$A313&amp;"-"&amp;$AJ$2,#REF!)*BJ$6-SUMIF(#REF!,"*-Si-VEQ-*-"&amp;$A313&amp;"-"&amp;$AJ$2,#REF!)*BI$6)/BJ$5</f>
        <v>#REF!</v>
      </c>
      <c r="BL313" s="25" t="e">
        <f>SUMIF(#REF!,"*-Si-USD-*-"&amp;$A313&amp;"-"&amp;$AJ$2,#REF!)</f>
        <v>#REF!</v>
      </c>
      <c r="BM313" s="21" t="e">
        <f>SUMIF(#REF!,"*-Si-USD-*-"&amp;$A313&amp;"-"&amp;$AJ$2,#REF!)</f>
        <v>#REF!</v>
      </c>
      <c r="BN313" s="21" t="e">
        <f>(SUMIF(#REF!,"*-Si-USD-*-"&amp;$A313&amp;"-"&amp;$AJ$2,#REF!)*BN$6-SUMIF(#REF!,"*-Si-USD-*-"&amp;$A313&amp;"-"&amp;$AJ$2,#REF!)*BM$6)/BN$5</f>
        <v>#REF!</v>
      </c>
      <c r="BO313" s="21" t="e">
        <f>(SUMIF(#REF!,"*-Si-USD-*-"&amp;$A313&amp;"-"&amp;$AJ$2,#REF!)*BO$6-SUMIF(#REF!,"*-Si-USD-*-"&amp;$A313&amp;"-"&amp;$AJ$2,#REF!)*BN$6)/BO$5</f>
        <v>#REF!</v>
      </c>
      <c r="BP313" s="21" t="e">
        <f>(SUMIF(#REF!,"*-Si-USD-*-"&amp;$A313&amp;"-"&amp;$AJ$2,#REF!)*BP$6-SUMIF(#REF!,"*-Si-USD-*-"&amp;$A313&amp;"-"&amp;$AJ$2,#REF!)*BO$6)/BP$5</f>
        <v>#REF!</v>
      </c>
      <c r="BQ313" s="21" t="e">
        <f>(SUMIF(#REF!,"*-Si-USD-*-"&amp;$A313&amp;"-"&amp;$AJ$2,#REF!)*BQ$6-SUMIF(#REF!,"*-Si-USD-*-"&amp;$A313&amp;"-"&amp;$AJ$2,#REF!)*BP$6)/BQ$5</f>
        <v>#REF!</v>
      </c>
      <c r="BR313" s="21" t="e">
        <f>(SUMIF(#REF!,"*-Si-USD-*-"&amp;$A313&amp;"-"&amp;$AJ$2,#REF!)*BR$6-SUMIF(#REF!,"*-Si-USD-*-"&amp;$A313&amp;"-"&amp;$AJ$2,#REF!)*BQ$6)/BR$5</f>
        <v>#REF!</v>
      </c>
      <c r="BS313" s="21" t="e">
        <f>(SUMIF(#REF!,"*-Si-USD-*-"&amp;$A313&amp;"-"&amp;$AJ$2,#REF!)*BS$6-SUMIF(#REF!,"*-Si-USD-*-"&amp;$A313&amp;"-"&amp;$AJ$2,#REF!)*BR$6)/BS$5</f>
        <v>#REF!</v>
      </c>
      <c r="BT313" s="21" t="e">
        <f>(SUMIF(#REF!,"*-Si-USD-*-"&amp;$A313&amp;"-"&amp;$AJ$2,#REF!)*BT$6-SUMIF(#REF!,"*-Si-USD-*-"&amp;$A313&amp;"-"&amp;$AJ$2,#REF!)*BS$6)/BT$5</f>
        <v>#REF!</v>
      </c>
      <c r="BU313" s="21" t="e">
        <f>(SUMIF(#REF!,"*-Si-USD-*-"&amp;$A313&amp;"-"&amp;$AJ$2,#REF!)*BU$6-SUMIF(#REF!,"*-Si-USD-*-"&amp;$A313&amp;"-"&amp;$AJ$2,#REF!)*BT$6)/BU$5</f>
        <v>#REF!</v>
      </c>
      <c r="BV313" s="21" t="e">
        <f>(SUMIF(#REF!,"*-Si-USD-*-"&amp;$A313&amp;"-"&amp;$AJ$2,#REF!)*BV$6-SUMIF(#REF!,"*-Si-USD-*-"&amp;$A313&amp;"-"&amp;$AJ$2,#REF!)*BU$6)/BV$5</f>
        <v>#REF!</v>
      </c>
      <c r="BW313" s="21" t="e">
        <f>(SUMIF(#REF!,"*-Si-USD-*-"&amp;$A313&amp;"-"&amp;$AJ$2,#REF!)*BW$6-SUMIF(#REF!,"*-Si-USD-*-"&amp;$A313&amp;"-"&amp;$AJ$2,#REF!)*BV$6)/BW$5</f>
        <v>#REF!</v>
      </c>
      <c r="BX313" s="21" t="e">
        <f>(SUMIF(#REF!,"*-Si-USD-*-"&amp;$A313&amp;"-"&amp;$AJ$2,#REF!)*BX$6-SUMIF(#REF!,"*-Si-USD-*-"&amp;$A313&amp;"-"&amp;$AJ$2,#REF!)*BW$6)/BX$5</f>
        <v>#REF!</v>
      </c>
      <c r="CB313" s="28">
        <f>IFERROR(1000*SUMIF(#REF!,"*-Si-*-Si-"&amp;$A313&amp;"-"&amp;$AJ$2,#REF!)/(SUM(CC313:CE313)*$BX$6),0)</f>
        <v>0</v>
      </c>
      <c r="CC313" s="22" t="e">
        <f>SUMIF(#REF!,"*-Si-VEF-Si-"&amp;$A313&amp;"-"&amp;$AJ$2,#REF!)</f>
        <v>#REF!</v>
      </c>
      <c r="CD313" s="23" t="e">
        <f>SUMIF(#REF!,"*-Si-VEQ-Si-"&amp;$A313&amp;"-"&amp;$AJ$2,#REF!)</f>
        <v>#REF!</v>
      </c>
      <c r="CE313" s="24" t="e">
        <f>SUMIF(#REF!,"*-Si-USD-Si-"&amp;$A313&amp;"-"&amp;$AJ$2,#REF!)</f>
        <v>#REF!</v>
      </c>
      <c r="CI313" s="15" t="str">
        <f t="shared" si="57"/>
        <v>E313</v>
      </c>
      <c r="CK313" s="16">
        <v>18</v>
      </c>
      <c r="CL313" s="16">
        <v>0</v>
      </c>
      <c r="CM313" s="16">
        <v>4</v>
      </c>
    </row>
    <row r="314" spans="1:91" ht="20.100000000000001" customHeight="1" x14ac:dyDescent="0.25">
      <c r="A314" s="18" t="s">
        <v>487</v>
      </c>
      <c r="E314" s="15" t="s">
        <v>488</v>
      </c>
      <c r="G314" s="15" t="str">
        <f t="shared" si="60"/>
        <v>D314</v>
      </c>
      <c r="I314" s="27">
        <f ca="1">IFERROR(1000*SUMIF(#REF!,"*-Si-*-*-"&amp;$A314&amp;"-"&amp;J$2,INDIRECT("'BD Ppto'!"&amp;#REF!))/(SUM(J314:L314)*L$415),0)</f>
        <v>0</v>
      </c>
      <c r="J314" s="19" t="e">
        <f ca="1">SUMIF(#REF!,"*-Si-VEF-*-"&amp;$A314&amp;"-"&amp;$J$2,INDIRECT("'BD Ppto'!"&amp;#REF!))</f>
        <v>#REF!</v>
      </c>
      <c r="K314" s="20" t="e">
        <f ca="1">SUMIF(#REF!,"*-Si-VEQ-*-"&amp;$A314&amp;"-"&amp;$J$2,INDIRECT("'BD Ppto'!"&amp;#REF!))</f>
        <v>#REF!</v>
      </c>
      <c r="L314" s="21" t="e">
        <f ca="1">SUMIF(#REF!,"*-Si-USD-*-"&amp;$A314&amp;"-"&amp;$J$2,INDIRECT("'BD Ppto'!"&amp;#REF!))</f>
        <v>#REF!</v>
      </c>
      <c r="N314" s="27">
        <f ca="1">IFERROR(1000*SUMIF(#REF!,"*-Si-*-*-"&amp;$A314&amp;"-"&amp;O$2,INDIRECT("'BD Ppto'!"&amp;#REF!))/(SUM(O314:Q314)*Q$415),0)</f>
        <v>0</v>
      </c>
      <c r="O314" s="19" t="e">
        <f ca="1">SUMIF(#REF!,"*-Si-VEF-*-"&amp;$A314&amp;"-"&amp;O$2,INDIRECT("'BD Ppto'!"&amp;#REF!))</f>
        <v>#REF!</v>
      </c>
      <c r="P314" s="20" t="e">
        <f ca="1">SUMIF(#REF!,"*-Si-VEQ-*-"&amp;$A314&amp;"-"&amp;O$2,INDIRECT("'BD Ppto'!"&amp;#REF!))</f>
        <v>#REF!</v>
      </c>
      <c r="Q314" s="21" t="e">
        <f ca="1">SUMIF(#REF!,"*-Si-USD-*-"&amp;$A314&amp;"-"&amp;O$2,INDIRECT("'BD Ppto'!"&amp;#REF!))</f>
        <v>#REF!</v>
      </c>
      <c r="S314" s="27">
        <f ca="1">IFERROR(1000*SUMIF(#REF!,"*-Si-*-*-"&amp;$A314&amp;"-"&amp;T$2,INDIRECT("'BD Ppto'!"&amp;#REF!))/(SUM(T314:V314)*V$415),0)</f>
        <v>0</v>
      </c>
      <c r="T314" s="19" t="e">
        <f ca="1">SUMIF(#REF!,"*-Si-VEF-*-"&amp;$A314&amp;"-"&amp;T$2,INDIRECT("'BD Ppto'!"&amp;#REF!))</f>
        <v>#REF!</v>
      </c>
      <c r="U314" s="20" t="e">
        <f ca="1">SUMIF(#REF!,"*-Si-VEQ-*-"&amp;$A314&amp;"-"&amp;T$2,INDIRECT("'BD Ppto'!"&amp;#REF!))</f>
        <v>#REF!</v>
      </c>
      <c r="V314" s="21" t="e">
        <f ca="1">SUMIF(#REF!,"*-Si-USD-*-"&amp;$A314&amp;"-"&amp;T$2,INDIRECT("'BD Ppto'!"&amp;#REF!))</f>
        <v>#REF!</v>
      </c>
      <c r="X314" s="27">
        <f ca="1">IFERROR(1000*SUMIF(#REF!,"*-Si-*-*-"&amp;$A314&amp;"-"&amp;Y$2,INDIRECT("'BD Ppto'!"&amp;#REF!))/(SUM(Y314:AA314)*AA$415),0)</f>
        <v>0</v>
      </c>
      <c r="Y314" s="19" t="e">
        <f ca="1">SUMIF(#REF!,"*-Si-VEF-*-"&amp;$A314&amp;"-"&amp;Y$2,INDIRECT("'BD Ppto'!"&amp;#REF!))</f>
        <v>#REF!</v>
      </c>
      <c r="Z314" s="20" t="e">
        <f ca="1">SUMIF(#REF!,"*-Si-VEQ-*-"&amp;$A314&amp;"-"&amp;Y$2,INDIRECT("'BD Ppto'!"&amp;#REF!))</f>
        <v>#REF!</v>
      </c>
      <c r="AA314" s="21" t="e">
        <f ca="1">SUMIF(#REF!,"*-Si-USD-*-"&amp;$A314&amp;"-"&amp;Y$2,INDIRECT("'BD Ppto'!"&amp;#REF!))</f>
        <v>#REF!</v>
      </c>
      <c r="AC314" s="28">
        <f ca="1">IFERROR(1000*SUMIF(#REF!,"*-Si-*-Si-"&amp;$A314&amp;"-"&amp;AD$2,INDIRECT("'BD Ppto'!"&amp;#REF!))/(SUM(AD314:AF314)*AF$415),0)</f>
        <v>0</v>
      </c>
      <c r="AD314" s="22" t="e">
        <f ca="1">SUMIF(#REF!,"*-Si-VEF-Si-"&amp;$A314&amp;"-"&amp;AD$2,INDIRECT("'BD Ppto'!"&amp;#REF!))</f>
        <v>#REF!</v>
      </c>
      <c r="AE314" s="23" t="e">
        <f ca="1">SUMIF(#REF!,"*-Si-VEQ-Si-"&amp;$A314&amp;"-"&amp;AD$2,INDIRECT("'BD Ppto'!"&amp;#REF!))</f>
        <v>#REF!</v>
      </c>
      <c r="AF314" s="24" t="e">
        <f ca="1">SUMIF(#REF!,"*-Si-USD-Si-"&amp;$A314&amp;"-"&amp;AD$2,INDIRECT("'BD Ppto'!"&amp;#REF!))</f>
        <v>#REF!</v>
      </c>
      <c r="AI314" s="27">
        <f>IFERROR(1000*SUMIF(#REF!,"*-Si-*-*-"&amp;$A314&amp;"-"&amp;$AJ$2,#REF!)/((SUMIF(#REF!,"*-Si-*-*-"&amp;$A314&amp;"-"&amp;$AJ$2,#REF!))*$AV$6),0)</f>
        <v>0</v>
      </c>
      <c r="AJ314" s="25" t="e">
        <f>SUMIF(#REF!,"*-Si-VEF-*-"&amp;$A314&amp;"-"&amp;$AJ$2,#REF!)</f>
        <v>#REF!</v>
      </c>
      <c r="AK314" s="19" t="e">
        <f>SUMIF(#REF!,"*-Si-VEF-*-"&amp;$A314&amp;"-"&amp;$AJ$2,#REF!)</f>
        <v>#REF!</v>
      </c>
      <c r="AL314" s="19" t="e">
        <f>(SUMIF(#REF!,"*-Si-VEF-*-"&amp;$A314&amp;"-"&amp;$AJ$2,#REF!)*AL$6-SUMIF(#REF!,"*-Si-VEF-*-"&amp;$A314&amp;"-"&amp;$AJ$2,#REF!)*AK$6)/AL$5</f>
        <v>#REF!</v>
      </c>
      <c r="AM314" s="19" t="e">
        <f>(SUMIF(#REF!,"*-Si-VEF-*-"&amp;$A314&amp;"-"&amp;$AJ$2,#REF!)*AM$6-SUMIF(#REF!,"*-Si-VEF-*-"&amp;$A314&amp;"-"&amp;$AJ$2,#REF!)*AL$6)/AM$5</f>
        <v>#REF!</v>
      </c>
      <c r="AN314" s="19" t="e">
        <f>(SUMIF(#REF!,"*-Si-VEF-*-"&amp;$A314&amp;"-"&amp;$AJ$2,#REF!)*AN$6-SUMIF(#REF!,"*-Si-VEF-*-"&amp;$A314&amp;"-"&amp;$AJ$2,#REF!)*AM$6)/AN$5</f>
        <v>#REF!</v>
      </c>
      <c r="AO314" s="19" t="e">
        <f>(SUMIF(#REF!,"*-Si-VEF-*-"&amp;$A314&amp;"-"&amp;$AJ$2,#REF!)*AO$6-SUMIF(#REF!,"*-Si-VEF-*-"&amp;$A314&amp;"-"&amp;$AJ$2,#REF!)*AN$6)/AO$5</f>
        <v>#REF!</v>
      </c>
      <c r="AP314" s="19" t="e">
        <f>(SUMIF(#REF!,"*-Si-VEF-*-"&amp;$A314&amp;"-"&amp;$AJ$2,#REF!)*AP$6-SUMIF(#REF!,"*-Si-VEF-*-"&amp;$A314&amp;"-"&amp;$AJ$2,#REF!)*AO$6)/AP$5</f>
        <v>#REF!</v>
      </c>
      <c r="AQ314" s="19" t="e">
        <f>(SUMIF(#REF!,"*-Si-VEF-*-"&amp;$A314&amp;"-"&amp;$AJ$2,#REF!)*AQ$6-SUMIF(#REF!,"*-Si-VEF-*-"&amp;$A314&amp;"-"&amp;$AJ$2,#REF!)*AP$6)/AQ$5</f>
        <v>#REF!</v>
      </c>
      <c r="AR314" s="19" t="e">
        <f>(SUMIF(#REF!,"*-Si-VEF-*-"&amp;$A314&amp;"-"&amp;$AJ$2,#REF!)*AR$6-SUMIF(#REF!,"*-Si-VEF-*-"&amp;$A314&amp;"-"&amp;$AJ$2,#REF!)*AQ$6)/AR$5</f>
        <v>#REF!</v>
      </c>
      <c r="AS314" s="19" t="e">
        <f>(SUMIF(#REF!,"*-Si-VEF-*-"&amp;$A314&amp;"-"&amp;$AJ$2,#REF!)*AS$6-SUMIF(#REF!,"*-Si-VEF-*-"&amp;$A314&amp;"-"&amp;$AJ$2,#REF!)*AR$6)/AS$5</f>
        <v>#REF!</v>
      </c>
      <c r="AT314" s="19" t="e">
        <f>(SUMIF(#REF!,"*-Si-VEF-*-"&amp;$A314&amp;"-"&amp;$AJ$2,#REF!)*AT$6-SUMIF(#REF!,"*-Si-VEF-*-"&amp;$A314&amp;"-"&amp;$AJ$2,#REF!)*AS$6)/AT$5</f>
        <v>#REF!</v>
      </c>
      <c r="AU314" s="19" t="e">
        <f>(SUMIF(#REF!,"*-Si-VEF-*-"&amp;$A314&amp;"-"&amp;$AJ$2,#REF!)*AU$6-SUMIF(#REF!,"*-Si-VEF-*-"&amp;$A314&amp;"-"&amp;$AJ$2,#REF!)*AT$6)/AU$5</f>
        <v>#REF!</v>
      </c>
      <c r="AV314" s="19" t="e">
        <f>(SUMIF(#REF!,"*-Si-VEF-*-"&amp;$A314&amp;"-"&amp;$AJ$2,#REF!)*AV$6-SUMIF(#REF!,"*-Si-VEF-*-"&amp;$A314&amp;"-"&amp;$AJ$2,#REF!)*AU$6)/AV$5</f>
        <v>#REF!</v>
      </c>
      <c r="AX314" s="25" t="e">
        <f>SUMIF(#REF!,"*-Si-VEQ-*-"&amp;$A314&amp;"-"&amp;$AJ$2,#REF!)</f>
        <v>#REF!</v>
      </c>
      <c r="AY314" s="20" t="e">
        <f>SUMIF(#REF!,"*-Si-VEQ-*-"&amp;$A314&amp;"-"&amp;$AJ$2,#REF!)</f>
        <v>#REF!</v>
      </c>
      <c r="AZ314" s="20" t="e">
        <f>(SUMIF(#REF!,"*-Si-VEQ-*-"&amp;$A314&amp;"-"&amp;$AJ$2,#REF!)*AZ$6-SUMIF(#REF!,"*-Si-VEQ-*-"&amp;$A314&amp;"-"&amp;$AJ$2,#REF!)*AY$6)/AZ$5</f>
        <v>#REF!</v>
      </c>
      <c r="BA314" s="20" t="e">
        <f>(SUMIF(#REF!,"*-Si-VEQ-*-"&amp;$A314&amp;"-"&amp;$AJ$2,#REF!)*BA$6-SUMIF(#REF!,"*-Si-VEQ-*-"&amp;$A314&amp;"-"&amp;$AJ$2,#REF!)*AZ$6)/BA$5</f>
        <v>#REF!</v>
      </c>
      <c r="BB314" s="20" t="e">
        <f>(SUMIF(#REF!,"*-Si-VEQ-*-"&amp;$A314&amp;"-"&amp;$AJ$2,#REF!)*BB$6-SUMIF(#REF!,"*-Si-VEQ-*-"&amp;$A314&amp;"-"&amp;$AJ$2,#REF!)*BA$6)/BB$5</f>
        <v>#REF!</v>
      </c>
      <c r="BC314" s="20" t="e">
        <f>(SUMIF(#REF!,"*-Si-VEQ-*-"&amp;$A314&amp;"-"&amp;$AJ$2,#REF!)*BC$6-SUMIF(#REF!,"*-Si-VEQ-*-"&amp;$A314&amp;"-"&amp;$AJ$2,#REF!)*BB$6)/BC$5</f>
        <v>#REF!</v>
      </c>
      <c r="BD314" s="20" t="e">
        <f>(SUMIF(#REF!,"*-Si-VEQ-*-"&amp;$A314&amp;"-"&amp;$AJ$2,#REF!)*BD$6-SUMIF(#REF!,"*-Si-VEQ-*-"&amp;$A314&amp;"-"&amp;$AJ$2,#REF!)*BC$6)/BD$5</f>
        <v>#REF!</v>
      </c>
      <c r="BE314" s="20" t="e">
        <f>(SUMIF(#REF!,"*-Si-VEQ-*-"&amp;$A314&amp;"-"&amp;$AJ$2,#REF!)*BE$6-SUMIF(#REF!,"*-Si-VEQ-*-"&amp;$A314&amp;"-"&amp;$AJ$2,#REF!)*BD$6)/BE$5</f>
        <v>#REF!</v>
      </c>
      <c r="BF314" s="20" t="e">
        <f>(SUMIF(#REF!,"*-Si-VEQ-*-"&amp;$A314&amp;"-"&amp;$AJ$2,#REF!)*BF$6-SUMIF(#REF!,"*-Si-VEQ-*-"&amp;$A314&amp;"-"&amp;$AJ$2,#REF!)*BE$6)/BF$5</f>
        <v>#REF!</v>
      </c>
      <c r="BG314" s="20" t="e">
        <f>(SUMIF(#REF!,"*-Si-VEQ-*-"&amp;$A314&amp;"-"&amp;$AJ$2,#REF!)*BG$6-SUMIF(#REF!,"*-Si-VEQ-*-"&amp;$A314&amp;"-"&amp;$AJ$2,#REF!)*BF$6)/BG$5</f>
        <v>#REF!</v>
      </c>
      <c r="BH314" s="20" t="e">
        <f>(SUMIF(#REF!,"*-Si-VEQ-*-"&amp;$A314&amp;"-"&amp;$AJ$2,#REF!)*BH$6-SUMIF(#REF!,"*-Si-VEQ-*-"&amp;$A314&amp;"-"&amp;$AJ$2,#REF!)*BG$6)/BH$5</f>
        <v>#REF!</v>
      </c>
      <c r="BI314" s="20" t="e">
        <f>(SUMIF(#REF!,"*-Si-VEQ-*-"&amp;$A314&amp;"-"&amp;$AJ$2,#REF!)*BI$6-SUMIF(#REF!,"*-Si-VEQ-*-"&amp;$A314&amp;"-"&amp;$AJ$2,#REF!)*BH$6)/BI$5</f>
        <v>#REF!</v>
      </c>
      <c r="BJ314" s="20" t="e">
        <f>(SUMIF(#REF!,"*-Si-VEQ-*-"&amp;$A314&amp;"-"&amp;$AJ$2,#REF!)*BJ$6-SUMIF(#REF!,"*-Si-VEQ-*-"&amp;$A314&amp;"-"&amp;$AJ$2,#REF!)*BI$6)/BJ$5</f>
        <v>#REF!</v>
      </c>
      <c r="BL314" s="25" t="e">
        <f>SUMIF(#REF!,"*-Si-USD-*-"&amp;$A314&amp;"-"&amp;$AJ$2,#REF!)</f>
        <v>#REF!</v>
      </c>
      <c r="BM314" s="21" t="e">
        <f>SUMIF(#REF!,"*-Si-USD-*-"&amp;$A314&amp;"-"&amp;$AJ$2,#REF!)</f>
        <v>#REF!</v>
      </c>
      <c r="BN314" s="21" t="e">
        <f>(SUMIF(#REF!,"*-Si-USD-*-"&amp;$A314&amp;"-"&amp;$AJ$2,#REF!)*BN$6-SUMIF(#REF!,"*-Si-USD-*-"&amp;$A314&amp;"-"&amp;$AJ$2,#REF!)*BM$6)/BN$5</f>
        <v>#REF!</v>
      </c>
      <c r="BO314" s="21" t="e">
        <f>(SUMIF(#REF!,"*-Si-USD-*-"&amp;$A314&amp;"-"&amp;$AJ$2,#REF!)*BO$6-SUMIF(#REF!,"*-Si-USD-*-"&amp;$A314&amp;"-"&amp;$AJ$2,#REF!)*BN$6)/BO$5</f>
        <v>#REF!</v>
      </c>
      <c r="BP314" s="21" t="e">
        <f>(SUMIF(#REF!,"*-Si-USD-*-"&amp;$A314&amp;"-"&amp;$AJ$2,#REF!)*BP$6-SUMIF(#REF!,"*-Si-USD-*-"&amp;$A314&amp;"-"&amp;$AJ$2,#REF!)*BO$6)/BP$5</f>
        <v>#REF!</v>
      </c>
      <c r="BQ314" s="21" t="e">
        <f>(SUMIF(#REF!,"*-Si-USD-*-"&amp;$A314&amp;"-"&amp;$AJ$2,#REF!)*BQ$6-SUMIF(#REF!,"*-Si-USD-*-"&amp;$A314&amp;"-"&amp;$AJ$2,#REF!)*BP$6)/BQ$5</f>
        <v>#REF!</v>
      </c>
      <c r="BR314" s="21" t="e">
        <f>(SUMIF(#REF!,"*-Si-USD-*-"&amp;$A314&amp;"-"&amp;$AJ$2,#REF!)*BR$6-SUMIF(#REF!,"*-Si-USD-*-"&amp;$A314&amp;"-"&amp;$AJ$2,#REF!)*BQ$6)/BR$5</f>
        <v>#REF!</v>
      </c>
      <c r="BS314" s="21" t="e">
        <f>(SUMIF(#REF!,"*-Si-USD-*-"&amp;$A314&amp;"-"&amp;$AJ$2,#REF!)*BS$6-SUMIF(#REF!,"*-Si-USD-*-"&amp;$A314&amp;"-"&amp;$AJ$2,#REF!)*BR$6)/BS$5</f>
        <v>#REF!</v>
      </c>
      <c r="BT314" s="21" t="e">
        <f>(SUMIF(#REF!,"*-Si-USD-*-"&amp;$A314&amp;"-"&amp;$AJ$2,#REF!)*BT$6-SUMIF(#REF!,"*-Si-USD-*-"&amp;$A314&amp;"-"&amp;$AJ$2,#REF!)*BS$6)/BT$5</f>
        <v>#REF!</v>
      </c>
      <c r="BU314" s="21" t="e">
        <f>(SUMIF(#REF!,"*-Si-USD-*-"&amp;$A314&amp;"-"&amp;$AJ$2,#REF!)*BU$6-SUMIF(#REF!,"*-Si-USD-*-"&amp;$A314&amp;"-"&amp;$AJ$2,#REF!)*BT$6)/BU$5</f>
        <v>#REF!</v>
      </c>
      <c r="BV314" s="21" t="e">
        <f>(SUMIF(#REF!,"*-Si-USD-*-"&amp;$A314&amp;"-"&amp;$AJ$2,#REF!)*BV$6-SUMIF(#REF!,"*-Si-USD-*-"&amp;$A314&amp;"-"&amp;$AJ$2,#REF!)*BU$6)/BV$5</f>
        <v>#REF!</v>
      </c>
      <c r="BW314" s="21" t="e">
        <f>(SUMIF(#REF!,"*-Si-USD-*-"&amp;$A314&amp;"-"&amp;$AJ$2,#REF!)*BW$6-SUMIF(#REF!,"*-Si-USD-*-"&amp;$A314&amp;"-"&amp;$AJ$2,#REF!)*BV$6)/BW$5</f>
        <v>#REF!</v>
      </c>
      <c r="BX314" s="21" t="e">
        <f>(SUMIF(#REF!,"*-Si-USD-*-"&amp;$A314&amp;"-"&amp;$AJ$2,#REF!)*BX$6-SUMIF(#REF!,"*-Si-USD-*-"&amp;$A314&amp;"-"&amp;$AJ$2,#REF!)*BW$6)/BX$5</f>
        <v>#REF!</v>
      </c>
      <c r="CB314" s="28">
        <f>IFERROR(1000*SUMIF(#REF!,"*-Si-*-Si-"&amp;$A314&amp;"-"&amp;$AJ$2,#REF!)/(SUM(CC314:CE314)*$BX$6),0)</f>
        <v>0</v>
      </c>
      <c r="CC314" s="22" t="e">
        <f>SUMIF(#REF!,"*-Si-VEF-Si-"&amp;$A314&amp;"-"&amp;$AJ$2,#REF!)</f>
        <v>#REF!</v>
      </c>
      <c r="CD314" s="23" t="e">
        <f>SUMIF(#REF!,"*-Si-VEQ-Si-"&amp;$A314&amp;"-"&amp;$AJ$2,#REF!)</f>
        <v>#REF!</v>
      </c>
      <c r="CE314" s="24" t="e">
        <f>SUMIF(#REF!,"*-Si-USD-Si-"&amp;$A314&amp;"-"&amp;$AJ$2,#REF!)</f>
        <v>#REF!</v>
      </c>
      <c r="CI314" s="15" t="str">
        <f t="shared" si="57"/>
        <v>E314</v>
      </c>
      <c r="CK314" s="16">
        <v>4</v>
      </c>
      <c r="CL314" s="16">
        <v>4</v>
      </c>
      <c r="CM314" s="16">
        <v>4</v>
      </c>
    </row>
    <row r="315" spans="1:91" ht="20.100000000000001" customHeight="1" x14ac:dyDescent="0.25">
      <c r="A315" s="18" t="s">
        <v>489</v>
      </c>
      <c r="E315" s="15" t="s">
        <v>489</v>
      </c>
      <c r="G315" s="15" t="str">
        <f t="shared" si="60"/>
        <v>D315</v>
      </c>
      <c r="I315" s="27">
        <f ca="1">IFERROR(1000*SUMIF(#REF!,"*-Si-*-*-"&amp;$A315&amp;"-"&amp;J$2,INDIRECT("'BD Ppto'!"&amp;#REF!))/(SUM(J315:L315)*L$415),0)</f>
        <v>0</v>
      </c>
      <c r="J315" s="19" t="e">
        <f ca="1">SUMIF(#REF!,"*-Si-VEF-*-"&amp;$A315&amp;"-"&amp;$J$2,INDIRECT("'BD Ppto'!"&amp;#REF!))</f>
        <v>#REF!</v>
      </c>
      <c r="K315" s="20" t="e">
        <f ca="1">SUMIF(#REF!,"*-Si-VEQ-*-"&amp;$A315&amp;"-"&amp;$J$2,INDIRECT("'BD Ppto'!"&amp;#REF!))</f>
        <v>#REF!</v>
      </c>
      <c r="L315" s="21" t="e">
        <f ca="1">SUMIF(#REF!,"*-Si-USD-*-"&amp;$A315&amp;"-"&amp;$J$2,INDIRECT("'BD Ppto'!"&amp;#REF!))</f>
        <v>#REF!</v>
      </c>
      <c r="N315" s="27">
        <f ca="1">IFERROR(1000*SUMIF(#REF!,"*-Si-*-*-"&amp;$A315&amp;"-"&amp;O$2,INDIRECT("'BD Ppto'!"&amp;#REF!))/(SUM(O315:Q315)*Q$415),0)</f>
        <v>0</v>
      </c>
      <c r="O315" s="19" t="e">
        <f ca="1">SUMIF(#REF!,"*-Si-VEF-*-"&amp;$A315&amp;"-"&amp;O$2,INDIRECT("'BD Ppto'!"&amp;#REF!))</f>
        <v>#REF!</v>
      </c>
      <c r="P315" s="20" t="e">
        <f ca="1">SUMIF(#REF!,"*-Si-VEQ-*-"&amp;$A315&amp;"-"&amp;O$2,INDIRECT("'BD Ppto'!"&amp;#REF!))</f>
        <v>#REF!</v>
      </c>
      <c r="Q315" s="21" t="e">
        <f ca="1">SUMIF(#REF!,"*-Si-USD-*-"&amp;$A315&amp;"-"&amp;O$2,INDIRECT("'BD Ppto'!"&amp;#REF!))</f>
        <v>#REF!</v>
      </c>
      <c r="S315" s="27">
        <f ca="1">IFERROR(1000*SUMIF(#REF!,"*-Si-*-*-"&amp;$A315&amp;"-"&amp;T$2,INDIRECT("'BD Ppto'!"&amp;#REF!))/(SUM(T315:V315)*V$415),0)</f>
        <v>0</v>
      </c>
      <c r="T315" s="19" t="e">
        <f ca="1">SUMIF(#REF!,"*-Si-VEF-*-"&amp;$A315&amp;"-"&amp;T$2,INDIRECT("'BD Ppto'!"&amp;#REF!))</f>
        <v>#REF!</v>
      </c>
      <c r="U315" s="20" t="e">
        <f ca="1">SUMIF(#REF!,"*-Si-VEQ-*-"&amp;$A315&amp;"-"&amp;T$2,INDIRECT("'BD Ppto'!"&amp;#REF!))</f>
        <v>#REF!</v>
      </c>
      <c r="V315" s="21" t="e">
        <f ca="1">SUMIF(#REF!,"*-Si-USD-*-"&amp;$A315&amp;"-"&amp;T$2,INDIRECT("'BD Ppto'!"&amp;#REF!))</f>
        <v>#REF!</v>
      </c>
      <c r="X315" s="27">
        <f ca="1">IFERROR(1000*SUMIF(#REF!,"*-Si-*-*-"&amp;$A315&amp;"-"&amp;Y$2,INDIRECT("'BD Ppto'!"&amp;#REF!))/(SUM(Y315:AA315)*AA$415),0)</f>
        <v>0</v>
      </c>
      <c r="Y315" s="19" t="e">
        <f ca="1">SUMIF(#REF!,"*-Si-VEF-*-"&amp;$A315&amp;"-"&amp;Y$2,INDIRECT("'BD Ppto'!"&amp;#REF!))</f>
        <v>#REF!</v>
      </c>
      <c r="Z315" s="20" t="e">
        <f ca="1">SUMIF(#REF!,"*-Si-VEQ-*-"&amp;$A315&amp;"-"&amp;Y$2,INDIRECT("'BD Ppto'!"&amp;#REF!))</f>
        <v>#REF!</v>
      </c>
      <c r="AA315" s="21" t="e">
        <f ca="1">SUMIF(#REF!,"*-Si-USD-*-"&amp;$A315&amp;"-"&amp;Y$2,INDIRECT("'BD Ppto'!"&amp;#REF!))</f>
        <v>#REF!</v>
      </c>
      <c r="AC315" s="28">
        <f ca="1">IFERROR(1000*SUMIF(#REF!,"*-Si-*-Si-"&amp;$A315&amp;"-"&amp;AD$2,INDIRECT("'BD Ppto'!"&amp;#REF!))/(SUM(AD315:AF315)*AF$415),0)</f>
        <v>0</v>
      </c>
      <c r="AD315" s="22" t="e">
        <f ca="1">SUMIF(#REF!,"*-Si-VEF-Si-"&amp;$A315&amp;"-"&amp;AD$2,INDIRECT("'BD Ppto'!"&amp;#REF!))</f>
        <v>#REF!</v>
      </c>
      <c r="AE315" s="23" t="e">
        <f ca="1">SUMIF(#REF!,"*-Si-VEQ-Si-"&amp;$A315&amp;"-"&amp;AD$2,INDIRECT("'BD Ppto'!"&amp;#REF!))</f>
        <v>#REF!</v>
      </c>
      <c r="AF315" s="24" t="e">
        <f ca="1">SUMIF(#REF!,"*-Si-USD-Si-"&amp;$A315&amp;"-"&amp;AD$2,INDIRECT("'BD Ppto'!"&amp;#REF!))</f>
        <v>#REF!</v>
      </c>
      <c r="AI315" s="27">
        <f>IFERROR(1000*SUMIF(#REF!,"*-Si-*-*-"&amp;$A315&amp;"-"&amp;$AJ$2,#REF!)/((SUMIF(#REF!,"*-Si-*-*-"&amp;$A315&amp;"-"&amp;$AJ$2,#REF!))*$AV$6),0)</f>
        <v>0</v>
      </c>
      <c r="AJ315" s="25" t="e">
        <f>SUMIF(#REF!,"*-Si-VEF-*-"&amp;$A315&amp;"-"&amp;$AJ$2,#REF!)</f>
        <v>#REF!</v>
      </c>
      <c r="AK315" s="19" t="e">
        <f>SUMIF(#REF!,"*-Si-VEF-*-"&amp;$A315&amp;"-"&amp;$AJ$2,#REF!)</f>
        <v>#REF!</v>
      </c>
      <c r="AL315" s="19" t="e">
        <f>(SUMIF(#REF!,"*-Si-VEF-*-"&amp;$A315&amp;"-"&amp;$AJ$2,#REF!)*AL$6-SUMIF(#REF!,"*-Si-VEF-*-"&amp;$A315&amp;"-"&amp;$AJ$2,#REF!)*AK$6)/AL$5</f>
        <v>#REF!</v>
      </c>
      <c r="AM315" s="19" t="e">
        <f>(SUMIF(#REF!,"*-Si-VEF-*-"&amp;$A315&amp;"-"&amp;$AJ$2,#REF!)*AM$6-SUMIF(#REF!,"*-Si-VEF-*-"&amp;$A315&amp;"-"&amp;$AJ$2,#REF!)*AL$6)/AM$5</f>
        <v>#REF!</v>
      </c>
      <c r="AN315" s="19" t="e">
        <f>(SUMIF(#REF!,"*-Si-VEF-*-"&amp;$A315&amp;"-"&amp;$AJ$2,#REF!)*AN$6-SUMIF(#REF!,"*-Si-VEF-*-"&amp;$A315&amp;"-"&amp;$AJ$2,#REF!)*AM$6)/AN$5</f>
        <v>#REF!</v>
      </c>
      <c r="AO315" s="19" t="e">
        <f>(SUMIF(#REF!,"*-Si-VEF-*-"&amp;$A315&amp;"-"&amp;$AJ$2,#REF!)*AO$6-SUMIF(#REF!,"*-Si-VEF-*-"&amp;$A315&amp;"-"&amp;$AJ$2,#REF!)*AN$6)/AO$5</f>
        <v>#REF!</v>
      </c>
      <c r="AP315" s="19" t="e">
        <f>(SUMIF(#REF!,"*-Si-VEF-*-"&amp;$A315&amp;"-"&amp;$AJ$2,#REF!)*AP$6-SUMIF(#REF!,"*-Si-VEF-*-"&amp;$A315&amp;"-"&amp;$AJ$2,#REF!)*AO$6)/AP$5</f>
        <v>#REF!</v>
      </c>
      <c r="AQ315" s="19" t="e">
        <f>(SUMIF(#REF!,"*-Si-VEF-*-"&amp;$A315&amp;"-"&amp;$AJ$2,#REF!)*AQ$6-SUMIF(#REF!,"*-Si-VEF-*-"&amp;$A315&amp;"-"&amp;$AJ$2,#REF!)*AP$6)/AQ$5</f>
        <v>#REF!</v>
      </c>
      <c r="AR315" s="19" t="e">
        <f>(SUMIF(#REF!,"*-Si-VEF-*-"&amp;$A315&amp;"-"&amp;$AJ$2,#REF!)*AR$6-SUMIF(#REF!,"*-Si-VEF-*-"&amp;$A315&amp;"-"&amp;$AJ$2,#REF!)*AQ$6)/AR$5</f>
        <v>#REF!</v>
      </c>
      <c r="AS315" s="19" t="e">
        <f>(SUMIF(#REF!,"*-Si-VEF-*-"&amp;$A315&amp;"-"&amp;$AJ$2,#REF!)*AS$6-SUMIF(#REF!,"*-Si-VEF-*-"&amp;$A315&amp;"-"&amp;$AJ$2,#REF!)*AR$6)/AS$5</f>
        <v>#REF!</v>
      </c>
      <c r="AT315" s="19" t="e">
        <f>(SUMIF(#REF!,"*-Si-VEF-*-"&amp;$A315&amp;"-"&amp;$AJ$2,#REF!)*AT$6-SUMIF(#REF!,"*-Si-VEF-*-"&amp;$A315&amp;"-"&amp;$AJ$2,#REF!)*AS$6)/AT$5</f>
        <v>#REF!</v>
      </c>
      <c r="AU315" s="19" t="e">
        <f>(SUMIF(#REF!,"*-Si-VEF-*-"&amp;$A315&amp;"-"&amp;$AJ$2,#REF!)*AU$6-SUMIF(#REF!,"*-Si-VEF-*-"&amp;$A315&amp;"-"&amp;$AJ$2,#REF!)*AT$6)/AU$5</f>
        <v>#REF!</v>
      </c>
      <c r="AV315" s="19" t="e">
        <f>(SUMIF(#REF!,"*-Si-VEF-*-"&amp;$A315&amp;"-"&amp;$AJ$2,#REF!)*AV$6-SUMIF(#REF!,"*-Si-VEF-*-"&amp;$A315&amp;"-"&amp;$AJ$2,#REF!)*AU$6)/AV$5</f>
        <v>#REF!</v>
      </c>
      <c r="AX315" s="25" t="e">
        <f>SUMIF(#REF!,"*-Si-VEQ-*-"&amp;$A315&amp;"-"&amp;$AJ$2,#REF!)</f>
        <v>#REF!</v>
      </c>
      <c r="AY315" s="20" t="e">
        <f>SUMIF(#REF!,"*-Si-VEQ-*-"&amp;$A315&amp;"-"&amp;$AJ$2,#REF!)</f>
        <v>#REF!</v>
      </c>
      <c r="AZ315" s="20" t="e">
        <f>(SUMIF(#REF!,"*-Si-VEQ-*-"&amp;$A315&amp;"-"&amp;$AJ$2,#REF!)*AZ$6-SUMIF(#REF!,"*-Si-VEQ-*-"&amp;$A315&amp;"-"&amp;$AJ$2,#REF!)*AY$6)/AZ$5</f>
        <v>#REF!</v>
      </c>
      <c r="BA315" s="20" t="e">
        <f>(SUMIF(#REF!,"*-Si-VEQ-*-"&amp;$A315&amp;"-"&amp;$AJ$2,#REF!)*BA$6-SUMIF(#REF!,"*-Si-VEQ-*-"&amp;$A315&amp;"-"&amp;$AJ$2,#REF!)*AZ$6)/BA$5</f>
        <v>#REF!</v>
      </c>
      <c r="BB315" s="20" t="e">
        <f>(SUMIF(#REF!,"*-Si-VEQ-*-"&amp;$A315&amp;"-"&amp;$AJ$2,#REF!)*BB$6-SUMIF(#REF!,"*-Si-VEQ-*-"&amp;$A315&amp;"-"&amp;$AJ$2,#REF!)*BA$6)/BB$5</f>
        <v>#REF!</v>
      </c>
      <c r="BC315" s="20" t="e">
        <f>(SUMIF(#REF!,"*-Si-VEQ-*-"&amp;$A315&amp;"-"&amp;$AJ$2,#REF!)*BC$6-SUMIF(#REF!,"*-Si-VEQ-*-"&amp;$A315&amp;"-"&amp;$AJ$2,#REF!)*BB$6)/BC$5</f>
        <v>#REF!</v>
      </c>
      <c r="BD315" s="20" t="e">
        <f>(SUMIF(#REF!,"*-Si-VEQ-*-"&amp;$A315&amp;"-"&amp;$AJ$2,#REF!)*BD$6-SUMIF(#REF!,"*-Si-VEQ-*-"&amp;$A315&amp;"-"&amp;$AJ$2,#REF!)*BC$6)/BD$5</f>
        <v>#REF!</v>
      </c>
      <c r="BE315" s="20" t="e">
        <f>(SUMIF(#REF!,"*-Si-VEQ-*-"&amp;$A315&amp;"-"&amp;$AJ$2,#REF!)*BE$6-SUMIF(#REF!,"*-Si-VEQ-*-"&amp;$A315&amp;"-"&amp;$AJ$2,#REF!)*BD$6)/BE$5</f>
        <v>#REF!</v>
      </c>
      <c r="BF315" s="20" t="e">
        <f>(SUMIF(#REF!,"*-Si-VEQ-*-"&amp;$A315&amp;"-"&amp;$AJ$2,#REF!)*BF$6-SUMIF(#REF!,"*-Si-VEQ-*-"&amp;$A315&amp;"-"&amp;$AJ$2,#REF!)*BE$6)/BF$5</f>
        <v>#REF!</v>
      </c>
      <c r="BG315" s="20" t="e">
        <f>(SUMIF(#REF!,"*-Si-VEQ-*-"&amp;$A315&amp;"-"&amp;$AJ$2,#REF!)*BG$6-SUMIF(#REF!,"*-Si-VEQ-*-"&amp;$A315&amp;"-"&amp;$AJ$2,#REF!)*BF$6)/BG$5</f>
        <v>#REF!</v>
      </c>
      <c r="BH315" s="20" t="e">
        <f>(SUMIF(#REF!,"*-Si-VEQ-*-"&amp;$A315&amp;"-"&amp;$AJ$2,#REF!)*BH$6-SUMIF(#REF!,"*-Si-VEQ-*-"&amp;$A315&amp;"-"&amp;$AJ$2,#REF!)*BG$6)/BH$5</f>
        <v>#REF!</v>
      </c>
      <c r="BI315" s="20" t="e">
        <f>(SUMIF(#REF!,"*-Si-VEQ-*-"&amp;$A315&amp;"-"&amp;$AJ$2,#REF!)*BI$6-SUMIF(#REF!,"*-Si-VEQ-*-"&amp;$A315&amp;"-"&amp;$AJ$2,#REF!)*BH$6)/BI$5</f>
        <v>#REF!</v>
      </c>
      <c r="BJ315" s="20" t="e">
        <f>(SUMIF(#REF!,"*-Si-VEQ-*-"&amp;$A315&amp;"-"&amp;$AJ$2,#REF!)*BJ$6-SUMIF(#REF!,"*-Si-VEQ-*-"&amp;$A315&amp;"-"&amp;$AJ$2,#REF!)*BI$6)/BJ$5</f>
        <v>#REF!</v>
      </c>
      <c r="BL315" s="25" t="e">
        <f>SUMIF(#REF!,"*-Si-USD-*-"&amp;$A315&amp;"-"&amp;$AJ$2,#REF!)</f>
        <v>#REF!</v>
      </c>
      <c r="BM315" s="21" t="e">
        <f>SUMIF(#REF!,"*-Si-USD-*-"&amp;$A315&amp;"-"&amp;$AJ$2,#REF!)</f>
        <v>#REF!</v>
      </c>
      <c r="BN315" s="21" t="e">
        <f>(SUMIF(#REF!,"*-Si-USD-*-"&amp;$A315&amp;"-"&amp;$AJ$2,#REF!)*BN$6-SUMIF(#REF!,"*-Si-USD-*-"&amp;$A315&amp;"-"&amp;$AJ$2,#REF!)*BM$6)/BN$5</f>
        <v>#REF!</v>
      </c>
      <c r="BO315" s="21" t="e">
        <f>(SUMIF(#REF!,"*-Si-USD-*-"&amp;$A315&amp;"-"&amp;$AJ$2,#REF!)*BO$6-SUMIF(#REF!,"*-Si-USD-*-"&amp;$A315&amp;"-"&amp;$AJ$2,#REF!)*BN$6)/BO$5</f>
        <v>#REF!</v>
      </c>
      <c r="BP315" s="21" t="e">
        <f>(SUMIF(#REF!,"*-Si-USD-*-"&amp;$A315&amp;"-"&amp;$AJ$2,#REF!)*BP$6-SUMIF(#REF!,"*-Si-USD-*-"&amp;$A315&amp;"-"&amp;$AJ$2,#REF!)*BO$6)/BP$5</f>
        <v>#REF!</v>
      </c>
      <c r="BQ315" s="21" t="e">
        <f>(SUMIF(#REF!,"*-Si-USD-*-"&amp;$A315&amp;"-"&amp;$AJ$2,#REF!)*BQ$6-SUMIF(#REF!,"*-Si-USD-*-"&amp;$A315&amp;"-"&amp;$AJ$2,#REF!)*BP$6)/BQ$5</f>
        <v>#REF!</v>
      </c>
      <c r="BR315" s="21" t="e">
        <f>(SUMIF(#REF!,"*-Si-USD-*-"&amp;$A315&amp;"-"&amp;$AJ$2,#REF!)*BR$6-SUMIF(#REF!,"*-Si-USD-*-"&amp;$A315&amp;"-"&amp;$AJ$2,#REF!)*BQ$6)/BR$5</f>
        <v>#REF!</v>
      </c>
      <c r="BS315" s="21" t="e">
        <f>(SUMIF(#REF!,"*-Si-USD-*-"&amp;$A315&amp;"-"&amp;$AJ$2,#REF!)*BS$6-SUMIF(#REF!,"*-Si-USD-*-"&amp;$A315&amp;"-"&amp;$AJ$2,#REF!)*BR$6)/BS$5</f>
        <v>#REF!</v>
      </c>
      <c r="BT315" s="21" t="e">
        <f>(SUMIF(#REF!,"*-Si-USD-*-"&amp;$A315&amp;"-"&amp;$AJ$2,#REF!)*BT$6-SUMIF(#REF!,"*-Si-USD-*-"&amp;$A315&amp;"-"&amp;$AJ$2,#REF!)*BS$6)/BT$5</f>
        <v>#REF!</v>
      </c>
      <c r="BU315" s="21" t="e">
        <f>(SUMIF(#REF!,"*-Si-USD-*-"&amp;$A315&amp;"-"&amp;$AJ$2,#REF!)*BU$6-SUMIF(#REF!,"*-Si-USD-*-"&amp;$A315&amp;"-"&amp;$AJ$2,#REF!)*BT$6)/BU$5</f>
        <v>#REF!</v>
      </c>
      <c r="BV315" s="21" t="e">
        <f>(SUMIF(#REF!,"*-Si-USD-*-"&amp;$A315&amp;"-"&amp;$AJ$2,#REF!)*BV$6-SUMIF(#REF!,"*-Si-USD-*-"&amp;$A315&amp;"-"&amp;$AJ$2,#REF!)*BU$6)/BV$5</f>
        <v>#REF!</v>
      </c>
      <c r="BW315" s="21" t="e">
        <f>(SUMIF(#REF!,"*-Si-USD-*-"&amp;$A315&amp;"-"&amp;$AJ$2,#REF!)*BW$6-SUMIF(#REF!,"*-Si-USD-*-"&amp;$A315&amp;"-"&amp;$AJ$2,#REF!)*BV$6)/BW$5</f>
        <v>#REF!</v>
      </c>
      <c r="BX315" s="21" t="e">
        <f>(SUMIF(#REF!,"*-Si-USD-*-"&amp;$A315&amp;"-"&amp;$AJ$2,#REF!)*BX$6-SUMIF(#REF!,"*-Si-USD-*-"&amp;$A315&amp;"-"&amp;$AJ$2,#REF!)*BW$6)/BX$5</f>
        <v>#REF!</v>
      </c>
      <c r="CB315" s="28">
        <f>IFERROR(1000*SUMIF(#REF!,"*-Si-*-Si-"&amp;$A315&amp;"-"&amp;$AJ$2,#REF!)/(SUM(CC315:CE315)*$BX$6),0)</f>
        <v>0</v>
      </c>
      <c r="CC315" s="22" t="e">
        <f>SUMIF(#REF!,"*-Si-VEF-Si-"&amp;$A315&amp;"-"&amp;$AJ$2,#REF!)</f>
        <v>#REF!</v>
      </c>
      <c r="CD315" s="23" t="e">
        <f>SUMIF(#REF!,"*-Si-VEQ-Si-"&amp;$A315&amp;"-"&amp;$AJ$2,#REF!)</f>
        <v>#REF!</v>
      </c>
      <c r="CE315" s="24" t="e">
        <f>SUMIF(#REF!,"*-Si-USD-Si-"&amp;$A315&amp;"-"&amp;$AJ$2,#REF!)</f>
        <v>#REF!</v>
      </c>
      <c r="CI315" s="15" t="str">
        <f t="shared" si="57"/>
        <v>E315</v>
      </c>
      <c r="CK315" s="16">
        <v>5</v>
      </c>
      <c r="CL315" s="16">
        <v>4</v>
      </c>
      <c r="CM315" s="16">
        <v>4</v>
      </c>
    </row>
    <row r="316" spans="1:91" ht="20.100000000000001" customHeight="1" x14ac:dyDescent="0.25">
      <c r="A316" s="18" t="s">
        <v>490</v>
      </c>
      <c r="E316" s="15" t="s">
        <v>490</v>
      </c>
      <c r="G316" s="15" t="str">
        <f t="shared" si="60"/>
        <v>D316</v>
      </c>
      <c r="I316" s="27">
        <f ca="1">IFERROR(1000*SUMIF(#REF!,"*-Si-*-*-"&amp;$A316&amp;"-"&amp;J$2,INDIRECT("'BD Ppto'!"&amp;#REF!))/(SUM(J316:L316)*L$415),0)</f>
        <v>0</v>
      </c>
      <c r="J316" s="19" t="e">
        <f ca="1">SUMIF(#REF!,"*-Si-VEF-*-"&amp;$A316&amp;"-"&amp;$J$2,INDIRECT("'BD Ppto'!"&amp;#REF!))</f>
        <v>#REF!</v>
      </c>
      <c r="K316" s="20" t="e">
        <f ca="1">SUMIF(#REF!,"*-Si-VEQ-*-"&amp;$A316&amp;"-"&amp;$J$2,INDIRECT("'BD Ppto'!"&amp;#REF!))</f>
        <v>#REF!</v>
      </c>
      <c r="L316" s="21" t="e">
        <f ca="1">SUMIF(#REF!,"*-Si-USD-*-"&amp;$A316&amp;"-"&amp;$J$2,INDIRECT("'BD Ppto'!"&amp;#REF!))</f>
        <v>#REF!</v>
      </c>
      <c r="N316" s="27">
        <f ca="1">IFERROR(1000*SUMIF(#REF!,"*-Si-*-*-"&amp;$A316&amp;"-"&amp;O$2,INDIRECT("'BD Ppto'!"&amp;#REF!))/(SUM(O316:Q316)*Q$415),0)</f>
        <v>0</v>
      </c>
      <c r="O316" s="19" t="e">
        <f ca="1">SUMIF(#REF!,"*-Si-VEF-*-"&amp;$A316&amp;"-"&amp;O$2,INDIRECT("'BD Ppto'!"&amp;#REF!))</f>
        <v>#REF!</v>
      </c>
      <c r="P316" s="20" t="e">
        <f ca="1">SUMIF(#REF!,"*-Si-VEQ-*-"&amp;$A316&amp;"-"&amp;O$2,INDIRECT("'BD Ppto'!"&amp;#REF!))</f>
        <v>#REF!</v>
      </c>
      <c r="Q316" s="21" t="e">
        <f ca="1">SUMIF(#REF!,"*-Si-USD-*-"&amp;$A316&amp;"-"&amp;O$2,INDIRECT("'BD Ppto'!"&amp;#REF!))</f>
        <v>#REF!</v>
      </c>
      <c r="S316" s="27">
        <f ca="1">IFERROR(1000*SUMIF(#REF!,"*-Si-*-*-"&amp;$A316&amp;"-"&amp;T$2,INDIRECT("'BD Ppto'!"&amp;#REF!))/(SUM(T316:V316)*V$415),0)</f>
        <v>0</v>
      </c>
      <c r="T316" s="19" t="e">
        <f ca="1">SUMIF(#REF!,"*-Si-VEF-*-"&amp;$A316&amp;"-"&amp;T$2,INDIRECT("'BD Ppto'!"&amp;#REF!))</f>
        <v>#REF!</v>
      </c>
      <c r="U316" s="20" t="e">
        <f ca="1">SUMIF(#REF!,"*-Si-VEQ-*-"&amp;$A316&amp;"-"&amp;T$2,INDIRECT("'BD Ppto'!"&amp;#REF!))</f>
        <v>#REF!</v>
      </c>
      <c r="V316" s="21" t="e">
        <f ca="1">SUMIF(#REF!,"*-Si-USD-*-"&amp;$A316&amp;"-"&amp;T$2,INDIRECT("'BD Ppto'!"&amp;#REF!))</f>
        <v>#REF!</v>
      </c>
      <c r="X316" s="27">
        <f ca="1">IFERROR(1000*SUMIF(#REF!,"*-Si-*-*-"&amp;$A316&amp;"-"&amp;Y$2,INDIRECT("'BD Ppto'!"&amp;#REF!))/(SUM(Y316:AA316)*AA$415),0)</f>
        <v>0</v>
      </c>
      <c r="Y316" s="19" t="e">
        <f ca="1">SUMIF(#REF!,"*-Si-VEF-*-"&amp;$A316&amp;"-"&amp;Y$2,INDIRECT("'BD Ppto'!"&amp;#REF!))</f>
        <v>#REF!</v>
      </c>
      <c r="Z316" s="20" t="e">
        <f ca="1">SUMIF(#REF!,"*-Si-VEQ-*-"&amp;$A316&amp;"-"&amp;Y$2,INDIRECT("'BD Ppto'!"&amp;#REF!))</f>
        <v>#REF!</v>
      </c>
      <c r="AA316" s="21" t="e">
        <f ca="1">SUMIF(#REF!,"*-Si-USD-*-"&amp;$A316&amp;"-"&amp;Y$2,INDIRECT("'BD Ppto'!"&amp;#REF!))</f>
        <v>#REF!</v>
      </c>
      <c r="AC316" s="28">
        <f ca="1">IFERROR(1000*SUMIF(#REF!,"*-Si-*-Si-"&amp;$A316&amp;"-"&amp;AD$2,INDIRECT("'BD Ppto'!"&amp;#REF!))/(SUM(AD316:AF316)*AF$415),0)</f>
        <v>0</v>
      </c>
      <c r="AD316" s="22" t="e">
        <f ca="1">SUMIF(#REF!,"*-Si-VEF-Si-"&amp;$A316&amp;"-"&amp;AD$2,INDIRECT("'BD Ppto'!"&amp;#REF!))</f>
        <v>#REF!</v>
      </c>
      <c r="AE316" s="23" t="e">
        <f ca="1">SUMIF(#REF!,"*-Si-VEQ-Si-"&amp;$A316&amp;"-"&amp;AD$2,INDIRECT("'BD Ppto'!"&amp;#REF!))</f>
        <v>#REF!</v>
      </c>
      <c r="AF316" s="24" t="e">
        <f ca="1">SUMIF(#REF!,"*-Si-USD-Si-"&amp;$A316&amp;"-"&amp;AD$2,INDIRECT("'BD Ppto'!"&amp;#REF!))</f>
        <v>#REF!</v>
      </c>
      <c r="AI316" s="27">
        <f>IFERROR(1000*SUMIF(#REF!,"*-Si-*-*-"&amp;$A316&amp;"-"&amp;$AJ$2,#REF!)/((SUMIF(#REF!,"*-Si-*-*-"&amp;$A316&amp;"-"&amp;$AJ$2,#REF!))*$AV$6),0)</f>
        <v>0</v>
      </c>
      <c r="AJ316" s="25" t="e">
        <f>SUMIF(#REF!,"*-Si-VEF-*-"&amp;$A316&amp;"-"&amp;$AJ$2,#REF!)</f>
        <v>#REF!</v>
      </c>
      <c r="AK316" s="19" t="e">
        <f>SUMIF(#REF!,"*-Si-VEF-*-"&amp;$A316&amp;"-"&amp;$AJ$2,#REF!)</f>
        <v>#REF!</v>
      </c>
      <c r="AL316" s="19" t="e">
        <f>(SUMIF(#REF!,"*-Si-VEF-*-"&amp;$A316&amp;"-"&amp;$AJ$2,#REF!)*AL$6-SUMIF(#REF!,"*-Si-VEF-*-"&amp;$A316&amp;"-"&amp;$AJ$2,#REF!)*AK$6)/AL$5</f>
        <v>#REF!</v>
      </c>
      <c r="AM316" s="19" t="e">
        <f>(SUMIF(#REF!,"*-Si-VEF-*-"&amp;$A316&amp;"-"&amp;$AJ$2,#REF!)*AM$6-SUMIF(#REF!,"*-Si-VEF-*-"&amp;$A316&amp;"-"&amp;$AJ$2,#REF!)*AL$6)/AM$5</f>
        <v>#REF!</v>
      </c>
      <c r="AN316" s="19" t="e">
        <f>(SUMIF(#REF!,"*-Si-VEF-*-"&amp;$A316&amp;"-"&amp;$AJ$2,#REF!)*AN$6-SUMIF(#REF!,"*-Si-VEF-*-"&amp;$A316&amp;"-"&amp;$AJ$2,#REF!)*AM$6)/AN$5</f>
        <v>#REF!</v>
      </c>
      <c r="AO316" s="19" t="e">
        <f>(SUMIF(#REF!,"*-Si-VEF-*-"&amp;$A316&amp;"-"&amp;$AJ$2,#REF!)*AO$6-SUMIF(#REF!,"*-Si-VEF-*-"&amp;$A316&amp;"-"&amp;$AJ$2,#REF!)*AN$6)/AO$5</f>
        <v>#REF!</v>
      </c>
      <c r="AP316" s="19" t="e">
        <f>(SUMIF(#REF!,"*-Si-VEF-*-"&amp;$A316&amp;"-"&amp;$AJ$2,#REF!)*AP$6-SUMIF(#REF!,"*-Si-VEF-*-"&amp;$A316&amp;"-"&amp;$AJ$2,#REF!)*AO$6)/AP$5</f>
        <v>#REF!</v>
      </c>
      <c r="AQ316" s="19" t="e">
        <f>(SUMIF(#REF!,"*-Si-VEF-*-"&amp;$A316&amp;"-"&amp;$AJ$2,#REF!)*AQ$6-SUMIF(#REF!,"*-Si-VEF-*-"&amp;$A316&amp;"-"&amp;$AJ$2,#REF!)*AP$6)/AQ$5</f>
        <v>#REF!</v>
      </c>
      <c r="AR316" s="19" t="e">
        <f>(SUMIF(#REF!,"*-Si-VEF-*-"&amp;$A316&amp;"-"&amp;$AJ$2,#REF!)*AR$6-SUMIF(#REF!,"*-Si-VEF-*-"&amp;$A316&amp;"-"&amp;$AJ$2,#REF!)*AQ$6)/AR$5</f>
        <v>#REF!</v>
      </c>
      <c r="AS316" s="19" t="e">
        <f>(SUMIF(#REF!,"*-Si-VEF-*-"&amp;$A316&amp;"-"&amp;$AJ$2,#REF!)*AS$6-SUMIF(#REF!,"*-Si-VEF-*-"&amp;$A316&amp;"-"&amp;$AJ$2,#REF!)*AR$6)/AS$5</f>
        <v>#REF!</v>
      </c>
      <c r="AT316" s="19" t="e">
        <f>(SUMIF(#REF!,"*-Si-VEF-*-"&amp;$A316&amp;"-"&amp;$AJ$2,#REF!)*AT$6-SUMIF(#REF!,"*-Si-VEF-*-"&amp;$A316&amp;"-"&amp;$AJ$2,#REF!)*AS$6)/AT$5</f>
        <v>#REF!</v>
      </c>
      <c r="AU316" s="19" t="e">
        <f>(SUMIF(#REF!,"*-Si-VEF-*-"&amp;$A316&amp;"-"&amp;$AJ$2,#REF!)*AU$6-SUMIF(#REF!,"*-Si-VEF-*-"&amp;$A316&amp;"-"&amp;$AJ$2,#REF!)*AT$6)/AU$5</f>
        <v>#REF!</v>
      </c>
      <c r="AV316" s="19" t="e">
        <f>(SUMIF(#REF!,"*-Si-VEF-*-"&amp;$A316&amp;"-"&amp;$AJ$2,#REF!)*AV$6-SUMIF(#REF!,"*-Si-VEF-*-"&amp;$A316&amp;"-"&amp;$AJ$2,#REF!)*AU$6)/AV$5</f>
        <v>#REF!</v>
      </c>
      <c r="AX316" s="25" t="e">
        <f>SUMIF(#REF!,"*-Si-VEQ-*-"&amp;$A316&amp;"-"&amp;$AJ$2,#REF!)</f>
        <v>#REF!</v>
      </c>
      <c r="AY316" s="20" t="e">
        <f>SUMIF(#REF!,"*-Si-VEQ-*-"&amp;$A316&amp;"-"&amp;$AJ$2,#REF!)</f>
        <v>#REF!</v>
      </c>
      <c r="AZ316" s="20" t="e">
        <f>(SUMIF(#REF!,"*-Si-VEQ-*-"&amp;$A316&amp;"-"&amp;$AJ$2,#REF!)*AZ$6-SUMIF(#REF!,"*-Si-VEQ-*-"&amp;$A316&amp;"-"&amp;$AJ$2,#REF!)*AY$6)/AZ$5</f>
        <v>#REF!</v>
      </c>
      <c r="BA316" s="20" t="e">
        <f>(SUMIF(#REF!,"*-Si-VEQ-*-"&amp;$A316&amp;"-"&amp;$AJ$2,#REF!)*BA$6-SUMIF(#REF!,"*-Si-VEQ-*-"&amp;$A316&amp;"-"&amp;$AJ$2,#REF!)*AZ$6)/BA$5</f>
        <v>#REF!</v>
      </c>
      <c r="BB316" s="20" t="e">
        <f>(SUMIF(#REF!,"*-Si-VEQ-*-"&amp;$A316&amp;"-"&amp;$AJ$2,#REF!)*BB$6-SUMIF(#REF!,"*-Si-VEQ-*-"&amp;$A316&amp;"-"&amp;$AJ$2,#REF!)*BA$6)/BB$5</f>
        <v>#REF!</v>
      </c>
      <c r="BC316" s="20" t="e">
        <f>(SUMIF(#REF!,"*-Si-VEQ-*-"&amp;$A316&amp;"-"&amp;$AJ$2,#REF!)*BC$6-SUMIF(#REF!,"*-Si-VEQ-*-"&amp;$A316&amp;"-"&amp;$AJ$2,#REF!)*BB$6)/BC$5</f>
        <v>#REF!</v>
      </c>
      <c r="BD316" s="20" t="e">
        <f>(SUMIF(#REF!,"*-Si-VEQ-*-"&amp;$A316&amp;"-"&amp;$AJ$2,#REF!)*BD$6-SUMIF(#REF!,"*-Si-VEQ-*-"&amp;$A316&amp;"-"&amp;$AJ$2,#REF!)*BC$6)/BD$5</f>
        <v>#REF!</v>
      </c>
      <c r="BE316" s="20" t="e">
        <f>(SUMIF(#REF!,"*-Si-VEQ-*-"&amp;$A316&amp;"-"&amp;$AJ$2,#REF!)*BE$6-SUMIF(#REF!,"*-Si-VEQ-*-"&amp;$A316&amp;"-"&amp;$AJ$2,#REF!)*BD$6)/BE$5</f>
        <v>#REF!</v>
      </c>
      <c r="BF316" s="20" t="e">
        <f>(SUMIF(#REF!,"*-Si-VEQ-*-"&amp;$A316&amp;"-"&amp;$AJ$2,#REF!)*BF$6-SUMIF(#REF!,"*-Si-VEQ-*-"&amp;$A316&amp;"-"&amp;$AJ$2,#REF!)*BE$6)/BF$5</f>
        <v>#REF!</v>
      </c>
      <c r="BG316" s="20" t="e">
        <f>(SUMIF(#REF!,"*-Si-VEQ-*-"&amp;$A316&amp;"-"&amp;$AJ$2,#REF!)*BG$6-SUMIF(#REF!,"*-Si-VEQ-*-"&amp;$A316&amp;"-"&amp;$AJ$2,#REF!)*BF$6)/BG$5</f>
        <v>#REF!</v>
      </c>
      <c r="BH316" s="20" t="e">
        <f>(SUMIF(#REF!,"*-Si-VEQ-*-"&amp;$A316&amp;"-"&amp;$AJ$2,#REF!)*BH$6-SUMIF(#REF!,"*-Si-VEQ-*-"&amp;$A316&amp;"-"&amp;$AJ$2,#REF!)*BG$6)/BH$5</f>
        <v>#REF!</v>
      </c>
      <c r="BI316" s="20" t="e">
        <f>(SUMIF(#REF!,"*-Si-VEQ-*-"&amp;$A316&amp;"-"&amp;$AJ$2,#REF!)*BI$6-SUMIF(#REF!,"*-Si-VEQ-*-"&amp;$A316&amp;"-"&amp;$AJ$2,#REF!)*BH$6)/BI$5</f>
        <v>#REF!</v>
      </c>
      <c r="BJ316" s="20" t="e">
        <f>(SUMIF(#REF!,"*-Si-VEQ-*-"&amp;$A316&amp;"-"&amp;$AJ$2,#REF!)*BJ$6-SUMIF(#REF!,"*-Si-VEQ-*-"&amp;$A316&amp;"-"&amp;$AJ$2,#REF!)*BI$6)/BJ$5</f>
        <v>#REF!</v>
      </c>
      <c r="BL316" s="25" t="e">
        <f>SUMIF(#REF!,"*-Si-USD-*-"&amp;$A316&amp;"-"&amp;$AJ$2,#REF!)</f>
        <v>#REF!</v>
      </c>
      <c r="BM316" s="21" t="e">
        <f>SUMIF(#REF!,"*-Si-USD-*-"&amp;$A316&amp;"-"&amp;$AJ$2,#REF!)</f>
        <v>#REF!</v>
      </c>
      <c r="BN316" s="21" t="e">
        <f>(SUMIF(#REF!,"*-Si-USD-*-"&amp;$A316&amp;"-"&amp;$AJ$2,#REF!)*BN$6-SUMIF(#REF!,"*-Si-USD-*-"&amp;$A316&amp;"-"&amp;$AJ$2,#REF!)*BM$6)/BN$5</f>
        <v>#REF!</v>
      </c>
      <c r="BO316" s="21" t="e">
        <f>(SUMIF(#REF!,"*-Si-USD-*-"&amp;$A316&amp;"-"&amp;$AJ$2,#REF!)*BO$6-SUMIF(#REF!,"*-Si-USD-*-"&amp;$A316&amp;"-"&amp;$AJ$2,#REF!)*BN$6)/BO$5</f>
        <v>#REF!</v>
      </c>
      <c r="BP316" s="21" t="e">
        <f>(SUMIF(#REF!,"*-Si-USD-*-"&amp;$A316&amp;"-"&amp;$AJ$2,#REF!)*BP$6-SUMIF(#REF!,"*-Si-USD-*-"&amp;$A316&amp;"-"&amp;$AJ$2,#REF!)*BO$6)/BP$5</f>
        <v>#REF!</v>
      </c>
      <c r="BQ316" s="21" t="e">
        <f>(SUMIF(#REF!,"*-Si-USD-*-"&amp;$A316&amp;"-"&amp;$AJ$2,#REF!)*BQ$6-SUMIF(#REF!,"*-Si-USD-*-"&amp;$A316&amp;"-"&amp;$AJ$2,#REF!)*BP$6)/BQ$5</f>
        <v>#REF!</v>
      </c>
      <c r="BR316" s="21" t="e">
        <f>(SUMIF(#REF!,"*-Si-USD-*-"&amp;$A316&amp;"-"&amp;$AJ$2,#REF!)*BR$6-SUMIF(#REF!,"*-Si-USD-*-"&amp;$A316&amp;"-"&amp;$AJ$2,#REF!)*BQ$6)/BR$5</f>
        <v>#REF!</v>
      </c>
      <c r="BS316" s="21" t="e">
        <f>(SUMIF(#REF!,"*-Si-USD-*-"&amp;$A316&amp;"-"&amp;$AJ$2,#REF!)*BS$6-SUMIF(#REF!,"*-Si-USD-*-"&amp;$A316&amp;"-"&amp;$AJ$2,#REF!)*BR$6)/BS$5</f>
        <v>#REF!</v>
      </c>
      <c r="BT316" s="21" t="e">
        <f>(SUMIF(#REF!,"*-Si-USD-*-"&amp;$A316&amp;"-"&amp;$AJ$2,#REF!)*BT$6-SUMIF(#REF!,"*-Si-USD-*-"&amp;$A316&amp;"-"&amp;$AJ$2,#REF!)*BS$6)/BT$5</f>
        <v>#REF!</v>
      </c>
      <c r="BU316" s="21" t="e">
        <f>(SUMIF(#REF!,"*-Si-USD-*-"&amp;$A316&amp;"-"&amp;$AJ$2,#REF!)*BU$6-SUMIF(#REF!,"*-Si-USD-*-"&amp;$A316&amp;"-"&amp;$AJ$2,#REF!)*BT$6)/BU$5</f>
        <v>#REF!</v>
      </c>
      <c r="BV316" s="21" t="e">
        <f>(SUMIF(#REF!,"*-Si-USD-*-"&amp;$A316&amp;"-"&amp;$AJ$2,#REF!)*BV$6-SUMIF(#REF!,"*-Si-USD-*-"&amp;$A316&amp;"-"&amp;$AJ$2,#REF!)*BU$6)/BV$5</f>
        <v>#REF!</v>
      </c>
      <c r="BW316" s="21" t="e">
        <f>(SUMIF(#REF!,"*-Si-USD-*-"&amp;$A316&amp;"-"&amp;$AJ$2,#REF!)*BW$6-SUMIF(#REF!,"*-Si-USD-*-"&amp;$A316&amp;"-"&amp;$AJ$2,#REF!)*BV$6)/BW$5</f>
        <v>#REF!</v>
      </c>
      <c r="BX316" s="21" t="e">
        <f>(SUMIF(#REF!,"*-Si-USD-*-"&amp;$A316&amp;"-"&amp;$AJ$2,#REF!)*BX$6-SUMIF(#REF!,"*-Si-USD-*-"&amp;$A316&amp;"-"&amp;$AJ$2,#REF!)*BW$6)/BX$5</f>
        <v>#REF!</v>
      </c>
      <c r="CB316" s="28">
        <f>IFERROR(1000*SUMIF(#REF!,"*-Si-*-Si-"&amp;$A316&amp;"-"&amp;$AJ$2,#REF!)/(SUM(CC316:CE316)*$BX$6),0)</f>
        <v>0</v>
      </c>
      <c r="CC316" s="22" t="e">
        <f>SUMIF(#REF!,"*-Si-VEF-Si-"&amp;$A316&amp;"-"&amp;$AJ$2,#REF!)</f>
        <v>#REF!</v>
      </c>
      <c r="CD316" s="23" t="e">
        <f>SUMIF(#REF!,"*-Si-VEQ-Si-"&amp;$A316&amp;"-"&amp;$AJ$2,#REF!)</f>
        <v>#REF!</v>
      </c>
      <c r="CE316" s="24" t="e">
        <f>SUMIF(#REF!,"*-Si-USD-Si-"&amp;$A316&amp;"-"&amp;$AJ$2,#REF!)</f>
        <v>#REF!</v>
      </c>
      <c r="CI316" s="15" t="str">
        <f t="shared" si="57"/>
        <v>E316</v>
      </c>
      <c r="CK316" s="16">
        <v>5</v>
      </c>
      <c r="CL316" s="16">
        <v>4</v>
      </c>
      <c r="CM316" s="16">
        <v>4</v>
      </c>
    </row>
    <row r="317" spans="1:91" ht="20.100000000000001" customHeight="1" x14ac:dyDescent="0.25">
      <c r="A317" s="18" t="s">
        <v>491</v>
      </c>
      <c r="E317" s="15" t="s">
        <v>491</v>
      </c>
      <c r="G317" s="15" t="str">
        <f t="shared" si="60"/>
        <v>D317</v>
      </c>
      <c r="I317" s="27">
        <f ca="1">IFERROR(1000*SUMIF(#REF!,"*-Si-*-*-"&amp;$A317&amp;"-"&amp;J$2,INDIRECT("'BD Ppto'!"&amp;#REF!))/(SUM(J317:L317)*L$415),0)</f>
        <v>0</v>
      </c>
      <c r="J317" s="19" t="e">
        <f ca="1">SUMIF(#REF!,"*-Si-VEF-*-"&amp;$A317&amp;"-"&amp;$J$2,INDIRECT("'BD Ppto'!"&amp;#REF!))</f>
        <v>#REF!</v>
      </c>
      <c r="K317" s="20" t="e">
        <f ca="1">SUMIF(#REF!,"*-Si-VEQ-*-"&amp;$A317&amp;"-"&amp;$J$2,INDIRECT("'BD Ppto'!"&amp;#REF!))</f>
        <v>#REF!</v>
      </c>
      <c r="L317" s="21" t="e">
        <f ca="1">SUMIF(#REF!,"*-Si-USD-*-"&amp;$A317&amp;"-"&amp;$J$2,INDIRECT("'BD Ppto'!"&amp;#REF!))</f>
        <v>#REF!</v>
      </c>
      <c r="N317" s="27">
        <f ca="1">IFERROR(1000*SUMIF(#REF!,"*-Si-*-*-"&amp;$A317&amp;"-"&amp;O$2,INDIRECT("'BD Ppto'!"&amp;#REF!))/(SUM(O317:Q317)*Q$415),0)</f>
        <v>0</v>
      </c>
      <c r="O317" s="19" t="e">
        <f ca="1">SUMIF(#REF!,"*-Si-VEF-*-"&amp;$A317&amp;"-"&amp;O$2,INDIRECT("'BD Ppto'!"&amp;#REF!))</f>
        <v>#REF!</v>
      </c>
      <c r="P317" s="20" t="e">
        <f ca="1">SUMIF(#REF!,"*-Si-VEQ-*-"&amp;$A317&amp;"-"&amp;O$2,INDIRECT("'BD Ppto'!"&amp;#REF!))</f>
        <v>#REF!</v>
      </c>
      <c r="Q317" s="21" t="e">
        <f ca="1">SUMIF(#REF!,"*-Si-USD-*-"&amp;$A317&amp;"-"&amp;O$2,INDIRECT("'BD Ppto'!"&amp;#REF!))</f>
        <v>#REF!</v>
      </c>
      <c r="S317" s="27">
        <f ca="1">IFERROR(1000*SUMIF(#REF!,"*-Si-*-*-"&amp;$A317&amp;"-"&amp;T$2,INDIRECT("'BD Ppto'!"&amp;#REF!))/(SUM(T317:V317)*V$415),0)</f>
        <v>0</v>
      </c>
      <c r="T317" s="19" t="e">
        <f ca="1">SUMIF(#REF!,"*-Si-VEF-*-"&amp;$A317&amp;"-"&amp;T$2,INDIRECT("'BD Ppto'!"&amp;#REF!))</f>
        <v>#REF!</v>
      </c>
      <c r="U317" s="20" t="e">
        <f ca="1">SUMIF(#REF!,"*-Si-VEQ-*-"&amp;$A317&amp;"-"&amp;T$2,INDIRECT("'BD Ppto'!"&amp;#REF!))</f>
        <v>#REF!</v>
      </c>
      <c r="V317" s="21" t="e">
        <f ca="1">SUMIF(#REF!,"*-Si-USD-*-"&amp;$A317&amp;"-"&amp;T$2,INDIRECT("'BD Ppto'!"&amp;#REF!))</f>
        <v>#REF!</v>
      </c>
      <c r="X317" s="27">
        <f ca="1">IFERROR(1000*SUMIF(#REF!,"*-Si-*-*-"&amp;$A317&amp;"-"&amp;Y$2,INDIRECT("'BD Ppto'!"&amp;#REF!))/(SUM(Y317:AA317)*AA$415),0)</f>
        <v>0</v>
      </c>
      <c r="Y317" s="19" t="e">
        <f ca="1">SUMIF(#REF!,"*-Si-VEF-*-"&amp;$A317&amp;"-"&amp;Y$2,INDIRECT("'BD Ppto'!"&amp;#REF!))</f>
        <v>#REF!</v>
      </c>
      <c r="Z317" s="20" t="e">
        <f ca="1">SUMIF(#REF!,"*-Si-VEQ-*-"&amp;$A317&amp;"-"&amp;Y$2,INDIRECT("'BD Ppto'!"&amp;#REF!))</f>
        <v>#REF!</v>
      </c>
      <c r="AA317" s="21" t="e">
        <f ca="1">SUMIF(#REF!,"*-Si-USD-*-"&amp;$A317&amp;"-"&amp;Y$2,INDIRECT("'BD Ppto'!"&amp;#REF!))</f>
        <v>#REF!</v>
      </c>
      <c r="AC317" s="28">
        <f ca="1">IFERROR(1000*SUMIF(#REF!,"*-Si-*-Si-"&amp;$A317&amp;"-"&amp;AD$2,INDIRECT("'BD Ppto'!"&amp;#REF!))/(SUM(AD317:AF317)*AF$415),0)</f>
        <v>0</v>
      </c>
      <c r="AD317" s="22" t="e">
        <f ca="1">SUMIF(#REF!,"*-Si-VEF-Si-"&amp;$A317&amp;"-"&amp;AD$2,INDIRECT("'BD Ppto'!"&amp;#REF!))</f>
        <v>#REF!</v>
      </c>
      <c r="AE317" s="23" t="e">
        <f ca="1">SUMIF(#REF!,"*-Si-VEQ-Si-"&amp;$A317&amp;"-"&amp;AD$2,INDIRECT("'BD Ppto'!"&amp;#REF!))</f>
        <v>#REF!</v>
      </c>
      <c r="AF317" s="24" t="e">
        <f ca="1">SUMIF(#REF!,"*-Si-USD-Si-"&amp;$A317&amp;"-"&amp;AD$2,INDIRECT("'BD Ppto'!"&amp;#REF!))</f>
        <v>#REF!</v>
      </c>
      <c r="AI317" s="27">
        <f>IFERROR(1000*SUMIF(#REF!,"*-Si-*-*-"&amp;$A317&amp;"-"&amp;$AJ$2,#REF!)/((SUMIF(#REF!,"*-Si-*-*-"&amp;$A317&amp;"-"&amp;$AJ$2,#REF!))*$AV$6),0)</f>
        <v>0</v>
      </c>
      <c r="AJ317" s="25" t="e">
        <f>SUMIF(#REF!,"*-Si-VEF-*-"&amp;$A317&amp;"-"&amp;$AJ$2,#REF!)</f>
        <v>#REF!</v>
      </c>
      <c r="AK317" s="19" t="e">
        <f>SUMIF(#REF!,"*-Si-VEF-*-"&amp;$A317&amp;"-"&amp;$AJ$2,#REF!)</f>
        <v>#REF!</v>
      </c>
      <c r="AL317" s="19" t="e">
        <f>(SUMIF(#REF!,"*-Si-VEF-*-"&amp;$A317&amp;"-"&amp;$AJ$2,#REF!)*AL$6-SUMIF(#REF!,"*-Si-VEF-*-"&amp;$A317&amp;"-"&amp;$AJ$2,#REF!)*AK$6)/AL$5</f>
        <v>#REF!</v>
      </c>
      <c r="AM317" s="19" t="e">
        <f>(SUMIF(#REF!,"*-Si-VEF-*-"&amp;$A317&amp;"-"&amp;$AJ$2,#REF!)*AM$6-SUMIF(#REF!,"*-Si-VEF-*-"&amp;$A317&amp;"-"&amp;$AJ$2,#REF!)*AL$6)/AM$5</f>
        <v>#REF!</v>
      </c>
      <c r="AN317" s="19" t="e">
        <f>(SUMIF(#REF!,"*-Si-VEF-*-"&amp;$A317&amp;"-"&amp;$AJ$2,#REF!)*AN$6-SUMIF(#REF!,"*-Si-VEF-*-"&amp;$A317&amp;"-"&amp;$AJ$2,#REF!)*AM$6)/AN$5</f>
        <v>#REF!</v>
      </c>
      <c r="AO317" s="19" t="e">
        <f>(SUMIF(#REF!,"*-Si-VEF-*-"&amp;$A317&amp;"-"&amp;$AJ$2,#REF!)*AO$6-SUMIF(#REF!,"*-Si-VEF-*-"&amp;$A317&amp;"-"&amp;$AJ$2,#REF!)*AN$6)/AO$5</f>
        <v>#REF!</v>
      </c>
      <c r="AP317" s="19" t="e">
        <f>(SUMIF(#REF!,"*-Si-VEF-*-"&amp;$A317&amp;"-"&amp;$AJ$2,#REF!)*AP$6-SUMIF(#REF!,"*-Si-VEF-*-"&amp;$A317&amp;"-"&amp;$AJ$2,#REF!)*AO$6)/AP$5</f>
        <v>#REF!</v>
      </c>
      <c r="AQ317" s="19" t="e">
        <f>(SUMIF(#REF!,"*-Si-VEF-*-"&amp;$A317&amp;"-"&amp;$AJ$2,#REF!)*AQ$6-SUMIF(#REF!,"*-Si-VEF-*-"&amp;$A317&amp;"-"&amp;$AJ$2,#REF!)*AP$6)/AQ$5</f>
        <v>#REF!</v>
      </c>
      <c r="AR317" s="19" t="e">
        <f>(SUMIF(#REF!,"*-Si-VEF-*-"&amp;$A317&amp;"-"&amp;$AJ$2,#REF!)*AR$6-SUMIF(#REF!,"*-Si-VEF-*-"&amp;$A317&amp;"-"&amp;$AJ$2,#REF!)*AQ$6)/AR$5</f>
        <v>#REF!</v>
      </c>
      <c r="AS317" s="19" t="e">
        <f>(SUMIF(#REF!,"*-Si-VEF-*-"&amp;$A317&amp;"-"&amp;$AJ$2,#REF!)*AS$6-SUMIF(#REF!,"*-Si-VEF-*-"&amp;$A317&amp;"-"&amp;$AJ$2,#REF!)*AR$6)/AS$5</f>
        <v>#REF!</v>
      </c>
      <c r="AT317" s="19" t="e">
        <f>(SUMIF(#REF!,"*-Si-VEF-*-"&amp;$A317&amp;"-"&amp;$AJ$2,#REF!)*AT$6-SUMIF(#REF!,"*-Si-VEF-*-"&amp;$A317&amp;"-"&amp;$AJ$2,#REF!)*AS$6)/AT$5</f>
        <v>#REF!</v>
      </c>
      <c r="AU317" s="19" t="e">
        <f>(SUMIF(#REF!,"*-Si-VEF-*-"&amp;$A317&amp;"-"&amp;$AJ$2,#REF!)*AU$6-SUMIF(#REF!,"*-Si-VEF-*-"&amp;$A317&amp;"-"&amp;$AJ$2,#REF!)*AT$6)/AU$5</f>
        <v>#REF!</v>
      </c>
      <c r="AV317" s="19" t="e">
        <f>(SUMIF(#REF!,"*-Si-VEF-*-"&amp;$A317&amp;"-"&amp;$AJ$2,#REF!)*AV$6-SUMIF(#REF!,"*-Si-VEF-*-"&amp;$A317&amp;"-"&amp;$AJ$2,#REF!)*AU$6)/AV$5</f>
        <v>#REF!</v>
      </c>
      <c r="AX317" s="25" t="e">
        <f>SUMIF(#REF!,"*-Si-VEQ-*-"&amp;$A317&amp;"-"&amp;$AJ$2,#REF!)</f>
        <v>#REF!</v>
      </c>
      <c r="AY317" s="20" t="e">
        <f>SUMIF(#REF!,"*-Si-VEQ-*-"&amp;$A317&amp;"-"&amp;$AJ$2,#REF!)</f>
        <v>#REF!</v>
      </c>
      <c r="AZ317" s="20" t="e">
        <f>(SUMIF(#REF!,"*-Si-VEQ-*-"&amp;$A317&amp;"-"&amp;$AJ$2,#REF!)*AZ$6-SUMIF(#REF!,"*-Si-VEQ-*-"&amp;$A317&amp;"-"&amp;$AJ$2,#REF!)*AY$6)/AZ$5</f>
        <v>#REF!</v>
      </c>
      <c r="BA317" s="20" t="e">
        <f>(SUMIF(#REF!,"*-Si-VEQ-*-"&amp;$A317&amp;"-"&amp;$AJ$2,#REF!)*BA$6-SUMIF(#REF!,"*-Si-VEQ-*-"&amp;$A317&amp;"-"&amp;$AJ$2,#REF!)*AZ$6)/BA$5</f>
        <v>#REF!</v>
      </c>
      <c r="BB317" s="20" t="e">
        <f>(SUMIF(#REF!,"*-Si-VEQ-*-"&amp;$A317&amp;"-"&amp;$AJ$2,#REF!)*BB$6-SUMIF(#REF!,"*-Si-VEQ-*-"&amp;$A317&amp;"-"&amp;$AJ$2,#REF!)*BA$6)/BB$5</f>
        <v>#REF!</v>
      </c>
      <c r="BC317" s="20" t="e">
        <f>(SUMIF(#REF!,"*-Si-VEQ-*-"&amp;$A317&amp;"-"&amp;$AJ$2,#REF!)*BC$6-SUMIF(#REF!,"*-Si-VEQ-*-"&amp;$A317&amp;"-"&amp;$AJ$2,#REF!)*BB$6)/BC$5</f>
        <v>#REF!</v>
      </c>
      <c r="BD317" s="20" t="e">
        <f>(SUMIF(#REF!,"*-Si-VEQ-*-"&amp;$A317&amp;"-"&amp;$AJ$2,#REF!)*BD$6-SUMIF(#REF!,"*-Si-VEQ-*-"&amp;$A317&amp;"-"&amp;$AJ$2,#REF!)*BC$6)/BD$5</f>
        <v>#REF!</v>
      </c>
      <c r="BE317" s="20" t="e">
        <f>(SUMIF(#REF!,"*-Si-VEQ-*-"&amp;$A317&amp;"-"&amp;$AJ$2,#REF!)*BE$6-SUMIF(#REF!,"*-Si-VEQ-*-"&amp;$A317&amp;"-"&amp;$AJ$2,#REF!)*BD$6)/BE$5</f>
        <v>#REF!</v>
      </c>
      <c r="BF317" s="20" t="e">
        <f>(SUMIF(#REF!,"*-Si-VEQ-*-"&amp;$A317&amp;"-"&amp;$AJ$2,#REF!)*BF$6-SUMIF(#REF!,"*-Si-VEQ-*-"&amp;$A317&amp;"-"&amp;$AJ$2,#REF!)*BE$6)/BF$5</f>
        <v>#REF!</v>
      </c>
      <c r="BG317" s="20" t="e">
        <f>(SUMIF(#REF!,"*-Si-VEQ-*-"&amp;$A317&amp;"-"&amp;$AJ$2,#REF!)*BG$6-SUMIF(#REF!,"*-Si-VEQ-*-"&amp;$A317&amp;"-"&amp;$AJ$2,#REF!)*BF$6)/BG$5</f>
        <v>#REF!</v>
      </c>
      <c r="BH317" s="20" t="e">
        <f>(SUMIF(#REF!,"*-Si-VEQ-*-"&amp;$A317&amp;"-"&amp;$AJ$2,#REF!)*BH$6-SUMIF(#REF!,"*-Si-VEQ-*-"&amp;$A317&amp;"-"&amp;$AJ$2,#REF!)*BG$6)/BH$5</f>
        <v>#REF!</v>
      </c>
      <c r="BI317" s="20" t="e">
        <f>(SUMIF(#REF!,"*-Si-VEQ-*-"&amp;$A317&amp;"-"&amp;$AJ$2,#REF!)*BI$6-SUMIF(#REF!,"*-Si-VEQ-*-"&amp;$A317&amp;"-"&amp;$AJ$2,#REF!)*BH$6)/BI$5</f>
        <v>#REF!</v>
      </c>
      <c r="BJ317" s="20" t="e">
        <f>(SUMIF(#REF!,"*-Si-VEQ-*-"&amp;$A317&amp;"-"&amp;$AJ$2,#REF!)*BJ$6-SUMIF(#REF!,"*-Si-VEQ-*-"&amp;$A317&amp;"-"&amp;$AJ$2,#REF!)*BI$6)/BJ$5</f>
        <v>#REF!</v>
      </c>
      <c r="BL317" s="25" t="e">
        <f>SUMIF(#REF!,"*-Si-USD-*-"&amp;$A317&amp;"-"&amp;$AJ$2,#REF!)</f>
        <v>#REF!</v>
      </c>
      <c r="BM317" s="21" t="e">
        <f>SUMIF(#REF!,"*-Si-USD-*-"&amp;$A317&amp;"-"&amp;$AJ$2,#REF!)</f>
        <v>#REF!</v>
      </c>
      <c r="BN317" s="21" t="e">
        <f>(SUMIF(#REF!,"*-Si-USD-*-"&amp;$A317&amp;"-"&amp;$AJ$2,#REF!)*BN$6-SUMIF(#REF!,"*-Si-USD-*-"&amp;$A317&amp;"-"&amp;$AJ$2,#REF!)*BM$6)/BN$5</f>
        <v>#REF!</v>
      </c>
      <c r="BO317" s="21" t="e">
        <f>(SUMIF(#REF!,"*-Si-USD-*-"&amp;$A317&amp;"-"&amp;$AJ$2,#REF!)*BO$6-SUMIF(#REF!,"*-Si-USD-*-"&amp;$A317&amp;"-"&amp;$AJ$2,#REF!)*BN$6)/BO$5</f>
        <v>#REF!</v>
      </c>
      <c r="BP317" s="21" t="e">
        <f>(SUMIF(#REF!,"*-Si-USD-*-"&amp;$A317&amp;"-"&amp;$AJ$2,#REF!)*BP$6-SUMIF(#REF!,"*-Si-USD-*-"&amp;$A317&amp;"-"&amp;$AJ$2,#REF!)*BO$6)/BP$5</f>
        <v>#REF!</v>
      </c>
      <c r="BQ317" s="21" t="e">
        <f>(SUMIF(#REF!,"*-Si-USD-*-"&amp;$A317&amp;"-"&amp;$AJ$2,#REF!)*BQ$6-SUMIF(#REF!,"*-Si-USD-*-"&amp;$A317&amp;"-"&amp;$AJ$2,#REF!)*BP$6)/BQ$5</f>
        <v>#REF!</v>
      </c>
      <c r="BR317" s="21" t="e">
        <f>(SUMIF(#REF!,"*-Si-USD-*-"&amp;$A317&amp;"-"&amp;$AJ$2,#REF!)*BR$6-SUMIF(#REF!,"*-Si-USD-*-"&amp;$A317&amp;"-"&amp;$AJ$2,#REF!)*BQ$6)/BR$5</f>
        <v>#REF!</v>
      </c>
      <c r="BS317" s="21" t="e">
        <f>(SUMIF(#REF!,"*-Si-USD-*-"&amp;$A317&amp;"-"&amp;$AJ$2,#REF!)*BS$6-SUMIF(#REF!,"*-Si-USD-*-"&amp;$A317&amp;"-"&amp;$AJ$2,#REF!)*BR$6)/BS$5</f>
        <v>#REF!</v>
      </c>
      <c r="BT317" s="21" t="e">
        <f>(SUMIF(#REF!,"*-Si-USD-*-"&amp;$A317&amp;"-"&amp;$AJ$2,#REF!)*BT$6-SUMIF(#REF!,"*-Si-USD-*-"&amp;$A317&amp;"-"&amp;$AJ$2,#REF!)*BS$6)/BT$5</f>
        <v>#REF!</v>
      </c>
      <c r="BU317" s="21" t="e">
        <f>(SUMIF(#REF!,"*-Si-USD-*-"&amp;$A317&amp;"-"&amp;$AJ$2,#REF!)*BU$6-SUMIF(#REF!,"*-Si-USD-*-"&amp;$A317&amp;"-"&amp;$AJ$2,#REF!)*BT$6)/BU$5</f>
        <v>#REF!</v>
      </c>
      <c r="BV317" s="21" t="e">
        <f>(SUMIF(#REF!,"*-Si-USD-*-"&amp;$A317&amp;"-"&amp;$AJ$2,#REF!)*BV$6-SUMIF(#REF!,"*-Si-USD-*-"&amp;$A317&amp;"-"&amp;$AJ$2,#REF!)*BU$6)/BV$5</f>
        <v>#REF!</v>
      </c>
      <c r="BW317" s="21" t="e">
        <f>(SUMIF(#REF!,"*-Si-USD-*-"&amp;$A317&amp;"-"&amp;$AJ$2,#REF!)*BW$6-SUMIF(#REF!,"*-Si-USD-*-"&amp;$A317&amp;"-"&amp;$AJ$2,#REF!)*BV$6)/BW$5</f>
        <v>#REF!</v>
      </c>
      <c r="BX317" s="21" t="e">
        <f>(SUMIF(#REF!,"*-Si-USD-*-"&amp;$A317&amp;"-"&amp;$AJ$2,#REF!)*BX$6-SUMIF(#REF!,"*-Si-USD-*-"&amp;$A317&amp;"-"&amp;$AJ$2,#REF!)*BW$6)/BX$5</f>
        <v>#REF!</v>
      </c>
      <c r="CB317" s="28">
        <f>IFERROR(1000*SUMIF(#REF!,"*-Si-*-Si-"&amp;$A317&amp;"-"&amp;$AJ$2,#REF!)/(SUM(CC317:CE317)*$BX$6),0)</f>
        <v>0</v>
      </c>
      <c r="CC317" s="22" t="e">
        <f>SUMIF(#REF!,"*-Si-VEF-Si-"&amp;$A317&amp;"-"&amp;$AJ$2,#REF!)</f>
        <v>#REF!</v>
      </c>
      <c r="CD317" s="23" t="e">
        <f>SUMIF(#REF!,"*-Si-VEQ-Si-"&amp;$A317&amp;"-"&amp;$AJ$2,#REF!)</f>
        <v>#REF!</v>
      </c>
      <c r="CE317" s="24" t="e">
        <f>SUMIF(#REF!,"*-Si-USD-Si-"&amp;$A317&amp;"-"&amp;$AJ$2,#REF!)</f>
        <v>#REF!</v>
      </c>
      <c r="CI317" s="15" t="str">
        <f t="shared" si="57"/>
        <v>E317</v>
      </c>
      <c r="CK317" s="16">
        <v>5</v>
      </c>
      <c r="CL317" s="16">
        <v>4</v>
      </c>
      <c r="CM317" s="16">
        <v>4</v>
      </c>
    </row>
    <row r="318" spans="1:91" ht="20.100000000000001" customHeight="1" x14ac:dyDescent="0.25">
      <c r="A318" s="18" t="s">
        <v>492</v>
      </c>
      <c r="E318" s="15" t="s">
        <v>492</v>
      </c>
      <c r="G318" s="15" t="str">
        <f t="shared" si="60"/>
        <v>D318</v>
      </c>
      <c r="I318" s="27">
        <f ca="1">IFERROR(1000*SUMIF(#REF!,"*-Si-*-*-"&amp;$A318&amp;"-"&amp;J$2,INDIRECT("'BD Ppto'!"&amp;#REF!))/(SUM(J318:L318)*L$415),0)</f>
        <v>0</v>
      </c>
      <c r="J318" s="19" t="e">
        <f ca="1">SUMIF(#REF!,"*-Si-VEF-*-"&amp;$A318&amp;"-"&amp;$J$2,INDIRECT("'BD Ppto'!"&amp;#REF!))</f>
        <v>#REF!</v>
      </c>
      <c r="K318" s="20" t="e">
        <f ca="1">SUMIF(#REF!,"*-Si-VEQ-*-"&amp;$A318&amp;"-"&amp;$J$2,INDIRECT("'BD Ppto'!"&amp;#REF!))</f>
        <v>#REF!</v>
      </c>
      <c r="L318" s="21" t="e">
        <f ca="1">SUMIF(#REF!,"*-Si-USD-*-"&amp;$A318&amp;"-"&amp;$J$2,INDIRECT("'BD Ppto'!"&amp;#REF!))</f>
        <v>#REF!</v>
      </c>
      <c r="N318" s="27">
        <f ca="1">IFERROR(1000*SUMIF(#REF!,"*-Si-*-*-"&amp;$A318&amp;"-"&amp;O$2,INDIRECT("'BD Ppto'!"&amp;#REF!))/(SUM(O318:Q318)*Q$415),0)</f>
        <v>0</v>
      </c>
      <c r="O318" s="19" t="e">
        <f ca="1">SUMIF(#REF!,"*-Si-VEF-*-"&amp;$A318&amp;"-"&amp;O$2,INDIRECT("'BD Ppto'!"&amp;#REF!))</f>
        <v>#REF!</v>
      </c>
      <c r="P318" s="20" t="e">
        <f ca="1">SUMIF(#REF!,"*-Si-VEQ-*-"&amp;$A318&amp;"-"&amp;O$2,INDIRECT("'BD Ppto'!"&amp;#REF!))</f>
        <v>#REF!</v>
      </c>
      <c r="Q318" s="21" t="e">
        <f ca="1">SUMIF(#REF!,"*-Si-USD-*-"&amp;$A318&amp;"-"&amp;O$2,INDIRECT("'BD Ppto'!"&amp;#REF!))</f>
        <v>#REF!</v>
      </c>
      <c r="S318" s="27">
        <f ca="1">IFERROR(1000*SUMIF(#REF!,"*-Si-*-*-"&amp;$A318&amp;"-"&amp;T$2,INDIRECT("'BD Ppto'!"&amp;#REF!))/(SUM(T318:V318)*V$415),0)</f>
        <v>0</v>
      </c>
      <c r="T318" s="19" t="e">
        <f ca="1">SUMIF(#REF!,"*-Si-VEF-*-"&amp;$A318&amp;"-"&amp;T$2,INDIRECT("'BD Ppto'!"&amp;#REF!))</f>
        <v>#REF!</v>
      </c>
      <c r="U318" s="20" t="e">
        <f ca="1">SUMIF(#REF!,"*-Si-VEQ-*-"&amp;$A318&amp;"-"&amp;T$2,INDIRECT("'BD Ppto'!"&amp;#REF!))</f>
        <v>#REF!</v>
      </c>
      <c r="V318" s="21" t="e">
        <f ca="1">SUMIF(#REF!,"*-Si-USD-*-"&amp;$A318&amp;"-"&amp;T$2,INDIRECT("'BD Ppto'!"&amp;#REF!))</f>
        <v>#REF!</v>
      </c>
      <c r="X318" s="27">
        <f ca="1">IFERROR(1000*SUMIF(#REF!,"*-Si-*-*-"&amp;$A318&amp;"-"&amp;Y$2,INDIRECT("'BD Ppto'!"&amp;#REF!))/(SUM(Y318:AA318)*AA$415),0)</f>
        <v>0</v>
      </c>
      <c r="Y318" s="19" t="e">
        <f ca="1">SUMIF(#REF!,"*-Si-VEF-*-"&amp;$A318&amp;"-"&amp;Y$2,INDIRECT("'BD Ppto'!"&amp;#REF!))</f>
        <v>#REF!</v>
      </c>
      <c r="Z318" s="20" t="e">
        <f ca="1">SUMIF(#REF!,"*-Si-VEQ-*-"&amp;$A318&amp;"-"&amp;Y$2,INDIRECT("'BD Ppto'!"&amp;#REF!))</f>
        <v>#REF!</v>
      </c>
      <c r="AA318" s="21" t="e">
        <f ca="1">SUMIF(#REF!,"*-Si-USD-*-"&amp;$A318&amp;"-"&amp;Y$2,INDIRECT("'BD Ppto'!"&amp;#REF!))</f>
        <v>#REF!</v>
      </c>
      <c r="AC318" s="28">
        <f ca="1">IFERROR(1000*SUMIF(#REF!,"*-Si-*-Si-"&amp;$A318&amp;"-"&amp;AD$2,INDIRECT("'BD Ppto'!"&amp;#REF!))/(SUM(AD318:AF318)*AF$415),0)</f>
        <v>0</v>
      </c>
      <c r="AD318" s="22" t="e">
        <f ca="1">SUMIF(#REF!,"*-Si-VEF-Si-"&amp;$A318&amp;"-"&amp;AD$2,INDIRECT("'BD Ppto'!"&amp;#REF!))</f>
        <v>#REF!</v>
      </c>
      <c r="AE318" s="23" t="e">
        <f ca="1">SUMIF(#REF!,"*-Si-VEQ-Si-"&amp;$A318&amp;"-"&amp;AD$2,INDIRECT("'BD Ppto'!"&amp;#REF!))</f>
        <v>#REF!</v>
      </c>
      <c r="AF318" s="24" t="e">
        <f ca="1">SUMIF(#REF!,"*-Si-USD-Si-"&amp;$A318&amp;"-"&amp;AD$2,INDIRECT("'BD Ppto'!"&amp;#REF!))</f>
        <v>#REF!</v>
      </c>
      <c r="AI318" s="27">
        <f>IFERROR(1000*SUMIF(#REF!,"*-Si-*-*-"&amp;$A318&amp;"-"&amp;$AJ$2,#REF!)/((SUMIF(#REF!,"*-Si-*-*-"&amp;$A318&amp;"-"&amp;$AJ$2,#REF!))*$AV$6),0)</f>
        <v>0</v>
      </c>
      <c r="AJ318" s="25" t="e">
        <f>SUMIF(#REF!,"*-Si-VEF-*-"&amp;$A318&amp;"-"&amp;$AJ$2,#REF!)</f>
        <v>#REF!</v>
      </c>
      <c r="AK318" s="19" t="e">
        <f>SUMIF(#REF!,"*-Si-VEF-*-"&amp;$A318&amp;"-"&amp;$AJ$2,#REF!)</f>
        <v>#REF!</v>
      </c>
      <c r="AL318" s="19" t="e">
        <f>(SUMIF(#REF!,"*-Si-VEF-*-"&amp;$A318&amp;"-"&amp;$AJ$2,#REF!)*AL$6-SUMIF(#REF!,"*-Si-VEF-*-"&amp;$A318&amp;"-"&amp;$AJ$2,#REF!)*AK$6)/AL$5</f>
        <v>#REF!</v>
      </c>
      <c r="AM318" s="19" t="e">
        <f>(SUMIF(#REF!,"*-Si-VEF-*-"&amp;$A318&amp;"-"&amp;$AJ$2,#REF!)*AM$6-SUMIF(#REF!,"*-Si-VEF-*-"&amp;$A318&amp;"-"&amp;$AJ$2,#REF!)*AL$6)/AM$5</f>
        <v>#REF!</v>
      </c>
      <c r="AN318" s="19" t="e">
        <f>(SUMIF(#REF!,"*-Si-VEF-*-"&amp;$A318&amp;"-"&amp;$AJ$2,#REF!)*AN$6-SUMIF(#REF!,"*-Si-VEF-*-"&amp;$A318&amp;"-"&amp;$AJ$2,#REF!)*AM$6)/AN$5</f>
        <v>#REF!</v>
      </c>
      <c r="AO318" s="19" t="e">
        <f>(SUMIF(#REF!,"*-Si-VEF-*-"&amp;$A318&amp;"-"&amp;$AJ$2,#REF!)*AO$6-SUMIF(#REF!,"*-Si-VEF-*-"&amp;$A318&amp;"-"&amp;$AJ$2,#REF!)*AN$6)/AO$5</f>
        <v>#REF!</v>
      </c>
      <c r="AP318" s="19" t="e">
        <f>(SUMIF(#REF!,"*-Si-VEF-*-"&amp;$A318&amp;"-"&amp;$AJ$2,#REF!)*AP$6-SUMIF(#REF!,"*-Si-VEF-*-"&amp;$A318&amp;"-"&amp;$AJ$2,#REF!)*AO$6)/AP$5</f>
        <v>#REF!</v>
      </c>
      <c r="AQ318" s="19" t="e">
        <f>(SUMIF(#REF!,"*-Si-VEF-*-"&amp;$A318&amp;"-"&amp;$AJ$2,#REF!)*AQ$6-SUMIF(#REF!,"*-Si-VEF-*-"&amp;$A318&amp;"-"&amp;$AJ$2,#REF!)*AP$6)/AQ$5</f>
        <v>#REF!</v>
      </c>
      <c r="AR318" s="19" t="e">
        <f>(SUMIF(#REF!,"*-Si-VEF-*-"&amp;$A318&amp;"-"&amp;$AJ$2,#REF!)*AR$6-SUMIF(#REF!,"*-Si-VEF-*-"&amp;$A318&amp;"-"&amp;$AJ$2,#REF!)*AQ$6)/AR$5</f>
        <v>#REF!</v>
      </c>
      <c r="AS318" s="19" t="e">
        <f>(SUMIF(#REF!,"*-Si-VEF-*-"&amp;$A318&amp;"-"&amp;$AJ$2,#REF!)*AS$6-SUMIF(#REF!,"*-Si-VEF-*-"&amp;$A318&amp;"-"&amp;$AJ$2,#REF!)*AR$6)/AS$5</f>
        <v>#REF!</v>
      </c>
      <c r="AT318" s="19" t="e">
        <f>(SUMIF(#REF!,"*-Si-VEF-*-"&amp;$A318&amp;"-"&amp;$AJ$2,#REF!)*AT$6-SUMIF(#REF!,"*-Si-VEF-*-"&amp;$A318&amp;"-"&amp;$AJ$2,#REF!)*AS$6)/AT$5</f>
        <v>#REF!</v>
      </c>
      <c r="AU318" s="19" t="e">
        <f>(SUMIF(#REF!,"*-Si-VEF-*-"&amp;$A318&amp;"-"&amp;$AJ$2,#REF!)*AU$6-SUMIF(#REF!,"*-Si-VEF-*-"&amp;$A318&amp;"-"&amp;$AJ$2,#REF!)*AT$6)/AU$5</f>
        <v>#REF!</v>
      </c>
      <c r="AV318" s="19" t="e">
        <f>(SUMIF(#REF!,"*-Si-VEF-*-"&amp;$A318&amp;"-"&amp;$AJ$2,#REF!)*AV$6-SUMIF(#REF!,"*-Si-VEF-*-"&amp;$A318&amp;"-"&amp;$AJ$2,#REF!)*AU$6)/AV$5</f>
        <v>#REF!</v>
      </c>
      <c r="AX318" s="25" t="e">
        <f>SUMIF(#REF!,"*-Si-VEQ-*-"&amp;$A318&amp;"-"&amp;$AJ$2,#REF!)</f>
        <v>#REF!</v>
      </c>
      <c r="AY318" s="20" t="e">
        <f>SUMIF(#REF!,"*-Si-VEQ-*-"&amp;$A318&amp;"-"&amp;$AJ$2,#REF!)</f>
        <v>#REF!</v>
      </c>
      <c r="AZ318" s="20" t="e">
        <f>(SUMIF(#REF!,"*-Si-VEQ-*-"&amp;$A318&amp;"-"&amp;$AJ$2,#REF!)*AZ$6-SUMIF(#REF!,"*-Si-VEQ-*-"&amp;$A318&amp;"-"&amp;$AJ$2,#REF!)*AY$6)/AZ$5</f>
        <v>#REF!</v>
      </c>
      <c r="BA318" s="20" t="e">
        <f>(SUMIF(#REF!,"*-Si-VEQ-*-"&amp;$A318&amp;"-"&amp;$AJ$2,#REF!)*BA$6-SUMIF(#REF!,"*-Si-VEQ-*-"&amp;$A318&amp;"-"&amp;$AJ$2,#REF!)*AZ$6)/BA$5</f>
        <v>#REF!</v>
      </c>
      <c r="BB318" s="20" t="e">
        <f>(SUMIF(#REF!,"*-Si-VEQ-*-"&amp;$A318&amp;"-"&amp;$AJ$2,#REF!)*BB$6-SUMIF(#REF!,"*-Si-VEQ-*-"&amp;$A318&amp;"-"&amp;$AJ$2,#REF!)*BA$6)/BB$5</f>
        <v>#REF!</v>
      </c>
      <c r="BC318" s="20" t="e">
        <f>(SUMIF(#REF!,"*-Si-VEQ-*-"&amp;$A318&amp;"-"&amp;$AJ$2,#REF!)*BC$6-SUMIF(#REF!,"*-Si-VEQ-*-"&amp;$A318&amp;"-"&amp;$AJ$2,#REF!)*BB$6)/BC$5</f>
        <v>#REF!</v>
      </c>
      <c r="BD318" s="20" t="e">
        <f>(SUMIF(#REF!,"*-Si-VEQ-*-"&amp;$A318&amp;"-"&amp;$AJ$2,#REF!)*BD$6-SUMIF(#REF!,"*-Si-VEQ-*-"&amp;$A318&amp;"-"&amp;$AJ$2,#REF!)*BC$6)/BD$5</f>
        <v>#REF!</v>
      </c>
      <c r="BE318" s="20" t="e">
        <f>(SUMIF(#REF!,"*-Si-VEQ-*-"&amp;$A318&amp;"-"&amp;$AJ$2,#REF!)*BE$6-SUMIF(#REF!,"*-Si-VEQ-*-"&amp;$A318&amp;"-"&amp;$AJ$2,#REF!)*BD$6)/BE$5</f>
        <v>#REF!</v>
      </c>
      <c r="BF318" s="20" t="e">
        <f>(SUMIF(#REF!,"*-Si-VEQ-*-"&amp;$A318&amp;"-"&amp;$AJ$2,#REF!)*BF$6-SUMIF(#REF!,"*-Si-VEQ-*-"&amp;$A318&amp;"-"&amp;$AJ$2,#REF!)*BE$6)/BF$5</f>
        <v>#REF!</v>
      </c>
      <c r="BG318" s="20" t="e">
        <f>(SUMIF(#REF!,"*-Si-VEQ-*-"&amp;$A318&amp;"-"&amp;$AJ$2,#REF!)*BG$6-SUMIF(#REF!,"*-Si-VEQ-*-"&amp;$A318&amp;"-"&amp;$AJ$2,#REF!)*BF$6)/BG$5</f>
        <v>#REF!</v>
      </c>
      <c r="BH318" s="20" t="e">
        <f>(SUMIF(#REF!,"*-Si-VEQ-*-"&amp;$A318&amp;"-"&amp;$AJ$2,#REF!)*BH$6-SUMIF(#REF!,"*-Si-VEQ-*-"&amp;$A318&amp;"-"&amp;$AJ$2,#REF!)*BG$6)/BH$5</f>
        <v>#REF!</v>
      </c>
      <c r="BI318" s="20" t="e">
        <f>(SUMIF(#REF!,"*-Si-VEQ-*-"&amp;$A318&amp;"-"&amp;$AJ$2,#REF!)*BI$6-SUMIF(#REF!,"*-Si-VEQ-*-"&amp;$A318&amp;"-"&amp;$AJ$2,#REF!)*BH$6)/BI$5</f>
        <v>#REF!</v>
      </c>
      <c r="BJ318" s="20" t="e">
        <f>(SUMIF(#REF!,"*-Si-VEQ-*-"&amp;$A318&amp;"-"&amp;$AJ$2,#REF!)*BJ$6-SUMIF(#REF!,"*-Si-VEQ-*-"&amp;$A318&amp;"-"&amp;$AJ$2,#REF!)*BI$6)/BJ$5</f>
        <v>#REF!</v>
      </c>
      <c r="BL318" s="25" t="e">
        <f>SUMIF(#REF!,"*-Si-USD-*-"&amp;$A318&amp;"-"&amp;$AJ$2,#REF!)</f>
        <v>#REF!</v>
      </c>
      <c r="BM318" s="21" t="e">
        <f>SUMIF(#REF!,"*-Si-USD-*-"&amp;$A318&amp;"-"&amp;$AJ$2,#REF!)</f>
        <v>#REF!</v>
      </c>
      <c r="BN318" s="21" t="e">
        <f>(SUMIF(#REF!,"*-Si-USD-*-"&amp;$A318&amp;"-"&amp;$AJ$2,#REF!)*BN$6-SUMIF(#REF!,"*-Si-USD-*-"&amp;$A318&amp;"-"&amp;$AJ$2,#REF!)*BM$6)/BN$5</f>
        <v>#REF!</v>
      </c>
      <c r="BO318" s="21" t="e">
        <f>(SUMIF(#REF!,"*-Si-USD-*-"&amp;$A318&amp;"-"&amp;$AJ$2,#REF!)*BO$6-SUMIF(#REF!,"*-Si-USD-*-"&amp;$A318&amp;"-"&amp;$AJ$2,#REF!)*BN$6)/BO$5</f>
        <v>#REF!</v>
      </c>
      <c r="BP318" s="21" t="e">
        <f>(SUMIF(#REF!,"*-Si-USD-*-"&amp;$A318&amp;"-"&amp;$AJ$2,#REF!)*BP$6-SUMIF(#REF!,"*-Si-USD-*-"&amp;$A318&amp;"-"&amp;$AJ$2,#REF!)*BO$6)/BP$5</f>
        <v>#REF!</v>
      </c>
      <c r="BQ318" s="21" t="e">
        <f>(SUMIF(#REF!,"*-Si-USD-*-"&amp;$A318&amp;"-"&amp;$AJ$2,#REF!)*BQ$6-SUMIF(#REF!,"*-Si-USD-*-"&amp;$A318&amp;"-"&amp;$AJ$2,#REF!)*BP$6)/BQ$5</f>
        <v>#REF!</v>
      </c>
      <c r="BR318" s="21" t="e">
        <f>(SUMIF(#REF!,"*-Si-USD-*-"&amp;$A318&amp;"-"&amp;$AJ$2,#REF!)*BR$6-SUMIF(#REF!,"*-Si-USD-*-"&amp;$A318&amp;"-"&amp;$AJ$2,#REF!)*BQ$6)/BR$5</f>
        <v>#REF!</v>
      </c>
      <c r="BS318" s="21" t="e">
        <f>(SUMIF(#REF!,"*-Si-USD-*-"&amp;$A318&amp;"-"&amp;$AJ$2,#REF!)*BS$6-SUMIF(#REF!,"*-Si-USD-*-"&amp;$A318&amp;"-"&amp;$AJ$2,#REF!)*BR$6)/BS$5</f>
        <v>#REF!</v>
      </c>
      <c r="BT318" s="21" t="e">
        <f>(SUMIF(#REF!,"*-Si-USD-*-"&amp;$A318&amp;"-"&amp;$AJ$2,#REF!)*BT$6-SUMIF(#REF!,"*-Si-USD-*-"&amp;$A318&amp;"-"&amp;$AJ$2,#REF!)*BS$6)/BT$5</f>
        <v>#REF!</v>
      </c>
      <c r="BU318" s="21" t="e">
        <f>(SUMIF(#REF!,"*-Si-USD-*-"&amp;$A318&amp;"-"&amp;$AJ$2,#REF!)*BU$6-SUMIF(#REF!,"*-Si-USD-*-"&amp;$A318&amp;"-"&amp;$AJ$2,#REF!)*BT$6)/BU$5</f>
        <v>#REF!</v>
      </c>
      <c r="BV318" s="21" t="e">
        <f>(SUMIF(#REF!,"*-Si-USD-*-"&amp;$A318&amp;"-"&amp;$AJ$2,#REF!)*BV$6-SUMIF(#REF!,"*-Si-USD-*-"&amp;$A318&amp;"-"&amp;$AJ$2,#REF!)*BU$6)/BV$5</f>
        <v>#REF!</v>
      </c>
      <c r="BW318" s="21" t="e">
        <f>(SUMIF(#REF!,"*-Si-USD-*-"&amp;$A318&amp;"-"&amp;$AJ$2,#REF!)*BW$6-SUMIF(#REF!,"*-Si-USD-*-"&amp;$A318&amp;"-"&amp;$AJ$2,#REF!)*BV$6)/BW$5</f>
        <v>#REF!</v>
      </c>
      <c r="BX318" s="21" t="e">
        <f>(SUMIF(#REF!,"*-Si-USD-*-"&amp;$A318&amp;"-"&amp;$AJ$2,#REF!)*BX$6-SUMIF(#REF!,"*-Si-USD-*-"&amp;$A318&amp;"-"&amp;$AJ$2,#REF!)*BW$6)/BX$5</f>
        <v>#REF!</v>
      </c>
      <c r="CB318" s="28">
        <f>IFERROR(1000*SUMIF(#REF!,"*-Si-*-Si-"&amp;$A318&amp;"-"&amp;$AJ$2,#REF!)/(SUM(CC318:CE318)*$BX$6),0)</f>
        <v>0</v>
      </c>
      <c r="CC318" s="22" t="e">
        <f>SUMIF(#REF!,"*-Si-VEF-Si-"&amp;$A318&amp;"-"&amp;$AJ$2,#REF!)</f>
        <v>#REF!</v>
      </c>
      <c r="CD318" s="23" t="e">
        <f>SUMIF(#REF!,"*-Si-VEQ-Si-"&amp;$A318&amp;"-"&amp;$AJ$2,#REF!)</f>
        <v>#REF!</v>
      </c>
      <c r="CE318" s="24" t="e">
        <f>SUMIF(#REF!,"*-Si-USD-Si-"&amp;$A318&amp;"-"&amp;$AJ$2,#REF!)</f>
        <v>#REF!</v>
      </c>
      <c r="CI318" s="15" t="str">
        <f t="shared" si="57"/>
        <v>E318</v>
      </c>
      <c r="CK318" s="16">
        <v>5</v>
      </c>
      <c r="CL318" s="16">
        <v>4</v>
      </c>
      <c r="CM318" s="16">
        <v>4</v>
      </c>
    </row>
    <row r="319" spans="1:91" ht="20.100000000000001" customHeight="1" x14ac:dyDescent="0.25">
      <c r="A319" s="18" t="s">
        <v>493</v>
      </c>
      <c r="E319" s="15" t="s">
        <v>493</v>
      </c>
      <c r="G319" s="15" t="str">
        <f t="shared" si="60"/>
        <v>D319</v>
      </c>
      <c r="I319" s="27">
        <f ca="1">IFERROR(1000*SUMIF(#REF!,"*-Si-*-*-"&amp;$A319&amp;"-"&amp;J$2,INDIRECT("'BD Ppto'!"&amp;#REF!))/(SUM(J319:L319)*L$415),0)</f>
        <v>0</v>
      </c>
      <c r="J319" s="19" t="e">
        <f ca="1">SUMIF(#REF!,"*-Si-VEF-*-"&amp;$A319&amp;"-"&amp;$J$2,INDIRECT("'BD Ppto'!"&amp;#REF!))</f>
        <v>#REF!</v>
      </c>
      <c r="K319" s="20" t="e">
        <f ca="1">SUMIF(#REF!,"*-Si-VEQ-*-"&amp;$A319&amp;"-"&amp;$J$2,INDIRECT("'BD Ppto'!"&amp;#REF!))</f>
        <v>#REF!</v>
      </c>
      <c r="L319" s="21" t="e">
        <f ca="1">SUMIF(#REF!,"*-Si-USD-*-"&amp;$A319&amp;"-"&amp;$J$2,INDIRECT("'BD Ppto'!"&amp;#REF!))</f>
        <v>#REF!</v>
      </c>
      <c r="N319" s="27">
        <f ca="1">IFERROR(1000*SUMIF(#REF!,"*-Si-*-*-"&amp;$A319&amp;"-"&amp;O$2,INDIRECT("'BD Ppto'!"&amp;#REF!))/(SUM(O319:Q319)*Q$415),0)</f>
        <v>0</v>
      </c>
      <c r="O319" s="19" t="e">
        <f ca="1">SUMIF(#REF!,"*-Si-VEF-*-"&amp;$A319&amp;"-"&amp;O$2,INDIRECT("'BD Ppto'!"&amp;#REF!))</f>
        <v>#REF!</v>
      </c>
      <c r="P319" s="20" t="e">
        <f ca="1">SUMIF(#REF!,"*-Si-VEQ-*-"&amp;$A319&amp;"-"&amp;O$2,INDIRECT("'BD Ppto'!"&amp;#REF!))</f>
        <v>#REF!</v>
      </c>
      <c r="Q319" s="21" t="e">
        <f ca="1">SUMIF(#REF!,"*-Si-USD-*-"&amp;$A319&amp;"-"&amp;O$2,INDIRECT("'BD Ppto'!"&amp;#REF!))</f>
        <v>#REF!</v>
      </c>
      <c r="S319" s="27">
        <f ca="1">IFERROR(1000*SUMIF(#REF!,"*-Si-*-*-"&amp;$A319&amp;"-"&amp;T$2,INDIRECT("'BD Ppto'!"&amp;#REF!))/(SUM(T319:V319)*V$415),0)</f>
        <v>0</v>
      </c>
      <c r="T319" s="19" t="e">
        <f ca="1">SUMIF(#REF!,"*-Si-VEF-*-"&amp;$A319&amp;"-"&amp;T$2,INDIRECT("'BD Ppto'!"&amp;#REF!))</f>
        <v>#REF!</v>
      </c>
      <c r="U319" s="20" t="e">
        <f ca="1">SUMIF(#REF!,"*-Si-VEQ-*-"&amp;$A319&amp;"-"&amp;T$2,INDIRECT("'BD Ppto'!"&amp;#REF!))</f>
        <v>#REF!</v>
      </c>
      <c r="V319" s="21" t="e">
        <f ca="1">SUMIF(#REF!,"*-Si-USD-*-"&amp;$A319&amp;"-"&amp;T$2,INDIRECT("'BD Ppto'!"&amp;#REF!))</f>
        <v>#REF!</v>
      </c>
      <c r="X319" s="27">
        <f ca="1">IFERROR(1000*SUMIF(#REF!,"*-Si-*-*-"&amp;$A319&amp;"-"&amp;Y$2,INDIRECT("'BD Ppto'!"&amp;#REF!))/(SUM(Y319:AA319)*AA$415),0)</f>
        <v>0</v>
      </c>
      <c r="Y319" s="19" t="e">
        <f ca="1">SUMIF(#REF!,"*-Si-VEF-*-"&amp;$A319&amp;"-"&amp;Y$2,INDIRECT("'BD Ppto'!"&amp;#REF!))</f>
        <v>#REF!</v>
      </c>
      <c r="Z319" s="20" t="e">
        <f ca="1">SUMIF(#REF!,"*-Si-VEQ-*-"&amp;$A319&amp;"-"&amp;Y$2,INDIRECT("'BD Ppto'!"&amp;#REF!))</f>
        <v>#REF!</v>
      </c>
      <c r="AA319" s="21" t="e">
        <f ca="1">SUMIF(#REF!,"*-Si-USD-*-"&amp;$A319&amp;"-"&amp;Y$2,INDIRECT("'BD Ppto'!"&amp;#REF!))</f>
        <v>#REF!</v>
      </c>
      <c r="AC319" s="28">
        <f ca="1">IFERROR(1000*SUMIF(#REF!,"*-Si-*-Si-"&amp;$A319&amp;"-"&amp;AD$2,INDIRECT("'BD Ppto'!"&amp;#REF!))/(SUM(AD319:AF319)*AF$415),0)</f>
        <v>0</v>
      </c>
      <c r="AD319" s="22" t="e">
        <f ca="1">SUMIF(#REF!,"*-Si-VEF-Si-"&amp;$A319&amp;"-"&amp;AD$2,INDIRECT("'BD Ppto'!"&amp;#REF!))</f>
        <v>#REF!</v>
      </c>
      <c r="AE319" s="23" t="e">
        <f ca="1">SUMIF(#REF!,"*-Si-VEQ-Si-"&amp;$A319&amp;"-"&amp;AD$2,INDIRECT("'BD Ppto'!"&amp;#REF!))</f>
        <v>#REF!</v>
      </c>
      <c r="AF319" s="24" t="e">
        <f ca="1">SUMIF(#REF!,"*-Si-USD-Si-"&amp;$A319&amp;"-"&amp;AD$2,INDIRECT("'BD Ppto'!"&amp;#REF!))</f>
        <v>#REF!</v>
      </c>
      <c r="AI319" s="27">
        <f>IFERROR(1000*SUMIF(#REF!,"*-Si-*-*-"&amp;$A319&amp;"-"&amp;$AJ$2,#REF!)/((SUMIF(#REF!,"*-Si-*-*-"&amp;$A319&amp;"-"&amp;$AJ$2,#REF!))*$AV$6),0)</f>
        <v>0</v>
      </c>
      <c r="AJ319" s="25" t="e">
        <f>SUMIF(#REF!,"*-Si-VEF-*-"&amp;$A319&amp;"-"&amp;$AJ$2,#REF!)</f>
        <v>#REF!</v>
      </c>
      <c r="AK319" s="19" t="e">
        <f>SUMIF(#REF!,"*-Si-VEF-*-"&amp;$A319&amp;"-"&amp;$AJ$2,#REF!)</f>
        <v>#REF!</v>
      </c>
      <c r="AL319" s="19" t="e">
        <f>(SUMIF(#REF!,"*-Si-VEF-*-"&amp;$A319&amp;"-"&amp;$AJ$2,#REF!)*AL$6-SUMIF(#REF!,"*-Si-VEF-*-"&amp;$A319&amp;"-"&amp;$AJ$2,#REF!)*AK$6)/AL$5</f>
        <v>#REF!</v>
      </c>
      <c r="AM319" s="19" t="e">
        <f>(SUMIF(#REF!,"*-Si-VEF-*-"&amp;$A319&amp;"-"&amp;$AJ$2,#REF!)*AM$6-SUMIF(#REF!,"*-Si-VEF-*-"&amp;$A319&amp;"-"&amp;$AJ$2,#REF!)*AL$6)/AM$5</f>
        <v>#REF!</v>
      </c>
      <c r="AN319" s="19" t="e">
        <f>(SUMIF(#REF!,"*-Si-VEF-*-"&amp;$A319&amp;"-"&amp;$AJ$2,#REF!)*AN$6-SUMIF(#REF!,"*-Si-VEF-*-"&amp;$A319&amp;"-"&amp;$AJ$2,#REF!)*AM$6)/AN$5</f>
        <v>#REF!</v>
      </c>
      <c r="AO319" s="19" t="e">
        <f>(SUMIF(#REF!,"*-Si-VEF-*-"&amp;$A319&amp;"-"&amp;$AJ$2,#REF!)*AO$6-SUMIF(#REF!,"*-Si-VEF-*-"&amp;$A319&amp;"-"&amp;$AJ$2,#REF!)*AN$6)/AO$5</f>
        <v>#REF!</v>
      </c>
      <c r="AP319" s="19" t="e">
        <f>(SUMIF(#REF!,"*-Si-VEF-*-"&amp;$A319&amp;"-"&amp;$AJ$2,#REF!)*AP$6-SUMIF(#REF!,"*-Si-VEF-*-"&amp;$A319&amp;"-"&amp;$AJ$2,#REF!)*AO$6)/AP$5</f>
        <v>#REF!</v>
      </c>
      <c r="AQ319" s="19" t="e">
        <f>(SUMIF(#REF!,"*-Si-VEF-*-"&amp;$A319&amp;"-"&amp;$AJ$2,#REF!)*AQ$6-SUMIF(#REF!,"*-Si-VEF-*-"&amp;$A319&amp;"-"&amp;$AJ$2,#REF!)*AP$6)/AQ$5</f>
        <v>#REF!</v>
      </c>
      <c r="AR319" s="19" t="e">
        <f>(SUMIF(#REF!,"*-Si-VEF-*-"&amp;$A319&amp;"-"&amp;$AJ$2,#REF!)*AR$6-SUMIF(#REF!,"*-Si-VEF-*-"&amp;$A319&amp;"-"&amp;$AJ$2,#REF!)*AQ$6)/AR$5</f>
        <v>#REF!</v>
      </c>
      <c r="AS319" s="19" t="e">
        <f>(SUMIF(#REF!,"*-Si-VEF-*-"&amp;$A319&amp;"-"&amp;$AJ$2,#REF!)*AS$6-SUMIF(#REF!,"*-Si-VEF-*-"&amp;$A319&amp;"-"&amp;$AJ$2,#REF!)*AR$6)/AS$5</f>
        <v>#REF!</v>
      </c>
      <c r="AT319" s="19" t="e">
        <f>(SUMIF(#REF!,"*-Si-VEF-*-"&amp;$A319&amp;"-"&amp;$AJ$2,#REF!)*AT$6-SUMIF(#REF!,"*-Si-VEF-*-"&amp;$A319&amp;"-"&amp;$AJ$2,#REF!)*AS$6)/AT$5</f>
        <v>#REF!</v>
      </c>
      <c r="AU319" s="19" t="e">
        <f>(SUMIF(#REF!,"*-Si-VEF-*-"&amp;$A319&amp;"-"&amp;$AJ$2,#REF!)*AU$6-SUMIF(#REF!,"*-Si-VEF-*-"&amp;$A319&amp;"-"&amp;$AJ$2,#REF!)*AT$6)/AU$5</f>
        <v>#REF!</v>
      </c>
      <c r="AV319" s="19" t="e">
        <f>(SUMIF(#REF!,"*-Si-VEF-*-"&amp;$A319&amp;"-"&amp;$AJ$2,#REF!)*AV$6-SUMIF(#REF!,"*-Si-VEF-*-"&amp;$A319&amp;"-"&amp;$AJ$2,#REF!)*AU$6)/AV$5</f>
        <v>#REF!</v>
      </c>
      <c r="AX319" s="25" t="e">
        <f>SUMIF(#REF!,"*-Si-VEQ-*-"&amp;$A319&amp;"-"&amp;$AJ$2,#REF!)</f>
        <v>#REF!</v>
      </c>
      <c r="AY319" s="20" t="e">
        <f>SUMIF(#REF!,"*-Si-VEQ-*-"&amp;$A319&amp;"-"&amp;$AJ$2,#REF!)</f>
        <v>#REF!</v>
      </c>
      <c r="AZ319" s="20" t="e">
        <f>(SUMIF(#REF!,"*-Si-VEQ-*-"&amp;$A319&amp;"-"&amp;$AJ$2,#REF!)*AZ$6-SUMIF(#REF!,"*-Si-VEQ-*-"&amp;$A319&amp;"-"&amp;$AJ$2,#REF!)*AY$6)/AZ$5</f>
        <v>#REF!</v>
      </c>
      <c r="BA319" s="20" t="e">
        <f>(SUMIF(#REF!,"*-Si-VEQ-*-"&amp;$A319&amp;"-"&amp;$AJ$2,#REF!)*BA$6-SUMIF(#REF!,"*-Si-VEQ-*-"&amp;$A319&amp;"-"&amp;$AJ$2,#REF!)*AZ$6)/BA$5</f>
        <v>#REF!</v>
      </c>
      <c r="BB319" s="20" t="e">
        <f>(SUMIF(#REF!,"*-Si-VEQ-*-"&amp;$A319&amp;"-"&amp;$AJ$2,#REF!)*BB$6-SUMIF(#REF!,"*-Si-VEQ-*-"&amp;$A319&amp;"-"&amp;$AJ$2,#REF!)*BA$6)/BB$5</f>
        <v>#REF!</v>
      </c>
      <c r="BC319" s="20" t="e">
        <f>(SUMIF(#REF!,"*-Si-VEQ-*-"&amp;$A319&amp;"-"&amp;$AJ$2,#REF!)*BC$6-SUMIF(#REF!,"*-Si-VEQ-*-"&amp;$A319&amp;"-"&amp;$AJ$2,#REF!)*BB$6)/BC$5</f>
        <v>#REF!</v>
      </c>
      <c r="BD319" s="20" t="e">
        <f>(SUMIF(#REF!,"*-Si-VEQ-*-"&amp;$A319&amp;"-"&amp;$AJ$2,#REF!)*BD$6-SUMIF(#REF!,"*-Si-VEQ-*-"&amp;$A319&amp;"-"&amp;$AJ$2,#REF!)*BC$6)/BD$5</f>
        <v>#REF!</v>
      </c>
      <c r="BE319" s="20" t="e">
        <f>(SUMIF(#REF!,"*-Si-VEQ-*-"&amp;$A319&amp;"-"&amp;$AJ$2,#REF!)*BE$6-SUMIF(#REF!,"*-Si-VEQ-*-"&amp;$A319&amp;"-"&amp;$AJ$2,#REF!)*BD$6)/BE$5</f>
        <v>#REF!</v>
      </c>
      <c r="BF319" s="20" t="e">
        <f>(SUMIF(#REF!,"*-Si-VEQ-*-"&amp;$A319&amp;"-"&amp;$AJ$2,#REF!)*BF$6-SUMIF(#REF!,"*-Si-VEQ-*-"&amp;$A319&amp;"-"&amp;$AJ$2,#REF!)*BE$6)/BF$5</f>
        <v>#REF!</v>
      </c>
      <c r="BG319" s="20" t="e">
        <f>(SUMIF(#REF!,"*-Si-VEQ-*-"&amp;$A319&amp;"-"&amp;$AJ$2,#REF!)*BG$6-SUMIF(#REF!,"*-Si-VEQ-*-"&amp;$A319&amp;"-"&amp;$AJ$2,#REF!)*BF$6)/BG$5</f>
        <v>#REF!</v>
      </c>
      <c r="BH319" s="20" t="e">
        <f>(SUMIF(#REF!,"*-Si-VEQ-*-"&amp;$A319&amp;"-"&amp;$AJ$2,#REF!)*BH$6-SUMIF(#REF!,"*-Si-VEQ-*-"&amp;$A319&amp;"-"&amp;$AJ$2,#REF!)*BG$6)/BH$5</f>
        <v>#REF!</v>
      </c>
      <c r="BI319" s="20" t="e">
        <f>(SUMIF(#REF!,"*-Si-VEQ-*-"&amp;$A319&amp;"-"&amp;$AJ$2,#REF!)*BI$6-SUMIF(#REF!,"*-Si-VEQ-*-"&amp;$A319&amp;"-"&amp;$AJ$2,#REF!)*BH$6)/BI$5</f>
        <v>#REF!</v>
      </c>
      <c r="BJ319" s="20" t="e">
        <f>(SUMIF(#REF!,"*-Si-VEQ-*-"&amp;$A319&amp;"-"&amp;$AJ$2,#REF!)*BJ$6-SUMIF(#REF!,"*-Si-VEQ-*-"&amp;$A319&amp;"-"&amp;$AJ$2,#REF!)*BI$6)/BJ$5</f>
        <v>#REF!</v>
      </c>
      <c r="BL319" s="25" t="e">
        <f>SUMIF(#REF!,"*-Si-USD-*-"&amp;$A319&amp;"-"&amp;$AJ$2,#REF!)</f>
        <v>#REF!</v>
      </c>
      <c r="BM319" s="21" t="e">
        <f>SUMIF(#REF!,"*-Si-USD-*-"&amp;$A319&amp;"-"&amp;$AJ$2,#REF!)</f>
        <v>#REF!</v>
      </c>
      <c r="BN319" s="21" t="e">
        <f>(SUMIF(#REF!,"*-Si-USD-*-"&amp;$A319&amp;"-"&amp;$AJ$2,#REF!)*BN$6-SUMIF(#REF!,"*-Si-USD-*-"&amp;$A319&amp;"-"&amp;$AJ$2,#REF!)*BM$6)/BN$5</f>
        <v>#REF!</v>
      </c>
      <c r="BO319" s="21" t="e">
        <f>(SUMIF(#REF!,"*-Si-USD-*-"&amp;$A319&amp;"-"&amp;$AJ$2,#REF!)*BO$6-SUMIF(#REF!,"*-Si-USD-*-"&amp;$A319&amp;"-"&amp;$AJ$2,#REF!)*BN$6)/BO$5</f>
        <v>#REF!</v>
      </c>
      <c r="BP319" s="21" t="e">
        <f>(SUMIF(#REF!,"*-Si-USD-*-"&amp;$A319&amp;"-"&amp;$AJ$2,#REF!)*BP$6-SUMIF(#REF!,"*-Si-USD-*-"&amp;$A319&amp;"-"&amp;$AJ$2,#REF!)*BO$6)/BP$5</f>
        <v>#REF!</v>
      </c>
      <c r="BQ319" s="21" t="e">
        <f>(SUMIF(#REF!,"*-Si-USD-*-"&amp;$A319&amp;"-"&amp;$AJ$2,#REF!)*BQ$6-SUMIF(#REF!,"*-Si-USD-*-"&amp;$A319&amp;"-"&amp;$AJ$2,#REF!)*BP$6)/BQ$5</f>
        <v>#REF!</v>
      </c>
      <c r="BR319" s="21" t="e">
        <f>(SUMIF(#REF!,"*-Si-USD-*-"&amp;$A319&amp;"-"&amp;$AJ$2,#REF!)*BR$6-SUMIF(#REF!,"*-Si-USD-*-"&amp;$A319&amp;"-"&amp;$AJ$2,#REF!)*BQ$6)/BR$5</f>
        <v>#REF!</v>
      </c>
      <c r="BS319" s="21" t="e">
        <f>(SUMIF(#REF!,"*-Si-USD-*-"&amp;$A319&amp;"-"&amp;$AJ$2,#REF!)*BS$6-SUMIF(#REF!,"*-Si-USD-*-"&amp;$A319&amp;"-"&amp;$AJ$2,#REF!)*BR$6)/BS$5</f>
        <v>#REF!</v>
      </c>
      <c r="BT319" s="21" t="e">
        <f>(SUMIF(#REF!,"*-Si-USD-*-"&amp;$A319&amp;"-"&amp;$AJ$2,#REF!)*BT$6-SUMIF(#REF!,"*-Si-USD-*-"&amp;$A319&amp;"-"&amp;$AJ$2,#REF!)*BS$6)/BT$5</f>
        <v>#REF!</v>
      </c>
      <c r="BU319" s="21" t="e">
        <f>(SUMIF(#REF!,"*-Si-USD-*-"&amp;$A319&amp;"-"&amp;$AJ$2,#REF!)*BU$6-SUMIF(#REF!,"*-Si-USD-*-"&amp;$A319&amp;"-"&amp;$AJ$2,#REF!)*BT$6)/BU$5</f>
        <v>#REF!</v>
      </c>
      <c r="BV319" s="21" t="e">
        <f>(SUMIF(#REF!,"*-Si-USD-*-"&amp;$A319&amp;"-"&amp;$AJ$2,#REF!)*BV$6-SUMIF(#REF!,"*-Si-USD-*-"&amp;$A319&amp;"-"&amp;$AJ$2,#REF!)*BU$6)/BV$5</f>
        <v>#REF!</v>
      </c>
      <c r="BW319" s="21" t="e">
        <f>(SUMIF(#REF!,"*-Si-USD-*-"&amp;$A319&amp;"-"&amp;$AJ$2,#REF!)*BW$6-SUMIF(#REF!,"*-Si-USD-*-"&amp;$A319&amp;"-"&amp;$AJ$2,#REF!)*BV$6)/BW$5</f>
        <v>#REF!</v>
      </c>
      <c r="BX319" s="21" t="e">
        <f>(SUMIF(#REF!,"*-Si-USD-*-"&amp;$A319&amp;"-"&amp;$AJ$2,#REF!)*BX$6-SUMIF(#REF!,"*-Si-USD-*-"&amp;$A319&amp;"-"&amp;$AJ$2,#REF!)*BW$6)/BX$5</f>
        <v>#REF!</v>
      </c>
      <c r="CB319" s="28">
        <f>IFERROR(1000*SUMIF(#REF!,"*-Si-*-Si-"&amp;$A319&amp;"-"&amp;$AJ$2,#REF!)/(SUM(CC319:CE319)*$BX$6),0)</f>
        <v>0</v>
      </c>
      <c r="CC319" s="22" t="e">
        <f>SUMIF(#REF!,"*-Si-VEF-Si-"&amp;$A319&amp;"-"&amp;$AJ$2,#REF!)</f>
        <v>#REF!</v>
      </c>
      <c r="CD319" s="23" t="e">
        <f>SUMIF(#REF!,"*-Si-VEQ-Si-"&amp;$A319&amp;"-"&amp;$AJ$2,#REF!)</f>
        <v>#REF!</v>
      </c>
      <c r="CE319" s="24" t="e">
        <f>SUMIF(#REF!,"*-Si-USD-Si-"&amp;$A319&amp;"-"&amp;$AJ$2,#REF!)</f>
        <v>#REF!</v>
      </c>
      <c r="CI319" s="15" t="str">
        <f t="shared" si="57"/>
        <v>E319</v>
      </c>
      <c r="CK319" s="16">
        <v>5</v>
      </c>
      <c r="CL319" s="16">
        <v>4</v>
      </c>
      <c r="CM319" s="16">
        <v>4</v>
      </c>
    </row>
    <row r="320" spans="1:91" ht="20.100000000000001" customHeight="1" x14ac:dyDescent="0.25">
      <c r="A320" s="18" t="s">
        <v>494</v>
      </c>
      <c r="E320" s="15" t="s">
        <v>494</v>
      </c>
      <c r="G320" s="15" t="str">
        <f t="shared" si="60"/>
        <v>D320</v>
      </c>
      <c r="I320" s="27">
        <f ca="1">IFERROR(1000*SUMIF(#REF!,"*-Si-*-*-"&amp;$A320&amp;"-"&amp;J$2,INDIRECT("'BD Ppto'!"&amp;#REF!))/(SUM(J320:L320)*L$415),0)</f>
        <v>0</v>
      </c>
      <c r="J320" s="19" t="e">
        <f ca="1">SUMIF(#REF!,"*-Si-VEF-*-"&amp;$A320&amp;"-"&amp;$J$2,INDIRECT("'BD Ppto'!"&amp;#REF!))</f>
        <v>#REF!</v>
      </c>
      <c r="K320" s="20" t="e">
        <f ca="1">SUMIF(#REF!,"*-Si-VEQ-*-"&amp;$A320&amp;"-"&amp;$J$2,INDIRECT("'BD Ppto'!"&amp;#REF!))</f>
        <v>#REF!</v>
      </c>
      <c r="L320" s="21" t="e">
        <f ca="1">SUMIF(#REF!,"*-Si-USD-*-"&amp;$A320&amp;"-"&amp;$J$2,INDIRECT("'BD Ppto'!"&amp;#REF!))</f>
        <v>#REF!</v>
      </c>
      <c r="N320" s="27">
        <f ca="1">IFERROR(1000*SUMIF(#REF!,"*-Si-*-*-"&amp;$A320&amp;"-"&amp;O$2,INDIRECT("'BD Ppto'!"&amp;#REF!))/(SUM(O320:Q320)*Q$415),0)</f>
        <v>0</v>
      </c>
      <c r="O320" s="19" t="e">
        <f ca="1">SUMIF(#REF!,"*-Si-VEF-*-"&amp;$A320&amp;"-"&amp;O$2,INDIRECT("'BD Ppto'!"&amp;#REF!))</f>
        <v>#REF!</v>
      </c>
      <c r="P320" s="20" t="e">
        <f ca="1">SUMIF(#REF!,"*-Si-VEQ-*-"&amp;$A320&amp;"-"&amp;O$2,INDIRECT("'BD Ppto'!"&amp;#REF!))</f>
        <v>#REF!</v>
      </c>
      <c r="Q320" s="21" t="e">
        <f ca="1">SUMIF(#REF!,"*-Si-USD-*-"&amp;$A320&amp;"-"&amp;O$2,INDIRECT("'BD Ppto'!"&amp;#REF!))</f>
        <v>#REF!</v>
      </c>
      <c r="S320" s="27">
        <f ca="1">IFERROR(1000*SUMIF(#REF!,"*-Si-*-*-"&amp;$A320&amp;"-"&amp;T$2,INDIRECT("'BD Ppto'!"&amp;#REF!))/(SUM(T320:V320)*V$415),0)</f>
        <v>0</v>
      </c>
      <c r="T320" s="19" t="e">
        <f ca="1">SUMIF(#REF!,"*-Si-VEF-*-"&amp;$A320&amp;"-"&amp;T$2,INDIRECT("'BD Ppto'!"&amp;#REF!))</f>
        <v>#REF!</v>
      </c>
      <c r="U320" s="20" t="e">
        <f ca="1">SUMIF(#REF!,"*-Si-VEQ-*-"&amp;$A320&amp;"-"&amp;T$2,INDIRECT("'BD Ppto'!"&amp;#REF!))</f>
        <v>#REF!</v>
      </c>
      <c r="V320" s="21" t="e">
        <f ca="1">SUMIF(#REF!,"*-Si-USD-*-"&amp;$A320&amp;"-"&amp;T$2,INDIRECT("'BD Ppto'!"&amp;#REF!))</f>
        <v>#REF!</v>
      </c>
      <c r="X320" s="27">
        <f ca="1">IFERROR(1000*SUMIF(#REF!,"*-Si-*-*-"&amp;$A320&amp;"-"&amp;Y$2,INDIRECT("'BD Ppto'!"&amp;#REF!))/(SUM(Y320:AA320)*AA$415),0)</f>
        <v>0</v>
      </c>
      <c r="Y320" s="19" t="e">
        <f ca="1">SUMIF(#REF!,"*-Si-VEF-*-"&amp;$A320&amp;"-"&amp;Y$2,INDIRECT("'BD Ppto'!"&amp;#REF!))</f>
        <v>#REF!</v>
      </c>
      <c r="Z320" s="20" t="e">
        <f ca="1">SUMIF(#REF!,"*-Si-VEQ-*-"&amp;$A320&amp;"-"&amp;Y$2,INDIRECT("'BD Ppto'!"&amp;#REF!))</f>
        <v>#REF!</v>
      </c>
      <c r="AA320" s="21" t="e">
        <f ca="1">SUMIF(#REF!,"*-Si-USD-*-"&amp;$A320&amp;"-"&amp;Y$2,INDIRECT("'BD Ppto'!"&amp;#REF!))</f>
        <v>#REF!</v>
      </c>
      <c r="AC320" s="28">
        <f ca="1">IFERROR(1000*SUMIF(#REF!,"*-Si-*-Si-"&amp;$A320&amp;"-"&amp;AD$2,INDIRECT("'BD Ppto'!"&amp;#REF!))/(SUM(AD320:AF320)*AF$415),0)</f>
        <v>0</v>
      </c>
      <c r="AD320" s="22" t="e">
        <f ca="1">SUMIF(#REF!,"*-Si-VEF-Si-"&amp;$A320&amp;"-"&amp;AD$2,INDIRECT("'BD Ppto'!"&amp;#REF!))</f>
        <v>#REF!</v>
      </c>
      <c r="AE320" s="23" t="e">
        <f ca="1">SUMIF(#REF!,"*-Si-VEQ-Si-"&amp;$A320&amp;"-"&amp;AD$2,INDIRECT("'BD Ppto'!"&amp;#REF!))</f>
        <v>#REF!</v>
      </c>
      <c r="AF320" s="24" t="e">
        <f ca="1">SUMIF(#REF!,"*-Si-USD-Si-"&amp;$A320&amp;"-"&amp;AD$2,INDIRECT("'BD Ppto'!"&amp;#REF!))</f>
        <v>#REF!</v>
      </c>
      <c r="AI320" s="27">
        <f>IFERROR(1000*SUMIF(#REF!,"*-Si-*-*-"&amp;$A320&amp;"-"&amp;$AJ$2,#REF!)/((SUMIF(#REF!,"*-Si-*-*-"&amp;$A320&amp;"-"&amp;$AJ$2,#REF!))*$AV$6),0)</f>
        <v>0</v>
      </c>
      <c r="AJ320" s="25" t="e">
        <f>SUMIF(#REF!,"*-Si-VEF-*-"&amp;$A320&amp;"-"&amp;$AJ$2,#REF!)</f>
        <v>#REF!</v>
      </c>
      <c r="AK320" s="19" t="e">
        <f>SUMIF(#REF!,"*-Si-VEF-*-"&amp;$A320&amp;"-"&amp;$AJ$2,#REF!)</f>
        <v>#REF!</v>
      </c>
      <c r="AL320" s="19" t="e">
        <f>(SUMIF(#REF!,"*-Si-VEF-*-"&amp;$A320&amp;"-"&amp;$AJ$2,#REF!)*AL$6-SUMIF(#REF!,"*-Si-VEF-*-"&amp;$A320&amp;"-"&amp;$AJ$2,#REF!)*AK$6)/AL$5</f>
        <v>#REF!</v>
      </c>
      <c r="AM320" s="19" t="e">
        <f>(SUMIF(#REF!,"*-Si-VEF-*-"&amp;$A320&amp;"-"&amp;$AJ$2,#REF!)*AM$6-SUMIF(#REF!,"*-Si-VEF-*-"&amp;$A320&amp;"-"&amp;$AJ$2,#REF!)*AL$6)/AM$5</f>
        <v>#REF!</v>
      </c>
      <c r="AN320" s="19" t="e">
        <f>(SUMIF(#REF!,"*-Si-VEF-*-"&amp;$A320&amp;"-"&amp;$AJ$2,#REF!)*AN$6-SUMIF(#REF!,"*-Si-VEF-*-"&amp;$A320&amp;"-"&amp;$AJ$2,#REF!)*AM$6)/AN$5</f>
        <v>#REF!</v>
      </c>
      <c r="AO320" s="19" t="e">
        <f>(SUMIF(#REF!,"*-Si-VEF-*-"&amp;$A320&amp;"-"&amp;$AJ$2,#REF!)*AO$6-SUMIF(#REF!,"*-Si-VEF-*-"&amp;$A320&amp;"-"&amp;$AJ$2,#REF!)*AN$6)/AO$5</f>
        <v>#REF!</v>
      </c>
      <c r="AP320" s="19" t="e">
        <f>(SUMIF(#REF!,"*-Si-VEF-*-"&amp;$A320&amp;"-"&amp;$AJ$2,#REF!)*AP$6-SUMIF(#REF!,"*-Si-VEF-*-"&amp;$A320&amp;"-"&amp;$AJ$2,#REF!)*AO$6)/AP$5</f>
        <v>#REF!</v>
      </c>
      <c r="AQ320" s="19" t="e">
        <f>(SUMIF(#REF!,"*-Si-VEF-*-"&amp;$A320&amp;"-"&amp;$AJ$2,#REF!)*AQ$6-SUMIF(#REF!,"*-Si-VEF-*-"&amp;$A320&amp;"-"&amp;$AJ$2,#REF!)*AP$6)/AQ$5</f>
        <v>#REF!</v>
      </c>
      <c r="AR320" s="19" t="e">
        <f>(SUMIF(#REF!,"*-Si-VEF-*-"&amp;$A320&amp;"-"&amp;$AJ$2,#REF!)*AR$6-SUMIF(#REF!,"*-Si-VEF-*-"&amp;$A320&amp;"-"&amp;$AJ$2,#REF!)*AQ$6)/AR$5</f>
        <v>#REF!</v>
      </c>
      <c r="AS320" s="19" t="e">
        <f>(SUMIF(#REF!,"*-Si-VEF-*-"&amp;$A320&amp;"-"&amp;$AJ$2,#REF!)*AS$6-SUMIF(#REF!,"*-Si-VEF-*-"&amp;$A320&amp;"-"&amp;$AJ$2,#REF!)*AR$6)/AS$5</f>
        <v>#REF!</v>
      </c>
      <c r="AT320" s="19" t="e">
        <f>(SUMIF(#REF!,"*-Si-VEF-*-"&amp;$A320&amp;"-"&amp;$AJ$2,#REF!)*AT$6-SUMIF(#REF!,"*-Si-VEF-*-"&amp;$A320&amp;"-"&amp;$AJ$2,#REF!)*AS$6)/AT$5</f>
        <v>#REF!</v>
      </c>
      <c r="AU320" s="19" t="e">
        <f>(SUMIF(#REF!,"*-Si-VEF-*-"&amp;$A320&amp;"-"&amp;$AJ$2,#REF!)*AU$6-SUMIF(#REF!,"*-Si-VEF-*-"&amp;$A320&amp;"-"&amp;$AJ$2,#REF!)*AT$6)/AU$5</f>
        <v>#REF!</v>
      </c>
      <c r="AV320" s="19" t="e">
        <f>(SUMIF(#REF!,"*-Si-VEF-*-"&amp;$A320&amp;"-"&amp;$AJ$2,#REF!)*AV$6-SUMIF(#REF!,"*-Si-VEF-*-"&amp;$A320&amp;"-"&amp;$AJ$2,#REF!)*AU$6)/AV$5</f>
        <v>#REF!</v>
      </c>
      <c r="AX320" s="25" t="e">
        <f>SUMIF(#REF!,"*-Si-VEQ-*-"&amp;$A320&amp;"-"&amp;$AJ$2,#REF!)</f>
        <v>#REF!</v>
      </c>
      <c r="AY320" s="20" t="e">
        <f>SUMIF(#REF!,"*-Si-VEQ-*-"&amp;$A320&amp;"-"&amp;$AJ$2,#REF!)</f>
        <v>#REF!</v>
      </c>
      <c r="AZ320" s="20" t="e">
        <f>(SUMIF(#REF!,"*-Si-VEQ-*-"&amp;$A320&amp;"-"&amp;$AJ$2,#REF!)*AZ$6-SUMIF(#REF!,"*-Si-VEQ-*-"&amp;$A320&amp;"-"&amp;$AJ$2,#REF!)*AY$6)/AZ$5</f>
        <v>#REF!</v>
      </c>
      <c r="BA320" s="20" t="e">
        <f>(SUMIF(#REF!,"*-Si-VEQ-*-"&amp;$A320&amp;"-"&amp;$AJ$2,#REF!)*BA$6-SUMIF(#REF!,"*-Si-VEQ-*-"&amp;$A320&amp;"-"&amp;$AJ$2,#REF!)*AZ$6)/BA$5</f>
        <v>#REF!</v>
      </c>
      <c r="BB320" s="20" t="e">
        <f>(SUMIF(#REF!,"*-Si-VEQ-*-"&amp;$A320&amp;"-"&amp;$AJ$2,#REF!)*BB$6-SUMIF(#REF!,"*-Si-VEQ-*-"&amp;$A320&amp;"-"&amp;$AJ$2,#REF!)*BA$6)/BB$5</f>
        <v>#REF!</v>
      </c>
      <c r="BC320" s="20" t="e">
        <f>(SUMIF(#REF!,"*-Si-VEQ-*-"&amp;$A320&amp;"-"&amp;$AJ$2,#REF!)*BC$6-SUMIF(#REF!,"*-Si-VEQ-*-"&amp;$A320&amp;"-"&amp;$AJ$2,#REF!)*BB$6)/BC$5</f>
        <v>#REF!</v>
      </c>
      <c r="BD320" s="20" t="e">
        <f>(SUMIF(#REF!,"*-Si-VEQ-*-"&amp;$A320&amp;"-"&amp;$AJ$2,#REF!)*BD$6-SUMIF(#REF!,"*-Si-VEQ-*-"&amp;$A320&amp;"-"&amp;$AJ$2,#REF!)*BC$6)/BD$5</f>
        <v>#REF!</v>
      </c>
      <c r="BE320" s="20" t="e">
        <f>(SUMIF(#REF!,"*-Si-VEQ-*-"&amp;$A320&amp;"-"&amp;$AJ$2,#REF!)*BE$6-SUMIF(#REF!,"*-Si-VEQ-*-"&amp;$A320&amp;"-"&amp;$AJ$2,#REF!)*BD$6)/BE$5</f>
        <v>#REF!</v>
      </c>
      <c r="BF320" s="20" t="e">
        <f>(SUMIF(#REF!,"*-Si-VEQ-*-"&amp;$A320&amp;"-"&amp;$AJ$2,#REF!)*BF$6-SUMIF(#REF!,"*-Si-VEQ-*-"&amp;$A320&amp;"-"&amp;$AJ$2,#REF!)*BE$6)/BF$5</f>
        <v>#REF!</v>
      </c>
      <c r="BG320" s="20" t="e">
        <f>(SUMIF(#REF!,"*-Si-VEQ-*-"&amp;$A320&amp;"-"&amp;$AJ$2,#REF!)*BG$6-SUMIF(#REF!,"*-Si-VEQ-*-"&amp;$A320&amp;"-"&amp;$AJ$2,#REF!)*BF$6)/BG$5</f>
        <v>#REF!</v>
      </c>
      <c r="BH320" s="20" t="e">
        <f>(SUMIF(#REF!,"*-Si-VEQ-*-"&amp;$A320&amp;"-"&amp;$AJ$2,#REF!)*BH$6-SUMIF(#REF!,"*-Si-VEQ-*-"&amp;$A320&amp;"-"&amp;$AJ$2,#REF!)*BG$6)/BH$5</f>
        <v>#REF!</v>
      </c>
      <c r="BI320" s="20" t="e">
        <f>(SUMIF(#REF!,"*-Si-VEQ-*-"&amp;$A320&amp;"-"&amp;$AJ$2,#REF!)*BI$6-SUMIF(#REF!,"*-Si-VEQ-*-"&amp;$A320&amp;"-"&amp;$AJ$2,#REF!)*BH$6)/BI$5</f>
        <v>#REF!</v>
      </c>
      <c r="BJ320" s="20" t="e">
        <f>(SUMIF(#REF!,"*-Si-VEQ-*-"&amp;$A320&amp;"-"&amp;$AJ$2,#REF!)*BJ$6-SUMIF(#REF!,"*-Si-VEQ-*-"&amp;$A320&amp;"-"&amp;$AJ$2,#REF!)*BI$6)/BJ$5</f>
        <v>#REF!</v>
      </c>
      <c r="BL320" s="25" t="e">
        <f>SUMIF(#REF!,"*-Si-USD-*-"&amp;$A320&amp;"-"&amp;$AJ$2,#REF!)</f>
        <v>#REF!</v>
      </c>
      <c r="BM320" s="21" t="e">
        <f>SUMIF(#REF!,"*-Si-USD-*-"&amp;$A320&amp;"-"&amp;$AJ$2,#REF!)</f>
        <v>#REF!</v>
      </c>
      <c r="BN320" s="21" t="e">
        <f>(SUMIF(#REF!,"*-Si-USD-*-"&amp;$A320&amp;"-"&amp;$AJ$2,#REF!)*BN$6-SUMIF(#REF!,"*-Si-USD-*-"&amp;$A320&amp;"-"&amp;$AJ$2,#REF!)*BM$6)/BN$5</f>
        <v>#REF!</v>
      </c>
      <c r="BO320" s="21" t="e">
        <f>(SUMIF(#REF!,"*-Si-USD-*-"&amp;$A320&amp;"-"&amp;$AJ$2,#REF!)*BO$6-SUMIF(#REF!,"*-Si-USD-*-"&amp;$A320&amp;"-"&amp;$AJ$2,#REF!)*BN$6)/BO$5</f>
        <v>#REF!</v>
      </c>
      <c r="BP320" s="21" t="e">
        <f>(SUMIF(#REF!,"*-Si-USD-*-"&amp;$A320&amp;"-"&amp;$AJ$2,#REF!)*BP$6-SUMIF(#REF!,"*-Si-USD-*-"&amp;$A320&amp;"-"&amp;$AJ$2,#REF!)*BO$6)/BP$5</f>
        <v>#REF!</v>
      </c>
      <c r="BQ320" s="21" t="e">
        <f>(SUMIF(#REF!,"*-Si-USD-*-"&amp;$A320&amp;"-"&amp;$AJ$2,#REF!)*BQ$6-SUMIF(#REF!,"*-Si-USD-*-"&amp;$A320&amp;"-"&amp;$AJ$2,#REF!)*BP$6)/BQ$5</f>
        <v>#REF!</v>
      </c>
      <c r="BR320" s="21" t="e">
        <f>(SUMIF(#REF!,"*-Si-USD-*-"&amp;$A320&amp;"-"&amp;$AJ$2,#REF!)*BR$6-SUMIF(#REF!,"*-Si-USD-*-"&amp;$A320&amp;"-"&amp;$AJ$2,#REF!)*BQ$6)/BR$5</f>
        <v>#REF!</v>
      </c>
      <c r="BS320" s="21" t="e">
        <f>(SUMIF(#REF!,"*-Si-USD-*-"&amp;$A320&amp;"-"&amp;$AJ$2,#REF!)*BS$6-SUMIF(#REF!,"*-Si-USD-*-"&amp;$A320&amp;"-"&amp;$AJ$2,#REF!)*BR$6)/BS$5</f>
        <v>#REF!</v>
      </c>
      <c r="BT320" s="21" t="e">
        <f>(SUMIF(#REF!,"*-Si-USD-*-"&amp;$A320&amp;"-"&amp;$AJ$2,#REF!)*BT$6-SUMIF(#REF!,"*-Si-USD-*-"&amp;$A320&amp;"-"&amp;$AJ$2,#REF!)*BS$6)/BT$5</f>
        <v>#REF!</v>
      </c>
      <c r="BU320" s="21" t="e">
        <f>(SUMIF(#REF!,"*-Si-USD-*-"&amp;$A320&amp;"-"&amp;$AJ$2,#REF!)*BU$6-SUMIF(#REF!,"*-Si-USD-*-"&amp;$A320&amp;"-"&amp;$AJ$2,#REF!)*BT$6)/BU$5</f>
        <v>#REF!</v>
      </c>
      <c r="BV320" s="21" t="e">
        <f>(SUMIF(#REF!,"*-Si-USD-*-"&amp;$A320&amp;"-"&amp;$AJ$2,#REF!)*BV$6-SUMIF(#REF!,"*-Si-USD-*-"&amp;$A320&amp;"-"&amp;$AJ$2,#REF!)*BU$6)/BV$5</f>
        <v>#REF!</v>
      </c>
      <c r="BW320" s="21" t="e">
        <f>(SUMIF(#REF!,"*-Si-USD-*-"&amp;$A320&amp;"-"&amp;$AJ$2,#REF!)*BW$6-SUMIF(#REF!,"*-Si-USD-*-"&amp;$A320&amp;"-"&amp;$AJ$2,#REF!)*BV$6)/BW$5</f>
        <v>#REF!</v>
      </c>
      <c r="BX320" s="21" t="e">
        <f>(SUMIF(#REF!,"*-Si-USD-*-"&amp;$A320&amp;"-"&amp;$AJ$2,#REF!)*BX$6-SUMIF(#REF!,"*-Si-USD-*-"&amp;$A320&amp;"-"&amp;$AJ$2,#REF!)*BW$6)/BX$5</f>
        <v>#REF!</v>
      </c>
      <c r="CB320" s="28">
        <f>IFERROR(1000*SUMIF(#REF!,"*-Si-*-Si-"&amp;$A320&amp;"-"&amp;$AJ$2,#REF!)/(SUM(CC320:CE320)*$BX$6),0)</f>
        <v>0</v>
      </c>
      <c r="CC320" s="22" t="e">
        <f>SUMIF(#REF!,"*-Si-VEF-Si-"&amp;$A320&amp;"-"&amp;$AJ$2,#REF!)</f>
        <v>#REF!</v>
      </c>
      <c r="CD320" s="23" t="e">
        <f>SUMIF(#REF!,"*-Si-VEQ-Si-"&amp;$A320&amp;"-"&amp;$AJ$2,#REF!)</f>
        <v>#REF!</v>
      </c>
      <c r="CE320" s="24" t="e">
        <f>SUMIF(#REF!,"*-Si-USD-Si-"&amp;$A320&amp;"-"&amp;$AJ$2,#REF!)</f>
        <v>#REF!</v>
      </c>
      <c r="CI320" s="15" t="str">
        <f t="shared" si="57"/>
        <v>E320</v>
      </c>
      <c r="CK320" s="16">
        <v>5</v>
      </c>
      <c r="CL320" s="16">
        <v>4</v>
      </c>
      <c r="CM320" s="16">
        <v>4</v>
      </c>
    </row>
    <row r="321" spans="1:91" ht="20.100000000000001" customHeight="1" x14ac:dyDescent="0.25">
      <c r="A321" s="18" t="s">
        <v>495</v>
      </c>
      <c r="E321" s="15" t="s">
        <v>495</v>
      </c>
      <c r="G321" s="15" t="str">
        <f t="shared" si="60"/>
        <v>D321</v>
      </c>
      <c r="I321" s="27">
        <f ca="1">IFERROR(1000*SUMIF(#REF!,"*-Si-*-*-"&amp;$A321&amp;"-"&amp;J$2,INDIRECT("'BD Ppto'!"&amp;#REF!))/(SUM(J321:L321)*L$415),0)</f>
        <v>0</v>
      </c>
      <c r="J321" s="19" t="e">
        <f ca="1">SUMIF(#REF!,"*-Si-VEF-*-"&amp;$A321&amp;"-"&amp;$J$2,INDIRECT("'BD Ppto'!"&amp;#REF!))</f>
        <v>#REF!</v>
      </c>
      <c r="K321" s="20" t="e">
        <f ca="1">SUMIF(#REF!,"*-Si-VEQ-*-"&amp;$A321&amp;"-"&amp;$J$2,INDIRECT("'BD Ppto'!"&amp;#REF!))</f>
        <v>#REF!</v>
      </c>
      <c r="L321" s="21" t="e">
        <f ca="1">SUMIF(#REF!,"*-Si-USD-*-"&amp;$A321&amp;"-"&amp;$J$2,INDIRECT("'BD Ppto'!"&amp;#REF!))</f>
        <v>#REF!</v>
      </c>
      <c r="N321" s="27">
        <f ca="1">IFERROR(1000*SUMIF(#REF!,"*-Si-*-*-"&amp;$A321&amp;"-"&amp;O$2,INDIRECT("'BD Ppto'!"&amp;#REF!))/(SUM(O321:Q321)*Q$415),0)</f>
        <v>0</v>
      </c>
      <c r="O321" s="19" t="e">
        <f ca="1">SUMIF(#REF!,"*-Si-VEF-*-"&amp;$A321&amp;"-"&amp;O$2,INDIRECT("'BD Ppto'!"&amp;#REF!))</f>
        <v>#REF!</v>
      </c>
      <c r="P321" s="20" t="e">
        <f ca="1">SUMIF(#REF!,"*-Si-VEQ-*-"&amp;$A321&amp;"-"&amp;O$2,INDIRECT("'BD Ppto'!"&amp;#REF!))</f>
        <v>#REF!</v>
      </c>
      <c r="Q321" s="21" t="e">
        <f ca="1">SUMIF(#REF!,"*-Si-USD-*-"&amp;$A321&amp;"-"&amp;O$2,INDIRECT("'BD Ppto'!"&amp;#REF!))</f>
        <v>#REF!</v>
      </c>
      <c r="S321" s="27">
        <f ca="1">IFERROR(1000*SUMIF(#REF!,"*-Si-*-*-"&amp;$A321&amp;"-"&amp;T$2,INDIRECT("'BD Ppto'!"&amp;#REF!))/(SUM(T321:V321)*V$415),0)</f>
        <v>0</v>
      </c>
      <c r="T321" s="19" t="e">
        <f ca="1">SUMIF(#REF!,"*-Si-VEF-*-"&amp;$A321&amp;"-"&amp;T$2,INDIRECT("'BD Ppto'!"&amp;#REF!))</f>
        <v>#REF!</v>
      </c>
      <c r="U321" s="20" t="e">
        <f ca="1">SUMIF(#REF!,"*-Si-VEQ-*-"&amp;$A321&amp;"-"&amp;T$2,INDIRECT("'BD Ppto'!"&amp;#REF!))</f>
        <v>#REF!</v>
      </c>
      <c r="V321" s="21" t="e">
        <f ca="1">SUMIF(#REF!,"*-Si-USD-*-"&amp;$A321&amp;"-"&amp;T$2,INDIRECT("'BD Ppto'!"&amp;#REF!))</f>
        <v>#REF!</v>
      </c>
      <c r="X321" s="27">
        <f ca="1">IFERROR(1000*SUMIF(#REF!,"*-Si-*-*-"&amp;$A321&amp;"-"&amp;Y$2,INDIRECT("'BD Ppto'!"&amp;#REF!))/(SUM(Y321:AA321)*AA$415),0)</f>
        <v>0</v>
      </c>
      <c r="Y321" s="19" t="e">
        <f ca="1">SUMIF(#REF!,"*-Si-VEF-*-"&amp;$A321&amp;"-"&amp;Y$2,INDIRECT("'BD Ppto'!"&amp;#REF!))</f>
        <v>#REF!</v>
      </c>
      <c r="Z321" s="20" t="e">
        <f ca="1">SUMIF(#REF!,"*-Si-VEQ-*-"&amp;$A321&amp;"-"&amp;Y$2,INDIRECT("'BD Ppto'!"&amp;#REF!))</f>
        <v>#REF!</v>
      </c>
      <c r="AA321" s="21" t="e">
        <f ca="1">SUMIF(#REF!,"*-Si-USD-*-"&amp;$A321&amp;"-"&amp;Y$2,INDIRECT("'BD Ppto'!"&amp;#REF!))</f>
        <v>#REF!</v>
      </c>
      <c r="AC321" s="28">
        <f ca="1">IFERROR(1000*SUMIF(#REF!,"*-Si-*-Si-"&amp;$A321&amp;"-"&amp;AD$2,INDIRECT("'BD Ppto'!"&amp;#REF!))/(SUM(AD321:AF321)*AF$415),0)</f>
        <v>0</v>
      </c>
      <c r="AD321" s="22" t="e">
        <f ca="1">SUMIF(#REF!,"*-Si-VEF-Si-"&amp;$A321&amp;"-"&amp;AD$2,INDIRECT("'BD Ppto'!"&amp;#REF!))</f>
        <v>#REF!</v>
      </c>
      <c r="AE321" s="23" t="e">
        <f ca="1">SUMIF(#REF!,"*-Si-VEQ-Si-"&amp;$A321&amp;"-"&amp;AD$2,INDIRECT("'BD Ppto'!"&amp;#REF!))</f>
        <v>#REF!</v>
      </c>
      <c r="AF321" s="24" t="e">
        <f ca="1">SUMIF(#REF!,"*-Si-USD-Si-"&amp;$A321&amp;"-"&amp;AD$2,INDIRECT("'BD Ppto'!"&amp;#REF!))</f>
        <v>#REF!</v>
      </c>
      <c r="AI321" s="27">
        <f>IFERROR(1000*SUMIF(#REF!,"*-Si-*-*-"&amp;$A321&amp;"-"&amp;$AJ$2,#REF!)/((SUMIF(#REF!,"*-Si-*-*-"&amp;$A321&amp;"-"&amp;$AJ$2,#REF!))*$AV$6),0)</f>
        <v>0</v>
      </c>
      <c r="AJ321" s="25" t="e">
        <f>SUMIF(#REF!,"*-Si-VEF-*-"&amp;$A321&amp;"-"&amp;$AJ$2,#REF!)</f>
        <v>#REF!</v>
      </c>
      <c r="AK321" s="19" t="e">
        <f>SUMIF(#REF!,"*-Si-VEF-*-"&amp;$A321&amp;"-"&amp;$AJ$2,#REF!)</f>
        <v>#REF!</v>
      </c>
      <c r="AL321" s="19" t="e">
        <f>(SUMIF(#REF!,"*-Si-VEF-*-"&amp;$A321&amp;"-"&amp;$AJ$2,#REF!)*AL$6-SUMIF(#REF!,"*-Si-VEF-*-"&amp;$A321&amp;"-"&amp;$AJ$2,#REF!)*AK$6)/AL$5</f>
        <v>#REF!</v>
      </c>
      <c r="AM321" s="19" t="e">
        <f>(SUMIF(#REF!,"*-Si-VEF-*-"&amp;$A321&amp;"-"&amp;$AJ$2,#REF!)*AM$6-SUMIF(#REF!,"*-Si-VEF-*-"&amp;$A321&amp;"-"&amp;$AJ$2,#REF!)*AL$6)/AM$5</f>
        <v>#REF!</v>
      </c>
      <c r="AN321" s="19" t="e">
        <f>(SUMIF(#REF!,"*-Si-VEF-*-"&amp;$A321&amp;"-"&amp;$AJ$2,#REF!)*AN$6-SUMIF(#REF!,"*-Si-VEF-*-"&amp;$A321&amp;"-"&amp;$AJ$2,#REF!)*AM$6)/AN$5</f>
        <v>#REF!</v>
      </c>
      <c r="AO321" s="19" t="e">
        <f>(SUMIF(#REF!,"*-Si-VEF-*-"&amp;$A321&amp;"-"&amp;$AJ$2,#REF!)*AO$6-SUMIF(#REF!,"*-Si-VEF-*-"&amp;$A321&amp;"-"&amp;$AJ$2,#REF!)*AN$6)/AO$5</f>
        <v>#REF!</v>
      </c>
      <c r="AP321" s="19" t="e">
        <f>(SUMIF(#REF!,"*-Si-VEF-*-"&amp;$A321&amp;"-"&amp;$AJ$2,#REF!)*AP$6-SUMIF(#REF!,"*-Si-VEF-*-"&amp;$A321&amp;"-"&amp;$AJ$2,#REF!)*AO$6)/AP$5</f>
        <v>#REF!</v>
      </c>
      <c r="AQ321" s="19" t="e">
        <f>(SUMIF(#REF!,"*-Si-VEF-*-"&amp;$A321&amp;"-"&amp;$AJ$2,#REF!)*AQ$6-SUMIF(#REF!,"*-Si-VEF-*-"&amp;$A321&amp;"-"&amp;$AJ$2,#REF!)*AP$6)/AQ$5</f>
        <v>#REF!</v>
      </c>
      <c r="AR321" s="19" t="e">
        <f>(SUMIF(#REF!,"*-Si-VEF-*-"&amp;$A321&amp;"-"&amp;$AJ$2,#REF!)*AR$6-SUMIF(#REF!,"*-Si-VEF-*-"&amp;$A321&amp;"-"&amp;$AJ$2,#REF!)*AQ$6)/AR$5</f>
        <v>#REF!</v>
      </c>
      <c r="AS321" s="19" t="e">
        <f>(SUMIF(#REF!,"*-Si-VEF-*-"&amp;$A321&amp;"-"&amp;$AJ$2,#REF!)*AS$6-SUMIF(#REF!,"*-Si-VEF-*-"&amp;$A321&amp;"-"&amp;$AJ$2,#REF!)*AR$6)/AS$5</f>
        <v>#REF!</v>
      </c>
      <c r="AT321" s="19" t="e">
        <f>(SUMIF(#REF!,"*-Si-VEF-*-"&amp;$A321&amp;"-"&amp;$AJ$2,#REF!)*AT$6-SUMIF(#REF!,"*-Si-VEF-*-"&amp;$A321&amp;"-"&amp;$AJ$2,#REF!)*AS$6)/AT$5</f>
        <v>#REF!</v>
      </c>
      <c r="AU321" s="19" t="e">
        <f>(SUMIF(#REF!,"*-Si-VEF-*-"&amp;$A321&amp;"-"&amp;$AJ$2,#REF!)*AU$6-SUMIF(#REF!,"*-Si-VEF-*-"&amp;$A321&amp;"-"&amp;$AJ$2,#REF!)*AT$6)/AU$5</f>
        <v>#REF!</v>
      </c>
      <c r="AV321" s="19" t="e">
        <f>(SUMIF(#REF!,"*-Si-VEF-*-"&amp;$A321&amp;"-"&amp;$AJ$2,#REF!)*AV$6-SUMIF(#REF!,"*-Si-VEF-*-"&amp;$A321&amp;"-"&amp;$AJ$2,#REF!)*AU$6)/AV$5</f>
        <v>#REF!</v>
      </c>
      <c r="AX321" s="25" t="e">
        <f>SUMIF(#REF!,"*-Si-VEQ-*-"&amp;$A321&amp;"-"&amp;$AJ$2,#REF!)</f>
        <v>#REF!</v>
      </c>
      <c r="AY321" s="20" t="e">
        <f>SUMIF(#REF!,"*-Si-VEQ-*-"&amp;$A321&amp;"-"&amp;$AJ$2,#REF!)</f>
        <v>#REF!</v>
      </c>
      <c r="AZ321" s="20" t="e">
        <f>(SUMIF(#REF!,"*-Si-VEQ-*-"&amp;$A321&amp;"-"&amp;$AJ$2,#REF!)*AZ$6-SUMIF(#REF!,"*-Si-VEQ-*-"&amp;$A321&amp;"-"&amp;$AJ$2,#REF!)*AY$6)/AZ$5</f>
        <v>#REF!</v>
      </c>
      <c r="BA321" s="20" t="e">
        <f>(SUMIF(#REF!,"*-Si-VEQ-*-"&amp;$A321&amp;"-"&amp;$AJ$2,#REF!)*BA$6-SUMIF(#REF!,"*-Si-VEQ-*-"&amp;$A321&amp;"-"&amp;$AJ$2,#REF!)*AZ$6)/BA$5</f>
        <v>#REF!</v>
      </c>
      <c r="BB321" s="20" t="e">
        <f>(SUMIF(#REF!,"*-Si-VEQ-*-"&amp;$A321&amp;"-"&amp;$AJ$2,#REF!)*BB$6-SUMIF(#REF!,"*-Si-VEQ-*-"&amp;$A321&amp;"-"&amp;$AJ$2,#REF!)*BA$6)/BB$5</f>
        <v>#REF!</v>
      </c>
      <c r="BC321" s="20" t="e">
        <f>(SUMIF(#REF!,"*-Si-VEQ-*-"&amp;$A321&amp;"-"&amp;$AJ$2,#REF!)*BC$6-SUMIF(#REF!,"*-Si-VEQ-*-"&amp;$A321&amp;"-"&amp;$AJ$2,#REF!)*BB$6)/BC$5</f>
        <v>#REF!</v>
      </c>
      <c r="BD321" s="20" t="e">
        <f>(SUMIF(#REF!,"*-Si-VEQ-*-"&amp;$A321&amp;"-"&amp;$AJ$2,#REF!)*BD$6-SUMIF(#REF!,"*-Si-VEQ-*-"&amp;$A321&amp;"-"&amp;$AJ$2,#REF!)*BC$6)/BD$5</f>
        <v>#REF!</v>
      </c>
      <c r="BE321" s="20" t="e">
        <f>(SUMIF(#REF!,"*-Si-VEQ-*-"&amp;$A321&amp;"-"&amp;$AJ$2,#REF!)*BE$6-SUMIF(#REF!,"*-Si-VEQ-*-"&amp;$A321&amp;"-"&amp;$AJ$2,#REF!)*BD$6)/BE$5</f>
        <v>#REF!</v>
      </c>
      <c r="BF321" s="20" t="e">
        <f>(SUMIF(#REF!,"*-Si-VEQ-*-"&amp;$A321&amp;"-"&amp;$AJ$2,#REF!)*BF$6-SUMIF(#REF!,"*-Si-VEQ-*-"&amp;$A321&amp;"-"&amp;$AJ$2,#REF!)*BE$6)/BF$5</f>
        <v>#REF!</v>
      </c>
      <c r="BG321" s="20" t="e">
        <f>(SUMIF(#REF!,"*-Si-VEQ-*-"&amp;$A321&amp;"-"&amp;$AJ$2,#REF!)*BG$6-SUMIF(#REF!,"*-Si-VEQ-*-"&amp;$A321&amp;"-"&amp;$AJ$2,#REF!)*BF$6)/BG$5</f>
        <v>#REF!</v>
      </c>
      <c r="BH321" s="20" t="e">
        <f>(SUMIF(#REF!,"*-Si-VEQ-*-"&amp;$A321&amp;"-"&amp;$AJ$2,#REF!)*BH$6-SUMIF(#REF!,"*-Si-VEQ-*-"&amp;$A321&amp;"-"&amp;$AJ$2,#REF!)*BG$6)/BH$5</f>
        <v>#REF!</v>
      </c>
      <c r="BI321" s="20" t="e">
        <f>(SUMIF(#REF!,"*-Si-VEQ-*-"&amp;$A321&amp;"-"&amp;$AJ$2,#REF!)*BI$6-SUMIF(#REF!,"*-Si-VEQ-*-"&amp;$A321&amp;"-"&amp;$AJ$2,#REF!)*BH$6)/BI$5</f>
        <v>#REF!</v>
      </c>
      <c r="BJ321" s="20" t="e">
        <f>(SUMIF(#REF!,"*-Si-VEQ-*-"&amp;$A321&amp;"-"&amp;$AJ$2,#REF!)*BJ$6-SUMIF(#REF!,"*-Si-VEQ-*-"&amp;$A321&amp;"-"&amp;$AJ$2,#REF!)*BI$6)/BJ$5</f>
        <v>#REF!</v>
      </c>
      <c r="BL321" s="25" t="e">
        <f>SUMIF(#REF!,"*-Si-USD-*-"&amp;$A321&amp;"-"&amp;$AJ$2,#REF!)</f>
        <v>#REF!</v>
      </c>
      <c r="BM321" s="21" t="e">
        <f>SUMIF(#REF!,"*-Si-USD-*-"&amp;$A321&amp;"-"&amp;$AJ$2,#REF!)</f>
        <v>#REF!</v>
      </c>
      <c r="BN321" s="21" t="e">
        <f>(SUMIF(#REF!,"*-Si-USD-*-"&amp;$A321&amp;"-"&amp;$AJ$2,#REF!)*BN$6-SUMIF(#REF!,"*-Si-USD-*-"&amp;$A321&amp;"-"&amp;$AJ$2,#REF!)*BM$6)/BN$5</f>
        <v>#REF!</v>
      </c>
      <c r="BO321" s="21" t="e">
        <f>(SUMIF(#REF!,"*-Si-USD-*-"&amp;$A321&amp;"-"&amp;$AJ$2,#REF!)*BO$6-SUMIF(#REF!,"*-Si-USD-*-"&amp;$A321&amp;"-"&amp;$AJ$2,#REF!)*BN$6)/BO$5</f>
        <v>#REF!</v>
      </c>
      <c r="BP321" s="21" t="e">
        <f>(SUMIF(#REF!,"*-Si-USD-*-"&amp;$A321&amp;"-"&amp;$AJ$2,#REF!)*BP$6-SUMIF(#REF!,"*-Si-USD-*-"&amp;$A321&amp;"-"&amp;$AJ$2,#REF!)*BO$6)/BP$5</f>
        <v>#REF!</v>
      </c>
      <c r="BQ321" s="21" t="e">
        <f>(SUMIF(#REF!,"*-Si-USD-*-"&amp;$A321&amp;"-"&amp;$AJ$2,#REF!)*BQ$6-SUMIF(#REF!,"*-Si-USD-*-"&amp;$A321&amp;"-"&amp;$AJ$2,#REF!)*BP$6)/BQ$5</f>
        <v>#REF!</v>
      </c>
      <c r="BR321" s="21" t="e">
        <f>(SUMIF(#REF!,"*-Si-USD-*-"&amp;$A321&amp;"-"&amp;$AJ$2,#REF!)*BR$6-SUMIF(#REF!,"*-Si-USD-*-"&amp;$A321&amp;"-"&amp;$AJ$2,#REF!)*BQ$6)/BR$5</f>
        <v>#REF!</v>
      </c>
      <c r="BS321" s="21" t="e">
        <f>(SUMIF(#REF!,"*-Si-USD-*-"&amp;$A321&amp;"-"&amp;$AJ$2,#REF!)*BS$6-SUMIF(#REF!,"*-Si-USD-*-"&amp;$A321&amp;"-"&amp;$AJ$2,#REF!)*BR$6)/BS$5</f>
        <v>#REF!</v>
      </c>
      <c r="BT321" s="21" t="e">
        <f>(SUMIF(#REF!,"*-Si-USD-*-"&amp;$A321&amp;"-"&amp;$AJ$2,#REF!)*BT$6-SUMIF(#REF!,"*-Si-USD-*-"&amp;$A321&amp;"-"&amp;$AJ$2,#REF!)*BS$6)/BT$5</f>
        <v>#REF!</v>
      </c>
      <c r="BU321" s="21" t="e">
        <f>(SUMIF(#REF!,"*-Si-USD-*-"&amp;$A321&amp;"-"&amp;$AJ$2,#REF!)*BU$6-SUMIF(#REF!,"*-Si-USD-*-"&amp;$A321&amp;"-"&amp;$AJ$2,#REF!)*BT$6)/BU$5</f>
        <v>#REF!</v>
      </c>
      <c r="BV321" s="21" t="e">
        <f>(SUMIF(#REF!,"*-Si-USD-*-"&amp;$A321&amp;"-"&amp;$AJ$2,#REF!)*BV$6-SUMIF(#REF!,"*-Si-USD-*-"&amp;$A321&amp;"-"&amp;$AJ$2,#REF!)*BU$6)/BV$5</f>
        <v>#REF!</v>
      </c>
      <c r="BW321" s="21" t="e">
        <f>(SUMIF(#REF!,"*-Si-USD-*-"&amp;$A321&amp;"-"&amp;$AJ$2,#REF!)*BW$6-SUMIF(#REF!,"*-Si-USD-*-"&amp;$A321&amp;"-"&amp;$AJ$2,#REF!)*BV$6)/BW$5</f>
        <v>#REF!</v>
      </c>
      <c r="BX321" s="21" t="e">
        <f>(SUMIF(#REF!,"*-Si-USD-*-"&amp;$A321&amp;"-"&amp;$AJ$2,#REF!)*BX$6-SUMIF(#REF!,"*-Si-USD-*-"&amp;$A321&amp;"-"&amp;$AJ$2,#REF!)*BW$6)/BX$5</f>
        <v>#REF!</v>
      </c>
      <c r="CB321" s="28">
        <f>IFERROR(1000*SUMIF(#REF!,"*-Si-*-Si-"&amp;$A321&amp;"-"&amp;$AJ$2,#REF!)/(SUM(CC321:CE321)*$BX$6),0)</f>
        <v>0</v>
      </c>
      <c r="CC321" s="22" t="e">
        <f>SUMIF(#REF!,"*-Si-VEF-Si-"&amp;$A321&amp;"-"&amp;$AJ$2,#REF!)</f>
        <v>#REF!</v>
      </c>
      <c r="CD321" s="23" t="e">
        <f>SUMIF(#REF!,"*-Si-VEQ-Si-"&amp;$A321&amp;"-"&amp;$AJ$2,#REF!)</f>
        <v>#REF!</v>
      </c>
      <c r="CE321" s="24" t="e">
        <f>SUMIF(#REF!,"*-Si-USD-Si-"&amp;$A321&amp;"-"&amp;$AJ$2,#REF!)</f>
        <v>#REF!</v>
      </c>
      <c r="CI321" s="15" t="str">
        <f t="shared" si="57"/>
        <v>E321</v>
      </c>
      <c r="CK321" s="16">
        <v>5</v>
      </c>
      <c r="CL321" s="16">
        <v>4</v>
      </c>
      <c r="CM321" s="16">
        <v>4</v>
      </c>
    </row>
    <row r="322" spans="1:91" ht="20.100000000000001" customHeight="1" x14ac:dyDescent="0.25">
      <c r="A322" s="18" t="s">
        <v>496</v>
      </c>
      <c r="E322" s="15" t="s">
        <v>496</v>
      </c>
      <c r="G322" s="15" t="str">
        <f t="shared" si="60"/>
        <v>D322</v>
      </c>
      <c r="I322" s="27">
        <f ca="1">IFERROR(1000*SUMIF(#REF!,"*-Si-*-*-"&amp;$A322&amp;"-"&amp;J$2,INDIRECT("'BD Ppto'!"&amp;#REF!))/(SUM(J322:L322)*L$415),0)</f>
        <v>0</v>
      </c>
      <c r="J322" s="19" t="e">
        <f ca="1">SUMIF(#REF!,"*-Si-VEF-*-"&amp;$A322&amp;"-"&amp;$J$2,INDIRECT("'BD Ppto'!"&amp;#REF!))</f>
        <v>#REF!</v>
      </c>
      <c r="K322" s="20" t="e">
        <f ca="1">SUMIF(#REF!,"*-Si-VEQ-*-"&amp;$A322&amp;"-"&amp;$J$2,INDIRECT("'BD Ppto'!"&amp;#REF!))</f>
        <v>#REF!</v>
      </c>
      <c r="L322" s="21" t="e">
        <f ca="1">SUMIF(#REF!,"*-Si-USD-*-"&amp;$A322&amp;"-"&amp;$J$2,INDIRECT("'BD Ppto'!"&amp;#REF!))</f>
        <v>#REF!</v>
      </c>
      <c r="N322" s="27">
        <f ca="1">IFERROR(1000*SUMIF(#REF!,"*-Si-*-*-"&amp;$A322&amp;"-"&amp;O$2,INDIRECT("'BD Ppto'!"&amp;#REF!))/(SUM(O322:Q322)*Q$415),0)</f>
        <v>0</v>
      </c>
      <c r="O322" s="19" t="e">
        <f ca="1">SUMIF(#REF!,"*-Si-VEF-*-"&amp;$A322&amp;"-"&amp;O$2,INDIRECT("'BD Ppto'!"&amp;#REF!))</f>
        <v>#REF!</v>
      </c>
      <c r="P322" s="20" t="e">
        <f ca="1">SUMIF(#REF!,"*-Si-VEQ-*-"&amp;$A322&amp;"-"&amp;O$2,INDIRECT("'BD Ppto'!"&amp;#REF!))</f>
        <v>#REF!</v>
      </c>
      <c r="Q322" s="21" t="e">
        <f ca="1">SUMIF(#REF!,"*-Si-USD-*-"&amp;$A322&amp;"-"&amp;O$2,INDIRECT("'BD Ppto'!"&amp;#REF!))</f>
        <v>#REF!</v>
      </c>
      <c r="S322" s="27">
        <f ca="1">IFERROR(1000*SUMIF(#REF!,"*-Si-*-*-"&amp;$A322&amp;"-"&amp;T$2,INDIRECT("'BD Ppto'!"&amp;#REF!))/(SUM(T322:V322)*V$415),0)</f>
        <v>0</v>
      </c>
      <c r="T322" s="19" t="e">
        <f ca="1">SUMIF(#REF!,"*-Si-VEF-*-"&amp;$A322&amp;"-"&amp;T$2,INDIRECT("'BD Ppto'!"&amp;#REF!))</f>
        <v>#REF!</v>
      </c>
      <c r="U322" s="20" t="e">
        <f ca="1">SUMIF(#REF!,"*-Si-VEQ-*-"&amp;$A322&amp;"-"&amp;T$2,INDIRECT("'BD Ppto'!"&amp;#REF!))</f>
        <v>#REF!</v>
      </c>
      <c r="V322" s="21" t="e">
        <f ca="1">SUMIF(#REF!,"*-Si-USD-*-"&amp;$A322&amp;"-"&amp;T$2,INDIRECT("'BD Ppto'!"&amp;#REF!))</f>
        <v>#REF!</v>
      </c>
      <c r="X322" s="27">
        <f ca="1">IFERROR(1000*SUMIF(#REF!,"*-Si-*-*-"&amp;$A322&amp;"-"&amp;Y$2,INDIRECT("'BD Ppto'!"&amp;#REF!))/(SUM(Y322:AA322)*AA$415),0)</f>
        <v>0</v>
      </c>
      <c r="Y322" s="19" t="e">
        <f ca="1">SUMIF(#REF!,"*-Si-VEF-*-"&amp;$A322&amp;"-"&amp;Y$2,INDIRECT("'BD Ppto'!"&amp;#REF!))</f>
        <v>#REF!</v>
      </c>
      <c r="Z322" s="20" t="e">
        <f ca="1">SUMIF(#REF!,"*-Si-VEQ-*-"&amp;$A322&amp;"-"&amp;Y$2,INDIRECT("'BD Ppto'!"&amp;#REF!))</f>
        <v>#REF!</v>
      </c>
      <c r="AA322" s="21" t="e">
        <f ca="1">SUMIF(#REF!,"*-Si-USD-*-"&amp;$A322&amp;"-"&amp;Y$2,INDIRECT("'BD Ppto'!"&amp;#REF!))</f>
        <v>#REF!</v>
      </c>
      <c r="AC322" s="28">
        <f ca="1">IFERROR(1000*SUMIF(#REF!,"*-Si-*-Si-"&amp;$A322&amp;"-"&amp;AD$2,INDIRECT("'BD Ppto'!"&amp;#REF!))/(SUM(AD322:AF322)*AF$415),0)</f>
        <v>0</v>
      </c>
      <c r="AD322" s="22" t="e">
        <f ca="1">SUMIF(#REF!,"*-Si-VEF-Si-"&amp;$A322&amp;"-"&amp;AD$2,INDIRECT("'BD Ppto'!"&amp;#REF!))</f>
        <v>#REF!</v>
      </c>
      <c r="AE322" s="23" t="e">
        <f ca="1">SUMIF(#REF!,"*-Si-VEQ-Si-"&amp;$A322&amp;"-"&amp;AD$2,INDIRECT("'BD Ppto'!"&amp;#REF!))</f>
        <v>#REF!</v>
      </c>
      <c r="AF322" s="24" t="e">
        <f ca="1">SUMIF(#REF!,"*-Si-USD-Si-"&amp;$A322&amp;"-"&amp;AD$2,INDIRECT("'BD Ppto'!"&amp;#REF!))</f>
        <v>#REF!</v>
      </c>
      <c r="AI322" s="27">
        <f>IFERROR(1000*SUMIF(#REF!,"*-Si-*-*-"&amp;$A322&amp;"-"&amp;$AJ$2,#REF!)/((SUMIF(#REF!,"*-Si-*-*-"&amp;$A322&amp;"-"&amp;$AJ$2,#REF!))*$AV$6),0)</f>
        <v>0</v>
      </c>
      <c r="AJ322" s="25" t="e">
        <f>SUMIF(#REF!,"*-Si-VEF-*-"&amp;$A322&amp;"-"&amp;$AJ$2,#REF!)</f>
        <v>#REF!</v>
      </c>
      <c r="AK322" s="19" t="e">
        <f>SUMIF(#REF!,"*-Si-VEF-*-"&amp;$A322&amp;"-"&amp;$AJ$2,#REF!)</f>
        <v>#REF!</v>
      </c>
      <c r="AL322" s="19" t="e">
        <f>(SUMIF(#REF!,"*-Si-VEF-*-"&amp;$A322&amp;"-"&amp;$AJ$2,#REF!)*AL$6-SUMIF(#REF!,"*-Si-VEF-*-"&amp;$A322&amp;"-"&amp;$AJ$2,#REF!)*AK$6)/AL$5</f>
        <v>#REF!</v>
      </c>
      <c r="AM322" s="19" t="e">
        <f>(SUMIF(#REF!,"*-Si-VEF-*-"&amp;$A322&amp;"-"&amp;$AJ$2,#REF!)*AM$6-SUMIF(#REF!,"*-Si-VEF-*-"&amp;$A322&amp;"-"&amp;$AJ$2,#REF!)*AL$6)/AM$5</f>
        <v>#REF!</v>
      </c>
      <c r="AN322" s="19" t="e">
        <f>(SUMIF(#REF!,"*-Si-VEF-*-"&amp;$A322&amp;"-"&amp;$AJ$2,#REF!)*AN$6-SUMIF(#REF!,"*-Si-VEF-*-"&amp;$A322&amp;"-"&amp;$AJ$2,#REF!)*AM$6)/AN$5</f>
        <v>#REF!</v>
      </c>
      <c r="AO322" s="19" t="e">
        <f>(SUMIF(#REF!,"*-Si-VEF-*-"&amp;$A322&amp;"-"&amp;$AJ$2,#REF!)*AO$6-SUMIF(#REF!,"*-Si-VEF-*-"&amp;$A322&amp;"-"&amp;$AJ$2,#REF!)*AN$6)/AO$5</f>
        <v>#REF!</v>
      </c>
      <c r="AP322" s="19" t="e">
        <f>(SUMIF(#REF!,"*-Si-VEF-*-"&amp;$A322&amp;"-"&amp;$AJ$2,#REF!)*AP$6-SUMIF(#REF!,"*-Si-VEF-*-"&amp;$A322&amp;"-"&amp;$AJ$2,#REF!)*AO$6)/AP$5</f>
        <v>#REF!</v>
      </c>
      <c r="AQ322" s="19" t="e">
        <f>(SUMIF(#REF!,"*-Si-VEF-*-"&amp;$A322&amp;"-"&amp;$AJ$2,#REF!)*AQ$6-SUMIF(#REF!,"*-Si-VEF-*-"&amp;$A322&amp;"-"&amp;$AJ$2,#REF!)*AP$6)/AQ$5</f>
        <v>#REF!</v>
      </c>
      <c r="AR322" s="19" t="e">
        <f>(SUMIF(#REF!,"*-Si-VEF-*-"&amp;$A322&amp;"-"&amp;$AJ$2,#REF!)*AR$6-SUMIF(#REF!,"*-Si-VEF-*-"&amp;$A322&amp;"-"&amp;$AJ$2,#REF!)*AQ$6)/AR$5</f>
        <v>#REF!</v>
      </c>
      <c r="AS322" s="19" t="e">
        <f>(SUMIF(#REF!,"*-Si-VEF-*-"&amp;$A322&amp;"-"&amp;$AJ$2,#REF!)*AS$6-SUMIF(#REF!,"*-Si-VEF-*-"&amp;$A322&amp;"-"&amp;$AJ$2,#REF!)*AR$6)/AS$5</f>
        <v>#REF!</v>
      </c>
      <c r="AT322" s="19" t="e">
        <f>(SUMIF(#REF!,"*-Si-VEF-*-"&amp;$A322&amp;"-"&amp;$AJ$2,#REF!)*AT$6-SUMIF(#REF!,"*-Si-VEF-*-"&amp;$A322&amp;"-"&amp;$AJ$2,#REF!)*AS$6)/AT$5</f>
        <v>#REF!</v>
      </c>
      <c r="AU322" s="19" t="e">
        <f>(SUMIF(#REF!,"*-Si-VEF-*-"&amp;$A322&amp;"-"&amp;$AJ$2,#REF!)*AU$6-SUMIF(#REF!,"*-Si-VEF-*-"&amp;$A322&amp;"-"&amp;$AJ$2,#REF!)*AT$6)/AU$5</f>
        <v>#REF!</v>
      </c>
      <c r="AV322" s="19" t="e">
        <f>(SUMIF(#REF!,"*-Si-VEF-*-"&amp;$A322&amp;"-"&amp;$AJ$2,#REF!)*AV$6-SUMIF(#REF!,"*-Si-VEF-*-"&amp;$A322&amp;"-"&amp;$AJ$2,#REF!)*AU$6)/AV$5</f>
        <v>#REF!</v>
      </c>
      <c r="AX322" s="25" t="e">
        <f>SUMIF(#REF!,"*-Si-VEQ-*-"&amp;$A322&amp;"-"&amp;$AJ$2,#REF!)</f>
        <v>#REF!</v>
      </c>
      <c r="AY322" s="20" t="e">
        <f>SUMIF(#REF!,"*-Si-VEQ-*-"&amp;$A322&amp;"-"&amp;$AJ$2,#REF!)</f>
        <v>#REF!</v>
      </c>
      <c r="AZ322" s="20" t="e">
        <f>(SUMIF(#REF!,"*-Si-VEQ-*-"&amp;$A322&amp;"-"&amp;$AJ$2,#REF!)*AZ$6-SUMIF(#REF!,"*-Si-VEQ-*-"&amp;$A322&amp;"-"&amp;$AJ$2,#REF!)*AY$6)/AZ$5</f>
        <v>#REF!</v>
      </c>
      <c r="BA322" s="20" t="e">
        <f>(SUMIF(#REF!,"*-Si-VEQ-*-"&amp;$A322&amp;"-"&amp;$AJ$2,#REF!)*BA$6-SUMIF(#REF!,"*-Si-VEQ-*-"&amp;$A322&amp;"-"&amp;$AJ$2,#REF!)*AZ$6)/BA$5</f>
        <v>#REF!</v>
      </c>
      <c r="BB322" s="20" t="e">
        <f>(SUMIF(#REF!,"*-Si-VEQ-*-"&amp;$A322&amp;"-"&amp;$AJ$2,#REF!)*BB$6-SUMIF(#REF!,"*-Si-VEQ-*-"&amp;$A322&amp;"-"&amp;$AJ$2,#REF!)*BA$6)/BB$5</f>
        <v>#REF!</v>
      </c>
      <c r="BC322" s="20" t="e">
        <f>(SUMIF(#REF!,"*-Si-VEQ-*-"&amp;$A322&amp;"-"&amp;$AJ$2,#REF!)*BC$6-SUMIF(#REF!,"*-Si-VEQ-*-"&amp;$A322&amp;"-"&amp;$AJ$2,#REF!)*BB$6)/BC$5</f>
        <v>#REF!</v>
      </c>
      <c r="BD322" s="20" t="e">
        <f>(SUMIF(#REF!,"*-Si-VEQ-*-"&amp;$A322&amp;"-"&amp;$AJ$2,#REF!)*BD$6-SUMIF(#REF!,"*-Si-VEQ-*-"&amp;$A322&amp;"-"&amp;$AJ$2,#REF!)*BC$6)/BD$5</f>
        <v>#REF!</v>
      </c>
      <c r="BE322" s="20" t="e">
        <f>(SUMIF(#REF!,"*-Si-VEQ-*-"&amp;$A322&amp;"-"&amp;$AJ$2,#REF!)*BE$6-SUMIF(#REF!,"*-Si-VEQ-*-"&amp;$A322&amp;"-"&amp;$AJ$2,#REF!)*BD$6)/BE$5</f>
        <v>#REF!</v>
      </c>
      <c r="BF322" s="20" t="e">
        <f>(SUMIF(#REF!,"*-Si-VEQ-*-"&amp;$A322&amp;"-"&amp;$AJ$2,#REF!)*BF$6-SUMIF(#REF!,"*-Si-VEQ-*-"&amp;$A322&amp;"-"&amp;$AJ$2,#REF!)*BE$6)/BF$5</f>
        <v>#REF!</v>
      </c>
      <c r="BG322" s="20" t="e">
        <f>(SUMIF(#REF!,"*-Si-VEQ-*-"&amp;$A322&amp;"-"&amp;$AJ$2,#REF!)*BG$6-SUMIF(#REF!,"*-Si-VEQ-*-"&amp;$A322&amp;"-"&amp;$AJ$2,#REF!)*BF$6)/BG$5</f>
        <v>#REF!</v>
      </c>
      <c r="BH322" s="20" t="e">
        <f>(SUMIF(#REF!,"*-Si-VEQ-*-"&amp;$A322&amp;"-"&amp;$AJ$2,#REF!)*BH$6-SUMIF(#REF!,"*-Si-VEQ-*-"&amp;$A322&amp;"-"&amp;$AJ$2,#REF!)*BG$6)/BH$5</f>
        <v>#REF!</v>
      </c>
      <c r="BI322" s="20" t="e">
        <f>(SUMIF(#REF!,"*-Si-VEQ-*-"&amp;$A322&amp;"-"&amp;$AJ$2,#REF!)*BI$6-SUMIF(#REF!,"*-Si-VEQ-*-"&amp;$A322&amp;"-"&amp;$AJ$2,#REF!)*BH$6)/BI$5</f>
        <v>#REF!</v>
      </c>
      <c r="BJ322" s="20" t="e">
        <f>(SUMIF(#REF!,"*-Si-VEQ-*-"&amp;$A322&amp;"-"&amp;$AJ$2,#REF!)*BJ$6-SUMIF(#REF!,"*-Si-VEQ-*-"&amp;$A322&amp;"-"&amp;$AJ$2,#REF!)*BI$6)/BJ$5</f>
        <v>#REF!</v>
      </c>
      <c r="BL322" s="25" t="e">
        <f>SUMIF(#REF!,"*-Si-USD-*-"&amp;$A322&amp;"-"&amp;$AJ$2,#REF!)</f>
        <v>#REF!</v>
      </c>
      <c r="BM322" s="21" t="e">
        <f>SUMIF(#REF!,"*-Si-USD-*-"&amp;$A322&amp;"-"&amp;$AJ$2,#REF!)</f>
        <v>#REF!</v>
      </c>
      <c r="BN322" s="21" t="e">
        <f>(SUMIF(#REF!,"*-Si-USD-*-"&amp;$A322&amp;"-"&amp;$AJ$2,#REF!)*BN$6-SUMIF(#REF!,"*-Si-USD-*-"&amp;$A322&amp;"-"&amp;$AJ$2,#REF!)*BM$6)/BN$5</f>
        <v>#REF!</v>
      </c>
      <c r="BO322" s="21" t="e">
        <f>(SUMIF(#REF!,"*-Si-USD-*-"&amp;$A322&amp;"-"&amp;$AJ$2,#REF!)*BO$6-SUMIF(#REF!,"*-Si-USD-*-"&amp;$A322&amp;"-"&amp;$AJ$2,#REF!)*BN$6)/BO$5</f>
        <v>#REF!</v>
      </c>
      <c r="BP322" s="21" t="e">
        <f>(SUMIF(#REF!,"*-Si-USD-*-"&amp;$A322&amp;"-"&amp;$AJ$2,#REF!)*BP$6-SUMIF(#REF!,"*-Si-USD-*-"&amp;$A322&amp;"-"&amp;$AJ$2,#REF!)*BO$6)/BP$5</f>
        <v>#REF!</v>
      </c>
      <c r="BQ322" s="21" t="e">
        <f>(SUMIF(#REF!,"*-Si-USD-*-"&amp;$A322&amp;"-"&amp;$AJ$2,#REF!)*BQ$6-SUMIF(#REF!,"*-Si-USD-*-"&amp;$A322&amp;"-"&amp;$AJ$2,#REF!)*BP$6)/BQ$5</f>
        <v>#REF!</v>
      </c>
      <c r="BR322" s="21" t="e">
        <f>(SUMIF(#REF!,"*-Si-USD-*-"&amp;$A322&amp;"-"&amp;$AJ$2,#REF!)*BR$6-SUMIF(#REF!,"*-Si-USD-*-"&amp;$A322&amp;"-"&amp;$AJ$2,#REF!)*BQ$6)/BR$5</f>
        <v>#REF!</v>
      </c>
      <c r="BS322" s="21" t="e">
        <f>(SUMIF(#REF!,"*-Si-USD-*-"&amp;$A322&amp;"-"&amp;$AJ$2,#REF!)*BS$6-SUMIF(#REF!,"*-Si-USD-*-"&amp;$A322&amp;"-"&amp;$AJ$2,#REF!)*BR$6)/BS$5</f>
        <v>#REF!</v>
      </c>
      <c r="BT322" s="21" t="e">
        <f>(SUMIF(#REF!,"*-Si-USD-*-"&amp;$A322&amp;"-"&amp;$AJ$2,#REF!)*BT$6-SUMIF(#REF!,"*-Si-USD-*-"&amp;$A322&amp;"-"&amp;$AJ$2,#REF!)*BS$6)/BT$5</f>
        <v>#REF!</v>
      </c>
      <c r="BU322" s="21" t="e">
        <f>(SUMIF(#REF!,"*-Si-USD-*-"&amp;$A322&amp;"-"&amp;$AJ$2,#REF!)*BU$6-SUMIF(#REF!,"*-Si-USD-*-"&amp;$A322&amp;"-"&amp;$AJ$2,#REF!)*BT$6)/BU$5</f>
        <v>#REF!</v>
      </c>
      <c r="BV322" s="21" t="e">
        <f>(SUMIF(#REF!,"*-Si-USD-*-"&amp;$A322&amp;"-"&amp;$AJ$2,#REF!)*BV$6-SUMIF(#REF!,"*-Si-USD-*-"&amp;$A322&amp;"-"&amp;$AJ$2,#REF!)*BU$6)/BV$5</f>
        <v>#REF!</v>
      </c>
      <c r="BW322" s="21" t="e">
        <f>(SUMIF(#REF!,"*-Si-USD-*-"&amp;$A322&amp;"-"&amp;$AJ$2,#REF!)*BW$6-SUMIF(#REF!,"*-Si-USD-*-"&amp;$A322&amp;"-"&amp;$AJ$2,#REF!)*BV$6)/BW$5</f>
        <v>#REF!</v>
      </c>
      <c r="BX322" s="21" t="e">
        <f>(SUMIF(#REF!,"*-Si-USD-*-"&amp;$A322&amp;"-"&amp;$AJ$2,#REF!)*BX$6-SUMIF(#REF!,"*-Si-USD-*-"&amp;$A322&amp;"-"&amp;$AJ$2,#REF!)*BW$6)/BX$5</f>
        <v>#REF!</v>
      </c>
      <c r="CB322" s="28">
        <f>IFERROR(1000*SUMIF(#REF!,"*-Si-*-Si-"&amp;$A322&amp;"-"&amp;$AJ$2,#REF!)/(SUM(CC322:CE322)*$BX$6),0)</f>
        <v>0</v>
      </c>
      <c r="CC322" s="22" t="e">
        <f>SUMIF(#REF!,"*-Si-VEF-Si-"&amp;$A322&amp;"-"&amp;$AJ$2,#REF!)</f>
        <v>#REF!</v>
      </c>
      <c r="CD322" s="23" t="e">
        <f>SUMIF(#REF!,"*-Si-VEQ-Si-"&amp;$A322&amp;"-"&amp;$AJ$2,#REF!)</f>
        <v>#REF!</v>
      </c>
      <c r="CE322" s="24" t="e">
        <f>SUMIF(#REF!,"*-Si-USD-Si-"&amp;$A322&amp;"-"&amp;$AJ$2,#REF!)</f>
        <v>#REF!</v>
      </c>
      <c r="CI322" s="15" t="str">
        <f t="shared" si="57"/>
        <v>E322</v>
      </c>
      <c r="CK322" s="16">
        <v>5</v>
      </c>
      <c r="CL322" s="16">
        <v>4</v>
      </c>
      <c r="CM322" s="16">
        <v>4</v>
      </c>
    </row>
    <row r="323" spans="1:91" ht="20.100000000000001" customHeight="1" x14ac:dyDescent="0.25">
      <c r="A323" s="18" t="s">
        <v>497</v>
      </c>
      <c r="E323" s="15" t="s">
        <v>497</v>
      </c>
      <c r="G323" s="15" t="str">
        <f t="shared" si="60"/>
        <v>D323</v>
      </c>
      <c r="I323" s="27">
        <f ca="1">IFERROR(1000*SUMIF(#REF!,"*-Si-*-*-"&amp;$A323&amp;"-"&amp;J$2,INDIRECT("'BD Ppto'!"&amp;#REF!))/(SUM(J323:L323)*L$415),0)</f>
        <v>0</v>
      </c>
      <c r="J323" s="19" t="e">
        <f ca="1">SUMIF(#REF!,"*-Si-VEF-*-"&amp;$A323&amp;"-"&amp;$J$2,INDIRECT("'BD Ppto'!"&amp;#REF!))</f>
        <v>#REF!</v>
      </c>
      <c r="K323" s="20" t="e">
        <f ca="1">SUMIF(#REF!,"*-Si-VEQ-*-"&amp;$A323&amp;"-"&amp;$J$2,INDIRECT("'BD Ppto'!"&amp;#REF!))</f>
        <v>#REF!</v>
      </c>
      <c r="L323" s="21" t="e">
        <f ca="1">SUMIF(#REF!,"*-Si-USD-*-"&amp;$A323&amp;"-"&amp;$J$2,INDIRECT("'BD Ppto'!"&amp;#REF!))</f>
        <v>#REF!</v>
      </c>
      <c r="N323" s="27">
        <f ca="1">IFERROR(1000*SUMIF(#REF!,"*-Si-*-*-"&amp;$A323&amp;"-"&amp;O$2,INDIRECT("'BD Ppto'!"&amp;#REF!))/(SUM(O323:Q323)*Q$415),0)</f>
        <v>0</v>
      </c>
      <c r="O323" s="19" t="e">
        <f ca="1">SUMIF(#REF!,"*-Si-VEF-*-"&amp;$A323&amp;"-"&amp;O$2,INDIRECT("'BD Ppto'!"&amp;#REF!))</f>
        <v>#REF!</v>
      </c>
      <c r="P323" s="20" t="e">
        <f ca="1">SUMIF(#REF!,"*-Si-VEQ-*-"&amp;$A323&amp;"-"&amp;O$2,INDIRECT("'BD Ppto'!"&amp;#REF!))</f>
        <v>#REF!</v>
      </c>
      <c r="Q323" s="21" t="e">
        <f ca="1">SUMIF(#REF!,"*-Si-USD-*-"&amp;$A323&amp;"-"&amp;O$2,INDIRECT("'BD Ppto'!"&amp;#REF!))</f>
        <v>#REF!</v>
      </c>
      <c r="S323" s="27">
        <f ca="1">IFERROR(1000*SUMIF(#REF!,"*-Si-*-*-"&amp;$A323&amp;"-"&amp;T$2,INDIRECT("'BD Ppto'!"&amp;#REF!))/(SUM(T323:V323)*V$415),0)</f>
        <v>0</v>
      </c>
      <c r="T323" s="19" t="e">
        <f ca="1">SUMIF(#REF!,"*-Si-VEF-*-"&amp;$A323&amp;"-"&amp;T$2,INDIRECT("'BD Ppto'!"&amp;#REF!))</f>
        <v>#REF!</v>
      </c>
      <c r="U323" s="20" t="e">
        <f ca="1">SUMIF(#REF!,"*-Si-VEQ-*-"&amp;$A323&amp;"-"&amp;T$2,INDIRECT("'BD Ppto'!"&amp;#REF!))</f>
        <v>#REF!</v>
      </c>
      <c r="V323" s="21" t="e">
        <f ca="1">SUMIF(#REF!,"*-Si-USD-*-"&amp;$A323&amp;"-"&amp;T$2,INDIRECT("'BD Ppto'!"&amp;#REF!))</f>
        <v>#REF!</v>
      </c>
      <c r="X323" s="27">
        <f ca="1">IFERROR(1000*SUMIF(#REF!,"*-Si-*-*-"&amp;$A323&amp;"-"&amp;Y$2,INDIRECT("'BD Ppto'!"&amp;#REF!))/(SUM(Y323:AA323)*AA$415),0)</f>
        <v>0</v>
      </c>
      <c r="Y323" s="19" t="e">
        <f ca="1">SUMIF(#REF!,"*-Si-VEF-*-"&amp;$A323&amp;"-"&amp;Y$2,INDIRECT("'BD Ppto'!"&amp;#REF!))</f>
        <v>#REF!</v>
      </c>
      <c r="Z323" s="20" t="e">
        <f ca="1">SUMIF(#REF!,"*-Si-VEQ-*-"&amp;$A323&amp;"-"&amp;Y$2,INDIRECT("'BD Ppto'!"&amp;#REF!))</f>
        <v>#REF!</v>
      </c>
      <c r="AA323" s="21" t="e">
        <f ca="1">SUMIF(#REF!,"*-Si-USD-*-"&amp;$A323&amp;"-"&amp;Y$2,INDIRECT("'BD Ppto'!"&amp;#REF!))</f>
        <v>#REF!</v>
      </c>
      <c r="AC323" s="28">
        <f ca="1">IFERROR(1000*SUMIF(#REF!,"*-Si-*-Si-"&amp;$A323&amp;"-"&amp;AD$2,INDIRECT("'BD Ppto'!"&amp;#REF!))/(SUM(AD323:AF323)*AF$415),0)</f>
        <v>0</v>
      </c>
      <c r="AD323" s="22" t="e">
        <f ca="1">SUMIF(#REF!,"*-Si-VEF-Si-"&amp;$A323&amp;"-"&amp;AD$2,INDIRECT("'BD Ppto'!"&amp;#REF!))</f>
        <v>#REF!</v>
      </c>
      <c r="AE323" s="23" t="e">
        <f ca="1">SUMIF(#REF!,"*-Si-VEQ-Si-"&amp;$A323&amp;"-"&amp;AD$2,INDIRECT("'BD Ppto'!"&amp;#REF!))</f>
        <v>#REF!</v>
      </c>
      <c r="AF323" s="24" t="e">
        <f ca="1">SUMIF(#REF!,"*-Si-USD-Si-"&amp;$A323&amp;"-"&amp;AD$2,INDIRECT("'BD Ppto'!"&amp;#REF!))</f>
        <v>#REF!</v>
      </c>
      <c r="AI323" s="27">
        <f>IFERROR(1000*SUMIF(#REF!,"*-Si-*-*-"&amp;$A323&amp;"-"&amp;$AJ$2,#REF!)/((SUMIF(#REF!,"*-Si-*-*-"&amp;$A323&amp;"-"&amp;$AJ$2,#REF!))*$AV$6),0)</f>
        <v>0</v>
      </c>
      <c r="AJ323" s="25" t="e">
        <f>SUMIF(#REF!,"*-Si-VEF-*-"&amp;$A323&amp;"-"&amp;$AJ$2,#REF!)</f>
        <v>#REF!</v>
      </c>
      <c r="AK323" s="19" t="e">
        <f>SUMIF(#REF!,"*-Si-VEF-*-"&amp;$A323&amp;"-"&amp;$AJ$2,#REF!)</f>
        <v>#REF!</v>
      </c>
      <c r="AL323" s="19" t="e">
        <f>(SUMIF(#REF!,"*-Si-VEF-*-"&amp;$A323&amp;"-"&amp;$AJ$2,#REF!)*AL$6-SUMIF(#REF!,"*-Si-VEF-*-"&amp;$A323&amp;"-"&amp;$AJ$2,#REF!)*AK$6)/AL$5</f>
        <v>#REF!</v>
      </c>
      <c r="AM323" s="19" t="e">
        <f>(SUMIF(#REF!,"*-Si-VEF-*-"&amp;$A323&amp;"-"&amp;$AJ$2,#REF!)*AM$6-SUMIF(#REF!,"*-Si-VEF-*-"&amp;$A323&amp;"-"&amp;$AJ$2,#REF!)*AL$6)/AM$5</f>
        <v>#REF!</v>
      </c>
      <c r="AN323" s="19" t="e">
        <f>(SUMIF(#REF!,"*-Si-VEF-*-"&amp;$A323&amp;"-"&amp;$AJ$2,#REF!)*AN$6-SUMIF(#REF!,"*-Si-VEF-*-"&amp;$A323&amp;"-"&amp;$AJ$2,#REF!)*AM$6)/AN$5</f>
        <v>#REF!</v>
      </c>
      <c r="AO323" s="19" t="e">
        <f>(SUMIF(#REF!,"*-Si-VEF-*-"&amp;$A323&amp;"-"&amp;$AJ$2,#REF!)*AO$6-SUMIF(#REF!,"*-Si-VEF-*-"&amp;$A323&amp;"-"&amp;$AJ$2,#REF!)*AN$6)/AO$5</f>
        <v>#REF!</v>
      </c>
      <c r="AP323" s="19" t="e">
        <f>(SUMIF(#REF!,"*-Si-VEF-*-"&amp;$A323&amp;"-"&amp;$AJ$2,#REF!)*AP$6-SUMIF(#REF!,"*-Si-VEF-*-"&amp;$A323&amp;"-"&amp;$AJ$2,#REF!)*AO$6)/AP$5</f>
        <v>#REF!</v>
      </c>
      <c r="AQ323" s="19" t="e">
        <f>(SUMIF(#REF!,"*-Si-VEF-*-"&amp;$A323&amp;"-"&amp;$AJ$2,#REF!)*AQ$6-SUMIF(#REF!,"*-Si-VEF-*-"&amp;$A323&amp;"-"&amp;$AJ$2,#REF!)*AP$6)/AQ$5</f>
        <v>#REF!</v>
      </c>
      <c r="AR323" s="19" t="e">
        <f>(SUMIF(#REF!,"*-Si-VEF-*-"&amp;$A323&amp;"-"&amp;$AJ$2,#REF!)*AR$6-SUMIF(#REF!,"*-Si-VEF-*-"&amp;$A323&amp;"-"&amp;$AJ$2,#REF!)*AQ$6)/AR$5</f>
        <v>#REF!</v>
      </c>
      <c r="AS323" s="19" t="e">
        <f>(SUMIF(#REF!,"*-Si-VEF-*-"&amp;$A323&amp;"-"&amp;$AJ$2,#REF!)*AS$6-SUMIF(#REF!,"*-Si-VEF-*-"&amp;$A323&amp;"-"&amp;$AJ$2,#REF!)*AR$6)/AS$5</f>
        <v>#REF!</v>
      </c>
      <c r="AT323" s="19" t="e">
        <f>(SUMIF(#REF!,"*-Si-VEF-*-"&amp;$A323&amp;"-"&amp;$AJ$2,#REF!)*AT$6-SUMIF(#REF!,"*-Si-VEF-*-"&amp;$A323&amp;"-"&amp;$AJ$2,#REF!)*AS$6)/AT$5</f>
        <v>#REF!</v>
      </c>
      <c r="AU323" s="19" t="e">
        <f>(SUMIF(#REF!,"*-Si-VEF-*-"&amp;$A323&amp;"-"&amp;$AJ$2,#REF!)*AU$6-SUMIF(#REF!,"*-Si-VEF-*-"&amp;$A323&amp;"-"&amp;$AJ$2,#REF!)*AT$6)/AU$5</f>
        <v>#REF!</v>
      </c>
      <c r="AV323" s="19" t="e">
        <f>(SUMIF(#REF!,"*-Si-VEF-*-"&amp;$A323&amp;"-"&amp;$AJ$2,#REF!)*AV$6-SUMIF(#REF!,"*-Si-VEF-*-"&amp;$A323&amp;"-"&amp;$AJ$2,#REF!)*AU$6)/AV$5</f>
        <v>#REF!</v>
      </c>
      <c r="AX323" s="25" t="e">
        <f>SUMIF(#REF!,"*-Si-VEQ-*-"&amp;$A323&amp;"-"&amp;$AJ$2,#REF!)</f>
        <v>#REF!</v>
      </c>
      <c r="AY323" s="20" t="e">
        <f>SUMIF(#REF!,"*-Si-VEQ-*-"&amp;$A323&amp;"-"&amp;$AJ$2,#REF!)</f>
        <v>#REF!</v>
      </c>
      <c r="AZ323" s="20" t="e">
        <f>(SUMIF(#REF!,"*-Si-VEQ-*-"&amp;$A323&amp;"-"&amp;$AJ$2,#REF!)*AZ$6-SUMIF(#REF!,"*-Si-VEQ-*-"&amp;$A323&amp;"-"&amp;$AJ$2,#REF!)*AY$6)/AZ$5</f>
        <v>#REF!</v>
      </c>
      <c r="BA323" s="20" t="e">
        <f>(SUMIF(#REF!,"*-Si-VEQ-*-"&amp;$A323&amp;"-"&amp;$AJ$2,#REF!)*BA$6-SUMIF(#REF!,"*-Si-VEQ-*-"&amp;$A323&amp;"-"&amp;$AJ$2,#REF!)*AZ$6)/BA$5</f>
        <v>#REF!</v>
      </c>
      <c r="BB323" s="20" t="e">
        <f>(SUMIF(#REF!,"*-Si-VEQ-*-"&amp;$A323&amp;"-"&amp;$AJ$2,#REF!)*BB$6-SUMIF(#REF!,"*-Si-VEQ-*-"&amp;$A323&amp;"-"&amp;$AJ$2,#REF!)*BA$6)/BB$5</f>
        <v>#REF!</v>
      </c>
      <c r="BC323" s="20" t="e">
        <f>(SUMIF(#REF!,"*-Si-VEQ-*-"&amp;$A323&amp;"-"&amp;$AJ$2,#REF!)*BC$6-SUMIF(#REF!,"*-Si-VEQ-*-"&amp;$A323&amp;"-"&amp;$AJ$2,#REF!)*BB$6)/BC$5</f>
        <v>#REF!</v>
      </c>
      <c r="BD323" s="20" t="e">
        <f>(SUMIF(#REF!,"*-Si-VEQ-*-"&amp;$A323&amp;"-"&amp;$AJ$2,#REF!)*BD$6-SUMIF(#REF!,"*-Si-VEQ-*-"&amp;$A323&amp;"-"&amp;$AJ$2,#REF!)*BC$6)/BD$5</f>
        <v>#REF!</v>
      </c>
      <c r="BE323" s="20" t="e">
        <f>(SUMIF(#REF!,"*-Si-VEQ-*-"&amp;$A323&amp;"-"&amp;$AJ$2,#REF!)*BE$6-SUMIF(#REF!,"*-Si-VEQ-*-"&amp;$A323&amp;"-"&amp;$AJ$2,#REF!)*BD$6)/BE$5</f>
        <v>#REF!</v>
      </c>
      <c r="BF323" s="20" t="e">
        <f>(SUMIF(#REF!,"*-Si-VEQ-*-"&amp;$A323&amp;"-"&amp;$AJ$2,#REF!)*BF$6-SUMIF(#REF!,"*-Si-VEQ-*-"&amp;$A323&amp;"-"&amp;$AJ$2,#REF!)*BE$6)/BF$5</f>
        <v>#REF!</v>
      </c>
      <c r="BG323" s="20" t="e">
        <f>(SUMIF(#REF!,"*-Si-VEQ-*-"&amp;$A323&amp;"-"&amp;$AJ$2,#REF!)*BG$6-SUMIF(#REF!,"*-Si-VEQ-*-"&amp;$A323&amp;"-"&amp;$AJ$2,#REF!)*BF$6)/BG$5</f>
        <v>#REF!</v>
      </c>
      <c r="BH323" s="20" t="e">
        <f>(SUMIF(#REF!,"*-Si-VEQ-*-"&amp;$A323&amp;"-"&amp;$AJ$2,#REF!)*BH$6-SUMIF(#REF!,"*-Si-VEQ-*-"&amp;$A323&amp;"-"&amp;$AJ$2,#REF!)*BG$6)/BH$5</f>
        <v>#REF!</v>
      </c>
      <c r="BI323" s="20" t="e">
        <f>(SUMIF(#REF!,"*-Si-VEQ-*-"&amp;$A323&amp;"-"&amp;$AJ$2,#REF!)*BI$6-SUMIF(#REF!,"*-Si-VEQ-*-"&amp;$A323&amp;"-"&amp;$AJ$2,#REF!)*BH$6)/BI$5</f>
        <v>#REF!</v>
      </c>
      <c r="BJ323" s="20" t="e">
        <f>(SUMIF(#REF!,"*-Si-VEQ-*-"&amp;$A323&amp;"-"&amp;$AJ$2,#REF!)*BJ$6-SUMIF(#REF!,"*-Si-VEQ-*-"&amp;$A323&amp;"-"&amp;$AJ$2,#REF!)*BI$6)/BJ$5</f>
        <v>#REF!</v>
      </c>
      <c r="BL323" s="25" t="e">
        <f>SUMIF(#REF!,"*-Si-USD-*-"&amp;$A323&amp;"-"&amp;$AJ$2,#REF!)</f>
        <v>#REF!</v>
      </c>
      <c r="BM323" s="21" t="e">
        <f>SUMIF(#REF!,"*-Si-USD-*-"&amp;$A323&amp;"-"&amp;$AJ$2,#REF!)</f>
        <v>#REF!</v>
      </c>
      <c r="BN323" s="21" t="e">
        <f>(SUMIF(#REF!,"*-Si-USD-*-"&amp;$A323&amp;"-"&amp;$AJ$2,#REF!)*BN$6-SUMIF(#REF!,"*-Si-USD-*-"&amp;$A323&amp;"-"&amp;$AJ$2,#REF!)*BM$6)/BN$5</f>
        <v>#REF!</v>
      </c>
      <c r="BO323" s="21" t="e">
        <f>(SUMIF(#REF!,"*-Si-USD-*-"&amp;$A323&amp;"-"&amp;$AJ$2,#REF!)*BO$6-SUMIF(#REF!,"*-Si-USD-*-"&amp;$A323&amp;"-"&amp;$AJ$2,#REF!)*BN$6)/BO$5</f>
        <v>#REF!</v>
      </c>
      <c r="BP323" s="21" t="e">
        <f>(SUMIF(#REF!,"*-Si-USD-*-"&amp;$A323&amp;"-"&amp;$AJ$2,#REF!)*BP$6-SUMIF(#REF!,"*-Si-USD-*-"&amp;$A323&amp;"-"&amp;$AJ$2,#REF!)*BO$6)/BP$5</f>
        <v>#REF!</v>
      </c>
      <c r="BQ323" s="21" t="e">
        <f>(SUMIF(#REF!,"*-Si-USD-*-"&amp;$A323&amp;"-"&amp;$AJ$2,#REF!)*BQ$6-SUMIF(#REF!,"*-Si-USD-*-"&amp;$A323&amp;"-"&amp;$AJ$2,#REF!)*BP$6)/BQ$5</f>
        <v>#REF!</v>
      </c>
      <c r="BR323" s="21" t="e">
        <f>(SUMIF(#REF!,"*-Si-USD-*-"&amp;$A323&amp;"-"&amp;$AJ$2,#REF!)*BR$6-SUMIF(#REF!,"*-Si-USD-*-"&amp;$A323&amp;"-"&amp;$AJ$2,#REF!)*BQ$6)/BR$5</f>
        <v>#REF!</v>
      </c>
      <c r="BS323" s="21" t="e">
        <f>(SUMIF(#REF!,"*-Si-USD-*-"&amp;$A323&amp;"-"&amp;$AJ$2,#REF!)*BS$6-SUMIF(#REF!,"*-Si-USD-*-"&amp;$A323&amp;"-"&amp;$AJ$2,#REF!)*BR$6)/BS$5</f>
        <v>#REF!</v>
      </c>
      <c r="BT323" s="21" t="e">
        <f>(SUMIF(#REF!,"*-Si-USD-*-"&amp;$A323&amp;"-"&amp;$AJ$2,#REF!)*BT$6-SUMIF(#REF!,"*-Si-USD-*-"&amp;$A323&amp;"-"&amp;$AJ$2,#REF!)*BS$6)/BT$5</f>
        <v>#REF!</v>
      </c>
      <c r="BU323" s="21" t="e">
        <f>(SUMIF(#REF!,"*-Si-USD-*-"&amp;$A323&amp;"-"&amp;$AJ$2,#REF!)*BU$6-SUMIF(#REF!,"*-Si-USD-*-"&amp;$A323&amp;"-"&amp;$AJ$2,#REF!)*BT$6)/BU$5</f>
        <v>#REF!</v>
      </c>
      <c r="BV323" s="21" t="e">
        <f>(SUMIF(#REF!,"*-Si-USD-*-"&amp;$A323&amp;"-"&amp;$AJ$2,#REF!)*BV$6-SUMIF(#REF!,"*-Si-USD-*-"&amp;$A323&amp;"-"&amp;$AJ$2,#REF!)*BU$6)/BV$5</f>
        <v>#REF!</v>
      </c>
      <c r="BW323" s="21" t="e">
        <f>(SUMIF(#REF!,"*-Si-USD-*-"&amp;$A323&amp;"-"&amp;$AJ$2,#REF!)*BW$6-SUMIF(#REF!,"*-Si-USD-*-"&amp;$A323&amp;"-"&amp;$AJ$2,#REF!)*BV$6)/BW$5</f>
        <v>#REF!</v>
      </c>
      <c r="BX323" s="21" t="e">
        <f>(SUMIF(#REF!,"*-Si-USD-*-"&amp;$A323&amp;"-"&amp;$AJ$2,#REF!)*BX$6-SUMIF(#REF!,"*-Si-USD-*-"&amp;$A323&amp;"-"&amp;$AJ$2,#REF!)*BW$6)/BX$5</f>
        <v>#REF!</v>
      </c>
      <c r="CB323" s="28">
        <f>IFERROR(1000*SUMIF(#REF!,"*-Si-*-Si-"&amp;$A323&amp;"-"&amp;$AJ$2,#REF!)/(SUM(CC323:CE323)*$BX$6),0)</f>
        <v>0</v>
      </c>
      <c r="CC323" s="22" t="e">
        <f>SUMIF(#REF!,"*-Si-VEF-Si-"&amp;$A323&amp;"-"&amp;$AJ$2,#REF!)</f>
        <v>#REF!</v>
      </c>
      <c r="CD323" s="23" t="e">
        <f>SUMIF(#REF!,"*-Si-VEQ-Si-"&amp;$A323&amp;"-"&amp;$AJ$2,#REF!)</f>
        <v>#REF!</v>
      </c>
      <c r="CE323" s="24" t="e">
        <f>SUMIF(#REF!,"*-Si-USD-Si-"&amp;$A323&amp;"-"&amp;$AJ$2,#REF!)</f>
        <v>#REF!</v>
      </c>
      <c r="CI323" s="15" t="str">
        <f t="shared" si="57"/>
        <v>E323</v>
      </c>
      <c r="CK323" s="16">
        <v>5</v>
      </c>
      <c r="CL323" s="16">
        <v>4</v>
      </c>
      <c r="CM323" s="16">
        <v>4</v>
      </c>
    </row>
    <row r="324" spans="1:91" ht="20.100000000000001" customHeight="1" x14ac:dyDescent="0.25">
      <c r="A324" s="18" t="s">
        <v>498</v>
      </c>
      <c r="E324" s="15" t="s">
        <v>498</v>
      </c>
      <c r="G324" s="15" t="str">
        <f t="shared" si="60"/>
        <v>D324</v>
      </c>
      <c r="I324" s="27">
        <f ca="1">IFERROR(1000*SUMIF(#REF!,"*-Si-*-*-"&amp;$A324&amp;"-"&amp;J$2,INDIRECT("'BD Ppto'!"&amp;#REF!))/(SUM(J324:L324)*L$415),0)</f>
        <v>0</v>
      </c>
      <c r="J324" s="19" t="e">
        <f ca="1">SUMIF(#REF!,"*-Si-VEF-*-"&amp;$A324&amp;"-"&amp;$J$2,INDIRECT("'BD Ppto'!"&amp;#REF!))</f>
        <v>#REF!</v>
      </c>
      <c r="K324" s="20" t="e">
        <f ca="1">SUMIF(#REF!,"*-Si-VEQ-*-"&amp;$A324&amp;"-"&amp;$J$2,INDIRECT("'BD Ppto'!"&amp;#REF!))</f>
        <v>#REF!</v>
      </c>
      <c r="L324" s="21" t="e">
        <f ca="1">SUMIF(#REF!,"*-Si-USD-*-"&amp;$A324&amp;"-"&amp;$J$2,INDIRECT("'BD Ppto'!"&amp;#REF!))</f>
        <v>#REF!</v>
      </c>
      <c r="N324" s="27">
        <f ca="1">IFERROR(1000*SUMIF(#REF!,"*-Si-*-*-"&amp;$A324&amp;"-"&amp;O$2,INDIRECT("'BD Ppto'!"&amp;#REF!))/(SUM(O324:Q324)*Q$415),0)</f>
        <v>0</v>
      </c>
      <c r="O324" s="19" t="e">
        <f ca="1">SUMIF(#REF!,"*-Si-VEF-*-"&amp;$A324&amp;"-"&amp;O$2,INDIRECT("'BD Ppto'!"&amp;#REF!))</f>
        <v>#REF!</v>
      </c>
      <c r="P324" s="20" t="e">
        <f ca="1">SUMIF(#REF!,"*-Si-VEQ-*-"&amp;$A324&amp;"-"&amp;O$2,INDIRECT("'BD Ppto'!"&amp;#REF!))</f>
        <v>#REF!</v>
      </c>
      <c r="Q324" s="21" t="e">
        <f ca="1">SUMIF(#REF!,"*-Si-USD-*-"&amp;$A324&amp;"-"&amp;O$2,INDIRECT("'BD Ppto'!"&amp;#REF!))</f>
        <v>#REF!</v>
      </c>
      <c r="S324" s="27">
        <f ca="1">IFERROR(1000*SUMIF(#REF!,"*-Si-*-*-"&amp;$A324&amp;"-"&amp;T$2,INDIRECT("'BD Ppto'!"&amp;#REF!))/(SUM(T324:V324)*V$415),0)</f>
        <v>0</v>
      </c>
      <c r="T324" s="19" t="e">
        <f ca="1">SUMIF(#REF!,"*-Si-VEF-*-"&amp;$A324&amp;"-"&amp;T$2,INDIRECT("'BD Ppto'!"&amp;#REF!))</f>
        <v>#REF!</v>
      </c>
      <c r="U324" s="20" t="e">
        <f ca="1">SUMIF(#REF!,"*-Si-VEQ-*-"&amp;$A324&amp;"-"&amp;T$2,INDIRECT("'BD Ppto'!"&amp;#REF!))</f>
        <v>#REF!</v>
      </c>
      <c r="V324" s="21" t="e">
        <f ca="1">SUMIF(#REF!,"*-Si-USD-*-"&amp;$A324&amp;"-"&amp;T$2,INDIRECT("'BD Ppto'!"&amp;#REF!))</f>
        <v>#REF!</v>
      </c>
      <c r="X324" s="27">
        <f ca="1">IFERROR(1000*SUMIF(#REF!,"*-Si-*-*-"&amp;$A324&amp;"-"&amp;Y$2,INDIRECT("'BD Ppto'!"&amp;#REF!))/(SUM(Y324:AA324)*AA$415),0)</f>
        <v>0</v>
      </c>
      <c r="Y324" s="19" t="e">
        <f ca="1">SUMIF(#REF!,"*-Si-VEF-*-"&amp;$A324&amp;"-"&amp;Y$2,INDIRECT("'BD Ppto'!"&amp;#REF!))</f>
        <v>#REF!</v>
      </c>
      <c r="Z324" s="20" t="e">
        <f ca="1">SUMIF(#REF!,"*-Si-VEQ-*-"&amp;$A324&amp;"-"&amp;Y$2,INDIRECT("'BD Ppto'!"&amp;#REF!))</f>
        <v>#REF!</v>
      </c>
      <c r="AA324" s="21" t="e">
        <f ca="1">SUMIF(#REF!,"*-Si-USD-*-"&amp;$A324&amp;"-"&amp;Y$2,INDIRECT("'BD Ppto'!"&amp;#REF!))</f>
        <v>#REF!</v>
      </c>
      <c r="AC324" s="28">
        <f ca="1">IFERROR(1000*SUMIF(#REF!,"*-Si-*-Si-"&amp;$A324&amp;"-"&amp;AD$2,INDIRECT("'BD Ppto'!"&amp;#REF!))/(SUM(AD324:AF324)*AF$415),0)</f>
        <v>0</v>
      </c>
      <c r="AD324" s="22" t="e">
        <f ca="1">SUMIF(#REF!,"*-Si-VEF-Si-"&amp;$A324&amp;"-"&amp;AD$2,INDIRECT("'BD Ppto'!"&amp;#REF!))</f>
        <v>#REF!</v>
      </c>
      <c r="AE324" s="23" t="e">
        <f ca="1">SUMIF(#REF!,"*-Si-VEQ-Si-"&amp;$A324&amp;"-"&amp;AD$2,INDIRECT("'BD Ppto'!"&amp;#REF!))</f>
        <v>#REF!</v>
      </c>
      <c r="AF324" s="24" t="e">
        <f ca="1">SUMIF(#REF!,"*-Si-USD-Si-"&amp;$A324&amp;"-"&amp;AD$2,INDIRECT("'BD Ppto'!"&amp;#REF!))</f>
        <v>#REF!</v>
      </c>
      <c r="AI324" s="27">
        <f>IFERROR(1000*SUMIF(#REF!,"*-Si-*-*-"&amp;$A324&amp;"-"&amp;$AJ$2,#REF!)/((SUMIF(#REF!,"*-Si-*-*-"&amp;$A324&amp;"-"&amp;$AJ$2,#REF!))*$AV$6),0)</f>
        <v>0</v>
      </c>
      <c r="AJ324" s="25" t="e">
        <f>SUMIF(#REF!,"*-Si-VEF-*-"&amp;$A324&amp;"-"&amp;$AJ$2,#REF!)</f>
        <v>#REF!</v>
      </c>
      <c r="AK324" s="19" t="e">
        <f>SUMIF(#REF!,"*-Si-VEF-*-"&amp;$A324&amp;"-"&amp;$AJ$2,#REF!)</f>
        <v>#REF!</v>
      </c>
      <c r="AL324" s="19" t="e">
        <f>(SUMIF(#REF!,"*-Si-VEF-*-"&amp;$A324&amp;"-"&amp;$AJ$2,#REF!)*AL$6-SUMIF(#REF!,"*-Si-VEF-*-"&amp;$A324&amp;"-"&amp;$AJ$2,#REF!)*AK$6)/AL$5</f>
        <v>#REF!</v>
      </c>
      <c r="AM324" s="19" t="e">
        <f>(SUMIF(#REF!,"*-Si-VEF-*-"&amp;$A324&amp;"-"&amp;$AJ$2,#REF!)*AM$6-SUMIF(#REF!,"*-Si-VEF-*-"&amp;$A324&amp;"-"&amp;$AJ$2,#REF!)*AL$6)/AM$5</f>
        <v>#REF!</v>
      </c>
      <c r="AN324" s="19" t="e">
        <f>(SUMIF(#REF!,"*-Si-VEF-*-"&amp;$A324&amp;"-"&amp;$AJ$2,#REF!)*AN$6-SUMIF(#REF!,"*-Si-VEF-*-"&amp;$A324&amp;"-"&amp;$AJ$2,#REF!)*AM$6)/AN$5</f>
        <v>#REF!</v>
      </c>
      <c r="AO324" s="19" t="e">
        <f>(SUMIF(#REF!,"*-Si-VEF-*-"&amp;$A324&amp;"-"&amp;$AJ$2,#REF!)*AO$6-SUMIF(#REF!,"*-Si-VEF-*-"&amp;$A324&amp;"-"&amp;$AJ$2,#REF!)*AN$6)/AO$5</f>
        <v>#REF!</v>
      </c>
      <c r="AP324" s="19" t="e">
        <f>(SUMIF(#REF!,"*-Si-VEF-*-"&amp;$A324&amp;"-"&amp;$AJ$2,#REF!)*AP$6-SUMIF(#REF!,"*-Si-VEF-*-"&amp;$A324&amp;"-"&amp;$AJ$2,#REF!)*AO$6)/AP$5</f>
        <v>#REF!</v>
      </c>
      <c r="AQ324" s="19" t="e">
        <f>(SUMIF(#REF!,"*-Si-VEF-*-"&amp;$A324&amp;"-"&amp;$AJ$2,#REF!)*AQ$6-SUMIF(#REF!,"*-Si-VEF-*-"&amp;$A324&amp;"-"&amp;$AJ$2,#REF!)*AP$6)/AQ$5</f>
        <v>#REF!</v>
      </c>
      <c r="AR324" s="19" t="e">
        <f>(SUMIF(#REF!,"*-Si-VEF-*-"&amp;$A324&amp;"-"&amp;$AJ$2,#REF!)*AR$6-SUMIF(#REF!,"*-Si-VEF-*-"&amp;$A324&amp;"-"&amp;$AJ$2,#REF!)*AQ$6)/AR$5</f>
        <v>#REF!</v>
      </c>
      <c r="AS324" s="19" t="e">
        <f>(SUMIF(#REF!,"*-Si-VEF-*-"&amp;$A324&amp;"-"&amp;$AJ$2,#REF!)*AS$6-SUMIF(#REF!,"*-Si-VEF-*-"&amp;$A324&amp;"-"&amp;$AJ$2,#REF!)*AR$6)/AS$5</f>
        <v>#REF!</v>
      </c>
      <c r="AT324" s="19" t="e">
        <f>(SUMIF(#REF!,"*-Si-VEF-*-"&amp;$A324&amp;"-"&amp;$AJ$2,#REF!)*AT$6-SUMIF(#REF!,"*-Si-VEF-*-"&amp;$A324&amp;"-"&amp;$AJ$2,#REF!)*AS$6)/AT$5</f>
        <v>#REF!</v>
      </c>
      <c r="AU324" s="19" t="e">
        <f>(SUMIF(#REF!,"*-Si-VEF-*-"&amp;$A324&amp;"-"&amp;$AJ$2,#REF!)*AU$6-SUMIF(#REF!,"*-Si-VEF-*-"&amp;$A324&amp;"-"&amp;$AJ$2,#REF!)*AT$6)/AU$5</f>
        <v>#REF!</v>
      </c>
      <c r="AV324" s="19" t="e">
        <f>(SUMIF(#REF!,"*-Si-VEF-*-"&amp;$A324&amp;"-"&amp;$AJ$2,#REF!)*AV$6-SUMIF(#REF!,"*-Si-VEF-*-"&amp;$A324&amp;"-"&amp;$AJ$2,#REF!)*AU$6)/AV$5</f>
        <v>#REF!</v>
      </c>
      <c r="AX324" s="25" t="e">
        <f>SUMIF(#REF!,"*-Si-VEQ-*-"&amp;$A324&amp;"-"&amp;$AJ$2,#REF!)</f>
        <v>#REF!</v>
      </c>
      <c r="AY324" s="20" t="e">
        <f>SUMIF(#REF!,"*-Si-VEQ-*-"&amp;$A324&amp;"-"&amp;$AJ$2,#REF!)</f>
        <v>#REF!</v>
      </c>
      <c r="AZ324" s="20" t="e">
        <f>(SUMIF(#REF!,"*-Si-VEQ-*-"&amp;$A324&amp;"-"&amp;$AJ$2,#REF!)*AZ$6-SUMIF(#REF!,"*-Si-VEQ-*-"&amp;$A324&amp;"-"&amp;$AJ$2,#REF!)*AY$6)/AZ$5</f>
        <v>#REF!</v>
      </c>
      <c r="BA324" s="20" t="e">
        <f>(SUMIF(#REF!,"*-Si-VEQ-*-"&amp;$A324&amp;"-"&amp;$AJ$2,#REF!)*BA$6-SUMIF(#REF!,"*-Si-VEQ-*-"&amp;$A324&amp;"-"&amp;$AJ$2,#REF!)*AZ$6)/BA$5</f>
        <v>#REF!</v>
      </c>
      <c r="BB324" s="20" t="e">
        <f>(SUMIF(#REF!,"*-Si-VEQ-*-"&amp;$A324&amp;"-"&amp;$AJ$2,#REF!)*BB$6-SUMIF(#REF!,"*-Si-VEQ-*-"&amp;$A324&amp;"-"&amp;$AJ$2,#REF!)*BA$6)/BB$5</f>
        <v>#REF!</v>
      </c>
      <c r="BC324" s="20" t="e">
        <f>(SUMIF(#REF!,"*-Si-VEQ-*-"&amp;$A324&amp;"-"&amp;$AJ$2,#REF!)*BC$6-SUMIF(#REF!,"*-Si-VEQ-*-"&amp;$A324&amp;"-"&amp;$AJ$2,#REF!)*BB$6)/BC$5</f>
        <v>#REF!</v>
      </c>
      <c r="BD324" s="20" t="e">
        <f>(SUMIF(#REF!,"*-Si-VEQ-*-"&amp;$A324&amp;"-"&amp;$AJ$2,#REF!)*BD$6-SUMIF(#REF!,"*-Si-VEQ-*-"&amp;$A324&amp;"-"&amp;$AJ$2,#REF!)*BC$6)/BD$5</f>
        <v>#REF!</v>
      </c>
      <c r="BE324" s="20" t="e">
        <f>(SUMIF(#REF!,"*-Si-VEQ-*-"&amp;$A324&amp;"-"&amp;$AJ$2,#REF!)*BE$6-SUMIF(#REF!,"*-Si-VEQ-*-"&amp;$A324&amp;"-"&amp;$AJ$2,#REF!)*BD$6)/BE$5</f>
        <v>#REF!</v>
      </c>
      <c r="BF324" s="20" t="e">
        <f>(SUMIF(#REF!,"*-Si-VEQ-*-"&amp;$A324&amp;"-"&amp;$AJ$2,#REF!)*BF$6-SUMIF(#REF!,"*-Si-VEQ-*-"&amp;$A324&amp;"-"&amp;$AJ$2,#REF!)*BE$6)/BF$5</f>
        <v>#REF!</v>
      </c>
      <c r="BG324" s="20" t="e">
        <f>(SUMIF(#REF!,"*-Si-VEQ-*-"&amp;$A324&amp;"-"&amp;$AJ$2,#REF!)*BG$6-SUMIF(#REF!,"*-Si-VEQ-*-"&amp;$A324&amp;"-"&amp;$AJ$2,#REF!)*BF$6)/BG$5</f>
        <v>#REF!</v>
      </c>
      <c r="BH324" s="20" t="e">
        <f>(SUMIF(#REF!,"*-Si-VEQ-*-"&amp;$A324&amp;"-"&amp;$AJ$2,#REF!)*BH$6-SUMIF(#REF!,"*-Si-VEQ-*-"&amp;$A324&amp;"-"&amp;$AJ$2,#REF!)*BG$6)/BH$5</f>
        <v>#REF!</v>
      </c>
      <c r="BI324" s="20" t="e">
        <f>(SUMIF(#REF!,"*-Si-VEQ-*-"&amp;$A324&amp;"-"&amp;$AJ$2,#REF!)*BI$6-SUMIF(#REF!,"*-Si-VEQ-*-"&amp;$A324&amp;"-"&amp;$AJ$2,#REF!)*BH$6)/BI$5</f>
        <v>#REF!</v>
      </c>
      <c r="BJ324" s="20" t="e">
        <f>(SUMIF(#REF!,"*-Si-VEQ-*-"&amp;$A324&amp;"-"&amp;$AJ$2,#REF!)*BJ$6-SUMIF(#REF!,"*-Si-VEQ-*-"&amp;$A324&amp;"-"&amp;$AJ$2,#REF!)*BI$6)/BJ$5</f>
        <v>#REF!</v>
      </c>
      <c r="BL324" s="25" t="e">
        <f>SUMIF(#REF!,"*-Si-USD-*-"&amp;$A324&amp;"-"&amp;$AJ$2,#REF!)</f>
        <v>#REF!</v>
      </c>
      <c r="BM324" s="21" t="e">
        <f>SUMIF(#REF!,"*-Si-USD-*-"&amp;$A324&amp;"-"&amp;$AJ$2,#REF!)</f>
        <v>#REF!</v>
      </c>
      <c r="BN324" s="21" t="e">
        <f>(SUMIF(#REF!,"*-Si-USD-*-"&amp;$A324&amp;"-"&amp;$AJ$2,#REF!)*BN$6-SUMIF(#REF!,"*-Si-USD-*-"&amp;$A324&amp;"-"&amp;$AJ$2,#REF!)*BM$6)/BN$5</f>
        <v>#REF!</v>
      </c>
      <c r="BO324" s="21" t="e">
        <f>(SUMIF(#REF!,"*-Si-USD-*-"&amp;$A324&amp;"-"&amp;$AJ$2,#REF!)*BO$6-SUMIF(#REF!,"*-Si-USD-*-"&amp;$A324&amp;"-"&amp;$AJ$2,#REF!)*BN$6)/BO$5</f>
        <v>#REF!</v>
      </c>
      <c r="BP324" s="21" t="e">
        <f>(SUMIF(#REF!,"*-Si-USD-*-"&amp;$A324&amp;"-"&amp;$AJ$2,#REF!)*BP$6-SUMIF(#REF!,"*-Si-USD-*-"&amp;$A324&amp;"-"&amp;$AJ$2,#REF!)*BO$6)/BP$5</f>
        <v>#REF!</v>
      </c>
      <c r="BQ324" s="21" t="e">
        <f>(SUMIF(#REF!,"*-Si-USD-*-"&amp;$A324&amp;"-"&amp;$AJ$2,#REF!)*BQ$6-SUMIF(#REF!,"*-Si-USD-*-"&amp;$A324&amp;"-"&amp;$AJ$2,#REF!)*BP$6)/BQ$5</f>
        <v>#REF!</v>
      </c>
      <c r="BR324" s="21" t="e">
        <f>(SUMIF(#REF!,"*-Si-USD-*-"&amp;$A324&amp;"-"&amp;$AJ$2,#REF!)*BR$6-SUMIF(#REF!,"*-Si-USD-*-"&amp;$A324&amp;"-"&amp;$AJ$2,#REF!)*BQ$6)/BR$5</f>
        <v>#REF!</v>
      </c>
      <c r="BS324" s="21" t="e">
        <f>(SUMIF(#REF!,"*-Si-USD-*-"&amp;$A324&amp;"-"&amp;$AJ$2,#REF!)*BS$6-SUMIF(#REF!,"*-Si-USD-*-"&amp;$A324&amp;"-"&amp;$AJ$2,#REF!)*BR$6)/BS$5</f>
        <v>#REF!</v>
      </c>
      <c r="BT324" s="21" t="e">
        <f>(SUMIF(#REF!,"*-Si-USD-*-"&amp;$A324&amp;"-"&amp;$AJ$2,#REF!)*BT$6-SUMIF(#REF!,"*-Si-USD-*-"&amp;$A324&amp;"-"&amp;$AJ$2,#REF!)*BS$6)/BT$5</f>
        <v>#REF!</v>
      </c>
      <c r="BU324" s="21" t="e">
        <f>(SUMIF(#REF!,"*-Si-USD-*-"&amp;$A324&amp;"-"&amp;$AJ$2,#REF!)*BU$6-SUMIF(#REF!,"*-Si-USD-*-"&amp;$A324&amp;"-"&amp;$AJ$2,#REF!)*BT$6)/BU$5</f>
        <v>#REF!</v>
      </c>
      <c r="BV324" s="21" t="e">
        <f>(SUMIF(#REF!,"*-Si-USD-*-"&amp;$A324&amp;"-"&amp;$AJ$2,#REF!)*BV$6-SUMIF(#REF!,"*-Si-USD-*-"&amp;$A324&amp;"-"&amp;$AJ$2,#REF!)*BU$6)/BV$5</f>
        <v>#REF!</v>
      </c>
      <c r="BW324" s="21" t="e">
        <f>(SUMIF(#REF!,"*-Si-USD-*-"&amp;$A324&amp;"-"&amp;$AJ$2,#REF!)*BW$6-SUMIF(#REF!,"*-Si-USD-*-"&amp;$A324&amp;"-"&amp;$AJ$2,#REF!)*BV$6)/BW$5</f>
        <v>#REF!</v>
      </c>
      <c r="BX324" s="21" t="e">
        <f>(SUMIF(#REF!,"*-Si-USD-*-"&amp;$A324&amp;"-"&amp;$AJ$2,#REF!)*BX$6-SUMIF(#REF!,"*-Si-USD-*-"&amp;$A324&amp;"-"&amp;$AJ$2,#REF!)*BW$6)/BX$5</f>
        <v>#REF!</v>
      </c>
      <c r="CB324" s="28">
        <f>IFERROR(1000*SUMIF(#REF!,"*-Si-*-Si-"&amp;$A324&amp;"-"&amp;$AJ$2,#REF!)/(SUM(CC324:CE324)*$BX$6),0)</f>
        <v>0</v>
      </c>
      <c r="CC324" s="22" t="e">
        <f>SUMIF(#REF!,"*-Si-VEF-Si-"&amp;$A324&amp;"-"&amp;$AJ$2,#REF!)</f>
        <v>#REF!</v>
      </c>
      <c r="CD324" s="23" t="e">
        <f>SUMIF(#REF!,"*-Si-VEQ-Si-"&amp;$A324&amp;"-"&amp;$AJ$2,#REF!)</f>
        <v>#REF!</v>
      </c>
      <c r="CE324" s="24" t="e">
        <f>SUMIF(#REF!,"*-Si-USD-Si-"&amp;$A324&amp;"-"&amp;$AJ$2,#REF!)</f>
        <v>#REF!</v>
      </c>
      <c r="CI324" s="15" t="str">
        <f t="shared" si="57"/>
        <v>E324</v>
      </c>
      <c r="CK324" s="16">
        <v>5</v>
      </c>
      <c r="CL324" s="16">
        <v>4</v>
      </c>
      <c r="CM324" s="16">
        <v>4</v>
      </c>
    </row>
    <row r="325" spans="1:91" ht="20.100000000000001" customHeight="1" x14ac:dyDescent="0.25">
      <c r="A325" s="18" t="s">
        <v>499</v>
      </c>
      <c r="E325" s="15" t="s">
        <v>499</v>
      </c>
      <c r="G325" s="15" t="str">
        <f t="shared" si="60"/>
        <v>D325</v>
      </c>
      <c r="I325" s="27">
        <f ca="1">IFERROR(1000*SUMIF(#REF!,"*-Si-*-*-"&amp;$A325&amp;"-"&amp;J$2,INDIRECT("'BD Ppto'!"&amp;#REF!))/(SUM(J325:L325)*L$415),0)</f>
        <v>0</v>
      </c>
      <c r="J325" s="19" t="e">
        <f ca="1">SUMIF(#REF!,"*-Si-VEF-*-"&amp;$A325&amp;"-"&amp;$J$2,INDIRECT("'BD Ppto'!"&amp;#REF!))</f>
        <v>#REF!</v>
      </c>
      <c r="K325" s="20" t="e">
        <f ca="1">SUMIF(#REF!,"*-Si-VEQ-*-"&amp;$A325&amp;"-"&amp;$J$2,INDIRECT("'BD Ppto'!"&amp;#REF!))</f>
        <v>#REF!</v>
      </c>
      <c r="L325" s="21" t="e">
        <f ca="1">SUMIF(#REF!,"*-Si-USD-*-"&amp;$A325&amp;"-"&amp;$J$2,INDIRECT("'BD Ppto'!"&amp;#REF!))</f>
        <v>#REF!</v>
      </c>
      <c r="N325" s="27">
        <f ca="1">IFERROR(1000*SUMIF(#REF!,"*-Si-*-*-"&amp;$A325&amp;"-"&amp;O$2,INDIRECT("'BD Ppto'!"&amp;#REF!))/(SUM(O325:Q325)*Q$415),0)</f>
        <v>0</v>
      </c>
      <c r="O325" s="19" t="e">
        <f ca="1">SUMIF(#REF!,"*-Si-VEF-*-"&amp;$A325&amp;"-"&amp;O$2,INDIRECT("'BD Ppto'!"&amp;#REF!))</f>
        <v>#REF!</v>
      </c>
      <c r="P325" s="20" t="e">
        <f ca="1">SUMIF(#REF!,"*-Si-VEQ-*-"&amp;$A325&amp;"-"&amp;O$2,INDIRECT("'BD Ppto'!"&amp;#REF!))</f>
        <v>#REF!</v>
      </c>
      <c r="Q325" s="21" t="e">
        <f ca="1">SUMIF(#REF!,"*-Si-USD-*-"&amp;$A325&amp;"-"&amp;O$2,INDIRECT("'BD Ppto'!"&amp;#REF!))</f>
        <v>#REF!</v>
      </c>
      <c r="S325" s="27">
        <f ca="1">IFERROR(1000*SUMIF(#REF!,"*-Si-*-*-"&amp;$A325&amp;"-"&amp;T$2,INDIRECT("'BD Ppto'!"&amp;#REF!))/(SUM(T325:V325)*V$415),0)</f>
        <v>0</v>
      </c>
      <c r="T325" s="19" t="e">
        <f ca="1">SUMIF(#REF!,"*-Si-VEF-*-"&amp;$A325&amp;"-"&amp;T$2,INDIRECT("'BD Ppto'!"&amp;#REF!))</f>
        <v>#REF!</v>
      </c>
      <c r="U325" s="20" t="e">
        <f ca="1">SUMIF(#REF!,"*-Si-VEQ-*-"&amp;$A325&amp;"-"&amp;T$2,INDIRECT("'BD Ppto'!"&amp;#REF!))</f>
        <v>#REF!</v>
      </c>
      <c r="V325" s="21" t="e">
        <f ca="1">SUMIF(#REF!,"*-Si-USD-*-"&amp;$A325&amp;"-"&amp;T$2,INDIRECT("'BD Ppto'!"&amp;#REF!))</f>
        <v>#REF!</v>
      </c>
      <c r="X325" s="27">
        <f ca="1">IFERROR(1000*SUMIF(#REF!,"*-Si-*-*-"&amp;$A325&amp;"-"&amp;Y$2,INDIRECT("'BD Ppto'!"&amp;#REF!))/(SUM(Y325:AA325)*AA$415),0)</f>
        <v>0</v>
      </c>
      <c r="Y325" s="19" t="e">
        <f ca="1">SUMIF(#REF!,"*-Si-VEF-*-"&amp;$A325&amp;"-"&amp;Y$2,INDIRECT("'BD Ppto'!"&amp;#REF!))</f>
        <v>#REF!</v>
      </c>
      <c r="Z325" s="20" t="e">
        <f ca="1">SUMIF(#REF!,"*-Si-VEQ-*-"&amp;$A325&amp;"-"&amp;Y$2,INDIRECT("'BD Ppto'!"&amp;#REF!))</f>
        <v>#REF!</v>
      </c>
      <c r="AA325" s="21" t="e">
        <f ca="1">SUMIF(#REF!,"*-Si-USD-*-"&amp;$A325&amp;"-"&amp;Y$2,INDIRECT("'BD Ppto'!"&amp;#REF!))</f>
        <v>#REF!</v>
      </c>
      <c r="AC325" s="28">
        <f ca="1">IFERROR(1000*SUMIF(#REF!,"*-Si-*-Si-"&amp;$A325&amp;"-"&amp;AD$2,INDIRECT("'BD Ppto'!"&amp;#REF!))/(SUM(AD325:AF325)*AF$415),0)</f>
        <v>0</v>
      </c>
      <c r="AD325" s="22" t="e">
        <f ca="1">SUMIF(#REF!,"*-Si-VEF-Si-"&amp;$A325&amp;"-"&amp;AD$2,INDIRECT("'BD Ppto'!"&amp;#REF!))</f>
        <v>#REF!</v>
      </c>
      <c r="AE325" s="23" t="e">
        <f ca="1">SUMIF(#REF!,"*-Si-VEQ-Si-"&amp;$A325&amp;"-"&amp;AD$2,INDIRECT("'BD Ppto'!"&amp;#REF!))</f>
        <v>#REF!</v>
      </c>
      <c r="AF325" s="24" t="e">
        <f ca="1">SUMIF(#REF!,"*-Si-USD-Si-"&amp;$A325&amp;"-"&amp;AD$2,INDIRECT("'BD Ppto'!"&amp;#REF!))</f>
        <v>#REF!</v>
      </c>
      <c r="AI325" s="27">
        <f>IFERROR(1000*SUMIF(#REF!,"*-Si-*-*-"&amp;$A325&amp;"-"&amp;$AJ$2,#REF!)/((SUMIF(#REF!,"*-Si-*-*-"&amp;$A325&amp;"-"&amp;$AJ$2,#REF!))*$AV$6),0)</f>
        <v>0</v>
      </c>
      <c r="AJ325" s="25" t="e">
        <f>SUMIF(#REF!,"*-Si-VEF-*-"&amp;$A325&amp;"-"&amp;$AJ$2,#REF!)</f>
        <v>#REF!</v>
      </c>
      <c r="AK325" s="19" t="e">
        <f>SUMIF(#REF!,"*-Si-VEF-*-"&amp;$A325&amp;"-"&amp;$AJ$2,#REF!)</f>
        <v>#REF!</v>
      </c>
      <c r="AL325" s="19" t="e">
        <f>(SUMIF(#REF!,"*-Si-VEF-*-"&amp;$A325&amp;"-"&amp;$AJ$2,#REF!)*AL$6-SUMIF(#REF!,"*-Si-VEF-*-"&amp;$A325&amp;"-"&amp;$AJ$2,#REF!)*AK$6)/AL$5</f>
        <v>#REF!</v>
      </c>
      <c r="AM325" s="19" t="e">
        <f>(SUMIF(#REF!,"*-Si-VEF-*-"&amp;$A325&amp;"-"&amp;$AJ$2,#REF!)*AM$6-SUMIF(#REF!,"*-Si-VEF-*-"&amp;$A325&amp;"-"&amp;$AJ$2,#REF!)*AL$6)/AM$5</f>
        <v>#REF!</v>
      </c>
      <c r="AN325" s="19" t="e">
        <f>(SUMIF(#REF!,"*-Si-VEF-*-"&amp;$A325&amp;"-"&amp;$AJ$2,#REF!)*AN$6-SUMIF(#REF!,"*-Si-VEF-*-"&amp;$A325&amp;"-"&amp;$AJ$2,#REF!)*AM$6)/AN$5</f>
        <v>#REF!</v>
      </c>
      <c r="AO325" s="19" t="e">
        <f>(SUMIF(#REF!,"*-Si-VEF-*-"&amp;$A325&amp;"-"&amp;$AJ$2,#REF!)*AO$6-SUMIF(#REF!,"*-Si-VEF-*-"&amp;$A325&amp;"-"&amp;$AJ$2,#REF!)*AN$6)/AO$5</f>
        <v>#REF!</v>
      </c>
      <c r="AP325" s="19" t="e">
        <f>(SUMIF(#REF!,"*-Si-VEF-*-"&amp;$A325&amp;"-"&amp;$AJ$2,#REF!)*AP$6-SUMIF(#REF!,"*-Si-VEF-*-"&amp;$A325&amp;"-"&amp;$AJ$2,#REF!)*AO$6)/AP$5</f>
        <v>#REF!</v>
      </c>
      <c r="AQ325" s="19" t="e">
        <f>(SUMIF(#REF!,"*-Si-VEF-*-"&amp;$A325&amp;"-"&amp;$AJ$2,#REF!)*AQ$6-SUMIF(#REF!,"*-Si-VEF-*-"&amp;$A325&amp;"-"&amp;$AJ$2,#REF!)*AP$6)/AQ$5</f>
        <v>#REF!</v>
      </c>
      <c r="AR325" s="19" t="e">
        <f>(SUMIF(#REF!,"*-Si-VEF-*-"&amp;$A325&amp;"-"&amp;$AJ$2,#REF!)*AR$6-SUMIF(#REF!,"*-Si-VEF-*-"&amp;$A325&amp;"-"&amp;$AJ$2,#REF!)*AQ$6)/AR$5</f>
        <v>#REF!</v>
      </c>
      <c r="AS325" s="19" t="e">
        <f>(SUMIF(#REF!,"*-Si-VEF-*-"&amp;$A325&amp;"-"&amp;$AJ$2,#REF!)*AS$6-SUMIF(#REF!,"*-Si-VEF-*-"&amp;$A325&amp;"-"&amp;$AJ$2,#REF!)*AR$6)/AS$5</f>
        <v>#REF!</v>
      </c>
      <c r="AT325" s="19" t="e">
        <f>(SUMIF(#REF!,"*-Si-VEF-*-"&amp;$A325&amp;"-"&amp;$AJ$2,#REF!)*AT$6-SUMIF(#REF!,"*-Si-VEF-*-"&amp;$A325&amp;"-"&amp;$AJ$2,#REF!)*AS$6)/AT$5</f>
        <v>#REF!</v>
      </c>
      <c r="AU325" s="19" t="e">
        <f>(SUMIF(#REF!,"*-Si-VEF-*-"&amp;$A325&amp;"-"&amp;$AJ$2,#REF!)*AU$6-SUMIF(#REF!,"*-Si-VEF-*-"&amp;$A325&amp;"-"&amp;$AJ$2,#REF!)*AT$6)/AU$5</f>
        <v>#REF!</v>
      </c>
      <c r="AV325" s="19" t="e">
        <f>(SUMIF(#REF!,"*-Si-VEF-*-"&amp;$A325&amp;"-"&amp;$AJ$2,#REF!)*AV$6-SUMIF(#REF!,"*-Si-VEF-*-"&amp;$A325&amp;"-"&amp;$AJ$2,#REF!)*AU$6)/AV$5</f>
        <v>#REF!</v>
      </c>
      <c r="AX325" s="25" t="e">
        <f>SUMIF(#REF!,"*-Si-VEQ-*-"&amp;$A325&amp;"-"&amp;$AJ$2,#REF!)</f>
        <v>#REF!</v>
      </c>
      <c r="AY325" s="20" t="e">
        <f>SUMIF(#REF!,"*-Si-VEQ-*-"&amp;$A325&amp;"-"&amp;$AJ$2,#REF!)</f>
        <v>#REF!</v>
      </c>
      <c r="AZ325" s="20" t="e">
        <f>(SUMIF(#REF!,"*-Si-VEQ-*-"&amp;$A325&amp;"-"&amp;$AJ$2,#REF!)*AZ$6-SUMIF(#REF!,"*-Si-VEQ-*-"&amp;$A325&amp;"-"&amp;$AJ$2,#REF!)*AY$6)/AZ$5</f>
        <v>#REF!</v>
      </c>
      <c r="BA325" s="20" t="e">
        <f>(SUMIF(#REF!,"*-Si-VEQ-*-"&amp;$A325&amp;"-"&amp;$AJ$2,#REF!)*BA$6-SUMIF(#REF!,"*-Si-VEQ-*-"&amp;$A325&amp;"-"&amp;$AJ$2,#REF!)*AZ$6)/BA$5</f>
        <v>#REF!</v>
      </c>
      <c r="BB325" s="20" t="e">
        <f>(SUMIF(#REF!,"*-Si-VEQ-*-"&amp;$A325&amp;"-"&amp;$AJ$2,#REF!)*BB$6-SUMIF(#REF!,"*-Si-VEQ-*-"&amp;$A325&amp;"-"&amp;$AJ$2,#REF!)*BA$6)/BB$5</f>
        <v>#REF!</v>
      </c>
      <c r="BC325" s="20" t="e">
        <f>(SUMIF(#REF!,"*-Si-VEQ-*-"&amp;$A325&amp;"-"&amp;$AJ$2,#REF!)*BC$6-SUMIF(#REF!,"*-Si-VEQ-*-"&amp;$A325&amp;"-"&amp;$AJ$2,#REF!)*BB$6)/BC$5</f>
        <v>#REF!</v>
      </c>
      <c r="BD325" s="20" t="e">
        <f>(SUMIF(#REF!,"*-Si-VEQ-*-"&amp;$A325&amp;"-"&amp;$AJ$2,#REF!)*BD$6-SUMIF(#REF!,"*-Si-VEQ-*-"&amp;$A325&amp;"-"&amp;$AJ$2,#REF!)*BC$6)/BD$5</f>
        <v>#REF!</v>
      </c>
      <c r="BE325" s="20" t="e">
        <f>(SUMIF(#REF!,"*-Si-VEQ-*-"&amp;$A325&amp;"-"&amp;$AJ$2,#REF!)*BE$6-SUMIF(#REF!,"*-Si-VEQ-*-"&amp;$A325&amp;"-"&amp;$AJ$2,#REF!)*BD$6)/BE$5</f>
        <v>#REF!</v>
      </c>
      <c r="BF325" s="20" t="e">
        <f>(SUMIF(#REF!,"*-Si-VEQ-*-"&amp;$A325&amp;"-"&amp;$AJ$2,#REF!)*BF$6-SUMIF(#REF!,"*-Si-VEQ-*-"&amp;$A325&amp;"-"&amp;$AJ$2,#REF!)*BE$6)/BF$5</f>
        <v>#REF!</v>
      </c>
      <c r="BG325" s="20" t="e">
        <f>(SUMIF(#REF!,"*-Si-VEQ-*-"&amp;$A325&amp;"-"&amp;$AJ$2,#REF!)*BG$6-SUMIF(#REF!,"*-Si-VEQ-*-"&amp;$A325&amp;"-"&amp;$AJ$2,#REF!)*BF$6)/BG$5</f>
        <v>#REF!</v>
      </c>
      <c r="BH325" s="20" t="e">
        <f>(SUMIF(#REF!,"*-Si-VEQ-*-"&amp;$A325&amp;"-"&amp;$AJ$2,#REF!)*BH$6-SUMIF(#REF!,"*-Si-VEQ-*-"&amp;$A325&amp;"-"&amp;$AJ$2,#REF!)*BG$6)/BH$5</f>
        <v>#REF!</v>
      </c>
      <c r="BI325" s="20" t="e">
        <f>(SUMIF(#REF!,"*-Si-VEQ-*-"&amp;$A325&amp;"-"&amp;$AJ$2,#REF!)*BI$6-SUMIF(#REF!,"*-Si-VEQ-*-"&amp;$A325&amp;"-"&amp;$AJ$2,#REF!)*BH$6)/BI$5</f>
        <v>#REF!</v>
      </c>
      <c r="BJ325" s="20" t="e">
        <f>(SUMIF(#REF!,"*-Si-VEQ-*-"&amp;$A325&amp;"-"&amp;$AJ$2,#REF!)*BJ$6-SUMIF(#REF!,"*-Si-VEQ-*-"&amp;$A325&amp;"-"&amp;$AJ$2,#REF!)*BI$6)/BJ$5</f>
        <v>#REF!</v>
      </c>
      <c r="BL325" s="25" t="e">
        <f>SUMIF(#REF!,"*-Si-USD-*-"&amp;$A325&amp;"-"&amp;$AJ$2,#REF!)</f>
        <v>#REF!</v>
      </c>
      <c r="BM325" s="21" t="e">
        <f>SUMIF(#REF!,"*-Si-USD-*-"&amp;$A325&amp;"-"&amp;$AJ$2,#REF!)</f>
        <v>#REF!</v>
      </c>
      <c r="BN325" s="21" t="e">
        <f>(SUMIF(#REF!,"*-Si-USD-*-"&amp;$A325&amp;"-"&amp;$AJ$2,#REF!)*BN$6-SUMIF(#REF!,"*-Si-USD-*-"&amp;$A325&amp;"-"&amp;$AJ$2,#REF!)*BM$6)/BN$5</f>
        <v>#REF!</v>
      </c>
      <c r="BO325" s="21" t="e">
        <f>(SUMIF(#REF!,"*-Si-USD-*-"&amp;$A325&amp;"-"&amp;$AJ$2,#REF!)*BO$6-SUMIF(#REF!,"*-Si-USD-*-"&amp;$A325&amp;"-"&amp;$AJ$2,#REF!)*BN$6)/BO$5</f>
        <v>#REF!</v>
      </c>
      <c r="BP325" s="21" t="e">
        <f>(SUMIF(#REF!,"*-Si-USD-*-"&amp;$A325&amp;"-"&amp;$AJ$2,#REF!)*BP$6-SUMIF(#REF!,"*-Si-USD-*-"&amp;$A325&amp;"-"&amp;$AJ$2,#REF!)*BO$6)/BP$5</f>
        <v>#REF!</v>
      </c>
      <c r="BQ325" s="21" t="e">
        <f>(SUMIF(#REF!,"*-Si-USD-*-"&amp;$A325&amp;"-"&amp;$AJ$2,#REF!)*BQ$6-SUMIF(#REF!,"*-Si-USD-*-"&amp;$A325&amp;"-"&amp;$AJ$2,#REF!)*BP$6)/BQ$5</f>
        <v>#REF!</v>
      </c>
      <c r="BR325" s="21" t="e">
        <f>(SUMIF(#REF!,"*-Si-USD-*-"&amp;$A325&amp;"-"&amp;$AJ$2,#REF!)*BR$6-SUMIF(#REF!,"*-Si-USD-*-"&amp;$A325&amp;"-"&amp;$AJ$2,#REF!)*BQ$6)/BR$5</f>
        <v>#REF!</v>
      </c>
      <c r="BS325" s="21" t="e">
        <f>(SUMIF(#REF!,"*-Si-USD-*-"&amp;$A325&amp;"-"&amp;$AJ$2,#REF!)*BS$6-SUMIF(#REF!,"*-Si-USD-*-"&amp;$A325&amp;"-"&amp;$AJ$2,#REF!)*BR$6)/BS$5</f>
        <v>#REF!</v>
      </c>
      <c r="BT325" s="21" t="e">
        <f>(SUMIF(#REF!,"*-Si-USD-*-"&amp;$A325&amp;"-"&amp;$AJ$2,#REF!)*BT$6-SUMIF(#REF!,"*-Si-USD-*-"&amp;$A325&amp;"-"&amp;$AJ$2,#REF!)*BS$6)/BT$5</f>
        <v>#REF!</v>
      </c>
      <c r="BU325" s="21" t="e">
        <f>(SUMIF(#REF!,"*-Si-USD-*-"&amp;$A325&amp;"-"&amp;$AJ$2,#REF!)*BU$6-SUMIF(#REF!,"*-Si-USD-*-"&amp;$A325&amp;"-"&amp;$AJ$2,#REF!)*BT$6)/BU$5</f>
        <v>#REF!</v>
      </c>
      <c r="BV325" s="21" t="e">
        <f>(SUMIF(#REF!,"*-Si-USD-*-"&amp;$A325&amp;"-"&amp;$AJ$2,#REF!)*BV$6-SUMIF(#REF!,"*-Si-USD-*-"&amp;$A325&amp;"-"&amp;$AJ$2,#REF!)*BU$6)/BV$5</f>
        <v>#REF!</v>
      </c>
      <c r="BW325" s="21" t="e">
        <f>(SUMIF(#REF!,"*-Si-USD-*-"&amp;$A325&amp;"-"&amp;$AJ$2,#REF!)*BW$6-SUMIF(#REF!,"*-Si-USD-*-"&amp;$A325&amp;"-"&amp;$AJ$2,#REF!)*BV$6)/BW$5</f>
        <v>#REF!</v>
      </c>
      <c r="BX325" s="21" t="e">
        <f>(SUMIF(#REF!,"*-Si-USD-*-"&amp;$A325&amp;"-"&amp;$AJ$2,#REF!)*BX$6-SUMIF(#REF!,"*-Si-USD-*-"&amp;$A325&amp;"-"&amp;$AJ$2,#REF!)*BW$6)/BX$5</f>
        <v>#REF!</v>
      </c>
      <c r="CB325" s="28">
        <f>IFERROR(1000*SUMIF(#REF!,"*-Si-*-Si-"&amp;$A325&amp;"-"&amp;$AJ$2,#REF!)/(SUM(CC325:CE325)*$BX$6),0)</f>
        <v>0</v>
      </c>
      <c r="CC325" s="22" t="e">
        <f>SUMIF(#REF!,"*-Si-VEF-Si-"&amp;$A325&amp;"-"&amp;$AJ$2,#REF!)</f>
        <v>#REF!</v>
      </c>
      <c r="CD325" s="23" t="e">
        <f>SUMIF(#REF!,"*-Si-VEQ-Si-"&amp;$A325&amp;"-"&amp;$AJ$2,#REF!)</f>
        <v>#REF!</v>
      </c>
      <c r="CE325" s="24" t="e">
        <f>SUMIF(#REF!,"*-Si-USD-Si-"&amp;$A325&amp;"-"&amp;$AJ$2,#REF!)</f>
        <v>#REF!</v>
      </c>
      <c r="CI325" s="15" t="str">
        <f t="shared" si="57"/>
        <v>E325</v>
      </c>
      <c r="CK325" s="16">
        <v>5</v>
      </c>
      <c r="CL325" s="16">
        <v>4</v>
      </c>
      <c r="CM325" s="16">
        <v>4</v>
      </c>
    </row>
    <row r="326" spans="1:91" ht="20.100000000000001" customHeight="1" x14ac:dyDescent="0.25">
      <c r="A326" s="18" t="s">
        <v>500</v>
      </c>
      <c r="E326" s="15" t="s">
        <v>500</v>
      </c>
      <c r="G326" s="15" t="str">
        <f t="shared" si="60"/>
        <v>D326</v>
      </c>
      <c r="I326" s="27">
        <f ca="1">IFERROR(1000*SUMIF(#REF!,"*-Si-*-*-"&amp;$A326&amp;"-"&amp;J$2,INDIRECT("'BD Ppto'!"&amp;#REF!))/(SUM(J326:L326)*L$415),0)</f>
        <v>0</v>
      </c>
      <c r="J326" s="19" t="e">
        <f ca="1">SUMIF(#REF!,"*-Si-VEF-*-"&amp;$A326&amp;"-"&amp;$J$2,INDIRECT("'BD Ppto'!"&amp;#REF!))</f>
        <v>#REF!</v>
      </c>
      <c r="K326" s="20" t="e">
        <f ca="1">SUMIF(#REF!,"*-Si-VEQ-*-"&amp;$A326&amp;"-"&amp;$J$2,INDIRECT("'BD Ppto'!"&amp;#REF!))</f>
        <v>#REF!</v>
      </c>
      <c r="L326" s="21" t="e">
        <f ca="1">SUMIF(#REF!,"*-Si-USD-*-"&amp;$A326&amp;"-"&amp;$J$2,INDIRECT("'BD Ppto'!"&amp;#REF!))</f>
        <v>#REF!</v>
      </c>
      <c r="N326" s="27">
        <f ca="1">IFERROR(1000*SUMIF(#REF!,"*-Si-*-*-"&amp;$A326&amp;"-"&amp;O$2,INDIRECT("'BD Ppto'!"&amp;#REF!))/(SUM(O326:Q326)*Q$415),0)</f>
        <v>0</v>
      </c>
      <c r="O326" s="19" t="e">
        <f ca="1">SUMIF(#REF!,"*-Si-VEF-*-"&amp;$A326&amp;"-"&amp;O$2,INDIRECT("'BD Ppto'!"&amp;#REF!))</f>
        <v>#REF!</v>
      </c>
      <c r="P326" s="20" t="e">
        <f ca="1">SUMIF(#REF!,"*-Si-VEQ-*-"&amp;$A326&amp;"-"&amp;O$2,INDIRECT("'BD Ppto'!"&amp;#REF!))</f>
        <v>#REF!</v>
      </c>
      <c r="Q326" s="21" t="e">
        <f ca="1">SUMIF(#REF!,"*-Si-USD-*-"&amp;$A326&amp;"-"&amp;O$2,INDIRECT("'BD Ppto'!"&amp;#REF!))</f>
        <v>#REF!</v>
      </c>
      <c r="S326" s="27">
        <f ca="1">IFERROR(1000*SUMIF(#REF!,"*-Si-*-*-"&amp;$A326&amp;"-"&amp;T$2,INDIRECT("'BD Ppto'!"&amp;#REF!))/(SUM(T326:V326)*V$415),0)</f>
        <v>0</v>
      </c>
      <c r="T326" s="19" t="e">
        <f ca="1">SUMIF(#REF!,"*-Si-VEF-*-"&amp;$A326&amp;"-"&amp;T$2,INDIRECT("'BD Ppto'!"&amp;#REF!))</f>
        <v>#REF!</v>
      </c>
      <c r="U326" s="20" t="e">
        <f ca="1">SUMIF(#REF!,"*-Si-VEQ-*-"&amp;$A326&amp;"-"&amp;T$2,INDIRECT("'BD Ppto'!"&amp;#REF!))</f>
        <v>#REF!</v>
      </c>
      <c r="V326" s="21" t="e">
        <f ca="1">SUMIF(#REF!,"*-Si-USD-*-"&amp;$A326&amp;"-"&amp;T$2,INDIRECT("'BD Ppto'!"&amp;#REF!))</f>
        <v>#REF!</v>
      </c>
      <c r="X326" s="27">
        <f ca="1">IFERROR(1000*SUMIF(#REF!,"*-Si-*-*-"&amp;$A326&amp;"-"&amp;Y$2,INDIRECT("'BD Ppto'!"&amp;#REF!))/(SUM(Y326:AA326)*AA$415),0)</f>
        <v>0</v>
      </c>
      <c r="Y326" s="19" t="e">
        <f ca="1">SUMIF(#REF!,"*-Si-VEF-*-"&amp;$A326&amp;"-"&amp;Y$2,INDIRECT("'BD Ppto'!"&amp;#REF!))</f>
        <v>#REF!</v>
      </c>
      <c r="Z326" s="20" t="e">
        <f ca="1">SUMIF(#REF!,"*-Si-VEQ-*-"&amp;$A326&amp;"-"&amp;Y$2,INDIRECT("'BD Ppto'!"&amp;#REF!))</f>
        <v>#REF!</v>
      </c>
      <c r="AA326" s="21" t="e">
        <f ca="1">SUMIF(#REF!,"*-Si-USD-*-"&amp;$A326&amp;"-"&amp;Y$2,INDIRECT("'BD Ppto'!"&amp;#REF!))</f>
        <v>#REF!</v>
      </c>
      <c r="AC326" s="28">
        <f ca="1">IFERROR(1000*SUMIF(#REF!,"*-Si-*-Si-"&amp;$A326&amp;"-"&amp;AD$2,INDIRECT("'BD Ppto'!"&amp;#REF!))/(SUM(AD326:AF326)*AF$415),0)</f>
        <v>0</v>
      </c>
      <c r="AD326" s="22" t="e">
        <f ca="1">SUMIF(#REF!,"*-Si-VEF-Si-"&amp;$A326&amp;"-"&amp;AD$2,INDIRECT("'BD Ppto'!"&amp;#REF!))</f>
        <v>#REF!</v>
      </c>
      <c r="AE326" s="23" t="e">
        <f ca="1">SUMIF(#REF!,"*-Si-VEQ-Si-"&amp;$A326&amp;"-"&amp;AD$2,INDIRECT("'BD Ppto'!"&amp;#REF!))</f>
        <v>#REF!</v>
      </c>
      <c r="AF326" s="24" t="e">
        <f ca="1">SUMIF(#REF!,"*-Si-USD-Si-"&amp;$A326&amp;"-"&amp;AD$2,INDIRECT("'BD Ppto'!"&amp;#REF!))</f>
        <v>#REF!</v>
      </c>
      <c r="AI326" s="27">
        <f>IFERROR(1000*SUMIF(#REF!,"*-Si-*-*-"&amp;$A326&amp;"-"&amp;$AJ$2,#REF!)/((SUMIF(#REF!,"*-Si-*-*-"&amp;$A326&amp;"-"&amp;$AJ$2,#REF!))*$AV$6),0)</f>
        <v>0</v>
      </c>
      <c r="AJ326" s="25" t="e">
        <f>SUMIF(#REF!,"*-Si-VEF-*-"&amp;$A326&amp;"-"&amp;$AJ$2,#REF!)</f>
        <v>#REF!</v>
      </c>
      <c r="AK326" s="19" t="e">
        <f>SUMIF(#REF!,"*-Si-VEF-*-"&amp;$A326&amp;"-"&amp;$AJ$2,#REF!)</f>
        <v>#REF!</v>
      </c>
      <c r="AL326" s="19" t="e">
        <f>(SUMIF(#REF!,"*-Si-VEF-*-"&amp;$A326&amp;"-"&amp;$AJ$2,#REF!)*AL$6-SUMIF(#REF!,"*-Si-VEF-*-"&amp;$A326&amp;"-"&amp;$AJ$2,#REF!)*AK$6)/AL$5</f>
        <v>#REF!</v>
      </c>
      <c r="AM326" s="19" t="e">
        <f>(SUMIF(#REF!,"*-Si-VEF-*-"&amp;$A326&amp;"-"&amp;$AJ$2,#REF!)*AM$6-SUMIF(#REF!,"*-Si-VEF-*-"&amp;$A326&amp;"-"&amp;$AJ$2,#REF!)*AL$6)/AM$5</f>
        <v>#REF!</v>
      </c>
      <c r="AN326" s="19" t="e">
        <f>(SUMIF(#REF!,"*-Si-VEF-*-"&amp;$A326&amp;"-"&amp;$AJ$2,#REF!)*AN$6-SUMIF(#REF!,"*-Si-VEF-*-"&amp;$A326&amp;"-"&amp;$AJ$2,#REF!)*AM$6)/AN$5</f>
        <v>#REF!</v>
      </c>
      <c r="AO326" s="19" t="e">
        <f>(SUMIF(#REF!,"*-Si-VEF-*-"&amp;$A326&amp;"-"&amp;$AJ$2,#REF!)*AO$6-SUMIF(#REF!,"*-Si-VEF-*-"&amp;$A326&amp;"-"&amp;$AJ$2,#REF!)*AN$6)/AO$5</f>
        <v>#REF!</v>
      </c>
      <c r="AP326" s="19" t="e">
        <f>(SUMIF(#REF!,"*-Si-VEF-*-"&amp;$A326&amp;"-"&amp;$AJ$2,#REF!)*AP$6-SUMIF(#REF!,"*-Si-VEF-*-"&amp;$A326&amp;"-"&amp;$AJ$2,#REF!)*AO$6)/AP$5</f>
        <v>#REF!</v>
      </c>
      <c r="AQ326" s="19" t="e">
        <f>(SUMIF(#REF!,"*-Si-VEF-*-"&amp;$A326&amp;"-"&amp;$AJ$2,#REF!)*AQ$6-SUMIF(#REF!,"*-Si-VEF-*-"&amp;$A326&amp;"-"&amp;$AJ$2,#REF!)*AP$6)/AQ$5</f>
        <v>#REF!</v>
      </c>
      <c r="AR326" s="19" t="e">
        <f>(SUMIF(#REF!,"*-Si-VEF-*-"&amp;$A326&amp;"-"&amp;$AJ$2,#REF!)*AR$6-SUMIF(#REF!,"*-Si-VEF-*-"&amp;$A326&amp;"-"&amp;$AJ$2,#REF!)*AQ$6)/AR$5</f>
        <v>#REF!</v>
      </c>
      <c r="AS326" s="19" t="e">
        <f>(SUMIF(#REF!,"*-Si-VEF-*-"&amp;$A326&amp;"-"&amp;$AJ$2,#REF!)*AS$6-SUMIF(#REF!,"*-Si-VEF-*-"&amp;$A326&amp;"-"&amp;$AJ$2,#REF!)*AR$6)/AS$5</f>
        <v>#REF!</v>
      </c>
      <c r="AT326" s="19" t="e">
        <f>(SUMIF(#REF!,"*-Si-VEF-*-"&amp;$A326&amp;"-"&amp;$AJ$2,#REF!)*AT$6-SUMIF(#REF!,"*-Si-VEF-*-"&amp;$A326&amp;"-"&amp;$AJ$2,#REF!)*AS$6)/AT$5</f>
        <v>#REF!</v>
      </c>
      <c r="AU326" s="19" t="e">
        <f>(SUMIF(#REF!,"*-Si-VEF-*-"&amp;$A326&amp;"-"&amp;$AJ$2,#REF!)*AU$6-SUMIF(#REF!,"*-Si-VEF-*-"&amp;$A326&amp;"-"&amp;$AJ$2,#REF!)*AT$6)/AU$5</f>
        <v>#REF!</v>
      </c>
      <c r="AV326" s="19" t="e">
        <f>(SUMIF(#REF!,"*-Si-VEF-*-"&amp;$A326&amp;"-"&amp;$AJ$2,#REF!)*AV$6-SUMIF(#REF!,"*-Si-VEF-*-"&amp;$A326&amp;"-"&amp;$AJ$2,#REF!)*AU$6)/AV$5</f>
        <v>#REF!</v>
      </c>
      <c r="AX326" s="25" t="e">
        <f>SUMIF(#REF!,"*-Si-VEQ-*-"&amp;$A326&amp;"-"&amp;$AJ$2,#REF!)</f>
        <v>#REF!</v>
      </c>
      <c r="AY326" s="20" t="e">
        <f>SUMIF(#REF!,"*-Si-VEQ-*-"&amp;$A326&amp;"-"&amp;$AJ$2,#REF!)</f>
        <v>#REF!</v>
      </c>
      <c r="AZ326" s="20" t="e">
        <f>(SUMIF(#REF!,"*-Si-VEQ-*-"&amp;$A326&amp;"-"&amp;$AJ$2,#REF!)*AZ$6-SUMIF(#REF!,"*-Si-VEQ-*-"&amp;$A326&amp;"-"&amp;$AJ$2,#REF!)*AY$6)/AZ$5</f>
        <v>#REF!</v>
      </c>
      <c r="BA326" s="20" t="e">
        <f>(SUMIF(#REF!,"*-Si-VEQ-*-"&amp;$A326&amp;"-"&amp;$AJ$2,#REF!)*BA$6-SUMIF(#REF!,"*-Si-VEQ-*-"&amp;$A326&amp;"-"&amp;$AJ$2,#REF!)*AZ$6)/BA$5</f>
        <v>#REF!</v>
      </c>
      <c r="BB326" s="20" t="e">
        <f>(SUMIF(#REF!,"*-Si-VEQ-*-"&amp;$A326&amp;"-"&amp;$AJ$2,#REF!)*BB$6-SUMIF(#REF!,"*-Si-VEQ-*-"&amp;$A326&amp;"-"&amp;$AJ$2,#REF!)*BA$6)/BB$5</f>
        <v>#REF!</v>
      </c>
      <c r="BC326" s="20" t="e">
        <f>(SUMIF(#REF!,"*-Si-VEQ-*-"&amp;$A326&amp;"-"&amp;$AJ$2,#REF!)*BC$6-SUMIF(#REF!,"*-Si-VEQ-*-"&amp;$A326&amp;"-"&amp;$AJ$2,#REF!)*BB$6)/BC$5</f>
        <v>#REF!</v>
      </c>
      <c r="BD326" s="20" t="e">
        <f>(SUMIF(#REF!,"*-Si-VEQ-*-"&amp;$A326&amp;"-"&amp;$AJ$2,#REF!)*BD$6-SUMIF(#REF!,"*-Si-VEQ-*-"&amp;$A326&amp;"-"&amp;$AJ$2,#REF!)*BC$6)/BD$5</f>
        <v>#REF!</v>
      </c>
      <c r="BE326" s="20" t="e">
        <f>(SUMIF(#REF!,"*-Si-VEQ-*-"&amp;$A326&amp;"-"&amp;$AJ$2,#REF!)*BE$6-SUMIF(#REF!,"*-Si-VEQ-*-"&amp;$A326&amp;"-"&amp;$AJ$2,#REF!)*BD$6)/BE$5</f>
        <v>#REF!</v>
      </c>
      <c r="BF326" s="20" t="e">
        <f>(SUMIF(#REF!,"*-Si-VEQ-*-"&amp;$A326&amp;"-"&amp;$AJ$2,#REF!)*BF$6-SUMIF(#REF!,"*-Si-VEQ-*-"&amp;$A326&amp;"-"&amp;$AJ$2,#REF!)*BE$6)/BF$5</f>
        <v>#REF!</v>
      </c>
      <c r="BG326" s="20" t="e">
        <f>(SUMIF(#REF!,"*-Si-VEQ-*-"&amp;$A326&amp;"-"&amp;$AJ$2,#REF!)*BG$6-SUMIF(#REF!,"*-Si-VEQ-*-"&amp;$A326&amp;"-"&amp;$AJ$2,#REF!)*BF$6)/BG$5</f>
        <v>#REF!</v>
      </c>
      <c r="BH326" s="20" t="e">
        <f>(SUMIF(#REF!,"*-Si-VEQ-*-"&amp;$A326&amp;"-"&amp;$AJ$2,#REF!)*BH$6-SUMIF(#REF!,"*-Si-VEQ-*-"&amp;$A326&amp;"-"&amp;$AJ$2,#REF!)*BG$6)/BH$5</f>
        <v>#REF!</v>
      </c>
      <c r="BI326" s="20" t="e">
        <f>(SUMIF(#REF!,"*-Si-VEQ-*-"&amp;$A326&amp;"-"&amp;$AJ$2,#REF!)*BI$6-SUMIF(#REF!,"*-Si-VEQ-*-"&amp;$A326&amp;"-"&amp;$AJ$2,#REF!)*BH$6)/BI$5</f>
        <v>#REF!</v>
      </c>
      <c r="BJ326" s="20" t="e">
        <f>(SUMIF(#REF!,"*-Si-VEQ-*-"&amp;$A326&amp;"-"&amp;$AJ$2,#REF!)*BJ$6-SUMIF(#REF!,"*-Si-VEQ-*-"&amp;$A326&amp;"-"&amp;$AJ$2,#REF!)*BI$6)/BJ$5</f>
        <v>#REF!</v>
      </c>
      <c r="BL326" s="25" t="e">
        <f>SUMIF(#REF!,"*-Si-USD-*-"&amp;$A326&amp;"-"&amp;$AJ$2,#REF!)</f>
        <v>#REF!</v>
      </c>
      <c r="BM326" s="21" t="e">
        <f>SUMIF(#REF!,"*-Si-USD-*-"&amp;$A326&amp;"-"&amp;$AJ$2,#REF!)</f>
        <v>#REF!</v>
      </c>
      <c r="BN326" s="21" t="e">
        <f>(SUMIF(#REF!,"*-Si-USD-*-"&amp;$A326&amp;"-"&amp;$AJ$2,#REF!)*BN$6-SUMIF(#REF!,"*-Si-USD-*-"&amp;$A326&amp;"-"&amp;$AJ$2,#REF!)*BM$6)/BN$5</f>
        <v>#REF!</v>
      </c>
      <c r="BO326" s="21" t="e">
        <f>(SUMIF(#REF!,"*-Si-USD-*-"&amp;$A326&amp;"-"&amp;$AJ$2,#REF!)*BO$6-SUMIF(#REF!,"*-Si-USD-*-"&amp;$A326&amp;"-"&amp;$AJ$2,#REF!)*BN$6)/BO$5</f>
        <v>#REF!</v>
      </c>
      <c r="BP326" s="21" t="e">
        <f>(SUMIF(#REF!,"*-Si-USD-*-"&amp;$A326&amp;"-"&amp;$AJ$2,#REF!)*BP$6-SUMIF(#REF!,"*-Si-USD-*-"&amp;$A326&amp;"-"&amp;$AJ$2,#REF!)*BO$6)/BP$5</f>
        <v>#REF!</v>
      </c>
      <c r="BQ326" s="21" t="e">
        <f>(SUMIF(#REF!,"*-Si-USD-*-"&amp;$A326&amp;"-"&amp;$AJ$2,#REF!)*BQ$6-SUMIF(#REF!,"*-Si-USD-*-"&amp;$A326&amp;"-"&amp;$AJ$2,#REF!)*BP$6)/BQ$5</f>
        <v>#REF!</v>
      </c>
      <c r="BR326" s="21" t="e">
        <f>(SUMIF(#REF!,"*-Si-USD-*-"&amp;$A326&amp;"-"&amp;$AJ$2,#REF!)*BR$6-SUMIF(#REF!,"*-Si-USD-*-"&amp;$A326&amp;"-"&amp;$AJ$2,#REF!)*BQ$6)/BR$5</f>
        <v>#REF!</v>
      </c>
      <c r="BS326" s="21" t="e">
        <f>(SUMIF(#REF!,"*-Si-USD-*-"&amp;$A326&amp;"-"&amp;$AJ$2,#REF!)*BS$6-SUMIF(#REF!,"*-Si-USD-*-"&amp;$A326&amp;"-"&amp;$AJ$2,#REF!)*BR$6)/BS$5</f>
        <v>#REF!</v>
      </c>
      <c r="BT326" s="21" t="e">
        <f>(SUMIF(#REF!,"*-Si-USD-*-"&amp;$A326&amp;"-"&amp;$AJ$2,#REF!)*BT$6-SUMIF(#REF!,"*-Si-USD-*-"&amp;$A326&amp;"-"&amp;$AJ$2,#REF!)*BS$6)/BT$5</f>
        <v>#REF!</v>
      </c>
      <c r="BU326" s="21" t="e">
        <f>(SUMIF(#REF!,"*-Si-USD-*-"&amp;$A326&amp;"-"&amp;$AJ$2,#REF!)*BU$6-SUMIF(#REF!,"*-Si-USD-*-"&amp;$A326&amp;"-"&amp;$AJ$2,#REF!)*BT$6)/BU$5</f>
        <v>#REF!</v>
      </c>
      <c r="BV326" s="21" t="e">
        <f>(SUMIF(#REF!,"*-Si-USD-*-"&amp;$A326&amp;"-"&amp;$AJ$2,#REF!)*BV$6-SUMIF(#REF!,"*-Si-USD-*-"&amp;$A326&amp;"-"&amp;$AJ$2,#REF!)*BU$6)/BV$5</f>
        <v>#REF!</v>
      </c>
      <c r="BW326" s="21" t="e">
        <f>(SUMIF(#REF!,"*-Si-USD-*-"&amp;$A326&amp;"-"&amp;$AJ$2,#REF!)*BW$6-SUMIF(#REF!,"*-Si-USD-*-"&amp;$A326&amp;"-"&amp;$AJ$2,#REF!)*BV$6)/BW$5</f>
        <v>#REF!</v>
      </c>
      <c r="BX326" s="21" t="e">
        <f>(SUMIF(#REF!,"*-Si-USD-*-"&amp;$A326&amp;"-"&amp;$AJ$2,#REF!)*BX$6-SUMIF(#REF!,"*-Si-USD-*-"&amp;$A326&amp;"-"&amp;$AJ$2,#REF!)*BW$6)/BX$5</f>
        <v>#REF!</v>
      </c>
      <c r="CB326" s="28">
        <f>IFERROR(1000*SUMIF(#REF!,"*-Si-*-Si-"&amp;$A326&amp;"-"&amp;$AJ$2,#REF!)/(SUM(CC326:CE326)*$BX$6),0)</f>
        <v>0</v>
      </c>
      <c r="CC326" s="22" t="e">
        <f>SUMIF(#REF!,"*-Si-VEF-Si-"&amp;$A326&amp;"-"&amp;$AJ$2,#REF!)</f>
        <v>#REF!</v>
      </c>
      <c r="CD326" s="23" t="e">
        <f>SUMIF(#REF!,"*-Si-VEQ-Si-"&amp;$A326&amp;"-"&amp;$AJ$2,#REF!)</f>
        <v>#REF!</v>
      </c>
      <c r="CE326" s="24" t="e">
        <f>SUMIF(#REF!,"*-Si-USD-Si-"&amp;$A326&amp;"-"&amp;$AJ$2,#REF!)</f>
        <v>#REF!</v>
      </c>
      <c r="CI326" s="15" t="str">
        <f t="shared" si="57"/>
        <v>E326</v>
      </c>
      <c r="CK326" s="16">
        <v>5</v>
      </c>
      <c r="CL326" s="16">
        <v>4</v>
      </c>
      <c r="CM326" s="16">
        <v>4</v>
      </c>
    </row>
    <row r="327" spans="1:91" ht="20.100000000000001" customHeight="1" x14ac:dyDescent="0.25">
      <c r="A327" s="18" t="s">
        <v>501</v>
      </c>
      <c r="E327" s="15" t="s">
        <v>501</v>
      </c>
      <c r="G327" s="15" t="str">
        <f t="shared" si="60"/>
        <v>D327</v>
      </c>
      <c r="I327" s="27">
        <f ca="1">IFERROR(1000*SUMIF(#REF!,"*-Si-*-*-"&amp;$A327&amp;"-"&amp;J$2,INDIRECT("'BD Ppto'!"&amp;#REF!))/(SUM(J327:L327)*L$415),0)</f>
        <v>0</v>
      </c>
      <c r="J327" s="19" t="e">
        <f ca="1">SUMIF(#REF!,"*-Si-VEF-*-"&amp;$A327&amp;"-"&amp;$J$2,INDIRECT("'BD Ppto'!"&amp;#REF!))</f>
        <v>#REF!</v>
      </c>
      <c r="K327" s="20" t="e">
        <f ca="1">SUMIF(#REF!,"*-Si-VEQ-*-"&amp;$A327&amp;"-"&amp;$J$2,INDIRECT("'BD Ppto'!"&amp;#REF!))</f>
        <v>#REF!</v>
      </c>
      <c r="L327" s="21" t="e">
        <f ca="1">SUMIF(#REF!,"*-Si-USD-*-"&amp;$A327&amp;"-"&amp;$J$2,INDIRECT("'BD Ppto'!"&amp;#REF!))</f>
        <v>#REF!</v>
      </c>
      <c r="N327" s="27">
        <f ca="1">IFERROR(1000*SUMIF(#REF!,"*-Si-*-*-"&amp;$A327&amp;"-"&amp;O$2,INDIRECT("'BD Ppto'!"&amp;#REF!))/(SUM(O327:Q327)*Q$415),0)</f>
        <v>0</v>
      </c>
      <c r="O327" s="19" t="e">
        <f ca="1">SUMIF(#REF!,"*-Si-VEF-*-"&amp;$A327&amp;"-"&amp;O$2,INDIRECT("'BD Ppto'!"&amp;#REF!))</f>
        <v>#REF!</v>
      </c>
      <c r="P327" s="20" t="e">
        <f ca="1">SUMIF(#REF!,"*-Si-VEQ-*-"&amp;$A327&amp;"-"&amp;O$2,INDIRECT("'BD Ppto'!"&amp;#REF!))</f>
        <v>#REF!</v>
      </c>
      <c r="Q327" s="21" t="e">
        <f ca="1">SUMIF(#REF!,"*-Si-USD-*-"&amp;$A327&amp;"-"&amp;O$2,INDIRECT("'BD Ppto'!"&amp;#REF!))</f>
        <v>#REF!</v>
      </c>
      <c r="S327" s="27">
        <f ca="1">IFERROR(1000*SUMIF(#REF!,"*-Si-*-*-"&amp;$A327&amp;"-"&amp;T$2,INDIRECT("'BD Ppto'!"&amp;#REF!))/(SUM(T327:V327)*V$415),0)</f>
        <v>0</v>
      </c>
      <c r="T327" s="19" t="e">
        <f ca="1">SUMIF(#REF!,"*-Si-VEF-*-"&amp;$A327&amp;"-"&amp;T$2,INDIRECT("'BD Ppto'!"&amp;#REF!))</f>
        <v>#REF!</v>
      </c>
      <c r="U327" s="20" t="e">
        <f ca="1">SUMIF(#REF!,"*-Si-VEQ-*-"&amp;$A327&amp;"-"&amp;T$2,INDIRECT("'BD Ppto'!"&amp;#REF!))</f>
        <v>#REF!</v>
      </c>
      <c r="V327" s="21" t="e">
        <f ca="1">SUMIF(#REF!,"*-Si-USD-*-"&amp;$A327&amp;"-"&amp;T$2,INDIRECT("'BD Ppto'!"&amp;#REF!))</f>
        <v>#REF!</v>
      </c>
      <c r="X327" s="27">
        <f ca="1">IFERROR(1000*SUMIF(#REF!,"*-Si-*-*-"&amp;$A327&amp;"-"&amp;Y$2,INDIRECT("'BD Ppto'!"&amp;#REF!))/(SUM(Y327:AA327)*AA$415),0)</f>
        <v>0</v>
      </c>
      <c r="Y327" s="19" t="e">
        <f ca="1">SUMIF(#REF!,"*-Si-VEF-*-"&amp;$A327&amp;"-"&amp;Y$2,INDIRECT("'BD Ppto'!"&amp;#REF!))</f>
        <v>#REF!</v>
      </c>
      <c r="Z327" s="20" t="e">
        <f ca="1">SUMIF(#REF!,"*-Si-VEQ-*-"&amp;$A327&amp;"-"&amp;Y$2,INDIRECT("'BD Ppto'!"&amp;#REF!))</f>
        <v>#REF!</v>
      </c>
      <c r="AA327" s="21" t="e">
        <f ca="1">SUMIF(#REF!,"*-Si-USD-*-"&amp;$A327&amp;"-"&amp;Y$2,INDIRECT("'BD Ppto'!"&amp;#REF!))</f>
        <v>#REF!</v>
      </c>
      <c r="AC327" s="28">
        <f ca="1">IFERROR(1000*SUMIF(#REF!,"*-Si-*-Si-"&amp;$A327&amp;"-"&amp;AD$2,INDIRECT("'BD Ppto'!"&amp;#REF!))/(SUM(AD327:AF327)*AF$415),0)</f>
        <v>0</v>
      </c>
      <c r="AD327" s="22" t="e">
        <f ca="1">SUMIF(#REF!,"*-Si-VEF-Si-"&amp;$A327&amp;"-"&amp;AD$2,INDIRECT("'BD Ppto'!"&amp;#REF!))</f>
        <v>#REF!</v>
      </c>
      <c r="AE327" s="23" t="e">
        <f ca="1">SUMIF(#REF!,"*-Si-VEQ-Si-"&amp;$A327&amp;"-"&amp;AD$2,INDIRECT("'BD Ppto'!"&amp;#REF!))</f>
        <v>#REF!</v>
      </c>
      <c r="AF327" s="24" t="e">
        <f ca="1">SUMIF(#REF!,"*-Si-USD-Si-"&amp;$A327&amp;"-"&amp;AD$2,INDIRECT("'BD Ppto'!"&amp;#REF!))</f>
        <v>#REF!</v>
      </c>
      <c r="AI327" s="27">
        <f>IFERROR(1000*SUMIF(#REF!,"*-Si-*-*-"&amp;$A327&amp;"-"&amp;$AJ$2,#REF!)/((SUMIF(#REF!,"*-Si-*-*-"&amp;$A327&amp;"-"&amp;$AJ$2,#REF!))*$AV$6),0)</f>
        <v>0</v>
      </c>
      <c r="AJ327" s="25" t="e">
        <f>SUMIF(#REF!,"*-Si-VEF-*-"&amp;$A327&amp;"-"&amp;$AJ$2,#REF!)</f>
        <v>#REF!</v>
      </c>
      <c r="AK327" s="19" t="e">
        <f>SUMIF(#REF!,"*-Si-VEF-*-"&amp;$A327&amp;"-"&amp;$AJ$2,#REF!)</f>
        <v>#REF!</v>
      </c>
      <c r="AL327" s="19" t="e">
        <f>(SUMIF(#REF!,"*-Si-VEF-*-"&amp;$A327&amp;"-"&amp;$AJ$2,#REF!)*AL$6-SUMIF(#REF!,"*-Si-VEF-*-"&amp;$A327&amp;"-"&amp;$AJ$2,#REF!)*AK$6)/AL$5</f>
        <v>#REF!</v>
      </c>
      <c r="AM327" s="19" t="e">
        <f>(SUMIF(#REF!,"*-Si-VEF-*-"&amp;$A327&amp;"-"&amp;$AJ$2,#REF!)*AM$6-SUMIF(#REF!,"*-Si-VEF-*-"&amp;$A327&amp;"-"&amp;$AJ$2,#REF!)*AL$6)/AM$5</f>
        <v>#REF!</v>
      </c>
      <c r="AN327" s="19" t="e">
        <f>(SUMIF(#REF!,"*-Si-VEF-*-"&amp;$A327&amp;"-"&amp;$AJ$2,#REF!)*AN$6-SUMIF(#REF!,"*-Si-VEF-*-"&amp;$A327&amp;"-"&amp;$AJ$2,#REF!)*AM$6)/AN$5</f>
        <v>#REF!</v>
      </c>
      <c r="AO327" s="19" t="e">
        <f>(SUMIF(#REF!,"*-Si-VEF-*-"&amp;$A327&amp;"-"&amp;$AJ$2,#REF!)*AO$6-SUMIF(#REF!,"*-Si-VEF-*-"&amp;$A327&amp;"-"&amp;$AJ$2,#REF!)*AN$6)/AO$5</f>
        <v>#REF!</v>
      </c>
      <c r="AP327" s="19" t="e">
        <f>(SUMIF(#REF!,"*-Si-VEF-*-"&amp;$A327&amp;"-"&amp;$AJ$2,#REF!)*AP$6-SUMIF(#REF!,"*-Si-VEF-*-"&amp;$A327&amp;"-"&amp;$AJ$2,#REF!)*AO$6)/AP$5</f>
        <v>#REF!</v>
      </c>
      <c r="AQ327" s="19" t="e">
        <f>(SUMIF(#REF!,"*-Si-VEF-*-"&amp;$A327&amp;"-"&amp;$AJ$2,#REF!)*AQ$6-SUMIF(#REF!,"*-Si-VEF-*-"&amp;$A327&amp;"-"&amp;$AJ$2,#REF!)*AP$6)/AQ$5</f>
        <v>#REF!</v>
      </c>
      <c r="AR327" s="19" t="e">
        <f>(SUMIF(#REF!,"*-Si-VEF-*-"&amp;$A327&amp;"-"&amp;$AJ$2,#REF!)*AR$6-SUMIF(#REF!,"*-Si-VEF-*-"&amp;$A327&amp;"-"&amp;$AJ$2,#REF!)*AQ$6)/AR$5</f>
        <v>#REF!</v>
      </c>
      <c r="AS327" s="19" t="e">
        <f>(SUMIF(#REF!,"*-Si-VEF-*-"&amp;$A327&amp;"-"&amp;$AJ$2,#REF!)*AS$6-SUMIF(#REF!,"*-Si-VEF-*-"&amp;$A327&amp;"-"&amp;$AJ$2,#REF!)*AR$6)/AS$5</f>
        <v>#REF!</v>
      </c>
      <c r="AT327" s="19" t="e">
        <f>(SUMIF(#REF!,"*-Si-VEF-*-"&amp;$A327&amp;"-"&amp;$AJ$2,#REF!)*AT$6-SUMIF(#REF!,"*-Si-VEF-*-"&amp;$A327&amp;"-"&amp;$AJ$2,#REF!)*AS$6)/AT$5</f>
        <v>#REF!</v>
      </c>
      <c r="AU327" s="19" t="e">
        <f>(SUMIF(#REF!,"*-Si-VEF-*-"&amp;$A327&amp;"-"&amp;$AJ$2,#REF!)*AU$6-SUMIF(#REF!,"*-Si-VEF-*-"&amp;$A327&amp;"-"&amp;$AJ$2,#REF!)*AT$6)/AU$5</f>
        <v>#REF!</v>
      </c>
      <c r="AV327" s="19" t="e">
        <f>(SUMIF(#REF!,"*-Si-VEF-*-"&amp;$A327&amp;"-"&amp;$AJ$2,#REF!)*AV$6-SUMIF(#REF!,"*-Si-VEF-*-"&amp;$A327&amp;"-"&amp;$AJ$2,#REF!)*AU$6)/AV$5</f>
        <v>#REF!</v>
      </c>
      <c r="AX327" s="25" t="e">
        <f>SUMIF(#REF!,"*-Si-VEQ-*-"&amp;$A327&amp;"-"&amp;$AJ$2,#REF!)</f>
        <v>#REF!</v>
      </c>
      <c r="AY327" s="20" t="e">
        <f>SUMIF(#REF!,"*-Si-VEQ-*-"&amp;$A327&amp;"-"&amp;$AJ$2,#REF!)</f>
        <v>#REF!</v>
      </c>
      <c r="AZ327" s="20" t="e">
        <f>(SUMIF(#REF!,"*-Si-VEQ-*-"&amp;$A327&amp;"-"&amp;$AJ$2,#REF!)*AZ$6-SUMIF(#REF!,"*-Si-VEQ-*-"&amp;$A327&amp;"-"&amp;$AJ$2,#REF!)*AY$6)/AZ$5</f>
        <v>#REF!</v>
      </c>
      <c r="BA327" s="20" t="e">
        <f>(SUMIF(#REF!,"*-Si-VEQ-*-"&amp;$A327&amp;"-"&amp;$AJ$2,#REF!)*BA$6-SUMIF(#REF!,"*-Si-VEQ-*-"&amp;$A327&amp;"-"&amp;$AJ$2,#REF!)*AZ$6)/BA$5</f>
        <v>#REF!</v>
      </c>
      <c r="BB327" s="20" t="e">
        <f>(SUMIF(#REF!,"*-Si-VEQ-*-"&amp;$A327&amp;"-"&amp;$AJ$2,#REF!)*BB$6-SUMIF(#REF!,"*-Si-VEQ-*-"&amp;$A327&amp;"-"&amp;$AJ$2,#REF!)*BA$6)/BB$5</f>
        <v>#REF!</v>
      </c>
      <c r="BC327" s="20" t="e">
        <f>(SUMIF(#REF!,"*-Si-VEQ-*-"&amp;$A327&amp;"-"&amp;$AJ$2,#REF!)*BC$6-SUMIF(#REF!,"*-Si-VEQ-*-"&amp;$A327&amp;"-"&amp;$AJ$2,#REF!)*BB$6)/BC$5</f>
        <v>#REF!</v>
      </c>
      <c r="BD327" s="20" t="e">
        <f>(SUMIF(#REF!,"*-Si-VEQ-*-"&amp;$A327&amp;"-"&amp;$AJ$2,#REF!)*BD$6-SUMIF(#REF!,"*-Si-VEQ-*-"&amp;$A327&amp;"-"&amp;$AJ$2,#REF!)*BC$6)/BD$5</f>
        <v>#REF!</v>
      </c>
      <c r="BE327" s="20" t="e">
        <f>(SUMIF(#REF!,"*-Si-VEQ-*-"&amp;$A327&amp;"-"&amp;$AJ$2,#REF!)*BE$6-SUMIF(#REF!,"*-Si-VEQ-*-"&amp;$A327&amp;"-"&amp;$AJ$2,#REF!)*BD$6)/BE$5</f>
        <v>#REF!</v>
      </c>
      <c r="BF327" s="20" t="e">
        <f>(SUMIF(#REF!,"*-Si-VEQ-*-"&amp;$A327&amp;"-"&amp;$AJ$2,#REF!)*BF$6-SUMIF(#REF!,"*-Si-VEQ-*-"&amp;$A327&amp;"-"&amp;$AJ$2,#REF!)*BE$6)/BF$5</f>
        <v>#REF!</v>
      </c>
      <c r="BG327" s="20" t="e">
        <f>(SUMIF(#REF!,"*-Si-VEQ-*-"&amp;$A327&amp;"-"&amp;$AJ$2,#REF!)*BG$6-SUMIF(#REF!,"*-Si-VEQ-*-"&amp;$A327&amp;"-"&amp;$AJ$2,#REF!)*BF$6)/BG$5</f>
        <v>#REF!</v>
      </c>
      <c r="BH327" s="20" t="e">
        <f>(SUMIF(#REF!,"*-Si-VEQ-*-"&amp;$A327&amp;"-"&amp;$AJ$2,#REF!)*BH$6-SUMIF(#REF!,"*-Si-VEQ-*-"&amp;$A327&amp;"-"&amp;$AJ$2,#REF!)*BG$6)/BH$5</f>
        <v>#REF!</v>
      </c>
      <c r="BI327" s="20" t="e">
        <f>(SUMIF(#REF!,"*-Si-VEQ-*-"&amp;$A327&amp;"-"&amp;$AJ$2,#REF!)*BI$6-SUMIF(#REF!,"*-Si-VEQ-*-"&amp;$A327&amp;"-"&amp;$AJ$2,#REF!)*BH$6)/BI$5</f>
        <v>#REF!</v>
      </c>
      <c r="BJ327" s="20" t="e">
        <f>(SUMIF(#REF!,"*-Si-VEQ-*-"&amp;$A327&amp;"-"&amp;$AJ$2,#REF!)*BJ$6-SUMIF(#REF!,"*-Si-VEQ-*-"&amp;$A327&amp;"-"&amp;$AJ$2,#REF!)*BI$6)/BJ$5</f>
        <v>#REF!</v>
      </c>
      <c r="BL327" s="25" t="e">
        <f>SUMIF(#REF!,"*-Si-USD-*-"&amp;$A327&amp;"-"&amp;$AJ$2,#REF!)</f>
        <v>#REF!</v>
      </c>
      <c r="BM327" s="21" t="e">
        <f>SUMIF(#REF!,"*-Si-USD-*-"&amp;$A327&amp;"-"&amp;$AJ$2,#REF!)</f>
        <v>#REF!</v>
      </c>
      <c r="BN327" s="21" t="e">
        <f>(SUMIF(#REF!,"*-Si-USD-*-"&amp;$A327&amp;"-"&amp;$AJ$2,#REF!)*BN$6-SUMIF(#REF!,"*-Si-USD-*-"&amp;$A327&amp;"-"&amp;$AJ$2,#REF!)*BM$6)/BN$5</f>
        <v>#REF!</v>
      </c>
      <c r="BO327" s="21" t="e">
        <f>(SUMIF(#REF!,"*-Si-USD-*-"&amp;$A327&amp;"-"&amp;$AJ$2,#REF!)*BO$6-SUMIF(#REF!,"*-Si-USD-*-"&amp;$A327&amp;"-"&amp;$AJ$2,#REF!)*BN$6)/BO$5</f>
        <v>#REF!</v>
      </c>
      <c r="BP327" s="21" t="e">
        <f>(SUMIF(#REF!,"*-Si-USD-*-"&amp;$A327&amp;"-"&amp;$AJ$2,#REF!)*BP$6-SUMIF(#REF!,"*-Si-USD-*-"&amp;$A327&amp;"-"&amp;$AJ$2,#REF!)*BO$6)/BP$5</f>
        <v>#REF!</v>
      </c>
      <c r="BQ327" s="21" t="e">
        <f>(SUMIF(#REF!,"*-Si-USD-*-"&amp;$A327&amp;"-"&amp;$AJ$2,#REF!)*BQ$6-SUMIF(#REF!,"*-Si-USD-*-"&amp;$A327&amp;"-"&amp;$AJ$2,#REF!)*BP$6)/BQ$5</f>
        <v>#REF!</v>
      </c>
      <c r="BR327" s="21" t="e">
        <f>(SUMIF(#REF!,"*-Si-USD-*-"&amp;$A327&amp;"-"&amp;$AJ$2,#REF!)*BR$6-SUMIF(#REF!,"*-Si-USD-*-"&amp;$A327&amp;"-"&amp;$AJ$2,#REF!)*BQ$6)/BR$5</f>
        <v>#REF!</v>
      </c>
      <c r="BS327" s="21" t="e">
        <f>(SUMIF(#REF!,"*-Si-USD-*-"&amp;$A327&amp;"-"&amp;$AJ$2,#REF!)*BS$6-SUMIF(#REF!,"*-Si-USD-*-"&amp;$A327&amp;"-"&amp;$AJ$2,#REF!)*BR$6)/BS$5</f>
        <v>#REF!</v>
      </c>
      <c r="BT327" s="21" t="e">
        <f>(SUMIF(#REF!,"*-Si-USD-*-"&amp;$A327&amp;"-"&amp;$AJ$2,#REF!)*BT$6-SUMIF(#REF!,"*-Si-USD-*-"&amp;$A327&amp;"-"&amp;$AJ$2,#REF!)*BS$6)/BT$5</f>
        <v>#REF!</v>
      </c>
      <c r="BU327" s="21" t="e">
        <f>(SUMIF(#REF!,"*-Si-USD-*-"&amp;$A327&amp;"-"&amp;$AJ$2,#REF!)*BU$6-SUMIF(#REF!,"*-Si-USD-*-"&amp;$A327&amp;"-"&amp;$AJ$2,#REF!)*BT$6)/BU$5</f>
        <v>#REF!</v>
      </c>
      <c r="BV327" s="21" t="e">
        <f>(SUMIF(#REF!,"*-Si-USD-*-"&amp;$A327&amp;"-"&amp;$AJ$2,#REF!)*BV$6-SUMIF(#REF!,"*-Si-USD-*-"&amp;$A327&amp;"-"&amp;$AJ$2,#REF!)*BU$6)/BV$5</f>
        <v>#REF!</v>
      </c>
      <c r="BW327" s="21" t="e">
        <f>(SUMIF(#REF!,"*-Si-USD-*-"&amp;$A327&amp;"-"&amp;$AJ$2,#REF!)*BW$6-SUMIF(#REF!,"*-Si-USD-*-"&amp;$A327&amp;"-"&amp;$AJ$2,#REF!)*BV$6)/BW$5</f>
        <v>#REF!</v>
      </c>
      <c r="BX327" s="21" t="e">
        <f>(SUMIF(#REF!,"*-Si-USD-*-"&amp;$A327&amp;"-"&amp;$AJ$2,#REF!)*BX$6-SUMIF(#REF!,"*-Si-USD-*-"&amp;$A327&amp;"-"&amp;$AJ$2,#REF!)*BW$6)/BX$5</f>
        <v>#REF!</v>
      </c>
      <c r="CB327" s="28">
        <f>IFERROR(1000*SUMIF(#REF!,"*-Si-*-Si-"&amp;$A327&amp;"-"&amp;$AJ$2,#REF!)/(SUM(CC327:CE327)*$BX$6),0)</f>
        <v>0</v>
      </c>
      <c r="CC327" s="22" t="e">
        <f>SUMIF(#REF!,"*-Si-VEF-Si-"&amp;$A327&amp;"-"&amp;$AJ$2,#REF!)</f>
        <v>#REF!</v>
      </c>
      <c r="CD327" s="23" t="e">
        <f>SUMIF(#REF!,"*-Si-VEQ-Si-"&amp;$A327&amp;"-"&amp;$AJ$2,#REF!)</f>
        <v>#REF!</v>
      </c>
      <c r="CE327" s="24" t="e">
        <f>SUMIF(#REF!,"*-Si-USD-Si-"&amp;$A327&amp;"-"&amp;$AJ$2,#REF!)</f>
        <v>#REF!</v>
      </c>
      <c r="CI327" s="15" t="str">
        <f t="shared" si="57"/>
        <v>E327</v>
      </c>
      <c r="CK327" s="16">
        <v>5</v>
      </c>
      <c r="CL327" s="16">
        <v>4</v>
      </c>
      <c r="CM327" s="16">
        <v>4</v>
      </c>
    </row>
    <row r="328" spans="1:91" ht="20.100000000000001" customHeight="1" x14ac:dyDescent="0.25">
      <c r="A328" s="18" t="s">
        <v>502</v>
      </c>
      <c r="E328" s="15" t="s">
        <v>502</v>
      </c>
      <c r="G328" s="15" t="str">
        <f t="shared" si="60"/>
        <v>D328</v>
      </c>
      <c r="I328" s="27">
        <f ca="1">IFERROR(1000*SUMIF(#REF!,"*-Si-*-*-"&amp;$A328&amp;"-"&amp;J$2,INDIRECT("'BD Ppto'!"&amp;#REF!))/(SUM(J328:L328)*L$415),0)</f>
        <v>0</v>
      </c>
      <c r="J328" s="19" t="e">
        <f ca="1">SUMIF(#REF!,"*-Si-VEF-*-"&amp;$A328&amp;"-"&amp;$J$2,INDIRECT("'BD Ppto'!"&amp;#REF!))</f>
        <v>#REF!</v>
      </c>
      <c r="K328" s="20" t="e">
        <f ca="1">SUMIF(#REF!,"*-Si-VEQ-*-"&amp;$A328&amp;"-"&amp;$J$2,INDIRECT("'BD Ppto'!"&amp;#REF!))</f>
        <v>#REF!</v>
      </c>
      <c r="L328" s="21" t="e">
        <f ca="1">SUMIF(#REF!,"*-Si-USD-*-"&amp;$A328&amp;"-"&amp;$J$2,INDIRECT("'BD Ppto'!"&amp;#REF!))</f>
        <v>#REF!</v>
      </c>
      <c r="N328" s="27">
        <f ca="1">IFERROR(1000*SUMIF(#REF!,"*-Si-*-*-"&amp;$A328&amp;"-"&amp;O$2,INDIRECT("'BD Ppto'!"&amp;#REF!))/(SUM(O328:Q328)*Q$415),0)</f>
        <v>0</v>
      </c>
      <c r="O328" s="19" t="e">
        <f ca="1">SUMIF(#REF!,"*-Si-VEF-*-"&amp;$A328&amp;"-"&amp;O$2,INDIRECT("'BD Ppto'!"&amp;#REF!))</f>
        <v>#REF!</v>
      </c>
      <c r="P328" s="20" t="e">
        <f ca="1">SUMIF(#REF!,"*-Si-VEQ-*-"&amp;$A328&amp;"-"&amp;O$2,INDIRECT("'BD Ppto'!"&amp;#REF!))</f>
        <v>#REF!</v>
      </c>
      <c r="Q328" s="21" t="e">
        <f ca="1">SUMIF(#REF!,"*-Si-USD-*-"&amp;$A328&amp;"-"&amp;O$2,INDIRECT("'BD Ppto'!"&amp;#REF!))</f>
        <v>#REF!</v>
      </c>
      <c r="S328" s="27">
        <f ca="1">IFERROR(1000*SUMIF(#REF!,"*-Si-*-*-"&amp;$A328&amp;"-"&amp;T$2,INDIRECT("'BD Ppto'!"&amp;#REF!))/(SUM(T328:V328)*V$415),0)</f>
        <v>0</v>
      </c>
      <c r="T328" s="19" t="e">
        <f ca="1">SUMIF(#REF!,"*-Si-VEF-*-"&amp;$A328&amp;"-"&amp;T$2,INDIRECT("'BD Ppto'!"&amp;#REF!))</f>
        <v>#REF!</v>
      </c>
      <c r="U328" s="20" t="e">
        <f ca="1">SUMIF(#REF!,"*-Si-VEQ-*-"&amp;$A328&amp;"-"&amp;T$2,INDIRECT("'BD Ppto'!"&amp;#REF!))</f>
        <v>#REF!</v>
      </c>
      <c r="V328" s="21" t="e">
        <f ca="1">SUMIF(#REF!,"*-Si-USD-*-"&amp;$A328&amp;"-"&amp;T$2,INDIRECT("'BD Ppto'!"&amp;#REF!))</f>
        <v>#REF!</v>
      </c>
      <c r="X328" s="27">
        <f ca="1">IFERROR(1000*SUMIF(#REF!,"*-Si-*-*-"&amp;$A328&amp;"-"&amp;Y$2,INDIRECT("'BD Ppto'!"&amp;#REF!))/(SUM(Y328:AA328)*AA$415),0)</f>
        <v>0</v>
      </c>
      <c r="Y328" s="19" t="e">
        <f ca="1">SUMIF(#REF!,"*-Si-VEF-*-"&amp;$A328&amp;"-"&amp;Y$2,INDIRECT("'BD Ppto'!"&amp;#REF!))</f>
        <v>#REF!</v>
      </c>
      <c r="Z328" s="20" t="e">
        <f ca="1">SUMIF(#REF!,"*-Si-VEQ-*-"&amp;$A328&amp;"-"&amp;Y$2,INDIRECT("'BD Ppto'!"&amp;#REF!))</f>
        <v>#REF!</v>
      </c>
      <c r="AA328" s="21" t="e">
        <f ca="1">SUMIF(#REF!,"*-Si-USD-*-"&amp;$A328&amp;"-"&amp;Y$2,INDIRECT("'BD Ppto'!"&amp;#REF!))</f>
        <v>#REF!</v>
      </c>
      <c r="AC328" s="28">
        <f ca="1">IFERROR(1000*SUMIF(#REF!,"*-Si-*-Si-"&amp;$A328&amp;"-"&amp;AD$2,INDIRECT("'BD Ppto'!"&amp;#REF!))/(SUM(AD328:AF328)*AF$415),0)</f>
        <v>0</v>
      </c>
      <c r="AD328" s="22" t="e">
        <f ca="1">SUMIF(#REF!,"*-Si-VEF-Si-"&amp;$A328&amp;"-"&amp;AD$2,INDIRECT("'BD Ppto'!"&amp;#REF!))</f>
        <v>#REF!</v>
      </c>
      <c r="AE328" s="23" t="e">
        <f ca="1">SUMIF(#REF!,"*-Si-VEQ-Si-"&amp;$A328&amp;"-"&amp;AD$2,INDIRECT("'BD Ppto'!"&amp;#REF!))</f>
        <v>#REF!</v>
      </c>
      <c r="AF328" s="24" t="e">
        <f ca="1">SUMIF(#REF!,"*-Si-USD-Si-"&amp;$A328&amp;"-"&amp;AD$2,INDIRECT("'BD Ppto'!"&amp;#REF!))</f>
        <v>#REF!</v>
      </c>
      <c r="AI328" s="27">
        <f>IFERROR(1000*SUMIF(#REF!,"*-Si-*-*-"&amp;$A328&amp;"-"&amp;$AJ$2,#REF!)/((SUMIF(#REF!,"*-Si-*-*-"&amp;$A328&amp;"-"&amp;$AJ$2,#REF!))*$AV$6),0)</f>
        <v>0</v>
      </c>
      <c r="AJ328" s="25" t="e">
        <f>SUMIF(#REF!,"*-Si-VEF-*-"&amp;$A328&amp;"-"&amp;$AJ$2,#REF!)</f>
        <v>#REF!</v>
      </c>
      <c r="AK328" s="19" t="e">
        <f>SUMIF(#REF!,"*-Si-VEF-*-"&amp;$A328&amp;"-"&amp;$AJ$2,#REF!)</f>
        <v>#REF!</v>
      </c>
      <c r="AL328" s="19" t="e">
        <f>(SUMIF(#REF!,"*-Si-VEF-*-"&amp;$A328&amp;"-"&amp;$AJ$2,#REF!)*AL$6-SUMIF(#REF!,"*-Si-VEF-*-"&amp;$A328&amp;"-"&amp;$AJ$2,#REF!)*AK$6)/AL$5</f>
        <v>#REF!</v>
      </c>
      <c r="AM328" s="19" t="e">
        <f>(SUMIF(#REF!,"*-Si-VEF-*-"&amp;$A328&amp;"-"&amp;$AJ$2,#REF!)*AM$6-SUMIF(#REF!,"*-Si-VEF-*-"&amp;$A328&amp;"-"&amp;$AJ$2,#REF!)*AL$6)/AM$5</f>
        <v>#REF!</v>
      </c>
      <c r="AN328" s="19" t="e">
        <f>(SUMIF(#REF!,"*-Si-VEF-*-"&amp;$A328&amp;"-"&amp;$AJ$2,#REF!)*AN$6-SUMIF(#REF!,"*-Si-VEF-*-"&amp;$A328&amp;"-"&amp;$AJ$2,#REF!)*AM$6)/AN$5</f>
        <v>#REF!</v>
      </c>
      <c r="AO328" s="19" t="e">
        <f>(SUMIF(#REF!,"*-Si-VEF-*-"&amp;$A328&amp;"-"&amp;$AJ$2,#REF!)*AO$6-SUMIF(#REF!,"*-Si-VEF-*-"&amp;$A328&amp;"-"&amp;$AJ$2,#REF!)*AN$6)/AO$5</f>
        <v>#REF!</v>
      </c>
      <c r="AP328" s="19" t="e">
        <f>(SUMIF(#REF!,"*-Si-VEF-*-"&amp;$A328&amp;"-"&amp;$AJ$2,#REF!)*AP$6-SUMIF(#REF!,"*-Si-VEF-*-"&amp;$A328&amp;"-"&amp;$AJ$2,#REF!)*AO$6)/AP$5</f>
        <v>#REF!</v>
      </c>
      <c r="AQ328" s="19" t="e">
        <f>(SUMIF(#REF!,"*-Si-VEF-*-"&amp;$A328&amp;"-"&amp;$AJ$2,#REF!)*AQ$6-SUMIF(#REF!,"*-Si-VEF-*-"&amp;$A328&amp;"-"&amp;$AJ$2,#REF!)*AP$6)/AQ$5</f>
        <v>#REF!</v>
      </c>
      <c r="AR328" s="19" t="e">
        <f>(SUMIF(#REF!,"*-Si-VEF-*-"&amp;$A328&amp;"-"&amp;$AJ$2,#REF!)*AR$6-SUMIF(#REF!,"*-Si-VEF-*-"&amp;$A328&amp;"-"&amp;$AJ$2,#REF!)*AQ$6)/AR$5</f>
        <v>#REF!</v>
      </c>
      <c r="AS328" s="19" t="e">
        <f>(SUMIF(#REF!,"*-Si-VEF-*-"&amp;$A328&amp;"-"&amp;$AJ$2,#REF!)*AS$6-SUMIF(#REF!,"*-Si-VEF-*-"&amp;$A328&amp;"-"&amp;$AJ$2,#REF!)*AR$6)/AS$5</f>
        <v>#REF!</v>
      </c>
      <c r="AT328" s="19" t="e">
        <f>(SUMIF(#REF!,"*-Si-VEF-*-"&amp;$A328&amp;"-"&amp;$AJ$2,#REF!)*AT$6-SUMIF(#REF!,"*-Si-VEF-*-"&amp;$A328&amp;"-"&amp;$AJ$2,#REF!)*AS$6)/AT$5</f>
        <v>#REF!</v>
      </c>
      <c r="AU328" s="19" t="e">
        <f>(SUMIF(#REF!,"*-Si-VEF-*-"&amp;$A328&amp;"-"&amp;$AJ$2,#REF!)*AU$6-SUMIF(#REF!,"*-Si-VEF-*-"&amp;$A328&amp;"-"&amp;$AJ$2,#REF!)*AT$6)/AU$5</f>
        <v>#REF!</v>
      </c>
      <c r="AV328" s="19" t="e">
        <f>(SUMIF(#REF!,"*-Si-VEF-*-"&amp;$A328&amp;"-"&amp;$AJ$2,#REF!)*AV$6-SUMIF(#REF!,"*-Si-VEF-*-"&amp;$A328&amp;"-"&amp;$AJ$2,#REF!)*AU$6)/AV$5</f>
        <v>#REF!</v>
      </c>
      <c r="AX328" s="25" t="e">
        <f>SUMIF(#REF!,"*-Si-VEQ-*-"&amp;$A328&amp;"-"&amp;$AJ$2,#REF!)</f>
        <v>#REF!</v>
      </c>
      <c r="AY328" s="20" t="e">
        <f>SUMIF(#REF!,"*-Si-VEQ-*-"&amp;$A328&amp;"-"&amp;$AJ$2,#REF!)</f>
        <v>#REF!</v>
      </c>
      <c r="AZ328" s="20" t="e">
        <f>(SUMIF(#REF!,"*-Si-VEQ-*-"&amp;$A328&amp;"-"&amp;$AJ$2,#REF!)*AZ$6-SUMIF(#REF!,"*-Si-VEQ-*-"&amp;$A328&amp;"-"&amp;$AJ$2,#REF!)*AY$6)/AZ$5</f>
        <v>#REF!</v>
      </c>
      <c r="BA328" s="20" t="e">
        <f>(SUMIF(#REF!,"*-Si-VEQ-*-"&amp;$A328&amp;"-"&amp;$AJ$2,#REF!)*BA$6-SUMIF(#REF!,"*-Si-VEQ-*-"&amp;$A328&amp;"-"&amp;$AJ$2,#REF!)*AZ$6)/BA$5</f>
        <v>#REF!</v>
      </c>
      <c r="BB328" s="20" t="e">
        <f>(SUMIF(#REF!,"*-Si-VEQ-*-"&amp;$A328&amp;"-"&amp;$AJ$2,#REF!)*BB$6-SUMIF(#REF!,"*-Si-VEQ-*-"&amp;$A328&amp;"-"&amp;$AJ$2,#REF!)*BA$6)/BB$5</f>
        <v>#REF!</v>
      </c>
      <c r="BC328" s="20" t="e">
        <f>(SUMIF(#REF!,"*-Si-VEQ-*-"&amp;$A328&amp;"-"&amp;$AJ$2,#REF!)*BC$6-SUMIF(#REF!,"*-Si-VEQ-*-"&amp;$A328&amp;"-"&amp;$AJ$2,#REF!)*BB$6)/BC$5</f>
        <v>#REF!</v>
      </c>
      <c r="BD328" s="20" t="e">
        <f>(SUMIF(#REF!,"*-Si-VEQ-*-"&amp;$A328&amp;"-"&amp;$AJ$2,#REF!)*BD$6-SUMIF(#REF!,"*-Si-VEQ-*-"&amp;$A328&amp;"-"&amp;$AJ$2,#REF!)*BC$6)/BD$5</f>
        <v>#REF!</v>
      </c>
      <c r="BE328" s="20" t="e">
        <f>(SUMIF(#REF!,"*-Si-VEQ-*-"&amp;$A328&amp;"-"&amp;$AJ$2,#REF!)*BE$6-SUMIF(#REF!,"*-Si-VEQ-*-"&amp;$A328&amp;"-"&amp;$AJ$2,#REF!)*BD$6)/BE$5</f>
        <v>#REF!</v>
      </c>
      <c r="BF328" s="20" t="e">
        <f>(SUMIF(#REF!,"*-Si-VEQ-*-"&amp;$A328&amp;"-"&amp;$AJ$2,#REF!)*BF$6-SUMIF(#REF!,"*-Si-VEQ-*-"&amp;$A328&amp;"-"&amp;$AJ$2,#REF!)*BE$6)/BF$5</f>
        <v>#REF!</v>
      </c>
      <c r="BG328" s="20" t="e">
        <f>(SUMIF(#REF!,"*-Si-VEQ-*-"&amp;$A328&amp;"-"&amp;$AJ$2,#REF!)*BG$6-SUMIF(#REF!,"*-Si-VEQ-*-"&amp;$A328&amp;"-"&amp;$AJ$2,#REF!)*BF$6)/BG$5</f>
        <v>#REF!</v>
      </c>
      <c r="BH328" s="20" t="e">
        <f>(SUMIF(#REF!,"*-Si-VEQ-*-"&amp;$A328&amp;"-"&amp;$AJ$2,#REF!)*BH$6-SUMIF(#REF!,"*-Si-VEQ-*-"&amp;$A328&amp;"-"&amp;$AJ$2,#REF!)*BG$6)/BH$5</f>
        <v>#REF!</v>
      </c>
      <c r="BI328" s="20" t="e">
        <f>(SUMIF(#REF!,"*-Si-VEQ-*-"&amp;$A328&amp;"-"&amp;$AJ$2,#REF!)*BI$6-SUMIF(#REF!,"*-Si-VEQ-*-"&amp;$A328&amp;"-"&amp;$AJ$2,#REF!)*BH$6)/BI$5</f>
        <v>#REF!</v>
      </c>
      <c r="BJ328" s="20" t="e">
        <f>(SUMIF(#REF!,"*-Si-VEQ-*-"&amp;$A328&amp;"-"&amp;$AJ$2,#REF!)*BJ$6-SUMIF(#REF!,"*-Si-VEQ-*-"&amp;$A328&amp;"-"&amp;$AJ$2,#REF!)*BI$6)/BJ$5</f>
        <v>#REF!</v>
      </c>
      <c r="BL328" s="25" t="e">
        <f>SUMIF(#REF!,"*-Si-USD-*-"&amp;$A328&amp;"-"&amp;$AJ$2,#REF!)</f>
        <v>#REF!</v>
      </c>
      <c r="BM328" s="21" t="e">
        <f>SUMIF(#REF!,"*-Si-USD-*-"&amp;$A328&amp;"-"&amp;$AJ$2,#REF!)</f>
        <v>#REF!</v>
      </c>
      <c r="BN328" s="21" t="e">
        <f>(SUMIF(#REF!,"*-Si-USD-*-"&amp;$A328&amp;"-"&amp;$AJ$2,#REF!)*BN$6-SUMIF(#REF!,"*-Si-USD-*-"&amp;$A328&amp;"-"&amp;$AJ$2,#REF!)*BM$6)/BN$5</f>
        <v>#REF!</v>
      </c>
      <c r="BO328" s="21" t="e">
        <f>(SUMIF(#REF!,"*-Si-USD-*-"&amp;$A328&amp;"-"&amp;$AJ$2,#REF!)*BO$6-SUMIF(#REF!,"*-Si-USD-*-"&amp;$A328&amp;"-"&amp;$AJ$2,#REF!)*BN$6)/BO$5</f>
        <v>#REF!</v>
      </c>
      <c r="BP328" s="21" t="e">
        <f>(SUMIF(#REF!,"*-Si-USD-*-"&amp;$A328&amp;"-"&amp;$AJ$2,#REF!)*BP$6-SUMIF(#REF!,"*-Si-USD-*-"&amp;$A328&amp;"-"&amp;$AJ$2,#REF!)*BO$6)/BP$5</f>
        <v>#REF!</v>
      </c>
      <c r="BQ328" s="21" t="e">
        <f>(SUMIF(#REF!,"*-Si-USD-*-"&amp;$A328&amp;"-"&amp;$AJ$2,#REF!)*BQ$6-SUMIF(#REF!,"*-Si-USD-*-"&amp;$A328&amp;"-"&amp;$AJ$2,#REF!)*BP$6)/BQ$5</f>
        <v>#REF!</v>
      </c>
      <c r="BR328" s="21" t="e">
        <f>(SUMIF(#REF!,"*-Si-USD-*-"&amp;$A328&amp;"-"&amp;$AJ$2,#REF!)*BR$6-SUMIF(#REF!,"*-Si-USD-*-"&amp;$A328&amp;"-"&amp;$AJ$2,#REF!)*BQ$6)/BR$5</f>
        <v>#REF!</v>
      </c>
      <c r="BS328" s="21" t="e">
        <f>(SUMIF(#REF!,"*-Si-USD-*-"&amp;$A328&amp;"-"&amp;$AJ$2,#REF!)*BS$6-SUMIF(#REF!,"*-Si-USD-*-"&amp;$A328&amp;"-"&amp;$AJ$2,#REF!)*BR$6)/BS$5</f>
        <v>#REF!</v>
      </c>
      <c r="BT328" s="21" t="e">
        <f>(SUMIF(#REF!,"*-Si-USD-*-"&amp;$A328&amp;"-"&amp;$AJ$2,#REF!)*BT$6-SUMIF(#REF!,"*-Si-USD-*-"&amp;$A328&amp;"-"&amp;$AJ$2,#REF!)*BS$6)/BT$5</f>
        <v>#REF!</v>
      </c>
      <c r="BU328" s="21" t="e">
        <f>(SUMIF(#REF!,"*-Si-USD-*-"&amp;$A328&amp;"-"&amp;$AJ$2,#REF!)*BU$6-SUMIF(#REF!,"*-Si-USD-*-"&amp;$A328&amp;"-"&amp;$AJ$2,#REF!)*BT$6)/BU$5</f>
        <v>#REF!</v>
      </c>
      <c r="BV328" s="21" t="e">
        <f>(SUMIF(#REF!,"*-Si-USD-*-"&amp;$A328&amp;"-"&amp;$AJ$2,#REF!)*BV$6-SUMIF(#REF!,"*-Si-USD-*-"&amp;$A328&amp;"-"&amp;$AJ$2,#REF!)*BU$6)/BV$5</f>
        <v>#REF!</v>
      </c>
      <c r="BW328" s="21" t="e">
        <f>(SUMIF(#REF!,"*-Si-USD-*-"&amp;$A328&amp;"-"&amp;$AJ$2,#REF!)*BW$6-SUMIF(#REF!,"*-Si-USD-*-"&amp;$A328&amp;"-"&amp;$AJ$2,#REF!)*BV$6)/BW$5</f>
        <v>#REF!</v>
      </c>
      <c r="BX328" s="21" t="e">
        <f>(SUMIF(#REF!,"*-Si-USD-*-"&amp;$A328&amp;"-"&amp;$AJ$2,#REF!)*BX$6-SUMIF(#REF!,"*-Si-USD-*-"&amp;$A328&amp;"-"&amp;$AJ$2,#REF!)*BW$6)/BX$5</f>
        <v>#REF!</v>
      </c>
      <c r="CB328" s="28">
        <f>IFERROR(1000*SUMIF(#REF!,"*-Si-*-Si-"&amp;$A328&amp;"-"&amp;$AJ$2,#REF!)/(SUM(CC328:CE328)*$BX$6),0)</f>
        <v>0</v>
      </c>
      <c r="CC328" s="22" t="e">
        <f>SUMIF(#REF!,"*-Si-VEF-Si-"&amp;$A328&amp;"-"&amp;$AJ$2,#REF!)</f>
        <v>#REF!</v>
      </c>
      <c r="CD328" s="23" t="e">
        <f>SUMIF(#REF!,"*-Si-VEQ-Si-"&amp;$A328&amp;"-"&amp;$AJ$2,#REF!)</f>
        <v>#REF!</v>
      </c>
      <c r="CE328" s="24" t="e">
        <f>SUMIF(#REF!,"*-Si-USD-Si-"&amp;$A328&amp;"-"&amp;$AJ$2,#REF!)</f>
        <v>#REF!</v>
      </c>
      <c r="CI328" s="15" t="str">
        <f t="shared" si="57"/>
        <v>E328</v>
      </c>
      <c r="CK328" s="16">
        <v>5</v>
      </c>
      <c r="CL328" s="16">
        <v>4</v>
      </c>
      <c r="CM328" s="16">
        <v>4</v>
      </c>
    </row>
    <row r="329" spans="1:91" ht="20.100000000000001" customHeight="1" x14ac:dyDescent="0.25">
      <c r="A329" s="18" t="s">
        <v>503</v>
      </c>
      <c r="E329" s="15" t="s">
        <v>503</v>
      </c>
      <c r="G329" s="15" t="str">
        <f t="shared" si="60"/>
        <v>D329</v>
      </c>
      <c r="I329" s="27">
        <f ca="1">IFERROR(1000*SUMIF(#REF!,"*-Si-*-*-"&amp;$A329&amp;"-"&amp;J$2,INDIRECT("'BD Ppto'!"&amp;#REF!))/(SUM(J329:L329)*L$415),0)</f>
        <v>0</v>
      </c>
      <c r="J329" s="19" t="e">
        <f ca="1">SUMIF(#REF!,"*-Si-VEF-*-"&amp;$A329&amp;"-"&amp;$J$2,INDIRECT("'BD Ppto'!"&amp;#REF!))</f>
        <v>#REF!</v>
      </c>
      <c r="K329" s="20" t="e">
        <f ca="1">SUMIF(#REF!,"*-Si-VEQ-*-"&amp;$A329&amp;"-"&amp;$J$2,INDIRECT("'BD Ppto'!"&amp;#REF!))</f>
        <v>#REF!</v>
      </c>
      <c r="L329" s="21" t="e">
        <f ca="1">SUMIF(#REF!,"*-Si-USD-*-"&amp;$A329&amp;"-"&amp;$J$2,INDIRECT("'BD Ppto'!"&amp;#REF!))</f>
        <v>#REF!</v>
      </c>
      <c r="N329" s="27">
        <f ca="1">IFERROR(1000*SUMIF(#REF!,"*-Si-*-*-"&amp;$A329&amp;"-"&amp;O$2,INDIRECT("'BD Ppto'!"&amp;#REF!))/(SUM(O329:Q329)*Q$415),0)</f>
        <v>0</v>
      </c>
      <c r="O329" s="19" t="e">
        <f ca="1">SUMIF(#REF!,"*-Si-VEF-*-"&amp;$A329&amp;"-"&amp;O$2,INDIRECT("'BD Ppto'!"&amp;#REF!))</f>
        <v>#REF!</v>
      </c>
      <c r="P329" s="20" t="e">
        <f ca="1">SUMIF(#REF!,"*-Si-VEQ-*-"&amp;$A329&amp;"-"&amp;O$2,INDIRECT("'BD Ppto'!"&amp;#REF!))</f>
        <v>#REF!</v>
      </c>
      <c r="Q329" s="21" t="e">
        <f ca="1">SUMIF(#REF!,"*-Si-USD-*-"&amp;$A329&amp;"-"&amp;O$2,INDIRECT("'BD Ppto'!"&amp;#REF!))</f>
        <v>#REF!</v>
      </c>
      <c r="S329" s="27">
        <f ca="1">IFERROR(1000*SUMIF(#REF!,"*-Si-*-*-"&amp;$A329&amp;"-"&amp;T$2,INDIRECT("'BD Ppto'!"&amp;#REF!))/(SUM(T329:V329)*V$415),0)</f>
        <v>0</v>
      </c>
      <c r="T329" s="19" t="e">
        <f ca="1">SUMIF(#REF!,"*-Si-VEF-*-"&amp;$A329&amp;"-"&amp;T$2,INDIRECT("'BD Ppto'!"&amp;#REF!))</f>
        <v>#REF!</v>
      </c>
      <c r="U329" s="20" t="e">
        <f ca="1">SUMIF(#REF!,"*-Si-VEQ-*-"&amp;$A329&amp;"-"&amp;T$2,INDIRECT("'BD Ppto'!"&amp;#REF!))</f>
        <v>#REF!</v>
      </c>
      <c r="V329" s="21" t="e">
        <f ca="1">SUMIF(#REF!,"*-Si-USD-*-"&amp;$A329&amp;"-"&amp;T$2,INDIRECT("'BD Ppto'!"&amp;#REF!))</f>
        <v>#REF!</v>
      </c>
      <c r="X329" s="27">
        <f ca="1">IFERROR(1000*SUMIF(#REF!,"*-Si-*-*-"&amp;$A329&amp;"-"&amp;Y$2,INDIRECT("'BD Ppto'!"&amp;#REF!))/(SUM(Y329:AA329)*AA$415),0)</f>
        <v>0</v>
      </c>
      <c r="Y329" s="19" t="e">
        <f ca="1">SUMIF(#REF!,"*-Si-VEF-*-"&amp;$A329&amp;"-"&amp;Y$2,INDIRECT("'BD Ppto'!"&amp;#REF!))</f>
        <v>#REF!</v>
      </c>
      <c r="Z329" s="20" t="e">
        <f ca="1">SUMIF(#REF!,"*-Si-VEQ-*-"&amp;$A329&amp;"-"&amp;Y$2,INDIRECT("'BD Ppto'!"&amp;#REF!))</f>
        <v>#REF!</v>
      </c>
      <c r="AA329" s="21" t="e">
        <f ca="1">SUMIF(#REF!,"*-Si-USD-*-"&amp;$A329&amp;"-"&amp;Y$2,INDIRECT("'BD Ppto'!"&amp;#REF!))</f>
        <v>#REF!</v>
      </c>
      <c r="AC329" s="28">
        <f ca="1">IFERROR(1000*SUMIF(#REF!,"*-Si-*-Si-"&amp;$A329&amp;"-"&amp;AD$2,INDIRECT("'BD Ppto'!"&amp;#REF!))/(SUM(AD329:AF329)*AF$415),0)</f>
        <v>0</v>
      </c>
      <c r="AD329" s="22" t="e">
        <f ca="1">SUMIF(#REF!,"*-Si-VEF-Si-"&amp;$A329&amp;"-"&amp;AD$2,INDIRECT("'BD Ppto'!"&amp;#REF!))</f>
        <v>#REF!</v>
      </c>
      <c r="AE329" s="23" t="e">
        <f ca="1">SUMIF(#REF!,"*-Si-VEQ-Si-"&amp;$A329&amp;"-"&amp;AD$2,INDIRECT("'BD Ppto'!"&amp;#REF!))</f>
        <v>#REF!</v>
      </c>
      <c r="AF329" s="24" t="e">
        <f ca="1">SUMIF(#REF!,"*-Si-USD-Si-"&amp;$A329&amp;"-"&amp;AD$2,INDIRECT("'BD Ppto'!"&amp;#REF!))</f>
        <v>#REF!</v>
      </c>
      <c r="AI329" s="27">
        <f>IFERROR(1000*SUMIF(#REF!,"*-Si-*-*-"&amp;$A329&amp;"-"&amp;$AJ$2,#REF!)/((SUMIF(#REF!,"*-Si-*-*-"&amp;$A329&amp;"-"&amp;$AJ$2,#REF!))*$AV$6),0)</f>
        <v>0</v>
      </c>
      <c r="AJ329" s="25" t="e">
        <f>SUMIF(#REF!,"*-Si-VEF-*-"&amp;$A329&amp;"-"&amp;$AJ$2,#REF!)</f>
        <v>#REF!</v>
      </c>
      <c r="AK329" s="19" t="e">
        <f>SUMIF(#REF!,"*-Si-VEF-*-"&amp;$A329&amp;"-"&amp;$AJ$2,#REF!)</f>
        <v>#REF!</v>
      </c>
      <c r="AL329" s="19" t="e">
        <f>(SUMIF(#REF!,"*-Si-VEF-*-"&amp;$A329&amp;"-"&amp;$AJ$2,#REF!)*AL$6-SUMIF(#REF!,"*-Si-VEF-*-"&amp;$A329&amp;"-"&amp;$AJ$2,#REF!)*AK$6)/AL$5</f>
        <v>#REF!</v>
      </c>
      <c r="AM329" s="19" t="e">
        <f>(SUMIF(#REF!,"*-Si-VEF-*-"&amp;$A329&amp;"-"&amp;$AJ$2,#REF!)*AM$6-SUMIF(#REF!,"*-Si-VEF-*-"&amp;$A329&amp;"-"&amp;$AJ$2,#REF!)*AL$6)/AM$5</f>
        <v>#REF!</v>
      </c>
      <c r="AN329" s="19" t="e">
        <f>(SUMIF(#REF!,"*-Si-VEF-*-"&amp;$A329&amp;"-"&amp;$AJ$2,#REF!)*AN$6-SUMIF(#REF!,"*-Si-VEF-*-"&amp;$A329&amp;"-"&amp;$AJ$2,#REF!)*AM$6)/AN$5</f>
        <v>#REF!</v>
      </c>
      <c r="AO329" s="19" t="e">
        <f>(SUMIF(#REF!,"*-Si-VEF-*-"&amp;$A329&amp;"-"&amp;$AJ$2,#REF!)*AO$6-SUMIF(#REF!,"*-Si-VEF-*-"&amp;$A329&amp;"-"&amp;$AJ$2,#REF!)*AN$6)/AO$5</f>
        <v>#REF!</v>
      </c>
      <c r="AP329" s="19" t="e">
        <f>(SUMIF(#REF!,"*-Si-VEF-*-"&amp;$A329&amp;"-"&amp;$AJ$2,#REF!)*AP$6-SUMIF(#REF!,"*-Si-VEF-*-"&amp;$A329&amp;"-"&amp;$AJ$2,#REF!)*AO$6)/AP$5</f>
        <v>#REF!</v>
      </c>
      <c r="AQ329" s="19" t="e">
        <f>(SUMIF(#REF!,"*-Si-VEF-*-"&amp;$A329&amp;"-"&amp;$AJ$2,#REF!)*AQ$6-SUMIF(#REF!,"*-Si-VEF-*-"&amp;$A329&amp;"-"&amp;$AJ$2,#REF!)*AP$6)/AQ$5</f>
        <v>#REF!</v>
      </c>
      <c r="AR329" s="19" t="e">
        <f>(SUMIF(#REF!,"*-Si-VEF-*-"&amp;$A329&amp;"-"&amp;$AJ$2,#REF!)*AR$6-SUMIF(#REF!,"*-Si-VEF-*-"&amp;$A329&amp;"-"&amp;$AJ$2,#REF!)*AQ$6)/AR$5</f>
        <v>#REF!</v>
      </c>
      <c r="AS329" s="19" t="e">
        <f>(SUMIF(#REF!,"*-Si-VEF-*-"&amp;$A329&amp;"-"&amp;$AJ$2,#REF!)*AS$6-SUMIF(#REF!,"*-Si-VEF-*-"&amp;$A329&amp;"-"&amp;$AJ$2,#REF!)*AR$6)/AS$5</f>
        <v>#REF!</v>
      </c>
      <c r="AT329" s="19" t="e">
        <f>(SUMIF(#REF!,"*-Si-VEF-*-"&amp;$A329&amp;"-"&amp;$AJ$2,#REF!)*AT$6-SUMIF(#REF!,"*-Si-VEF-*-"&amp;$A329&amp;"-"&amp;$AJ$2,#REF!)*AS$6)/AT$5</f>
        <v>#REF!</v>
      </c>
      <c r="AU329" s="19" t="e">
        <f>(SUMIF(#REF!,"*-Si-VEF-*-"&amp;$A329&amp;"-"&amp;$AJ$2,#REF!)*AU$6-SUMIF(#REF!,"*-Si-VEF-*-"&amp;$A329&amp;"-"&amp;$AJ$2,#REF!)*AT$6)/AU$5</f>
        <v>#REF!</v>
      </c>
      <c r="AV329" s="19" t="e">
        <f>(SUMIF(#REF!,"*-Si-VEF-*-"&amp;$A329&amp;"-"&amp;$AJ$2,#REF!)*AV$6-SUMIF(#REF!,"*-Si-VEF-*-"&amp;$A329&amp;"-"&amp;$AJ$2,#REF!)*AU$6)/AV$5</f>
        <v>#REF!</v>
      </c>
      <c r="AX329" s="25" t="e">
        <f>SUMIF(#REF!,"*-Si-VEQ-*-"&amp;$A329&amp;"-"&amp;$AJ$2,#REF!)</f>
        <v>#REF!</v>
      </c>
      <c r="AY329" s="20" t="e">
        <f>SUMIF(#REF!,"*-Si-VEQ-*-"&amp;$A329&amp;"-"&amp;$AJ$2,#REF!)</f>
        <v>#REF!</v>
      </c>
      <c r="AZ329" s="20" t="e">
        <f>(SUMIF(#REF!,"*-Si-VEQ-*-"&amp;$A329&amp;"-"&amp;$AJ$2,#REF!)*AZ$6-SUMIF(#REF!,"*-Si-VEQ-*-"&amp;$A329&amp;"-"&amp;$AJ$2,#REF!)*AY$6)/AZ$5</f>
        <v>#REF!</v>
      </c>
      <c r="BA329" s="20" t="e">
        <f>(SUMIF(#REF!,"*-Si-VEQ-*-"&amp;$A329&amp;"-"&amp;$AJ$2,#REF!)*BA$6-SUMIF(#REF!,"*-Si-VEQ-*-"&amp;$A329&amp;"-"&amp;$AJ$2,#REF!)*AZ$6)/BA$5</f>
        <v>#REF!</v>
      </c>
      <c r="BB329" s="20" t="e">
        <f>(SUMIF(#REF!,"*-Si-VEQ-*-"&amp;$A329&amp;"-"&amp;$AJ$2,#REF!)*BB$6-SUMIF(#REF!,"*-Si-VEQ-*-"&amp;$A329&amp;"-"&amp;$AJ$2,#REF!)*BA$6)/BB$5</f>
        <v>#REF!</v>
      </c>
      <c r="BC329" s="20" t="e">
        <f>(SUMIF(#REF!,"*-Si-VEQ-*-"&amp;$A329&amp;"-"&amp;$AJ$2,#REF!)*BC$6-SUMIF(#REF!,"*-Si-VEQ-*-"&amp;$A329&amp;"-"&amp;$AJ$2,#REF!)*BB$6)/BC$5</f>
        <v>#REF!</v>
      </c>
      <c r="BD329" s="20" t="e">
        <f>(SUMIF(#REF!,"*-Si-VEQ-*-"&amp;$A329&amp;"-"&amp;$AJ$2,#REF!)*BD$6-SUMIF(#REF!,"*-Si-VEQ-*-"&amp;$A329&amp;"-"&amp;$AJ$2,#REF!)*BC$6)/BD$5</f>
        <v>#REF!</v>
      </c>
      <c r="BE329" s="20" t="e">
        <f>(SUMIF(#REF!,"*-Si-VEQ-*-"&amp;$A329&amp;"-"&amp;$AJ$2,#REF!)*BE$6-SUMIF(#REF!,"*-Si-VEQ-*-"&amp;$A329&amp;"-"&amp;$AJ$2,#REF!)*BD$6)/BE$5</f>
        <v>#REF!</v>
      </c>
      <c r="BF329" s="20" t="e">
        <f>(SUMIF(#REF!,"*-Si-VEQ-*-"&amp;$A329&amp;"-"&amp;$AJ$2,#REF!)*BF$6-SUMIF(#REF!,"*-Si-VEQ-*-"&amp;$A329&amp;"-"&amp;$AJ$2,#REF!)*BE$6)/BF$5</f>
        <v>#REF!</v>
      </c>
      <c r="BG329" s="20" t="e">
        <f>(SUMIF(#REF!,"*-Si-VEQ-*-"&amp;$A329&amp;"-"&amp;$AJ$2,#REF!)*BG$6-SUMIF(#REF!,"*-Si-VEQ-*-"&amp;$A329&amp;"-"&amp;$AJ$2,#REF!)*BF$6)/BG$5</f>
        <v>#REF!</v>
      </c>
      <c r="BH329" s="20" t="e">
        <f>(SUMIF(#REF!,"*-Si-VEQ-*-"&amp;$A329&amp;"-"&amp;$AJ$2,#REF!)*BH$6-SUMIF(#REF!,"*-Si-VEQ-*-"&amp;$A329&amp;"-"&amp;$AJ$2,#REF!)*BG$6)/BH$5</f>
        <v>#REF!</v>
      </c>
      <c r="BI329" s="20" t="e">
        <f>(SUMIF(#REF!,"*-Si-VEQ-*-"&amp;$A329&amp;"-"&amp;$AJ$2,#REF!)*BI$6-SUMIF(#REF!,"*-Si-VEQ-*-"&amp;$A329&amp;"-"&amp;$AJ$2,#REF!)*BH$6)/BI$5</f>
        <v>#REF!</v>
      </c>
      <c r="BJ329" s="20" t="e">
        <f>(SUMIF(#REF!,"*-Si-VEQ-*-"&amp;$A329&amp;"-"&amp;$AJ$2,#REF!)*BJ$6-SUMIF(#REF!,"*-Si-VEQ-*-"&amp;$A329&amp;"-"&amp;$AJ$2,#REF!)*BI$6)/BJ$5</f>
        <v>#REF!</v>
      </c>
      <c r="BL329" s="25" t="e">
        <f>SUMIF(#REF!,"*-Si-USD-*-"&amp;$A329&amp;"-"&amp;$AJ$2,#REF!)</f>
        <v>#REF!</v>
      </c>
      <c r="BM329" s="21" t="e">
        <f>SUMIF(#REF!,"*-Si-USD-*-"&amp;$A329&amp;"-"&amp;$AJ$2,#REF!)</f>
        <v>#REF!</v>
      </c>
      <c r="BN329" s="21" t="e">
        <f>(SUMIF(#REF!,"*-Si-USD-*-"&amp;$A329&amp;"-"&amp;$AJ$2,#REF!)*BN$6-SUMIF(#REF!,"*-Si-USD-*-"&amp;$A329&amp;"-"&amp;$AJ$2,#REF!)*BM$6)/BN$5</f>
        <v>#REF!</v>
      </c>
      <c r="BO329" s="21" t="e">
        <f>(SUMIF(#REF!,"*-Si-USD-*-"&amp;$A329&amp;"-"&amp;$AJ$2,#REF!)*BO$6-SUMIF(#REF!,"*-Si-USD-*-"&amp;$A329&amp;"-"&amp;$AJ$2,#REF!)*BN$6)/BO$5</f>
        <v>#REF!</v>
      </c>
      <c r="BP329" s="21" t="e">
        <f>(SUMIF(#REF!,"*-Si-USD-*-"&amp;$A329&amp;"-"&amp;$AJ$2,#REF!)*BP$6-SUMIF(#REF!,"*-Si-USD-*-"&amp;$A329&amp;"-"&amp;$AJ$2,#REF!)*BO$6)/BP$5</f>
        <v>#REF!</v>
      </c>
      <c r="BQ329" s="21" t="e">
        <f>(SUMIF(#REF!,"*-Si-USD-*-"&amp;$A329&amp;"-"&amp;$AJ$2,#REF!)*BQ$6-SUMIF(#REF!,"*-Si-USD-*-"&amp;$A329&amp;"-"&amp;$AJ$2,#REF!)*BP$6)/BQ$5</f>
        <v>#REF!</v>
      </c>
      <c r="BR329" s="21" t="e">
        <f>(SUMIF(#REF!,"*-Si-USD-*-"&amp;$A329&amp;"-"&amp;$AJ$2,#REF!)*BR$6-SUMIF(#REF!,"*-Si-USD-*-"&amp;$A329&amp;"-"&amp;$AJ$2,#REF!)*BQ$6)/BR$5</f>
        <v>#REF!</v>
      </c>
      <c r="BS329" s="21" t="e">
        <f>(SUMIF(#REF!,"*-Si-USD-*-"&amp;$A329&amp;"-"&amp;$AJ$2,#REF!)*BS$6-SUMIF(#REF!,"*-Si-USD-*-"&amp;$A329&amp;"-"&amp;$AJ$2,#REF!)*BR$6)/BS$5</f>
        <v>#REF!</v>
      </c>
      <c r="BT329" s="21" t="e">
        <f>(SUMIF(#REF!,"*-Si-USD-*-"&amp;$A329&amp;"-"&amp;$AJ$2,#REF!)*BT$6-SUMIF(#REF!,"*-Si-USD-*-"&amp;$A329&amp;"-"&amp;$AJ$2,#REF!)*BS$6)/BT$5</f>
        <v>#REF!</v>
      </c>
      <c r="BU329" s="21" t="e">
        <f>(SUMIF(#REF!,"*-Si-USD-*-"&amp;$A329&amp;"-"&amp;$AJ$2,#REF!)*BU$6-SUMIF(#REF!,"*-Si-USD-*-"&amp;$A329&amp;"-"&amp;$AJ$2,#REF!)*BT$6)/BU$5</f>
        <v>#REF!</v>
      </c>
      <c r="BV329" s="21" t="e">
        <f>(SUMIF(#REF!,"*-Si-USD-*-"&amp;$A329&amp;"-"&amp;$AJ$2,#REF!)*BV$6-SUMIF(#REF!,"*-Si-USD-*-"&amp;$A329&amp;"-"&amp;$AJ$2,#REF!)*BU$6)/BV$5</f>
        <v>#REF!</v>
      </c>
      <c r="BW329" s="21" t="e">
        <f>(SUMIF(#REF!,"*-Si-USD-*-"&amp;$A329&amp;"-"&amp;$AJ$2,#REF!)*BW$6-SUMIF(#REF!,"*-Si-USD-*-"&amp;$A329&amp;"-"&amp;$AJ$2,#REF!)*BV$6)/BW$5</f>
        <v>#REF!</v>
      </c>
      <c r="BX329" s="21" t="e">
        <f>(SUMIF(#REF!,"*-Si-USD-*-"&amp;$A329&amp;"-"&amp;$AJ$2,#REF!)*BX$6-SUMIF(#REF!,"*-Si-USD-*-"&amp;$A329&amp;"-"&amp;$AJ$2,#REF!)*BW$6)/BX$5</f>
        <v>#REF!</v>
      </c>
      <c r="CB329" s="28">
        <f>IFERROR(1000*SUMIF(#REF!,"*-Si-*-Si-"&amp;$A329&amp;"-"&amp;$AJ$2,#REF!)/(SUM(CC329:CE329)*$BX$6),0)</f>
        <v>0</v>
      </c>
      <c r="CC329" s="22" t="e">
        <f>SUMIF(#REF!,"*-Si-VEF-Si-"&amp;$A329&amp;"-"&amp;$AJ$2,#REF!)</f>
        <v>#REF!</v>
      </c>
      <c r="CD329" s="23" t="e">
        <f>SUMIF(#REF!,"*-Si-VEQ-Si-"&amp;$A329&amp;"-"&amp;$AJ$2,#REF!)</f>
        <v>#REF!</v>
      </c>
      <c r="CE329" s="24" t="e">
        <f>SUMIF(#REF!,"*-Si-USD-Si-"&amp;$A329&amp;"-"&amp;$AJ$2,#REF!)</f>
        <v>#REF!</v>
      </c>
      <c r="CI329" s="15" t="str">
        <f t="shared" ref="CI329:CI392" si="61">"E"&amp;TEXT(ROW(CJ329),"000")</f>
        <v>E329</v>
      </c>
      <c r="CK329" s="16">
        <v>5</v>
      </c>
      <c r="CL329" s="16">
        <v>4</v>
      </c>
      <c r="CM329" s="16">
        <v>4</v>
      </c>
    </row>
    <row r="330" spans="1:91" ht="20.100000000000001" customHeight="1" x14ac:dyDescent="0.25">
      <c r="A330" s="18" t="s">
        <v>504</v>
      </c>
      <c r="E330" s="15" t="s">
        <v>504</v>
      </c>
      <c r="G330" s="15" t="str">
        <f t="shared" si="60"/>
        <v>D330</v>
      </c>
      <c r="I330" s="27">
        <f ca="1">IFERROR(1000*SUMIF(#REF!,"*-Si-*-*-"&amp;$A330&amp;"-"&amp;J$2,INDIRECT("'BD Ppto'!"&amp;#REF!))/(SUM(J330:L330)*L$415),0)</f>
        <v>0</v>
      </c>
      <c r="J330" s="19" t="e">
        <f ca="1">SUMIF(#REF!,"*-Si-VEF-*-"&amp;$A330&amp;"-"&amp;$J$2,INDIRECT("'BD Ppto'!"&amp;#REF!))</f>
        <v>#REF!</v>
      </c>
      <c r="K330" s="20" t="e">
        <f ca="1">SUMIF(#REF!,"*-Si-VEQ-*-"&amp;$A330&amp;"-"&amp;$J$2,INDIRECT("'BD Ppto'!"&amp;#REF!))</f>
        <v>#REF!</v>
      </c>
      <c r="L330" s="21" t="e">
        <f ca="1">SUMIF(#REF!,"*-Si-USD-*-"&amp;$A330&amp;"-"&amp;$J$2,INDIRECT("'BD Ppto'!"&amp;#REF!))</f>
        <v>#REF!</v>
      </c>
      <c r="N330" s="27">
        <f ca="1">IFERROR(1000*SUMIF(#REF!,"*-Si-*-*-"&amp;$A330&amp;"-"&amp;O$2,INDIRECT("'BD Ppto'!"&amp;#REF!))/(SUM(O330:Q330)*Q$415),0)</f>
        <v>0</v>
      </c>
      <c r="O330" s="19" t="e">
        <f ca="1">SUMIF(#REF!,"*-Si-VEF-*-"&amp;$A330&amp;"-"&amp;O$2,INDIRECT("'BD Ppto'!"&amp;#REF!))</f>
        <v>#REF!</v>
      </c>
      <c r="P330" s="20" t="e">
        <f ca="1">SUMIF(#REF!,"*-Si-VEQ-*-"&amp;$A330&amp;"-"&amp;O$2,INDIRECT("'BD Ppto'!"&amp;#REF!))</f>
        <v>#REF!</v>
      </c>
      <c r="Q330" s="21" t="e">
        <f ca="1">SUMIF(#REF!,"*-Si-USD-*-"&amp;$A330&amp;"-"&amp;O$2,INDIRECT("'BD Ppto'!"&amp;#REF!))</f>
        <v>#REF!</v>
      </c>
      <c r="S330" s="27">
        <f ca="1">IFERROR(1000*SUMIF(#REF!,"*-Si-*-*-"&amp;$A330&amp;"-"&amp;T$2,INDIRECT("'BD Ppto'!"&amp;#REF!))/(SUM(T330:V330)*V$415),0)</f>
        <v>0</v>
      </c>
      <c r="T330" s="19" t="e">
        <f ca="1">SUMIF(#REF!,"*-Si-VEF-*-"&amp;$A330&amp;"-"&amp;T$2,INDIRECT("'BD Ppto'!"&amp;#REF!))</f>
        <v>#REF!</v>
      </c>
      <c r="U330" s="20" t="e">
        <f ca="1">SUMIF(#REF!,"*-Si-VEQ-*-"&amp;$A330&amp;"-"&amp;T$2,INDIRECT("'BD Ppto'!"&amp;#REF!))</f>
        <v>#REF!</v>
      </c>
      <c r="V330" s="21" t="e">
        <f ca="1">SUMIF(#REF!,"*-Si-USD-*-"&amp;$A330&amp;"-"&amp;T$2,INDIRECT("'BD Ppto'!"&amp;#REF!))</f>
        <v>#REF!</v>
      </c>
      <c r="X330" s="27">
        <f ca="1">IFERROR(1000*SUMIF(#REF!,"*-Si-*-*-"&amp;$A330&amp;"-"&amp;Y$2,INDIRECT("'BD Ppto'!"&amp;#REF!))/(SUM(Y330:AA330)*AA$415),0)</f>
        <v>0</v>
      </c>
      <c r="Y330" s="19" t="e">
        <f ca="1">SUMIF(#REF!,"*-Si-VEF-*-"&amp;$A330&amp;"-"&amp;Y$2,INDIRECT("'BD Ppto'!"&amp;#REF!))</f>
        <v>#REF!</v>
      </c>
      <c r="Z330" s="20" t="e">
        <f ca="1">SUMIF(#REF!,"*-Si-VEQ-*-"&amp;$A330&amp;"-"&amp;Y$2,INDIRECT("'BD Ppto'!"&amp;#REF!))</f>
        <v>#REF!</v>
      </c>
      <c r="AA330" s="21" t="e">
        <f ca="1">SUMIF(#REF!,"*-Si-USD-*-"&amp;$A330&amp;"-"&amp;Y$2,INDIRECT("'BD Ppto'!"&amp;#REF!))</f>
        <v>#REF!</v>
      </c>
      <c r="AC330" s="28">
        <f ca="1">IFERROR(1000*SUMIF(#REF!,"*-Si-*-Si-"&amp;$A330&amp;"-"&amp;AD$2,INDIRECT("'BD Ppto'!"&amp;#REF!))/(SUM(AD330:AF330)*AF$415),0)</f>
        <v>0</v>
      </c>
      <c r="AD330" s="22" t="e">
        <f ca="1">SUMIF(#REF!,"*-Si-VEF-Si-"&amp;$A330&amp;"-"&amp;AD$2,INDIRECT("'BD Ppto'!"&amp;#REF!))</f>
        <v>#REF!</v>
      </c>
      <c r="AE330" s="23" t="e">
        <f ca="1">SUMIF(#REF!,"*-Si-VEQ-Si-"&amp;$A330&amp;"-"&amp;AD$2,INDIRECT("'BD Ppto'!"&amp;#REF!))</f>
        <v>#REF!</v>
      </c>
      <c r="AF330" s="24" t="e">
        <f ca="1">SUMIF(#REF!,"*-Si-USD-Si-"&amp;$A330&amp;"-"&amp;AD$2,INDIRECT("'BD Ppto'!"&amp;#REF!))</f>
        <v>#REF!</v>
      </c>
      <c r="AI330" s="27">
        <f>IFERROR(1000*SUMIF(#REF!,"*-Si-*-*-"&amp;$A330&amp;"-"&amp;$AJ$2,#REF!)/((SUMIF(#REF!,"*-Si-*-*-"&amp;$A330&amp;"-"&amp;$AJ$2,#REF!))*$AV$6),0)</f>
        <v>0</v>
      </c>
      <c r="AJ330" s="25" t="e">
        <f>SUMIF(#REF!,"*-Si-VEF-*-"&amp;$A330&amp;"-"&amp;$AJ$2,#REF!)</f>
        <v>#REF!</v>
      </c>
      <c r="AK330" s="19" t="e">
        <f>SUMIF(#REF!,"*-Si-VEF-*-"&amp;$A330&amp;"-"&amp;$AJ$2,#REF!)</f>
        <v>#REF!</v>
      </c>
      <c r="AL330" s="19" t="e">
        <f>(SUMIF(#REF!,"*-Si-VEF-*-"&amp;$A330&amp;"-"&amp;$AJ$2,#REF!)*AL$6-SUMIF(#REF!,"*-Si-VEF-*-"&amp;$A330&amp;"-"&amp;$AJ$2,#REF!)*AK$6)/AL$5</f>
        <v>#REF!</v>
      </c>
      <c r="AM330" s="19" t="e">
        <f>(SUMIF(#REF!,"*-Si-VEF-*-"&amp;$A330&amp;"-"&amp;$AJ$2,#REF!)*AM$6-SUMIF(#REF!,"*-Si-VEF-*-"&amp;$A330&amp;"-"&amp;$AJ$2,#REF!)*AL$6)/AM$5</f>
        <v>#REF!</v>
      </c>
      <c r="AN330" s="19" t="e">
        <f>(SUMIF(#REF!,"*-Si-VEF-*-"&amp;$A330&amp;"-"&amp;$AJ$2,#REF!)*AN$6-SUMIF(#REF!,"*-Si-VEF-*-"&amp;$A330&amp;"-"&amp;$AJ$2,#REF!)*AM$6)/AN$5</f>
        <v>#REF!</v>
      </c>
      <c r="AO330" s="19" t="e">
        <f>(SUMIF(#REF!,"*-Si-VEF-*-"&amp;$A330&amp;"-"&amp;$AJ$2,#REF!)*AO$6-SUMIF(#REF!,"*-Si-VEF-*-"&amp;$A330&amp;"-"&amp;$AJ$2,#REF!)*AN$6)/AO$5</f>
        <v>#REF!</v>
      </c>
      <c r="AP330" s="19" t="e">
        <f>(SUMIF(#REF!,"*-Si-VEF-*-"&amp;$A330&amp;"-"&amp;$AJ$2,#REF!)*AP$6-SUMIF(#REF!,"*-Si-VEF-*-"&amp;$A330&amp;"-"&amp;$AJ$2,#REF!)*AO$6)/AP$5</f>
        <v>#REF!</v>
      </c>
      <c r="AQ330" s="19" t="e">
        <f>(SUMIF(#REF!,"*-Si-VEF-*-"&amp;$A330&amp;"-"&amp;$AJ$2,#REF!)*AQ$6-SUMIF(#REF!,"*-Si-VEF-*-"&amp;$A330&amp;"-"&amp;$AJ$2,#REF!)*AP$6)/AQ$5</f>
        <v>#REF!</v>
      </c>
      <c r="AR330" s="19" t="e">
        <f>(SUMIF(#REF!,"*-Si-VEF-*-"&amp;$A330&amp;"-"&amp;$AJ$2,#REF!)*AR$6-SUMIF(#REF!,"*-Si-VEF-*-"&amp;$A330&amp;"-"&amp;$AJ$2,#REF!)*AQ$6)/AR$5</f>
        <v>#REF!</v>
      </c>
      <c r="AS330" s="19" t="e">
        <f>(SUMIF(#REF!,"*-Si-VEF-*-"&amp;$A330&amp;"-"&amp;$AJ$2,#REF!)*AS$6-SUMIF(#REF!,"*-Si-VEF-*-"&amp;$A330&amp;"-"&amp;$AJ$2,#REF!)*AR$6)/AS$5</f>
        <v>#REF!</v>
      </c>
      <c r="AT330" s="19" t="e">
        <f>(SUMIF(#REF!,"*-Si-VEF-*-"&amp;$A330&amp;"-"&amp;$AJ$2,#REF!)*AT$6-SUMIF(#REF!,"*-Si-VEF-*-"&amp;$A330&amp;"-"&amp;$AJ$2,#REF!)*AS$6)/AT$5</f>
        <v>#REF!</v>
      </c>
      <c r="AU330" s="19" t="e">
        <f>(SUMIF(#REF!,"*-Si-VEF-*-"&amp;$A330&amp;"-"&amp;$AJ$2,#REF!)*AU$6-SUMIF(#REF!,"*-Si-VEF-*-"&amp;$A330&amp;"-"&amp;$AJ$2,#REF!)*AT$6)/AU$5</f>
        <v>#REF!</v>
      </c>
      <c r="AV330" s="19" t="e">
        <f>(SUMIF(#REF!,"*-Si-VEF-*-"&amp;$A330&amp;"-"&amp;$AJ$2,#REF!)*AV$6-SUMIF(#REF!,"*-Si-VEF-*-"&amp;$A330&amp;"-"&amp;$AJ$2,#REF!)*AU$6)/AV$5</f>
        <v>#REF!</v>
      </c>
      <c r="AX330" s="25" t="e">
        <f>SUMIF(#REF!,"*-Si-VEQ-*-"&amp;$A330&amp;"-"&amp;$AJ$2,#REF!)</f>
        <v>#REF!</v>
      </c>
      <c r="AY330" s="20" t="e">
        <f>SUMIF(#REF!,"*-Si-VEQ-*-"&amp;$A330&amp;"-"&amp;$AJ$2,#REF!)</f>
        <v>#REF!</v>
      </c>
      <c r="AZ330" s="20" t="e">
        <f>(SUMIF(#REF!,"*-Si-VEQ-*-"&amp;$A330&amp;"-"&amp;$AJ$2,#REF!)*AZ$6-SUMIF(#REF!,"*-Si-VEQ-*-"&amp;$A330&amp;"-"&amp;$AJ$2,#REF!)*AY$6)/AZ$5</f>
        <v>#REF!</v>
      </c>
      <c r="BA330" s="20" t="e">
        <f>(SUMIF(#REF!,"*-Si-VEQ-*-"&amp;$A330&amp;"-"&amp;$AJ$2,#REF!)*BA$6-SUMIF(#REF!,"*-Si-VEQ-*-"&amp;$A330&amp;"-"&amp;$AJ$2,#REF!)*AZ$6)/BA$5</f>
        <v>#REF!</v>
      </c>
      <c r="BB330" s="20" t="e">
        <f>(SUMIF(#REF!,"*-Si-VEQ-*-"&amp;$A330&amp;"-"&amp;$AJ$2,#REF!)*BB$6-SUMIF(#REF!,"*-Si-VEQ-*-"&amp;$A330&amp;"-"&amp;$AJ$2,#REF!)*BA$6)/BB$5</f>
        <v>#REF!</v>
      </c>
      <c r="BC330" s="20" t="e">
        <f>(SUMIF(#REF!,"*-Si-VEQ-*-"&amp;$A330&amp;"-"&amp;$AJ$2,#REF!)*BC$6-SUMIF(#REF!,"*-Si-VEQ-*-"&amp;$A330&amp;"-"&amp;$AJ$2,#REF!)*BB$6)/BC$5</f>
        <v>#REF!</v>
      </c>
      <c r="BD330" s="20" t="e">
        <f>(SUMIF(#REF!,"*-Si-VEQ-*-"&amp;$A330&amp;"-"&amp;$AJ$2,#REF!)*BD$6-SUMIF(#REF!,"*-Si-VEQ-*-"&amp;$A330&amp;"-"&amp;$AJ$2,#REF!)*BC$6)/BD$5</f>
        <v>#REF!</v>
      </c>
      <c r="BE330" s="20" t="e">
        <f>(SUMIF(#REF!,"*-Si-VEQ-*-"&amp;$A330&amp;"-"&amp;$AJ$2,#REF!)*BE$6-SUMIF(#REF!,"*-Si-VEQ-*-"&amp;$A330&amp;"-"&amp;$AJ$2,#REF!)*BD$6)/BE$5</f>
        <v>#REF!</v>
      </c>
      <c r="BF330" s="20" t="e">
        <f>(SUMIF(#REF!,"*-Si-VEQ-*-"&amp;$A330&amp;"-"&amp;$AJ$2,#REF!)*BF$6-SUMIF(#REF!,"*-Si-VEQ-*-"&amp;$A330&amp;"-"&amp;$AJ$2,#REF!)*BE$6)/BF$5</f>
        <v>#REF!</v>
      </c>
      <c r="BG330" s="20" t="e">
        <f>(SUMIF(#REF!,"*-Si-VEQ-*-"&amp;$A330&amp;"-"&amp;$AJ$2,#REF!)*BG$6-SUMIF(#REF!,"*-Si-VEQ-*-"&amp;$A330&amp;"-"&amp;$AJ$2,#REF!)*BF$6)/BG$5</f>
        <v>#REF!</v>
      </c>
      <c r="BH330" s="20" t="e">
        <f>(SUMIF(#REF!,"*-Si-VEQ-*-"&amp;$A330&amp;"-"&amp;$AJ$2,#REF!)*BH$6-SUMIF(#REF!,"*-Si-VEQ-*-"&amp;$A330&amp;"-"&amp;$AJ$2,#REF!)*BG$6)/BH$5</f>
        <v>#REF!</v>
      </c>
      <c r="BI330" s="20" t="e">
        <f>(SUMIF(#REF!,"*-Si-VEQ-*-"&amp;$A330&amp;"-"&amp;$AJ$2,#REF!)*BI$6-SUMIF(#REF!,"*-Si-VEQ-*-"&amp;$A330&amp;"-"&amp;$AJ$2,#REF!)*BH$6)/BI$5</f>
        <v>#REF!</v>
      </c>
      <c r="BJ330" s="20" t="e">
        <f>(SUMIF(#REF!,"*-Si-VEQ-*-"&amp;$A330&amp;"-"&amp;$AJ$2,#REF!)*BJ$6-SUMIF(#REF!,"*-Si-VEQ-*-"&amp;$A330&amp;"-"&amp;$AJ$2,#REF!)*BI$6)/BJ$5</f>
        <v>#REF!</v>
      </c>
      <c r="BL330" s="25" t="e">
        <f>SUMIF(#REF!,"*-Si-USD-*-"&amp;$A330&amp;"-"&amp;$AJ$2,#REF!)</f>
        <v>#REF!</v>
      </c>
      <c r="BM330" s="21" t="e">
        <f>SUMIF(#REF!,"*-Si-USD-*-"&amp;$A330&amp;"-"&amp;$AJ$2,#REF!)</f>
        <v>#REF!</v>
      </c>
      <c r="BN330" s="21" t="e">
        <f>(SUMIF(#REF!,"*-Si-USD-*-"&amp;$A330&amp;"-"&amp;$AJ$2,#REF!)*BN$6-SUMIF(#REF!,"*-Si-USD-*-"&amp;$A330&amp;"-"&amp;$AJ$2,#REF!)*BM$6)/BN$5</f>
        <v>#REF!</v>
      </c>
      <c r="BO330" s="21" t="e">
        <f>(SUMIF(#REF!,"*-Si-USD-*-"&amp;$A330&amp;"-"&amp;$AJ$2,#REF!)*BO$6-SUMIF(#REF!,"*-Si-USD-*-"&amp;$A330&amp;"-"&amp;$AJ$2,#REF!)*BN$6)/BO$5</f>
        <v>#REF!</v>
      </c>
      <c r="BP330" s="21" t="e">
        <f>(SUMIF(#REF!,"*-Si-USD-*-"&amp;$A330&amp;"-"&amp;$AJ$2,#REF!)*BP$6-SUMIF(#REF!,"*-Si-USD-*-"&amp;$A330&amp;"-"&amp;$AJ$2,#REF!)*BO$6)/BP$5</f>
        <v>#REF!</v>
      </c>
      <c r="BQ330" s="21" t="e">
        <f>(SUMIF(#REF!,"*-Si-USD-*-"&amp;$A330&amp;"-"&amp;$AJ$2,#REF!)*BQ$6-SUMIF(#REF!,"*-Si-USD-*-"&amp;$A330&amp;"-"&amp;$AJ$2,#REF!)*BP$6)/BQ$5</f>
        <v>#REF!</v>
      </c>
      <c r="BR330" s="21" t="e">
        <f>(SUMIF(#REF!,"*-Si-USD-*-"&amp;$A330&amp;"-"&amp;$AJ$2,#REF!)*BR$6-SUMIF(#REF!,"*-Si-USD-*-"&amp;$A330&amp;"-"&amp;$AJ$2,#REF!)*BQ$6)/BR$5</f>
        <v>#REF!</v>
      </c>
      <c r="BS330" s="21" t="e">
        <f>(SUMIF(#REF!,"*-Si-USD-*-"&amp;$A330&amp;"-"&amp;$AJ$2,#REF!)*BS$6-SUMIF(#REF!,"*-Si-USD-*-"&amp;$A330&amp;"-"&amp;$AJ$2,#REF!)*BR$6)/BS$5</f>
        <v>#REF!</v>
      </c>
      <c r="BT330" s="21" t="e">
        <f>(SUMIF(#REF!,"*-Si-USD-*-"&amp;$A330&amp;"-"&amp;$AJ$2,#REF!)*BT$6-SUMIF(#REF!,"*-Si-USD-*-"&amp;$A330&amp;"-"&amp;$AJ$2,#REF!)*BS$6)/BT$5</f>
        <v>#REF!</v>
      </c>
      <c r="BU330" s="21" t="e">
        <f>(SUMIF(#REF!,"*-Si-USD-*-"&amp;$A330&amp;"-"&amp;$AJ$2,#REF!)*BU$6-SUMIF(#REF!,"*-Si-USD-*-"&amp;$A330&amp;"-"&amp;$AJ$2,#REF!)*BT$6)/BU$5</f>
        <v>#REF!</v>
      </c>
      <c r="BV330" s="21" t="e">
        <f>(SUMIF(#REF!,"*-Si-USD-*-"&amp;$A330&amp;"-"&amp;$AJ$2,#REF!)*BV$6-SUMIF(#REF!,"*-Si-USD-*-"&amp;$A330&amp;"-"&amp;$AJ$2,#REF!)*BU$6)/BV$5</f>
        <v>#REF!</v>
      </c>
      <c r="BW330" s="21" t="e">
        <f>(SUMIF(#REF!,"*-Si-USD-*-"&amp;$A330&amp;"-"&amp;$AJ$2,#REF!)*BW$6-SUMIF(#REF!,"*-Si-USD-*-"&amp;$A330&amp;"-"&amp;$AJ$2,#REF!)*BV$6)/BW$5</f>
        <v>#REF!</v>
      </c>
      <c r="BX330" s="21" t="e">
        <f>(SUMIF(#REF!,"*-Si-USD-*-"&amp;$A330&amp;"-"&amp;$AJ$2,#REF!)*BX$6-SUMIF(#REF!,"*-Si-USD-*-"&amp;$A330&amp;"-"&amp;$AJ$2,#REF!)*BW$6)/BX$5</f>
        <v>#REF!</v>
      </c>
      <c r="CB330" s="28">
        <f>IFERROR(1000*SUMIF(#REF!,"*-Si-*-Si-"&amp;$A330&amp;"-"&amp;$AJ$2,#REF!)/(SUM(CC330:CE330)*$BX$6),0)</f>
        <v>0</v>
      </c>
      <c r="CC330" s="22" t="e">
        <f>SUMIF(#REF!,"*-Si-VEF-Si-"&amp;$A330&amp;"-"&amp;$AJ$2,#REF!)</f>
        <v>#REF!</v>
      </c>
      <c r="CD330" s="23" t="e">
        <f>SUMIF(#REF!,"*-Si-VEQ-Si-"&amp;$A330&amp;"-"&amp;$AJ$2,#REF!)</f>
        <v>#REF!</v>
      </c>
      <c r="CE330" s="24" t="e">
        <f>SUMIF(#REF!,"*-Si-USD-Si-"&amp;$A330&amp;"-"&amp;$AJ$2,#REF!)</f>
        <v>#REF!</v>
      </c>
      <c r="CI330" s="15" t="str">
        <f t="shared" si="61"/>
        <v>E330</v>
      </c>
      <c r="CK330" s="16">
        <v>5</v>
      </c>
      <c r="CL330" s="16">
        <v>4</v>
      </c>
      <c r="CM330" s="16">
        <v>4</v>
      </c>
    </row>
    <row r="331" spans="1:91" ht="20.100000000000001" customHeight="1" x14ac:dyDescent="0.25">
      <c r="A331" s="18" t="s">
        <v>505</v>
      </c>
      <c r="E331" s="15" t="s">
        <v>505</v>
      </c>
      <c r="G331" s="15" t="str">
        <f t="shared" si="60"/>
        <v>D331</v>
      </c>
      <c r="I331" s="27">
        <f ca="1">IFERROR(1000*SUMIF(#REF!,"*-Si-*-*-"&amp;$A331&amp;"-"&amp;J$2,INDIRECT("'BD Ppto'!"&amp;#REF!))/(SUM(J331:L331)*L$415),0)</f>
        <v>0</v>
      </c>
      <c r="J331" s="19" t="e">
        <f ca="1">SUMIF(#REF!,"*-Si-VEF-*-"&amp;$A331&amp;"-"&amp;$J$2,INDIRECT("'BD Ppto'!"&amp;#REF!))</f>
        <v>#REF!</v>
      </c>
      <c r="K331" s="20" t="e">
        <f ca="1">SUMIF(#REF!,"*-Si-VEQ-*-"&amp;$A331&amp;"-"&amp;$J$2,INDIRECT("'BD Ppto'!"&amp;#REF!))</f>
        <v>#REF!</v>
      </c>
      <c r="L331" s="21" t="e">
        <f ca="1">SUMIF(#REF!,"*-Si-USD-*-"&amp;$A331&amp;"-"&amp;$J$2,INDIRECT("'BD Ppto'!"&amp;#REF!))</f>
        <v>#REF!</v>
      </c>
      <c r="N331" s="27">
        <f ca="1">IFERROR(1000*SUMIF(#REF!,"*-Si-*-*-"&amp;$A331&amp;"-"&amp;O$2,INDIRECT("'BD Ppto'!"&amp;#REF!))/(SUM(O331:Q331)*Q$415),0)</f>
        <v>0</v>
      </c>
      <c r="O331" s="19" t="e">
        <f ca="1">SUMIF(#REF!,"*-Si-VEF-*-"&amp;$A331&amp;"-"&amp;O$2,INDIRECT("'BD Ppto'!"&amp;#REF!))</f>
        <v>#REF!</v>
      </c>
      <c r="P331" s="20" t="e">
        <f ca="1">SUMIF(#REF!,"*-Si-VEQ-*-"&amp;$A331&amp;"-"&amp;O$2,INDIRECT("'BD Ppto'!"&amp;#REF!))</f>
        <v>#REF!</v>
      </c>
      <c r="Q331" s="21" t="e">
        <f ca="1">SUMIF(#REF!,"*-Si-USD-*-"&amp;$A331&amp;"-"&amp;O$2,INDIRECT("'BD Ppto'!"&amp;#REF!))</f>
        <v>#REF!</v>
      </c>
      <c r="S331" s="27">
        <f ca="1">IFERROR(1000*SUMIF(#REF!,"*-Si-*-*-"&amp;$A331&amp;"-"&amp;T$2,INDIRECT("'BD Ppto'!"&amp;#REF!))/(SUM(T331:V331)*V$415),0)</f>
        <v>0</v>
      </c>
      <c r="T331" s="19" t="e">
        <f ca="1">SUMIF(#REF!,"*-Si-VEF-*-"&amp;$A331&amp;"-"&amp;T$2,INDIRECT("'BD Ppto'!"&amp;#REF!))</f>
        <v>#REF!</v>
      </c>
      <c r="U331" s="20" t="e">
        <f ca="1">SUMIF(#REF!,"*-Si-VEQ-*-"&amp;$A331&amp;"-"&amp;T$2,INDIRECT("'BD Ppto'!"&amp;#REF!))</f>
        <v>#REF!</v>
      </c>
      <c r="V331" s="21" t="e">
        <f ca="1">SUMIF(#REF!,"*-Si-USD-*-"&amp;$A331&amp;"-"&amp;T$2,INDIRECT("'BD Ppto'!"&amp;#REF!))</f>
        <v>#REF!</v>
      </c>
      <c r="X331" s="27">
        <f ca="1">IFERROR(1000*SUMIF(#REF!,"*-Si-*-*-"&amp;$A331&amp;"-"&amp;Y$2,INDIRECT("'BD Ppto'!"&amp;#REF!))/(SUM(Y331:AA331)*AA$415),0)</f>
        <v>0</v>
      </c>
      <c r="Y331" s="19" t="e">
        <f ca="1">SUMIF(#REF!,"*-Si-VEF-*-"&amp;$A331&amp;"-"&amp;Y$2,INDIRECT("'BD Ppto'!"&amp;#REF!))</f>
        <v>#REF!</v>
      </c>
      <c r="Z331" s="20" t="e">
        <f ca="1">SUMIF(#REF!,"*-Si-VEQ-*-"&amp;$A331&amp;"-"&amp;Y$2,INDIRECT("'BD Ppto'!"&amp;#REF!))</f>
        <v>#REF!</v>
      </c>
      <c r="AA331" s="21" t="e">
        <f ca="1">SUMIF(#REF!,"*-Si-USD-*-"&amp;$A331&amp;"-"&amp;Y$2,INDIRECT("'BD Ppto'!"&amp;#REF!))</f>
        <v>#REF!</v>
      </c>
      <c r="AC331" s="28">
        <f ca="1">IFERROR(1000*SUMIF(#REF!,"*-Si-*-Si-"&amp;$A331&amp;"-"&amp;AD$2,INDIRECT("'BD Ppto'!"&amp;#REF!))/(SUM(AD331:AF331)*AF$415),0)</f>
        <v>0</v>
      </c>
      <c r="AD331" s="22" t="e">
        <f ca="1">SUMIF(#REF!,"*-Si-VEF-Si-"&amp;$A331&amp;"-"&amp;AD$2,INDIRECT("'BD Ppto'!"&amp;#REF!))</f>
        <v>#REF!</v>
      </c>
      <c r="AE331" s="23" t="e">
        <f ca="1">SUMIF(#REF!,"*-Si-VEQ-Si-"&amp;$A331&amp;"-"&amp;AD$2,INDIRECT("'BD Ppto'!"&amp;#REF!))</f>
        <v>#REF!</v>
      </c>
      <c r="AF331" s="24" t="e">
        <f ca="1">SUMIF(#REF!,"*-Si-USD-Si-"&amp;$A331&amp;"-"&amp;AD$2,INDIRECT("'BD Ppto'!"&amp;#REF!))</f>
        <v>#REF!</v>
      </c>
      <c r="AI331" s="27">
        <f>IFERROR(1000*SUMIF(#REF!,"*-Si-*-*-"&amp;$A331&amp;"-"&amp;$AJ$2,#REF!)/((SUMIF(#REF!,"*-Si-*-*-"&amp;$A331&amp;"-"&amp;$AJ$2,#REF!))*$AV$6),0)</f>
        <v>0</v>
      </c>
      <c r="AJ331" s="25" t="e">
        <f>SUMIF(#REF!,"*-Si-VEF-*-"&amp;$A331&amp;"-"&amp;$AJ$2,#REF!)</f>
        <v>#REF!</v>
      </c>
      <c r="AK331" s="19" t="e">
        <f>SUMIF(#REF!,"*-Si-VEF-*-"&amp;$A331&amp;"-"&amp;$AJ$2,#REF!)</f>
        <v>#REF!</v>
      </c>
      <c r="AL331" s="19" t="e">
        <f>(SUMIF(#REF!,"*-Si-VEF-*-"&amp;$A331&amp;"-"&amp;$AJ$2,#REF!)*AL$6-SUMIF(#REF!,"*-Si-VEF-*-"&amp;$A331&amp;"-"&amp;$AJ$2,#REF!)*AK$6)/AL$5</f>
        <v>#REF!</v>
      </c>
      <c r="AM331" s="19" t="e">
        <f>(SUMIF(#REF!,"*-Si-VEF-*-"&amp;$A331&amp;"-"&amp;$AJ$2,#REF!)*AM$6-SUMIF(#REF!,"*-Si-VEF-*-"&amp;$A331&amp;"-"&amp;$AJ$2,#REF!)*AL$6)/AM$5</f>
        <v>#REF!</v>
      </c>
      <c r="AN331" s="19" t="e">
        <f>(SUMIF(#REF!,"*-Si-VEF-*-"&amp;$A331&amp;"-"&amp;$AJ$2,#REF!)*AN$6-SUMIF(#REF!,"*-Si-VEF-*-"&amp;$A331&amp;"-"&amp;$AJ$2,#REF!)*AM$6)/AN$5</f>
        <v>#REF!</v>
      </c>
      <c r="AO331" s="19" t="e">
        <f>(SUMIF(#REF!,"*-Si-VEF-*-"&amp;$A331&amp;"-"&amp;$AJ$2,#REF!)*AO$6-SUMIF(#REF!,"*-Si-VEF-*-"&amp;$A331&amp;"-"&amp;$AJ$2,#REF!)*AN$6)/AO$5</f>
        <v>#REF!</v>
      </c>
      <c r="AP331" s="19" t="e">
        <f>(SUMIF(#REF!,"*-Si-VEF-*-"&amp;$A331&amp;"-"&amp;$AJ$2,#REF!)*AP$6-SUMIF(#REF!,"*-Si-VEF-*-"&amp;$A331&amp;"-"&amp;$AJ$2,#REF!)*AO$6)/AP$5</f>
        <v>#REF!</v>
      </c>
      <c r="AQ331" s="19" t="e">
        <f>(SUMIF(#REF!,"*-Si-VEF-*-"&amp;$A331&amp;"-"&amp;$AJ$2,#REF!)*AQ$6-SUMIF(#REF!,"*-Si-VEF-*-"&amp;$A331&amp;"-"&amp;$AJ$2,#REF!)*AP$6)/AQ$5</f>
        <v>#REF!</v>
      </c>
      <c r="AR331" s="19" t="e">
        <f>(SUMIF(#REF!,"*-Si-VEF-*-"&amp;$A331&amp;"-"&amp;$AJ$2,#REF!)*AR$6-SUMIF(#REF!,"*-Si-VEF-*-"&amp;$A331&amp;"-"&amp;$AJ$2,#REF!)*AQ$6)/AR$5</f>
        <v>#REF!</v>
      </c>
      <c r="AS331" s="19" t="e">
        <f>(SUMIF(#REF!,"*-Si-VEF-*-"&amp;$A331&amp;"-"&amp;$AJ$2,#REF!)*AS$6-SUMIF(#REF!,"*-Si-VEF-*-"&amp;$A331&amp;"-"&amp;$AJ$2,#REF!)*AR$6)/AS$5</f>
        <v>#REF!</v>
      </c>
      <c r="AT331" s="19" t="e">
        <f>(SUMIF(#REF!,"*-Si-VEF-*-"&amp;$A331&amp;"-"&amp;$AJ$2,#REF!)*AT$6-SUMIF(#REF!,"*-Si-VEF-*-"&amp;$A331&amp;"-"&amp;$AJ$2,#REF!)*AS$6)/AT$5</f>
        <v>#REF!</v>
      </c>
      <c r="AU331" s="19" t="e">
        <f>(SUMIF(#REF!,"*-Si-VEF-*-"&amp;$A331&amp;"-"&amp;$AJ$2,#REF!)*AU$6-SUMIF(#REF!,"*-Si-VEF-*-"&amp;$A331&amp;"-"&amp;$AJ$2,#REF!)*AT$6)/AU$5</f>
        <v>#REF!</v>
      </c>
      <c r="AV331" s="19" t="e">
        <f>(SUMIF(#REF!,"*-Si-VEF-*-"&amp;$A331&amp;"-"&amp;$AJ$2,#REF!)*AV$6-SUMIF(#REF!,"*-Si-VEF-*-"&amp;$A331&amp;"-"&amp;$AJ$2,#REF!)*AU$6)/AV$5</f>
        <v>#REF!</v>
      </c>
      <c r="AX331" s="25" t="e">
        <f>SUMIF(#REF!,"*-Si-VEQ-*-"&amp;$A331&amp;"-"&amp;$AJ$2,#REF!)</f>
        <v>#REF!</v>
      </c>
      <c r="AY331" s="20" t="e">
        <f>SUMIF(#REF!,"*-Si-VEQ-*-"&amp;$A331&amp;"-"&amp;$AJ$2,#REF!)</f>
        <v>#REF!</v>
      </c>
      <c r="AZ331" s="20" t="e">
        <f>(SUMIF(#REF!,"*-Si-VEQ-*-"&amp;$A331&amp;"-"&amp;$AJ$2,#REF!)*AZ$6-SUMIF(#REF!,"*-Si-VEQ-*-"&amp;$A331&amp;"-"&amp;$AJ$2,#REF!)*AY$6)/AZ$5</f>
        <v>#REF!</v>
      </c>
      <c r="BA331" s="20" t="e">
        <f>(SUMIF(#REF!,"*-Si-VEQ-*-"&amp;$A331&amp;"-"&amp;$AJ$2,#REF!)*BA$6-SUMIF(#REF!,"*-Si-VEQ-*-"&amp;$A331&amp;"-"&amp;$AJ$2,#REF!)*AZ$6)/BA$5</f>
        <v>#REF!</v>
      </c>
      <c r="BB331" s="20" t="e">
        <f>(SUMIF(#REF!,"*-Si-VEQ-*-"&amp;$A331&amp;"-"&amp;$AJ$2,#REF!)*BB$6-SUMIF(#REF!,"*-Si-VEQ-*-"&amp;$A331&amp;"-"&amp;$AJ$2,#REF!)*BA$6)/BB$5</f>
        <v>#REF!</v>
      </c>
      <c r="BC331" s="20" t="e">
        <f>(SUMIF(#REF!,"*-Si-VEQ-*-"&amp;$A331&amp;"-"&amp;$AJ$2,#REF!)*BC$6-SUMIF(#REF!,"*-Si-VEQ-*-"&amp;$A331&amp;"-"&amp;$AJ$2,#REF!)*BB$6)/BC$5</f>
        <v>#REF!</v>
      </c>
      <c r="BD331" s="20" t="e">
        <f>(SUMIF(#REF!,"*-Si-VEQ-*-"&amp;$A331&amp;"-"&amp;$AJ$2,#REF!)*BD$6-SUMIF(#REF!,"*-Si-VEQ-*-"&amp;$A331&amp;"-"&amp;$AJ$2,#REF!)*BC$6)/BD$5</f>
        <v>#REF!</v>
      </c>
      <c r="BE331" s="20" t="e">
        <f>(SUMIF(#REF!,"*-Si-VEQ-*-"&amp;$A331&amp;"-"&amp;$AJ$2,#REF!)*BE$6-SUMIF(#REF!,"*-Si-VEQ-*-"&amp;$A331&amp;"-"&amp;$AJ$2,#REF!)*BD$6)/BE$5</f>
        <v>#REF!</v>
      </c>
      <c r="BF331" s="20" t="e">
        <f>(SUMIF(#REF!,"*-Si-VEQ-*-"&amp;$A331&amp;"-"&amp;$AJ$2,#REF!)*BF$6-SUMIF(#REF!,"*-Si-VEQ-*-"&amp;$A331&amp;"-"&amp;$AJ$2,#REF!)*BE$6)/BF$5</f>
        <v>#REF!</v>
      </c>
      <c r="BG331" s="20" t="e">
        <f>(SUMIF(#REF!,"*-Si-VEQ-*-"&amp;$A331&amp;"-"&amp;$AJ$2,#REF!)*BG$6-SUMIF(#REF!,"*-Si-VEQ-*-"&amp;$A331&amp;"-"&amp;$AJ$2,#REF!)*BF$6)/BG$5</f>
        <v>#REF!</v>
      </c>
      <c r="BH331" s="20" t="e">
        <f>(SUMIF(#REF!,"*-Si-VEQ-*-"&amp;$A331&amp;"-"&amp;$AJ$2,#REF!)*BH$6-SUMIF(#REF!,"*-Si-VEQ-*-"&amp;$A331&amp;"-"&amp;$AJ$2,#REF!)*BG$6)/BH$5</f>
        <v>#REF!</v>
      </c>
      <c r="BI331" s="20" t="e">
        <f>(SUMIF(#REF!,"*-Si-VEQ-*-"&amp;$A331&amp;"-"&amp;$AJ$2,#REF!)*BI$6-SUMIF(#REF!,"*-Si-VEQ-*-"&amp;$A331&amp;"-"&amp;$AJ$2,#REF!)*BH$6)/BI$5</f>
        <v>#REF!</v>
      </c>
      <c r="BJ331" s="20" t="e">
        <f>(SUMIF(#REF!,"*-Si-VEQ-*-"&amp;$A331&amp;"-"&amp;$AJ$2,#REF!)*BJ$6-SUMIF(#REF!,"*-Si-VEQ-*-"&amp;$A331&amp;"-"&amp;$AJ$2,#REF!)*BI$6)/BJ$5</f>
        <v>#REF!</v>
      </c>
      <c r="BL331" s="25" t="e">
        <f>SUMIF(#REF!,"*-Si-USD-*-"&amp;$A331&amp;"-"&amp;$AJ$2,#REF!)</f>
        <v>#REF!</v>
      </c>
      <c r="BM331" s="21" t="e">
        <f>SUMIF(#REF!,"*-Si-USD-*-"&amp;$A331&amp;"-"&amp;$AJ$2,#REF!)</f>
        <v>#REF!</v>
      </c>
      <c r="BN331" s="21" t="e">
        <f>(SUMIF(#REF!,"*-Si-USD-*-"&amp;$A331&amp;"-"&amp;$AJ$2,#REF!)*BN$6-SUMIF(#REF!,"*-Si-USD-*-"&amp;$A331&amp;"-"&amp;$AJ$2,#REF!)*BM$6)/BN$5</f>
        <v>#REF!</v>
      </c>
      <c r="BO331" s="21" t="e">
        <f>(SUMIF(#REF!,"*-Si-USD-*-"&amp;$A331&amp;"-"&amp;$AJ$2,#REF!)*BO$6-SUMIF(#REF!,"*-Si-USD-*-"&amp;$A331&amp;"-"&amp;$AJ$2,#REF!)*BN$6)/BO$5</f>
        <v>#REF!</v>
      </c>
      <c r="BP331" s="21" t="e">
        <f>(SUMIF(#REF!,"*-Si-USD-*-"&amp;$A331&amp;"-"&amp;$AJ$2,#REF!)*BP$6-SUMIF(#REF!,"*-Si-USD-*-"&amp;$A331&amp;"-"&amp;$AJ$2,#REF!)*BO$6)/BP$5</f>
        <v>#REF!</v>
      </c>
      <c r="BQ331" s="21" t="e">
        <f>(SUMIF(#REF!,"*-Si-USD-*-"&amp;$A331&amp;"-"&amp;$AJ$2,#REF!)*BQ$6-SUMIF(#REF!,"*-Si-USD-*-"&amp;$A331&amp;"-"&amp;$AJ$2,#REF!)*BP$6)/BQ$5</f>
        <v>#REF!</v>
      </c>
      <c r="BR331" s="21" t="e">
        <f>(SUMIF(#REF!,"*-Si-USD-*-"&amp;$A331&amp;"-"&amp;$AJ$2,#REF!)*BR$6-SUMIF(#REF!,"*-Si-USD-*-"&amp;$A331&amp;"-"&amp;$AJ$2,#REF!)*BQ$6)/BR$5</f>
        <v>#REF!</v>
      </c>
      <c r="BS331" s="21" t="e">
        <f>(SUMIF(#REF!,"*-Si-USD-*-"&amp;$A331&amp;"-"&amp;$AJ$2,#REF!)*BS$6-SUMIF(#REF!,"*-Si-USD-*-"&amp;$A331&amp;"-"&amp;$AJ$2,#REF!)*BR$6)/BS$5</f>
        <v>#REF!</v>
      </c>
      <c r="BT331" s="21" t="e">
        <f>(SUMIF(#REF!,"*-Si-USD-*-"&amp;$A331&amp;"-"&amp;$AJ$2,#REF!)*BT$6-SUMIF(#REF!,"*-Si-USD-*-"&amp;$A331&amp;"-"&amp;$AJ$2,#REF!)*BS$6)/BT$5</f>
        <v>#REF!</v>
      </c>
      <c r="BU331" s="21" t="e">
        <f>(SUMIF(#REF!,"*-Si-USD-*-"&amp;$A331&amp;"-"&amp;$AJ$2,#REF!)*BU$6-SUMIF(#REF!,"*-Si-USD-*-"&amp;$A331&amp;"-"&amp;$AJ$2,#REF!)*BT$6)/BU$5</f>
        <v>#REF!</v>
      </c>
      <c r="BV331" s="21" t="e">
        <f>(SUMIF(#REF!,"*-Si-USD-*-"&amp;$A331&amp;"-"&amp;$AJ$2,#REF!)*BV$6-SUMIF(#REF!,"*-Si-USD-*-"&amp;$A331&amp;"-"&amp;$AJ$2,#REF!)*BU$6)/BV$5</f>
        <v>#REF!</v>
      </c>
      <c r="BW331" s="21" t="e">
        <f>(SUMIF(#REF!,"*-Si-USD-*-"&amp;$A331&amp;"-"&amp;$AJ$2,#REF!)*BW$6-SUMIF(#REF!,"*-Si-USD-*-"&amp;$A331&amp;"-"&amp;$AJ$2,#REF!)*BV$6)/BW$5</f>
        <v>#REF!</v>
      </c>
      <c r="BX331" s="21" t="e">
        <f>(SUMIF(#REF!,"*-Si-USD-*-"&amp;$A331&amp;"-"&amp;$AJ$2,#REF!)*BX$6-SUMIF(#REF!,"*-Si-USD-*-"&amp;$A331&amp;"-"&amp;$AJ$2,#REF!)*BW$6)/BX$5</f>
        <v>#REF!</v>
      </c>
      <c r="CB331" s="28">
        <f>IFERROR(1000*SUMIF(#REF!,"*-Si-*-Si-"&amp;$A331&amp;"-"&amp;$AJ$2,#REF!)/(SUM(CC331:CE331)*$BX$6),0)</f>
        <v>0</v>
      </c>
      <c r="CC331" s="22" t="e">
        <f>SUMIF(#REF!,"*-Si-VEF-Si-"&amp;$A331&amp;"-"&amp;$AJ$2,#REF!)</f>
        <v>#REF!</v>
      </c>
      <c r="CD331" s="23" t="e">
        <f>SUMIF(#REF!,"*-Si-VEQ-Si-"&amp;$A331&amp;"-"&amp;$AJ$2,#REF!)</f>
        <v>#REF!</v>
      </c>
      <c r="CE331" s="24" t="e">
        <f>SUMIF(#REF!,"*-Si-USD-Si-"&amp;$A331&amp;"-"&amp;$AJ$2,#REF!)</f>
        <v>#REF!</v>
      </c>
      <c r="CI331" s="15" t="str">
        <f t="shared" si="61"/>
        <v>E331</v>
      </c>
      <c r="CK331" s="16">
        <v>5</v>
      </c>
      <c r="CL331" s="16">
        <v>4</v>
      </c>
      <c r="CM331" s="16">
        <v>4</v>
      </c>
    </row>
    <row r="332" spans="1:91" ht="20.100000000000001" customHeight="1" x14ac:dyDescent="0.25">
      <c r="E332" s="26" t="s">
        <v>186</v>
      </c>
      <c r="N332" s="3"/>
      <c r="O332" s="3"/>
      <c r="P332" s="3"/>
      <c r="Q332" s="3"/>
      <c r="S332" s="3"/>
      <c r="T332" s="3"/>
      <c r="U332" s="3"/>
      <c r="V332" s="3"/>
      <c r="X332" s="3"/>
      <c r="Y332" s="3"/>
      <c r="Z332" s="3"/>
      <c r="AA332" s="3"/>
      <c r="AC332" s="3"/>
      <c r="AD332" s="3"/>
      <c r="AE332" s="3"/>
      <c r="AF332" s="3"/>
      <c r="CB332" s="3"/>
      <c r="CC332" s="3"/>
      <c r="CD332" s="3"/>
      <c r="CE332" s="3"/>
      <c r="CI332" s="15" t="str">
        <f t="shared" si="61"/>
        <v>E332</v>
      </c>
      <c r="CK332" s="16">
        <v>29</v>
      </c>
      <c r="CL332" s="16">
        <v>0</v>
      </c>
      <c r="CM332" s="16">
        <v>0</v>
      </c>
    </row>
    <row r="333" spans="1:91" ht="20.100000000000001" customHeight="1" x14ac:dyDescent="0.25">
      <c r="A333" s="18" t="s">
        <v>506</v>
      </c>
      <c r="E333" s="15" t="s">
        <v>507</v>
      </c>
      <c r="G333" s="15" t="str">
        <f t="shared" ref="G333:G352" si="62">"D"&amp;TEXT(ROW(H333),"000")</f>
        <v>D333</v>
      </c>
      <c r="I333" s="27">
        <f ca="1">IFERROR(1000*SUMIF(#REF!,"*-Si-*-*-"&amp;$A333&amp;"-"&amp;J$2,INDIRECT("'BD Ppto'!"&amp;#REF!))/(SUM(J333:L333)*L$415),0)</f>
        <v>0</v>
      </c>
      <c r="J333" s="19" t="e">
        <f ca="1">SUMIF(#REF!,"*-Si-VEF-*-"&amp;$A333&amp;"-"&amp;$J$2,INDIRECT("'BD Ppto'!"&amp;#REF!))</f>
        <v>#REF!</v>
      </c>
      <c r="K333" s="20" t="e">
        <f ca="1">SUMIF(#REF!,"*-Si-VEQ-*-"&amp;$A333&amp;"-"&amp;$J$2,INDIRECT("'BD Ppto'!"&amp;#REF!))</f>
        <v>#REF!</v>
      </c>
      <c r="L333" s="21" t="e">
        <f ca="1">SUMIF(#REF!,"*-Si-USD-*-"&amp;$A333&amp;"-"&amp;$J$2,INDIRECT("'BD Ppto'!"&amp;#REF!))</f>
        <v>#REF!</v>
      </c>
      <c r="N333" s="27">
        <f ca="1">IFERROR(1000*SUMIF(#REF!,"*-Si-*-*-"&amp;$A333&amp;"-"&amp;O$2,INDIRECT("'BD Ppto'!"&amp;#REF!))/(SUM(O333:Q333)*Q$415),0)</f>
        <v>0</v>
      </c>
      <c r="O333" s="19" t="e">
        <f ca="1">SUMIF(#REF!,"*-Si-VEF-*-"&amp;$A333&amp;"-"&amp;O$2,INDIRECT("'BD Ppto'!"&amp;#REF!))</f>
        <v>#REF!</v>
      </c>
      <c r="P333" s="20" t="e">
        <f ca="1">SUMIF(#REF!,"*-Si-VEQ-*-"&amp;$A333&amp;"-"&amp;O$2,INDIRECT("'BD Ppto'!"&amp;#REF!))</f>
        <v>#REF!</v>
      </c>
      <c r="Q333" s="21" t="e">
        <f ca="1">SUMIF(#REF!,"*-Si-USD-*-"&amp;$A333&amp;"-"&amp;O$2,INDIRECT("'BD Ppto'!"&amp;#REF!))</f>
        <v>#REF!</v>
      </c>
      <c r="S333" s="27">
        <f ca="1">IFERROR(1000*SUMIF(#REF!,"*-Si-*-*-"&amp;$A333&amp;"-"&amp;T$2,INDIRECT("'BD Ppto'!"&amp;#REF!))/(SUM(T333:V333)*V$415),0)</f>
        <v>0</v>
      </c>
      <c r="T333" s="19" t="e">
        <f ca="1">SUMIF(#REF!,"*-Si-VEF-*-"&amp;$A333&amp;"-"&amp;T$2,INDIRECT("'BD Ppto'!"&amp;#REF!))</f>
        <v>#REF!</v>
      </c>
      <c r="U333" s="20" t="e">
        <f ca="1">SUMIF(#REF!,"*-Si-VEQ-*-"&amp;$A333&amp;"-"&amp;T$2,INDIRECT("'BD Ppto'!"&amp;#REF!))</f>
        <v>#REF!</v>
      </c>
      <c r="V333" s="21" t="e">
        <f ca="1">SUMIF(#REF!,"*-Si-USD-*-"&amp;$A333&amp;"-"&amp;T$2,INDIRECT("'BD Ppto'!"&amp;#REF!))</f>
        <v>#REF!</v>
      </c>
      <c r="X333" s="27">
        <f ca="1">IFERROR(1000*SUMIF(#REF!,"*-Si-*-*-"&amp;$A333&amp;"-"&amp;Y$2,INDIRECT("'BD Ppto'!"&amp;#REF!))/(SUM(Y333:AA333)*AA$415),0)</f>
        <v>0</v>
      </c>
      <c r="Y333" s="19" t="e">
        <f ca="1">SUMIF(#REF!,"*-Si-VEF-*-"&amp;$A333&amp;"-"&amp;Y$2,INDIRECT("'BD Ppto'!"&amp;#REF!))</f>
        <v>#REF!</v>
      </c>
      <c r="Z333" s="20" t="e">
        <f ca="1">SUMIF(#REF!,"*-Si-VEQ-*-"&amp;$A333&amp;"-"&amp;Y$2,INDIRECT("'BD Ppto'!"&amp;#REF!))</f>
        <v>#REF!</v>
      </c>
      <c r="AA333" s="21" t="e">
        <f ca="1">SUMIF(#REF!,"*-Si-USD-*-"&amp;$A333&amp;"-"&amp;Y$2,INDIRECT("'BD Ppto'!"&amp;#REF!))</f>
        <v>#REF!</v>
      </c>
      <c r="AC333" s="28">
        <f ca="1">IFERROR(1000*SUMIF(#REF!,"*-Si-*-Si-"&amp;$A333&amp;"-"&amp;AD$2,INDIRECT("'BD Ppto'!"&amp;#REF!))/(SUM(AD333:AF333)*AF$415),0)</f>
        <v>0</v>
      </c>
      <c r="AD333" s="22" t="e">
        <f ca="1">SUMIF(#REF!,"*-Si-VEF-Si-"&amp;$A333&amp;"-"&amp;AD$2,INDIRECT("'BD Ppto'!"&amp;#REF!))</f>
        <v>#REF!</v>
      </c>
      <c r="AE333" s="23" t="e">
        <f ca="1">SUMIF(#REF!,"*-Si-VEQ-Si-"&amp;$A333&amp;"-"&amp;AD$2,INDIRECT("'BD Ppto'!"&amp;#REF!))</f>
        <v>#REF!</v>
      </c>
      <c r="AF333" s="24" t="e">
        <f ca="1">SUMIF(#REF!,"*-Si-USD-Si-"&amp;$A333&amp;"-"&amp;AD$2,INDIRECT("'BD Ppto'!"&amp;#REF!))</f>
        <v>#REF!</v>
      </c>
      <c r="AI333" s="27">
        <f>IFERROR(1000*SUMIF(#REF!,"*-Si-*-*-"&amp;$A333&amp;"-"&amp;$AJ$2,#REF!)/((SUMIF(#REF!,"*-Si-*-*-"&amp;$A333&amp;"-"&amp;$AJ$2,#REF!))*$AV$6),0)</f>
        <v>0</v>
      </c>
      <c r="AJ333" s="25" t="e">
        <f>SUMIF(#REF!,"*-Si-VEF-*-"&amp;$A333&amp;"-"&amp;$AJ$2,#REF!)</f>
        <v>#REF!</v>
      </c>
      <c r="AK333" s="19" t="e">
        <f>SUMIF(#REF!,"*-Si-VEF-*-"&amp;$A333&amp;"-"&amp;$AJ$2,#REF!)</f>
        <v>#REF!</v>
      </c>
      <c r="AL333" s="19" t="e">
        <f>(SUMIF(#REF!,"*-Si-VEF-*-"&amp;$A333&amp;"-"&amp;$AJ$2,#REF!)*AL$6-SUMIF(#REF!,"*-Si-VEF-*-"&amp;$A333&amp;"-"&amp;$AJ$2,#REF!)*AK$6)/AL$5</f>
        <v>#REF!</v>
      </c>
      <c r="AM333" s="19" t="e">
        <f>(SUMIF(#REF!,"*-Si-VEF-*-"&amp;$A333&amp;"-"&amp;$AJ$2,#REF!)*AM$6-SUMIF(#REF!,"*-Si-VEF-*-"&amp;$A333&amp;"-"&amp;$AJ$2,#REF!)*AL$6)/AM$5</f>
        <v>#REF!</v>
      </c>
      <c r="AN333" s="19" t="e">
        <f>(SUMIF(#REF!,"*-Si-VEF-*-"&amp;$A333&amp;"-"&amp;$AJ$2,#REF!)*AN$6-SUMIF(#REF!,"*-Si-VEF-*-"&amp;$A333&amp;"-"&amp;$AJ$2,#REF!)*AM$6)/AN$5</f>
        <v>#REF!</v>
      </c>
      <c r="AO333" s="19" t="e">
        <f>(SUMIF(#REF!,"*-Si-VEF-*-"&amp;$A333&amp;"-"&amp;$AJ$2,#REF!)*AO$6-SUMIF(#REF!,"*-Si-VEF-*-"&amp;$A333&amp;"-"&amp;$AJ$2,#REF!)*AN$6)/AO$5</f>
        <v>#REF!</v>
      </c>
      <c r="AP333" s="19" t="e">
        <f>(SUMIF(#REF!,"*-Si-VEF-*-"&amp;$A333&amp;"-"&amp;$AJ$2,#REF!)*AP$6-SUMIF(#REF!,"*-Si-VEF-*-"&amp;$A333&amp;"-"&amp;$AJ$2,#REF!)*AO$6)/AP$5</f>
        <v>#REF!</v>
      </c>
      <c r="AQ333" s="19" t="e">
        <f>(SUMIF(#REF!,"*-Si-VEF-*-"&amp;$A333&amp;"-"&amp;$AJ$2,#REF!)*AQ$6-SUMIF(#REF!,"*-Si-VEF-*-"&amp;$A333&amp;"-"&amp;$AJ$2,#REF!)*AP$6)/AQ$5</f>
        <v>#REF!</v>
      </c>
      <c r="AR333" s="19" t="e">
        <f>(SUMIF(#REF!,"*-Si-VEF-*-"&amp;$A333&amp;"-"&amp;$AJ$2,#REF!)*AR$6-SUMIF(#REF!,"*-Si-VEF-*-"&amp;$A333&amp;"-"&amp;$AJ$2,#REF!)*AQ$6)/AR$5</f>
        <v>#REF!</v>
      </c>
      <c r="AS333" s="19" t="e">
        <f>(SUMIF(#REF!,"*-Si-VEF-*-"&amp;$A333&amp;"-"&amp;$AJ$2,#REF!)*AS$6-SUMIF(#REF!,"*-Si-VEF-*-"&amp;$A333&amp;"-"&amp;$AJ$2,#REF!)*AR$6)/AS$5</f>
        <v>#REF!</v>
      </c>
      <c r="AT333" s="19" t="e">
        <f>(SUMIF(#REF!,"*-Si-VEF-*-"&amp;$A333&amp;"-"&amp;$AJ$2,#REF!)*AT$6-SUMIF(#REF!,"*-Si-VEF-*-"&amp;$A333&amp;"-"&amp;$AJ$2,#REF!)*AS$6)/AT$5</f>
        <v>#REF!</v>
      </c>
      <c r="AU333" s="19" t="e">
        <f>(SUMIF(#REF!,"*-Si-VEF-*-"&amp;$A333&amp;"-"&amp;$AJ$2,#REF!)*AU$6-SUMIF(#REF!,"*-Si-VEF-*-"&amp;$A333&amp;"-"&amp;$AJ$2,#REF!)*AT$6)/AU$5</f>
        <v>#REF!</v>
      </c>
      <c r="AV333" s="19" t="e">
        <f>(SUMIF(#REF!,"*-Si-VEF-*-"&amp;$A333&amp;"-"&amp;$AJ$2,#REF!)*AV$6-SUMIF(#REF!,"*-Si-VEF-*-"&amp;$A333&amp;"-"&amp;$AJ$2,#REF!)*AU$6)/AV$5</f>
        <v>#REF!</v>
      </c>
      <c r="AX333" s="25" t="e">
        <f>SUMIF(#REF!,"*-Si-VEQ-*-"&amp;$A333&amp;"-"&amp;$AJ$2,#REF!)</f>
        <v>#REF!</v>
      </c>
      <c r="AY333" s="20" t="e">
        <f>SUMIF(#REF!,"*-Si-VEQ-*-"&amp;$A333&amp;"-"&amp;$AJ$2,#REF!)</f>
        <v>#REF!</v>
      </c>
      <c r="AZ333" s="20" t="e">
        <f>(SUMIF(#REF!,"*-Si-VEQ-*-"&amp;$A333&amp;"-"&amp;$AJ$2,#REF!)*AZ$6-SUMIF(#REF!,"*-Si-VEQ-*-"&amp;$A333&amp;"-"&amp;$AJ$2,#REF!)*AY$6)/AZ$5</f>
        <v>#REF!</v>
      </c>
      <c r="BA333" s="20" t="e">
        <f>(SUMIF(#REF!,"*-Si-VEQ-*-"&amp;$A333&amp;"-"&amp;$AJ$2,#REF!)*BA$6-SUMIF(#REF!,"*-Si-VEQ-*-"&amp;$A333&amp;"-"&amp;$AJ$2,#REF!)*AZ$6)/BA$5</f>
        <v>#REF!</v>
      </c>
      <c r="BB333" s="20" t="e">
        <f>(SUMIF(#REF!,"*-Si-VEQ-*-"&amp;$A333&amp;"-"&amp;$AJ$2,#REF!)*BB$6-SUMIF(#REF!,"*-Si-VEQ-*-"&amp;$A333&amp;"-"&amp;$AJ$2,#REF!)*BA$6)/BB$5</f>
        <v>#REF!</v>
      </c>
      <c r="BC333" s="20" t="e">
        <f>(SUMIF(#REF!,"*-Si-VEQ-*-"&amp;$A333&amp;"-"&amp;$AJ$2,#REF!)*BC$6-SUMIF(#REF!,"*-Si-VEQ-*-"&amp;$A333&amp;"-"&amp;$AJ$2,#REF!)*BB$6)/BC$5</f>
        <v>#REF!</v>
      </c>
      <c r="BD333" s="20" t="e">
        <f>(SUMIF(#REF!,"*-Si-VEQ-*-"&amp;$A333&amp;"-"&amp;$AJ$2,#REF!)*BD$6-SUMIF(#REF!,"*-Si-VEQ-*-"&amp;$A333&amp;"-"&amp;$AJ$2,#REF!)*BC$6)/BD$5</f>
        <v>#REF!</v>
      </c>
      <c r="BE333" s="20" t="e">
        <f>(SUMIF(#REF!,"*-Si-VEQ-*-"&amp;$A333&amp;"-"&amp;$AJ$2,#REF!)*BE$6-SUMIF(#REF!,"*-Si-VEQ-*-"&amp;$A333&amp;"-"&amp;$AJ$2,#REF!)*BD$6)/BE$5</f>
        <v>#REF!</v>
      </c>
      <c r="BF333" s="20" t="e">
        <f>(SUMIF(#REF!,"*-Si-VEQ-*-"&amp;$A333&amp;"-"&amp;$AJ$2,#REF!)*BF$6-SUMIF(#REF!,"*-Si-VEQ-*-"&amp;$A333&amp;"-"&amp;$AJ$2,#REF!)*BE$6)/BF$5</f>
        <v>#REF!</v>
      </c>
      <c r="BG333" s="20" t="e">
        <f>(SUMIF(#REF!,"*-Si-VEQ-*-"&amp;$A333&amp;"-"&amp;$AJ$2,#REF!)*BG$6-SUMIF(#REF!,"*-Si-VEQ-*-"&amp;$A333&amp;"-"&amp;$AJ$2,#REF!)*BF$6)/BG$5</f>
        <v>#REF!</v>
      </c>
      <c r="BH333" s="20" t="e">
        <f>(SUMIF(#REF!,"*-Si-VEQ-*-"&amp;$A333&amp;"-"&amp;$AJ$2,#REF!)*BH$6-SUMIF(#REF!,"*-Si-VEQ-*-"&amp;$A333&amp;"-"&amp;$AJ$2,#REF!)*BG$6)/BH$5</f>
        <v>#REF!</v>
      </c>
      <c r="BI333" s="20" t="e">
        <f>(SUMIF(#REF!,"*-Si-VEQ-*-"&amp;$A333&amp;"-"&amp;$AJ$2,#REF!)*BI$6-SUMIF(#REF!,"*-Si-VEQ-*-"&amp;$A333&amp;"-"&amp;$AJ$2,#REF!)*BH$6)/BI$5</f>
        <v>#REF!</v>
      </c>
      <c r="BJ333" s="20" t="e">
        <f>(SUMIF(#REF!,"*-Si-VEQ-*-"&amp;$A333&amp;"-"&amp;$AJ$2,#REF!)*BJ$6-SUMIF(#REF!,"*-Si-VEQ-*-"&amp;$A333&amp;"-"&amp;$AJ$2,#REF!)*BI$6)/BJ$5</f>
        <v>#REF!</v>
      </c>
      <c r="BL333" s="25" t="e">
        <f>SUMIF(#REF!,"*-Si-USD-*-"&amp;$A333&amp;"-"&amp;$AJ$2,#REF!)</f>
        <v>#REF!</v>
      </c>
      <c r="BM333" s="21" t="e">
        <f>SUMIF(#REF!,"*-Si-USD-*-"&amp;$A333&amp;"-"&amp;$AJ$2,#REF!)</f>
        <v>#REF!</v>
      </c>
      <c r="BN333" s="21" t="e">
        <f>(SUMIF(#REF!,"*-Si-USD-*-"&amp;$A333&amp;"-"&amp;$AJ$2,#REF!)*BN$6-SUMIF(#REF!,"*-Si-USD-*-"&amp;$A333&amp;"-"&amp;$AJ$2,#REF!)*BM$6)/BN$5</f>
        <v>#REF!</v>
      </c>
      <c r="BO333" s="21" t="e">
        <f>(SUMIF(#REF!,"*-Si-USD-*-"&amp;$A333&amp;"-"&amp;$AJ$2,#REF!)*BO$6-SUMIF(#REF!,"*-Si-USD-*-"&amp;$A333&amp;"-"&amp;$AJ$2,#REF!)*BN$6)/BO$5</f>
        <v>#REF!</v>
      </c>
      <c r="BP333" s="21" t="e">
        <f>(SUMIF(#REF!,"*-Si-USD-*-"&amp;$A333&amp;"-"&amp;$AJ$2,#REF!)*BP$6-SUMIF(#REF!,"*-Si-USD-*-"&amp;$A333&amp;"-"&amp;$AJ$2,#REF!)*BO$6)/BP$5</f>
        <v>#REF!</v>
      </c>
      <c r="BQ333" s="21" t="e">
        <f>(SUMIF(#REF!,"*-Si-USD-*-"&amp;$A333&amp;"-"&amp;$AJ$2,#REF!)*BQ$6-SUMIF(#REF!,"*-Si-USD-*-"&amp;$A333&amp;"-"&amp;$AJ$2,#REF!)*BP$6)/BQ$5</f>
        <v>#REF!</v>
      </c>
      <c r="BR333" s="21" t="e">
        <f>(SUMIF(#REF!,"*-Si-USD-*-"&amp;$A333&amp;"-"&amp;$AJ$2,#REF!)*BR$6-SUMIF(#REF!,"*-Si-USD-*-"&amp;$A333&amp;"-"&amp;$AJ$2,#REF!)*BQ$6)/BR$5</f>
        <v>#REF!</v>
      </c>
      <c r="BS333" s="21" t="e">
        <f>(SUMIF(#REF!,"*-Si-USD-*-"&amp;$A333&amp;"-"&amp;$AJ$2,#REF!)*BS$6-SUMIF(#REF!,"*-Si-USD-*-"&amp;$A333&amp;"-"&amp;$AJ$2,#REF!)*BR$6)/BS$5</f>
        <v>#REF!</v>
      </c>
      <c r="BT333" s="21" t="e">
        <f>(SUMIF(#REF!,"*-Si-USD-*-"&amp;$A333&amp;"-"&amp;$AJ$2,#REF!)*BT$6-SUMIF(#REF!,"*-Si-USD-*-"&amp;$A333&amp;"-"&amp;$AJ$2,#REF!)*BS$6)/BT$5</f>
        <v>#REF!</v>
      </c>
      <c r="BU333" s="21" t="e">
        <f>(SUMIF(#REF!,"*-Si-USD-*-"&amp;$A333&amp;"-"&amp;$AJ$2,#REF!)*BU$6-SUMIF(#REF!,"*-Si-USD-*-"&amp;$A333&amp;"-"&amp;$AJ$2,#REF!)*BT$6)/BU$5</f>
        <v>#REF!</v>
      </c>
      <c r="BV333" s="21" t="e">
        <f>(SUMIF(#REF!,"*-Si-USD-*-"&amp;$A333&amp;"-"&amp;$AJ$2,#REF!)*BV$6-SUMIF(#REF!,"*-Si-USD-*-"&amp;$A333&amp;"-"&amp;$AJ$2,#REF!)*BU$6)/BV$5</f>
        <v>#REF!</v>
      </c>
      <c r="BW333" s="21" t="e">
        <f>(SUMIF(#REF!,"*-Si-USD-*-"&amp;$A333&amp;"-"&amp;$AJ$2,#REF!)*BW$6-SUMIF(#REF!,"*-Si-USD-*-"&amp;$A333&amp;"-"&amp;$AJ$2,#REF!)*BV$6)/BW$5</f>
        <v>#REF!</v>
      </c>
      <c r="BX333" s="21" t="e">
        <f>(SUMIF(#REF!,"*-Si-USD-*-"&amp;$A333&amp;"-"&amp;$AJ$2,#REF!)*BX$6-SUMIF(#REF!,"*-Si-USD-*-"&amp;$A333&amp;"-"&amp;$AJ$2,#REF!)*BW$6)/BX$5</f>
        <v>#REF!</v>
      </c>
      <c r="CB333" s="28">
        <f>IFERROR(1000*SUMIF(#REF!,"*-Si-*-Si-"&amp;$A333&amp;"-"&amp;$AJ$2,#REF!)/(SUM(CC333:CE333)*$BX$6),0)</f>
        <v>0</v>
      </c>
      <c r="CC333" s="22" t="e">
        <f>SUMIF(#REF!,"*-Si-VEF-Si-"&amp;$A333&amp;"-"&amp;$AJ$2,#REF!)</f>
        <v>#REF!</v>
      </c>
      <c r="CD333" s="23" t="e">
        <f>SUMIF(#REF!,"*-Si-VEQ-Si-"&amp;$A333&amp;"-"&amp;$AJ$2,#REF!)</f>
        <v>#REF!</v>
      </c>
      <c r="CE333" s="24" t="e">
        <f>SUMIF(#REF!,"*-Si-USD-Si-"&amp;$A333&amp;"-"&amp;$AJ$2,#REF!)</f>
        <v>#REF!</v>
      </c>
      <c r="CI333" s="15" t="str">
        <f t="shared" si="61"/>
        <v>E333</v>
      </c>
      <c r="CK333" s="16">
        <v>14</v>
      </c>
      <c r="CL333" s="16">
        <v>0</v>
      </c>
      <c r="CM333" s="16">
        <v>4</v>
      </c>
    </row>
    <row r="334" spans="1:91" ht="20.100000000000001" customHeight="1" x14ac:dyDescent="0.25">
      <c r="A334" s="18" t="s">
        <v>508</v>
      </c>
      <c r="E334" s="15" t="s">
        <v>509</v>
      </c>
      <c r="G334" s="15" t="str">
        <f t="shared" si="62"/>
        <v>D334</v>
      </c>
      <c r="I334" s="27">
        <f ca="1">IFERROR(1000*SUMIF(#REF!,"*-Si-*-*-"&amp;$A334&amp;"-"&amp;J$2,INDIRECT("'BD Ppto'!"&amp;#REF!))/(SUM(J334:L334)*L$415),0)</f>
        <v>0</v>
      </c>
      <c r="J334" s="19" t="e">
        <f ca="1">SUMIF(#REF!,"*-Si-VEF-*-"&amp;$A334&amp;"-"&amp;$J$2,INDIRECT("'BD Ppto'!"&amp;#REF!))</f>
        <v>#REF!</v>
      </c>
      <c r="K334" s="20" t="e">
        <f ca="1">SUMIF(#REF!,"*-Si-VEQ-*-"&amp;$A334&amp;"-"&amp;$J$2,INDIRECT("'BD Ppto'!"&amp;#REF!))</f>
        <v>#REF!</v>
      </c>
      <c r="L334" s="21" t="e">
        <f ca="1">SUMIF(#REF!,"*-Si-USD-*-"&amp;$A334&amp;"-"&amp;$J$2,INDIRECT("'BD Ppto'!"&amp;#REF!))</f>
        <v>#REF!</v>
      </c>
      <c r="N334" s="27">
        <f ca="1">IFERROR(1000*SUMIF(#REF!,"*-Si-*-*-"&amp;$A334&amp;"-"&amp;O$2,INDIRECT("'BD Ppto'!"&amp;#REF!))/(SUM(O334:Q334)*Q$415),0)</f>
        <v>0</v>
      </c>
      <c r="O334" s="19" t="e">
        <f ca="1">SUMIF(#REF!,"*-Si-VEF-*-"&amp;$A334&amp;"-"&amp;O$2,INDIRECT("'BD Ppto'!"&amp;#REF!))</f>
        <v>#REF!</v>
      </c>
      <c r="P334" s="20" t="e">
        <f ca="1">SUMIF(#REF!,"*-Si-VEQ-*-"&amp;$A334&amp;"-"&amp;O$2,INDIRECT("'BD Ppto'!"&amp;#REF!))</f>
        <v>#REF!</v>
      </c>
      <c r="Q334" s="21" t="e">
        <f ca="1">SUMIF(#REF!,"*-Si-USD-*-"&amp;$A334&amp;"-"&amp;O$2,INDIRECT("'BD Ppto'!"&amp;#REF!))</f>
        <v>#REF!</v>
      </c>
      <c r="S334" s="27">
        <f ca="1">IFERROR(1000*SUMIF(#REF!,"*-Si-*-*-"&amp;$A334&amp;"-"&amp;T$2,INDIRECT("'BD Ppto'!"&amp;#REF!))/(SUM(T334:V334)*V$415),0)</f>
        <v>0</v>
      </c>
      <c r="T334" s="19" t="e">
        <f ca="1">SUMIF(#REF!,"*-Si-VEF-*-"&amp;$A334&amp;"-"&amp;T$2,INDIRECT("'BD Ppto'!"&amp;#REF!))</f>
        <v>#REF!</v>
      </c>
      <c r="U334" s="20" t="e">
        <f ca="1">SUMIF(#REF!,"*-Si-VEQ-*-"&amp;$A334&amp;"-"&amp;T$2,INDIRECT("'BD Ppto'!"&amp;#REF!))</f>
        <v>#REF!</v>
      </c>
      <c r="V334" s="21" t="e">
        <f ca="1">SUMIF(#REF!,"*-Si-USD-*-"&amp;$A334&amp;"-"&amp;T$2,INDIRECT("'BD Ppto'!"&amp;#REF!))</f>
        <v>#REF!</v>
      </c>
      <c r="X334" s="27">
        <f ca="1">IFERROR(1000*SUMIF(#REF!,"*-Si-*-*-"&amp;$A334&amp;"-"&amp;Y$2,INDIRECT("'BD Ppto'!"&amp;#REF!))/(SUM(Y334:AA334)*AA$415),0)</f>
        <v>0</v>
      </c>
      <c r="Y334" s="19" t="e">
        <f ca="1">SUMIF(#REF!,"*-Si-VEF-*-"&amp;$A334&amp;"-"&amp;Y$2,INDIRECT("'BD Ppto'!"&amp;#REF!))</f>
        <v>#REF!</v>
      </c>
      <c r="Z334" s="20" t="e">
        <f ca="1">SUMIF(#REF!,"*-Si-VEQ-*-"&amp;$A334&amp;"-"&amp;Y$2,INDIRECT("'BD Ppto'!"&amp;#REF!))</f>
        <v>#REF!</v>
      </c>
      <c r="AA334" s="21" t="e">
        <f ca="1">SUMIF(#REF!,"*-Si-USD-*-"&amp;$A334&amp;"-"&amp;Y$2,INDIRECT("'BD Ppto'!"&amp;#REF!))</f>
        <v>#REF!</v>
      </c>
      <c r="AC334" s="28">
        <f ca="1">IFERROR(1000*SUMIF(#REF!,"*-Si-*-Si-"&amp;$A334&amp;"-"&amp;AD$2,INDIRECT("'BD Ppto'!"&amp;#REF!))/(SUM(AD334:AF334)*AF$415),0)</f>
        <v>0</v>
      </c>
      <c r="AD334" s="22" t="e">
        <f ca="1">SUMIF(#REF!,"*-Si-VEF-Si-"&amp;$A334&amp;"-"&amp;AD$2,INDIRECT("'BD Ppto'!"&amp;#REF!))</f>
        <v>#REF!</v>
      </c>
      <c r="AE334" s="23" t="e">
        <f ca="1">SUMIF(#REF!,"*-Si-VEQ-Si-"&amp;$A334&amp;"-"&amp;AD$2,INDIRECT("'BD Ppto'!"&amp;#REF!))</f>
        <v>#REF!</v>
      </c>
      <c r="AF334" s="24" t="e">
        <f ca="1">SUMIF(#REF!,"*-Si-USD-Si-"&amp;$A334&amp;"-"&amp;AD$2,INDIRECT("'BD Ppto'!"&amp;#REF!))</f>
        <v>#REF!</v>
      </c>
      <c r="AI334" s="27">
        <f>IFERROR(1000*SUMIF(#REF!,"*-Si-*-*-"&amp;$A334&amp;"-"&amp;$AJ$2,#REF!)/((SUMIF(#REF!,"*-Si-*-*-"&amp;$A334&amp;"-"&amp;$AJ$2,#REF!))*$AV$6),0)</f>
        <v>0</v>
      </c>
      <c r="AJ334" s="25" t="e">
        <f>SUMIF(#REF!,"*-Si-VEF-*-"&amp;$A334&amp;"-"&amp;$AJ$2,#REF!)</f>
        <v>#REF!</v>
      </c>
      <c r="AK334" s="19" t="e">
        <f>SUMIF(#REF!,"*-Si-VEF-*-"&amp;$A334&amp;"-"&amp;$AJ$2,#REF!)</f>
        <v>#REF!</v>
      </c>
      <c r="AL334" s="19" t="e">
        <f>(SUMIF(#REF!,"*-Si-VEF-*-"&amp;$A334&amp;"-"&amp;$AJ$2,#REF!)*AL$6-SUMIF(#REF!,"*-Si-VEF-*-"&amp;$A334&amp;"-"&amp;$AJ$2,#REF!)*AK$6)/AL$5</f>
        <v>#REF!</v>
      </c>
      <c r="AM334" s="19" t="e">
        <f>(SUMIF(#REF!,"*-Si-VEF-*-"&amp;$A334&amp;"-"&amp;$AJ$2,#REF!)*AM$6-SUMIF(#REF!,"*-Si-VEF-*-"&amp;$A334&amp;"-"&amp;$AJ$2,#REF!)*AL$6)/AM$5</f>
        <v>#REF!</v>
      </c>
      <c r="AN334" s="19" t="e">
        <f>(SUMIF(#REF!,"*-Si-VEF-*-"&amp;$A334&amp;"-"&amp;$AJ$2,#REF!)*AN$6-SUMIF(#REF!,"*-Si-VEF-*-"&amp;$A334&amp;"-"&amp;$AJ$2,#REF!)*AM$6)/AN$5</f>
        <v>#REF!</v>
      </c>
      <c r="AO334" s="19" t="e">
        <f>(SUMIF(#REF!,"*-Si-VEF-*-"&amp;$A334&amp;"-"&amp;$AJ$2,#REF!)*AO$6-SUMIF(#REF!,"*-Si-VEF-*-"&amp;$A334&amp;"-"&amp;$AJ$2,#REF!)*AN$6)/AO$5</f>
        <v>#REF!</v>
      </c>
      <c r="AP334" s="19" t="e">
        <f>(SUMIF(#REF!,"*-Si-VEF-*-"&amp;$A334&amp;"-"&amp;$AJ$2,#REF!)*AP$6-SUMIF(#REF!,"*-Si-VEF-*-"&amp;$A334&amp;"-"&amp;$AJ$2,#REF!)*AO$6)/AP$5</f>
        <v>#REF!</v>
      </c>
      <c r="AQ334" s="19" t="e">
        <f>(SUMIF(#REF!,"*-Si-VEF-*-"&amp;$A334&amp;"-"&amp;$AJ$2,#REF!)*AQ$6-SUMIF(#REF!,"*-Si-VEF-*-"&amp;$A334&amp;"-"&amp;$AJ$2,#REF!)*AP$6)/AQ$5</f>
        <v>#REF!</v>
      </c>
      <c r="AR334" s="19" t="e">
        <f>(SUMIF(#REF!,"*-Si-VEF-*-"&amp;$A334&amp;"-"&amp;$AJ$2,#REF!)*AR$6-SUMIF(#REF!,"*-Si-VEF-*-"&amp;$A334&amp;"-"&amp;$AJ$2,#REF!)*AQ$6)/AR$5</f>
        <v>#REF!</v>
      </c>
      <c r="AS334" s="19" t="e">
        <f>(SUMIF(#REF!,"*-Si-VEF-*-"&amp;$A334&amp;"-"&amp;$AJ$2,#REF!)*AS$6-SUMIF(#REF!,"*-Si-VEF-*-"&amp;$A334&amp;"-"&amp;$AJ$2,#REF!)*AR$6)/AS$5</f>
        <v>#REF!</v>
      </c>
      <c r="AT334" s="19" t="e">
        <f>(SUMIF(#REF!,"*-Si-VEF-*-"&amp;$A334&amp;"-"&amp;$AJ$2,#REF!)*AT$6-SUMIF(#REF!,"*-Si-VEF-*-"&amp;$A334&amp;"-"&amp;$AJ$2,#REF!)*AS$6)/AT$5</f>
        <v>#REF!</v>
      </c>
      <c r="AU334" s="19" t="e">
        <f>(SUMIF(#REF!,"*-Si-VEF-*-"&amp;$A334&amp;"-"&amp;$AJ$2,#REF!)*AU$6-SUMIF(#REF!,"*-Si-VEF-*-"&amp;$A334&amp;"-"&amp;$AJ$2,#REF!)*AT$6)/AU$5</f>
        <v>#REF!</v>
      </c>
      <c r="AV334" s="19" t="e">
        <f>(SUMIF(#REF!,"*-Si-VEF-*-"&amp;$A334&amp;"-"&amp;$AJ$2,#REF!)*AV$6-SUMIF(#REF!,"*-Si-VEF-*-"&amp;$A334&amp;"-"&amp;$AJ$2,#REF!)*AU$6)/AV$5</f>
        <v>#REF!</v>
      </c>
      <c r="AX334" s="25" t="e">
        <f>SUMIF(#REF!,"*-Si-VEQ-*-"&amp;$A334&amp;"-"&amp;$AJ$2,#REF!)</f>
        <v>#REF!</v>
      </c>
      <c r="AY334" s="20" t="e">
        <f>SUMIF(#REF!,"*-Si-VEQ-*-"&amp;$A334&amp;"-"&amp;$AJ$2,#REF!)</f>
        <v>#REF!</v>
      </c>
      <c r="AZ334" s="20" t="e">
        <f>(SUMIF(#REF!,"*-Si-VEQ-*-"&amp;$A334&amp;"-"&amp;$AJ$2,#REF!)*AZ$6-SUMIF(#REF!,"*-Si-VEQ-*-"&amp;$A334&amp;"-"&amp;$AJ$2,#REF!)*AY$6)/AZ$5</f>
        <v>#REF!</v>
      </c>
      <c r="BA334" s="20" t="e">
        <f>(SUMIF(#REF!,"*-Si-VEQ-*-"&amp;$A334&amp;"-"&amp;$AJ$2,#REF!)*BA$6-SUMIF(#REF!,"*-Si-VEQ-*-"&amp;$A334&amp;"-"&amp;$AJ$2,#REF!)*AZ$6)/BA$5</f>
        <v>#REF!</v>
      </c>
      <c r="BB334" s="20" t="e">
        <f>(SUMIF(#REF!,"*-Si-VEQ-*-"&amp;$A334&amp;"-"&amp;$AJ$2,#REF!)*BB$6-SUMIF(#REF!,"*-Si-VEQ-*-"&amp;$A334&amp;"-"&amp;$AJ$2,#REF!)*BA$6)/BB$5</f>
        <v>#REF!</v>
      </c>
      <c r="BC334" s="20" t="e">
        <f>(SUMIF(#REF!,"*-Si-VEQ-*-"&amp;$A334&amp;"-"&amp;$AJ$2,#REF!)*BC$6-SUMIF(#REF!,"*-Si-VEQ-*-"&amp;$A334&amp;"-"&amp;$AJ$2,#REF!)*BB$6)/BC$5</f>
        <v>#REF!</v>
      </c>
      <c r="BD334" s="20" t="e">
        <f>(SUMIF(#REF!,"*-Si-VEQ-*-"&amp;$A334&amp;"-"&amp;$AJ$2,#REF!)*BD$6-SUMIF(#REF!,"*-Si-VEQ-*-"&amp;$A334&amp;"-"&amp;$AJ$2,#REF!)*BC$6)/BD$5</f>
        <v>#REF!</v>
      </c>
      <c r="BE334" s="20" t="e">
        <f>(SUMIF(#REF!,"*-Si-VEQ-*-"&amp;$A334&amp;"-"&amp;$AJ$2,#REF!)*BE$6-SUMIF(#REF!,"*-Si-VEQ-*-"&amp;$A334&amp;"-"&amp;$AJ$2,#REF!)*BD$6)/BE$5</f>
        <v>#REF!</v>
      </c>
      <c r="BF334" s="20" t="e">
        <f>(SUMIF(#REF!,"*-Si-VEQ-*-"&amp;$A334&amp;"-"&amp;$AJ$2,#REF!)*BF$6-SUMIF(#REF!,"*-Si-VEQ-*-"&amp;$A334&amp;"-"&amp;$AJ$2,#REF!)*BE$6)/BF$5</f>
        <v>#REF!</v>
      </c>
      <c r="BG334" s="20" t="e">
        <f>(SUMIF(#REF!,"*-Si-VEQ-*-"&amp;$A334&amp;"-"&amp;$AJ$2,#REF!)*BG$6-SUMIF(#REF!,"*-Si-VEQ-*-"&amp;$A334&amp;"-"&amp;$AJ$2,#REF!)*BF$6)/BG$5</f>
        <v>#REF!</v>
      </c>
      <c r="BH334" s="20" t="e">
        <f>(SUMIF(#REF!,"*-Si-VEQ-*-"&amp;$A334&amp;"-"&amp;$AJ$2,#REF!)*BH$6-SUMIF(#REF!,"*-Si-VEQ-*-"&amp;$A334&amp;"-"&amp;$AJ$2,#REF!)*BG$6)/BH$5</f>
        <v>#REF!</v>
      </c>
      <c r="BI334" s="20" t="e">
        <f>(SUMIF(#REF!,"*-Si-VEQ-*-"&amp;$A334&amp;"-"&amp;$AJ$2,#REF!)*BI$6-SUMIF(#REF!,"*-Si-VEQ-*-"&amp;$A334&amp;"-"&amp;$AJ$2,#REF!)*BH$6)/BI$5</f>
        <v>#REF!</v>
      </c>
      <c r="BJ334" s="20" t="e">
        <f>(SUMIF(#REF!,"*-Si-VEQ-*-"&amp;$A334&amp;"-"&amp;$AJ$2,#REF!)*BJ$6-SUMIF(#REF!,"*-Si-VEQ-*-"&amp;$A334&amp;"-"&amp;$AJ$2,#REF!)*BI$6)/BJ$5</f>
        <v>#REF!</v>
      </c>
      <c r="BL334" s="25" t="e">
        <f>SUMIF(#REF!,"*-Si-USD-*-"&amp;$A334&amp;"-"&amp;$AJ$2,#REF!)</f>
        <v>#REF!</v>
      </c>
      <c r="BM334" s="21" t="e">
        <f>SUMIF(#REF!,"*-Si-USD-*-"&amp;$A334&amp;"-"&amp;$AJ$2,#REF!)</f>
        <v>#REF!</v>
      </c>
      <c r="BN334" s="21" t="e">
        <f>(SUMIF(#REF!,"*-Si-USD-*-"&amp;$A334&amp;"-"&amp;$AJ$2,#REF!)*BN$6-SUMIF(#REF!,"*-Si-USD-*-"&amp;$A334&amp;"-"&amp;$AJ$2,#REF!)*BM$6)/BN$5</f>
        <v>#REF!</v>
      </c>
      <c r="BO334" s="21" t="e">
        <f>(SUMIF(#REF!,"*-Si-USD-*-"&amp;$A334&amp;"-"&amp;$AJ$2,#REF!)*BO$6-SUMIF(#REF!,"*-Si-USD-*-"&amp;$A334&amp;"-"&amp;$AJ$2,#REF!)*BN$6)/BO$5</f>
        <v>#REF!</v>
      </c>
      <c r="BP334" s="21" t="e">
        <f>(SUMIF(#REF!,"*-Si-USD-*-"&amp;$A334&amp;"-"&amp;$AJ$2,#REF!)*BP$6-SUMIF(#REF!,"*-Si-USD-*-"&amp;$A334&amp;"-"&amp;$AJ$2,#REF!)*BO$6)/BP$5</f>
        <v>#REF!</v>
      </c>
      <c r="BQ334" s="21" t="e">
        <f>(SUMIF(#REF!,"*-Si-USD-*-"&amp;$A334&amp;"-"&amp;$AJ$2,#REF!)*BQ$6-SUMIF(#REF!,"*-Si-USD-*-"&amp;$A334&amp;"-"&amp;$AJ$2,#REF!)*BP$6)/BQ$5</f>
        <v>#REF!</v>
      </c>
      <c r="BR334" s="21" t="e">
        <f>(SUMIF(#REF!,"*-Si-USD-*-"&amp;$A334&amp;"-"&amp;$AJ$2,#REF!)*BR$6-SUMIF(#REF!,"*-Si-USD-*-"&amp;$A334&amp;"-"&amp;$AJ$2,#REF!)*BQ$6)/BR$5</f>
        <v>#REF!</v>
      </c>
      <c r="BS334" s="21" t="e">
        <f>(SUMIF(#REF!,"*-Si-USD-*-"&amp;$A334&amp;"-"&amp;$AJ$2,#REF!)*BS$6-SUMIF(#REF!,"*-Si-USD-*-"&amp;$A334&amp;"-"&amp;$AJ$2,#REF!)*BR$6)/BS$5</f>
        <v>#REF!</v>
      </c>
      <c r="BT334" s="21" t="e">
        <f>(SUMIF(#REF!,"*-Si-USD-*-"&amp;$A334&amp;"-"&amp;$AJ$2,#REF!)*BT$6-SUMIF(#REF!,"*-Si-USD-*-"&amp;$A334&amp;"-"&amp;$AJ$2,#REF!)*BS$6)/BT$5</f>
        <v>#REF!</v>
      </c>
      <c r="BU334" s="21" t="e">
        <f>(SUMIF(#REF!,"*-Si-USD-*-"&amp;$A334&amp;"-"&amp;$AJ$2,#REF!)*BU$6-SUMIF(#REF!,"*-Si-USD-*-"&amp;$A334&amp;"-"&amp;$AJ$2,#REF!)*BT$6)/BU$5</f>
        <v>#REF!</v>
      </c>
      <c r="BV334" s="21" t="e">
        <f>(SUMIF(#REF!,"*-Si-USD-*-"&amp;$A334&amp;"-"&amp;$AJ$2,#REF!)*BV$6-SUMIF(#REF!,"*-Si-USD-*-"&amp;$A334&amp;"-"&amp;$AJ$2,#REF!)*BU$6)/BV$5</f>
        <v>#REF!</v>
      </c>
      <c r="BW334" s="21" t="e">
        <f>(SUMIF(#REF!,"*-Si-USD-*-"&amp;$A334&amp;"-"&amp;$AJ$2,#REF!)*BW$6-SUMIF(#REF!,"*-Si-USD-*-"&amp;$A334&amp;"-"&amp;$AJ$2,#REF!)*BV$6)/BW$5</f>
        <v>#REF!</v>
      </c>
      <c r="BX334" s="21" t="e">
        <f>(SUMIF(#REF!,"*-Si-USD-*-"&amp;$A334&amp;"-"&amp;$AJ$2,#REF!)*BX$6-SUMIF(#REF!,"*-Si-USD-*-"&amp;$A334&amp;"-"&amp;$AJ$2,#REF!)*BW$6)/BX$5</f>
        <v>#REF!</v>
      </c>
      <c r="CB334" s="28">
        <f>IFERROR(1000*SUMIF(#REF!,"*-Si-*-Si-"&amp;$A334&amp;"-"&amp;$AJ$2,#REF!)/(SUM(CC334:CE334)*$BX$6),0)</f>
        <v>0</v>
      </c>
      <c r="CC334" s="22" t="e">
        <f>SUMIF(#REF!,"*-Si-VEF-Si-"&amp;$A334&amp;"-"&amp;$AJ$2,#REF!)</f>
        <v>#REF!</v>
      </c>
      <c r="CD334" s="23" t="e">
        <f>SUMIF(#REF!,"*-Si-VEQ-Si-"&amp;$A334&amp;"-"&amp;$AJ$2,#REF!)</f>
        <v>#REF!</v>
      </c>
      <c r="CE334" s="24" t="e">
        <f>SUMIF(#REF!,"*-Si-USD-Si-"&amp;$A334&amp;"-"&amp;$AJ$2,#REF!)</f>
        <v>#REF!</v>
      </c>
      <c r="CI334" s="15" t="str">
        <f t="shared" si="61"/>
        <v>E334</v>
      </c>
      <c r="CK334" s="16">
        <v>3</v>
      </c>
      <c r="CL334" s="16">
        <v>0</v>
      </c>
      <c r="CM334" s="16">
        <v>4</v>
      </c>
    </row>
    <row r="335" spans="1:91" ht="20.100000000000001" customHeight="1" x14ac:dyDescent="0.25">
      <c r="A335" s="18" t="s">
        <v>510</v>
      </c>
      <c r="E335" s="15" t="s">
        <v>511</v>
      </c>
      <c r="G335" s="15" t="str">
        <f t="shared" si="62"/>
        <v>D335</v>
      </c>
      <c r="I335" s="27">
        <f ca="1">IFERROR(1000*SUMIF(#REF!,"*-Si-*-*-"&amp;$A335&amp;"-"&amp;J$2,INDIRECT("'BD Ppto'!"&amp;#REF!))/(SUM(J335:L335)*L$415),0)</f>
        <v>0</v>
      </c>
      <c r="J335" s="19" t="e">
        <f ca="1">SUMIF(#REF!,"*-Si-VEF-*-"&amp;$A335&amp;"-"&amp;$J$2,INDIRECT("'BD Ppto'!"&amp;#REF!))</f>
        <v>#REF!</v>
      </c>
      <c r="K335" s="20" t="e">
        <f ca="1">SUMIF(#REF!,"*-Si-VEQ-*-"&amp;$A335&amp;"-"&amp;$J$2,INDIRECT("'BD Ppto'!"&amp;#REF!))</f>
        <v>#REF!</v>
      </c>
      <c r="L335" s="21" t="e">
        <f ca="1">SUMIF(#REF!,"*-Si-USD-*-"&amp;$A335&amp;"-"&amp;$J$2,INDIRECT("'BD Ppto'!"&amp;#REF!))</f>
        <v>#REF!</v>
      </c>
      <c r="N335" s="27">
        <f ca="1">IFERROR(1000*SUMIF(#REF!,"*-Si-*-*-"&amp;$A335&amp;"-"&amp;O$2,INDIRECT("'BD Ppto'!"&amp;#REF!))/(SUM(O335:Q335)*Q$415),0)</f>
        <v>0</v>
      </c>
      <c r="O335" s="19" t="e">
        <f ca="1">SUMIF(#REF!,"*-Si-VEF-*-"&amp;$A335&amp;"-"&amp;O$2,INDIRECT("'BD Ppto'!"&amp;#REF!))</f>
        <v>#REF!</v>
      </c>
      <c r="P335" s="20" t="e">
        <f ca="1">SUMIF(#REF!,"*-Si-VEQ-*-"&amp;$A335&amp;"-"&amp;O$2,INDIRECT("'BD Ppto'!"&amp;#REF!))</f>
        <v>#REF!</v>
      </c>
      <c r="Q335" s="21" t="e">
        <f ca="1">SUMIF(#REF!,"*-Si-USD-*-"&amp;$A335&amp;"-"&amp;O$2,INDIRECT("'BD Ppto'!"&amp;#REF!))</f>
        <v>#REF!</v>
      </c>
      <c r="S335" s="27">
        <f ca="1">IFERROR(1000*SUMIF(#REF!,"*-Si-*-*-"&amp;$A335&amp;"-"&amp;T$2,INDIRECT("'BD Ppto'!"&amp;#REF!))/(SUM(T335:V335)*V$415),0)</f>
        <v>0</v>
      </c>
      <c r="T335" s="19" t="e">
        <f ca="1">SUMIF(#REF!,"*-Si-VEF-*-"&amp;$A335&amp;"-"&amp;T$2,INDIRECT("'BD Ppto'!"&amp;#REF!))</f>
        <v>#REF!</v>
      </c>
      <c r="U335" s="20" t="e">
        <f ca="1">SUMIF(#REF!,"*-Si-VEQ-*-"&amp;$A335&amp;"-"&amp;T$2,INDIRECT("'BD Ppto'!"&amp;#REF!))</f>
        <v>#REF!</v>
      </c>
      <c r="V335" s="21" t="e">
        <f ca="1">SUMIF(#REF!,"*-Si-USD-*-"&amp;$A335&amp;"-"&amp;T$2,INDIRECT("'BD Ppto'!"&amp;#REF!))</f>
        <v>#REF!</v>
      </c>
      <c r="X335" s="27">
        <f ca="1">IFERROR(1000*SUMIF(#REF!,"*-Si-*-*-"&amp;$A335&amp;"-"&amp;Y$2,INDIRECT("'BD Ppto'!"&amp;#REF!))/(SUM(Y335:AA335)*AA$415),0)</f>
        <v>0</v>
      </c>
      <c r="Y335" s="19" t="e">
        <f ca="1">SUMIF(#REF!,"*-Si-VEF-*-"&amp;$A335&amp;"-"&amp;Y$2,INDIRECT("'BD Ppto'!"&amp;#REF!))</f>
        <v>#REF!</v>
      </c>
      <c r="Z335" s="20" t="e">
        <f ca="1">SUMIF(#REF!,"*-Si-VEQ-*-"&amp;$A335&amp;"-"&amp;Y$2,INDIRECT("'BD Ppto'!"&amp;#REF!))</f>
        <v>#REF!</v>
      </c>
      <c r="AA335" s="21" t="e">
        <f ca="1">SUMIF(#REF!,"*-Si-USD-*-"&amp;$A335&amp;"-"&amp;Y$2,INDIRECT("'BD Ppto'!"&amp;#REF!))</f>
        <v>#REF!</v>
      </c>
      <c r="AC335" s="28">
        <f ca="1">IFERROR(1000*SUMIF(#REF!,"*-Si-*-Si-"&amp;$A335&amp;"-"&amp;AD$2,INDIRECT("'BD Ppto'!"&amp;#REF!))/(SUM(AD335:AF335)*AF$415),0)</f>
        <v>0</v>
      </c>
      <c r="AD335" s="22" t="e">
        <f ca="1">SUMIF(#REF!,"*-Si-VEF-Si-"&amp;$A335&amp;"-"&amp;AD$2,INDIRECT("'BD Ppto'!"&amp;#REF!))</f>
        <v>#REF!</v>
      </c>
      <c r="AE335" s="23" t="e">
        <f ca="1">SUMIF(#REF!,"*-Si-VEQ-Si-"&amp;$A335&amp;"-"&amp;AD$2,INDIRECT("'BD Ppto'!"&amp;#REF!))</f>
        <v>#REF!</v>
      </c>
      <c r="AF335" s="24" t="e">
        <f ca="1">SUMIF(#REF!,"*-Si-USD-Si-"&amp;$A335&amp;"-"&amp;AD$2,INDIRECT("'BD Ppto'!"&amp;#REF!))</f>
        <v>#REF!</v>
      </c>
      <c r="AI335" s="27">
        <f>IFERROR(1000*SUMIF(#REF!,"*-Si-*-*-"&amp;$A335&amp;"-"&amp;$AJ$2,#REF!)/((SUMIF(#REF!,"*-Si-*-*-"&amp;$A335&amp;"-"&amp;$AJ$2,#REF!))*$AV$6),0)</f>
        <v>0</v>
      </c>
      <c r="AJ335" s="25" t="e">
        <f>SUMIF(#REF!,"*-Si-VEF-*-"&amp;$A335&amp;"-"&amp;$AJ$2,#REF!)</f>
        <v>#REF!</v>
      </c>
      <c r="AK335" s="19" t="e">
        <f>SUMIF(#REF!,"*-Si-VEF-*-"&amp;$A335&amp;"-"&amp;$AJ$2,#REF!)</f>
        <v>#REF!</v>
      </c>
      <c r="AL335" s="19" t="e">
        <f>(SUMIF(#REF!,"*-Si-VEF-*-"&amp;$A335&amp;"-"&amp;$AJ$2,#REF!)*AL$6-SUMIF(#REF!,"*-Si-VEF-*-"&amp;$A335&amp;"-"&amp;$AJ$2,#REF!)*AK$6)/AL$5</f>
        <v>#REF!</v>
      </c>
      <c r="AM335" s="19" t="e">
        <f>(SUMIF(#REF!,"*-Si-VEF-*-"&amp;$A335&amp;"-"&amp;$AJ$2,#REF!)*AM$6-SUMIF(#REF!,"*-Si-VEF-*-"&amp;$A335&amp;"-"&amp;$AJ$2,#REF!)*AL$6)/AM$5</f>
        <v>#REF!</v>
      </c>
      <c r="AN335" s="19" t="e">
        <f>(SUMIF(#REF!,"*-Si-VEF-*-"&amp;$A335&amp;"-"&amp;$AJ$2,#REF!)*AN$6-SUMIF(#REF!,"*-Si-VEF-*-"&amp;$A335&amp;"-"&amp;$AJ$2,#REF!)*AM$6)/AN$5</f>
        <v>#REF!</v>
      </c>
      <c r="AO335" s="19" t="e">
        <f>(SUMIF(#REF!,"*-Si-VEF-*-"&amp;$A335&amp;"-"&amp;$AJ$2,#REF!)*AO$6-SUMIF(#REF!,"*-Si-VEF-*-"&amp;$A335&amp;"-"&amp;$AJ$2,#REF!)*AN$6)/AO$5</f>
        <v>#REF!</v>
      </c>
      <c r="AP335" s="19" t="e">
        <f>(SUMIF(#REF!,"*-Si-VEF-*-"&amp;$A335&amp;"-"&amp;$AJ$2,#REF!)*AP$6-SUMIF(#REF!,"*-Si-VEF-*-"&amp;$A335&amp;"-"&amp;$AJ$2,#REF!)*AO$6)/AP$5</f>
        <v>#REF!</v>
      </c>
      <c r="AQ335" s="19" t="e">
        <f>(SUMIF(#REF!,"*-Si-VEF-*-"&amp;$A335&amp;"-"&amp;$AJ$2,#REF!)*AQ$6-SUMIF(#REF!,"*-Si-VEF-*-"&amp;$A335&amp;"-"&amp;$AJ$2,#REF!)*AP$6)/AQ$5</f>
        <v>#REF!</v>
      </c>
      <c r="AR335" s="19" t="e">
        <f>(SUMIF(#REF!,"*-Si-VEF-*-"&amp;$A335&amp;"-"&amp;$AJ$2,#REF!)*AR$6-SUMIF(#REF!,"*-Si-VEF-*-"&amp;$A335&amp;"-"&amp;$AJ$2,#REF!)*AQ$6)/AR$5</f>
        <v>#REF!</v>
      </c>
      <c r="AS335" s="19" t="e">
        <f>(SUMIF(#REF!,"*-Si-VEF-*-"&amp;$A335&amp;"-"&amp;$AJ$2,#REF!)*AS$6-SUMIF(#REF!,"*-Si-VEF-*-"&amp;$A335&amp;"-"&amp;$AJ$2,#REF!)*AR$6)/AS$5</f>
        <v>#REF!</v>
      </c>
      <c r="AT335" s="19" t="e">
        <f>(SUMIF(#REF!,"*-Si-VEF-*-"&amp;$A335&amp;"-"&amp;$AJ$2,#REF!)*AT$6-SUMIF(#REF!,"*-Si-VEF-*-"&amp;$A335&amp;"-"&amp;$AJ$2,#REF!)*AS$6)/AT$5</f>
        <v>#REF!</v>
      </c>
      <c r="AU335" s="19" t="e">
        <f>(SUMIF(#REF!,"*-Si-VEF-*-"&amp;$A335&amp;"-"&amp;$AJ$2,#REF!)*AU$6-SUMIF(#REF!,"*-Si-VEF-*-"&amp;$A335&amp;"-"&amp;$AJ$2,#REF!)*AT$6)/AU$5</f>
        <v>#REF!</v>
      </c>
      <c r="AV335" s="19" t="e">
        <f>(SUMIF(#REF!,"*-Si-VEF-*-"&amp;$A335&amp;"-"&amp;$AJ$2,#REF!)*AV$6-SUMIF(#REF!,"*-Si-VEF-*-"&amp;$A335&amp;"-"&amp;$AJ$2,#REF!)*AU$6)/AV$5</f>
        <v>#REF!</v>
      </c>
      <c r="AX335" s="25" t="e">
        <f>SUMIF(#REF!,"*-Si-VEQ-*-"&amp;$A335&amp;"-"&amp;$AJ$2,#REF!)</f>
        <v>#REF!</v>
      </c>
      <c r="AY335" s="20" t="e">
        <f>SUMIF(#REF!,"*-Si-VEQ-*-"&amp;$A335&amp;"-"&amp;$AJ$2,#REF!)</f>
        <v>#REF!</v>
      </c>
      <c r="AZ335" s="20" t="e">
        <f>(SUMIF(#REF!,"*-Si-VEQ-*-"&amp;$A335&amp;"-"&amp;$AJ$2,#REF!)*AZ$6-SUMIF(#REF!,"*-Si-VEQ-*-"&amp;$A335&amp;"-"&amp;$AJ$2,#REF!)*AY$6)/AZ$5</f>
        <v>#REF!</v>
      </c>
      <c r="BA335" s="20" t="e">
        <f>(SUMIF(#REF!,"*-Si-VEQ-*-"&amp;$A335&amp;"-"&amp;$AJ$2,#REF!)*BA$6-SUMIF(#REF!,"*-Si-VEQ-*-"&amp;$A335&amp;"-"&amp;$AJ$2,#REF!)*AZ$6)/BA$5</f>
        <v>#REF!</v>
      </c>
      <c r="BB335" s="20" t="e">
        <f>(SUMIF(#REF!,"*-Si-VEQ-*-"&amp;$A335&amp;"-"&amp;$AJ$2,#REF!)*BB$6-SUMIF(#REF!,"*-Si-VEQ-*-"&amp;$A335&amp;"-"&amp;$AJ$2,#REF!)*BA$6)/BB$5</f>
        <v>#REF!</v>
      </c>
      <c r="BC335" s="20" t="e">
        <f>(SUMIF(#REF!,"*-Si-VEQ-*-"&amp;$A335&amp;"-"&amp;$AJ$2,#REF!)*BC$6-SUMIF(#REF!,"*-Si-VEQ-*-"&amp;$A335&amp;"-"&amp;$AJ$2,#REF!)*BB$6)/BC$5</f>
        <v>#REF!</v>
      </c>
      <c r="BD335" s="20" t="e">
        <f>(SUMIF(#REF!,"*-Si-VEQ-*-"&amp;$A335&amp;"-"&amp;$AJ$2,#REF!)*BD$6-SUMIF(#REF!,"*-Si-VEQ-*-"&amp;$A335&amp;"-"&amp;$AJ$2,#REF!)*BC$6)/BD$5</f>
        <v>#REF!</v>
      </c>
      <c r="BE335" s="20" t="e">
        <f>(SUMIF(#REF!,"*-Si-VEQ-*-"&amp;$A335&amp;"-"&amp;$AJ$2,#REF!)*BE$6-SUMIF(#REF!,"*-Si-VEQ-*-"&amp;$A335&amp;"-"&amp;$AJ$2,#REF!)*BD$6)/BE$5</f>
        <v>#REF!</v>
      </c>
      <c r="BF335" s="20" t="e">
        <f>(SUMIF(#REF!,"*-Si-VEQ-*-"&amp;$A335&amp;"-"&amp;$AJ$2,#REF!)*BF$6-SUMIF(#REF!,"*-Si-VEQ-*-"&amp;$A335&amp;"-"&amp;$AJ$2,#REF!)*BE$6)/BF$5</f>
        <v>#REF!</v>
      </c>
      <c r="BG335" s="20" t="e">
        <f>(SUMIF(#REF!,"*-Si-VEQ-*-"&amp;$A335&amp;"-"&amp;$AJ$2,#REF!)*BG$6-SUMIF(#REF!,"*-Si-VEQ-*-"&amp;$A335&amp;"-"&amp;$AJ$2,#REF!)*BF$6)/BG$5</f>
        <v>#REF!</v>
      </c>
      <c r="BH335" s="20" t="e">
        <f>(SUMIF(#REF!,"*-Si-VEQ-*-"&amp;$A335&amp;"-"&amp;$AJ$2,#REF!)*BH$6-SUMIF(#REF!,"*-Si-VEQ-*-"&amp;$A335&amp;"-"&amp;$AJ$2,#REF!)*BG$6)/BH$5</f>
        <v>#REF!</v>
      </c>
      <c r="BI335" s="20" t="e">
        <f>(SUMIF(#REF!,"*-Si-VEQ-*-"&amp;$A335&amp;"-"&amp;$AJ$2,#REF!)*BI$6-SUMIF(#REF!,"*-Si-VEQ-*-"&amp;$A335&amp;"-"&amp;$AJ$2,#REF!)*BH$6)/BI$5</f>
        <v>#REF!</v>
      </c>
      <c r="BJ335" s="20" t="e">
        <f>(SUMIF(#REF!,"*-Si-VEQ-*-"&amp;$A335&amp;"-"&amp;$AJ$2,#REF!)*BJ$6-SUMIF(#REF!,"*-Si-VEQ-*-"&amp;$A335&amp;"-"&amp;$AJ$2,#REF!)*BI$6)/BJ$5</f>
        <v>#REF!</v>
      </c>
      <c r="BL335" s="25" t="e">
        <f>SUMIF(#REF!,"*-Si-USD-*-"&amp;$A335&amp;"-"&amp;$AJ$2,#REF!)</f>
        <v>#REF!</v>
      </c>
      <c r="BM335" s="21" t="e">
        <f>SUMIF(#REF!,"*-Si-USD-*-"&amp;$A335&amp;"-"&amp;$AJ$2,#REF!)</f>
        <v>#REF!</v>
      </c>
      <c r="BN335" s="21" t="e">
        <f>(SUMIF(#REF!,"*-Si-USD-*-"&amp;$A335&amp;"-"&amp;$AJ$2,#REF!)*BN$6-SUMIF(#REF!,"*-Si-USD-*-"&amp;$A335&amp;"-"&amp;$AJ$2,#REF!)*BM$6)/BN$5</f>
        <v>#REF!</v>
      </c>
      <c r="BO335" s="21" t="e">
        <f>(SUMIF(#REF!,"*-Si-USD-*-"&amp;$A335&amp;"-"&amp;$AJ$2,#REF!)*BO$6-SUMIF(#REF!,"*-Si-USD-*-"&amp;$A335&amp;"-"&amp;$AJ$2,#REF!)*BN$6)/BO$5</f>
        <v>#REF!</v>
      </c>
      <c r="BP335" s="21" t="e">
        <f>(SUMIF(#REF!,"*-Si-USD-*-"&amp;$A335&amp;"-"&amp;$AJ$2,#REF!)*BP$6-SUMIF(#REF!,"*-Si-USD-*-"&amp;$A335&amp;"-"&amp;$AJ$2,#REF!)*BO$6)/BP$5</f>
        <v>#REF!</v>
      </c>
      <c r="BQ335" s="21" t="e">
        <f>(SUMIF(#REF!,"*-Si-USD-*-"&amp;$A335&amp;"-"&amp;$AJ$2,#REF!)*BQ$6-SUMIF(#REF!,"*-Si-USD-*-"&amp;$A335&amp;"-"&amp;$AJ$2,#REF!)*BP$6)/BQ$5</f>
        <v>#REF!</v>
      </c>
      <c r="BR335" s="21" t="e">
        <f>(SUMIF(#REF!,"*-Si-USD-*-"&amp;$A335&amp;"-"&amp;$AJ$2,#REF!)*BR$6-SUMIF(#REF!,"*-Si-USD-*-"&amp;$A335&amp;"-"&amp;$AJ$2,#REF!)*BQ$6)/BR$5</f>
        <v>#REF!</v>
      </c>
      <c r="BS335" s="21" t="e">
        <f>(SUMIF(#REF!,"*-Si-USD-*-"&amp;$A335&amp;"-"&amp;$AJ$2,#REF!)*BS$6-SUMIF(#REF!,"*-Si-USD-*-"&amp;$A335&amp;"-"&amp;$AJ$2,#REF!)*BR$6)/BS$5</f>
        <v>#REF!</v>
      </c>
      <c r="BT335" s="21" t="e">
        <f>(SUMIF(#REF!,"*-Si-USD-*-"&amp;$A335&amp;"-"&amp;$AJ$2,#REF!)*BT$6-SUMIF(#REF!,"*-Si-USD-*-"&amp;$A335&amp;"-"&amp;$AJ$2,#REF!)*BS$6)/BT$5</f>
        <v>#REF!</v>
      </c>
      <c r="BU335" s="21" t="e">
        <f>(SUMIF(#REF!,"*-Si-USD-*-"&amp;$A335&amp;"-"&amp;$AJ$2,#REF!)*BU$6-SUMIF(#REF!,"*-Si-USD-*-"&amp;$A335&amp;"-"&amp;$AJ$2,#REF!)*BT$6)/BU$5</f>
        <v>#REF!</v>
      </c>
      <c r="BV335" s="21" t="e">
        <f>(SUMIF(#REF!,"*-Si-USD-*-"&amp;$A335&amp;"-"&amp;$AJ$2,#REF!)*BV$6-SUMIF(#REF!,"*-Si-USD-*-"&amp;$A335&amp;"-"&amp;$AJ$2,#REF!)*BU$6)/BV$5</f>
        <v>#REF!</v>
      </c>
      <c r="BW335" s="21" t="e">
        <f>(SUMIF(#REF!,"*-Si-USD-*-"&amp;$A335&amp;"-"&amp;$AJ$2,#REF!)*BW$6-SUMIF(#REF!,"*-Si-USD-*-"&amp;$A335&amp;"-"&amp;$AJ$2,#REF!)*BV$6)/BW$5</f>
        <v>#REF!</v>
      </c>
      <c r="BX335" s="21" t="e">
        <f>(SUMIF(#REF!,"*-Si-USD-*-"&amp;$A335&amp;"-"&amp;$AJ$2,#REF!)*BX$6-SUMIF(#REF!,"*-Si-USD-*-"&amp;$A335&amp;"-"&amp;$AJ$2,#REF!)*BW$6)/BX$5</f>
        <v>#REF!</v>
      </c>
      <c r="CB335" s="28">
        <f>IFERROR(1000*SUMIF(#REF!,"*-Si-*-Si-"&amp;$A335&amp;"-"&amp;$AJ$2,#REF!)/(SUM(CC335:CE335)*$BX$6),0)</f>
        <v>0</v>
      </c>
      <c r="CC335" s="22" t="e">
        <f>SUMIF(#REF!,"*-Si-VEF-Si-"&amp;$A335&amp;"-"&amp;$AJ$2,#REF!)</f>
        <v>#REF!</v>
      </c>
      <c r="CD335" s="23" t="e">
        <f>SUMIF(#REF!,"*-Si-VEQ-Si-"&amp;$A335&amp;"-"&amp;$AJ$2,#REF!)</f>
        <v>#REF!</v>
      </c>
      <c r="CE335" s="24" t="e">
        <f>SUMIF(#REF!,"*-Si-USD-Si-"&amp;$A335&amp;"-"&amp;$AJ$2,#REF!)</f>
        <v>#REF!</v>
      </c>
      <c r="CI335" s="15" t="str">
        <f t="shared" si="61"/>
        <v>E335</v>
      </c>
      <c r="CK335" s="16">
        <v>16</v>
      </c>
      <c r="CL335" s="16">
        <v>0</v>
      </c>
      <c r="CM335" s="16">
        <v>4</v>
      </c>
    </row>
    <row r="336" spans="1:91" ht="20.100000000000001" customHeight="1" x14ac:dyDescent="0.25">
      <c r="A336" s="18" t="s">
        <v>512</v>
      </c>
      <c r="E336" s="15" t="s">
        <v>513</v>
      </c>
      <c r="G336" s="15" t="str">
        <f t="shared" si="62"/>
        <v>D336</v>
      </c>
      <c r="I336" s="27">
        <f ca="1">IFERROR(1000*SUMIF(#REF!,"*-Si-*-*-"&amp;$A336&amp;"-"&amp;J$2,INDIRECT("'BD Ppto'!"&amp;#REF!))/(SUM(J336:L336)*L$415),0)</f>
        <v>0</v>
      </c>
      <c r="J336" s="19" t="e">
        <f ca="1">SUMIF(#REF!,"*-Si-VEF-*-"&amp;$A336&amp;"-"&amp;$J$2,INDIRECT("'BD Ppto'!"&amp;#REF!))</f>
        <v>#REF!</v>
      </c>
      <c r="K336" s="20" t="e">
        <f ca="1">SUMIF(#REF!,"*-Si-VEQ-*-"&amp;$A336&amp;"-"&amp;$J$2,INDIRECT("'BD Ppto'!"&amp;#REF!))</f>
        <v>#REF!</v>
      </c>
      <c r="L336" s="21" t="e">
        <f ca="1">SUMIF(#REF!,"*-Si-USD-*-"&amp;$A336&amp;"-"&amp;$J$2,INDIRECT("'BD Ppto'!"&amp;#REF!))</f>
        <v>#REF!</v>
      </c>
      <c r="N336" s="27">
        <f ca="1">IFERROR(1000*SUMIF(#REF!,"*-Si-*-*-"&amp;$A336&amp;"-"&amp;O$2,INDIRECT("'BD Ppto'!"&amp;#REF!))/(SUM(O336:Q336)*Q$415),0)</f>
        <v>0</v>
      </c>
      <c r="O336" s="19" t="e">
        <f ca="1">SUMIF(#REF!,"*-Si-VEF-*-"&amp;$A336&amp;"-"&amp;O$2,INDIRECT("'BD Ppto'!"&amp;#REF!))</f>
        <v>#REF!</v>
      </c>
      <c r="P336" s="20" t="e">
        <f ca="1">SUMIF(#REF!,"*-Si-VEQ-*-"&amp;$A336&amp;"-"&amp;O$2,INDIRECT("'BD Ppto'!"&amp;#REF!))</f>
        <v>#REF!</v>
      </c>
      <c r="Q336" s="21" t="e">
        <f ca="1">SUMIF(#REF!,"*-Si-USD-*-"&amp;$A336&amp;"-"&amp;O$2,INDIRECT("'BD Ppto'!"&amp;#REF!))</f>
        <v>#REF!</v>
      </c>
      <c r="S336" s="27">
        <f ca="1">IFERROR(1000*SUMIF(#REF!,"*-Si-*-*-"&amp;$A336&amp;"-"&amp;T$2,INDIRECT("'BD Ppto'!"&amp;#REF!))/(SUM(T336:V336)*V$415),0)</f>
        <v>0</v>
      </c>
      <c r="T336" s="19" t="e">
        <f ca="1">SUMIF(#REF!,"*-Si-VEF-*-"&amp;$A336&amp;"-"&amp;T$2,INDIRECT("'BD Ppto'!"&amp;#REF!))</f>
        <v>#REF!</v>
      </c>
      <c r="U336" s="20" t="e">
        <f ca="1">SUMIF(#REF!,"*-Si-VEQ-*-"&amp;$A336&amp;"-"&amp;T$2,INDIRECT("'BD Ppto'!"&amp;#REF!))</f>
        <v>#REF!</v>
      </c>
      <c r="V336" s="21" t="e">
        <f ca="1">SUMIF(#REF!,"*-Si-USD-*-"&amp;$A336&amp;"-"&amp;T$2,INDIRECT("'BD Ppto'!"&amp;#REF!))</f>
        <v>#REF!</v>
      </c>
      <c r="X336" s="27">
        <f ca="1">IFERROR(1000*SUMIF(#REF!,"*-Si-*-*-"&amp;$A336&amp;"-"&amp;Y$2,INDIRECT("'BD Ppto'!"&amp;#REF!))/(SUM(Y336:AA336)*AA$415),0)</f>
        <v>0</v>
      </c>
      <c r="Y336" s="19" t="e">
        <f ca="1">SUMIF(#REF!,"*-Si-VEF-*-"&amp;$A336&amp;"-"&amp;Y$2,INDIRECT("'BD Ppto'!"&amp;#REF!))</f>
        <v>#REF!</v>
      </c>
      <c r="Z336" s="20" t="e">
        <f ca="1">SUMIF(#REF!,"*-Si-VEQ-*-"&amp;$A336&amp;"-"&amp;Y$2,INDIRECT("'BD Ppto'!"&amp;#REF!))</f>
        <v>#REF!</v>
      </c>
      <c r="AA336" s="21" t="e">
        <f ca="1">SUMIF(#REF!,"*-Si-USD-*-"&amp;$A336&amp;"-"&amp;Y$2,INDIRECT("'BD Ppto'!"&amp;#REF!))</f>
        <v>#REF!</v>
      </c>
      <c r="AC336" s="28">
        <f ca="1">IFERROR(1000*SUMIF(#REF!,"*-Si-*-Si-"&amp;$A336&amp;"-"&amp;AD$2,INDIRECT("'BD Ppto'!"&amp;#REF!))/(SUM(AD336:AF336)*AF$415),0)</f>
        <v>0</v>
      </c>
      <c r="AD336" s="22" t="e">
        <f ca="1">SUMIF(#REF!,"*-Si-VEF-Si-"&amp;$A336&amp;"-"&amp;AD$2,INDIRECT("'BD Ppto'!"&amp;#REF!))</f>
        <v>#REF!</v>
      </c>
      <c r="AE336" s="23" t="e">
        <f ca="1">SUMIF(#REF!,"*-Si-VEQ-Si-"&amp;$A336&amp;"-"&amp;AD$2,INDIRECT("'BD Ppto'!"&amp;#REF!))</f>
        <v>#REF!</v>
      </c>
      <c r="AF336" s="24" t="e">
        <f ca="1">SUMIF(#REF!,"*-Si-USD-Si-"&amp;$A336&amp;"-"&amp;AD$2,INDIRECT("'BD Ppto'!"&amp;#REF!))</f>
        <v>#REF!</v>
      </c>
      <c r="AI336" s="27">
        <f>IFERROR(1000*SUMIF(#REF!,"*-Si-*-*-"&amp;$A336&amp;"-"&amp;$AJ$2,#REF!)/((SUMIF(#REF!,"*-Si-*-*-"&amp;$A336&amp;"-"&amp;$AJ$2,#REF!))*$AV$6),0)</f>
        <v>0</v>
      </c>
      <c r="AJ336" s="25" t="e">
        <f>SUMIF(#REF!,"*-Si-VEF-*-"&amp;$A336&amp;"-"&amp;$AJ$2,#REF!)</f>
        <v>#REF!</v>
      </c>
      <c r="AK336" s="19" t="e">
        <f>SUMIF(#REF!,"*-Si-VEF-*-"&amp;$A336&amp;"-"&amp;$AJ$2,#REF!)</f>
        <v>#REF!</v>
      </c>
      <c r="AL336" s="19" t="e">
        <f>(SUMIF(#REF!,"*-Si-VEF-*-"&amp;$A336&amp;"-"&amp;$AJ$2,#REF!)*AL$6-SUMIF(#REF!,"*-Si-VEF-*-"&amp;$A336&amp;"-"&amp;$AJ$2,#REF!)*AK$6)/AL$5</f>
        <v>#REF!</v>
      </c>
      <c r="AM336" s="19" t="e">
        <f>(SUMIF(#REF!,"*-Si-VEF-*-"&amp;$A336&amp;"-"&amp;$AJ$2,#REF!)*AM$6-SUMIF(#REF!,"*-Si-VEF-*-"&amp;$A336&amp;"-"&amp;$AJ$2,#REF!)*AL$6)/AM$5</f>
        <v>#REF!</v>
      </c>
      <c r="AN336" s="19" t="e">
        <f>(SUMIF(#REF!,"*-Si-VEF-*-"&amp;$A336&amp;"-"&amp;$AJ$2,#REF!)*AN$6-SUMIF(#REF!,"*-Si-VEF-*-"&amp;$A336&amp;"-"&amp;$AJ$2,#REF!)*AM$6)/AN$5</f>
        <v>#REF!</v>
      </c>
      <c r="AO336" s="19" t="e">
        <f>(SUMIF(#REF!,"*-Si-VEF-*-"&amp;$A336&amp;"-"&amp;$AJ$2,#REF!)*AO$6-SUMIF(#REF!,"*-Si-VEF-*-"&amp;$A336&amp;"-"&amp;$AJ$2,#REF!)*AN$6)/AO$5</f>
        <v>#REF!</v>
      </c>
      <c r="AP336" s="19" t="e">
        <f>(SUMIF(#REF!,"*-Si-VEF-*-"&amp;$A336&amp;"-"&amp;$AJ$2,#REF!)*AP$6-SUMIF(#REF!,"*-Si-VEF-*-"&amp;$A336&amp;"-"&amp;$AJ$2,#REF!)*AO$6)/AP$5</f>
        <v>#REF!</v>
      </c>
      <c r="AQ336" s="19" t="e">
        <f>(SUMIF(#REF!,"*-Si-VEF-*-"&amp;$A336&amp;"-"&amp;$AJ$2,#REF!)*AQ$6-SUMIF(#REF!,"*-Si-VEF-*-"&amp;$A336&amp;"-"&amp;$AJ$2,#REF!)*AP$6)/AQ$5</f>
        <v>#REF!</v>
      </c>
      <c r="AR336" s="19" t="e">
        <f>(SUMIF(#REF!,"*-Si-VEF-*-"&amp;$A336&amp;"-"&amp;$AJ$2,#REF!)*AR$6-SUMIF(#REF!,"*-Si-VEF-*-"&amp;$A336&amp;"-"&amp;$AJ$2,#REF!)*AQ$6)/AR$5</f>
        <v>#REF!</v>
      </c>
      <c r="AS336" s="19" t="e">
        <f>(SUMIF(#REF!,"*-Si-VEF-*-"&amp;$A336&amp;"-"&amp;$AJ$2,#REF!)*AS$6-SUMIF(#REF!,"*-Si-VEF-*-"&amp;$A336&amp;"-"&amp;$AJ$2,#REF!)*AR$6)/AS$5</f>
        <v>#REF!</v>
      </c>
      <c r="AT336" s="19" t="e">
        <f>(SUMIF(#REF!,"*-Si-VEF-*-"&amp;$A336&amp;"-"&amp;$AJ$2,#REF!)*AT$6-SUMIF(#REF!,"*-Si-VEF-*-"&amp;$A336&amp;"-"&amp;$AJ$2,#REF!)*AS$6)/AT$5</f>
        <v>#REF!</v>
      </c>
      <c r="AU336" s="19" t="e">
        <f>(SUMIF(#REF!,"*-Si-VEF-*-"&amp;$A336&amp;"-"&amp;$AJ$2,#REF!)*AU$6-SUMIF(#REF!,"*-Si-VEF-*-"&amp;$A336&amp;"-"&amp;$AJ$2,#REF!)*AT$6)/AU$5</f>
        <v>#REF!</v>
      </c>
      <c r="AV336" s="19" t="e">
        <f>(SUMIF(#REF!,"*-Si-VEF-*-"&amp;$A336&amp;"-"&amp;$AJ$2,#REF!)*AV$6-SUMIF(#REF!,"*-Si-VEF-*-"&amp;$A336&amp;"-"&amp;$AJ$2,#REF!)*AU$6)/AV$5</f>
        <v>#REF!</v>
      </c>
      <c r="AX336" s="25" t="e">
        <f>SUMIF(#REF!,"*-Si-VEQ-*-"&amp;$A336&amp;"-"&amp;$AJ$2,#REF!)</f>
        <v>#REF!</v>
      </c>
      <c r="AY336" s="20" t="e">
        <f>SUMIF(#REF!,"*-Si-VEQ-*-"&amp;$A336&amp;"-"&amp;$AJ$2,#REF!)</f>
        <v>#REF!</v>
      </c>
      <c r="AZ336" s="20" t="e">
        <f>(SUMIF(#REF!,"*-Si-VEQ-*-"&amp;$A336&amp;"-"&amp;$AJ$2,#REF!)*AZ$6-SUMIF(#REF!,"*-Si-VEQ-*-"&amp;$A336&amp;"-"&amp;$AJ$2,#REF!)*AY$6)/AZ$5</f>
        <v>#REF!</v>
      </c>
      <c r="BA336" s="20" t="e">
        <f>(SUMIF(#REF!,"*-Si-VEQ-*-"&amp;$A336&amp;"-"&amp;$AJ$2,#REF!)*BA$6-SUMIF(#REF!,"*-Si-VEQ-*-"&amp;$A336&amp;"-"&amp;$AJ$2,#REF!)*AZ$6)/BA$5</f>
        <v>#REF!</v>
      </c>
      <c r="BB336" s="20" t="e">
        <f>(SUMIF(#REF!,"*-Si-VEQ-*-"&amp;$A336&amp;"-"&amp;$AJ$2,#REF!)*BB$6-SUMIF(#REF!,"*-Si-VEQ-*-"&amp;$A336&amp;"-"&amp;$AJ$2,#REF!)*BA$6)/BB$5</f>
        <v>#REF!</v>
      </c>
      <c r="BC336" s="20" t="e">
        <f>(SUMIF(#REF!,"*-Si-VEQ-*-"&amp;$A336&amp;"-"&amp;$AJ$2,#REF!)*BC$6-SUMIF(#REF!,"*-Si-VEQ-*-"&amp;$A336&amp;"-"&amp;$AJ$2,#REF!)*BB$6)/BC$5</f>
        <v>#REF!</v>
      </c>
      <c r="BD336" s="20" t="e">
        <f>(SUMIF(#REF!,"*-Si-VEQ-*-"&amp;$A336&amp;"-"&amp;$AJ$2,#REF!)*BD$6-SUMIF(#REF!,"*-Si-VEQ-*-"&amp;$A336&amp;"-"&amp;$AJ$2,#REF!)*BC$6)/BD$5</f>
        <v>#REF!</v>
      </c>
      <c r="BE336" s="20" t="e">
        <f>(SUMIF(#REF!,"*-Si-VEQ-*-"&amp;$A336&amp;"-"&amp;$AJ$2,#REF!)*BE$6-SUMIF(#REF!,"*-Si-VEQ-*-"&amp;$A336&amp;"-"&amp;$AJ$2,#REF!)*BD$6)/BE$5</f>
        <v>#REF!</v>
      </c>
      <c r="BF336" s="20" t="e">
        <f>(SUMIF(#REF!,"*-Si-VEQ-*-"&amp;$A336&amp;"-"&amp;$AJ$2,#REF!)*BF$6-SUMIF(#REF!,"*-Si-VEQ-*-"&amp;$A336&amp;"-"&amp;$AJ$2,#REF!)*BE$6)/BF$5</f>
        <v>#REF!</v>
      </c>
      <c r="BG336" s="20" t="e">
        <f>(SUMIF(#REF!,"*-Si-VEQ-*-"&amp;$A336&amp;"-"&amp;$AJ$2,#REF!)*BG$6-SUMIF(#REF!,"*-Si-VEQ-*-"&amp;$A336&amp;"-"&amp;$AJ$2,#REF!)*BF$6)/BG$5</f>
        <v>#REF!</v>
      </c>
      <c r="BH336" s="20" t="e">
        <f>(SUMIF(#REF!,"*-Si-VEQ-*-"&amp;$A336&amp;"-"&amp;$AJ$2,#REF!)*BH$6-SUMIF(#REF!,"*-Si-VEQ-*-"&amp;$A336&amp;"-"&amp;$AJ$2,#REF!)*BG$6)/BH$5</f>
        <v>#REF!</v>
      </c>
      <c r="BI336" s="20" t="e">
        <f>(SUMIF(#REF!,"*-Si-VEQ-*-"&amp;$A336&amp;"-"&amp;$AJ$2,#REF!)*BI$6-SUMIF(#REF!,"*-Si-VEQ-*-"&amp;$A336&amp;"-"&amp;$AJ$2,#REF!)*BH$6)/BI$5</f>
        <v>#REF!</v>
      </c>
      <c r="BJ336" s="20" t="e">
        <f>(SUMIF(#REF!,"*-Si-VEQ-*-"&amp;$A336&amp;"-"&amp;$AJ$2,#REF!)*BJ$6-SUMIF(#REF!,"*-Si-VEQ-*-"&amp;$A336&amp;"-"&amp;$AJ$2,#REF!)*BI$6)/BJ$5</f>
        <v>#REF!</v>
      </c>
      <c r="BL336" s="25" t="e">
        <f>SUMIF(#REF!,"*-Si-USD-*-"&amp;$A336&amp;"-"&amp;$AJ$2,#REF!)</f>
        <v>#REF!</v>
      </c>
      <c r="BM336" s="21" t="e">
        <f>SUMIF(#REF!,"*-Si-USD-*-"&amp;$A336&amp;"-"&amp;$AJ$2,#REF!)</f>
        <v>#REF!</v>
      </c>
      <c r="BN336" s="21" t="e">
        <f>(SUMIF(#REF!,"*-Si-USD-*-"&amp;$A336&amp;"-"&amp;$AJ$2,#REF!)*BN$6-SUMIF(#REF!,"*-Si-USD-*-"&amp;$A336&amp;"-"&amp;$AJ$2,#REF!)*BM$6)/BN$5</f>
        <v>#REF!</v>
      </c>
      <c r="BO336" s="21" t="e">
        <f>(SUMIF(#REF!,"*-Si-USD-*-"&amp;$A336&amp;"-"&amp;$AJ$2,#REF!)*BO$6-SUMIF(#REF!,"*-Si-USD-*-"&amp;$A336&amp;"-"&amp;$AJ$2,#REF!)*BN$6)/BO$5</f>
        <v>#REF!</v>
      </c>
      <c r="BP336" s="21" t="e">
        <f>(SUMIF(#REF!,"*-Si-USD-*-"&amp;$A336&amp;"-"&amp;$AJ$2,#REF!)*BP$6-SUMIF(#REF!,"*-Si-USD-*-"&amp;$A336&amp;"-"&amp;$AJ$2,#REF!)*BO$6)/BP$5</f>
        <v>#REF!</v>
      </c>
      <c r="BQ336" s="21" t="e">
        <f>(SUMIF(#REF!,"*-Si-USD-*-"&amp;$A336&amp;"-"&amp;$AJ$2,#REF!)*BQ$6-SUMIF(#REF!,"*-Si-USD-*-"&amp;$A336&amp;"-"&amp;$AJ$2,#REF!)*BP$6)/BQ$5</f>
        <v>#REF!</v>
      </c>
      <c r="BR336" s="21" t="e">
        <f>(SUMIF(#REF!,"*-Si-USD-*-"&amp;$A336&amp;"-"&amp;$AJ$2,#REF!)*BR$6-SUMIF(#REF!,"*-Si-USD-*-"&amp;$A336&amp;"-"&amp;$AJ$2,#REF!)*BQ$6)/BR$5</f>
        <v>#REF!</v>
      </c>
      <c r="BS336" s="21" t="e">
        <f>(SUMIF(#REF!,"*-Si-USD-*-"&amp;$A336&amp;"-"&amp;$AJ$2,#REF!)*BS$6-SUMIF(#REF!,"*-Si-USD-*-"&amp;$A336&amp;"-"&amp;$AJ$2,#REF!)*BR$6)/BS$5</f>
        <v>#REF!</v>
      </c>
      <c r="BT336" s="21" t="e">
        <f>(SUMIF(#REF!,"*-Si-USD-*-"&amp;$A336&amp;"-"&amp;$AJ$2,#REF!)*BT$6-SUMIF(#REF!,"*-Si-USD-*-"&amp;$A336&amp;"-"&amp;$AJ$2,#REF!)*BS$6)/BT$5</f>
        <v>#REF!</v>
      </c>
      <c r="BU336" s="21" t="e">
        <f>(SUMIF(#REF!,"*-Si-USD-*-"&amp;$A336&amp;"-"&amp;$AJ$2,#REF!)*BU$6-SUMIF(#REF!,"*-Si-USD-*-"&amp;$A336&amp;"-"&amp;$AJ$2,#REF!)*BT$6)/BU$5</f>
        <v>#REF!</v>
      </c>
      <c r="BV336" s="21" t="e">
        <f>(SUMIF(#REF!,"*-Si-USD-*-"&amp;$A336&amp;"-"&amp;$AJ$2,#REF!)*BV$6-SUMIF(#REF!,"*-Si-USD-*-"&amp;$A336&amp;"-"&amp;$AJ$2,#REF!)*BU$6)/BV$5</f>
        <v>#REF!</v>
      </c>
      <c r="BW336" s="21" t="e">
        <f>(SUMIF(#REF!,"*-Si-USD-*-"&amp;$A336&amp;"-"&amp;$AJ$2,#REF!)*BW$6-SUMIF(#REF!,"*-Si-USD-*-"&amp;$A336&amp;"-"&amp;$AJ$2,#REF!)*BV$6)/BW$5</f>
        <v>#REF!</v>
      </c>
      <c r="BX336" s="21" t="e">
        <f>(SUMIF(#REF!,"*-Si-USD-*-"&amp;$A336&amp;"-"&amp;$AJ$2,#REF!)*BX$6-SUMIF(#REF!,"*-Si-USD-*-"&amp;$A336&amp;"-"&amp;$AJ$2,#REF!)*BW$6)/BX$5</f>
        <v>#REF!</v>
      </c>
      <c r="CB336" s="28">
        <f>IFERROR(1000*SUMIF(#REF!,"*-Si-*-Si-"&amp;$A336&amp;"-"&amp;$AJ$2,#REF!)/(SUM(CC336:CE336)*$BX$6),0)</f>
        <v>0</v>
      </c>
      <c r="CC336" s="22" t="e">
        <f>SUMIF(#REF!,"*-Si-VEF-Si-"&amp;$A336&amp;"-"&amp;$AJ$2,#REF!)</f>
        <v>#REF!</v>
      </c>
      <c r="CD336" s="23" t="e">
        <f>SUMIF(#REF!,"*-Si-VEQ-Si-"&amp;$A336&amp;"-"&amp;$AJ$2,#REF!)</f>
        <v>#REF!</v>
      </c>
      <c r="CE336" s="24" t="e">
        <f>SUMIF(#REF!,"*-Si-USD-Si-"&amp;$A336&amp;"-"&amp;$AJ$2,#REF!)</f>
        <v>#REF!</v>
      </c>
      <c r="CI336" s="15" t="str">
        <f t="shared" si="61"/>
        <v>E336</v>
      </c>
      <c r="CK336" s="16">
        <v>13</v>
      </c>
      <c r="CL336" s="16">
        <v>0</v>
      </c>
      <c r="CM336" s="16">
        <v>4</v>
      </c>
    </row>
    <row r="337" spans="1:91" ht="20.100000000000001" customHeight="1" x14ac:dyDescent="0.25">
      <c r="A337" s="18" t="s">
        <v>514</v>
      </c>
      <c r="E337" s="15" t="s">
        <v>514</v>
      </c>
      <c r="G337" s="15" t="str">
        <f t="shared" si="62"/>
        <v>D337</v>
      </c>
      <c r="I337" s="27">
        <f ca="1">IFERROR(1000*SUMIF(#REF!,"*-Si-*-*-"&amp;$A337&amp;"-"&amp;J$2,INDIRECT("'BD Ppto'!"&amp;#REF!))/(SUM(J337:L337)*L$415),0)</f>
        <v>0</v>
      </c>
      <c r="J337" s="19" t="e">
        <f ca="1">SUMIF(#REF!,"*-Si-VEF-*-"&amp;$A337&amp;"-"&amp;$J$2,INDIRECT("'BD Ppto'!"&amp;#REF!))</f>
        <v>#REF!</v>
      </c>
      <c r="K337" s="20" t="e">
        <f ca="1">SUMIF(#REF!,"*-Si-VEQ-*-"&amp;$A337&amp;"-"&amp;$J$2,INDIRECT("'BD Ppto'!"&amp;#REF!))</f>
        <v>#REF!</v>
      </c>
      <c r="L337" s="21" t="e">
        <f ca="1">SUMIF(#REF!,"*-Si-USD-*-"&amp;$A337&amp;"-"&amp;$J$2,INDIRECT("'BD Ppto'!"&amp;#REF!))</f>
        <v>#REF!</v>
      </c>
      <c r="N337" s="27">
        <f ca="1">IFERROR(1000*SUMIF(#REF!,"*-Si-*-*-"&amp;$A337&amp;"-"&amp;O$2,INDIRECT("'BD Ppto'!"&amp;#REF!))/(SUM(O337:Q337)*Q$415),0)</f>
        <v>0</v>
      </c>
      <c r="O337" s="19" t="e">
        <f ca="1">SUMIF(#REF!,"*-Si-VEF-*-"&amp;$A337&amp;"-"&amp;O$2,INDIRECT("'BD Ppto'!"&amp;#REF!))</f>
        <v>#REF!</v>
      </c>
      <c r="P337" s="20" t="e">
        <f ca="1">SUMIF(#REF!,"*-Si-VEQ-*-"&amp;$A337&amp;"-"&amp;O$2,INDIRECT("'BD Ppto'!"&amp;#REF!))</f>
        <v>#REF!</v>
      </c>
      <c r="Q337" s="21" t="e">
        <f ca="1">SUMIF(#REF!,"*-Si-USD-*-"&amp;$A337&amp;"-"&amp;O$2,INDIRECT("'BD Ppto'!"&amp;#REF!))</f>
        <v>#REF!</v>
      </c>
      <c r="S337" s="27">
        <f ca="1">IFERROR(1000*SUMIF(#REF!,"*-Si-*-*-"&amp;$A337&amp;"-"&amp;T$2,INDIRECT("'BD Ppto'!"&amp;#REF!))/(SUM(T337:V337)*V$415),0)</f>
        <v>0</v>
      </c>
      <c r="T337" s="19" t="e">
        <f ca="1">SUMIF(#REF!,"*-Si-VEF-*-"&amp;$A337&amp;"-"&amp;T$2,INDIRECT("'BD Ppto'!"&amp;#REF!))</f>
        <v>#REF!</v>
      </c>
      <c r="U337" s="20" t="e">
        <f ca="1">SUMIF(#REF!,"*-Si-VEQ-*-"&amp;$A337&amp;"-"&amp;T$2,INDIRECT("'BD Ppto'!"&amp;#REF!))</f>
        <v>#REF!</v>
      </c>
      <c r="V337" s="21" t="e">
        <f ca="1">SUMIF(#REF!,"*-Si-USD-*-"&amp;$A337&amp;"-"&amp;T$2,INDIRECT("'BD Ppto'!"&amp;#REF!))</f>
        <v>#REF!</v>
      </c>
      <c r="X337" s="27">
        <f ca="1">IFERROR(1000*SUMIF(#REF!,"*-Si-*-*-"&amp;$A337&amp;"-"&amp;Y$2,INDIRECT("'BD Ppto'!"&amp;#REF!))/(SUM(Y337:AA337)*AA$415),0)</f>
        <v>0</v>
      </c>
      <c r="Y337" s="19" t="e">
        <f ca="1">SUMIF(#REF!,"*-Si-VEF-*-"&amp;$A337&amp;"-"&amp;Y$2,INDIRECT("'BD Ppto'!"&amp;#REF!))</f>
        <v>#REF!</v>
      </c>
      <c r="Z337" s="20" t="e">
        <f ca="1">SUMIF(#REF!,"*-Si-VEQ-*-"&amp;$A337&amp;"-"&amp;Y$2,INDIRECT("'BD Ppto'!"&amp;#REF!))</f>
        <v>#REF!</v>
      </c>
      <c r="AA337" s="21" t="e">
        <f ca="1">SUMIF(#REF!,"*-Si-USD-*-"&amp;$A337&amp;"-"&amp;Y$2,INDIRECT("'BD Ppto'!"&amp;#REF!))</f>
        <v>#REF!</v>
      </c>
      <c r="AC337" s="28">
        <f ca="1">IFERROR(1000*SUMIF(#REF!,"*-Si-*-Si-"&amp;$A337&amp;"-"&amp;AD$2,INDIRECT("'BD Ppto'!"&amp;#REF!))/(SUM(AD337:AF337)*AF$415),0)</f>
        <v>0</v>
      </c>
      <c r="AD337" s="22" t="e">
        <f ca="1">SUMIF(#REF!,"*-Si-VEF-Si-"&amp;$A337&amp;"-"&amp;AD$2,INDIRECT("'BD Ppto'!"&amp;#REF!))</f>
        <v>#REF!</v>
      </c>
      <c r="AE337" s="23" t="e">
        <f ca="1">SUMIF(#REF!,"*-Si-VEQ-Si-"&amp;$A337&amp;"-"&amp;AD$2,INDIRECT("'BD Ppto'!"&amp;#REF!))</f>
        <v>#REF!</v>
      </c>
      <c r="AF337" s="24" t="e">
        <f ca="1">SUMIF(#REF!,"*-Si-USD-Si-"&amp;$A337&amp;"-"&amp;AD$2,INDIRECT("'BD Ppto'!"&amp;#REF!))</f>
        <v>#REF!</v>
      </c>
      <c r="AI337" s="27">
        <f>IFERROR(1000*SUMIF(#REF!,"*-Si-*-*-"&amp;$A337&amp;"-"&amp;$AJ$2,#REF!)/((SUMIF(#REF!,"*-Si-*-*-"&amp;$A337&amp;"-"&amp;$AJ$2,#REF!))*$AV$6),0)</f>
        <v>0</v>
      </c>
      <c r="AJ337" s="25" t="e">
        <f>SUMIF(#REF!,"*-Si-VEF-*-"&amp;$A337&amp;"-"&amp;$AJ$2,#REF!)</f>
        <v>#REF!</v>
      </c>
      <c r="AK337" s="19" t="e">
        <f>SUMIF(#REF!,"*-Si-VEF-*-"&amp;$A337&amp;"-"&amp;$AJ$2,#REF!)</f>
        <v>#REF!</v>
      </c>
      <c r="AL337" s="19" t="e">
        <f>(SUMIF(#REF!,"*-Si-VEF-*-"&amp;$A337&amp;"-"&amp;$AJ$2,#REF!)*AL$6-SUMIF(#REF!,"*-Si-VEF-*-"&amp;$A337&amp;"-"&amp;$AJ$2,#REF!)*AK$6)/AL$5</f>
        <v>#REF!</v>
      </c>
      <c r="AM337" s="19" t="e">
        <f>(SUMIF(#REF!,"*-Si-VEF-*-"&amp;$A337&amp;"-"&amp;$AJ$2,#REF!)*AM$6-SUMIF(#REF!,"*-Si-VEF-*-"&amp;$A337&amp;"-"&amp;$AJ$2,#REF!)*AL$6)/AM$5</f>
        <v>#REF!</v>
      </c>
      <c r="AN337" s="19" t="e">
        <f>(SUMIF(#REF!,"*-Si-VEF-*-"&amp;$A337&amp;"-"&amp;$AJ$2,#REF!)*AN$6-SUMIF(#REF!,"*-Si-VEF-*-"&amp;$A337&amp;"-"&amp;$AJ$2,#REF!)*AM$6)/AN$5</f>
        <v>#REF!</v>
      </c>
      <c r="AO337" s="19" t="e">
        <f>(SUMIF(#REF!,"*-Si-VEF-*-"&amp;$A337&amp;"-"&amp;$AJ$2,#REF!)*AO$6-SUMIF(#REF!,"*-Si-VEF-*-"&amp;$A337&amp;"-"&amp;$AJ$2,#REF!)*AN$6)/AO$5</f>
        <v>#REF!</v>
      </c>
      <c r="AP337" s="19" t="e">
        <f>(SUMIF(#REF!,"*-Si-VEF-*-"&amp;$A337&amp;"-"&amp;$AJ$2,#REF!)*AP$6-SUMIF(#REF!,"*-Si-VEF-*-"&amp;$A337&amp;"-"&amp;$AJ$2,#REF!)*AO$6)/AP$5</f>
        <v>#REF!</v>
      </c>
      <c r="AQ337" s="19" t="e">
        <f>(SUMIF(#REF!,"*-Si-VEF-*-"&amp;$A337&amp;"-"&amp;$AJ$2,#REF!)*AQ$6-SUMIF(#REF!,"*-Si-VEF-*-"&amp;$A337&amp;"-"&amp;$AJ$2,#REF!)*AP$6)/AQ$5</f>
        <v>#REF!</v>
      </c>
      <c r="AR337" s="19" t="e">
        <f>(SUMIF(#REF!,"*-Si-VEF-*-"&amp;$A337&amp;"-"&amp;$AJ$2,#REF!)*AR$6-SUMIF(#REF!,"*-Si-VEF-*-"&amp;$A337&amp;"-"&amp;$AJ$2,#REF!)*AQ$6)/AR$5</f>
        <v>#REF!</v>
      </c>
      <c r="AS337" s="19" t="e">
        <f>(SUMIF(#REF!,"*-Si-VEF-*-"&amp;$A337&amp;"-"&amp;$AJ$2,#REF!)*AS$6-SUMIF(#REF!,"*-Si-VEF-*-"&amp;$A337&amp;"-"&amp;$AJ$2,#REF!)*AR$6)/AS$5</f>
        <v>#REF!</v>
      </c>
      <c r="AT337" s="19" t="e">
        <f>(SUMIF(#REF!,"*-Si-VEF-*-"&amp;$A337&amp;"-"&amp;$AJ$2,#REF!)*AT$6-SUMIF(#REF!,"*-Si-VEF-*-"&amp;$A337&amp;"-"&amp;$AJ$2,#REF!)*AS$6)/AT$5</f>
        <v>#REF!</v>
      </c>
      <c r="AU337" s="19" t="e">
        <f>(SUMIF(#REF!,"*-Si-VEF-*-"&amp;$A337&amp;"-"&amp;$AJ$2,#REF!)*AU$6-SUMIF(#REF!,"*-Si-VEF-*-"&amp;$A337&amp;"-"&amp;$AJ$2,#REF!)*AT$6)/AU$5</f>
        <v>#REF!</v>
      </c>
      <c r="AV337" s="19" t="e">
        <f>(SUMIF(#REF!,"*-Si-VEF-*-"&amp;$A337&amp;"-"&amp;$AJ$2,#REF!)*AV$6-SUMIF(#REF!,"*-Si-VEF-*-"&amp;$A337&amp;"-"&amp;$AJ$2,#REF!)*AU$6)/AV$5</f>
        <v>#REF!</v>
      </c>
      <c r="AX337" s="25" t="e">
        <f>SUMIF(#REF!,"*-Si-VEQ-*-"&amp;$A337&amp;"-"&amp;$AJ$2,#REF!)</f>
        <v>#REF!</v>
      </c>
      <c r="AY337" s="20" t="e">
        <f>SUMIF(#REF!,"*-Si-VEQ-*-"&amp;$A337&amp;"-"&amp;$AJ$2,#REF!)</f>
        <v>#REF!</v>
      </c>
      <c r="AZ337" s="20" t="e">
        <f>(SUMIF(#REF!,"*-Si-VEQ-*-"&amp;$A337&amp;"-"&amp;$AJ$2,#REF!)*AZ$6-SUMIF(#REF!,"*-Si-VEQ-*-"&amp;$A337&amp;"-"&amp;$AJ$2,#REF!)*AY$6)/AZ$5</f>
        <v>#REF!</v>
      </c>
      <c r="BA337" s="20" t="e">
        <f>(SUMIF(#REF!,"*-Si-VEQ-*-"&amp;$A337&amp;"-"&amp;$AJ$2,#REF!)*BA$6-SUMIF(#REF!,"*-Si-VEQ-*-"&amp;$A337&amp;"-"&amp;$AJ$2,#REF!)*AZ$6)/BA$5</f>
        <v>#REF!</v>
      </c>
      <c r="BB337" s="20" t="e">
        <f>(SUMIF(#REF!,"*-Si-VEQ-*-"&amp;$A337&amp;"-"&amp;$AJ$2,#REF!)*BB$6-SUMIF(#REF!,"*-Si-VEQ-*-"&amp;$A337&amp;"-"&amp;$AJ$2,#REF!)*BA$6)/BB$5</f>
        <v>#REF!</v>
      </c>
      <c r="BC337" s="20" t="e">
        <f>(SUMIF(#REF!,"*-Si-VEQ-*-"&amp;$A337&amp;"-"&amp;$AJ$2,#REF!)*BC$6-SUMIF(#REF!,"*-Si-VEQ-*-"&amp;$A337&amp;"-"&amp;$AJ$2,#REF!)*BB$6)/BC$5</f>
        <v>#REF!</v>
      </c>
      <c r="BD337" s="20" t="e">
        <f>(SUMIF(#REF!,"*-Si-VEQ-*-"&amp;$A337&amp;"-"&amp;$AJ$2,#REF!)*BD$6-SUMIF(#REF!,"*-Si-VEQ-*-"&amp;$A337&amp;"-"&amp;$AJ$2,#REF!)*BC$6)/BD$5</f>
        <v>#REF!</v>
      </c>
      <c r="BE337" s="20" t="e">
        <f>(SUMIF(#REF!,"*-Si-VEQ-*-"&amp;$A337&amp;"-"&amp;$AJ$2,#REF!)*BE$6-SUMIF(#REF!,"*-Si-VEQ-*-"&amp;$A337&amp;"-"&amp;$AJ$2,#REF!)*BD$6)/BE$5</f>
        <v>#REF!</v>
      </c>
      <c r="BF337" s="20" t="e">
        <f>(SUMIF(#REF!,"*-Si-VEQ-*-"&amp;$A337&amp;"-"&amp;$AJ$2,#REF!)*BF$6-SUMIF(#REF!,"*-Si-VEQ-*-"&amp;$A337&amp;"-"&amp;$AJ$2,#REF!)*BE$6)/BF$5</f>
        <v>#REF!</v>
      </c>
      <c r="BG337" s="20" t="e">
        <f>(SUMIF(#REF!,"*-Si-VEQ-*-"&amp;$A337&amp;"-"&amp;$AJ$2,#REF!)*BG$6-SUMIF(#REF!,"*-Si-VEQ-*-"&amp;$A337&amp;"-"&amp;$AJ$2,#REF!)*BF$6)/BG$5</f>
        <v>#REF!</v>
      </c>
      <c r="BH337" s="20" t="e">
        <f>(SUMIF(#REF!,"*-Si-VEQ-*-"&amp;$A337&amp;"-"&amp;$AJ$2,#REF!)*BH$6-SUMIF(#REF!,"*-Si-VEQ-*-"&amp;$A337&amp;"-"&amp;$AJ$2,#REF!)*BG$6)/BH$5</f>
        <v>#REF!</v>
      </c>
      <c r="BI337" s="20" t="e">
        <f>(SUMIF(#REF!,"*-Si-VEQ-*-"&amp;$A337&amp;"-"&amp;$AJ$2,#REF!)*BI$6-SUMIF(#REF!,"*-Si-VEQ-*-"&amp;$A337&amp;"-"&amp;$AJ$2,#REF!)*BH$6)/BI$5</f>
        <v>#REF!</v>
      </c>
      <c r="BJ337" s="20" t="e">
        <f>(SUMIF(#REF!,"*-Si-VEQ-*-"&amp;$A337&amp;"-"&amp;$AJ$2,#REF!)*BJ$6-SUMIF(#REF!,"*-Si-VEQ-*-"&amp;$A337&amp;"-"&amp;$AJ$2,#REF!)*BI$6)/BJ$5</f>
        <v>#REF!</v>
      </c>
      <c r="BL337" s="25" t="e">
        <f>SUMIF(#REF!,"*-Si-USD-*-"&amp;$A337&amp;"-"&amp;$AJ$2,#REF!)</f>
        <v>#REF!</v>
      </c>
      <c r="BM337" s="21" t="e">
        <f>SUMIF(#REF!,"*-Si-USD-*-"&amp;$A337&amp;"-"&amp;$AJ$2,#REF!)</f>
        <v>#REF!</v>
      </c>
      <c r="BN337" s="21" t="e">
        <f>(SUMIF(#REF!,"*-Si-USD-*-"&amp;$A337&amp;"-"&amp;$AJ$2,#REF!)*BN$6-SUMIF(#REF!,"*-Si-USD-*-"&amp;$A337&amp;"-"&amp;$AJ$2,#REF!)*BM$6)/BN$5</f>
        <v>#REF!</v>
      </c>
      <c r="BO337" s="21" t="e">
        <f>(SUMIF(#REF!,"*-Si-USD-*-"&amp;$A337&amp;"-"&amp;$AJ$2,#REF!)*BO$6-SUMIF(#REF!,"*-Si-USD-*-"&amp;$A337&amp;"-"&amp;$AJ$2,#REF!)*BN$6)/BO$5</f>
        <v>#REF!</v>
      </c>
      <c r="BP337" s="21" t="e">
        <f>(SUMIF(#REF!,"*-Si-USD-*-"&amp;$A337&amp;"-"&amp;$AJ$2,#REF!)*BP$6-SUMIF(#REF!,"*-Si-USD-*-"&amp;$A337&amp;"-"&amp;$AJ$2,#REF!)*BO$6)/BP$5</f>
        <v>#REF!</v>
      </c>
      <c r="BQ337" s="21" t="e">
        <f>(SUMIF(#REF!,"*-Si-USD-*-"&amp;$A337&amp;"-"&amp;$AJ$2,#REF!)*BQ$6-SUMIF(#REF!,"*-Si-USD-*-"&amp;$A337&amp;"-"&amp;$AJ$2,#REF!)*BP$6)/BQ$5</f>
        <v>#REF!</v>
      </c>
      <c r="BR337" s="21" t="e">
        <f>(SUMIF(#REF!,"*-Si-USD-*-"&amp;$A337&amp;"-"&amp;$AJ$2,#REF!)*BR$6-SUMIF(#REF!,"*-Si-USD-*-"&amp;$A337&amp;"-"&amp;$AJ$2,#REF!)*BQ$6)/BR$5</f>
        <v>#REF!</v>
      </c>
      <c r="BS337" s="21" t="e">
        <f>(SUMIF(#REF!,"*-Si-USD-*-"&amp;$A337&amp;"-"&amp;$AJ$2,#REF!)*BS$6-SUMIF(#REF!,"*-Si-USD-*-"&amp;$A337&amp;"-"&amp;$AJ$2,#REF!)*BR$6)/BS$5</f>
        <v>#REF!</v>
      </c>
      <c r="BT337" s="21" t="e">
        <f>(SUMIF(#REF!,"*-Si-USD-*-"&amp;$A337&amp;"-"&amp;$AJ$2,#REF!)*BT$6-SUMIF(#REF!,"*-Si-USD-*-"&amp;$A337&amp;"-"&amp;$AJ$2,#REF!)*BS$6)/BT$5</f>
        <v>#REF!</v>
      </c>
      <c r="BU337" s="21" t="e">
        <f>(SUMIF(#REF!,"*-Si-USD-*-"&amp;$A337&amp;"-"&amp;$AJ$2,#REF!)*BU$6-SUMIF(#REF!,"*-Si-USD-*-"&amp;$A337&amp;"-"&amp;$AJ$2,#REF!)*BT$6)/BU$5</f>
        <v>#REF!</v>
      </c>
      <c r="BV337" s="21" t="e">
        <f>(SUMIF(#REF!,"*-Si-USD-*-"&amp;$A337&amp;"-"&amp;$AJ$2,#REF!)*BV$6-SUMIF(#REF!,"*-Si-USD-*-"&amp;$A337&amp;"-"&amp;$AJ$2,#REF!)*BU$6)/BV$5</f>
        <v>#REF!</v>
      </c>
      <c r="BW337" s="21" t="e">
        <f>(SUMIF(#REF!,"*-Si-USD-*-"&amp;$A337&amp;"-"&amp;$AJ$2,#REF!)*BW$6-SUMIF(#REF!,"*-Si-USD-*-"&amp;$A337&amp;"-"&amp;$AJ$2,#REF!)*BV$6)/BW$5</f>
        <v>#REF!</v>
      </c>
      <c r="BX337" s="21" t="e">
        <f>(SUMIF(#REF!,"*-Si-USD-*-"&amp;$A337&amp;"-"&amp;$AJ$2,#REF!)*BX$6-SUMIF(#REF!,"*-Si-USD-*-"&amp;$A337&amp;"-"&amp;$AJ$2,#REF!)*BW$6)/BX$5</f>
        <v>#REF!</v>
      </c>
      <c r="CB337" s="28">
        <f>IFERROR(1000*SUMIF(#REF!,"*-Si-*-Si-"&amp;$A337&amp;"-"&amp;$AJ$2,#REF!)/(SUM(CC337:CE337)*$BX$6),0)</f>
        <v>0</v>
      </c>
      <c r="CC337" s="22" t="e">
        <f>SUMIF(#REF!,"*-Si-VEF-Si-"&amp;$A337&amp;"-"&amp;$AJ$2,#REF!)</f>
        <v>#REF!</v>
      </c>
      <c r="CD337" s="23" t="e">
        <f>SUMIF(#REF!,"*-Si-VEQ-Si-"&amp;$A337&amp;"-"&amp;$AJ$2,#REF!)</f>
        <v>#REF!</v>
      </c>
      <c r="CE337" s="24" t="e">
        <f>SUMIF(#REF!,"*-Si-USD-Si-"&amp;$A337&amp;"-"&amp;$AJ$2,#REF!)</f>
        <v>#REF!</v>
      </c>
      <c r="CI337" s="15" t="str">
        <f t="shared" si="61"/>
        <v>E337</v>
      </c>
      <c r="CK337" s="16">
        <v>5</v>
      </c>
      <c r="CL337" s="16">
        <v>4</v>
      </c>
      <c r="CM337" s="16">
        <v>4</v>
      </c>
    </row>
    <row r="338" spans="1:91" ht="20.100000000000001" customHeight="1" x14ac:dyDescent="0.25">
      <c r="A338" s="18" t="s">
        <v>515</v>
      </c>
      <c r="E338" s="15" t="s">
        <v>515</v>
      </c>
      <c r="G338" s="15" t="str">
        <f t="shared" si="62"/>
        <v>D338</v>
      </c>
      <c r="I338" s="27">
        <f ca="1">IFERROR(1000*SUMIF(#REF!,"*-Si-*-*-"&amp;$A338&amp;"-"&amp;J$2,INDIRECT("'BD Ppto'!"&amp;#REF!))/(SUM(J338:L338)*L$415),0)</f>
        <v>0</v>
      </c>
      <c r="J338" s="19" t="e">
        <f ca="1">SUMIF(#REF!,"*-Si-VEF-*-"&amp;$A338&amp;"-"&amp;$J$2,INDIRECT("'BD Ppto'!"&amp;#REF!))</f>
        <v>#REF!</v>
      </c>
      <c r="K338" s="20" t="e">
        <f ca="1">SUMIF(#REF!,"*-Si-VEQ-*-"&amp;$A338&amp;"-"&amp;$J$2,INDIRECT("'BD Ppto'!"&amp;#REF!))</f>
        <v>#REF!</v>
      </c>
      <c r="L338" s="21" t="e">
        <f ca="1">SUMIF(#REF!,"*-Si-USD-*-"&amp;$A338&amp;"-"&amp;$J$2,INDIRECT("'BD Ppto'!"&amp;#REF!))</f>
        <v>#REF!</v>
      </c>
      <c r="N338" s="27">
        <f ca="1">IFERROR(1000*SUMIF(#REF!,"*-Si-*-*-"&amp;$A338&amp;"-"&amp;O$2,INDIRECT("'BD Ppto'!"&amp;#REF!))/(SUM(O338:Q338)*Q$415),0)</f>
        <v>0</v>
      </c>
      <c r="O338" s="19" t="e">
        <f ca="1">SUMIF(#REF!,"*-Si-VEF-*-"&amp;$A338&amp;"-"&amp;O$2,INDIRECT("'BD Ppto'!"&amp;#REF!))</f>
        <v>#REF!</v>
      </c>
      <c r="P338" s="20" t="e">
        <f ca="1">SUMIF(#REF!,"*-Si-VEQ-*-"&amp;$A338&amp;"-"&amp;O$2,INDIRECT("'BD Ppto'!"&amp;#REF!))</f>
        <v>#REF!</v>
      </c>
      <c r="Q338" s="21" t="e">
        <f ca="1">SUMIF(#REF!,"*-Si-USD-*-"&amp;$A338&amp;"-"&amp;O$2,INDIRECT("'BD Ppto'!"&amp;#REF!))</f>
        <v>#REF!</v>
      </c>
      <c r="S338" s="27">
        <f ca="1">IFERROR(1000*SUMIF(#REF!,"*-Si-*-*-"&amp;$A338&amp;"-"&amp;T$2,INDIRECT("'BD Ppto'!"&amp;#REF!))/(SUM(T338:V338)*V$415),0)</f>
        <v>0</v>
      </c>
      <c r="T338" s="19" t="e">
        <f ca="1">SUMIF(#REF!,"*-Si-VEF-*-"&amp;$A338&amp;"-"&amp;T$2,INDIRECT("'BD Ppto'!"&amp;#REF!))</f>
        <v>#REF!</v>
      </c>
      <c r="U338" s="20" t="e">
        <f ca="1">SUMIF(#REF!,"*-Si-VEQ-*-"&amp;$A338&amp;"-"&amp;T$2,INDIRECT("'BD Ppto'!"&amp;#REF!))</f>
        <v>#REF!</v>
      </c>
      <c r="V338" s="21" t="e">
        <f ca="1">SUMIF(#REF!,"*-Si-USD-*-"&amp;$A338&amp;"-"&amp;T$2,INDIRECT("'BD Ppto'!"&amp;#REF!))</f>
        <v>#REF!</v>
      </c>
      <c r="X338" s="27">
        <f ca="1">IFERROR(1000*SUMIF(#REF!,"*-Si-*-*-"&amp;$A338&amp;"-"&amp;Y$2,INDIRECT("'BD Ppto'!"&amp;#REF!))/(SUM(Y338:AA338)*AA$415),0)</f>
        <v>0</v>
      </c>
      <c r="Y338" s="19" t="e">
        <f ca="1">SUMIF(#REF!,"*-Si-VEF-*-"&amp;$A338&amp;"-"&amp;Y$2,INDIRECT("'BD Ppto'!"&amp;#REF!))</f>
        <v>#REF!</v>
      </c>
      <c r="Z338" s="20" t="e">
        <f ca="1">SUMIF(#REF!,"*-Si-VEQ-*-"&amp;$A338&amp;"-"&amp;Y$2,INDIRECT("'BD Ppto'!"&amp;#REF!))</f>
        <v>#REF!</v>
      </c>
      <c r="AA338" s="21" t="e">
        <f ca="1">SUMIF(#REF!,"*-Si-USD-*-"&amp;$A338&amp;"-"&amp;Y$2,INDIRECT("'BD Ppto'!"&amp;#REF!))</f>
        <v>#REF!</v>
      </c>
      <c r="AC338" s="28">
        <f ca="1">IFERROR(1000*SUMIF(#REF!,"*-Si-*-Si-"&amp;$A338&amp;"-"&amp;AD$2,INDIRECT("'BD Ppto'!"&amp;#REF!))/(SUM(AD338:AF338)*AF$415),0)</f>
        <v>0</v>
      </c>
      <c r="AD338" s="22" t="e">
        <f ca="1">SUMIF(#REF!,"*-Si-VEF-Si-"&amp;$A338&amp;"-"&amp;AD$2,INDIRECT("'BD Ppto'!"&amp;#REF!))</f>
        <v>#REF!</v>
      </c>
      <c r="AE338" s="23" t="e">
        <f ca="1">SUMIF(#REF!,"*-Si-VEQ-Si-"&amp;$A338&amp;"-"&amp;AD$2,INDIRECT("'BD Ppto'!"&amp;#REF!))</f>
        <v>#REF!</v>
      </c>
      <c r="AF338" s="24" t="e">
        <f ca="1">SUMIF(#REF!,"*-Si-USD-Si-"&amp;$A338&amp;"-"&amp;AD$2,INDIRECT("'BD Ppto'!"&amp;#REF!))</f>
        <v>#REF!</v>
      </c>
      <c r="AI338" s="27">
        <f>IFERROR(1000*SUMIF(#REF!,"*-Si-*-*-"&amp;$A338&amp;"-"&amp;$AJ$2,#REF!)/((SUMIF(#REF!,"*-Si-*-*-"&amp;$A338&amp;"-"&amp;$AJ$2,#REF!))*$AV$6),0)</f>
        <v>0</v>
      </c>
      <c r="AJ338" s="25" t="e">
        <f>SUMIF(#REF!,"*-Si-VEF-*-"&amp;$A338&amp;"-"&amp;$AJ$2,#REF!)</f>
        <v>#REF!</v>
      </c>
      <c r="AK338" s="19" t="e">
        <f>SUMIF(#REF!,"*-Si-VEF-*-"&amp;$A338&amp;"-"&amp;$AJ$2,#REF!)</f>
        <v>#REF!</v>
      </c>
      <c r="AL338" s="19" t="e">
        <f>(SUMIF(#REF!,"*-Si-VEF-*-"&amp;$A338&amp;"-"&amp;$AJ$2,#REF!)*AL$6-SUMIF(#REF!,"*-Si-VEF-*-"&amp;$A338&amp;"-"&amp;$AJ$2,#REF!)*AK$6)/AL$5</f>
        <v>#REF!</v>
      </c>
      <c r="AM338" s="19" t="e">
        <f>(SUMIF(#REF!,"*-Si-VEF-*-"&amp;$A338&amp;"-"&amp;$AJ$2,#REF!)*AM$6-SUMIF(#REF!,"*-Si-VEF-*-"&amp;$A338&amp;"-"&amp;$AJ$2,#REF!)*AL$6)/AM$5</f>
        <v>#REF!</v>
      </c>
      <c r="AN338" s="19" t="e">
        <f>(SUMIF(#REF!,"*-Si-VEF-*-"&amp;$A338&amp;"-"&amp;$AJ$2,#REF!)*AN$6-SUMIF(#REF!,"*-Si-VEF-*-"&amp;$A338&amp;"-"&amp;$AJ$2,#REF!)*AM$6)/AN$5</f>
        <v>#REF!</v>
      </c>
      <c r="AO338" s="19" t="e">
        <f>(SUMIF(#REF!,"*-Si-VEF-*-"&amp;$A338&amp;"-"&amp;$AJ$2,#REF!)*AO$6-SUMIF(#REF!,"*-Si-VEF-*-"&amp;$A338&amp;"-"&amp;$AJ$2,#REF!)*AN$6)/AO$5</f>
        <v>#REF!</v>
      </c>
      <c r="AP338" s="19" t="e">
        <f>(SUMIF(#REF!,"*-Si-VEF-*-"&amp;$A338&amp;"-"&amp;$AJ$2,#REF!)*AP$6-SUMIF(#REF!,"*-Si-VEF-*-"&amp;$A338&amp;"-"&amp;$AJ$2,#REF!)*AO$6)/AP$5</f>
        <v>#REF!</v>
      </c>
      <c r="AQ338" s="19" t="e">
        <f>(SUMIF(#REF!,"*-Si-VEF-*-"&amp;$A338&amp;"-"&amp;$AJ$2,#REF!)*AQ$6-SUMIF(#REF!,"*-Si-VEF-*-"&amp;$A338&amp;"-"&amp;$AJ$2,#REF!)*AP$6)/AQ$5</f>
        <v>#REF!</v>
      </c>
      <c r="AR338" s="19" t="e">
        <f>(SUMIF(#REF!,"*-Si-VEF-*-"&amp;$A338&amp;"-"&amp;$AJ$2,#REF!)*AR$6-SUMIF(#REF!,"*-Si-VEF-*-"&amp;$A338&amp;"-"&amp;$AJ$2,#REF!)*AQ$6)/AR$5</f>
        <v>#REF!</v>
      </c>
      <c r="AS338" s="19" t="e">
        <f>(SUMIF(#REF!,"*-Si-VEF-*-"&amp;$A338&amp;"-"&amp;$AJ$2,#REF!)*AS$6-SUMIF(#REF!,"*-Si-VEF-*-"&amp;$A338&amp;"-"&amp;$AJ$2,#REF!)*AR$6)/AS$5</f>
        <v>#REF!</v>
      </c>
      <c r="AT338" s="19" t="e">
        <f>(SUMIF(#REF!,"*-Si-VEF-*-"&amp;$A338&amp;"-"&amp;$AJ$2,#REF!)*AT$6-SUMIF(#REF!,"*-Si-VEF-*-"&amp;$A338&amp;"-"&amp;$AJ$2,#REF!)*AS$6)/AT$5</f>
        <v>#REF!</v>
      </c>
      <c r="AU338" s="19" t="e">
        <f>(SUMIF(#REF!,"*-Si-VEF-*-"&amp;$A338&amp;"-"&amp;$AJ$2,#REF!)*AU$6-SUMIF(#REF!,"*-Si-VEF-*-"&amp;$A338&amp;"-"&amp;$AJ$2,#REF!)*AT$6)/AU$5</f>
        <v>#REF!</v>
      </c>
      <c r="AV338" s="19" t="e">
        <f>(SUMIF(#REF!,"*-Si-VEF-*-"&amp;$A338&amp;"-"&amp;$AJ$2,#REF!)*AV$6-SUMIF(#REF!,"*-Si-VEF-*-"&amp;$A338&amp;"-"&amp;$AJ$2,#REF!)*AU$6)/AV$5</f>
        <v>#REF!</v>
      </c>
      <c r="AX338" s="25" t="e">
        <f>SUMIF(#REF!,"*-Si-VEQ-*-"&amp;$A338&amp;"-"&amp;$AJ$2,#REF!)</f>
        <v>#REF!</v>
      </c>
      <c r="AY338" s="20" t="e">
        <f>SUMIF(#REF!,"*-Si-VEQ-*-"&amp;$A338&amp;"-"&amp;$AJ$2,#REF!)</f>
        <v>#REF!</v>
      </c>
      <c r="AZ338" s="20" t="e">
        <f>(SUMIF(#REF!,"*-Si-VEQ-*-"&amp;$A338&amp;"-"&amp;$AJ$2,#REF!)*AZ$6-SUMIF(#REF!,"*-Si-VEQ-*-"&amp;$A338&amp;"-"&amp;$AJ$2,#REF!)*AY$6)/AZ$5</f>
        <v>#REF!</v>
      </c>
      <c r="BA338" s="20" t="e">
        <f>(SUMIF(#REF!,"*-Si-VEQ-*-"&amp;$A338&amp;"-"&amp;$AJ$2,#REF!)*BA$6-SUMIF(#REF!,"*-Si-VEQ-*-"&amp;$A338&amp;"-"&amp;$AJ$2,#REF!)*AZ$6)/BA$5</f>
        <v>#REF!</v>
      </c>
      <c r="BB338" s="20" t="e">
        <f>(SUMIF(#REF!,"*-Si-VEQ-*-"&amp;$A338&amp;"-"&amp;$AJ$2,#REF!)*BB$6-SUMIF(#REF!,"*-Si-VEQ-*-"&amp;$A338&amp;"-"&amp;$AJ$2,#REF!)*BA$6)/BB$5</f>
        <v>#REF!</v>
      </c>
      <c r="BC338" s="20" t="e">
        <f>(SUMIF(#REF!,"*-Si-VEQ-*-"&amp;$A338&amp;"-"&amp;$AJ$2,#REF!)*BC$6-SUMIF(#REF!,"*-Si-VEQ-*-"&amp;$A338&amp;"-"&amp;$AJ$2,#REF!)*BB$6)/BC$5</f>
        <v>#REF!</v>
      </c>
      <c r="BD338" s="20" t="e">
        <f>(SUMIF(#REF!,"*-Si-VEQ-*-"&amp;$A338&amp;"-"&amp;$AJ$2,#REF!)*BD$6-SUMIF(#REF!,"*-Si-VEQ-*-"&amp;$A338&amp;"-"&amp;$AJ$2,#REF!)*BC$6)/BD$5</f>
        <v>#REF!</v>
      </c>
      <c r="BE338" s="20" t="e">
        <f>(SUMIF(#REF!,"*-Si-VEQ-*-"&amp;$A338&amp;"-"&amp;$AJ$2,#REF!)*BE$6-SUMIF(#REF!,"*-Si-VEQ-*-"&amp;$A338&amp;"-"&amp;$AJ$2,#REF!)*BD$6)/BE$5</f>
        <v>#REF!</v>
      </c>
      <c r="BF338" s="20" t="e">
        <f>(SUMIF(#REF!,"*-Si-VEQ-*-"&amp;$A338&amp;"-"&amp;$AJ$2,#REF!)*BF$6-SUMIF(#REF!,"*-Si-VEQ-*-"&amp;$A338&amp;"-"&amp;$AJ$2,#REF!)*BE$6)/BF$5</f>
        <v>#REF!</v>
      </c>
      <c r="BG338" s="20" t="e">
        <f>(SUMIF(#REF!,"*-Si-VEQ-*-"&amp;$A338&amp;"-"&amp;$AJ$2,#REF!)*BG$6-SUMIF(#REF!,"*-Si-VEQ-*-"&amp;$A338&amp;"-"&amp;$AJ$2,#REF!)*BF$6)/BG$5</f>
        <v>#REF!</v>
      </c>
      <c r="BH338" s="20" t="e">
        <f>(SUMIF(#REF!,"*-Si-VEQ-*-"&amp;$A338&amp;"-"&amp;$AJ$2,#REF!)*BH$6-SUMIF(#REF!,"*-Si-VEQ-*-"&amp;$A338&amp;"-"&amp;$AJ$2,#REF!)*BG$6)/BH$5</f>
        <v>#REF!</v>
      </c>
      <c r="BI338" s="20" t="e">
        <f>(SUMIF(#REF!,"*-Si-VEQ-*-"&amp;$A338&amp;"-"&amp;$AJ$2,#REF!)*BI$6-SUMIF(#REF!,"*-Si-VEQ-*-"&amp;$A338&amp;"-"&amp;$AJ$2,#REF!)*BH$6)/BI$5</f>
        <v>#REF!</v>
      </c>
      <c r="BJ338" s="20" t="e">
        <f>(SUMIF(#REF!,"*-Si-VEQ-*-"&amp;$A338&amp;"-"&amp;$AJ$2,#REF!)*BJ$6-SUMIF(#REF!,"*-Si-VEQ-*-"&amp;$A338&amp;"-"&amp;$AJ$2,#REF!)*BI$6)/BJ$5</f>
        <v>#REF!</v>
      </c>
      <c r="BL338" s="25" t="e">
        <f>SUMIF(#REF!,"*-Si-USD-*-"&amp;$A338&amp;"-"&amp;$AJ$2,#REF!)</f>
        <v>#REF!</v>
      </c>
      <c r="BM338" s="21" t="e">
        <f>SUMIF(#REF!,"*-Si-USD-*-"&amp;$A338&amp;"-"&amp;$AJ$2,#REF!)</f>
        <v>#REF!</v>
      </c>
      <c r="BN338" s="21" t="e">
        <f>(SUMIF(#REF!,"*-Si-USD-*-"&amp;$A338&amp;"-"&amp;$AJ$2,#REF!)*BN$6-SUMIF(#REF!,"*-Si-USD-*-"&amp;$A338&amp;"-"&amp;$AJ$2,#REF!)*BM$6)/BN$5</f>
        <v>#REF!</v>
      </c>
      <c r="BO338" s="21" t="e">
        <f>(SUMIF(#REF!,"*-Si-USD-*-"&amp;$A338&amp;"-"&amp;$AJ$2,#REF!)*BO$6-SUMIF(#REF!,"*-Si-USD-*-"&amp;$A338&amp;"-"&amp;$AJ$2,#REF!)*BN$6)/BO$5</f>
        <v>#REF!</v>
      </c>
      <c r="BP338" s="21" t="e">
        <f>(SUMIF(#REF!,"*-Si-USD-*-"&amp;$A338&amp;"-"&amp;$AJ$2,#REF!)*BP$6-SUMIF(#REF!,"*-Si-USD-*-"&amp;$A338&amp;"-"&amp;$AJ$2,#REF!)*BO$6)/BP$5</f>
        <v>#REF!</v>
      </c>
      <c r="BQ338" s="21" t="e">
        <f>(SUMIF(#REF!,"*-Si-USD-*-"&amp;$A338&amp;"-"&amp;$AJ$2,#REF!)*BQ$6-SUMIF(#REF!,"*-Si-USD-*-"&amp;$A338&amp;"-"&amp;$AJ$2,#REF!)*BP$6)/BQ$5</f>
        <v>#REF!</v>
      </c>
      <c r="BR338" s="21" t="e">
        <f>(SUMIF(#REF!,"*-Si-USD-*-"&amp;$A338&amp;"-"&amp;$AJ$2,#REF!)*BR$6-SUMIF(#REF!,"*-Si-USD-*-"&amp;$A338&amp;"-"&amp;$AJ$2,#REF!)*BQ$6)/BR$5</f>
        <v>#REF!</v>
      </c>
      <c r="BS338" s="21" t="e">
        <f>(SUMIF(#REF!,"*-Si-USD-*-"&amp;$A338&amp;"-"&amp;$AJ$2,#REF!)*BS$6-SUMIF(#REF!,"*-Si-USD-*-"&amp;$A338&amp;"-"&amp;$AJ$2,#REF!)*BR$6)/BS$5</f>
        <v>#REF!</v>
      </c>
      <c r="BT338" s="21" t="e">
        <f>(SUMIF(#REF!,"*-Si-USD-*-"&amp;$A338&amp;"-"&amp;$AJ$2,#REF!)*BT$6-SUMIF(#REF!,"*-Si-USD-*-"&amp;$A338&amp;"-"&amp;$AJ$2,#REF!)*BS$6)/BT$5</f>
        <v>#REF!</v>
      </c>
      <c r="BU338" s="21" t="e">
        <f>(SUMIF(#REF!,"*-Si-USD-*-"&amp;$A338&amp;"-"&amp;$AJ$2,#REF!)*BU$6-SUMIF(#REF!,"*-Si-USD-*-"&amp;$A338&amp;"-"&amp;$AJ$2,#REF!)*BT$6)/BU$5</f>
        <v>#REF!</v>
      </c>
      <c r="BV338" s="21" t="e">
        <f>(SUMIF(#REF!,"*-Si-USD-*-"&amp;$A338&amp;"-"&amp;$AJ$2,#REF!)*BV$6-SUMIF(#REF!,"*-Si-USD-*-"&amp;$A338&amp;"-"&amp;$AJ$2,#REF!)*BU$6)/BV$5</f>
        <v>#REF!</v>
      </c>
      <c r="BW338" s="21" t="e">
        <f>(SUMIF(#REF!,"*-Si-USD-*-"&amp;$A338&amp;"-"&amp;$AJ$2,#REF!)*BW$6-SUMIF(#REF!,"*-Si-USD-*-"&amp;$A338&amp;"-"&amp;$AJ$2,#REF!)*BV$6)/BW$5</f>
        <v>#REF!</v>
      </c>
      <c r="BX338" s="21" t="e">
        <f>(SUMIF(#REF!,"*-Si-USD-*-"&amp;$A338&amp;"-"&amp;$AJ$2,#REF!)*BX$6-SUMIF(#REF!,"*-Si-USD-*-"&amp;$A338&amp;"-"&amp;$AJ$2,#REF!)*BW$6)/BX$5</f>
        <v>#REF!</v>
      </c>
      <c r="CB338" s="28">
        <f>IFERROR(1000*SUMIF(#REF!,"*-Si-*-Si-"&amp;$A338&amp;"-"&amp;$AJ$2,#REF!)/(SUM(CC338:CE338)*$BX$6),0)</f>
        <v>0</v>
      </c>
      <c r="CC338" s="22" t="e">
        <f>SUMIF(#REF!,"*-Si-VEF-Si-"&amp;$A338&amp;"-"&amp;$AJ$2,#REF!)</f>
        <v>#REF!</v>
      </c>
      <c r="CD338" s="23" t="e">
        <f>SUMIF(#REF!,"*-Si-VEQ-Si-"&amp;$A338&amp;"-"&amp;$AJ$2,#REF!)</f>
        <v>#REF!</v>
      </c>
      <c r="CE338" s="24" t="e">
        <f>SUMIF(#REF!,"*-Si-USD-Si-"&amp;$A338&amp;"-"&amp;$AJ$2,#REF!)</f>
        <v>#REF!</v>
      </c>
      <c r="CI338" s="15" t="str">
        <f t="shared" si="61"/>
        <v>E338</v>
      </c>
      <c r="CK338" s="16">
        <v>5</v>
      </c>
      <c r="CL338" s="16">
        <v>4</v>
      </c>
      <c r="CM338" s="16">
        <v>4</v>
      </c>
    </row>
    <row r="339" spans="1:91" ht="20.100000000000001" customHeight="1" x14ac:dyDescent="0.25">
      <c r="A339" s="18" t="s">
        <v>516</v>
      </c>
      <c r="E339" s="15" t="s">
        <v>516</v>
      </c>
      <c r="G339" s="15" t="str">
        <f t="shared" si="62"/>
        <v>D339</v>
      </c>
      <c r="I339" s="27">
        <f ca="1">IFERROR(1000*SUMIF(#REF!,"*-Si-*-*-"&amp;$A339&amp;"-"&amp;J$2,INDIRECT("'BD Ppto'!"&amp;#REF!))/(SUM(J339:L339)*L$415),0)</f>
        <v>0</v>
      </c>
      <c r="J339" s="19" t="e">
        <f ca="1">SUMIF(#REF!,"*-Si-VEF-*-"&amp;$A339&amp;"-"&amp;$J$2,INDIRECT("'BD Ppto'!"&amp;#REF!))</f>
        <v>#REF!</v>
      </c>
      <c r="K339" s="20" t="e">
        <f ca="1">SUMIF(#REF!,"*-Si-VEQ-*-"&amp;$A339&amp;"-"&amp;$J$2,INDIRECT("'BD Ppto'!"&amp;#REF!))</f>
        <v>#REF!</v>
      </c>
      <c r="L339" s="21" t="e">
        <f ca="1">SUMIF(#REF!,"*-Si-USD-*-"&amp;$A339&amp;"-"&amp;$J$2,INDIRECT("'BD Ppto'!"&amp;#REF!))</f>
        <v>#REF!</v>
      </c>
      <c r="N339" s="27">
        <f ca="1">IFERROR(1000*SUMIF(#REF!,"*-Si-*-*-"&amp;$A339&amp;"-"&amp;O$2,INDIRECT("'BD Ppto'!"&amp;#REF!))/(SUM(O339:Q339)*Q$415),0)</f>
        <v>0</v>
      </c>
      <c r="O339" s="19" t="e">
        <f ca="1">SUMIF(#REF!,"*-Si-VEF-*-"&amp;$A339&amp;"-"&amp;O$2,INDIRECT("'BD Ppto'!"&amp;#REF!))</f>
        <v>#REF!</v>
      </c>
      <c r="P339" s="20" t="e">
        <f ca="1">SUMIF(#REF!,"*-Si-VEQ-*-"&amp;$A339&amp;"-"&amp;O$2,INDIRECT("'BD Ppto'!"&amp;#REF!))</f>
        <v>#REF!</v>
      </c>
      <c r="Q339" s="21" t="e">
        <f ca="1">SUMIF(#REF!,"*-Si-USD-*-"&amp;$A339&amp;"-"&amp;O$2,INDIRECT("'BD Ppto'!"&amp;#REF!))</f>
        <v>#REF!</v>
      </c>
      <c r="S339" s="27">
        <f ca="1">IFERROR(1000*SUMIF(#REF!,"*-Si-*-*-"&amp;$A339&amp;"-"&amp;T$2,INDIRECT("'BD Ppto'!"&amp;#REF!))/(SUM(T339:V339)*V$415),0)</f>
        <v>0</v>
      </c>
      <c r="T339" s="19" t="e">
        <f ca="1">SUMIF(#REF!,"*-Si-VEF-*-"&amp;$A339&amp;"-"&amp;T$2,INDIRECT("'BD Ppto'!"&amp;#REF!))</f>
        <v>#REF!</v>
      </c>
      <c r="U339" s="20" t="e">
        <f ca="1">SUMIF(#REF!,"*-Si-VEQ-*-"&amp;$A339&amp;"-"&amp;T$2,INDIRECT("'BD Ppto'!"&amp;#REF!))</f>
        <v>#REF!</v>
      </c>
      <c r="V339" s="21" t="e">
        <f ca="1">SUMIF(#REF!,"*-Si-USD-*-"&amp;$A339&amp;"-"&amp;T$2,INDIRECT("'BD Ppto'!"&amp;#REF!))</f>
        <v>#REF!</v>
      </c>
      <c r="X339" s="27">
        <f ca="1">IFERROR(1000*SUMIF(#REF!,"*-Si-*-*-"&amp;$A339&amp;"-"&amp;Y$2,INDIRECT("'BD Ppto'!"&amp;#REF!))/(SUM(Y339:AA339)*AA$415),0)</f>
        <v>0</v>
      </c>
      <c r="Y339" s="19" t="e">
        <f ca="1">SUMIF(#REF!,"*-Si-VEF-*-"&amp;$A339&amp;"-"&amp;Y$2,INDIRECT("'BD Ppto'!"&amp;#REF!))</f>
        <v>#REF!</v>
      </c>
      <c r="Z339" s="20" t="e">
        <f ca="1">SUMIF(#REF!,"*-Si-VEQ-*-"&amp;$A339&amp;"-"&amp;Y$2,INDIRECT("'BD Ppto'!"&amp;#REF!))</f>
        <v>#REF!</v>
      </c>
      <c r="AA339" s="21" t="e">
        <f ca="1">SUMIF(#REF!,"*-Si-USD-*-"&amp;$A339&amp;"-"&amp;Y$2,INDIRECT("'BD Ppto'!"&amp;#REF!))</f>
        <v>#REF!</v>
      </c>
      <c r="AC339" s="28">
        <f ca="1">IFERROR(1000*SUMIF(#REF!,"*-Si-*-Si-"&amp;$A339&amp;"-"&amp;AD$2,INDIRECT("'BD Ppto'!"&amp;#REF!))/(SUM(AD339:AF339)*AF$415),0)</f>
        <v>0</v>
      </c>
      <c r="AD339" s="22" t="e">
        <f ca="1">SUMIF(#REF!,"*-Si-VEF-Si-"&amp;$A339&amp;"-"&amp;AD$2,INDIRECT("'BD Ppto'!"&amp;#REF!))</f>
        <v>#REF!</v>
      </c>
      <c r="AE339" s="23" t="e">
        <f ca="1">SUMIF(#REF!,"*-Si-VEQ-Si-"&amp;$A339&amp;"-"&amp;AD$2,INDIRECT("'BD Ppto'!"&amp;#REF!))</f>
        <v>#REF!</v>
      </c>
      <c r="AF339" s="24" t="e">
        <f ca="1">SUMIF(#REF!,"*-Si-USD-Si-"&amp;$A339&amp;"-"&amp;AD$2,INDIRECT("'BD Ppto'!"&amp;#REF!))</f>
        <v>#REF!</v>
      </c>
      <c r="AI339" s="27">
        <f>IFERROR(1000*SUMIF(#REF!,"*-Si-*-*-"&amp;$A339&amp;"-"&amp;$AJ$2,#REF!)/((SUMIF(#REF!,"*-Si-*-*-"&amp;$A339&amp;"-"&amp;$AJ$2,#REF!))*$AV$6),0)</f>
        <v>0</v>
      </c>
      <c r="AJ339" s="25" t="e">
        <f>SUMIF(#REF!,"*-Si-VEF-*-"&amp;$A339&amp;"-"&amp;$AJ$2,#REF!)</f>
        <v>#REF!</v>
      </c>
      <c r="AK339" s="19" t="e">
        <f>SUMIF(#REF!,"*-Si-VEF-*-"&amp;$A339&amp;"-"&amp;$AJ$2,#REF!)</f>
        <v>#REF!</v>
      </c>
      <c r="AL339" s="19" t="e">
        <f>(SUMIF(#REF!,"*-Si-VEF-*-"&amp;$A339&amp;"-"&amp;$AJ$2,#REF!)*AL$6-SUMIF(#REF!,"*-Si-VEF-*-"&amp;$A339&amp;"-"&amp;$AJ$2,#REF!)*AK$6)/AL$5</f>
        <v>#REF!</v>
      </c>
      <c r="AM339" s="19" t="e">
        <f>(SUMIF(#REF!,"*-Si-VEF-*-"&amp;$A339&amp;"-"&amp;$AJ$2,#REF!)*AM$6-SUMIF(#REF!,"*-Si-VEF-*-"&amp;$A339&amp;"-"&amp;$AJ$2,#REF!)*AL$6)/AM$5</f>
        <v>#REF!</v>
      </c>
      <c r="AN339" s="19" t="e">
        <f>(SUMIF(#REF!,"*-Si-VEF-*-"&amp;$A339&amp;"-"&amp;$AJ$2,#REF!)*AN$6-SUMIF(#REF!,"*-Si-VEF-*-"&amp;$A339&amp;"-"&amp;$AJ$2,#REF!)*AM$6)/AN$5</f>
        <v>#REF!</v>
      </c>
      <c r="AO339" s="19" t="e">
        <f>(SUMIF(#REF!,"*-Si-VEF-*-"&amp;$A339&amp;"-"&amp;$AJ$2,#REF!)*AO$6-SUMIF(#REF!,"*-Si-VEF-*-"&amp;$A339&amp;"-"&amp;$AJ$2,#REF!)*AN$6)/AO$5</f>
        <v>#REF!</v>
      </c>
      <c r="AP339" s="19" t="e">
        <f>(SUMIF(#REF!,"*-Si-VEF-*-"&amp;$A339&amp;"-"&amp;$AJ$2,#REF!)*AP$6-SUMIF(#REF!,"*-Si-VEF-*-"&amp;$A339&amp;"-"&amp;$AJ$2,#REF!)*AO$6)/AP$5</f>
        <v>#REF!</v>
      </c>
      <c r="AQ339" s="19" t="e">
        <f>(SUMIF(#REF!,"*-Si-VEF-*-"&amp;$A339&amp;"-"&amp;$AJ$2,#REF!)*AQ$6-SUMIF(#REF!,"*-Si-VEF-*-"&amp;$A339&amp;"-"&amp;$AJ$2,#REF!)*AP$6)/AQ$5</f>
        <v>#REF!</v>
      </c>
      <c r="AR339" s="19" t="e">
        <f>(SUMIF(#REF!,"*-Si-VEF-*-"&amp;$A339&amp;"-"&amp;$AJ$2,#REF!)*AR$6-SUMIF(#REF!,"*-Si-VEF-*-"&amp;$A339&amp;"-"&amp;$AJ$2,#REF!)*AQ$6)/AR$5</f>
        <v>#REF!</v>
      </c>
      <c r="AS339" s="19" t="e">
        <f>(SUMIF(#REF!,"*-Si-VEF-*-"&amp;$A339&amp;"-"&amp;$AJ$2,#REF!)*AS$6-SUMIF(#REF!,"*-Si-VEF-*-"&amp;$A339&amp;"-"&amp;$AJ$2,#REF!)*AR$6)/AS$5</f>
        <v>#REF!</v>
      </c>
      <c r="AT339" s="19" t="e">
        <f>(SUMIF(#REF!,"*-Si-VEF-*-"&amp;$A339&amp;"-"&amp;$AJ$2,#REF!)*AT$6-SUMIF(#REF!,"*-Si-VEF-*-"&amp;$A339&amp;"-"&amp;$AJ$2,#REF!)*AS$6)/AT$5</f>
        <v>#REF!</v>
      </c>
      <c r="AU339" s="19" t="e">
        <f>(SUMIF(#REF!,"*-Si-VEF-*-"&amp;$A339&amp;"-"&amp;$AJ$2,#REF!)*AU$6-SUMIF(#REF!,"*-Si-VEF-*-"&amp;$A339&amp;"-"&amp;$AJ$2,#REF!)*AT$6)/AU$5</f>
        <v>#REF!</v>
      </c>
      <c r="AV339" s="19" t="e">
        <f>(SUMIF(#REF!,"*-Si-VEF-*-"&amp;$A339&amp;"-"&amp;$AJ$2,#REF!)*AV$6-SUMIF(#REF!,"*-Si-VEF-*-"&amp;$A339&amp;"-"&amp;$AJ$2,#REF!)*AU$6)/AV$5</f>
        <v>#REF!</v>
      </c>
      <c r="AX339" s="25" t="e">
        <f>SUMIF(#REF!,"*-Si-VEQ-*-"&amp;$A339&amp;"-"&amp;$AJ$2,#REF!)</f>
        <v>#REF!</v>
      </c>
      <c r="AY339" s="20" t="e">
        <f>SUMIF(#REF!,"*-Si-VEQ-*-"&amp;$A339&amp;"-"&amp;$AJ$2,#REF!)</f>
        <v>#REF!</v>
      </c>
      <c r="AZ339" s="20" t="e">
        <f>(SUMIF(#REF!,"*-Si-VEQ-*-"&amp;$A339&amp;"-"&amp;$AJ$2,#REF!)*AZ$6-SUMIF(#REF!,"*-Si-VEQ-*-"&amp;$A339&amp;"-"&amp;$AJ$2,#REF!)*AY$6)/AZ$5</f>
        <v>#REF!</v>
      </c>
      <c r="BA339" s="20" t="e">
        <f>(SUMIF(#REF!,"*-Si-VEQ-*-"&amp;$A339&amp;"-"&amp;$AJ$2,#REF!)*BA$6-SUMIF(#REF!,"*-Si-VEQ-*-"&amp;$A339&amp;"-"&amp;$AJ$2,#REF!)*AZ$6)/BA$5</f>
        <v>#REF!</v>
      </c>
      <c r="BB339" s="20" t="e">
        <f>(SUMIF(#REF!,"*-Si-VEQ-*-"&amp;$A339&amp;"-"&amp;$AJ$2,#REF!)*BB$6-SUMIF(#REF!,"*-Si-VEQ-*-"&amp;$A339&amp;"-"&amp;$AJ$2,#REF!)*BA$6)/BB$5</f>
        <v>#REF!</v>
      </c>
      <c r="BC339" s="20" t="e">
        <f>(SUMIF(#REF!,"*-Si-VEQ-*-"&amp;$A339&amp;"-"&amp;$AJ$2,#REF!)*BC$6-SUMIF(#REF!,"*-Si-VEQ-*-"&amp;$A339&amp;"-"&amp;$AJ$2,#REF!)*BB$6)/BC$5</f>
        <v>#REF!</v>
      </c>
      <c r="BD339" s="20" t="e">
        <f>(SUMIF(#REF!,"*-Si-VEQ-*-"&amp;$A339&amp;"-"&amp;$AJ$2,#REF!)*BD$6-SUMIF(#REF!,"*-Si-VEQ-*-"&amp;$A339&amp;"-"&amp;$AJ$2,#REF!)*BC$6)/BD$5</f>
        <v>#REF!</v>
      </c>
      <c r="BE339" s="20" t="e">
        <f>(SUMIF(#REF!,"*-Si-VEQ-*-"&amp;$A339&amp;"-"&amp;$AJ$2,#REF!)*BE$6-SUMIF(#REF!,"*-Si-VEQ-*-"&amp;$A339&amp;"-"&amp;$AJ$2,#REF!)*BD$6)/BE$5</f>
        <v>#REF!</v>
      </c>
      <c r="BF339" s="20" t="e">
        <f>(SUMIF(#REF!,"*-Si-VEQ-*-"&amp;$A339&amp;"-"&amp;$AJ$2,#REF!)*BF$6-SUMIF(#REF!,"*-Si-VEQ-*-"&amp;$A339&amp;"-"&amp;$AJ$2,#REF!)*BE$6)/BF$5</f>
        <v>#REF!</v>
      </c>
      <c r="BG339" s="20" t="e">
        <f>(SUMIF(#REF!,"*-Si-VEQ-*-"&amp;$A339&amp;"-"&amp;$AJ$2,#REF!)*BG$6-SUMIF(#REF!,"*-Si-VEQ-*-"&amp;$A339&amp;"-"&amp;$AJ$2,#REF!)*BF$6)/BG$5</f>
        <v>#REF!</v>
      </c>
      <c r="BH339" s="20" t="e">
        <f>(SUMIF(#REF!,"*-Si-VEQ-*-"&amp;$A339&amp;"-"&amp;$AJ$2,#REF!)*BH$6-SUMIF(#REF!,"*-Si-VEQ-*-"&amp;$A339&amp;"-"&amp;$AJ$2,#REF!)*BG$6)/BH$5</f>
        <v>#REF!</v>
      </c>
      <c r="BI339" s="20" t="e">
        <f>(SUMIF(#REF!,"*-Si-VEQ-*-"&amp;$A339&amp;"-"&amp;$AJ$2,#REF!)*BI$6-SUMIF(#REF!,"*-Si-VEQ-*-"&amp;$A339&amp;"-"&amp;$AJ$2,#REF!)*BH$6)/BI$5</f>
        <v>#REF!</v>
      </c>
      <c r="BJ339" s="20" t="e">
        <f>(SUMIF(#REF!,"*-Si-VEQ-*-"&amp;$A339&amp;"-"&amp;$AJ$2,#REF!)*BJ$6-SUMIF(#REF!,"*-Si-VEQ-*-"&amp;$A339&amp;"-"&amp;$AJ$2,#REF!)*BI$6)/BJ$5</f>
        <v>#REF!</v>
      </c>
      <c r="BL339" s="25" t="e">
        <f>SUMIF(#REF!,"*-Si-USD-*-"&amp;$A339&amp;"-"&amp;$AJ$2,#REF!)</f>
        <v>#REF!</v>
      </c>
      <c r="BM339" s="21" t="e">
        <f>SUMIF(#REF!,"*-Si-USD-*-"&amp;$A339&amp;"-"&amp;$AJ$2,#REF!)</f>
        <v>#REF!</v>
      </c>
      <c r="BN339" s="21" t="e">
        <f>(SUMIF(#REF!,"*-Si-USD-*-"&amp;$A339&amp;"-"&amp;$AJ$2,#REF!)*BN$6-SUMIF(#REF!,"*-Si-USD-*-"&amp;$A339&amp;"-"&amp;$AJ$2,#REF!)*BM$6)/BN$5</f>
        <v>#REF!</v>
      </c>
      <c r="BO339" s="21" t="e">
        <f>(SUMIF(#REF!,"*-Si-USD-*-"&amp;$A339&amp;"-"&amp;$AJ$2,#REF!)*BO$6-SUMIF(#REF!,"*-Si-USD-*-"&amp;$A339&amp;"-"&amp;$AJ$2,#REF!)*BN$6)/BO$5</f>
        <v>#REF!</v>
      </c>
      <c r="BP339" s="21" t="e">
        <f>(SUMIF(#REF!,"*-Si-USD-*-"&amp;$A339&amp;"-"&amp;$AJ$2,#REF!)*BP$6-SUMIF(#REF!,"*-Si-USD-*-"&amp;$A339&amp;"-"&amp;$AJ$2,#REF!)*BO$6)/BP$5</f>
        <v>#REF!</v>
      </c>
      <c r="BQ339" s="21" t="e">
        <f>(SUMIF(#REF!,"*-Si-USD-*-"&amp;$A339&amp;"-"&amp;$AJ$2,#REF!)*BQ$6-SUMIF(#REF!,"*-Si-USD-*-"&amp;$A339&amp;"-"&amp;$AJ$2,#REF!)*BP$6)/BQ$5</f>
        <v>#REF!</v>
      </c>
      <c r="BR339" s="21" t="e">
        <f>(SUMIF(#REF!,"*-Si-USD-*-"&amp;$A339&amp;"-"&amp;$AJ$2,#REF!)*BR$6-SUMIF(#REF!,"*-Si-USD-*-"&amp;$A339&amp;"-"&amp;$AJ$2,#REF!)*BQ$6)/BR$5</f>
        <v>#REF!</v>
      </c>
      <c r="BS339" s="21" t="e">
        <f>(SUMIF(#REF!,"*-Si-USD-*-"&amp;$A339&amp;"-"&amp;$AJ$2,#REF!)*BS$6-SUMIF(#REF!,"*-Si-USD-*-"&amp;$A339&amp;"-"&amp;$AJ$2,#REF!)*BR$6)/BS$5</f>
        <v>#REF!</v>
      </c>
      <c r="BT339" s="21" t="e">
        <f>(SUMIF(#REF!,"*-Si-USD-*-"&amp;$A339&amp;"-"&amp;$AJ$2,#REF!)*BT$6-SUMIF(#REF!,"*-Si-USD-*-"&amp;$A339&amp;"-"&amp;$AJ$2,#REF!)*BS$6)/BT$5</f>
        <v>#REF!</v>
      </c>
      <c r="BU339" s="21" t="e">
        <f>(SUMIF(#REF!,"*-Si-USD-*-"&amp;$A339&amp;"-"&amp;$AJ$2,#REF!)*BU$6-SUMIF(#REF!,"*-Si-USD-*-"&amp;$A339&amp;"-"&amp;$AJ$2,#REF!)*BT$6)/BU$5</f>
        <v>#REF!</v>
      </c>
      <c r="BV339" s="21" t="e">
        <f>(SUMIF(#REF!,"*-Si-USD-*-"&amp;$A339&amp;"-"&amp;$AJ$2,#REF!)*BV$6-SUMIF(#REF!,"*-Si-USD-*-"&amp;$A339&amp;"-"&amp;$AJ$2,#REF!)*BU$6)/BV$5</f>
        <v>#REF!</v>
      </c>
      <c r="BW339" s="21" t="e">
        <f>(SUMIF(#REF!,"*-Si-USD-*-"&amp;$A339&amp;"-"&amp;$AJ$2,#REF!)*BW$6-SUMIF(#REF!,"*-Si-USD-*-"&amp;$A339&amp;"-"&amp;$AJ$2,#REF!)*BV$6)/BW$5</f>
        <v>#REF!</v>
      </c>
      <c r="BX339" s="21" t="e">
        <f>(SUMIF(#REF!,"*-Si-USD-*-"&amp;$A339&amp;"-"&amp;$AJ$2,#REF!)*BX$6-SUMIF(#REF!,"*-Si-USD-*-"&amp;$A339&amp;"-"&amp;$AJ$2,#REF!)*BW$6)/BX$5</f>
        <v>#REF!</v>
      </c>
      <c r="CB339" s="28">
        <f>IFERROR(1000*SUMIF(#REF!,"*-Si-*-Si-"&amp;$A339&amp;"-"&amp;$AJ$2,#REF!)/(SUM(CC339:CE339)*$BX$6),0)</f>
        <v>0</v>
      </c>
      <c r="CC339" s="22" t="e">
        <f>SUMIF(#REF!,"*-Si-VEF-Si-"&amp;$A339&amp;"-"&amp;$AJ$2,#REF!)</f>
        <v>#REF!</v>
      </c>
      <c r="CD339" s="23" t="e">
        <f>SUMIF(#REF!,"*-Si-VEQ-Si-"&amp;$A339&amp;"-"&amp;$AJ$2,#REF!)</f>
        <v>#REF!</v>
      </c>
      <c r="CE339" s="24" t="e">
        <f>SUMIF(#REF!,"*-Si-USD-Si-"&amp;$A339&amp;"-"&amp;$AJ$2,#REF!)</f>
        <v>#REF!</v>
      </c>
      <c r="CI339" s="15" t="str">
        <f t="shared" si="61"/>
        <v>E339</v>
      </c>
      <c r="CK339" s="16">
        <v>5</v>
      </c>
      <c r="CL339" s="16">
        <v>4</v>
      </c>
      <c r="CM339" s="16">
        <v>4</v>
      </c>
    </row>
    <row r="340" spans="1:91" ht="20.100000000000001" customHeight="1" x14ac:dyDescent="0.25">
      <c r="A340" s="18" t="s">
        <v>517</v>
      </c>
      <c r="E340" s="15" t="s">
        <v>517</v>
      </c>
      <c r="G340" s="15" t="str">
        <f t="shared" si="62"/>
        <v>D340</v>
      </c>
      <c r="I340" s="27">
        <f ca="1">IFERROR(1000*SUMIF(#REF!,"*-Si-*-*-"&amp;$A340&amp;"-"&amp;J$2,INDIRECT("'BD Ppto'!"&amp;#REF!))/(SUM(J340:L340)*L$415),0)</f>
        <v>0</v>
      </c>
      <c r="J340" s="19" t="e">
        <f ca="1">SUMIF(#REF!,"*-Si-VEF-*-"&amp;$A340&amp;"-"&amp;$J$2,INDIRECT("'BD Ppto'!"&amp;#REF!))</f>
        <v>#REF!</v>
      </c>
      <c r="K340" s="20" t="e">
        <f ca="1">SUMIF(#REF!,"*-Si-VEQ-*-"&amp;$A340&amp;"-"&amp;$J$2,INDIRECT("'BD Ppto'!"&amp;#REF!))</f>
        <v>#REF!</v>
      </c>
      <c r="L340" s="21" t="e">
        <f ca="1">SUMIF(#REF!,"*-Si-USD-*-"&amp;$A340&amp;"-"&amp;$J$2,INDIRECT("'BD Ppto'!"&amp;#REF!))</f>
        <v>#REF!</v>
      </c>
      <c r="N340" s="27">
        <f ca="1">IFERROR(1000*SUMIF(#REF!,"*-Si-*-*-"&amp;$A340&amp;"-"&amp;O$2,INDIRECT("'BD Ppto'!"&amp;#REF!))/(SUM(O340:Q340)*Q$415),0)</f>
        <v>0</v>
      </c>
      <c r="O340" s="19" t="e">
        <f ca="1">SUMIF(#REF!,"*-Si-VEF-*-"&amp;$A340&amp;"-"&amp;O$2,INDIRECT("'BD Ppto'!"&amp;#REF!))</f>
        <v>#REF!</v>
      </c>
      <c r="P340" s="20" t="e">
        <f ca="1">SUMIF(#REF!,"*-Si-VEQ-*-"&amp;$A340&amp;"-"&amp;O$2,INDIRECT("'BD Ppto'!"&amp;#REF!))</f>
        <v>#REF!</v>
      </c>
      <c r="Q340" s="21" t="e">
        <f ca="1">SUMIF(#REF!,"*-Si-USD-*-"&amp;$A340&amp;"-"&amp;O$2,INDIRECT("'BD Ppto'!"&amp;#REF!))</f>
        <v>#REF!</v>
      </c>
      <c r="S340" s="27">
        <f ca="1">IFERROR(1000*SUMIF(#REF!,"*-Si-*-*-"&amp;$A340&amp;"-"&amp;T$2,INDIRECT("'BD Ppto'!"&amp;#REF!))/(SUM(T340:V340)*V$415),0)</f>
        <v>0</v>
      </c>
      <c r="T340" s="19" t="e">
        <f ca="1">SUMIF(#REF!,"*-Si-VEF-*-"&amp;$A340&amp;"-"&amp;T$2,INDIRECT("'BD Ppto'!"&amp;#REF!))</f>
        <v>#REF!</v>
      </c>
      <c r="U340" s="20" t="e">
        <f ca="1">SUMIF(#REF!,"*-Si-VEQ-*-"&amp;$A340&amp;"-"&amp;T$2,INDIRECT("'BD Ppto'!"&amp;#REF!))</f>
        <v>#REF!</v>
      </c>
      <c r="V340" s="21" t="e">
        <f ca="1">SUMIF(#REF!,"*-Si-USD-*-"&amp;$A340&amp;"-"&amp;T$2,INDIRECT("'BD Ppto'!"&amp;#REF!))</f>
        <v>#REF!</v>
      </c>
      <c r="X340" s="27">
        <f ca="1">IFERROR(1000*SUMIF(#REF!,"*-Si-*-*-"&amp;$A340&amp;"-"&amp;Y$2,INDIRECT("'BD Ppto'!"&amp;#REF!))/(SUM(Y340:AA340)*AA$415),0)</f>
        <v>0</v>
      </c>
      <c r="Y340" s="19" t="e">
        <f ca="1">SUMIF(#REF!,"*-Si-VEF-*-"&amp;$A340&amp;"-"&amp;Y$2,INDIRECT("'BD Ppto'!"&amp;#REF!))</f>
        <v>#REF!</v>
      </c>
      <c r="Z340" s="20" t="e">
        <f ca="1">SUMIF(#REF!,"*-Si-VEQ-*-"&amp;$A340&amp;"-"&amp;Y$2,INDIRECT("'BD Ppto'!"&amp;#REF!))</f>
        <v>#REF!</v>
      </c>
      <c r="AA340" s="21" t="e">
        <f ca="1">SUMIF(#REF!,"*-Si-USD-*-"&amp;$A340&amp;"-"&amp;Y$2,INDIRECT("'BD Ppto'!"&amp;#REF!))</f>
        <v>#REF!</v>
      </c>
      <c r="AC340" s="28">
        <f ca="1">IFERROR(1000*SUMIF(#REF!,"*-Si-*-Si-"&amp;$A340&amp;"-"&amp;AD$2,INDIRECT("'BD Ppto'!"&amp;#REF!))/(SUM(AD340:AF340)*AF$415),0)</f>
        <v>0</v>
      </c>
      <c r="AD340" s="22" t="e">
        <f ca="1">SUMIF(#REF!,"*-Si-VEF-Si-"&amp;$A340&amp;"-"&amp;AD$2,INDIRECT("'BD Ppto'!"&amp;#REF!))</f>
        <v>#REF!</v>
      </c>
      <c r="AE340" s="23" t="e">
        <f ca="1">SUMIF(#REF!,"*-Si-VEQ-Si-"&amp;$A340&amp;"-"&amp;AD$2,INDIRECT("'BD Ppto'!"&amp;#REF!))</f>
        <v>#REF!</v>
      </c>
      <c r="AF340" s="24" t="e">
        <f ca="1">SUMIF(#REF!,"*-Si-USD-Si-"&amp;$A340&amp;"-"&amp;AD$2,INDIRECT("'BD Ppto'!"&amp;#REF!))</f>
        <v>#REF!</v>
      </c>
      <c r="AI340" s="27">
        <f>IFERROR(1000*SUMIF(#REF!,"*-Si-*-*-"&amp;$A340&amp;"-"&amp;$AJ$2,#REF!)/((SUMIF(#REF!,"*-Si-*-*-"&amp;$A340&amp;"-"&amp;$AJ$2,#REF!))*$AV$6),0)</f>
        <v>0</v>
      </c>
      <c r="AJ340" s="25" t="e">
        <f>SUMIF(#REF!,"*-Si-VEF-*-"&amp;$A340&amp;"-"&amp;$AJ$2,#REF!)</f>
        <v>#REF!</v>
      </c>
      <c r="AK340" s="19" t="e">
        <f>SUMIF(#REF!,"*-Si-VEF-*-"&amp;$A340&amp;"-"&amp;$AJ$2,#REF!)</f>
        <v>#REF!</v>
      </c>
      <c r="AL340" s="19" t="e">
        <f>(SUMIF(#REF!,"*-Si-VEF-*-"&amp;$A340&amp;"-"&amp;$AJ$2,#REF!)*AL$6-SUMIF(#REF!,"*-Si-VEF-*-"&amp;$A340&amp;"-"&amp;$AJ$2,#REF!)*AK$6)/AL$5</f>
        <v>#REF!</v>
      </c>
      <c r="AM340" s="19" t="e">
        <f>(SUMIF(#REF!,"*-Si-VEF-*-"&amp;$A340&amp;"-"&amp;$AJ$2,#REF!)*AM$6-SUMIF(#REF!,"*-Si-VEF-*-"&amp;$A340&amp;"-"&amp;$AJ$2,#REF!)*AL$6)/AM$5</f>
        <v>#REF!</v>
      </c>
      <c r="AN340" s="19" t="e">
        <f>(SUMIF(#REF!,"*-Si-VEF-*-"&amp;$A340&amp;"-"&amp;$AJ$2,#REF!)*AN$6-SUMIF(#REF!,"*-Si-VEF-*-"&amp;$A340&amp;"-"&amp;$AJ$2,#REF!)*AM$6)/AN$5</f>
        <v>#REF!</v>
      </c>
      <c r="AO340" s="19" t="e">
        <f>(SUMIF(#REF!,"*-Si-VEF-*-"&amp;$A340&amp;"-"&amp;$AJ$2,#REF!)*AO$6-SUMIF(#REF!,"*-Si-VEF-*-"&amp;$A340&amp;"-"&amp;$AJ$2,#REF!)*AN$6)/AO$5</f>
        <v>#REF!</v>
      </c>
      <c r="AP340" s="19" t="e">
        <f>(SUMIF(#REF!,"*-Si-VEF-*-"&amp;$A340&amp;"-"&amp;$AJ$2,#REF!)*AP$6-SUMIF(#REF!,"*-Si-VEF-*-"&amp;$A340&amp;"-"&amp;$AJ$2,#REF!)*AO$6)/AP$5</f>
        <v>#REF!</v>
      </c>
      <c r="AQ340" s="19" t="e">
        <f>(SUMIF(#REF!,"*-Si-VEF-*-"&amp;$A340&amp;"-"&amp;$AJ$2,#REF!)*AQ$6-SUMIF(#REF!,"*-Si-VEF-*-"&amp;$A340&amp;"-"&amp;$AJ$2,#REF!)*AP$6)/AQ$5</f>
        <v>#REF!</v>
      </c>
      <c r="AR340" s="19" t="e">
        <f>(SUMIF(#REF!,"*-Si-VEF-*-"&amp;$A340&amp;"-"&amp;$AJ$2,#REF!)*AR$6-SUMIF(#REF!,"*-Si-VEF-*-"&amp;$A340&amp;"-"&amp;$AJ$2,#REF!)*AQ$6)/AR$5</f>
        <v>#REF!</v>
      </c>
      <c r="AS340" s="19" t="e">
        <f>(SUMIF(#REF!,"*-Si-VEF-*-"&amp;$A340&amp;"-"&amp;$AJ$2,#REF!)*AS$6-SUMIF(#REF!,"*-Si-VEF-*-"&amp;$A340&amp;"-"&amp;$AJ$2,#REF!)*AR$6)/AS$5</f>
        <v>#REF!</v>
      </c>
      <c r="AT340" s="19" t="e">
        <f>(SUMIF(#REF!,"*-Si-VEF-*-"&amp;$A340&amp;"-"&amp;$AJ$2,#REF!)*AT$6-SUMIF(#REF!,"*-Si-VEF-*-"&amp;$A340&amp;"-"&amp;$AJ$2,#REF!)*AS$6)/AT$5</f>
        <v>#REF!</v>
      </c>
      <c r="AU340" s="19" t="e">
        <f>(SUMIF(#REF!,"*-Si-VEF-*-"&amp;$A340&amp;"-"&amp;$AJ$2,#REF!)*AU$6-SUMIF(#REF!,"*-Si-VEF-*-"&amp;$A340&amp;"-"&amp;$AJ$2,#REF!)*AT$6)/AU$5</f>
        <v>#REF!</v>
      </c>
      <c r="AV340" s="19" t="e">
        <f>(SUMIF(#REF!,"*-Si-VEF-*-"&amp;$A340&amp;"-"&amp;$AJ$2,#REF!)*AV$6-SUMIF(#REF!,"*-Si-VEF-*-"&amp;$A340&amp;"-"&amp;$AJ$2,#REF!)*AU$6)/AV$5</f>
        <v>#REF!</v>
      </c>
      <c r="AX340" s="25" t="e">
        <f>SUMIF(#REF!,"*-Si-VEQ-*-"&amp;$A340&amp;"-"&amp;$AJ$2,#REF!)</f>
        <v>#REF!</v>
      </c>
      <c r="AY340" s="20" t="e">
        <f>SUMIF(#REF!,"*-Si-VEQ-*-"&amp;$A340&amp;"-"&amp;$AJ$2,#REF!)</f>
        <v>#REF!</v>
      </c>
      <c r="AZ340" s="20" t="e">
        <f>(SUMIF(#REF!,"*-Si-VEQ-*-"&amp;$A340&amp;"-"&amp;$AJ$2,#REF!)*AZ$6-SUMIF(#REF!,"*-Si-VEQ-*-"&amp;$A340&amp;"-"&amp;$AJ$2,#REF!)*AY$6)/AZ$5</f>
        <v>#REF!</v>
      </c>
      <c r="BA340" s="20" t="e">
        <f>(SUMIF(#REF!,"*-Si-VEQ-*-"&amp;$A340&amp;"-"&amp;$AJ$2,#REF!)*BA$6-SUMIF(#REF!,"*-Si-VEQ-*-"&amp;$A340&amp;"-"&amp;$AJ$2,#REF!)*AZ$6)/BA$5</f>
        <v>#REF!</v>
      </c>
      <c r="BB340" s="20" t="e">
        <f>(SUMIF(#REF!,"*-Si-VEQ-*-"&amp;$A340&amp;"-"&amp;$AJ$2,#REF!)*BB$6-SUMIF(#REF!,"*-Si-VEQ-*-"&amp;$A340&amp;"-"&amp;$AJ$2,#REF!)*BA$6)/BB$5</f>
        <v>#REF!</v>
      </c>
      <c r="BC340" s="20" t="e">
        <f>(SUMIF(#REF!,"*-Si-VEQ-*-"&amp;$A340&amp;"-"&amp;$AJ$2,#REF!)*BC$6-SUMIF(#REF!,"*-Si-VEQ-*-"&amp;$A340&amp;"-"&amp;$AJ$2,#REF!)*BB$6)/BC$5</f>
        <v>#REF!</v>
      </c>
      <c r="BD340" s="20" t="e">
        <f>(SUMIF(#REF!,"*-Si-VEQ-*-"&amp;$A340&amp;"-"&amp;$AJ$2,#REF!)*BD$6-SUMIF(#REF!,"*-Si-VEQ-*-"&amp;$A340&amp;"-"&amp;$AJ$2,#REF!)*BC$6)/BD$5</f>
        <v>#REF!</v>
      </c>
      <c r="BE340" s="20" t="e">
        <f>(SUMIF(#REF!,"*-Si-VEQ-*-"&amp;$A340&amp;"-"&amp;$AJ$2,#REF!)*BE$6-SUMIF(#REF!,"*-Si-VEQ-*-"&amp;$A340&amp;"-"&amp;$AJ$2,#REF!)*BD$6)/BE$5</f>
        <v>#REF!</v>
      </c>
      <c r="BF340" s="20" t="e">
        <f>(SUMIF(#REF!,"*-Si-VEQ-*-"&amp;$A340&amp;"-"&amp;$AJ$2,#REF!)*BF$6-SUMIF(#REF!,"*-Si-VEQ-*-"&amp;$A340&amp;"-"&amp;$AJ$2,#REF!)*BE$6)/BF$5</f>
        <v>#REF!</v>
      </c>
      <c r="BG340" s="20" t="e">
        <f>(SUMIF(#REF!,"*-Si-VEQ-*-"&amp;$A340&amp;"-"&amp;$AJ$2,#REF!)*BG$6-SUMIF(#REF!,"*-Si-VEQ-*-"&amp;$A340&amp;"-"&amp;$AJ$2,#REF!)*BF$6)/BG$5</f>
        <v>#REF!</v>
      </c>
      <c r="BH340" s="20" t="e">
        <f>(SUMIF(#REF!,"*-Si-VEQ-*-"&amp;$A340&amp;"-"&amp;$AJ$2,#REF!)*BH$6-SUMIF(#REF!,"*-Si-VEQ-*-"&amp;$A340&amp;"-"&amp;$AJ$2,#REF!)*BG$6)/BH$5</f>
        <v>#REF!</v>
      </c>
      <c r="BI340" s="20" t="e">
        <f>(SUMIF(#REF!,"*-Si-VEQ-*-"&amp;$A340&amp;"-"&amp;$AJ$2,#REF!)*BI$6-SUMIF(#REF!,"*-Si-VEQ-*-"&amp;$A340&amp;"-"&amp;$AJ$2,#REF!)*BH$6)/BI$5</f>
        <v>#REF!</v>
      </c>
      <c r="BJ340" s="20" t="e">
        <f>(SUMIF(#REF!,"*-Si-VEQ-*-"&amp;$A340&amp;"-"&amp;$AJ$2,#REF!)*BJ$6-SUMIF(#REF!,"*-Si-VEQ-*-"&amp;$A340&amp;"-"&amp;$AJ$2,#REF!)*BI$6)/BJ$5</f>
        <v>#REF!</v>
      </c>
      <c r="BL340" s="25" t="e">
        <f>SUMIF(#REF!,"*-Si-USD-*-"&amp;$A340&amp;"-"&amp;$AJ$2,#REF!)</f>
        <v>#REF!</v>
      </c>
      <c r="BM340" s="21" t="e">
        <f>SUMIF(#REF!,"*-Si-USD-*-"&amp;$A340&amp;"-"&amp;$AJ$2,#REF!)</f>
        <v>#REF!</v>
      </c>
      <c r="BN340" s="21" t="e">
        <f>(SUMIF(#REF!,"*-Si-USD-*-"&amp;$A340&amp;"-"&amp;$AJ$2,#REF!)*BN$6-SUMIF(#REF!,"*-Si-USD-*-"&amp;$A340&amp;"-"&amp;$AJ$2,#REF!)*BM$6)/BN$5</f>
        <v>#REF!</v>
      </c>
      <c r="BO340" s="21" t="e">
        <f>(SUMIF(#REF!,"*-Si-USD-*-"&amp;$A340&amp;"-"&amp;$AJ$2,#REF!)*BO$6-SUMIF(#REF!,"*-Si-USD-*-"&amp;$A340&amp;"-"&amp;$AJ$2,#REF!)*BN$6)/BO$5</f>
        <v>#REF!</v>
      </c>
      <c r="BP340" s="21" t="e">
        <f>(SUMIF(#REF!,"*-Si-USD-*-"&amp;$A340&amp;"-"&amp;$AJ$2,#REF!)*BP$6-SUMIF(#REF!,"*-Si-USD-*-"&amp;$A340&amp;"-"&amp;$AJ$2,#REF!)*BO$6)/BP$5</f>
        <v>#REF!</v>
      </c>
      <c r="BQ340" s="21" t="e">
        <f>(SUMIF(#REF!,"*-Si-USD-*-"&amp;$A340&amp;"-"&amp;$AJ$2,#REF!)*BQ$6-SUMIF(#REF!,"*-Si-USD-*-"&amp;$A340&amp;"-"&amp;$AJ$2,#REF!)*BP$6)/BQ$5</f>
        <v>#REF!</v>
      </c>
      <c r="BR340" s="21" t="e">
        <f>(SUMIF(#REF!,"*-Si-USD-*-"&amp;$A340&amp;"-"&amp;$AJ$2,#REF!)*BR$6-SUMIF(#REF!,"*-Si-USD-*-"&amp;$A340&amp;"-"&amp;$AJ$2,#REF!)*BQ$6)/BR$5</f>
        <v>#REF!</v>
      </c>
      <c r="BS340" s="21" t="e">
        <f>(SUMIF(#REF!,"*-Si-USD-*-"&amp;$A340&amp;"-"&amp;$AJ$2,#REF!)*BS$6-SUMIF(#REF!,"*-Si-USD-*-"&amp;$A340&amp;"-"&amp;$AJ$2,#REF!)*BR$6)/BS$5</f>
        <v>#REF!</v>
      </c>
      <c r="BT340" s="21" t="e">
        <f>(SUMIF(#REF!,"*-Si-USD-*-"&amp;$A340&amp;"-"&amp;$AJ$2,#REF!)*BT$6-SUMIF(#REF!,"*-Si-USD-*-"&amp;$A340&amp;"-"&amp;$AJ$2,#REF!)*BS$6)/BT$5</f>
        <v>#REF!</v>
      </c>
      <c r="BU340" s="21" t="e">
        <f>(SUMIF(#REF!,"*-Si-USD-*-"&amp;$A340&amp;"-"&amp;$AJ$2,#REF!)*BU$6-SUMIF(#REF!,"*-Si-USD-*-"&amp;$A340&amp;"-"&amp;$AJ$2,#REF!)*BT$6)/BU$5</f>
        <v>#REF!</v>
      </c>
      <c r="BV340" s="21" t="e">
        <f>(SUMIF(#REF!,"*-Si-USD-*-"&amp;$A340&amp;"-"&amp;$AJ$2,#REF!)*BV$6-SUMIF(#REF!,"*-Si-USD-*-"&amp;$A340&amp;"-"&amp;$AJ$2,#REF!)*BU$6)/BV$5</f>
        <v>#REF!</v>
      </c>
      <c r="BW340" s="21" t="e">
        <f>(SUMIF(#REF!,"*-Si-USD-*-"&amp;$A340&amp;"-"&amp;$AJ$2,#REF!)*BW$6-SUMIF(#REF!,"*-Si-USD-*-"&amp;$A340&amp;"-"&amp;$AJ$2,#REF!)*BV$6)/BW$5</f>
        <v>#REF!</v>
      </c>
      <c r="BX340" s="21" t="e">
        <f>(SUMIF(#REF!,"*-Si-USD-*-"&amp;$A340&amp;"-"&amp;$AJ$2,#REF!)*BX$6-SUMIF(#REF!,"*-Si-USD-*-"&amp;$A340&amp;"-"&amp;$AJ$2,#REF!)*BW$6)/BX$5</f>
        <v>#REF!</v>
      </c>
      <c r="CB340" s="28">
        <f>IFERROR(1000*SUMIF(#REF!,"*-Si-*-Si-"&amp;$A340&amp;"-"&amp;$AJ$2,#REF!)/(SUM(CC340:CE340)*$BX$6),0)</f>
        <v>0</v>
      </c>
      <c r="CC340" s="22" t="e">
        <f>SUMIF(#REF!,"*-Si-VEF-Si-"&amp;$A340&amp;"-"&amp;$AJ$2,#REF!)</f>
        <v>#REF!</v>
      </c>
      <c r="CD340" s="23" t="e">
        <f>SUMIF(#REF!,"*-Si-VEQ-Si-"&amp;$A340&amp;"-"&amp;$AJ$2,#REF!)</f>
        <v>#REF!</v>
      </c>
      <c r="CE340" s="24" t="e">
        <f>SUMIF(#REF!,"*-Si-USD-Si-"&amp;$A340&amp;"-"&amp;$AJ$2,#REF!)</f>
        <v>#REF!</v>
      </c>
      <c r="CI340" s="15" t="str">
        <f t="shared" si="61"/>
        <v>E340</v>
      </c>
      <c r="CK340" s="16">
        <v>5</v>
      </c>
      <c r="CL340" s="16">
        <v>4</v>
      </c>
      <c r="CM340" s="16">
        <v>4</v>
      </c>
    </row>
    <row r="341" spans="1:91" ht="20.100000000000001" customHeight="1" x14ac:dyDescent="0.25">
      <c r="A341" s="18" t="s">
        <v>518</v>
      </c>
      <c r="E341" s="15" t="s">
        <v>518</v>
      </c>
      <c r="G341" s="15" t="str">
        <f t="shared" si="62"/>
        <v>D341</v>
      </c>
      <c r="I341" s="27">
        <f ca="1">IFERROR(1000*SUMIF(#REF!,"*-Si-*-*-"&amp;$A341&amp;"-"&amp;J$2,INDIRECT("'BD Ppto'!"&amp;#REF!))/(SUM(J341:L341)*L$415),0)</f>
        <v>0</v>
      </c>
      <c r="J341" s="19" t="e">
        <f ca="1">SUMIF(#REF!,"*-Si-VEF-*-"&amp;$A341&amp;"-"&amp;$J$2,INDIRECT("'BD Ppto'!"&amp;#REF!))</f>
        <v>#REF!</v>
      </c>
      <c r="K341" s="20" t="e">
        <f ca="1">SUMIF(#REF!,"*-Si-VEQ-*-"&amp;$A341&amp;"-"&amp;$J$2,INDIRECT("'BD Ppto'!"&amp;#REF!))</f>
        <v>#REF!</v>
      </c>
      <c r="L341" s="21" t="e">
        <f ca="1">SUMIF(#REF!,"*-Si-USD-*-"&amp;$A341&amp;"-"&amp;$J$2,INDIRECT("'BD Ppto'!"&amp;#REF!))</f>
        <v>#REF!</v>
      </c>
      <c r="N341" s="27">
        <f ca="1">IFERROR(1000*SUMIF(#REF!,"*-Si-*-*-"&amp;$A341&amp;"-"&amp;O$2,INDIRECT("'BD Ppto'!"&amp;#REF!))/(SUM(O341:Q341)*Q$415),0)</f>
        <v>0</v>
      </c>
      <c r="O341" s="19" t="e">
        <f ca="1">SUMIF(#REF!,"*-Si-VEF-*-"&amp;$A341&amp;"-"&amp;O$2,INDIRECT("'BD Ppto'!"&amp;#REF!))</f>
        <v>#REF!</v>
      </c>
      <c r="P341" s="20" t="e">
        <f ca="1">SUMIF(#REF!,"*-Si-VEQ-*-"&amp;$A341&amp;"-"&amp;O$2,INDIRECT("'BD Ppto'!"&amp;#REF!))</f>
        <v>#REF!</v>
      </c>
      <c r="Q341" s="21" t="e">
        <f ca="1">SUMIF(#REF!,"*-Si-USD-*-"&amp;$A341&amp;"-"&amp;O$2,INDIRECT("'BD Ppto'!"&amp;#REF!))</f>
        <v>#REF!</v>
      </c>
      <c r="S341" s="27">
        <f ca="1">IFERROR(1000*SUMIF(#REF!,"*-Si-*-*-"&amp;$A341&amp;"-"&amp;T$2,INDIRECT("'BD Ppto'!"&amp;#REF!))/(SUM(T341:V341)*V$415),0)</f>
        <v>0</v>
      </c>
      <c r="T341" s="19" t="e">
        <f ca="1">SUMIF(#REF!,"*-Si-VEF-*-"&amp;$A341&amp;"-"&amp;T$2,INDIRECT("'BD Ppto'!"&amp;#REF!))</f>
        <v>#REF!</v>
      </c>
      <c r="U341" s="20" t="e">
        <f ca="1">SUMIF(#REF!,"*-Si-VEQ-*-"&amp;$A341&amp;"-"&amp;T$2,INDIRECT("'BD Ppto'!"&amp;#REF!))</f>
        <v>#REF!</v>
      </c>
      <c r="V341" s="21" t="e">
        <f ca="1">SUMIF(#REF!,"*-Si-USD-*-"&amp;$A341&amp;"-"&amp;T$2,INDIRECT("'BD Ppto'!"&amp;#REF!))</f>
        <v>#REF!</v>
      </c>
      <c r="X341" s="27">
        <f ca="1">IFERROR(1000*SUMIF(#REF!,"*-Si-*-*-"&amp;$A341&amp;"-"&amp;Y$2,INDIRECT("'BD Ppto'!"&amp;#REF!))/(SUM(Y341:AA341)*AA$415),0)</f>
        <v>0</v>
      </c>
      <c r="Y341" s="19" t="e">
        <f ca="1">SUMIF(#REF!,"*-Si-VEF-*-"&amp;$A341&amp;"-"&amp;Y$2,INDIRECT("'BD Ppto'!"&amp;#REF!))</f>
        <v>#REF!</v>
      </c>
      <c r="Z341" s="20" t="e">
        <f ca="1">SUMIF(#REF!,"*-Si-VEQ-*-"&amp;$A341&amp;"-"&amp;Y$2,INDIRECT("'BD Ppto'!"&amp;#REF!))</f>
        <v>#REF!</v>
      </c>
      <c r="AA341" s="21" t="e">
        <f ca="1">SUMIF(#REF!,"*-Si-USD-*-"&amp;$A341&amp;"-"&amp;Y$2,INDIRECT("'BD Ppto'!"&amp;#REF!))</f>
        <v>#REF!</v>
      </c>
      <c r="AC341" s="28">
        <f ca="1">IFERROR(1000*SUMIF(#REF!,"*-Si-*-Si-"&amp;$A341&amp;"-"&amp;AD$2,INDIRECT("'BD Ppto'!"&amp;#REF!))/(SUM(AD341:AF341)*AF$415),0)</f>
        <v>0</v>
      </c>
      <c r="AD341" s="22" t="e">
        <f ca="1">SUMIF(#REF!,"*-Si-VEF-Si-"&amp;$A341&amp;"-"&amp;AD$2,INDIRECT("'BD Ppto'!"&amp;#REF!))</f>
        <v>#REF!</v>
      </c>
      <c r="AE341" s="23" t="e">
        <f ca="1">SUMIF(#REF!,"*-Si-VEQ-Si-"&amp;$A341&amp;"-"&amp;AD$2,INDIRECT("'BD Ppto'!"&amp;#REF!))</f>
        <v>#REF!</v>
      </c>
      <c r="AF341" s="24" t="e">
        <f ca="1">SUMIF(#REF!,"*-Si-USD-Si-"&amp;$A341&amp;"-"&amp;AD$2,INDIRECT("'BD Ppto'!"&amp;#REF!))</f>
        <v>#REF!</v>
      </c>
      <c r="AI341" s="27">
        <f>IFERROR(1000*SUMIF(#REF!,"*-Si-*-*-"&amp;$A341&amp;"-"&amp;$AJ$2,#REF!)/((SUMIF(#REF!,"*-Si-*-*-"&amp;$A341&amp;"-"&amp;$AJ$2,#REF!))*$AV$6),0)</f>
        <v>0</v>
      </c>
      <c r="AJ341" s="25" t="e">
        <f>SUMIF(#REF!,"*-Si-VEF-*-"&amp;$A341&amp;"-"&amp;$AJ$2,#REF!)</f>
        <v>#REF!</v>
      </c>
      <c r="AK341" s="19" t="e">
        <f>SUMIF(#REF!,"*-Si-VEF-*-"&amp;$A341&amp;"-"&amp;$AJ$2,#REF!)</f>
        <v>#REF!</v>
      </c>
      <c r="AL341" s="19" t="e">
        <f>(SUMIF(#REF!,"*-Si-VEF-*-"&amp;$A341&amp;"-"&amp;$AJ$2,#REF!)*AL$6-SUMIF(#REF!,"*-Si-VEF-*-"&amp;$A341&amp;"-"&amp;$AJ$2,#REF!)*AK$6)/AL$5</f>
        <v>#REF!</v>
      </c>
      <c r="AM341" s="19" t="e">
        <f>(SUMIF(#REF!,"*-Si-VEF-*-"&amp;$A341&amp;"-"&amp;$AJ$2,#REF!)*AM$6-SUMIF(#REF!,"*-Si-VEF-*-"&amp;$A341&amp;"-"&amp;$AJ$2,#REF!)*AL$6)/AM$5</f>
        <v>#REF!</v>
      </c>
      <c r="AN341" s="19" t="e">
        <f>(SUMIF(#REF!,"*-Si-VEF-*-"&amp;$A341&amp;"-"&amp;$AJ$2,#REF!)*AN$6-SUMIF(#REF!,"*-Si-VEF-*-"&amp;$A341&amp;"-"&amp;$AJ$2,#REF!)*AM$6)/AN$5</f>
        <v>#REF!</v>
      </c>
      <c r="AO341" s="19" t="e">
        <f>(SUMIF(#REF!,"*-Si-VEF-*-"&amp;$A341&amp;"-"&amp;$AJ$2,#REF!)*AO$6-SUMIF(#REF!,"*-Si-VEF-*-"&amp;$A341&amp;"-"&amp;$AJ$2,#REF!)*AN$6)/AO$5</f>
        <v>#REF!</v>
      </c>
      <c r="AP341" s="19" t="e">
        <f>(SUMIF(#REF!,"*-Si-VEF-*-"&amp;$A341&amp;"-"&amp;$AJ$2,#REF!)*AP$6-SUMIF(#REF!,"*-Si-VEF-*-"&amp;$A341&amp;"-"&amp;$AJ$2,#REF!)*AO$6)/AP$5</f>
        <v>#REF!</v>
      </c>
      <c r="AQ341" s="19" t="e">
        <f>(SUMIF(#REF!,"*-Si-VEF-*-"&amp;$A341&amp;"-"&amp;$AJ$2,#REF!)*AQ$6-SUMIF(#REF!,"*-Si-VEF-*-"&amp;$A341&amp;"-"&amp;$AJ$2,#REF!)*AP$6)/AQ$5</f>
        <v>#REF!</v>
      </c>
      <c r="AR341" s="19" t="e">
        <f>(SUMIF(#REF!,"*-Si-VEF-*-"&amp;$A341&amp;"-"&amp;$AJ$2,#REF!)*AR$6-SUMIF(#REF!,"*-Si-VEF-*-"&amp;$A341&amp;"-"&amp;$AJ$2,#REF!)*AQ$6)/AR$5</f>
        <v>#REF!</v>
      </c>
      <c r="AS341" s="19" t="e">
        <f>(SUMIF(#REF!,"*-Si-VEF-*-"&amp;$A341&amp;"-"&amp;$AJ$2,#REF!)*AS$6-SUMIF(#REF!,"*-Si-VEF-*-"&amp;$A341&amp;"-"&amp;$AJ$2,#REF!)*AR$6)/AS$5</f>
        <v>#REF!</v>
      </c>
      <c r="AT341" s="19" t="e">
        <f>(SUMIF(#REF!,"*-Si-VEF-*-"&amp;$A341&amp;"-"&amp;$AJ$2,#REF!)*AT$6-SUMIF(#REF!,"*-Si-VEF-*-"&amp;$A341&amp;"-"&amp;$AJ$2,#REF!)*AS$6)/AT$5</f>
        <v>#REF!</v>
      </c>
      <c r="AU341" s="19" t="e">
        <f>(SUMIF(#REF!,"*-Si-VEF-*-"&amp;$A341&amp;"-"&amp;$AJ$2,#REF!)*AU$6-SUMIF(#REF!,"*-Si-VEF-*-"&amp;$A341&amp;"-"&amp;$AJ$2,#REF!)*AT$6)/AU$5</f>
        <v>#REF!</v>
      </c>
      <c r="AV341" s="19" t="e">
        <f>(SUMIF(#REF!,"*-Si-VEF-*-"&amp;$A341&amp;"-"&amp;$AJ$2,#REF!)*AV$6-SUMIF(#REF!,"*-Si-VEF-*-"&amp;$A341&amp;"-"&amp;$AJ$2,#REF!)*AU$6)/AV$5</f>
        <v>#REF!</v>
      </c>
      <c r="AX341" s="25" t="e">
        <f>SUMIF(#REF!,"*-Si-VEQ-*-"&amp;$A341&amp;"-"&amp;$AJ$2,#REF!)</f>
        <v>#REF!</v>
      </c>
      <c r="AY341" s="20" t="e">
        <f>SUMIF(#REF!,"*-Si-VEQ-*-"&amp;$A341&amp;"-"&amp;$AJ$2,#REF!)</f>
        <v>#REF!</v>
      </c>
      <c r="AZ341" s="20" t="e">
        <f>(SUMIF(#REF!,"*-Si-VEQ-*-"&amp;$A341&amp;"-"&amp;$AJ$2,#REF!)*AZ$6-SUMIF(#REF!,"*-Si-VEQ-*-"&amp;$A341&amp;"-"&amp;$AJ$2,#REF!)*AY$6)/AZ$5</f>
        <v>#REF!</v>
      </c>
      <c r="BA341" s="20" t="e">
        <f>(SUMIF(#REF!,"*-Si-VEQ-*-"&amp;$A341&amp;"-"&amp;$AJ$2,#REF!)*BA$6-SUMIF(#REF!,"*-Si-VEQ-*-"&amp;$A341&amp;"-"&amp;$AJ$2,#REF!)*AZ$6)/BA$5</f>
        <v>#REF!</v>
      </c>
      <c r="BB341" s="20" t="e">
        <f>(SUMIF(#REF!,"*-Si-VEQ-*-"&amp;$A341&amp;"-"&amp;$AJ$2,#REF!)*BB$6-SUMIF(#REF!,"*-Si-VEQ-*-"&amp;$A341&amp;"-"&amp;$AJ$2,#REF!)*BA$6)/BB$5</f>
        <v>#REF!</v>
      </c>
      <c r="BC341" s="20" t="e">
        <f>(SUMIF(#REF!,"*-Si-VEQ-*-"&amp;$A341&amp;"-"&amp;$AJ$2,#REF!)*BC$6-SUMIF(#REF!,"*-Si-VEQ-*-"&amp;$A341&amp;"-"&amp;$AJ$2,#REF!)*BB$6)/BC$5</f>
        <v>#REF!</v>
      </c>
      <c r="BD341" s="20" t="e">
        <f>(SUMIF(#REF!,"*-Si-VEQ-*-"&amp;$A341&amp;"-"&amp;$AJ$2,#REF!)*BD$6-SUMIF(#REF!,"*-Si-VEQ-*-"&amp;$A341&amp;"-"&amp;$AJ$2,#REF!)*BC$6)/BD$5</f>
        <v>#REF!</v>
      </c>
      <c r="BE341" s="20" t="e">
        <f>(SUMIF(#REF!,"*-Si-VEQ-*-"&amp;$A341&amp;"-"&amp;$AJ$2,#REF!)*BE$6-SUMIF(#REF!,"*-Si-VEQ-*-"&amp;$A341&amp;"-"&amp;$AJ$2,#REF!)*BD$6)/BE$5</f>
        <v>#REF!</v>
      </c>
      <c r="BF341" s="20" t="e">
        <f>(SUMIF(#REF!,"*-Si-VEQ-*-"&amp;$A341&amp;"-"&amp;$AJ$2,#REF!)*BF$6-SUMIF(#REF!,"*-Si-VEQ-*-"&amp;$A341&amp;"-"&amp;$AJ$2,#REF!)*BE$6)/BF$5</f>
        <v>#REF!</v>
      </c>
      <c r="BG341" s="20" t="e">
        <f>(SUMIF(#REF!,"*-Si-VEQ-*-"&amp;$A341&amp;"-"&amp;$AJ$2,#REF!)*BG$6-SUMIF(#REF!,"*-Si-VEQ-*-"&amp;$A341&amp;"-"&amp;$AJ$2,#REF!)*BF$6)/BG$5</f>
        <v>#REF!</v>
      </c>
      <c r="BH341" s="20" t="e">
        <f>(SUMIF(#REF!,"*-Si-VEQ-*-"&amp;$A341&amp;"-"&amp;$AJ$2,#REF!)*BH$6-SUMIF(#REF!,"*-Si-VEQ-*-"&amp;$A341&amp;"-"&amp;$AJ$2,#REF!)*BG$6)/BH$5</f>
        <v>#REF!</v>
      </c>
      <c r="BI341" s="20" t="e">
        <f>(SUMIF(#REF!,"*-Si-VEQ-*-"&amp;$A341&amp;"-"&amp;$AJ$2,#REF!)*BI$6-SUMIF(#REF!,"*-Si-VEQ-*-"&amp;$A341&amp;"-"&amp;$AJ$2,#REF!)*BH$6)/BI$5</f>
        <v>#REF!</v>
      </c>
      <c r="BJ341" s="20" t="e">
        <f>(SUMIF(#REF!,"*-Si-VEQ-*-"&amp;$A341&amp;"-"&amp;$AJ$2,#REF!)*BJ$6-SUMIF(#REF!,"*-Si-VEQ-*-"&amp;$A341&amp;"-"&amp;$AJ$2,#REF!)*BI$6)/BJ$5</f>
        <v>#REF!</v>
      </c>
      <c r="BL341" s="25" t="e">
        <f>SUMIF(#REF!,"*-Si-USD-*-"&amp;$A341&amp;"-"&amp;$AJ$2,#REF!)</f>
        <v>#REF!</v>
      </c>
      <c r="BM341" s="21" t="e">
        <f>SUMIF(#REF!,"*-Si-USD-*-"&amp;$A341&amp;"-"&amp;$AJ$2,#REF!)</f>
        <v>#REF!</v>
      </c>
      <c r="BN341" s="21" t="e">
        <f>(SUMIF(#REF!,"*-Si-USD-*-"&amp;$A341&amp;"-"&amp;$AJ$2,#REF!)*BN$6-SUMIF(#REF!,"*-Si-USD-*-"&amp;$A341&amp;"-"&amp;$AJ$2,#REF!)*BM$6)/BN$5</f>
        <v>#REF!</v>
      </c>
      <c r="BO341" s="21" t="e">
        <f>(SUMIF(#REF!,"*-Si-USD-*-"&amp;$A341&amp;"-"&amp;$AJ$2,#REF!)*BO$6-SUMIF(#REF!,"*-Si-USD-*-"&amp;$A341&amp;"-"&amp;$AJ$2,#REF!)*BN$6)/BO$5</f>
        <v>#REF!</v>
      </c>
      <c r="BP341" s="21" t="e">
        <f>(SUMIF(#REF!,"*-Si-USD-*-"&amp;$A341&amp;"-"&amp;$AJ$2,#REF!)*BP$6-SUMIF(#REF!,"*-Si-USD-*-"&amp;$A341&amp;"-"&amp;$AJ$2,#REF!)*BO$6)/BP$5</f>
        <v>#REF!</v>
      </c>
      <c r="BQ341" s="21" t="e">
        <f>(SUMIF(#REF!,"*-Si-USD-*-"&amp;$A341&amp;"-"&amp;$AJ$2,#REF!)*BQ$6-SUMIF(#REF!,"*-Si-USD-*-"&amp;$A341&amp;"-"&amp;$AJ$2,#REF!)*BP$6)/BQ$5</f>
        <v>#REF!</v>
      </c>
      <c r="BR341" s="21" t="e">
        <f>(SUMIF(#REF!,"*-Si-USD-*-"&amp;$A341&amp;"-"&amp;$AJ$2,#REF!)*BR$6-SUMIF(#REF!,"*-Si-USD-*-"&amp;$A341&amp;"-"&amp;$AJ$2,#REF!)*BQ$6)/BR$5</f>
        <v>#REF!</v>
      </c>
      <c r="BS341" s="21" t="e">
        <f>(SUMIF(#REF!,"*-Si-USD-*-"&amp;$A341&amp;"-"&amp;$AJ$2,#REF!)*BS$6-SUMIF(#REF!,"*-Si-USD-*-"&amp;$A341&amp;"-"&amp;$AJ$2,#REF!)*BR$6)/BS$5</f>
        <v>#REF!</v>
      </c>
      <c r="BT341" s="21" t="e">
        <f>(SUMIF(#REF!,"*-Si-USD-*-"&amp;$A341&amp;"-"&amp;$AJ$2,#REF!)*BT$6-SUMIF(#REF!,"*-Si-USD-*-"&amp;$A341&amp;"-"&amp;$AJ$2,#REF!)*BS$6)/BT$5</f>
        <v>#REF!</v>
      </c>
      <c r="BU341" s="21" t="e">
        <f>(SUMIF(#REF!,"*-Si-USD-*-"&amp;$A341&amp;"-"&amp;$AJ$2,#REF!)*BU$6-SUMIF(#REF!,"*-Si-USD-*-"&amp;$A341&amp;"-"&amp;$AJ$2,#REF!)*BT$6)/BU$5</f>
        <v>#REF!</v>
      </c>
      <c r="BV341" s="21" t="e">
        <f>(SUMIF(#REF!,"*-Si-USD-*-"&amp;$A341&amp;"-"&amp;$AJ$2,#REF!)*BV$6-SUMIF(#REF!,"*-Si-USD-*-"&amp;$A341&amp;"-"&amp;$AJ$2,#REF!)*BU$6)/BV$5</f>
        <v>#REF!</v>
      </c>
      <c r="BW341" s="21" t="e">
        <f>(SUMIF(#REF!,"*-Si-USD-*-"&amp;$A341&amp;"-"&amp;$AJ$2,#REF!)*BW$6-SUMIF(#REF!,"*-Si-USD-*-"&amp;$A341&amp;"-"&amp;$AJ$2,#REF!)*BV$6)/BW$5</f>
        <v>#REF!</v>
      </c>
      <c r="BX341" s="21" t="e">
        <f>(SUMIF(#REF!,"*-Si-USD-*-"&amp;$A341&amp;"-"&amp;$AJ$2,#REF!)*BX$6-SUMIF(#REF!,"*-Si-USD-*-"&amp;$A341&amp;"-"&amp;$AJ$2,#REF!)*BW$6)/BX$5</f>
        <v>#REF!</v>
      </c>
      <c r="CB341" s="28">
        <f>IFERROR(1000*SUMIF(#REF!,"*-Si-*-Si-"&amp;$A341&amp;"-"&amp;$AJ$2,#REF!)/(SUM(CC341:CE341)*$BX$6),0)</f>
        <v>0</v>
      </c>
      <c r="CC341" s="22" t="e">
        <f>SUMIF(#REF!,"*-Si-VEF-Si-"&amp;$A341&amp;"-"&amp;$AJ$2,#REF!)</f>
        <v>#REF!</v>
      </c>
      <c r="CD341" s="23" t="e">
        <f>SUMIF(#REF!,"*-Si-VEQ-Si-"&amp;$A341&amp;"-"&amp;$AJ$2,#REF!)</f>
        <v>#REF!</v>
      </c>
      <c r="CE341" s="24" t="e">
        <f>SUMIF(#REF!,"*-Si-USD-Si-"&amp;$A341&amp;"-"&amp;$AJ$2,#REF!)</f>
        <v>#REF!</v>
      </c>
      <c r="CI341" s="15" t="str">
        <f t="shared" si="61"/>
        <v>E341</v>
      </c>
      <c r="CK341" s="16">
        <v>5</v>
      </c>
      <c r="CL341" s="16">
        <v>4</v>
      </c>
      <c r="CM341" s="16">
        <v>4</v>
      </c>
    </row>
    <row r="342" spans="1:91" ht="20.100000000000001" customHeight="1" x14ac:dyDescent="0.25">
      <c r="A342" s="18" t="s">
        <v>519</v>
      </c>
      <c r="E342" s="15" t="s">
        <v>519</v>
      </c>
      <c r="G342" s="15" t="str">
        <f t="shared" si="62"/>
        <v>D342</v>
      </c>
      <c r="I342" s="27">
        <f ca="1">IFERROR(1000*SUMIF(#REF!,"*-Si-*-*-"&amp;$A342&amp;"-"&amp;J$2,INDIRECT("'BD Ppto'!"&amp;#REF!))/(SUM(J342:L342)*L$415),0)</f>
        <v>0</v>
      </c>
      <c r="J342" s="19" t="e">
        <f ca="1">SUMIF(#REF!,"*-Si-VEF-*-"&amp;$A342&amp;"-"&amp;$J$2,INDIRECT("'BD Ppto'!"&amp;#REF!))</f>
        <v>#REF!</v>
      </c>
      <c r="K342" s="20" t="e">
        <f ca="1">SUMIF(#REF!,"*-Si-VEQ-*-"&amp;$A342&amp;"-"&amp;$J$2,INDIRECT("'BD Ppto'!"&amp;#REF!))</f>
        <v>#REF!</v>
      </c>
      <c r="L342" s="21" t="e">
        <f ca="1">SUMIF(#REF!,"*-Si-USD-*-"&amp;$A342&amp;"-"&amp;$J$2,INDIRECT("'BD Ppto'!"&amp;#REF!))</f>
        <v>#REF!</v>
      </c>
      <c r="N342" s="27">
        <f ca="1">IFERROR(1000*SUMIF(#REF!,"*-Si-*-*-"&amp;$A342&amp;"-"&amp;O$2,INDIRECT("'BD Ppto'!"&amp;#REF!))/(SUM(O342:Q342)*Q$415),0)</f>
        <v>0</v>
      </c>
      <c r="O342" s="19" t="e">
        <f ca="1">SUMIF(#REF!,"*-Si-VEF-*-"&amp;$A342&amp;"-"&amp;O$2,INDIRECT("'BD Ppto'!"&amp;#REF!))</f>
        <v>#REF!</v>
      </c>
      <c r="P342" s="20" t="e">
        <f ca="1">SUMIF(#REF!,"*-Si-VEQ-*-"&amp;$A342&amp;"-"&amp;O$2,INDIRECT("'BD Ppto'!"&amp;#REF!))</f>
        <v>#REF!</v>
      </c>
      <c r="Q342" s="21" t="e">
        <f ca="1">SUMIF(#REF!,"*-Si-USD-*-"&amp;$A342&amp;"-"&amp;O$2,INDIRECT("'BD Ppto'!"&amp;#REF!))</f>
        <v>#REF!</v>
      </c>
      <c r="S342" s="27">
        <f ca="1">IFERROR(1000*SUMIF(#REF!,"*-Si-*-*-"&amp;$A342&amp;"-"&amp;T$2,INDIRECT("'BD Ppto'!"&amp;#REF!))/(SUM(T342:V342)*V$415),0)</f>
        <v>0</v>
      </c>
      <c r="T342" s="19" t="e">
        <f ca="1">SUMIF(#REF!,"*-Si-VEF-*-"&amp;$A342&amp;"-"&amp;T$2,INDIRECT("'BD Ppto'!"&amp;#REF!))</f>
        <v>#REF!</v>
      </c>
      <c r="U342" s="20" t="e">
        <f ca="1">SUMIF(#REF!,"*-Si-VEQ-*-"&amp;$A342&amp;"-"&amp;T$2,INDIRECT("'BD Ppto'!"&amp;#REF!))</f>
        <v>#REF!</v>
      </c>
      <c r="V342" s="21" t="e">
        <f ca="1">SUMIF(#REF!,"*-Si-USD-*-"&amp;$A342&amp;"-"&amp;T$2,INDIRECT("'BD Ppto'!"&amp;#REF!))</f>
        <v>#REF!</v>
      </c>
      <c r="X342" s="27">
        <f ca="1">IFERROR(1000*SUMIF(#REF!,"*-Si-*-*-"&amp;$A342&amp;"-"&amp;Y$2,INDIRECT("'BD Ppto'!"&amp;#REF!))/(SUM(Y342:AA342)*AA$415),0)</f>
        <v>0</v>
      </c>
      <c r="Y342" s="19" t="e">
        <f ca="1">SUMIF(#REF!,"*-Si-VEF-*-"&amp;$A342&amp;"-"&amp;Y$2,INDIRECT("'BD Ppto'!"&amp;#REF!))</f>
        <v>#REF!</v>
      </c>
      <c r="Z342" s="20" t="e">
        <f ca="1">SUMIF(#REF!,"*-Si-VEQ-*-"&amp;$A342&amp;"-"&amp;Y$2,INDIRECT("'BD Ppto'!"&amp;#REF!))</f>
        <v>#REF!</v>
      </c>
      <c r="AA342" s="21" t="e">
        <f ca="1">SUMIF(#REF!,"*-Si-USD-*-"&amp;$A342&amp;"-"&amp;Y$2,INDIRECT("'BD Ppto'!"&amp;#REF!))</f>
        <v>#REF!</v>
      </c>
      <c r="AC342" s="28">
        <f ca="1">IFERROR(1000*SUMIF(#REF!,"*-Si-*-Si-"&amp;$A342&amp;"-"&amp;AD$2,INDIRECT("'BD Ppto'!"&amp;#REF!))/(SUM(AD342:AF342)*AF$415),0)</f>
        <v>0</v>
      </c>
      <c r="AD342" s="22" t="e">
        <f ca="1">SUMIF(#REF!,"*-Si-VEF-Si-"&amp;$A342&amp;"-"&amp;AD$2,INDIRECT("'BD Ppto'!"&amp;#REF!))</f>
        <v>#REF!</v>
      </c>
      <c r="AE342" s="23" t="e">
        <f ca="1">SUMIF(#REF!,"*-Si-VEQ-Si-"&amp;$A342&amp;"-"&amp;AD$2,INDIRECT("'BD Ppto'!"&amp;#REF!))</f>
        <v>#REF!</v>
      </c>
      <c r="AF342" s="24" t="e">
        <f ca="1">SUMIF(#REF!,"*-Si-USD-Si-"&amp;$A342&amp;"-"&amp;AD$2,INDIRECT("'BD Ppto'!"&amp;#REF!))</f>
        <v>#REF!</v>
      </c>
      <c r="AI342" s="27">
        <f>IFERROR(1000*SUMIF(#REF!,"*-Si-*-*-"&amp;$A342&amp;"-"&amp;$AJ$2,#REF!)/((SUMIF(#REF!,"*-Si-*-*-"&amp;$A342&amp;"-"&amp;$AJ$2,#REF!))*$AV$6),0)</f>
        <v>0</v>
      </c>
      <c r="AJ342" s="25" t="e">
        <f>SUMIF(#REF!,"*-Si-VEF-*-"&amp;$A342&amp;"-"&amp;$AJ$2,#REF!)</f>
        <v>#REF!</v>
      </c>
      <c r="AK342" s="19" t="e">
        <f>SUMIF(#REF!,"*-Si-VEF-*-"&amp;$A342&amp;"-"&amp;$AJ$2,#REF!)</f>
        <v>#REF!</v>
      </c>
      <c r="AL342" s="19" t="e">
        <f>(SUMIF(#REF!,"*-Si-VEF-*-"&amp;$A342&amp;"-"&amp;$AJ$2,#REF!)*AL$6-SUMIF(#REF!,"*-Si-VEF-*-"&amp;$A342&amp;"-"&amp;$AJ$2,#REF!)*AK$6)/AL$5</f>
        <v>#REF!</v>
      </c>
      <c r="AM342" s="19" t="e">
        <f>(SUMIF(#REF!,"*-Si-VEF-*-"&amp;$A342&amp;"-"&amp;$AJ$2,#REF!)*AM$6-SUMIF(#REF!,"*-Si-VEF-*-"&amp;$A342&amp;"-"&amp;$AJ$2,#REF!)*AL$6)/AM$5</f>
        <v>#REF!</v>
      </c>
      <c r="AN342" s="19" t="e">
        <f>(SUMIF(#REF!,"*-Si-VEF-*-"&amp;$A342&amp;"-"&amp;$AJ$2,#REF!)*AN$6-SUMIF(#REF!,"*-Si-VEF-*-"&amp;$A342&amp;"-"&amp;$AJ$2,#REF!)*AM$6)/AN$5</f>
        <v>#REF!</v>
      </c>
      <c r="AO342" s="19" t="e">
        <f>(SUMIF(#REF!,"*-Si-VEF-*-"&amp;$A342&amp;"-"&amp;$AJ$2,#REF!)*AO$6-SUMIF(#REF!,"*-Si-VEF-*-"&amp;$A342&amp;"-"&amp;$AJ$2,#REF!)*AN$6)/AO$5</f>
        <v>#REF!</v>
      </c>
      <c r="AP342" s="19" t="e">
        <f>(SUMIF(#REF!,"*-Si-VEF-*-"&amp;$A342&amp;"-"&amp;$AJ$2,#REF!)*AP$6-SUMIF(#REF!,"*-Si-VEF-*-"&amp;$A342&amp;"-"&amp;$AJ$2,#REF!)*AO$6)/AP$5</f>
        <v>#REF!</v>
      </c>
      <c r="AQ342" s="19" t="e">
        <f>(SUMIF(#REF!,"*-Si-VEF-*-"&amp;$A342&amp;"-"&amp;$AJ$2,#REF!)*AQ$6-SUMIF(#REF!,"*-Si-VEF-*-"&amp;$A342&amp;"-"&amp;$AJ$2,#REF!)*AP$6)/AQ$5</f>
        <v>#REF!</v>
      </c>
      <c r="AR342" s="19" t="e">
        <f>(SUMIF(#REF!,"*-Si-VEF-*-"&amp;$A342&amp;"-"&amp;$AJ$2,#REF!)*AR$6-SUMIF(#REF!,"*-Si-VEF-*-"&amp;$A342&amp;"-"&amp;$AJ$2,#REF!)*AQ$6)/AR$5</f>
        <v>#REF!</v>
      </c>
      <c r="AS342" s="19" t="e">
        <f>(SUMIF(#REF!,"*-Si-VEF-*-"&amp;$A342&amp;"-"&amp;$AJ$2,#REF!)*AS$6-SUMIF(#REF!,"*-Si-VEF-*-"&amp;$A342&amp;"-"&amp;$AJ$2,#REF!)*AR$6)/AS$5</f>
        <v>#REF!</v>
      </c>
      <c r="AT342" s="19" t="e">
        <f>(SUMIF(#REF!,"*-Si-VEF-*-"&amp;$A342&amp;"-"&amp;$AJ$2,#REF!)*AT$6-SUMIF(#REF!,"*-Si-VEF-*-"&amp;$A342&amp;"-"&amp;$AJ$2,#REF!)*AS$6)/AT$5</f>
        <v>#REF!</v>
      </c>
      <c r="AU342" s="19" t="e">
        <f>(SUMIF(#REF!,"*-Si-VEF-*-"&amp;$A342&amp;"-"&amp;$AJ$2,#REF!)*AU$6-SUMIF(#REF!,"*-Si-VEF-*-"&amp;$A342&amp;"-"&amp;$AJ$2,#REF!)*AT$6)/AU$5</f>
        <v>#REF!</v>
      </c>
      <c r="AV342" s="19" t="e">
        <f>(SUMIF(#REF!,"*-Si-VEF-*-"&amp;$A342&amp;"-"&amp;$AJ$2,#REF!)*AV$6-SUMIF(#REF!,"*-Si-VEF-*-"&amp;$A342&amp;"-"&amp;$AJ$2,#REF!)*AU$6)/AV$5</f>
        <v>#REF!</v>
      </c>
      <c r="AX342" s="25" t="e">
        <f>SUMIF(#REF!,"*-Si-VEQ-*-"&amp;$A342&amp;"-"&amp;$AJ$2,#REF!)</f>
        <v>#REF!</v>
      </c>
      <c r="AY342" s="20" t="e">
        <f>SUMIF(#REF!,"*-Si-VEQ-*-"&amp;$A342&amp;"-"&amp;$AJ$2,#REF!)</f>
        <v>#REF!</v>
      </c>
      <c r="AZ342" s="20" t="e">
        <f>(SUMIF(#REF!,"*-Si-VEQ-*-"&amp;$A342&amp;"-"&amp;$AJ$2,#REF!)*AZ$6-SUMIF(#REF!,"*-Si-VEQ-*-"&amp;$A342&amp;"-"&amp;$AJ$2,#REF!)*AY$6)/AZ$5</f>
        <v>#REF!</v>
      </c>
      <c r="BA342" s="20" t="e">
        <f>(SUMIF(#REF!,"*-Si-VEQ-*-"&amp;$A342&amp;"-"&amp;$AJ$2,#REF!)*BA$6-SUMIF(#REF!,"*-Si-VEQ-*-"&amp;$A342&amp;"-"&amp;$AJ$2,#REF!)*AZ$6)/BA$5</f>
        <v>#REF!</v>
      </c>
      <c r="BB342" s="20" t="e">
        <f>(SUMIF(#REF!,"*-Si-VEQ-*-"&amp;$A342&amp;"-"&amp;$AJ$2,#REF!)*BB$6-SUMIF(#REF!,"*-Si-VEQ-*-"&amp;$A342&amp;"-"&amp;$AJ$2,#REF!)*BA$6)/BB$5</f>
        <v>#REF!</v>
      </c>
      <c r="BC342" s="20" t="e">
        <f>(SUMIF(#REF!,"*-Si-VEQ-*-"&amp;$A342&amp;"-"&amp;$AJ$2,#REF!)*BC$6-SUMIF(#REF!,"*-Si-VEQ-*-"&amp;$A342&amp;"-"&amp;$AJ$2,#REF!)*BB$6)/BC$5</f>
        <v>#REF!</v>
      </c>
      <c r="BD342" s="20" t="e">
        <f>(SUMIF(#REF!,"*-Si-VEQ-*-"&amp;$A342&amp;"-"&amp;$AJ$2,#REF!)*BD$6-SUMIF(#REF!,"*-Si-VEQ-*-"&amp;$A342&amp;"-"&amp;$AJ$2,#REF!)*BC$6)/BD$5</f>
        <v>#REF!</v>
      </c>
      <c r="BE342" s="20" t="e">
        <f>(SUMIF(#REF!,"*-Si-VEQ-*-"&amp;$A342&amp;"-"&amp;$AJ$2,#REF!)*BE$6-SUMIF(#REF!,"*-Si-VEQ-*-"&amp;$A342&amp;"-"&amp;$AJ$2,#REF!)*BD$6)/BE$5</f>
        <v>#REF!</v>
      </c>
      <c r="BF342" s="20" t="e">
        <f>(SUMIF(#REF!,"*-Si-VEQ-*-"&amp;$A342&amp;"-"&amp;$AJ$2,#REF!)*BF$6-SUMIF(#REF!,"*-Si-VEQ-*-"&amp;$A342&amp;"-"&amp;$AJ$2,#REF!)*BE$6)/BF$5</f>
        <v>#REF!</v>
      </c>
      <c r="BG342" s="20" t="e">
        <f>(SUMIF(#REF!,"*-Si-VEQ-*-"&amp;$A342&amp;"-"&amp;$AJ$2,#REF!)*BG$6-SUMIF(#REF!,"*-Si-VEQ-*-"&amp;$A342&amp;"-"&amp;$AJ$2,#REF!)*BF$6)/BG$5</f>
        <v>#REF!</v>
      </c>
      <c r="BH342" s="20" t="e">
        <f>(SUMIF(#REF!,"*-Si-VEQ-*-"&amp;$A342&amp;"-"&amp;$AJ$2,#REF!)*BH$6-SUMIF(#REF!,"*-Si-VEQ-*-"&amp;$A342&amp;"-"&amp;$AJ$2,#REF!)*BG$6)/BH$5</f>
        <v>#REF!</v>
      </c>
      <c r="BI342" s="20" t="e">
        <f>(SUMIF(#REF!,"*-Si-VEQ-*-"&amp;$A342&amp;"-"&amp;$AJ$2,#REF!)*BI$6-SUMIF(#REF!,"*-Si-VEQ-*-"&amp;$A342&amp;"-"&amp;$AJ$2,#REF!)*BH$6)/BI$5</f>
        <v>#REF!</v>
      </c>
      <c r="BJ342" s="20" t="e">
        <f>(SUMIF(#REF!,"*-Si-VEQ-*-"&amp;$A342&amp;"-"&amp;$AJ$2,#REF!)*BJ$6-SUMIF(#REF!,"*-Si-VEQ-*-"&amp;$A342&amp;"-"&amp;$AJ$2,#REF!)*BI$6)/BJ$5</f>
        <v>#REF!</v>
      </c>
      <c r="BL342" s="25" t="e">
        <f>SUMIF(#REF!,"*-Si-USD-*-"&amp;$A342&amp;"-"&amp;$AJ$2,#REF!)</f>
        <v>#REF!</v>
      </c>
      <c r="BM342" s="21" t="e">
        <f>SUMIF(#REF!,"*-Si-USD-*-"&amp;$A342&amp;"-"&amp;$AJ$2,#REF!)</f>
        <v>#REF!</v>
      </c>
      <c r="BN342" s="21" t="e">
        <f>(SUMIF(#REF!,"*-Si-USD-*-"&amp;$A342&amp;"-"&amp;$AJ$2,#REF!)*BN$6-SUMIF(#REF!,"*-Si-USD-*-"&amp;$A342&amp;"-"&amp;$AJ$2,#REF!)*BM$6)/BN$5</f>
        <v>#REF!</v>
      </c>
      <c r="BO342" s="21" t="e">
        <f>(SUMIF(#REF!,"*-Si-USD-*-"&amp;$A342&amp;"-"&amp;$AJ$2,#REF!)*BO$6-SUMIF(#REF!,"*-Si-USD-*-"&amp;$A342&amp;"-"&amp;$AJ$2,#REF!)*BN$6)/BO$5</f>
        <v>#REF!</v>
      </c>
      <c r="BP342" s="21" t="e">
        <f>(SUMIF(#REF!,"*-Si-USD-*-"&amp;$A342&amp;"-"&amp;$AJ$2,#REF!)*BP$6-SUMIF(#REF!,"*-Si-USD-*-"&amp;$A342&amp;"-"&amp;$AJ$2,#REF!)*BO$6)/BP$5</f>
        <v>#REF!</v>
      </c>
      <c r="BQ342" s="21" t="e">
        <f>(SUMIF(#REF!,"*-Si-USD-*-"&amp;$A342&amp;"-"&amp;$AJ$2,#REF!)*BQ$6-SUMIF(#REF!,"*-Si-USD-*-"&amp;$A342&amp;"-"&amp;$AJ$2,#REF!)*BP$6)/BQ$5</f>
        <v>#REF!</v>
      </c>
      <c r="BR342" s="21" t="e">
        <f>(SUMIF(#REF!,"*-Si-USD-*-"&amp;$A342&amp;"-"&amp;$AJ$2,#REF!)*BR$6-SUMIF(#REF!,"*-Si-USD-*-"&amp;$A342&amp;"-"&amp;$AJ$2,#REF!)*BQ$6)/BR$5</f>
        <v>#REF!</v>
      </c>
      <c r="BS342" s="21" t="e">
        <f>(SUMIF(#REF!,"*-Si-USD-*-"&amp;$A342&amp;"-"&amp;$AJ$2,#REF!)*BS$6-SUMIF(#REF!,"*-Si-USD-*-"&amp;$A342&amp;"-"&amp;$AJ$2,#REF!)*BR$6)/BS$5</f>
        <v>#REF!</v>
      </c>
      <c r="BT342" s="21" t="e">
        <f>(SUMIF(#REF!,"*-Si-USD-*-"&amp;$A342&amp;"-"&amp;$AJ$2,#REF!)*BT$6-SUMIF(#REF!,"*-Si-USD-*-"&amp;$A342&amp;"-"&amp;$AJ$2,#REF!)*BS$6)/BT$5</f>
        <v>#REF!</v>
      </c>
      <c r="BU342" s="21" t="e">
        <f>(SUMIF(#REF!,"*-Si-USD-*-"&amp;$A342&amp;"-"&amp;$AJ$2,#REF!)*BU$6-SUMIF(#REF!,"*-Si-USD-*-"&amp;$A342&amp;"-"&amp;$AJ$2,#REF!)*BT$6)/BU$5</f>
        <v>#REF!</v>
      </c>
      <c r="BV342" s="21" t="e">
        <f>(SUMIF(#REF!,"*-Si-USD-*-"&amp;$A342&amp;"-"&amp;$AJ$2,#REF!)*BV$6-SUMIF(#REF!,"*-Si-USD-*-"&amp;$A342&amp;"-"&amp;$AJ$2,#REF!)*BU$6)/BV$5</f>
        <v>#REF!</v>
      </c>
      <c r="BW342" s="21" t="e">
        <f>(SUMIF(#REF!,"*-Si-USD-*-"&amp;$A342&amp;"-"&amp;$AJ$2,#REF!)*BW$6-SUMIF(#REF!,"*-Si-USD-*-"&amp;$A342&amp;"-"&amp;$AJ$2,#REF!)*BV$6)/BW$5</f>
        <v>#REF!</v>
      </c>
      <c r="BX342" s="21" t="e">
        <f>(SUMIF(#REF!,"*-Si-USD-*-"&amp;$A342&amp;"-"&amp;$AJ$2,#REF!)*BX$6-SUMIF(#REF!,"*-Si-USD-*-"&amp;$A342&amp;"-"&amp;$AJ$2,#REF!)*BW$6)/BX$5</f>
        <v>#REF!</v>
      </c>
      <c r="CB342" s="28">
        <f>IFERROR(1000*SUMIF(#REF!,"*-Si-*-Si-"&amp;$A342&amp;"-"&amp;$AJ$2,#REF!)/(SUM(CC342:CE342)*$BX$6),0)</f>
        <v>0</v>
      </c>
      <c r="CC342" s="22" t="e">
        <f>SUMIF(#REF!,"*-Si-VEF-Si-"&amp;$A342&amp;"-"&amp;$AJ$2,#REF!)</f>
        <v>#REF!</v>
      </c>
      <c r="CD342" s="23" t="e">
        <f>SUMIF(#REF!,"*-Si-VEQ-Si-"&amp;$A342&amp;"-"&amp;$AJ$2,#REF!)</f>
        <v>#REF!</v>
      </c>
      <c r="CE342" s="24" t="e">
        <f>SUMIF(#REF!,"*-Si-USD-Si-"&amp;$A342&amp;"-"&amp;$AJ$2,#REF!)</f>
        <v>#REF!</v>
      </c>
      <c r="CI342" s="15" t="str">
        <f t="shared" si="61"/>
        <v>E342</v>
      </c>
      <c r="CK342" s="16">
        <v>5</v>
      </c>
      <c r="CL342" s="16">
        <v>4</v>
      </c>
      <c r="CM342" s="16">
        <v>4</v>
      </c>
    </row>
    <row r="343" spans="1:91" ht="20.100000000000001" customHeight="1" x14ac:dyDescent="0.25">
      <c r="A343" s="18" t="s">
        <v>520</v>
      </c>
      <c r="E343" s="15" t="s">
        <v>520</v>
      </c>
      <c r="G343" s="15" t="str">
        <f t="shared" si="62"/>
        <v>D343</v>
      </c>
      <c r="I343" s="27">
        <f ca="1">IFERROR(1000*SUMIF(#REF!,"*-Si-*-*-"&amp;$A343&amp;"-"&amp;J$2,INDIRECT("'BD Ppto'!"&amp;#REF!))/(SUM(J343:L343)*L$415),0)</f>
        <v>0</v>
      </c>
      <c r="J343" s="19" t="e">
        <f ca="1">SUMIF(#REF!,"*-Si-VEF-*-"&amp;$A343&amp;"-"&amp;$J$2,INDIRECT("'BD Ppto'!"&amp;#REF!))</f>
        <v>#REF!</v>
      </c>
      <c r="K343" s="20" t="e">
        <f ca="1">SUMIF(#REF!,"*-Si-VEQ-*-"&amp;$A343&amp;"-"&amp;$J$2,INDIRECT("'BD Ppto'!"&amp;#REF!))</f>
        <v>#REF!</v>
      </c>
      <c r="L343" s="21" t="e">
        <f ca="1">SUMIF(#REF!,"*-Si-USD-*-"&amp;$A343&amp;"-"&amp;$J$2,INDIRECT("'BD Ppto'!"&amp;#REF!))</f>
        <v>#REF!</v>
      </c>
      <c r="N343" s="27">
        <f ca="1">IFERROR(1000*SUMIF(#REF!,"*-Si-*-*-"&amp;$A343&amp;"-"&amp;O$2,INDIRECT("'BD Ppto'!"&amp;#REF!))/(SUM(O343:Q343)*Q$415),0)</f>
        <v>0</v>
      </c>
      <c r="O343" s="19" t="e">
        <f ca="1">SUMIF(#REF!,"*-Si-VEF-*-"&amp;$A343&amp;"-"&amp;O$2,INDIRECT("'BD Ppto'!"&amp;#REF!))</f>
        <v>#REF!</v>
      </c>
      <c r="P343" s="20" t="e">
        <f ca="1">SUMIF(#REF!,"*-Si-VEQ-*-"&amp;$A343&amp;"-"&amp;O$2,INDIRECT("'BD Ppto'!"&amp;#REF!))</f>
        <v>#REF!</v>
      </c>
      <c r="Q343" s="21" t="e">
        <f ca="1">SUMIF(#REF!,"*-Si-USD-*-"&amp;$A343&amp;"-"&amp;O$2,INDIRECT("'BD Ppto'!"&amp;#REF!))</f>
        <v>#REF!</v>
      </c>
      <c r="S343" s="27">
        <f ca="1">IFERROR(1000*SUMIF(#REF!,"*-Si-*-*-"&amp;$A343&amp;"-"&amp;T$2,INDIRECT("'BD Ppto'!"&amp;#REF!))/(SUM(T343:V343)*V$415),0)</f>
        <v>0</v>
      </c>
      <c r="T343" s="19" t="e">
        <f ca="1">SUMIF(#REF!,"*-Si-VEF-*-"&amp;$A343&amp;"-"&amp;T$2,INDIRECT("'BD Ppto'!"&amp;#REF!))</f>
        <v>#REF!</v>
      </c>
      <c r="U343" s="20" t="e">
        <f ca="1">SUMIF(#REF!,"*-Si-VEQ-*-"&amp;$A343&amp;"-"&amp;T$2,INDIRECT("'BD Ppto'!"&amp;#REF!))</f>
        <v>#REF!</v>
      </c>
      <c r="V343" s="21" t="e">
        <f ca="1">SUMIF(#REF!,"*-Si-USD-*-"&amp;$A343&amp;"-"&amp;T$2,INDIRECT("'BD Ppto'!"&amp;#REF!))</f>
        <v>#REF!</v>
      </c>
      <c r="X343" s="27">
        <f ca="1">IFERROR(1000*SUMIF(#REF!,"*-Si-*-*-"&amp;$A343&amp;"-"&amp;Y$2,INDIRECT("'BD Ppto'!"&amp;#REF!))/(SUM(Y343:AA343)*AA$415),0)</f>
        <v>0</v>
      </c>
      <c r="Y343" s="19" t="e">
        <f ca="1">SUMIF(#REF!,"*-Si-VEF-*-"&amp;$A343&amp;"-"&amp;Y$2,INDIRECT("'BD Ppto'!"&amp;#REF!))</f>
        <v>#REF!</v>
      </c>
      <c r="Z343" s="20" t="e">
        <f ca="1">SUMIF(#REF!,"*-Si-VEQ-*-"&amp;$A343&amp;"-"&amp;Y$2,INDIRECT("'BD Ppto'!"&amp;#REF!))</f>
        <v>#REF!</v>
      </c>
      <c r="AA343" s="21" t="e">
        <f ca="1">SUMIF(#REF!,"*-Si-USD-*-"&amp;$A343&amp;"-"&amp;Y$2,INDIRECT("'BD Ppto'!"&amp;#REF!))</f>
        <v>#REF!</v>
      </c>
      <c r="AC343" s="28">
        <f ca="1">IFERROR(1000*SUMIF(#REF!,"*-Si-*-Si-"&amp;$A343&amp;"-"&amp;AD$2,INDIRECT("'BD Ppto'!"&amp;#REF!))/(SUM(AD343:AF343)*AF$415),0)</f>
        <v>0</v>
      </c>
      <c r="AD343" s="22" t="e">
        <f ca="1">SUMIF(#REF!,"*-Si-VEF-Si-"&amp;$A343&amp;"-"&amp;AD$2,INDIRECT("'BD Ppto'!"&amp;#REF!))</f>
        <v>#REF!</v>
      </c>
      <c r="AE343" s="23" t="e">
        <f ca="1">SUMIF(#REF!,"*-Si-VEQ-Si-"&amp;$A343&amp;"-"&amp;AD$2,INDIRECT("'BD Ppto'!"&amp;#REF!))</f>
        <v>#REF!</v>
      </c>
      <c r="AF343" s="24" t="e">
        <f ca="1">SUMIF(#REF!,"*-Si-USD-Si-"&amp;$A343&amp;"-"&amp;AD$2,INDIRECT("'BD Ppto'!"&amp;#REF!))</f>
        <v>#REF!</v>
      </c>
      <c r="AI343" s="27">
        <f>IFERROR(1000*SUMIF(#REF!,"*-Si-*-*-"&amp;$A343&amp;"-"&amp;$AJ$2,#REF!)/((SUMIF(#REF!,"*-Si-*-*-"&amp;$A343&amp;"-"&amp;$AJ$2,#REF!))*$AV$6),0)</f>
        <v>0</v>
      </c>
      <c r="AJ343" s="25" t="e">
        <f>SUMIF(#REF!,"*-Si-VEF-*-"&amp;$A343&amp;"-"&amp;$AJ$2,#REF!)</f>
        <v>#REF!</v>
      </c>
      <c r="AK343" s="19" t="e">
        <f>SUMIF(#REF!,"*-Si-VEF-*-"&amp;$A343&amp;"-"&amp;$AJ$2,#REF!)</f>
        <v>#REF!</v>
      </c>
      <c r="AL343" s="19" t="e">
        <f>(SUMIF(#REF!,"*-Si-VEF-*-"&amp;$A343&amp;"-"&amp;$AJ$2,#REF!)*AL$6-SUMIF(#REF!,"*-Si-VEF-*-"&amp;$A343&amp;"-"&amp;$AJ$2,#REF!)*AK$6)/AL$5</f>
        <v>#REF!</v>
      </c>
      <c r="AM343" s="19" t="e">
        <f>(SUMIF(#REF!,"*-Si-VEF-*-"&amp;$A343&amp;"-"&amp;$AJ$2,#REF!)*AM$6-SUMIF(#REF!,"*-Si-VEF-*-"&amp;$A343&amp;"-"&amp;$AJ$2,#REF!)*AL$6)/AM$5</f>
        <v>#REF!</v>
      </c>
      <c r="AN343" s="19" t="e">
        <f>(SUMIF(#REF!,"*-Si-VEF-*-"&amp;$A343&amp;"-"&amp;$AJ$2,#REF!)*AN$6-SUMIF(#REF!,"*-Si-VEF-*-"&amp;$A343&amp;"-"&amp;$AJ$2,#REF!)*AM$6)/AN$5</f>
        <v>#REF!</v>
      </c>
      <c r="AO343" s="19" t="e">
        <f>(SUMIF(#REF!,"*-Si-VEF-*-"&amp;$A343&amp;"-"&amp;$AJ$2,#REF!)*AO$6-SUMIF(#REF!,"*-Si-VEF-*-"&amp;$A343&amp;"-"&amp;$AJ$2,#REF!)*AN$6)/AO$5</f>
        <v>#REF!</v>
      </c>
      <c r="AP343" s="19" t="e">
        <f>(SUMIF(#REF!,"*-Si-VEF-*-"&amp;$A343&amp;"-"&amp;$AJ$2,#REF!)*AP$6-SUMIF(#REF!,"*-Si-VEF-*-"&amp;$A343&amp;"-"&amp;$AJ$2,#REF!)*AO$6)/AP$5</f>
        <v>#REF!</v>
      </c>
      <c r="AQ343" s="19" t="e">
        <f>(SUMIF(#REF!,"*-Si-VEF-*-"&amp;$A343&amp;"-"&amp;$AJ$2,#REF!)*AQ$6-SUMIF(#REF!,"*-Si-VEF-*-"&amp;$A343&amp;"-"&amp;$AJ$2,#REF!)*AP$6)/AQ$5</f>
        <v>#REF!</v>
      </c>
      <c r="AR343" s="19" t="e">
        <f>(SUMIF(#REF!,"*-Si-VEF-*-"&amp;$A343&amp;"-"&amp;$AJ$2,#REF!)*AR$6-SUMIF(#REF!,"*-Si-VEF-*-"&amp;$A343&amp;"-"&amp;$AJ$2,#REF!)*AQ$6)/AR$5</f>
        <v>#REF!</v>
      </c>
      <c r="AS343" s="19" t="e">
        <f>(SUMIF(#REF!,"*-Si-VEF-*-"&amp;$A343&amp;"-"&amp;$AJ$2,#REF!)*AS$6-SUMIF(#REF!,"*-Si-VEF-*-"&amp;$A343&amp;"-"&amp;$AJ$2,#REF!)*AR$6)/AS$5</f>
        <v>#REF!</v>
      </c>
      <c r="AT343" s="19" t="e">
        <f>(SUMIF(#REF!,"*-Si-VEF-*-"&amp;$A343&amp;"-"&amp;$AJ$2,#REF!)*AT$6-SUMIF(#REF!,"*-Si-VEF-*-"&amp;$A343&amp;"-"&amp;$AJ$2,#REF!)*AS$6)/AT$5</f>
        <v>#REF!</v>
      </c>
      <c r="AU343" s="19" t="e">
        <f>(SUMIF(#REF!,"*-Si-VEF-*-"&amp;$A343&amp;"-"&amp;$AJ$2,#REF!)*AU$6-SUMIF(#REF!,"*-Si-VEF-*-"&amp;$A343&amp;"-"&amp;$AJ$2,#REF!)*AT$6)/AU$5</f>
        <v>#REF!</v>
      </c>
      <c r="AV343" s="19" t="e">
        <f>(SUMIF(#REF!,"*-Si-VEF-*-"&amp;$A343&amp;"-"&amp;$AJ$2,#REF!)*AV$6-SUMIF(#REF!,"*-Si-VEF-*-"&amp;$A343&amp;"-"&amp;$AJ$2,#REF!)*AU$6)/AV$5</f>
        <v>#REF!</v>
      </c>
      <c r="AX343" s="25" t="e">
        <f>SUMIF(#REF!,"*-Si-VEQ-*-"&amp;$A343&amp;"-"&amp;$AJ$2,#REF!)</f>
        <v>#REF!</v>
      </c>
      <c r="AY343" s="20" t="e">
        <f>SUMIF(#REF!,"*-Si-VEQ-*-"&amp;$A343&amp;"-"&amp;$AJ$2,#REF!)</f>
        <v>#REF!</v>
      </c>
      <c r="AZ343" s="20" t="e">
        <f>(SUMIF(#REF!,"*-Si-VEQ-*-"&amp;$A343&amp;"-"&amp;$AJ$2,#REF!)*AZ$6-SUMIF(#REF!,"*-Si-VEQ-*-"&amp;$A343&amp;"-"&amp;$AJ$2,#REF!)*AY$6)/AZ$5</f>
        <v>#REF!</v>
      </c>
      <c r="BA343" s="20" t="e">
        <f>(SUMIF(#REF!,"*-Si-VEQ-*-"&amp;$A343&amp;"-"&amp;$AJ$2,#REF!)*BA$6-SUMIF(#REF!,"*-Si-VEQ-*-"&amp;$A343&amp;"-"&amp;$AJ$2,#REF!)*AZ$6)/BA$5</f>
        <v>#REF!</v>
      </c>
      <c r="BB343" s="20" t="e">
        <f>(SUMIF(#REF!,"*-Si-VEQ-*-"&amp;$A343&amp;"-"&amp;$AJ$2,#REF!)*BB$6-SUMIF(#REF!,"*-Si-VEQ-*-"&amp;$A343&amp;"-"&amp;$AJ$2,#REF!)*BA$6)/BB$5</f>
        <v>#REF!</v>
      </c>
      <c r="BC343" s="20" t="e">
        <f>(SUMIF(#REF!,"*-Si-VEQ-*-"&amp;$A343&amp;"-"&amp;$AJ$2,#REF!)*BC$6-SUMIF(#REF!,"*-Si-VEQ-*-"&amp;$A343&amp;"-"&amp;$AJ$2,#REF!)*BB$6)/BC$5</f>
        <v>#REF!</v>
      </c>
      <c r="BD343" s="20" t="e">
        <f>(SUMIF(#REF!,"*-Si-VEQ-*-"&amp;$A343&amp;"-"&amp;$AJ$2,#REF!)*BD$6-SUMIF(#REF!,"*-Si-VEQ-*-"&amp;$A343&amp;"-"&amp;$AJ$2,#REF!)*BC$6)/BD$5</f>
        <v>#REF!</v>
      </c>
      <c r="BE343" s="20" t="e">
        <f>(SUMIF(#REF!,"*-Si-VEQ-*-"&amp;$A343&amp;"-"&amp;$AJ$2,#REF!)*BE$6-SUMIF(#REF!,"*-Si-VEQ-*-"&amp;$A343&amp;"-"&amp;$AJ$2,#REF!)*BD$6)/BE$5</f>
        <v>#REF!</v>
      </c>
      <c r="BF343" s="20" t="e">
        <f>(SUMIF(#REF!,"*-Si-VEQ-*-"&amp;$A343&amp;"-"&amp;$AJ$2,#REF!)*BF$6-SUMIF(#REF!,"*-Si-VEQ-*-"&amp;$A343&amp;"-"&amp;$AJ$2,#REF!)*BE$6)/BF$5</f>
        <v>#REF!</v>
      </c>
      <c r="BG343" s="20" t="e">
        <f>(SUMIF(#REF!,"*-Si-VEQ-*-"&amp;$A343&amp;"-"&amp;$AJ$2,#REF!)*BG$6-SUMIF(#REF!,"*-Si-VEQ-*-"&amp;$A343&amp;"-"&amp;$AJ$2,#REF!)*BF$6)/BG$5</f>
        <v>#REF!</v>
      </c>
      <c r="BH343" s="20" t="e">
        <f>(SUMIF(#REF!,"*-Si-VEQ-*-"&amp;$A343&amp;"-"&amp;$AJ$2,#REF!)*BH$6-SUMIF(#REF!,"*-Si-VEQ-*-"&amp;$A343&amp;"-"&amp;$AJ$2,#REF!)*BG$6)/BH$5</f>
        <v>#REF!</v>
      </c>
      <c r="BI343" s="20" t="e">
        <f>(SUMIF(#REF!,"*-Si-VEQ-*-"&amp;$A343&amp;"-"&amp;$AJ$2,#REF!)*BI$6-SUMIF(#REF!,"*-Si-VEQ-*-"&amp;$A343&amp;"-"&amp;$AJ$2,#REF!)*BH$6)/BI$5</f>
        <v>#REF!</v>
      </c>
      <c r="BJ343" s="20" t="e">
        <f>(SUMIF(#REF!,"*-Si-VEQ-*-"&amp;$A343&amp;"-"&amp;$AJ$2,#REF!)*BJ$6-SUMIF(#REF!,"*-Si-VEQ-*-"&amp;$A343&amp;"-"&amp;$AJ$2,#REF!)*BI$6)/BJ$5</f>
        <v>#REF!</v>
      </c>
      <c r="BL343" s="25" t="e">
        <f>SUMIF(#REF!,"*-Si-USD-*-"&amp;$A343&amp;"-"&amp;$AJ$2,#REF!)</f>
        <v>#REF!</v>
      </c>
      <c r="BM343" s="21" t="e">
        <f>SUMIF(#REF!,"*-Si-USD-*-"&amp;$A343&amp;"-"&amp;$AJ$2,#REF!)</f>
        <v>#REF!</v>
      </c>
      <c r="BN343" s="21" t="e">
        <f>(SUMIF(#REF!,"*-Si-USD-*-"&amp;$A343&amp;"-"&amp;$AJ$2,#REF!)*BN$6-SUMIF(#REF!,"*-Si-USD-*-"&amp;$A343&amp;"-"&amp;$AJ$2,#REF!)*BM$6)/BN$5</f>
        <v>#REF!</v>
      </c>
      <c r="BO343" s="21" t="e">
        <f>(SUMIF(#REF!,"*-Si-USD-*-"&amp;$A343&amp;"-"&amp;$AJ$2,#REF!)*BO$6-SUMIF(#REF!,"*-Si-USD-*-"&amp;$A343&amp;"-"&amp;$AJ$2,#REF!)*BN$6)/BO$5</f>
        <v>#REF!</v>
      </c>
      <c r="BP343" s="21" t="e">
        <f>(SUMIF(#REF!,"*-Si-USD-*-"&amp;$A343&amp;"-"&amp;$AJ$2,#REF!)*BP$6-SUMIF(#REF!,"*-Si-USD-*-"&amp;$A343&amp;"-"&amp;$AJ$2,#REF!)*BO$6)/BP$5</f>
        <v>#REF!</v>
      </c>
      <c r="BQ343" s="21" t="e">
        <f>(SUMIF(#REF!,"*-Si-USD-*-"&amp;$A343&amp;"-"&amp;$AJ$2,#REF!)*BQ$6-SUMIF(#REF!,"*-Si-USD-*-"&amp;$A343&amp;"-"&amp;$AJ$2,#REF!)*BP$6)/BQ$5</f>
        <v>#REF!</v>
      </c>
      <c r="BR343" s="21" t="e">
        <f>(SUMIF(#REF!,"*-Si-USD-*-"&amp;$A343&amp;"-"&amp;$AJ$2,#REF!)*BR$6-SUMIF(#REF!,"*-Si-USD-*-"&amp;$A343&amp;"-"&amp;$AJ$2,#REF!)*BQ$6)/BR$5</f>
        <v>#REF!</v>
      </c>
      <c r="BS343" s="21" t="e">
        <f>(SUMIF(#REF!,"*-Si-USD-*-"&amp;$A343&amp;"-"&amp;$AJ$2,#REF!)*BS$6-SUMIF(#REF!,"*-Si-USD-*-"&amp;$A343&amp;"-"&amp;$AJ$2,#REF!)*BR$6)/BS$5</f>
        <v>#REF!</v>
      </c>
      <c r="BT343" s="21" t="e">
        <f>(SUMIF(#REF!,"*-Si-USD-*-"&amp;$A343&amp;"-"&amp;$AJ$2,#REF!)*BT$6-SUMIF(#REF!,"*-Si-USD-*-"&amp;$A343&amp;"-"&amp;$AJ$2,#REF!)*BS$6)/BT$5</f>
        <v>#REF!</v>
      </c>
      <c r="BU343" s="21" t="e">
        <f>(SUMIF(#REF!,"*-Si-USD-*-"&amp;$A343&amp;"-"&amp;$AJ$2,#REF!)*BU$6-SUMIF(#REF!,"*-Si-USD-*-"&amp;$A343&amp;"-"&amp;$AJ$2,#REF!)*BT$6)/BU$5</f>
        <v>#REF!</v>
      </c>
      <c r="BV343" s="21" t="e">
        <f>(SUMIF(#REF!,"*-Si-USD-*-"&amp;$A343&amp;"-"&amp;$AJ$2,#REF!)*BV$6-SUMIF(#REF!,"*-Si-USD-*-"&amp;$A343&amp;"-"&amp;$AJ$2,#REF!)*BU$6)/BV$5</f>
        <v>#REF!</v>
      </c>
      <c r="BW343" s="21" t="e">
        <f>(SUMIF(#REF!,"*-Si-USD-*-"&amp;$A343&amp;"-"&amp;$AJ$2,#REF!)*BW$6-SUMIF(#REF!,"*-Si-USD-*-"&amp;$A343&amp;"-"&amp;$AJ$2,#REF!)*BV$6)/BW$5</f>
        <v>#REF!</v>
      </c>
      <c r="BX343" s="21" t="e">
        <f>(SUMIF(#REF!,"*-Si-USD-*-"&amp;$A343&amp;"-"&amp;$AJ$2,#REF!)*BX$6-SUMIF(#REF!,"*-Si-USD-*-"&amp;$A343&amp;"-"&amp;$AJ$2,#REF!)*BW$6)/BX$5</f>
        <v>#REF!</v>
      </c>
      <c r="CB343" s="28">
        <f>IFERROR(1000*SUMIF(#REF!,"*-Si-*-Si-"&amp;$A343&amp;"-"&amp;$AJ$2,#REF!)/(SUM(CC343:CE343)*$BX$6),0)</f>
        <v>0</v>
      </c>
      <c r="CC343" s="22" t="e">
        <f>SUMIF(#REF!,"*-Si-VEF-Si-"&amp;$A343&amp;"-"&amp;$AJ$2,#REF!)</f>
        <v>#REF!</v>
      </c>
      <c r="CD343" s="23" t="e">
        <f>SUMIF(#REF!,"*-Si-VEQ-Si-"&amp;$A343&amp;"-"&amp;$AJ$2,#REF!)</f>
        <v>#REF!</v>
      </c>
      <c r="CE343" s="24" t="e">
        <f>SUMIF(#REF!,"*-Si-USD-Si-"&amp;$A343&amp;"-"&amp;$AJ$2,#REF!)</f>
        <v>#REF!</v>
      </c>
      <c r="CI343" s="15" t="str">
        <f t="shared" si="61"/>
        <v>E343</v>
      </c>
      <c r="CK343" s="16">
        <v>5</v>
      </c>
      <c r="CL343" s="16">
        <v>4</v>
      </c>
      <c r="CM343" s="16">
        <v>4</v>
      </c>
    </row>
    <row r="344" spans="1:91" ht="20.100000000000001" customHeight="1" x14ac:dyDescent="0.25">
      <c r="A344" s="18" t="s">
        <v>521</v>
      </c>
      <c r="E344" s="15" t="s">
        <v>521</v>
      </c>
      <c r="G344" s="15" t="str">
        <f t="shared" si="62"/>
        <v>D344</v>
      </c>
      <c r="I344" s="27">
        <f ca="1">IFERROR(1000*SUMIF(#REF!,"*-Si-*-*-"&amp;$A344&amp;"-"&amp;J$2,INDIRECT("'BD Ppto'!"&amp;#REF!))/(SUM(J344:L344)*L$415),0)</f>
        <v>0</v>
      </c>
      <c r="J344" s="19" t="e">
        <f ca="1">SUMIF(#REF!,"*-Si-VEF-*-"&amp;$A344&amp;"-"&amp;$J$2,INDIRECT("'BD Ppto'!"&amp;#REF!))</f>
        <v>#REF!</v>
      </c>
      <c r="K344" s="20" t="e">
        <f ca="1">SUMIF(#REF!,"*-Si-VEQ-*-"&amp;$A344&amp;"-"&amp;$J$2,INDIRECT("'BD Ppto'!"&amp;#REF!))</f>
        <v>#REF!</v>
      </c>
      <c r="L344" s="21" t="e">
        <f ca="1">SUMIF(#REF!,"*-Si-USD-*-"&amp;$A344&amp;"-"&amp;$J$2,INDIRECT("'BD Ppto'!"&amp;#REF!))</f>
        <v>#REF!</v>
      </c>
      <c r="N344" s="27">
        <f ca="1">IFERROR(1000*SUMIF(#REF!,"*-Si-*-*-"&amp;$A344&amp;"-"&amp;O$2,INDIRECT("'BD Ppto'!"&amp;#REF!))/(SUM(O344:Q344)*Q$415),0)</f>
        <v>0</v>
      </c>
      <c r="O344" s="19" t="e">
        <f ca="1">SUMIF(#REF!,"*-Si-VEF-*-"&amp;$A344&amp;"-"&amp;O$2,INDIRECT("'BD Ppto'!"&amp;#REF!))</f>
        <v>#REF!</v>
      </c>
      <c r="P344" s="20" t="e">
        <f ca="1">SUMIF(#REF!,"*-Si-VEQ-*-"&amp;$A344&amp;"-"&amp;O$2,INDIRECT("'BD Ppto'!"&amp;#REF!))</f>
        <v>#REF!</v>
      </c>
      <c r="Q344" s="21" t="e">
        <f ca="1">SUMIF(#REF!,"*-Si-USD-*-"&amp;$A344&amp;"-"&amp;O$2,INDIRECT("'BD Ppto'!"&amp;#REF!))</f>
        <v>#REF!</v>
      </c>
      <c r="S344" s="27">
        <f ca="1">IFERROR(1000*SUMIF(#REF!,"*-Si-*-*-"&amp;$A344&amp;"-"&amp;T$2,INDIRECT("'BD Ppto'!"&amp;#REF!))/(SUM(T344:V344)*V$415),0)</f>
        <v>0</v>
      </c>
      <c r="T344" s="19" t="e">
        <f ca="1">SUMIF(#REF!,"*-Si-VEF-*-"&amp;$A344&amp;"-"&amp;T$2,INDIRECT("'BD Ppto'!"&amp;#REF!))</f>
        <v>#REF!</v>
      </c>
      <c r="U344" s="20" t="e">
        <f ca="1">SUMIF(#REF!,"*-Si-VEQ-*-"&amp;$A344&amp;"-"&amp;T$2,INDIRECT("'BD Ppto'!"&amp;#REF!))</f>
        <v>#REF!</v>
      </c>
      <c r="V344" s="21" t="e">
        <f ca="1">SUMIF(#REF!,"*-Si-USD-*-"&amp;$A344&amp;"-"&amp;T$2,INDIRECT("'BD Ppto'!"&amp;#REF!))</f>
        <v>#REF!</v>
      </c>
      <c r="X344" s="27">
        <f ca="1">IFERROR(1000*SUMIF(#REF!,"*-Si-*-*-"&amp;$A344&amp;"-"&amp;Y$2,INDIRECT("'BD Ppto'!"&amp;#REF!))/(SUM(Y344:AA344)*AA$415),0)</f>
        <v>0</v>
      </c>
      <c r="Y344" s="19" t="e">
        <f ca="1">SUMIF(#REF!,"*-Si-VEF-*-"&amp;$A344&amp;"-"&amp;Y$2,INDIRECT("'BD Ppto'!"&amp;#REF!))</f>
        <v>#REF!</v>
      </c>
      <c r="Z344" s="20" t="e">
        <f ca="1">SUMIF(#REF!,"*-Si-VEQ-*-"&amp;$A344&amp;"-"&amp;Y$2,INDIRECT("'BD Ppto'!"&amp;#REF!))</f>
        <v>#REF!</v>
      </c>
      <c r="AA344" s="21" t="e">
        <f ca="1">SUMIF(#REF!,"*-Si-USD-*-"&amp;$A344&amp;"-"&amp;Y$2,INDIRECT("'BD Ppto'!"&amp;#REF!))</f>
        <v>#REF!</v>
      </c>
      <c r="AC344" s="28">
        <f ca="1">IFERROR(1000*SUMIF(#REF!,"*-Si-*-Si-"&amp;$A344&amp;"-"&amp;AD$2,INDIRECT("'BD Ppto'!"&amp;#REF!))/(SUM(AD344:AF344)*AF$415),0)</f>
        <v>0</v>
      </c>
      <c r="AD344" s="22" t="e">
        <f ca="1">SUMIF(#REF!,"*-Si-VEF-Si-"&amp;$A344&amp;"-"&amp;AD$2,INDIRECT("'BD Ppto'!"&amp;#REF!))</f>
        <v>#REF!</v>
      </c>
      <c r="AE344" s="23" t="e">
        <f ca="1">SUMIF(#REF!,"*-Si-VEQ-Si-"&amp;$A344&amp;"-"&amp;AD$2,INDIRECT("'BD Ppto'!"&amp;#REF!))</f>
        <v>#REF!</v>
      </c>
      <c r="AF344" s="24" t="e">
        <f ca="1">SUMIF(#REF!,"*-Si-USD-Si-"&amp;$A344&amp;"-"&amp;AD$2,INDIRECT("'BD Ppto'!"&amp;#REF!))</f>
        <v>#REF!</v>
      </c>
      <c r="AI344" s="27">
        <f>IFERROR(1000*SUMIF(#REF!,"*-Si-*-*-"&amp;$A344&amp;"-"&amp;$AJ$2,#REF!)/((SUMIF(#REF!,"*-Si-*-*-"&amp;$A344&amp;"-"&amp;$AJ$2,#REF!))*$AV$6),0)</f>
        <v>0</v>
      </c>
      <c r="AJ344" s="25" t="e">
        <f>SUMIF(#REF!,"*-Si-VEF-*-"&amp;$A344&amp;"-"&amp;$AJ$2,#REF!)</f>
        <v>#REF!</v>
      </c>
      <c r="AK344" s="19" t="e">
        <f>SUMIF(#REF!,"*-Si-VEF-*-"&amp;$A344&amp;"-"&amp;$AJ$2,#REF!)</f>
        <v>#REF!</v>
      </c>
      <c r="AL344" s="19" t="e">
        <f>(SUMIF(#REF!,"*-Si-VEF-*-"&amp;$A344&amp;"-"&amp;$AJ$2,#REF!)*AL$6-SUMIF(#REF!,"*-Si-VEF-*-"&amp;$A344&amp;"-"&amp;$AJ$2,#REF!)*AK$6)/AL$5</f>
        <v>#REF!</v>
      </c>
      <c r="AM344" s="19" t="e">
        <f>(SUMIF(#REF!,"*-Si-VEF-*-"&amp;$A344&amp;"-"&amp;$AJ$2,#REF!)*AM$6-SUMIF(#REF!,"*-Si-VEF-*-"&amp;$A344&amp;"-"&amp;$AJ$2,#REF!)*AL$6)/AM$5</f>
        <v>#REF!</v>
      </c>
      <c r="AN344" s="19" t="e">
        <f>(SUMIF(#REF!,"*-Si-VEF-*-"&amp;$A344&amp;"-"&amp;$AJ$2,#REF!)*AN$6-SUMIF(#REF!,"*-Si-VEF-*-"&amp;$A344&amp;"-"&amp;$AJ$2,#REF!)*AM$6)/AN$5</f>
        <v>#REF!</v>
      </c>
      <c r="AO344" s="19" t="e">
        <f>(SUMIF(#REF!,"*-Si-VEF-*-"&amp;$A344&amp;"-"&amp;$AJ$2,#REF!)*AO$6-SUMIF(#REF!,"*-Si-VEF-*-"&amp;$A344&amp;"-"&amp;$AJ$2,#REF!)*AN$6)/AO$5</f>
        <v>#REF!</v>
      </c>
      <c r="AP344" s="19" t="e">
        <f>(SUMIF(#REF!,"*-Si-VEF-*-"&amp;$A344&amp;"-"&amp;$AJ$2,#REF!)*AP$6-SUMIF(#REF!,"*-Si-VEF-*-"&amp;$A344&amp;"-"&amp;$AJ$2,#REF!)*AO$6)/AP$5</f>
        <v>#REF!</v>
      </c>
      <c r="AQ344" s="19" t="e">
        <f>(SUMIF(#REF!,"*-Si-VEF-*-"&amp;$A344&amp;"-"&amp;$AJ$2,#REF!)*AQ$6-SUMIF(#REF!,"*-Si-VEF-*-"&amp;$A344&amp;"-"&amp;$AJ$2,#REF!)*AP$6)/AQ$5</f>
        <v>#REF!</v>
      </c>
      <c r="AR344" s="19" t="e">
        <f>(SUMIF(#REF!,"*-Si-VEF-*-"&amp;$A344&amp;"-"&amp;$AJ$2,#REF!)*AR$6-SUMIF(#REF!,"*-Si-VEF-*-"&amp;$A344&amp;"-"&amp;$AJ$2,#REF!)*AQ$6)/AR$5</f>
        <v>#REF!</v>
      </c>
      <c r="AS344" s="19" t="e">
        <f>(SUMIF(#REF!,"*-Si-VEF-*-"&amp;$A344&amp;"-"&amp;$AJ$2,#REF!)*AS$6-SUMIF(#REF!,"*-Si-VEF-*-"&amp;$A344&amp;"-"&amp;$AJ$2,#REF!)*AR$6)/AS$5</f>
        <v>#REF!</v>
      </c>
      <c r="AT344" s="19" t="e">
        <f>(SUMIF(#REF!,"*-Si-VEF-*-"&amp;$A344&amp;"-"&amp;$AJ$2,#REF!)*AT$6-SUMIF(#REF!,"*-Si-VEF-*-"&amp;$A344&amp;"-"&amp;$AJ$2,#REF!)*AS$6)/AT$5</f>
        <v>#REF!</v>
      </c>
      <c r="AU344" s="19" t="e">
        <f>(SUMIF(#REF!,"*-Si-VEF-*-"&amp;$A344&amp;"-"&amp;$AJ$2,#REF!)*AU$6-SUMIF(#REF!,"*-Si-VEF-*-"&amp;$A344&amp;"-"&amp;$AJ$2,#REF!)*AT$6)/AU$5</f>
        <v>#REF!</v>
      </c>
      <c r="AV344" s="19" t="e">
        <f>(SUMIF(#REF!,"*-Si-VEF-*-"&amp;$A344&amp;"-"&amp;$AJ$2,#REF!)*AV$6-SUMIF(#REF!,"*-Si-VEF-*-"&amp;$A344&amp;"-"&amp;$AJ$2,#REF!)*AU$6)/AV$5</f>
        <v>#REF!</v>
      </c>
      <c r="AX344" s="25" t="e">
        <f>SUMIF(#REF!,"*-Si-VEQ-*-"&amp;$A344&amp;"-"&amp;$AJ$2,#REF!)</f>
        <v>#REF!</v>
      </c>
      <c r="AY344" s="20" t="e">
        <f>SUMIF(#REF!,"*-Si-VEQ-*-"&amp;$A344&amp;"-"&amp;$AJ$2,#REF!)</f>
        <v>#REF!</v>
      </c>
      <c r="AZ344" s="20" t="e">
        <f>(SUMIF(#REF!,"*-Si-VEQ-*-"&amp;$A344&amp;"-"&amp;$AJ$2,#REF!)*AZ$6-SUMIF(#REF!,"*-Si-VEQ-*-"&amp;$A344&amp;"-"&amp;$AJ$2,#REF!)*AY$6)/AZ$5</f>
        <v>#REF!</v>
      </c>
      <c r="BA344" s="20" t="e">
        <f>(SUMIF(#REF!,"*-Si-VEQ-*-"&amp;$A344&amp;"-"&amp;$AJ$2,#REF!)*BA$6-SUMIF(#REF!,"*-Si-VEQ-*-"&amp;$A344&amp;"-"&amp;$AJ$2,#REF!)*AZ$6)/BA$5</f>
        <v>#REF!</v>
      </c>
      <c r="BB344" s="20" t="e">
        <f>(SUMIF(#REF!,"*-Si-VEQ-*-"&amp;$A344&amp;"-"&amp;$AJ$2,#REF!)*BB$6-SUMIF(#REF!,"*-Si-VEQ-*-"&amp;$A344&amp;"-"&amp;$AJ$2,#REF!)*BA$6)/BB$5</f>
        <v>#REF!</v>
      </c>
      <c r="BC344" s="20" t="e">
        <f>(SUMIF(#REF!,"*-Si-VEQ-*-"&amp;$A344&amp;"-"&amp;$AJ$2,#REF!)*BC$6-SUMIF(#REF!,"*-Si-VEQ-*-"&amp;$A344&amp;"-"&amp;$AJ$2,#REF!)*BB$6)/BC$5</f>
        <v>#REF!</v>
      </c>
      <c r="BD344" s="20" t="e">
        <f>(SUMIF(#REF!,"*-Si-VEQ-*-"&amp;$A344&amp;"-"&amp;$AJ$2,#REF!)*BD$6-SUMIF(#REF!,"*-Si-VEQ-*-"&amp;$A344&amp;"-"&amp;$AJ$2,#REF!)*BC$6)/BD$5</f>
        <v>#REF!</v>
      </c>
      <c r="BE344" s="20" t="e">
        <f>(SUMIF(#REF!,"*-Si-VEQ-*-"&amp;$A344&amp;"-"&amp;$AJ$2,#REF!)*BE$6-SUMIF(#REF!,"*-Si-VEQ-*-"&amp;$A344&amp;"-"&amp;$AJ$2,#REF!)*BD$6)/BE$5</f>
        <v>#REF!</v>
      </c>
      <c r="BF344" s="20" t="e">
        <f>(SUMIF(#REF!,"*-Si-VEQ-*-"&amp;$A344&amp;"-"&amp;$AJ$2,#REF!)*BF$6-SUMIF(#REF!,"*-Si-VEQ-*-"&amp;$A344&amp;"-"&amp;$AJ$2,#REF!)*BE$6)/BF$5</f>
        <v>#REF!</v>
      </c>
      <c r="BG344" s="20" t="e">
        <f>(SUMIF(#REF!,"*-Si-VEQ-*-"&amp;$A344&amp;"-"&amp;$AJ$2,#REF!)*BG$6-SUMIF(#REF!,"*-Si-VEQ-*-"&amp;$A344&amp;"-"&amp;$AJ$2,#REF!)*BF$6)/BG$5</f>
        <v>#REF!</v>
      </c>
      <c r="BH344" s="20" t="e">
        <f>(SUMIF(#REF!,"*-Si-VEQ-*-"&amp;$A344&amp;"-"&amp;$AJ$2,#REF!)*BH$6-SUMIF(#REF!,"*-Si-VEQ-*-"&amp;$A344&amp;"-"&amp;$AJ$2,#REF!)*BG$6)/BH$5</f>
        <v>#REF!</v>
      </c>
      <c r="BI344" s="20" t="e">
        <f>(SUMIF(#REF!,"*-Si-VEQ-*-"&amp;$A344&amp;"-"&amp;$AJ$2,#REF!)*BI$6-SUMIF(#REF!,"*-Si-VEQ-*-"&amp;$A344&amp;"-"&amp;$AJ$2,#REF!)*BH$6)/BI$5</f>
        <v>#REF!</v>
      </c>
      <c r="BJ344" s="20" t="e">
        <f>(SUMIF(#REF!,"*-Si-VEQ-*-"&amp;$A344&amp;"-"&amp;$AJ$2,#REF!)*BJ$6-SUMIF(#REF!,"*-Si-VEQ-*-"&amp;$A344&amp;"-"&amp;$AJ$2,#REF!)*BI$6)/BJ$5</f>
        <v>#REF!</v>
      </c>
      <c r="BL344" s="25" t="e">
        <f>SUMIF(#REF!,"*-Si-USD-*-"&amp;$A344&amp;"-"&amp;$AJ$2,#REF!)</f>
        <v>#REF!</v>
      </c>
      <c r="BM344" s="21" t="e">
        <f>SUMIF(#REF!,"*-Si-USD-*-"&amp;$A344&amp;"-"&amp;$AJ$2,#REF!)</f>
        <v>#REF!</v>
      </c>
      <c r="BN344" s="21" t="e">
        <f>(SUMIF(#REF!,"*-Si-USD-*-"&amp;$A344&amp;"-"&amp;$AJ$2,#REF!)*BN$6-SUMIF(#REF!,"*-Si-USD-*-"&amp;$A344&amp;"-"&amp;$AJ$2,#REF!)*BM$6)/BN$5</f>
        <v>#REF!</v>
      </c>
      <c r="BO344" s="21" t="e">
        <f>(SUMIF(#REF!,"*-Si-USD-*-"&amp;$A344&amp;"-"&amp;$AJ$2,#REF!)*BO$6-SUMIF(#REF!,"*-Si-USD-*-"&amp;$A344&amp;"-"&amp;$AJ$2,#REF!)*BN$6)/BO$5</f>
        <v>#REF!</v>
      </c>
      <c r="BP344" s="21" t="e">
        <f>(SUMIF(#REF!,"*-Si-USD-*-"&amp;$A344&amp;"-"&amp;$AJ$2,#REF!)*BP$6-SUMIF(#REF!,"*-Si-USD-*-"&amp;$A344&amp;"-"&amp;$AJ$2,#REF!)*BO$6)/BP$5</f>
        <v>#REF!</v>
      </c>
      <c r="BQ344" s="21" t="e">
        <f>(SUMIF(#REF!,"*-Si-USD-*-"&amp;$A344&amp;"-"&amp;$AJ$2,#REF!)*BQ$6-SUMIF(#REF!,"*-Si-USD-*-"&amp;$A344&amp;"-"&amp;$AJ$2,#REF!)*BP$6)/BQ$5</f>
        <v>#REF!</v>
      </c>
      <c r="BR344" s="21" t="e">
        <f>(SUMIF(#REF!,"*-Si-USD-*-"&amp;$A344&amp;"-"&amp;$AJ$2,#REF!)*BR$6-SUMIF(#REF!,"*-Si-USD-*-"&amp;$A344&amp;"-"&amp;$AJ$2,#REF!)*BQ$6)/BR$5</f>
        <v>#REF!</v>
      </c>
      <c r="BS344" s="21" t="e">
        <f>(SUMIF(#REF!,"*-Si-USD-*-"&amp;$A344&amp;"-"&amp;$AJ$2,#REF!)*BS$6-SUMIF(#REF!,"*-Si-USD-*-"&amp;$A344&amp;"-"&amp;$AJ$2,#REF!)*BR$6)/BS$5</f>
        <v>#REF!</v>
      </c>
      <c r="BT344" s="21" t="e">
        <f>(SUMIF(#REF!,"*-Si-USD-*-"&amp;$A344&amp;"-"&amp;$AJ$2,#REF!)*BT$6-SUMIF(#REF!,"*-Si-USD-*-"&amp;$A344&amp;"-"&amp;$AJ$2,#REF!)*BS$6)/BT$5</f>
        <v>#REF!</v>
      </c>
      <c r="BU344" s="21" t="e">
        <f>(SUMIF(#REF!,"*-Si-USD-*-"&amp;$A344&amp;"-"&amp;$AJ$2,#REF!)*BU$6-SUMIF(#REF!,"*-Si-USD-*-"&amp;$A344&amp;"-"&amp;$AJ$2,#REF!)*BT$6)/BU$5</f>
        <v>#REF!</v>
      </c>
      <c r="BV344" s="21" t="e">
        <f>(SUMIF(#REF!,"*-Si-USD-*-"&amp;$A344&amp;"-"&amp;$AJ$2,#REF!)*BV$6-SUMIF(#REF!,"*-Si-USD-*-"&amp;$A344&amp;"-"&amp;$AJ$2,#REF!)*BU$6)/BV$5</f>
        <v>#REF!</v>
      </c>
      <c r="BW344" s="21" t="e">
        <f>(SUMIF(#REF!,"*-Si-USD-*-"&amp;$A344&amp;"-"&amp;$AJ$2,#REF!)*BW$6-SUMIF(#REF!,"*-Si-USD-*-"&amp;$A344&amp;"-"&amp;$AJ$2,#REF!)*BV$6)/BW$5</f>
        <v>#REF!</v>
      </c>
      <c r="BX344" s="21" t="e">
        <f>(SUMIF(#REF!,"*-Si-USD-*-"&amp;$A344&amp;"-"&amp;$AJ$2,#REF!)*BX$6-SUMIF(#REF!,"*-Si-USD-*-"&amp;$A344&amp;"-"&amp;$AJ$2,#REF!)*BW$6)/BX$5</f>
        <v>#REF!</v>
      </c>
      <c r="CB344" s="28">
        <f>IFERROR(1000*SUMIF(#REF!,"*-Si-*-Si-"&amp;$A344&amp;"-"&amp;$AJ$2,#REF!)/(SUM(CC344:CE344)*$BX$6),0)</f>
        <v>0</v>
      </c>
      <c r="CC344" s="22" t="e">
        <f>SUMIF(#REF!,"*-Si-VEF-Si-"&amp;$A344&amp;"-"&amp;$AJ$2,#REF!)</f>
        <v>#REF!</v>
      </c>
      <c r="CD344" s="23" t="e">
        <f>SUMIF(#REF!,"*-Si-VEQ-Si-"&amp;$A344&amp;"-"&amp;$AJ$2,#REF!)</f>
        <v>#REF!</v>
      </c>
      <c r="CE344" s="24" t="e">
        <f>SUMIF(#REF!,"*-Si-USD-Si-"&amp;$A344&amp;"-"&amp;$AJ$2,#REF!)</f>
        <v>#REF!</v>
      </c>
      <c r="CI344" s="15" t="str">
        <f t="shared" si="61"/>
        <v>E344</v>
      </c>
      <c r="CK344" s="16">
        <v>5</v>
      </c>
      <c r="CL344" s="16">
        <v>4</v>
      </c>
      <c r="CM344" s="16">
        <v>4</v>
      </c>
    </row>
    <row r="345" spans="1:91" ht="20.100000000000001" customHeight="1" x14ac:dyDescent="0.25">
      <c r="A345" s="18" t="s">
        <v>522</v>
      </c>
      <c r="E345" s="15" t="s">
        <v>522</v>
      </c>
      <c r="G345" s="15" t="str">
        <f t="shared" si="62"/>
        <v>D345</v>
      </c>
      <c r="I345" s="27">
        <f ca="1">IFERROR(1000*SUMIF(#REF!,"*-Si-*-*-"&amp;$A345&amp;"-"&amp;J$2,INDIRECT("'BD Ppto'!"&amp;#REF!))/(SUM(J345:L345)*L$415),0)</f>
        <v>0</v>
      </c>
      <c r="J345" s="19" t="e">
        <f ca="1">SUMIF(#REF!,"*-Si-VEF-*-"&amp;$A345&amp;"-"&amp;$J$2,INDIRECT("'BD Ppto'!"&amp;#REF!))</f>
        <v>#REF!</v>
      </c>
      <c r="K345" s="20" t="e">
        <f ca="1">SUMIF(#REF!,"*-Si-VEQ-*-"&amp;$A345&amp;"-"&amp;$J$2,INDIRECT("'BD Ppto'!"&amp;#REF!))</f>
        <v>#REF!</v>
      </c>
      <c r="L345" s="21" t="e">
        <f ca="1">SUMIF(#REF!,"*-Si-USD-*-"&amp;$A345&amp;"-"&amp;$J$2,INDIRECT("'BD Ppto'!"&amp;#REF!))</f>
        <v>#REF!</v>
      </c>
      <c r="N345" s="27">
        <f ca="1">IFERROR(1000*SUMIF(#REF!,"*-Si-*-*-"&amp;$A345&amp;"-"&amp;O$2,INDIRECT("'BD Ppto'!"&amp;#REF!))/(SUM(O345:Q345)*Q$415),0)</f>
        <v>0</v>
      </c>
      <c r="O345" s="19" t="e">
        <f ca="1">SUMIF(#REF!,"*-Si-VEF-*-"&amp;$A345&amp;"-"&amp;O$2,INDIRECT("'BD Ppto'!"&amp;#REF!))</f>
        <v>#REF!</v>
      </c>
      <c r="P345" s="20" t="e">
        <f ca="1">SUMIF(#REF!,"*-Si-VEQ-*-"&amp;$A345&amp;"-"&amp;O$2,INDIRECT("'BD Ppto'!"&amp;#REF!))</f>
        <v>#REF!</v>
      </c>
      <c r="Q345" s="21" t="e">
        <f ca="1">SUMIF(#REF!,"*-Si-USD-*-"&amp;$A345&amp;"-"&amp;O$2,INDIRECT("'BD Ppto'!"&amp;#REF!))</f>
        <v>#REF!</v>
      </c>
      <c r="S345" s="27">
        <f ca="1">IFERROR(1000*SUMIF(#REF!,"*-Si-*-*-"&amp;$A345&amp;"-"&amp;T$2,INDIRECT("'BD Ppto'!"&amp;#REF!))/(SUM(T345:V345)*V$415),0)</f>
        <v>0</v>
      </c>
      <c r="T345" s="19" t="e">
        <f ca="1">SUMIF(#REF!,"*-Si-VEF-*-"&amp;$A345&amp;"-"&amp;T$2,INDIRECT("'BD Ppto'!"&amp;#REF!))</f>
        <v>#REF!</v>
      </c>
      <c r="U345" s="20" t="e">
        <f ca="1">SUMIF(#REF!,"*-Si-VEQ-*-"&amp;$A345&amp;"-"&amp;T$2,INDIRECT("'BD Ppto'!"&amp;#REF!))</f>
        <v>#REF!</v>
      </c>
      <c r="V345" s="21" t="e">
        <f ca="1">SUMIF(#REF!,"*-Si-USD-*-"&amp;$A345&amp;"-"&amp;T$2,INDIRECT("'BD Ppto'!"&amp;#REF!))</f>
        <v>#REF!</v>
      </c>
      <c r="X345" s="27">
        <f ca="1">IFERROR(1000*SUMIF(#REF!,"*-Si-*-*-"&amp;$A345&amp;"-"&amp;Y$2,INDIRECT("'BD Ppto'!"&amp;#REF!))/(SUM(Y345:AA345)*AA$415),0)</f>
        <v>0</v>
      </c>
      <c r="Y345" s="19" t="e">
        <f ca="1">SUMIF(#REF!,"*-Si-VEF-*-"&amp;$A345&amp;"-"&amp;Y$2,INDIRECT("'BD Ppto'!"&amp;#REF!))</f>
        <v>#REF!</v>
      </c>
      <c r="Z345" s="20" t="e">
        <f ca="1">SUMIF(#REF!,"*-Si-VEQ-*-"&amp;$A345&amp;"-"&amp;Y$2,INDIRECT("'BD Ppto'!"&amp;#REF!))</f>
        <v>#REF!</v>
      </c>
      <c r="AA345" s="21" t="e">
        <f ca="1">SUMIF(#REF!,"*-Si-USD-*-"&amp;$A345&amp;"-"&amp;Y$2,INDIRECT("'BD Ppto'!"&amp;#REF!))</f>
        <v>#REF!</v>
      </c>
      <c r="AC345" s="28">
        <f ca="1">IFERROR(1000*SUMIF(#REF!,"*-Si-*-Si-"&amp;$A345&amp;"-"&amp;AD$2,INDIRECT("'BD Ppto'!"&amp;#REF!))/(SUM(AD345:AF345)*AF$415),0)</f>
        <v>0</v>
      </c>
      <c r="AD345" s="22" t="e">
        <f ca="1">SUMIF(#REF!,"*-Si-VEF-Si-"&amp;$A345&amp;"-"&amp;AD$2,INDIRECT("'BD Ppto'!"&amp;#REF!))</f>
        <v>#REF!</v>
      </c>
      <c r="AE345" s="23" t="e">
        <f ca="1">SUMIF(#REF!,"*-Si-VEQ-Si-"&amp;$A345&amp;"-"&amp;AD$2,INDIRECT("'BD Ppto'!"&amp;#REF!))</f>
        <v>#REF!</v>
      </c>
      <c r="AF345" s="24" t="e">
        <f ca="1">SUMIF(#REF!,"*-Si-USD-Si-"&amp;$A345&amp;"-"&amp;AD$2,INDIRECT("'BD Ppto'!"&amp;#REF!))</f>
        <v>#REF!</v>
      </c>
      <c r="AI345" s="27">
        <f>IFERROR(1000*SUMIF(#REF!,"*-Si-*-*-"&amp;$A345&amp;"-"&amp;$AJ$2,#REF!)/((SUMIF(#REF!,"*-Si-*-*-"&amp;$A345&amp;"-"&amp;$AJ$2,#REF!))*$AV$6),0)</f>
        <v>0</v>
      </c>
      <c r="AJ345" s="25" t="e">
        <f>SUMIF(#REF!,"*-Si-VEF-*-"&amp;$A345&amp;"-"&amp;$AJ$2,#REF!)</f>
        <v>#REF!</v>
      </c>
      <c r="AK345" s="19" t="e">
        <f>SUMIF(#REF!,"*-Si-VEF-*-"&amp;$A345&amp;"-"&amp;$AJ$2,#REF!)</f>
        <v>#REF!</v>
      </c>
      <c r="AL345" s="19" t="e">
        <f>(SUMIF(#REF!,"*-Si-VEF-*-"&amp;$A345&amp;"-"&amp;$AJ$2,#REF!)*AL$6-SUMIF(#REF!,"*-Si-VEF-*-"&amp;$A345&amp;"-"&amp;$AJ$2,#REF!)*AK$6)/AL$5</f>
        <v>#REF!</v>
      </c>
      <c r="AM345" s="19" t="e">
        <f>(SUMIF(#REF!,"*-Si-VEF-*-"&amp;$A345&amp;"-"&amp;$AJ$2,#REF!)*AM$6-SUMIF(#REF!,"*-Si-VEF-*-"&amp;$A345&amp;"-"&amp;$AJ$2,#REF!)*AL$6)/AM$5</f>
        <v>#REF!</v>
      </c>
      <c r="AN345" s="19" t="e">
        <f>(SUMIF(#REF!,"*-Si-VEF-*-"&amp;$A345&amp;"-"&amp;$AJ$2,#REF!)*AN$6-SUMIF(#REF!,"*-Si-VEF-*-"&amp;$A345&amp;"-"&amp;$AJ$2,#REF!)*AM$6)/AN$5</f>
        <v>#REF!</v>
      </c>
      <c r="AO345" s="19" t="e">
        <f>(SUMIF(#REF!,"*-Si-VEF-*-"&amp;$A345&amp;"-"&amp;$AJ$2,#REF!)*AO$6-SUMIF(#REF!,"*-Si-VEF-*-"&amp;$A345&amp;"-"&amp;$AJ$2,#REF!)*AN$6)/AO$5</f>
        <v>#REF!</v>
      </c>
      <c r="AP345" s="19" t="e">
        <f>(SUMIF(#REF!,"*-Si-VEF-*-"&amp;$A345&amp;"-"&amp;$AJ$2,#REF!)*AP$6-SUMIF(#REF!,"*-Si-VEF-*-"&amp;$A345&amp;"-"&amp;$AJ$2,#REF!)*AO$6)/AP$5</f>
        <v>#REF!</v>
      </c>
      <c r="AQ345" s="19" t="e">
        <f>(SUMIF(#REF!,"*-Si-VEF-*-"&amp;$A345&amp;"-"&amp;$AJ$2,#REF!)*AQ$6-SUMIF(#REF!,"*-Si-VEF-*-"&amp;$A345&amp;"-"&amp;$AJ$2,#REF!)*AP$6)/AQ$5</f>
        <v>#REF!</v>
      </c>
      <c r="AR345" s="19" t="e">
        <f>(SUMIF(#REF!,"*-Si-VEF-*-"&amp;$A345&amp;"-"&amp;$AJ$2,#REF!)*AR$6-SUMIF(#REF!,"*-Si-VEF-*-"&amp;$A345&amp;"-"&amp;$AJ$2,#REF!)*AQ$6)/AR$5</f>
        <v>#REF!</v>
      </c>
      <c r="AS345" s="19" t="e">
        <f>(SUMIF(#REF!,"*-Si-VEF-*-"&amp;$A345&amp;"-"&amp;$AJ$2,#REF!)*AS$6-SUMIF(#REF!,"*-Si-VEF-*-"&amp;$A345&amp;"-"&amp;$AJ$2,#REF!)*AR$6)/AS$5</f>
        <v>#REF!</v>
      </c>
      <c r="AT345" s="19" t="e">
        <f>(SUMIF(#REF!,"*-Si-VEF-*-"&amp;$A345&amp;"-"&amp;$AJ$2,#REF!)*AT$6-SUMIF(#REF!,"*-Si-VEF-*-"&amp;$A345&amp;"-"&amp;$AJ$2,#REF!)*AS$6)/AT$5</f>
        <v>#REF!</v>
      </c>
      <c r="AU345" s="19" t="e">
        <f>(SUMIF(#REF!,"*-Si-VEF-*-"&amp;$A345&amp;"-"&amp;$AJ$2,#REF!)*AU$6-SUMIF(#REF!,"*-Si-VEF-*-"&amp;$A345&amp;"-"&amp;$AJ$2,#REF!)*AT$6)/AU$5</f>
        <v>#REF!</v>
      </c>
      <c r="AV345" s="19" t="e">
        <f>(SUMIF(#REF!,"*-Si-VEF-*-"&amp;$A345&amp;"-"&amp;$AJ$2,#REF!)*AV$6-SUMIF(#REF!,"*-Si-VEF-*-"&amp;$A345&amp;"-"&amp;$AJ$2,#REF!)*AU$6)/AV$5</f>
        <v>#REF!</v>
      </c>
      <c r="AX345" s="25" t="e">
        <f>SUMIF(#REF!,"*-Si-VEQ-*-"&amp;$A345&amp;"-"&amp;$AJ$2,#REF!)</f>
        <v>#REF!</v>
      </c>
      <c r="AY345" s="20" t="e">
        <f>SUMIF(#REF!,"*-Si-VEQ-*-"&amp;$A345&amp;"-"&amp;$AJ$2,#REF!)</f>
        <v>#REF!</v>
      </c>
      <c r="AZ345" s="20" t="e">
        <f>(SUMIF(#REF!,"*-Si-VEQ-*-"&amp;$A345&amp;"-"&amp;$AJ$2,#REF!)*AZ$6-SUMIF(#REF!,"*-Si-VEQ-*-"&amp;$A345&amp;"-"&amp;$AJ$2,#REF!)*AY$6)/AZ$5</f>
        <v>#REF!</v>
      </c>
      <c r="BA345" s="20" t="e">
        <f>(SUMIF(#REF!,"*-Si-VEQ-*-"&amp;$A345&amp;"-"&amp;$AJ$2,#REF!)*BA$6-SUMIF(#REF!,"*-Si-VEQ-*-"&amp;$A345&amp;"-"&amp;$AJ$2,#REF!)*AZ$6)/BA$5</f>
        <v>#REF!</v>
      </c>
      <c r="BB345" s="20" t="e">
        <f>(SUMIF(#REF!,"*-Si-VEQ-*-"&amp;$A345&amp;"-"&amp;$AJ$2,#REF!)*BB$6-SUMIF(#REF!,"*-Si-VEQ-*-"&amp;$A345&amp;"-"&amp;$AJ$2,#REF!)*BA$6)/BB$5</f>
        <v>#REF!</v>
      </c>
      <c r="BC345" s="20" t="e">
        <f>(SUMIF(#REF!,"*-Si-VEQ-*-"&amp;$A345&amp;"-"&amp;$AJ$2,#REF!)*BC$6-SUMIF(#REF!,"*-Si-VEQ-*-"&amp;$A345&amp;"-"&amp;$AJ$2,#REF!)*BB$6)/BC$5</f>
        <v>#REF!</v>
      </c>
      <c r="BD345" s="20" t="e">
        <f>(SUMIF(#REF!,"*-Si-VEQ-*-"&amp;$A345&amp;"-"&amp;$AJ$2,#REF!)*BD$6-SUMIF(#REF!,"*-Si-VEQ-*-"&amp;$A345&amp;"-"&amp;$AJ$2,#REF!)*BC$6)/BD$5</f>
        <v>#REF!</v>
      </c>
      <c r="BE345" s="20" t="e">
        <f>(SUMIF(#REF!,"*-Si-VEQ-*-"&amp;$A345&amp;"-"&amp;$AJ$2,#REF!)*BE$6-SUMIF(#REF!,"*-Si-VEQ-*-"&amp;$A345&amp;"-"&amp;$AJ$2,#REF!)*BD$6)/BE$5</f>
        <v>#REF!</v>
      </c>
      <c r="BF345" s="20" t="e">
        <f>(SUMIF(#REF!,"*-Si-VEQ-*-"&amp;$A345&amp;"-"&amp;$AJ$2,#REF!)*BF$6-SUMIF(#REF!,"*-Si-VEQ-*-"&amp;$A345&amp;"-"&amp;$AJ$2,#REF!)*BE$6)/BF$5</f>
        <v>#REF!</v>
      </c>
      <c r="BG345" s="20" t="e">
        <f>(SUMIF(#REF!,"*-Si-VEQ-*-"&amp;$A345&amp;"-"&amp;$AJ$2,#REF!)*BG$6-SUMIF(#REF!,"*-Si-VEQ-*-"&amp;$A345&amp;"-"&amp;$AJ$2,#REF!)*BF$6)/BG$5</f>
        <v>#REF!</v>
      </c>
      <c r="BH345" s="20" t="e">
        <f>(SUMIF(#REF!,"*-Si-VEQ-*-"&amp;$A345&amp;"-"&amp;$AJ$2,#REF!)*BH$6-SUMIF(#REF!,"*-Si-VEQ-*-"&amp;$A345&amp;"-"&amp;$AJ$2,#REF!)*BG$6)/BH$5</f>
        <v>#REF!</v>
      </c>
      <c r="BI345" s="20" t="e">
        <f>(SUMIF(#REF!,"*-Si-VEQ-*-"&amp;$A345&amp;"-"&amp;$AJ$2,#REF!)*BI$6-SUMIF(#REF!,"*-Si-VEQ-*-"&amp;$A345&amp;"-"&amp;$AJ$2,#REF!)*BH$6)/BI$5</f>
        <v>#REF!</v>
      </c>
      <c r="BJ345" s="20" t="e">
        <f>(SUMIF(#REF!,"*-Si-VEQ-*-"&amp;$A345&amp;"-"&amp;$AJ$2,#REF!)*BJ$6-SUMIF(#REF!,"*-Si-VEQ-*-"&amp;$A345&amp;"-"&amp;$AJ$2,#REF!)*BI$6)/BJ$5</f>
        <v>#REF!</v>
      </c>
      <c r="BL345" s="25" t="e">
        <f>SUMIF(#REF!,"*-Si-USD-*-"&amp;$A345&amp;"-"&amp;$AJ$2,#REF!)</f>
        <v>#REF!</v>
      </c>
      <c r="BM345" s="21" t="e">
        <f>SUMIF(#REF!,"*-Si-USD-*-"&amp;$A345&amp;"-"&amp;$AJ$2,#REF!)</f>
        <v>#REF!</v>
      </c>
      <c r="BN345" s="21" t="e">
        <f>(SUMIF(#REF!,"*-Si-USD-*-"&amp;$A345&amp;"-"&amp;$AJ$2,#REF!)*BN$6-SUMIF(#REF!,"*-Si-USD-*-"&amp;$A345&amp;"-"&amp;$AJ$2,#REF!)*BM$6)/BN$5</f>
        <v>#REF!</v>
      </c>
      <c r="BO345" s="21" t="e">
        <f>(SUMIF(#REF!,"*-Si-USD-*-"&amp;$A345&amp;"-"&amp;$AJ$2,#REF!)*BO$6-SUMIF(#REF!,"*-Si-USD-*-"&amp;$A345&amp;"-"&amp;$AJ$2,#REF!)*BN$6)/BO$5</f>
        <v>#REF!</v>
      </c>
      <c r="BP345" s="21" t="e">
        <f>(SUMIF(#REF!,"*-Si-USD-*-"&amp;$A345&amp;"-"&amp;$AJ$2,#REF!)*BP$6-SUMIF(#REF!,"*-Si-USD-*-"&amp;$A345&amp;"-"&amp;$AJ$2,#REF!)*BO$6)/BP$5</f>
        <v>#REF!</v>
      </c>
      <c r="BQ345" s="21" t="e">
        <f>(SUMIF(#REF!,"*-Si-USD-*-"&amp;$A345&amp;"-"&amp;$AJ$2,#REF!)*BQ$6-SUMIF(#REF!,"*-Si-USD-*-"&amp;$A345&amp;"-"&amp;$AJ$2,#REF!)*BP$6)/BQ$5</f>
        <v>#REF!</v>
      </c>
      <c r="BR345" s="21" t="e">
        <f>(SUMIF(#REF!,"*-Si-USD-*-"&amp;$A345&amp;"-"&amp;$AJ$2,#REF!)*BR$6-SUMIF(#REF!,"*-Si-USD-*-"&amp;$A345&amp;"-"&amp;$AJ$2,#REF!)*BQ$6)/BR$5</f>
        <v>#REF!</v>
      </c>
      <c r="BS345" s="21" t="e">
        <f>(SUMIF(#REF!,"*-Si-USD-*-"&amp;$A345&amp;"-"&amp;$AJ$2,#REF!)*BS$6-SUMIF(#REF!,"*-Si-USD-*-"&amp;$A345&amp;"-"&amp;$AJ$2,#REF!)*BR$6)/BS$5</f>
        <v>#REF!</v>
      </c>
      <c r="BT345" s="21" t="e">
        <f>(SUMIF(#REF!,"*-Si-USD-*-"&amp;$A345&amp;"-"&amp;$AJ$2,#REF!)*BT$6-SUMIF(#REF!,"*-Si-USD-*-"&amp;$A345&amp;"-"&amp;$AJ$2,#REF!)*BS$6)/BT$5</f>
        <v>#REF!</v>
      </c>
      <c r="BU345" s="21" t="e">
        <f>(SUMIF(#REF!,"*-Si-USD-*-"&amp;$A345&amp;"-"&amp;$AJ$2,#REF!)*BU$6-SUMIF(#REF!,"*-Si-USD-*-"&amp;$A345&amp;"-"&amp;$AJ$2,#REF!)*BT$6)/BU$5</f>
        <v>#REF!</v>
      </c>
      <c r="BV345" s="21" t="e">
        <f>(SUMIF(#REF!,"*-Si-USD-*-"&amp;$A345&amp;"-"&amp;$AJ$2,#REF!)*BV$6-SUMIF(#REF!,"*-Si-USD-*-"&amp;$A345&amp;"-"&amp;$AJ$2,#REF!)*BU$6)/BV$5</f>
        <v>#REF!</v>
      </c>
      <c r="BW345" s="21" t="e">
        <f>(SUMIF(#REF!,"*-Si-USD-*-"&amp;$A345&amp;"-"&amp;$AJ$2,#REF!)*BW$6-SUMIF(#REF!,"*-Si-USD-*-"&amp;$A345&amp;"-"&amp;$AJ$2,#REF!)*BV$6)/BW$5</f>
        <v>#REF!</v>
      </c>
      <c r="BX345" s="21" t="e">
        <f>(SUMIF(#REF!,"*-Si-USD-*-"&amp;$A345&amp;"-"&amp;$AJ$2,#REF!)*BX$6-SUMIF(#REF!,"*-Si-USD-*-"&amp;$A345&amp;"-"&amp;$AJ$2,#REF!)*BW$6)/BX$5</f>
        <v>#REF!</v>
      </c>
      <c r="CB345" s="28">
        <f>IFERROR(1000*SUMIF(#REF!,"*-Si-*-Si-"&amp;$A345&amp;"-"&amp;$AJ$2,#REF!)/(SUM(CC345:CE345)*$BX$6),0)</f>
        <v>0</v>
      </c>
      <c r="CC345" s="22" t="e">
        <f>SUMIF(#REF!,"*-Si-VEF-Si-"&amp;$A345&amp;"-"&amp;$AJ$2,#REF!)</f>
        <v>#REF!</v>
      </c>
      <c r="CD345" s="23" t="e">
        <f>SUMIF(#REF!,"*-Si-VEQ-Si-"&amp;$A345&amp;"-"&amp;$AJ$2,#REF!)</f>
        <v>#REF!</v>
      </c>
      <c r="CE345" s="24" t="e">
        <f>SUMIF(#REF!,"*-Si-USD-Si-"&amp;$A345&amp;"-"&amp;$AJ$2,#REF!)</f>
        <v>#REF!</v>
      </c>
      <c r="CI345" s="15" t="str">
        <f t="shared" si="61"/>
        <v>E345</v>
      </c>
      <c r="CK345" s="16">
        <v>5</v>
      </c>
      <c r="CL345" s="16">
        <v>4</v>
      </c>
      <c r="CM345" s="16">
        <v>4</v>
      </c>
    </row>
    <row r="346" spans="1:91" ht="20.100000000000001" customHeight="1" x14ac:dyDescent="0.25">
      <c r="A346" s="18" t="s">
        <v>523</v>
      </c>
      <c r="E346" s="15" t="s">
        <v>523</v>
      </c>
      <c r="G346" s="15" t="str">
        <f t="shared" si="62"/>
        <v>D346</v>
      </c>
      <c r="I346" s="27">
        <f ca="1">IFERROR(1000*SUMIF(#REF!,"*-Si-*-*-"&amp;$A346&amp;"-"&amp;J$2,INDIRECT("'BD Ppto'!"&amp;#REF!))/(SUM(J346:L346)*L$415),0)</f>
        <v>0</v>
      </c>
      <c r="J346" s="19" t="e">
        <f ca="1">SUMIF(#REF!,"*-Si-VEF-*-"&amp;$A346&amp;"-"&amp;$J$2,INDIRECT("'BD Ppto'!"&amp;#REF!))</f>
        <v>#REF!</v>
      </c>
      <c r="K346" s="20" t="e">
        <f ca="1">SUMIF(#REF!,"*-Si-VEQ-*-"&amp;$A346&amp;"-"&amp;$J$2,INDIRECT("'BD Ppto'!"&amp;#REF!))</f>
        <v>#REF!</v>
      </c>
      <c r="L346" s="21" t="e">
        <f ca="1">SUMIF(#REF!,"*-Si-USD-*-"&amp;$A346&amp;"-"&amp;$J$2,INDIRECT("'BD Ppto'!"&amp;#REF!))</f>
        <v>#REF!</v>
      </c>
      <c r="N346" s="27">
        <f ca="1">IFERROR(1000*SUMIF(#REF!,"*-Si-*-*-"&amp;$A346&amp;"-"&amp;O$2,INDIRECT("'BD Ppto'!"&amp;#REF!))/(SUM(O346:Q346)*Q$415),0)</f>
        <v>0</v>
      </c>
      <c r="O346" s="19" t="e">
        <f ca="1">SUMIF(#REF!,"*-Si-VEF-*-"&amp;$A346&amp;"-"&amp;O$2,INDIRECT("'BD Ppto'!"&amp;#REF!))</f>
        <v>#REF!</v>
      </c>
      <c r="P346" s="20" t="e">
        <f ca="1">SUMIF(#REF!,"*-Si-VEQ-*-"&amp;$A346&amp;"-"&amp;O$2,INDIRECT("'BD Ppto'!"&amp;#REF!))</f>
        <v>#REF!</v>
      </c>
      <c r="Q346" s="21" t="e">
        <f ca="1">SUMIF(#REF!,"*-Si-USD-*-"&amp;$A346&amp;"-"&amp;O$2,INDIRECT("'BD Ppto'!"&amp;#REF!))</f>
        <v>#REF!</v>
      </c>
      <c r="S346" s="27">
        <f ca="1">IFERROR(1000*SUMIF(#REF!,"*-Si-*-*-"&amp;$A346&amp;"-"&amp;T$2,INDIRECT("'BD Ppto'!"&amp;#REF!))/(SUM(T346:V346)*V$415),0)</f>
        <v>0</v>
      </c>
      <c r="T346" s="19" t="e">
        <f ca="1">SUMIF(#REF!,"*-Si-VEF-*-"&amp;$A346&amp;"-"&amp;T$2,INDIRECT("'BD Ppto'!"&amp;#REF!))</f>
        <v>#REF!</v>
      </c>
      <c r="U346" s="20" t="e">
        <f ca="1">SUMIF(#REF!,"*-Si-VEQ-*-"&amp;$A346&amp;"-"&amp;T$2,INDIRECT("'BD Ppto'!"&amp;#REF!))</f>
        <v>#REF!</v>
      </c>
      <c r="V346" s="21" t="e">
        <f ca="1">SUMIF(#REF!,"*-Si-USD-*-"&amp;$A346&amp;"-"&amp;T$2,INDIRECT("'BD Ppto'!"&amp;#REF!))</f>
        <v>#REF!</v>
      </c>
      <c r="X346" s="27">
        <f ca="1">IFERROR(1000*SUMIF(#REF!,"*-Si-*-*-"&amp;$A346&amp;"-"&amp;Y$2,INDIRECT("'BD Ppto'!"&amp;#REF!))/(SUM(Y346:AA346)*AA$415),0)</f>
        <v>0</v>
      </c>
      <c r="Y346" s="19" t="e">
        <f ca="1">SUMIF(#REF!,"*-Si-VEF-*-"&amp;$A346&amp;"-"&amp;Y$2,INDIRECT("'BD Ppto'!"&amp;#REF!))</f>
        <v>#REF!</v>
      </c>
      <c r="Z346" s="20" t="e">
        <f ca="1">SUMIF(#REF!,"*-Si-VEQ-*-"&amp;$A346&amp;"-"&amp;Y$2,INDIRECT("'BD Ppto'!"&amp;#REF!))</f>
        <v>#REF!</v>
      </c>
      <c r="AA346" s="21" t="e">
        <f ca="1">SUMIF(#REF!,"*-Si-USD-*-"&amp;$A346&amp;"-"&amp;Y$2,INDIRECT("'BD Ppto'!"&amp;#REF!))</f>
        <v>#REF!</v>
      </c>
      <c r="AC346" s="28">
        <f ca="1">IFERROR(1000*SUMIF(#REF!,"*-Si-*-Si-"&amp;$A346&amp;"-"&amp;AD$2,INDIRECT("'BD Ppto'!"&amp;#REF!))/(SUM(AD346:AF346)*AF$415),0)</f>
        <v>0</v>
      </c>
      <c r="AD346" s="22" t="e">
        <f ca="1">SUMIF(#REF!,"*-Si-VEF-Si-"&amp;$A346&amp;"-"&amp;AD$2,INDIRECT("'BD Ppto'!"&amp;#REF!))</f>
        <v>#REF!</v>
      </c>
      <c r="AE346" s="23" t="e">
        <f ca="1">SUMIF(#REF!,"*-Si-VEQ-Si-"&amp;$A346&amp;"-"&amp;AD$2,INDIRECT("'BD Ppto'!"&amp;#REF!))</f>
        <v>#REF!</v>
      </c>
      <c r="AF346" s="24" t="e">
        <f ca="1">SUMIF(#REF!,"*-Si-USD-Si-"&amp;$A346&amp;"-"&amp;AD$2,INDIRECT("'BD Ppto'!"&amp;#REF!))</f>
        <v>#REF!</v>
      </c>
      <c r="AI346" s="27">
        <f>IFERROR(1000*SUMIF(#REF!,"*-Si-*-*-"&amp;$A346&amp;"-"&amp;$AJ$2,#REF!)/((SUMIF(#REF!,"*-Si-*-*-"&amp;$A346&amp;"-"&amp;$AJ$2,#REF!))*$AV$6),0)</f>
        <v>0</v>
      </c>
      <c r="AJ346" s="25" t="e">
        <f>SUMIF(#REF!,"*-Si-VEF-*-"&amp;$A346&amp;"-"&amp;$AJ$2,#REF!)</f>
        <v>#REF!</v>
      </c>
      <c r="AK346" s="19" t="e">
        <f>SUMIF(#REF!,"*-Si-VEF-*-"&amp;$A346&amp;"-"&amp;$AJ$2,#REF!)</f>
        <v>#REF!</v>
      </c>
      <c r="AL346" s="19" t="e">
        <f>(SUMIF(#REF!,"*-Si-VEF-*-"&amp;$A346&amp;"-"&amp;$AJ$2,#REF!)*AL$6-SUMIF(#REF!,"*-Si-VEF-*-"&amp;$A346&amp;"-"&amp;$AJ$2,#REF!)*AK$6)/AL$5</f>
        <v>#REF!</v>
      </c>
      <c r="AM346" s="19" t="e">
        <f>(SUMIF(#REF!,"*-Si-VEF-*-"&amp;$A346&amp;"-"&amp;$AJ$2,#REF!)*AM$6-SUMIF(#REF!,"*-Si-VEF-*-"&amp;$A346&amp;"-"&amp;$AJ$2,#REF!)*AL$6)/AM$5</f>
        <v>#REF!</v>
      </c>
      <c r="AN346" s="19" t="e">
        <f>(SUMIF(#REF!,"*-Si-VEF-*-"&amp;$A346&amp;"-"&amp;$AJ$2,#REF!)*AN$6-SUMIF(#REF!,"*-Si-VEF-*-"&amp;$A346&amp;"-"&amp;$AJ$2,#REF!)*AM$6)/AN$5</f>
        <v>#REF!</v>
      </c>
      <c r="AO346" s="19" t="e">
        <f>(SUMIF(#REF!,"*-Si-VEF-*-"&amp;$A346&amp;"-"&amp;$AJ$2,#REF!)*AO$6-SUMIF(#REF!,"*-Si-VEF-*-"&amp;$A346&amp;"-"&amp;$AJ$2,#REF!)*AN$6)/AO$5</f>
        <v>#REF!</v>
      </c>
      <c r="AP346" s="19" t="e">
        <f>(SUMIF(#REF!,"*-Si-VEF-*-"&amp;$A346&amp;"-"&amp;$AJ$2,#REF!)*AP$6-SUMIF(#REF!,"*-Si-VEF-*-"&amp;$A346&amp;"-"&amp;$AJ$2,#REF!)*AO$6)/AP$5</f>
        <v>#REF!</v>
      </c>
      <c r="AQ346" s="19" t="e">
        <f>(SUMIF(#REF!,"*-Si-VEF-*-"&amp;$A346&amp;"-"&amp;$AJ$2,#REF!)*AQ$6-SUMIF(#REF!,"*-Si-VEF-*-"&amp;$A346&amp;"-"&amp;$AJ$2,#REF!)*AP$6)/AQ$5</f>
        <v>#REF!</v>
      </c>
      <c r="AR346" s="19" t="e">
        <f>(SUMIF(#REF!,"*-Si-VEF-*-"&amp;$A346&amp;"-"&amp;$AJ$2,#REF!)*AR$6-SUMIF(#REF!,"*-Si-VEF-*-"&amp;$A346&amp;"-"&amp;$AJ$2,#REF!)*AQ$6)/AR$5</f>
        <v>#REF!</v>
      </c>
      <c r="AS346" s="19" t="e">
        <f>(SUMIF(#REF!,"*-Si-VEF-*-"&amp;$A346&amp;"-"&amp;$AJ$2,#REF!)*AS$6-SUMIF(#REF!,"*-Si-VEF-*-"&amp;$A346&amp;"-"&amp;$AJ$2,#REF!)*AR$6)/AS$5</f>
        <v>#REF!</v>
      </c>
      <c r="AT346" s="19" t="e">
        <f>(SUMIF(#REF!,"*-Si-VEF-*-"&amp;$A346&amp;"-"&amp;$AJ$2,#REF!)*AT$6-SUMIF(#REF!,"*-Si-VEF-*-"&amp;$A346&amp;"-"&amp;$AJ$2,#REF!)*AS$6)/AT$5</f>
        <v>#REF!</v>
      </c>
      <c r="AU346" s="19" t="e">
        <f>(SUMIF(#REF!,"*-Si-VEF-*-"&amp;$A346&amp;"-"&amp;$AJ$2,#REF!)*AU$6-SUMIF(#REF!,"*-Si-VEF-*-"&amp;$A346&amp;"-"&amp;$AJ$2,#REF!)*AT$6)/AU$5</f>
        <v>#REF!</v>
      </c>
      <c r="AV346" s="19" t="e">
        <f>(SUMIF(#REF!,"*-Si-VEF-*-"&amp;$A346&amp;"-"&amp;$AJ$2,#REF!)*AV$6-SUMIF(#REF!,"*-Si-VEF-*-"&amp;$A346&amp;"-"&amp;$AJ$2,#REF!)*AU$6)/AV$5</f>
        <v>#REF!</v>
      </c>
      <c r="AX346" s="25" t="e">
        <f>SUMIF(#REF!,"*-Si-VEQ-*-"&amp;$A346&amp;"-"&amp;$AJ$2,#REF!)</f>
        <v>#REF!</v>
      </c>
      <c r="AY346" s="20" t="e">
        <f>SUMIF(#REF!,"*-Si-VEQ-*-"&amp;$A346&amp;"-"&amp;$AJ$2,#REF!)</f>
        <v>#REF!</v>
      </c>
      <c r="AZ346" s="20" t="e">
        <f>(SUMIF(#REF!,"*-Si-VEQ-*-"&amp;$A346&amp;"-"&amp;$AJ$2,#REF!)*AZ$6-SUMIF(#REF!,"*-Si-VEQ-*-"&amp;$A346&amp;"-"&amp;$AJ$2,#REF!)*AY$6)/AZ$5</f>
        <v>#REF!</v>
      </c>
      <c r="BA346" s="20" t="e">
        <f>(SUMIF(#REF!,"*-Si-VEQ-*-"&amp;$A346&amp;"-"&amp;$AJ$2,#REF!)*BA$6-SUMIF(#REF!,"*-Si-VEQ-*-"&amp;$A346&amp;"-"&amp;$AJ$2,#REF!)*AZ$6)/BA$5</f>
        <v>#REF!</v>
      </c>
      <c r="BB346" s="20" t="e">
        <f>(SUMIF(#REF!,"*-Si-VEQ-*-"&amp;$A346&amp;"-"&amp;$AJ$2,#REF!)*BB$6-SUMIF(#REF!,"*-Si-VEQ-*-"&amp;$A346&amp;"-"&amp;$AJ$2,#REF!)*BA$6)/BB$5</f>
        <v>#REF!</v>
      </c>
      <c r="BC346" s="20" t="e">
        <f>(SUMIF(#REF!,"*-Si-VEQ-*-"&amp;$A346&amp;"-"&amp;$AJ$2,#REF!)*BC$6-SUMIF(#REF!,"*-Si-VEQ-*-"&amp;$A346&amp;"-"&amp;$AJ$2,#REF!)*BB$6)/BC$5</f>
        <v>#REF!</v>
      </c>
      <c r="BD346" s="20" t="e">
        <f>(SUMIF(#REF!,"*-Si-VEQ-*-"&amp;$A346&amp;"-"&amp;$AJ$2,#REF!)*BD$6-SUMIF(#REF!,"*-Si-VEQ-*-"&amp;$A346&amp;"-"&amp;$AJ$2,#REF!)*BC$6)/BD$5</f>
        <v>#REF!</v>
      </c>
      <c r="BE346" s="20" t="e">
        <f>(SUMIF(#REF!,"*-Si-VEQ-*-"&amp;$A346&amp;"-"&amp;$AJ$2,#REF!)*BE$6-SUMIF(#REF!,"*-Si-VEQ-*-"&amp;$A346&amp;"-"&amp;$AJ$2,#REF!)*BD$6)/BE$5</f>
        <v>#REF!</v>
      </c>
      <c r="BF346" s="20" t="e">
        <f>(SUMIF(#REF!,"*-Si-VEQ-*-"&amp;$A346&amp;"-"&amp;$AJ$2,#REF!)*BF$6-SUMIF(#REF!,"*-Si-VEQ-*-"&amp;$A346&amp;"-"&amp;$AJ$2,#REF!)*BE$6)/BF$5</f>
        <v>#REF!</v>
      </c>
      <c r="BG346" s="20" t="e">
        <f>(SUMIF(#REF!,"*-Si-VEQ-*-"&amp;$A346&amp;"-"&amp;$AJ$2,#REF!)*BG$6-SUMIF(#REF!,"*-Si-VEQ-*-"&amp;$A346&amp;"-"&amp;$AJ$2,#REF!)*BF$6)/BG$5</f>
        <v>#REF!</v>
      </c>
      <c r="BH346" s="20" t="e">
        <f>(SUMIF(#REF!,"*-Si-VEQ-*-"&amp;$A346&amp;"-"&amp;$AJ$2,#REF!)*BH$6-SUMIF(#REF!,"*-Si-VEQ-*-"&amp;$A346&amp;"-"&amp;$AJ$2,#REF!)*BG$6)/BH$5</f>
        <v>#REF!</v>
      </c>
      <c r="BI346" s="20" t="e">
        <f>(SUMIF(#REF!,"*-Si-VEQ-*-"&amp;$A346&amp;"-"&amp;$AJ$2,#REF!)*BI$6-SUMIF(#REF!,"*-Si-VEQ-*-"&amp;$A346&amp;"-"&amp;$AJ$2,#REF!)*BH$6)/BI$5</f>
        <v>#REF!</v>
      </c>
      <c r="BJ346" s="20" t="e">
        <f>(SUMIF(#REF!,"*-Si-VEQ-*-"&amp;$A346&amp;"-"&amp;$AJ$2,#REF!)*BJ$6-SUMIF(#REF!,"*-Si-VEQ-*-"&amp;$A346&amp;"-"&amp;$AJ$2,#REF!)*BI$6)/BJ$5</f>
        <v>#REF!</v>
      </c>
      <c r="BL346" s="25" t="e">
        <f>SUMIF(#REF!,"*-Si-USD-*-"&amp;$A346&amp;"-"&amp;$AJ$2,#REF!)</f>
        <v>#REF!</v>
      </c>
      <c r="BM346" s="21" t="e">
        <f>SUMIF(#REF!,"*-Si-USD-*-"&amp;$A346&amp;"-"&amp;$AJ$2,#REF!)</f>
        <v>#REF!</v>
      </c>
      <c r="BN346" s="21" t="e">
        <f>(SUMIF(#REF!,"*-Si-USD-*-"&amp;$A346&amp;"-"&amp;$AJ$2,#REF!)*BN$6-SUMIF(#REF!,"*-Si-USD-*-"&amp;$A346&amp;"-"&amp;$AJ$2,#REF!)*BM$6)/BN$5</f>
        <v>#REF!</v>
      </c>
      <c r="BO346" s="21" t="e">
        <f>(SUMIF(#REF!,"*-Si-USD-*-"&amp;$A346&amp;"-"&amp;$AJ$2,#REF!)*BO$6-SUMIF(#REF!,"*-Si-USD-*-"&amp;$A346&amp;"-"&amp;$AJ$2,#REF!)*BN$6)/BO$5</f>
        <v>#REF!</v>
      </c>
      <c r="BP346" s="21" t="e">
        <f>(SUMIF(#REF!,"*-Si-USD-*-"&amp;$A346&amp;"-"&amp;$AJ$2,#REF!)*BP$6-SUMIF(#REF!,"*-Si-USD-*-"&amp;$A346&amp;"-"&amp;$AJ$2,#REF!)*BO$6)/BP$5</f>
        <v>#REF!</v>
      </c>
      <c r="BQ346" s="21" t="e">
        <f>(SUMIF(#REF!,"*-Si-USD-*-"&amp;$A346&amp;"-"&amp;$AJ$2,#REF!)*BQ$6-SUMIF(#REF!,"*-Si-USD-*-"&amp;$A346&amp;"-"&amp;$AJ$2,#REF!)*BP$6)/BQ$5</f>
        <v>#REF!</v>
      </c>
      <c r="BR346" s="21" t="e">
        <f>(SUMIF(#REF!,"*-Si-USD-*-"&amp;$A346&amp;"-"&amp;$AJ$2,#REF!)*BR$6-SUMIF(#REF!,"*-Si-USD-*-"&amp;$A346&amp;"-"&amp;$AJ$2,#REF!)*BQ$6)/BR$5</f>
        <v>#REF!</v>
      </c>
      <c r="BS346" s="21" t="e">
        <f>(SUMIF(#REF!,"*-Si-USD-*-"&amp;$A346&amp;"-"&amp;$AJ$2,#REF!)*BS$6-SUMIF(#REF!,"*-Si-USD-*-"&amp;$A346&amp;"-"&amp;$AJ$2,#REF!)*BR$6)/BS$5</f>
        <v>#REF!</v>
      </c>
      <c r="BT346" s="21" t="e">
        <f>(SUMIF(#REF!,"*-Si-USD-*-"&amp;$A346&amp;"-"&amp;$AJ$2,#REF!)*BT$6-SUMIF(#REF!,"*-Si-USD-*-"&amp;$A346&amp;"-"&amp;$AJ$2,#REF!)*BS$6)/BT$5</f>
        <v>#REF!</v>
      </c>
      <c r="BU346" s="21" t="e">
        <f>(SUMIF(#REF!,"*-Si-USD-*-"&amp;$A346&amp;"-"&amp;$AJ$2,#REF!)*BU$6-SUMIF(#REF!,"*-Si-USD-*-"&amp;$A346&amp;"-"&amp;$AJ$2,#REF!)*BT$6)/BU$5</f>
        <v>#REF!</v>
      </c>
      <c r="BV346" s="21" t="e">
        <f>(SUMIF(#REF!,"*-Si-USD-*-"&amp;$A346&amp;"-"&amp;$AJ$2,#REF!)*BV$6-SUMIF(#REF!,"*-Si-USD-*-"&amp;$A346&amp;"-"&amp;$AJ$2,#REF!)*BU$6)/BV$5</f>
        <v>#REF!</v>
      </c>
      <c r="BW346" s="21" t="e">
        <f>(SUMIF(#REF!,"*-Si-USD-*-"&amp;$A346&amp;"-"&amp;$AJ$2,#REF!)*BW$6-SUMIF(#REF!,"*-Si-USD-*-"&amp;$A346&amp;"-"&amp;$AJ$2,#REF!)*BV$6)/BW$5</f>
        <v>#REF!</v>
      </c>
      <c r="BX346" s="21" t="e">
        <f>(SUMIF(#REF!,"*-Si-USD-*-"&amp;$A346&amp;"-"&amp;$AJ$2,#REF!)*BX$6-SUMIF(#REF!,"*-Si-USD-*-"&amp;$A346&amp;"-"&amp;$AJ$2,#REF!)*BW$6)/BX$5</f>
        <v>#REF!</v>
      </c>
      <c r="CB346" s="28">
        <f>IFERROR(1000*SUMIF(#REF!,"*-Si-*-Si-"&amp;$A346&amp;"-"&amp;$AJ$2,#REF!)/(SUM(CC346:CE346)*$BX$6),0)</f>
        <v>0</v>
      </c>
      <c r="CC346" s="22" t="e">
        <f>SUMIF(#REF!,"*-Si-VEF-Si-"&amp;$A346&amp;"-"&amp;$AJ$2,#REF!)</f>
        <v>#REF!</v>
      </c>
      <c r="CD346" s="23" t="e">
        <f>SUMIF(#REF!,"*-Si-VEQ-Si-"&amp;$A346&amp;"-"&amp;$AJ$2,#REF!)</f>
        <v>#REF!</v>
      </c>
      <c r="CE346" s="24" t="e">
        <f>SUMIF(#REF!,"*-Si-USD-Si-"&amp;$A346&amp;"-"&amp;$AJ$2,#REF!)</f>
        <v>#REF!</v>
      </c>
      <c r="CI346" s="15" t="str">
        <f t="shared" si="61"/>
        <v>E346</v>
      </c>
      <c r="CK346" s="16">
        <v>5</v>
      </c>
      <c r="CL346" s="16">
        <v>4</v>
      </c>
      <c r="CM346" s="16">
        <v>4</v>
      </c>
    </row>
    <row r="347" spans="1:91" ht="20.100000000000001" customHeight="1" x14ac:dyDescent="0.25">
      <c r="A347" s="18" t="s">
        <v>524</v>
      </c>
      <c r="E347" s="15" t="s">
        <v>524</v>
      </c>
      <c r="G347" s="15" t="str">
        <f t="shared" si="62"/>
        <v>D347</v>
      </c>
      <c r="I347" s="27">
        <f ca="1">IFERROR(1000*SUMIF(#REF!,"*-Si-*-*-"&amp;$A347&amp;"-"&amp;J$2,INDIRECT("'BD Ppto'!"&amp;#REF!))/(SUM(J347:L347)*L$415),0)</f>
        <v>0</v>
      </c>
      <c r="J347" s="19" t="e">
        <f ca="1">SUMIF(#REF!,"*-Si-VEF-*-"&amp;$A347&amp;"-"&amp;$J$2,INDIRECT("'BD Ppto'!"&amp;#REF!))</f>
        <v>#REF!</v>
      </c>
      <c r="K347" s="20" t="e">
        <f ca="1">SUMIF(#REF!,"*-Si-VEQ-*-"&amp;$A347&amp;"-"&amp;$J$2,INDIRECT("'BD Ppto'!"&amp;#REF!))</f>
        <v>#REF!</v>
      </c>
      <c r="L347" s="21" t="e">
        <f ca="1">SUMIF(#REF!,"*-Si-USD-*-"&amp;$A347&amp;"-"&amp;$J$2,INDIRECT("'BD Ppto'!"&amp;#REF!))</f>
        <v>#REF!</v>
      </c>
      <c r="N347" s="27">
        <f ca="1">IFERROR(1000*SUMIF(#REF!,"*-Si-*-*-"&amp;$A347&amp;"-"&amp;O$2,INDIRECT("'BD Ppto'!"&amp;#REF!))/(SUM(O347:Q347)*Q$415),0)</f>
        <v>0</v>
      </c>
      <c r="O347" s="19" t="e">
        <f ca="1">SUMIF(#REF!,"*-Si-VEF-*-"&amp;$A347&amp;"-"&amp;O$2,INDIRECT("'BD Ppto'!"&amp;#REF!))</f>
        <v>#REF!</v>
      </c>
      <c r="P347" s="20" t="e">
        <f ca="1">SUMIF(#REF!,"*-Si-VEQ-*-"&amp;$A347&amp;"-"&amp;O$2,INDIRECT("'BD Ppto'!"&amp;#REF!))</f>
        <v>#REF!</v>
      </c>
      <c r="Q347" s="21" t="e">
        <f ca="1">SUMIF(#REF!,"*-Si-USD-*-"&amp;$A347&amp;"-"&amp;O$2,INDIRECT("'BD Ppto'!"&amp;#REF!))</f>
        <v>#REF!</v>
      </c>
      <c r="S347" s="27">
        <f ca="1">IFERROR(1000*SUMIF(#REF!,"*-Si-*-*-"&amp;$A347&amp;"-"&amp;T$2,INDIRECT("'BD Ppto'!"&amp;#REF!))/(SUM(T347:V347)*V$415),0)</f>
        <v>0</v>
      </c>
      <c r="T347" s="19" t="e">
        <f ca="1">SUMIF(#REF!,"*-Si-VEF-*-"&amp;$A347&amp;"-"&amp;T$2,INDIRECT("'BD Ppto'!"&amp;#REF!))</f>
        <v>#REF!</v>
      </c>
      <c r="U347" s="20" t="e">
        <f ca="1">SUMIF(#REF!,"*-Si-VEQ-*-"&amp;$A347&amp;"-"&amp;T$2,INDIRECT("'BD Ppto'!"&amp;#REF!))</f>
        <v>#REF!</v>
      </c>
      <c r="V347" s="21" t="e">
        <f ca="1">SUMIF(#REF!,"*-Si-USD-*-"&amp;$A347&amp;"-"&amp;T$2,INDIRECT("'BD Ppto'!"&amp;#REF!))</f>
        <v>#REF!</v>
      </c>
      <c r="X347" s="27">
        <f ca="1">IFERROR(1000*SUMIF(#REF!,"*-Si-*-*-"&amp;$A347&amp;"-"&amp;Y$2,INDIRECT("'BD Ppto'!"&amp;#REF!))/(SUM(Y347:AA347)*AA$415),0)</f>
        <v>0</v>
      </c>
      <c r="Y347" s="19" t="e">
        <f ca="1">SUMIF(#REF!,"*-Si-VEF-*-"&amp;$A347&amp;"-"&amp;Y$2,INDIRECT("'BD Ppto'!"&amp;#REF!))</f>
        <v>#REF!</v>
      </c>
      <c r="Z347" s="20" t="e">
        <f ca="1">SUMIF(#REF!,"*-Si-VEQ-*-"&amp;$A347&amp;"-"&amp;Y$2,INDIRECT("'BD Ppto'!"&amp;#REF!))</f>
        <v>#REF!</v>
      </c>
      <c r="AA347" s="21" t="e">
        <f ca="1">SUMIF(#REF!,"*-Si-USD-*-"&amp;$A347&amp;"-"&amp;Y$2,INDIRECT("'BD Ppto'!"&amp;#REF!))</f>
        <v>#REF!</v>
      </c>
      <c r="AC347" s="28">
        <f ca="1">IFERROR(1000*SUMIF(#REF!,"*-Si-*-Si-"&amp;$A347&amp;"-"&amp;AD$2,INDIRECT("'BD Ppto'!"&amp;#REF!))/(SUM(AD347:AF347)*AF$415),0)</f>
        <v>0</v>
      </c>
      <c r="AD347" s="22" t="e">
        <f ca="1">SUMIF(#REF!,"*-Si-VEF-Si-"&amp;$A347&amp;"-"&amp;AD$2,INDIRECT("'BD Ppto'!"&amp;#REF!))</f>
        <v>#REF!</v>
      </c>
      <c r="AE347" s="23" t="e">
        <f ca="1">SUMIF(#REF!,"*-Si-VEQ-Si-"&amp;$A347&amp;"-"&amp;AD$2,INDIRECT("'BD Ppto'!"&amp;#REF!))</f>
        <v>#REF!</v>
      </c>
      <c r="AF347" s="24" t="e">
        <f ca="1">SUMIF(#REF!,"*-Si-USD-Si-"&amp;$A347&amp;"-"&amp;AD$2,INDIRECT("'BD Ppto'!"&amp;#REF!))</f>
        <v>#REF!</v>
      </c>
      <c r="AI347" s="27">
        <f>IFERROR(1000*SUMIF(#REF!,"*-Si-*-*-"&amp;$A347&amp;"-"&amp;$AJ$2,#REF!)/((SUMIF(#REF!,"*-Si-*-*-"&amp;$A347&amp;"-"&amp;$AJ$2,#REF!))*$AV$6),0)</f>
        <v>0</v>
      </c>
      <c r="AJ347" s="25" t="e">
        <f>SUMIF(#REF!,"*-Si-VEF-*-"&amp;$A347&amp;"-"&amp;$AJ$2,#REF!)</f>
        <v>#REF!</v>
      </c>
      <c r="AK347" s="19" t="e">
        <f>SUMIF(#REF!,"*-Si-VEF-*-"&amp;$A347&amp;"-"&amp;$AJ$2,#REF!)</f>
        <v>#REF!</v>
      </c>
      <c r="AL347" s="19" t="e">
        <f>(SUMIF(#REF!,"*-Si-VEF-*-"&amp;$A347&amp;"-"&amp;$AJ$2,#REF!)*AL$6-SUMIF(#REF!,"*-Si-VEF-*-"&amp;$A347&amp;"-"&amp;$AJ$2,#REF!)*AK$6)/AL$5</f>
        <v>#REF!</v>
      </c>
      <c r="AM347" s="19" t="e">
        <f>(SUMIF(#REF!,"*-Si-VEF-*-"&amp;$A347&amp;"-"&amp;$AJ$2,#REF!)*AM$6-SUMIF(#REF!,"*-Si-VEF-*-"&amp;$A347&amp;"-"&amp;$AJ$2,#REF!)*AL$6)/AM$5</f>
        <v>#REF!</v>
      </c>
      <c r="AN347" s="19" t="e">
        <f>(SUMIF(#REF!,"*-Si-VEF-*-"&amp;$A347&amp;"-"&amp;$AJ$2,#REF!)*AN$6-SUMIF(#REF!,"*-Si-VEF-*-"&amp;$A347&amp;"-"&amp;$AJ$2,#REF!)*AM$6)/AN$5</f>
        <v>#REF!</v>
      </c>
      <c r="AO347" s="19" t="e">
        <f>(SUMIF(#REF!,"*-Si-VEF-*-"&amp;$A347&amp;"-"&amp;$AJ$2,#REF!)*AO$6-SUMIF(#REF!,"*-Si-VEF-*-"&amp;$A347&amp;"-"&amp;$AJ$2,#REF!)*AN$6)/AO$5</f>
        <v>#REF!</v>
      </c>
      <c r="AP347" s="19" t="e">
        <f>(SUMIF(#REF!,"*-Si-VEF-*-"&amp;$A347&amp;"-"&amp;$AJ$2,#REF!)*AP$6-SUMIF(#REF!,"*-Si-VEF-*-"&amp;$A347&amp;"-"&amp;$AJ$2,#REF!)*AO$6)/AP$5</f>
        <v>#REF!</v>
      </c>
      <c r="AQ347" s="19" t="e">
        <f>(SUMIF(#REF!,"*-Si-VEF-*-"&amp;$A347&amp;"-"&amp;$AJ$2,#REF!)*AQ$6-SUMIF(#REF!,"*-Si-VEF-*-"&amp;$A347&amp;"-"&amp;$AJ$2,#REF!)*AP$6)/AQ$5</f>
        <v>#REF!</v>
      </c>
      <c r="AR347" s="19" t="e">
        <f>(SUMIF(#REF!,"*-Si-VEF-*-"&amp;$A347&amp;"-"&amp;$AJ$2,#REF!)*AR$6-SUMIF(#REF!,"*-Si-VEF-*-"&amp;$A347&amp;"-"&amp;$AJ$2,#REF!)*AQ$6)/AR$5</f>
        <v>#REF!</v>
      </c>
      <c r="AS347" s="19" t="e">
        <f>(SUMIF(#REF!,"*-Si-VEF-*-"&amp;$A347&amp;"-"&amp;$AJ$2,#REF!)*AS$6-SUMIF(#REF!,"*-Si-VEF-*-"&amp;$A347&amp;"-"&amp;$AJ$2,#REF!)*AR$6)/AS$5</f>
        <v>#REF!</v>
      </c>
      <c r="AT347" s="19" t="e">
        <f>(SUMIF(#REF!,"*-Si-VEF-*-"&amp;$A347&amp;"-"&amp;$AJ$2,#REF!)*AT$6-SUMIF(#REF!,"*-Si-VEF-*-"&amp;$A347&amp;"-"&amp;$AJ$2,#REF!)*AS$6)/AT$5</f>
        <v>#REF!</v>
      </c>
      <c r="AU347" s="19" t="e">
        <f>(SUMIF(#REF!,"*-Si-VEF-*-"&amp;$A347&amp;"-"&amp;$AJ$2,#REF!)*AU$6-SUMIF(#REF!,"*-Si-VEF-*-"&amp;$A347&amp;"-"&amp;$AJ$2,#REF!)*AT$6)/AU$5</f>
        <v>#REF!</v>
      </c>
      <c r="AV347" s="19" t="e">
        <f>(SUMIF(#REF!,"*-Si-VEF-*-"&amp;$A347&amp;"-"&amp;$AJ$2,#REF!)*AV$6-SUMIF(#REF!,"*-Si-VEF-*-"&amp;$A347&amp;"-"&amp;$AJ$2,#REF!)*AU$6)/AV$5</f>
        <v>#REF!</v>
      </c>
      <c r="AX347" s="25" t="e">
        <f>SUMIF(#REF!,"*-Si-VEQ-*-"&amp;$A347&amp;"-"&amp;$AJ$2,#REF!)</f>
        <v>#REF!</v>
      </c>
      <c r="AY347" s="20" t="e">
        <f>SUMIF(#REF!,"*-Si-VEQ-*-"&amp;$A347&amp;"-"&amp;$AJ$2,#REF!)</f>
        <v>#REF!</v>
      </c>
      <c r="AZ347" s="20" t="e">
        <f>(SUMIF(#REF!,"*-Si-VEQ-*-"&amp;$A347&amp;"-"&amp;$AJ$2,#REF!)*AZ$6-SUMIF(#REF!,"*-Si-VEQ-*-"&amp;$A347&amp;"-"&amp;$AJ$2,#REF!)*AY$6)/AZ$5</f>
        <v>#REF!</v>
      </c>
      <c r="BA347" s="20" t="e">
        <f>(SUMIF(#REF!,"*-Si-VEQ-*-"&amp;$A347&amp;"-"&amp;$AJ$2,#REF!)*BA$6-SUMIF(#REF!,"*-Si-VEQ-*-"&amp;$A347&amp;"-"&amp;$AJ$2,#REF!)*AZ$6)/BA$5</f>
        <v>#REF!</v>
      </c>
      <c r="BB347" s="20" t="e">
        <f>(SUMIF(#REF!,"*-Si-VEQ-*-"&amp;$A347&amp;"-"&amp;$AJ$2,#REF!)*BB$6-SUMIF(#REF!,"*-Si-VEQ-*-"&amp;$A347&amp;"-"&amp;$AJ$2,#REF!)*BA$6)/BB$5</f>
        <v>#REF!</v>
      </c>
      <c r="BC347" s="20" t="e">
        <f>(SUMIF(#REF!,"*-Si-VEQ-*-"&amp;$A347&amp;"-"&amp;$AJ$2,#REF!)*BC$6-SUMIF(#REF!,"*-Si-VEQ-*-"&amp;$A347&amp;"-"&amp;$AJ$2,#REF!)*BB$6)/BC$5</f>
        <v>#REF!</v>
      </c>
      <c r="BD347" s="20" t="e">
        <f>(SUMIF(#REF!,"*-Si-VEQ-*-"&amp;$A347&amp;"-"&amp;$AJ$2,#REF!)*BD$6-SUMIF(#REF!,"*-Si-VEQ-*-"&amp;$A347&amp;"-"&amp;$AJ$2,#REF!)*BC$6)/BD$5</f>
        <v>#REF!</v>
      </c>
      <c r="BE347" s="20" t="e">
        <f>(SUMIF(#REF!,"*-Si-VEQ-*-"&amp;$A347&amp;"-"&amp;$AJ$2,#REF!)*BE$6-SUMIF(#REF!,"*-Si-VEQ-*-"&amp;$A347&amp;"-"&amp;$AJ$2,#REF!)*BD$6)/BE$5</f>
        <v>#REF!</v>
      </c>
      <c r="BF347" s="20" t="e">
        <f>(SUMIF(#REF!,"*-Si-VEQ-*-"&amp;$A347&amp;"-"&amp;$AJ$2,#REF!)*BF$6-SUMIF(#REF!,"*-Si-VEQ-*-"&amp;$A347&amp;"-"&amp;$AJ$2,#REF!)*BE$6)/BF$5</f>
        <v>#REF!</v>
      </c>
      <c r="BG347" s="20" t="e">
        <f>(SUMIF(#REF!,"*-Si-VEQ-*-"&amp;$A347&amp;"-"&amp;$AJ$2,#REF!)*BG$6-SUMIF(#REF!,"*-Si-VEQ-*-"&amp;$A347&amp;"-"&amp;$AJ$2,#REF!)*BF$6)/BG$5</f>
        <v>#REF!</v>
      </c>
      <c r="BH347" s="20" t="e">
        <f>(SUMIF(#REF!,"*-Si-VEQ-*-"&amp;$A347&amp;"-"&amp;$AJ$2,#REF!)*BH$6-SUMIF(#REF!,"*-Si-VEQ-*-"&amp;$A347&amp;"-"&amp;$AJ$2,#REF!)*BG$6)/BH$5</f>
        <v>#REF!</v>
      </c>
      <c r="BI347" s="20" t="e">
        <f>(SUMIF(#REF!,"*-Si-VEQ-*-"&amp;$A347&amp;"-"&amp;$AJ$2,#REF!)*BI$6-SUMIF(#REF!,"*-Si-VEQ-*-"&amp;$A347&amp;"-"&amp;$AJ$2,#REF!)*BH$6)/BI$5</f>
        <v>#REF!</v>
      </c>
      <c r="BJ347" s="20" t="e">
        <f>(SUMIF(#REF!,"*-Si-VEQ-*-"&amp;$A347&amp;"-"&amp;$AJ$2,#REF!)*BJ$6-SUMIF(#REF!,"*-Si-VEQ-*-"&amp;$A347&amp;"-"&amp;$AJ$2,#REF!)*BI$6)/BJ$5</f>
        <v>#REF!</v>
      </c>
      <c r="BL347" s="25" t="e">
        <f>SUMIF(#REF!,"*-Si-USD-*-"&amp;$A347&amp;"-"&amp;$AJ$2,#REF!)</f>
        <v>#REF!</v>
      </c>
      <c r="BM347" s="21" t="e">
        <f>SUMIF(#REF!,"*-Si-USD-*-"&amp;$A347&amp;"-"&amp;$AJ$2,#REF!)</f>
        <v>#REF!</v>
      </c>
      <c r="BN347" s="21" t="e">
        <f>(SUMIF(#REF!,"*-Si-USD-*-"&amp;$A347&amp;"-"&amp;$AJ$2,#REF!)*BN$6-SUMIF(#REF!,"*-Si-USD-*-"&amp;$A347&amp;"-"&amp;$AJ$2,#REF!)*BM$6)/BN$5</f>
        <v>#REF!</v>
      </c>
      <c r="BO347" s="21" t="e">
        <f>(SUMIF(#REF!,"*-Si-USD-*-"&amp;$A347&amp;"-"&amp;$AJ$2,#REF!)*BO$6-SUMIF(#REF!,"*-Si-USD-*-"&amp;$A347&amp;"-"&amp;$AJ$2,#REF!)*BN$6)/BO$5</f>
        <v>#REF!</v>
      </c>
      <c r="BP347" s="21" t="e">
        <f>(SUMIF(#REF!,"*-Si-USD-*-"&amp;$A347&amp;"-"&amp;$AJ$2,#REF!)*BP$6-SUMIF(#REF!,"*-Si-USD-*-"&amp;$A347&amp;"-"&amp;$AJ$2,#REF!)*BO$6)/BP$5</f>
        <v>#REF!</v>
      </c>
      <c r="BQ347" s="21" t="e">
        <f>(SUMIF(#REF!,"*-Si-USD-*-"&amp;$A347&amp;"-"&amp;$AJ$2,#REF!)*BQ$6-SUMIF(#REF!,"*-Si-USD-*-"&amp;$A347&amp;"-"&amp;$AJ$2,#REF!)*BP$6)/BQ$5</f>
        <v>#REF!</v>
      </c>
      <c r="BR347" s="21" t="e">
        <f>(SUMIF(#REF!,"*-Si-USD-*-"&amp;$A347&amp;"-"&amp;$AJ$2,#REF!)*BR$6-SUMIF(#REF!,"*-Si-USD-*-"&amp;$A347&amp;"-"&amp;$AJ$2,#REF!)*BQ$6)/BR$5</f>
        <v>#REF!</v>
      </c>
      <c r="BS347" s="21" t="e">
        <f>(SUMIF(#REF!,"*-Si-USD-*-"&amp;$A347&amp;"-"&amp;$AJ$2,#REF!)*BS$6-SUMIF(#REF!,"*-Si-USD-*-"&amp;$A347&amp;"-"&amp;$AJ$2,#REF!)*BR$6)/BS$5</f>
        <v>#REF!</v>
      </c>
      <c r="BT347" s="21" t="e">
        <f>(SUMIF(#REF!,"*-Si-USD-*-"&amp;$A347&amp;"-"&amp;$AJ$2,#REF!)*BT$6-SUMIF(#REF!,"*-Si-USD-*-"&amp;$A347&amp;"-"&amp;$AJ$2,#REF!)*BS$6)/BT$5</f>
        <v>#REF!</v>
      </c>
      <c r="BU347" s="21" t="e">
        <f>(SUMIF(#REF!,"*-Si-USD-*-"&amp;$A347&amp;"-"&amp;$AJ$2,#REF!)*BU$6-SUMIF(#REF!,"*-Si-USD-*-"&amp;$A347&amp;"-"&amp;$AJ$2,#REF!)*BT$6)/BU$5</f>
        <v>#REF!</v>
      </c>
      <c r="BV347" s="21" t="e">
        <f>(SUMIF(#REF!,"*-Si-USD-*-"&amp;$A347&amp;"-"&amp;$AJ$2,#REF!)*BV$6-SUMIF(#REF!,"*-Si-USD-*-"&amp;$A347&amp;"-"&amp;$AJ$2,#REF!)*BU$6)/BV$5</f>
        <v>#REF!</v>
      </c>
      <c r="BW347" s="21" t="e">
        <f>(SUMIF(#REF!,"*-Si-USD-*-"&amp;$A347&amp;"-"&amp;$AJ$2,#REF!)*BW$6-SUMIF(#REF!,"*-Si-USD-*-"&amp;$A347&amp;"-"&amp;$AJ$2,#REF!)*BV$6)/BW$5</f>
        <v>#REF!</v>
      </c>
      <c r="BX347" s="21" t="e">
        <f>(SUMIF(#REF!,"*-Si-USD-*-"&amp;$A347&amp;"-"&amp;$AJ$2,#REF!)*BX$6-SUMIF(#REF!,"*-Si-USD-*-"&amp;$A347&amp;"-"&amp;$AJ$2,#REF!)*BW$6)/BX$5</f>
        <v>#REF!</v>
      </c>
      <c r="CB347" s="28">
        <f>IFERROR(1000*SUMIF(#REF!,"*-Si-*-Si-"&amp;$A347&amp;"-"&amp;$AJ$2,#REF!)/(SUM(CC347:CE347)*$BX$6),0)</f>
        <v>0</v>
      </c>
      <c r="CC347" s="22" t="e">
        <f>SUMIF(#REF!,"*-Si-VEF-Si-"&amp;$A347&amp;"-"&amp;$AJ$2,#REF!)</f>
        <v>#REF!</v>
      </c>
      <c r="CD347" s="23" t="e">
        <f>SUMIF(#REF!,"*-Si-VEQ-Si-"&amp;$A347&amp;"-"&amp;$AJ$2,#REF!)</f>
        <v>#REF!</v>
      </c>
      <c r="CE347" s="24" t="e">
        <f>SUMIF(#REF!,"*-Si-USD-Si-"&amp;$A347&amp;"-"&amp;$AJ$2,#REF!)</f>
        <v>#REF!</v>
      </c>
      <c r="CI347" s="15" t="str">
        <f t="shared" si="61"/>
        <v>E347</v>
      </c>
      <c r="CK347" s="16">
        <v>5</v>
      </c>
      <c r="CL347" s="16">
        <v>4</v>
      </c>
      <c r="CM347" s="16">
        <v>4</v>
      </c>
    </row>
    <row r="348" spans="1:91" ht="20.100000000000001" customHeight="1" x14ac:dyDescent="0.25">
      <c r="A348" s="18" t="s">
        <v>525</v>
      </c>
      <c r="E348" s="15" t="s">
        <v>525</v>
      </c>
      <c r="G348" s="15" t="str">
        <f t="shared" si="62"/>
        <v>D348</v>
      </c>
      <c r="I348" s="27">
        <f ca="1">IFERROR(1000*SUMIF(#REF!,"*-Si-*-*-"&amp;$A348&amp;"-"&amp;J$2,INDIRECT("'BD Ppto'!"&amp;#REF!))/(SUM(J348:L348)*L$415),0)</f>
        <v>0</v>
      </c>
      <c r="J348" s="19" t="e">
        <f ca="1">SUMIF(#REF!,"*-Si-VEF-*-"&amp;$A348&amp;"-"&amp;$J$2,INDIRECT("'BD Ppto'!"&amp;#REF!))</f>
        <v>#REF!</v>
      </c>
      <c r="K348" s="20" t="e">
        <f ca="1">SUMIF(#REF!,"*-Si-VEQ-*-"&amp;$A348&amp;"-"&amp;$J$2,INDIRECT("'BD Ppto'!"&amp;#REF!))</f>
        <v>#REF!</v>
      </c>
      <c r="L348" s="21" t="e">
        <f ca="1">SUMIF(#REF!,"*-Si-USD-*-"&amp;$A348&amp;"-"&amp;$J$2,INDIRECT("'BD Ppto'!"&amp;#REF!))</f>
        <v>#REF!</v>
      </c>
      <c r="N348" s="27">
        <f ca="1">IFERROR(1000*SUMIF(#REF!,"*-Si-*-*-"&amp;$A348&amp;"-"&amp;O$2,INDIRECT("'BD Ppto'!"&amp;#REF!))/(SUM(O348:Q348)*Q$415),0)</f>
        <v>0</v>
      </c>
      <c r="O348" s="19" t="e">
        <f ca="1">SUMIF(#REF!,"*-Si-VEF-*-"&amp;$A348&amp;"-"&amp;O$2,INDIRECT("'BD Ppto'!"&amp;#REF!))</f>
        <v>#REF!</v>
      </c>
      <c r="P348" s="20" t="e">
        <f ca="1">SUMIF(#REF!,"*-Si-VEQ-*-"&amp;$A348&amp;"-"&amp;O$2,INDIRECT("'BD Ppto'!"&amp;#REF!))</f>
        <v>#REF!</v>
      </c>
      <c r="Q348" s="21" t="e">
        <f ca="1">SUMIF(#REF!,"*-Si-USD-*-"&amp;$A348&amp;"-"&amp;O$2,INDIRECT("'BD Ppto'!"&amp;#REF!))</f>
        <v>#REF!</v>
      </c>
      <c r="S348" s="27">
        <f ca="1">IFERROR(1000*SUMIF(#REF!,"*-Si-*-*-"&amp;$A348&amp;"-"&amp;T$2,INDIRECT("'BD Ppto'!"&amp;#REF!))/(SUM(T348:V348)*V$415),0)</f>
        <v>0</v>
      </c>
      <c r="T348" s="19" t="e">
        <f ca="1">SUMIF(#REF!,"*-Si-VEF-*-"&amp;$A348&amp;"-"&amp;T$2,INDIRECT("'BD Ppto'!"&amp;#REF!))</f>
        <v>#REF!</v>
      </c>
      <c r="U348" s="20" t="e">
        <f ca="1">SUMIF(#REF!,"*-Si-VEQ-*-"&amp;$A348&amp;"-"&amp;T$2,INDIRECT("'BD Ppto'!"&amp;#REF!))</f>
        <v>#REF!</v>
      </c>
      <c r="V348" s="21" t="e">
        <f ca="1">SUMIF(#REF!,"*-Si-USD-*-"&amp;$A348&amp;"-"&amp;T$2,INDIRECT("'BD Ppto'!"&amp;#REF!))</f>
        <v>#REF!</v>
      </c>
      <c r="X348" s="27">
        <f ca="1">IFERROR(1000*SUMIF(#REF!,"*-Si-*-*-"&amp;$A348&amp;"-"&amp;Y$2,INDIRECT("'BD Ppto'!"&amp;#REF!))/(SUM(Y348:AA348)*AA$415),0)</f>
        <v>0</v>
      </c>
      <c r="Y348" s="19" t="e">
        <f ca="1">SUMIF(#REF!,"*-Si-VEF-*-"&amp;$A348&amp;"-"&amp;Y$2,INDIRECT("'BD Ppto'!"&amp;#REF!))</f>
        <v>#REF!</v>
      </c>
      <c r="Z348" s="20" t="e">
        <f ca="1">SUMIF(#REF!,"*-Si-VEQ-*-"&amp;$A348&amp;"-"&amp;Y$2,INDIRECT("'BD Ppto'!"&amp;#REF!))</f>
        <v>#REF!</v>
      </c>
      <c r="AA348" s="21" t="e">
        <f ca="1">SUMIF(#REF!,"*-Si-USD-*-"&amp;$A348&amp;"-"&amp;Y$2,INDIRECT("'BD Ppto'!"&amp;#REF!))</f>
        <v>#REF!</v>
      </c>
      <c r="AC348" s="28">
        <f ca="1">IFERROR(1000*SUMIF(#REF!,"*-Si-*-Si-"&amp;$A348&amp;"-"&amp;AD$2,INDIRECT("'BD Ppto'!"&amp;#REF!))/(SUM(AD348:AF348)*AF$415),0)</f>
        <v>0</v>
      </c>
      <c r="AD348" s="22" t="e">
        <f ca="1">SUMIF(#REF!,"*-Si-VEF-Si-"&amp;$A348&amp;"-"&amp;AD$2,INDIRECT("'BD Ppto'!"&amp;#REF!))</f>
        <v>#REF!</v>
      </c>
      <c r="AE348" s="23" t="e">
        <f ca="1">SUMIF(#REF!,"*-Si-VEQ-Si-"&amp;$A348&amp;"-"&amp;AD$2,INDIRECT("'BD Ppto'!"&amp;#REF!))</f>
        <v>#REF!</v>
      </c>
      <c r="AF348" s="24" t="e">
        <f ca="1">SUMIF(#REF!,"*-Si-USD-Si-"&amp;$A348&amp;"-"&amp;AD$2,INDIRECT("'BD Ppto'!"&amp;#REF!))</f>
        <v>#REF!</v>
      </c>
      <c r="AI348" s="27">
        <f>IFERROR(1000*SUMIF(#REF!,"*-Si-*-*-"&amp;$A348&amp;"-"&amp;$AJ$2,#REF!)/((SUMIF(#REF!,"*-Si-*-*-"&amp;$A348&amp;"-"&amp;$AJ$2,#REF!))*$AV$6),0)</f>
        <v>0</v>
      </c>
      <c r="AJ348" s="25" t="e">
        <f>SUMIF(#REF!,"*-Si-VEF-*-"&amp;$A348&amp;"-"&amp;$AJ$2,#REF!)</f>
        <v>#REF!</v>
      </c>
      <c r="AK348" s="19" t="e">
        <f>SUMIF(#REF!,"*-Si-VEF-*-"&amp;$A348&amp;"-"&amp;$AJ$2,#REF!)</f>
        <v>#REF!</v>
      </c>
      <c r="AL348" s="19" t="e">
        <f>(SUMIF(#REF!,"*-Si-VEF-*-"&amp;$A348&amp;"-"&amp;$AJ$2,#REF!)*AL$6-SUMIF(#REF!,"*-Si-VEF-*-"&amp;$A348&amp;"-"&amp;$AJ$2,#REF!)*AK$6)/AL$5</f>
        <v>#REF!</v>
      </c>
      <c r="AM348" s="19" t="e">
        <f>(SUMIF(#REF!,"*-Si-VEF-*-"&amp;$A348&amp;"-"&amp;$AJ$2,#REF!)*AM$6-SUMIF(#REF!,"*-Si-VEF-*-"&amp;$A348&amp;"-"&amp;$AJ$2,#REF!)*AL$6)/AM$5</f>
        <v>#REF!</v>
      </c>
      <c r="AN348" s="19" t="e">
        <f>(SUMIF(#REF!,"*-Si-VEF-*-"&amp;$A348&amp;"-"&amp;$AJ$2,#REF!)*AN$6-SUMIF(#REF!,"*-Si-VEF-*-"&amp;$A348&amp;"-"&amp;$AJ$2,#REF!)*AM$6)/AN$5</f>
        <v>#REF!</v>
      </c>
      <c r="AO348" s="19" t="e">
        <f>(SUMIF(#REF!,"*-Si-VEF-*-"&amp;$A348&amp;"-"&amp;$AJ$2,#REF!)*AO$6-SUMIF(#REF!,"*-Si-VEF-*-"&amp;$A348&amp;"-"&amp;$AJ$2,#REF!)*AN$6)/AO$5</f>
        <v>#REF!</v>
      </c>
      <c r="AP348" s="19" t="e">
        <f>(SUMIF(#REF!,"*-Si-VEF-*-"&amp;$A348&amp;"-"&amp;$AJ$2,#REF!)*AP$6-SUMIF(#REF!,"*-Si-VEF-*-"&amp;$A348&amp;"-"&amp;$AJ$2,#REF!)*AO$6)/AP$5</f>
        <v>#REF!</v>
      </c>
      <c r="AQ348" s="19" t="e">
        <f>(SUMIF(#REF!,"*-Si-VEF-*-"&amp;$A348&amp;"-"&amp;$AJ$2,#REF!)*AQ$6-SUMIF(#REF!,"*-Si-VEF-*-"&amp;$A348&amp;"-"&amp;$AJ$2,#REF!)*AP$6)/AQ$5</f>
        <v>#REF!</v>
      </c>
      <c r="AR348" s="19" t="e">
        <f>(SUMIF(#REF!,"*-Si-VEF-*-"&amp;$A348&amp;"-"&amp;$AJ$2,#REF!)*AR$6-SUMIF(#REF!,"*-Si-VEF-*-"&amp;$A348&amp;"-"&amp;$AJ$2,#REF!)*AQ$6)/AR$5</f>
        <v>#REF!</v>
      </c>
      <c r="AS348" s="19" t="e">
        <f>(SUMIF(#REF!,"*-Si-VEF-*-"&amp;$A348&amp;"-"&amp;$AJ$2,#REF!)*AS$6-SUMIF(#REF!,"*-Si-VEF-*-"&amp;$A348&amp;"-"&amp;$AJ$2,#REF!)*AR$6)/AS$5</f>
        <v>#REF!</v>
      </c>
      <c r="AT348" s="19" t="e">
        <f>(SUMIF(#REF!,"*-Si-VEF-*-"&amp;$A348&amp;"-"&amp;$AJ$2,#REF!)*AT$6-SUMIF(#REF!,"*-Si-VEF-*-"&amp;$A348&amp;"-"&amp;$AJ$2,#REF!)*AS$6)/AT$5</f>
        <v>#REF!</v>
      </c>
      <c r="AU348" s="19" t="e">
        <f>(SUMIF(#REF!,"*-Si-VEF-*-"&amp;$A348&amp;"-"&amp;$AJ$2,#REF!)*AU$6-SUMIF(#REF!,"*-Si-VEF-*-"&amp;$A348&amp;"-"&amp;$AJ$2,#REF!)*AT$6)/AU$5</f>
        <v>#REF!</v>
      </c>
      <c r="AV348" s="19" t="e">
        <f>(SUMIF(#REF!,"*-Si-VEF-*-"&amp;$A348&amp;"-"&amp;$AJ$2,#REF!)*AV$6-SUMIF(#REF!,"*-Si-VEF-*-"&amp;$A348&amp;"-"&amp;$AJ$2,#REF!)*AU$6)/AV$5</f>
        <v>#REF!</v>
      </c>
      <c r="AX348" s="25" t="e">
        <f>SUMIF(#REF!,"*-Si-VEQ-*-"&amp;$A348&amp;"-"&amp;$AJ$2,#REF!)</f>
        <v>#REF!</v>
      </c>
      <c r="AY348" s="20" t="e">
        <f>SUMIF(#REF!,"*-Si-VEQ-*-"&amp;$A348&amp;"-"&amp;$AJ$2,#REF!)</f>
        <v>#REF!</v>
      </c>
      <c r="AZ348" s="20" t="e">
        <f>(SUMIF(#REF!,"*-Si-VEQ-*-"&amp;$A348&amp;"-"&amp;$AJ$2,#REF!)*AZ$6-SUMIF(#REF!,"*-Si-VEQ-*-"&amp;$A348&amp;"-"&amp;$AJ$2,#REF!)*AY$6)/AZ$5</f>
        <v>#REF!</v>
      </c>
      <c r="BA348" s="20" t="e">
        <f>(SUMIF(#REF!,"*-Si-VEQ-*-"&amp;$A348&amp;"-"&amp;$AJ$2,#REF!)*BA$6-SUMIF(#REF!,"*-Si-VEQ-*-"&amp;$A348&amp;"-"&amp;$AJ$2,#REF!)*AZ$6)/BA$5</f>
        <v>#REF!</v>
      </c>
      <c r="BB348" s="20" t="e">
        <f>(SUMIF(#REF!,"*-Si-VEQ-*-"&amp;$A348&amp;"-"&amp;$AJ$2,#REF!)*BB$6-SUMIF(#REF!,"*-Si-VEQ-*-"&amp;$A348&amp;"-"&amp;$AJ$2,#REF!)*BA$6)/BB$5</f>
        <v>#REF!</v>
      </c>
      <c r="BC348" s="20" t="e">
        <f>(SUMIF(#REF!,"*-Si-VEQ-*-"&amp;$A348&amp;"-"&amp;$AJ$2,#REF!)*BC$6-SUMIF(#REF!,"*-Si-VEQ-*-"&amp;$A348&amp;"-"&amp;$AJ$2,#REF!)*BB$6)/BC$5</f>
        <v>#REF!</v>
      </c>
      <c r="BD348" s="20" t="e">
        <f>(SUMIF(#REF!,"*-Si-VEQ-*-"&amp;$A348&amp;"-"&amp;$AJ$2,#REF!)*BD$6-SUMIF(#REF!,"*-Si-VEQ-*-"&amp;$A348&amp;"-"&amp;$AJ$2,#REF!)*BC$6)/BD$5</f>
        <v>#REF!</v>
      </c>
      <c r="BE348" s="20" t="e">
        <f>(SUMIF(#REF!,"*-Si-VEQ-*-"&amp;$A348&amp;"-"&amp;$AJ$2,#REF!)*BE$6-SUMIF(#REF!,"*-Si-VEQ-*-"&amp;$A348&amp;"-"&amp;$AJ$2,#REF!)*BD$6)/BE$5</f>
        <v>#REF!</v>
      </c>
      <c r="BF348" s="20" t="e">
        <f>(SUMIF(#REF!,"*-Si-VEQ-*-"&amp;$A348&amp;"-"&amp;$AJ$2,#REF!)*BF$6-SUMIF(#REF!,"*-Si-VEQ-*-"&amp;$A348&amp;"-"&amp;$AJ$2,#REF!)*BE$6)/BF$5</f>
        <v>#REF!</v>
      </c>
      <c r="BG348" s="20" t="e">
        <f>(SUMIF(#REF!,"*-Si-VEQ-*-"&amp;$A348&amp;"-"&amp;$AJ$2,#REF!)*BG$6-SUMIF(#REF!,"*-Si-VEQ-*-"&amp;$A348&amp;"-"&amp;$AJ$2,#REF!)*BF$6)/BG$5</f>
        <v>#REF!</v>
      </c>
      <c r="BH348" s="20" t="e">
        <f>(SUMIF(#REF!,"*-Si-VEQ-*-"&amp;$A348&amp;"-"&amp;$AJ$2,#REF!)*BH$6-SUMIF(#REF!,"*-Si-VEQ-*-"&amp;$A348&amp;"-"&amp;$AJ$2,#REF!)*BG$6)/BH$5</f>
        <v>#REF!</v>
      </c>
      <c r="BI348" s="20" t="e">
        <f>(SUMIF(#REF!,"*-Si-VEQ-*-"&amp;$A348&amp;"-"&amp;$AJ$2,#REF!)*BI$6-SUMIF(#REF!,"*-Si-VEQ-*-"&amp;$A348&amp;"-"&amp;$AJ$2,#REF!)*BH$6)/BI$5</f>
        <v>#REF!</v>
      </c>
      <c r="BJ348" s="20" t="e">
        <f>(SUMIF(#REF!,"*-Si-VEQ-*-"&amp;$A348&amp;"-"&amp;$AJ$2,#REF!)*BJ$6-SUMIF(#REF!,"*-Si-VEQ-*-"&amp;$A348&amp;"-"&amp;$AJ$2,#REF!)*BI$6)/BJ$5</f>
        <v>#REF!</v>
      </c>
      <c r="BL348" s="25" t="e">
        <f>SUMIF(#REF!,"*-Si-USD-*-"&amp;$A348&amp;"-"&amp;$AJ$2,#REF!)</f>
        <v>#REF!</v>
      </c>
      <c r="BM348" s="21" t="e">
        <f>SUMIF(#REF!,"*-Si-USD-*-"&amp;$A348&amp;"-"&amp;$AJ$2,#REF!)</f>
        <v>#REF!</v>
      </c>
      <c r="BN348" s="21" t="e">
        <f>(SUMIF(#REF!,"*-Si-USD-*-"&amp;$A348&amp;"-"&amp;$AJ$2,#REF!)*BN$6-SUMIF(#REF!,"*-Si-USD-*-"&amp;$A348&amp;"-"&amp;$AJ$2,#REF!)*BM$6)/BN$5</f>
        <v>#REF!</v>
      </c>
      <c r="BO348" s="21" t="e">
        <f>(SUMIF(#REF!,"*-Si-USD-*-"&amp;$A348&amp;"-"&amp;$AJ$2,#REF!)*BO$6-SUMIF(#REF!,"*-Si-USD-*-"&amp;$A348&amp;"-"&amp;$AJ$2,#REF!)*BN$6)/BO$5</f>
        <v>#REF!</v>
      </c>
      <c r="BP348" s="21" t="e">
        <f>(SUMIF(#REF!,"*-Si-USD-*-"&amp;$A348&amp;"-"&amp;$AJ$2,#REF!)*BP$6-SUMIF(#REF!,"*-Si-USD-*-"&amp;$A348&amp;"-"&amp;$AJ$2,#REF!)*BO$6)/BP$5</f>
        <v>#REF!</v>
      </c>
      <c r="BQ348" s="21" t="e">
        <f>(SUMIF(#REF!,"*-Si-USD-*-"&amp;$A348&amp;"-"&amp;$AJ$2,#REF!)*BQ$6-SUMIF(#REF!,"*-Si-USD-*-"&amp;$A348&amp;"-"&amp;$AJ$2,#REF!)*BP$6)/BQ$5</f>
        <v>#REF!</v>
      </c>
      <c r="BR348" s="21" t="e">
        <f>(SUMIF(#REF!,"*-Si-USD-*-"&amp;$A348&amp;"-"&amp;$AJ$2,#REF!)*BR$6-SUMIF(#REF!,"*-Si-USD-*-"&amp;$A348&amp;"-"&amp;$AJ$2,#REF!)*BQ$6)/BR$5</f>
        <v>#REF!</v>
      </c>
      <c r="BS348" s="21" t="e">
        <f>(SUMIF(#REF!,"*-Si-USD-*-"&amp;$A348&amp;"-"&amp;$AJ$2,#REF!)*BS$6-SUMIF(#REF!,"*-Si-USD-*-"&amp;$A348&amp;"-"&amp;$AJ$2,#REF!)*BR$6)/BS$5</f>
        <v>#REF!</v>
      </c>
      <c r="BT348" s="21" t="e">
        <f>(SUMIF(#REF!,"*-Si-USD-*-"&amp;$A348&amp;"-"&amp;$AJ$2,#REF!)*BT$6-SUMIF(#REF!,"*-Si-USD-*-"&amp;$A348&amp;"-"&amp;$AJ$2,#REF!)*BS$6)/BT$5</f>
        <v>#REF!</v>
      </c>
      <c r="BU348" s="21" t="e">
        <f>(SUMIF(#REF!,"*-Si-USD-*-"&amp;$A348&amp;"-"&amp;$AJ$2,#REF!)*BU$6-SUMIF(#REF!,"*-Si-USD-*-"&amp;$A348&amp;"-"&amp;$AJ$2,#REF!)*BT$6)/BU$5</f>
        <v>#REF!</v>
      </c>
      <c r="BV348" s="21" t="e">
        <f>(SUMIF(#REF!,"*-Si-USD-*-"&amp;$A348&amp;"-"&amp;$AJ$2,#REF!)*BV$6-SUMIF(#REF!,"*-Si-USD-*-"&amp;$A348&amp;"-"&amp;$AJ$2,#REF!)*BU$6)/BV$5</f>
        <v>#REF!</v>
      </c>
      <c r="BW348" s="21" t="e">
        <f>(SUMIF(#REF!,"*-Si-USD-*-"&amp;$A348&amp;"-"&amp;$AJ$2,#REF!)*BW$6-SUMIF(#REF!,"*-Si-USD-*-"&amp;$A348&amp;"-"&amp;$AJ$2,#REF!)*BV$6)/BW$5</f>
        <v>#REF!</v>
      </c>
      <c r="BX348" s="21" t="e">
        <f>(SUMIF(#REF!,"*-Si-USD-*-"&amp;$A348&amp;"-"&amp;$AJ$2,#REF!)*BX$6-SUMIF(#REF!,"*-Si-USD-*-"&amp;$A348&amp;"-"&amp;$AJ$2,#REF!)*BW$6)/BX$5</f>
        <v>#REF!</v>
      </c>
      <c r="CB348" s="28">
        <f>IFERROR(1000*SUMIF(#REF!,"*-Si-*-Si-"&amp;$A348&amp;"-"&amp;$AJ$2,#REF!)/(SUM(CC348:CE348)*$BX$6),0)</f>
        <v>0</v>
      </c>
      <c r="CC348" s="22" t="e">
        <f>SUMIF(#REF!,"*-Si-VEF-Si-"&amp;$A348&amp;"-"&amp;$AJ$2,#REF!)</f>
        <v>#REF!</v>
      </c>
      <c r="CD348" s="23" t="e">
        <f>SUMIF(#REF!,"*-Si-VEQ-Si-"&amp;$A348&amp;"-"&amp;$AJ$2,#REF!)</f>
        <v>#REF!</v>
      </c>
      <c r="CE348" s="24" t="e">
        <f>SUMIF(#REF!,"*-Si-USD-Si-"&amp;$A348&amp;"-"&amp;$AJ$2,#REF!)</f>
        <v>#REF!</v>
      </c>
      <c r="CI348" s="15" t="str">
        <f t="shared" si="61"/>
        <v>E348</v>
      </c>
      <c r="CK348" s="16">
        <v>5</v>
      </c>
      <c r="CL348" s="16">
        <v>4</v>
      </c>
      <c r="CM348" s="16">
        <v>4</v>
      </c>
    </row>
    <row r="349" spans="1:91" ht="20.100000000000001" customHeight="1" x14ac:dyDescent="0.25">
      <c r="A349" s="18" t="s">
        <v>526</v>
      </c>
      <c r="E349" s="15" t="s">
        <v>526</v>
      </c>
      <c r="G349" s="15" t="str">
        <f t="shared" si="62"/>
        <v>D349</v>
      </c>
      <c r="I349" s="27">
        <f ca="1">IFERROR(1000*SUMIF(#REF!,"*-Si-*-*-"&amp;$A349&amp;"-"&amp;J$2,INDIRECT("'BD Ppto'!"&amp;#REF!))/(SUM(J349:L349)*L$415),0)</f>
        <v>0</v>
      </c>
      <c r="J349" s="19" t="e">
        <f ca="1">SUMIF(#REF!,"*-Si-VEF-*-"&amp;$A349&amp;"-"&amp;$J$2,INDIRECT("'BD Ppto'!"&amp;#REF!))</f>
        <v>#REF!</v>
      </c>
      <c r="K349" s="20" t="e">
        <f ca="1">SUMIF(#REF!,"*-Si-VEQ-*-"&amp;$A349&amp;"-"&amp;$J$2,INDIRECT("'BD Ppto'!"&amp;#REF!))</f>
        <v>#REF!</v>
      </c>
      <c r="L349" s="21" t="e">
        <f ca="1">SUMIF(#REF!,"*-Si-USD-*-"&amp;$A349&amp;"-"&amp;$J$2,INDIRECT("'BD Ppto'!"&amp;#REF!))</f>
        <v>#REF!</v>
      </c>
      <c r="N349" s="27">
        <f ca="1">IFERROR(1000*SUMIF(#REF!,"*-Si-*-*-"&amp;$A349&amp;"-"&amp;O$2,INDIRECT("'BD Ppto'!"&amp;#REF!))/(SUM(O349:Q349)*Q$415),0)</f>
        <v>0</v>
      </c>
      <c r="O349" s="19" t="e">
        <f ca="1">SUMIF(#REF!,"*-Si-VEF-*-"&amp;$A349&amp;"-"&amp;O$2,INDIRECT("'BD Ppto'!"&amp;#REF!))</f>
        <v>#REF!</v>
      </c>
      <c r="P349" s="20" t="e">
        <f ca="1">SUMIF(#REF!,"*-Si-VEQ-*-"&amp;$A349&amp;"-"&amp;O$2,INDIRECT("'BD Ppto'!"&amp;#REF!))</f>
        <v>#REF!</v>
      </c>
      <c r="Q349" s="21" t="e">
        <f ca="1">SUMIF(#REF!,"*-Si-USD-*-"&amp;$A349&amp;"-"&amp;O$2,INDIRECT("'BD Ppto'!"&amp;#REF!))</f>
        <v>#REF!</v>
      </c>
      <c r="S349" s="27">
        <f ca="1">IFERROR(1000*SUMIF(#REF!,"*-Si-*-*-"&amp;$A349&amp;"-"&amp;T$2,INDIRECT("'BD Ppto'!"&amp;#REF!))/(SUM(T349:V349)*V$415),0)</f>
        <v>0</v>
      </c>
      <c r="T349" s="19" t="e">
        <f ca="1">SUMIF(#REF!,"*-Si-VEF-*-"&amp;$A349&amp;"-"&amp;T$2,INDIRECT("'BD Ppto'!"&amp;#REF!))</f>
        <v>#REF!</v>
      </c>
      <c r="U349" s="20" t="e">
        <f ca="1">SUMIF(#REF!,"*-Si-VEQ-*-"&amp;$A349&amp;"-"&amp;T$2,INDIRECT("'BD Ppto'!"&amp;#REF!))</f>
        <v>#REF!</v>
      </c>
      <c r="V349" s="21" t="e">
        <f ca="1">SUMIF(#REF!,"*-Si-USD-*-"&amp;$A349&amp;"-"&amp;T$2,INDIRECT("'BD Ppto'!"&amp;#REF!))</f>
        <v>#REF!</v>
      </c>
      <c r="X349" s="27">
        <f ca="1">IFERROR(1000*SUMIF(#REF!,"*-Si-*-*-"&amp;$A349&amp;"-"&amp;Y$2,INDIRECT("'BD Ppto'!"&amp;#REF!))/(SUM(Y349:AA349)*AA$415),0)</f>
        <v>0</v>
      </c>
      <c r="Y349" s="19" t="e">
        <f ca="1">SUMIF(#REF!,"*-Si-VEF-*-"&amp;$A349&amp;"-"&amp;Y$2,INDIRECT("'BD Ppto'!"&amp;#REF!))</f>
        <v>#REF!</v>
      </c>
      <c r="Z349" s="20" t="e">
        <f ca="1">SUMIF(#REF!,"*-Si-VEQ-*-"&amp;$A349&amp;"-"&amp;Y$2,INDIRECT("'BD Ppto'!"&amp;#REF!))</f>
        <v>#REF!</v>
      </c>
      <c r="AA349" s="21" t="e">
        <f ca="1">SUMIF(#REF!,"*-Si-USD-*-"&amp;$A349&amp;"-"&amp;Y$2,INDIRECT("'BD Ppto'!"&amp;#REF!))</f>
        <v>#REF!</v>
      </c>
      <c r="AC349" s="28">
        <f ca="1">IFERROR(1000*SUMIF(#REF!,"*-Si-*-Si-"&amp;$A349&amp;"-"&amp;AD$2,INDIRECT("'BD Ppto'!"&amp;#REF!))/(SUM(AD349:AF349)*AF$415),0)</f>
        <v>0</v>
      </c>
      <c r="AD349" s="22" t="e">
        <f ca="1">SUMIF(#REF!,"*-Si-VEF-Si-"&amp;$A349&amp;"-"&amp;AD$2,INDIRECT("'BD Ppto'!"&amp;#REF!))</f>
        <v>#REF!</v>
      </c>
      <c r="AE349" s="23" t="e">
        <f ca="1">SUMIF(#REF!,"*-Si-VEQ-Si-"&amp;$A349&amp;"-"&amp;AD$2,INDIRECT("'BD Ppto'!"&amp;#REF!))</f>
        <v>#REF!</v>
      </c>
      <c r="AF349" s="24" t="e">
        <f ca="1">SUMIF(#REF!,"*-Si-USD-Si-"&amp;$A349&amp;"-"&amp;AD$2,INDIRECT("'BD Ppto'!"&amp;#REF!))</f>
        <v>#REF!</v>
      </c>
      <c r="AI349" s="27">
        <f>IFERROR(1000*SUMIF(#REF!,"*-Si-*-*-"&amp;$A349&amp;"-"&amp;$AJ$2,#REF!)/((SUMIF(#REF!,"*-Si-*-*-"&amp;$A349&amp;"-"&amp;$AJ$2,#REF!))*$AV$6),0)</f>
        <v>0</v>
      </c>
      <c r="AJ349" s="25" t="e">
        <f>SUMIF(#REF!,"*-Si-VEF-*-"&amp;$A349&amp;"-"&amp;$AJ$2,#REF!)</f>
        <v>#REF!</v>
      </c>
      <c r="AK349" s="19" t="e">
        <f>SUMIF(#REF!,"*-Si-VEF-*-"&amp;$A349&amp;"-"&amp;$AJ$2,#REF!)</f>
        <v>#REF!</v>
      </c>
      <c r="AL349" s="19" t="e">
        <f>(SUMIF(#REF!,"*-Si-VEF-*-"&amp;$A349&amp;"-"&amp;$AJ$2,#REF!)*AL$6-SUMIF(#REF!,"*-Si-VEF-*-"&amp;$A349&amp;"-"&amp;$AJ$2,#REF!)*AK$6)/AL$5</f>
        <v>#REF!</v>
      </c>
      <c r="AM349" s="19" t="e">
        <f>(SUMIF(#REF!,"*-Si-VEF-*-"&amp;$A349&amp;"-"&amp;$AJ$2,#REF!)*AM$6-SUMIF(#REF!,"*-Si-VEF-*-"&amp;$A349&amp;"-"&amp;$AJ$2,#REF!)*AL$6)/AM$5</f>
        <v>#REF!</v>
      </c>
      <c r="AN349" s="19" t="e">
        <f>(SUMIF(#REF!,"*-Si-VEF-*-"&amp;$A349&amp;"-"&amp;$AJ$2,#REF!)*AN$6-SUMIF(#REF!,"*-Si-VEF-*-"&amp;$A349&amp;"-"&amp;$AJ$2,#REF!)*AM$6)/AN$5</f>
        <v>#REF!</v>
      </c>
      <c r="AO349" s="19" t="e">
        <f>(SUMIF(#REF!,"*-Si-VEF-*-"&amp;$A349&amp;"-"&amp;$AJ$2,#REF!)*AO$6-SUMIF(#REF!,"*-Si-VEF-*-"&amp;$A349&amp;"-"&amp;$AJ$2,#REF!)*AN$6)/AO$5</f>
        <v>#REF!</v>
      </c>
      <c r="AP349" s="19" t="e">
        <f>(SUMIF(#REF!,"*-Si-VEF-*-"&amp;$A349&amp;"-"&amp;$AJ$2,#REF!)*AP$6-SUMIF(#REF!,"*-Si-VEF-*-"&amp;$A349&amp;"-"&amp;$AJ$2,#REF!)*AO$6)/AP$5</f>
        <v>#REF!</v>
      </c>
      <c r="AQ349" s="19" t="e">
        <f>(SUMIF(#REF!,"*-Si-VEF-*-"&amp;$A349&amp;"-"&amp;$AJ$2,#REF!)*AQ$6-SUMIF(#REF!,"*-Si-VEF-*-"&amp;$A349&amp;"-"&amp;$AJ$2,#REF!)*AP$6)/AQ$5</f>
        <v>#REF!</v>
      </c>
      <c r="AR349" s="19" t="e">
        <f>(SUMIF(#REF!,"*-Si-VEF-*-"&amp;$A349&amp;"-"&amp;$AJ$2,#REF!)*AR$6-SUMIF(#REF!,"*-Si-VEF-*-"&amp;$A349&amp;"-"&amp;$AJ$2,#REF!)*AQ$6)/AR$5</f>
        <v>#REF!</v>
      </c>
      <c r="AS349" s="19" t="e">
        <f>(SUMIF(#REF!,"*-Si-VEF-*-"&amp;$A349&amp;"-"&amp;$AJ$2,#REF!)*AS$6-SUMIF(#REF!,"*-Si-VEF-*-"&amp;$A349&amp;"-"&amp;$AJ$2,#REF!)*AR$6)/AS$5</f>
        <v>#REF!</v>
      </c>
      <c r="AT349" s="19" t="e">
        <f>(SUMIF(#REF!,"*-Si-VEF-*-"&amp;$A349&amp;"-"&amp;$AJ$2,#REF!)*AT$6-SUMIF(#REF!,"*-Si-VEF-*-"&amp;$A349&amp;"-"&amp;$AJ$2,#REF!)*AS$6)/AT$5</f>
        <v>#REF!</v>
      </c>
      <c r="AU349" s="19" t="e">
        <f>(SUMIF(#REF!,"*-Si-VEF-*-"&amp;$A349&amp;"-"&amp;$AJ$2,#REF!)*AU$6-SUMIF(#REF!,"*-Si-VEF-*-"&amp;$A349&amp;"-"&amp;$AJ$2,#REF!)*AT$6)/AU$5</f>
        <v>#REF!</v>
      </c>
      <c r="AV349" s="19" t="e">
        <f>(SUMIF(#REF!,"*-Si-VEF-*-"&amp;$A349&amp;"-"&amp;$AJ$2,#REF!)*AV$6-SUMIF(#REF!,"*-Si-VEF-*-"&amp;$A349&amp;"-"&amp;$AJ$2,#REF!)*AU$6)/AV$5</f>
        <v>#REF!</v>
      </c>
      <c r="AX349" s="25" t="e">
        <f>SUMIF(#REF!,"*-Si-VEQ-*-"&amp;$A349&amp;"-"&amp;$AJ$2,#REF!)</f>
        <v>#REF!</v>
      </c>
      <c r="AY349" s="20" t="e">
        <f>SUMIF(#REF!,"*-Si-VEQ-*-"&amp;$A349&amp;"-"&amp;$AJ$2,#REF!)</f>
        <v>#REF!</v>
      </c>
      <c r="AZ349" s="20" t="e">
        <f>(SUMIF(#REF!,"*-Si-VEQ-*-"&amp;$A349&amp;"-"&amp;$AJ$2,#REF!)*AZ$6-SUMIF(#REF!,"*-Si-VEQ-*-"&amp;$A349&amp;"-"&amp;$AJ$2,#REF!)*AY$6)/AZ$5</f>
        <v>#REF!</v>
      </c>
      <c r="BA349" s="20" t="e">
        <f>(SUMIF(#REF!,"*-Si-VEQ-*-"&amp;$A349&amp;"-"&amp;$AJ$2,#REF!)*BA$6-SUMIF(#REF!,"*-Si-VEQ-*-"&amp;$A349&amp;"-"&amp;$AJ$2,#REF!)*AZ$6)/BA$5</f>
        <v>#REF!</v>
      </c>
      <c r="BB349" s="20" t="e">
        <f>(SUMIF(#REF!,"*-Si-VEQ-*-"&amp;$A349&amp;"-"&amp;$AJ$2,#REF!)*BB$6-SUMIF(#REF!,"*-Si-VEQ-*-"&amp;$A349&amp;"-"&amp;$AJ$2,#REF!)*BA$6)/BB$5</f>
        <v>#REF!</v>
      </c>
      <c r="BC349" s="20" t="e">
        <f>(SUMIF(#REF!,"*-Si-VEQ-*-"&amp;$A349&amp;"-"&amp;$AJ$2,#REF!)*BC$6-SUMIF(#REF!,"*-Si-VEQ-*-"&amp;$A349&amp;"-"&amp;$AJ$2,#REF!)*BB$6)/BC$5</f>
        <v>#REF!</v>
      </c>
      <c r="BD349" s="20" t="e">
        <f>(SUMIF(#REF!,"*-Si-VEQ-*-"&amp;$A349&amp;"-"&amp;$AJ$2,#REF!)*BD$6-SUMIF(#REF!,"*-Si-VEQ-*-"&amp;$A349&amp;"-"&amp;$AJ$2,#REF!)*BC$6)/BD$5</f>
        <v>#REF!</v>
      </c>
      <c r="BE349" s="20" t="e">
        <f>(SUMIF(#REF!,"*-Si-VEQ-*-"&amp;$A349&amp;"-"&amp;$AJ$2,#REF!)*BE$6-SUMIF(#REF!,"*-Si-VEQ-*-"&amp;$A349&amp;"-"&amp;$AJ$2,#REF!)*BD$6)/BE$5</f>
        <v>#REF!</v>
      </c>
      <c r="BF349" s="20" t="e">
        <f>(SUMIF(#REF!,"*-Si-VEQ-*-"&amp;$A349&amp;"-"&amp;$AJ$2,#REF!)*BF$6-SUMIF(#REF!,"*-Si-VEQ-*-"&amp;$A349&amp;"-"&amp;$AJ$2,#REF!)*BE$6)/BF$5</f>
        <v>#REF!</v>
      </c>
      <c r="BG349" s="20" t="e">
        <f>(SUMIF(#REF!,"*-Si-VEQ-*-"&amp;$A349&amp;"-"&amp;$AJ$2,#REF!)*BG$6-SUMIF(#REF!,"*-Si-VEQ-*-"&amp;$A349&amp;"-"&amp;$AJ$2,#REF!)*BF$6)/BG$5</f>
        <v>#REF!</v>
      </c>
      <c r="BH349" s="20" t="e">
        <f>(SUMIF(#REF!,"*-Si-VEQ-*-"&amp;$A349&amp;"-"&amp;$AJ$2,#REF!)*BH$6-SUMIF(#REF!,"*-Si-VEQ-*-"&amp;$A349&amp;"-"&amp;$AJ$2,#REF!)*BG$6)/BH$5</f>
        <v>#REF!</v>
      </c>
      <c r="BI349" s="20" t="e">
        <f>(SUMIF(#REF!,"*-Si-VEQ-*-"&amp;$A349&amp;"-"&amp;$AJ$2,#REF!)*BI$6-SUMIF(#REF!,"*-Si-VEQ-*-"&amp;$A349&amp;"-"&amp;$AJ$2,#REF!)*BH$6)/BI$5</f>
        <v>#REF!</v>
      </c>
      <c r="BJ349" s="20" t="e">
        <f>(SUMIF(#REF!,"*-Si-VEQ-*-"&amp;$A349&amp;"-"&amp;$AJ$2,#REF!)*BJ$6-SUMIF(#REF!,"*-Si-VEQ-*-"&amp;$A349&amp;"-"&amp;$AJ$2,#REF!)*BI$6)/BJ$5</f>
        <v>#REF!</v>
      </c>
      <c r="BL349" s="25" t="e">
        <f>SUMIF(#REF!,"*-Si-USD-*-"&amp;$A349&amp;"-"&amp;$AJ$2,#REF!)</f>
        <v>#REF!</v>
      </c>
      <c r="BM349" s="21" t="e">
        <f>SUMIF(#REF!,"*-Si-USD-*-"&amp;$A349&amp;"-"&amp;$AJ$2,#REF!)</f>
        <v>#REF!</v>
      </c>
      <c r="BN349" s="21" t="e">
        <f>(SUMIF(#REF!,"*-Si-USD-*-"&amp;$A349&amp;"-"&amp;$AJ$2,#REF!)*BN$6-SUMIF(#REF!,"*-Si-USD-*-"&amp;$A349&amp;"-"&amp;$AJ$2,#REF!)*BM$6)/BN$5</f>
        <v>#REF!</v>
      </c>
      <c r="BO349" s="21" t="e">
        <f>(SUMIF(#REF!,"*-Si-USD-*-"&amp;$A349&amp;"-"&amp;$AJ$2,#REF!)*BO$6-SUMIF(#REF!,"*-Si-USD-*-"&amp;$A349&amp;"-"&amp;$AJ$2,#REF!)*BN$6)/BO$5</f>
        <v>#REF!</v>
      </c>
      <c r="BP349" s="21" t="e">
        <f>(SUMIF(#REF!,"*-Si-USD-*-"&amp;$A349&amp;"-"&amp;$AJ$2,#REF!)*BP$6-SUMIF(#REF!,"*-Si-USD-*-"&amp;$A349&amp;"-"&amp;$AJ$2,#REF!)*BO$6)/BP$5</f>
        <v>#REF!</v>
      </c>
      <c r="BQ349" s="21" t="e">
        <f>(SUMIF(#REF!,"*-Si-USD-*-"&amp;$A349&amp;"-"&amp;$AJ$2,#REF!)*BQ$6-SUMIF(#REF!,"*-Si-USD-*-"&amp;$A349&amp;"-"&amp;$AJ$2,#REF!)*BP$6)/BQ$5</f>
        <v>#REF!</v>
      </c>
      <c r="BR349" s="21" t="e">
        <f>(SUMIF(#REF!,"*-Si-USD-*-"&amp;$A349&amp;"-"&amp;$AJ$2,#REF!)*BR$6-SUMIF(#REF!,"*-Si-USD-*-"&amp;$A349&amp;"-"&amp;$AJ$2,#REF!)*BQ$6)/BR$5</f>
        <v>#REF!</v>
      </c>
      <c r="BS349" s="21" t="e">
        <f>(SUMIF(#REF!,"*-Si-USD-*-"&amp;$A349&amp;"-"&amp;$AJ$2,#REF!)*BS$6-SUMIF(#REF!,"*-Si-USD-*-"&amp;$A349&amp;"-"&amp;$AJ$2,#REF!)*BR$6)/BS$5</f>
        <v>#REF!</v>
      </c>
      <c r="BT349" s="21" t="e">
        <f>(SUMIF(#REF!,"*-Si-USD-*-"&amp;$A349&amp;"-"&amp;$AJ$2,#REF!)*BT$6-SUMIF(#REF!,"*-Si-USD-*-"&amp;$A349&amp;"-"&amp;$AJ$2,#REF!)*BS$6)/BT$5</f>
        <v>#REF!</v>
      </c>
      <c r="BU349" s="21" t="e">
        <f>(SUMIF(#REF!,"*-Si-USD-*-"&amp;$A349&amp;"-"&amp;$AJ$2,#REF!)*BU$6-SUMIF(#REF!,"*-Si-USD-*-"&amp;$A349&amp;"-"&amp;$AJ$2,#REF!)*BT$6)/BU$5</f>
        <v>#REF!</v>
      </c>
      <c r="BV349" s="21" t="e">
        <f>(SUMIF(#REF!,"*-Si-USD-*-"&amp;$A349&amp;"-"&amp;$AJ$2,#REF!)*BV$6-SUMIF(#REF!,"*-Si-USD-*-"&amp;$A349&amp;"-"&amp;$AJ$2,#REF!)*BU$6)/BV$5</f>
        <v>#REF!</v>
      </c>
      <c r="BW349" s="21" t="e">
        <f>(SUMIF(#REF!,"*-Si-USD-*-"&amp;$A349&amp;"-"&amp;$AJ$2,#REF!)*BW$6-SUMIF(#REF!,"*-Si-USD-*-"&amp;$A349&amp;"-"&amp;$AJ$2,#REF!)*BV$6)/BW$5</f>
        <v>#REF!</v>
      </c>
      <c r="BX349" s="21" t="e">
        <f>(SUMIF(#REF!,"*-Si-USD-*-"&amp;$A349&amp;"-"&amp;$AJ$2,#REF!)*BX$6-SUMIF(#REF!,"*-Si-USD-*-"&amp;$A349&amp;"-"&amp;$AJ$2,#REF!)*BW$6)/BX$5</f>
        <v>#REF!</v>
      </c>
      <c r="CB349" s="28">
        <f>IFERROR(1000*SUMIF(#REF!,"*-Si-*-Si-"&amp;$A349&amp;"-"&amp;$AJ$2,#REF!)/(SUM(CC349:CE349)*$BX$6),0)</f>
        <v>0</v>
      </c>
      <c r="CC349" s="22" t="e">
        <f>SUMIF(#REF!,"*-Si-VEF-Si-"&amp;$A349&amp;"-"&amp;$AJ$2,#REF!)</f>
        <v>#REF!</v>
      </c>
      <c r="CD349" s="23" t="e">
        <f>SUMIF(#REF!,"*-Si-VEQ-Si-"&amp;$A349&amp;"-"&amp;$AJ$2,#REF!)</f>
        <v>#REF!</v>
      </c>
      <c r="CE349" s="24" t="e">
        <f>SUMIF(#REF!,"*-Si-USD-Si-"&amp;$A349&amp;"-"&amp;$AJ$2,#REF!)</f>
        <v>#REF!</v>
      </c>
      <c r="CI349" s="15" t="str">
        <f t="shared" si="61"/>
        <v>E349</v>
      </c>
      <c r="CK349" s="16">
        <v>5</v>
      </c>
      <c r="CL349" s="16">
        <v>4</v>
      </c>
      <c r="CM349" s="16">
        <v>4</v>
      </c>
    </row>
    <row r="350" spans="1:91" ht="20.100000000000001" customHeight="1" x14ac:dyDescent="0.25">
      <c r="A350" s="18" t="s">
        <v>527</v>
      </c>
      <c r="E350" s="15" t="s">
        <v>527</v>
      </c>
      <c r="G350" s="15" t="str">
        <f t="shared" si="62"/>
        <v>D350</v>
      </c>
      <c r="I350" s="27">
        <f ca="1">IFERROR(1000*SUMIF(#REF!,"*-Si-*-*-"&amp;$A350&amp;"-"&amp;J$2,INDIRECT("'BD Ppto'!"&amp;#REF!))/(SUM(J350:L350)*L$415),0)</f>
        <v>0</v>
      </c>
      <c r="J350" s="19" t="e">
        <f ca="1">SUMIF(#REF!,"*-Si-VEF-*-"&amp;$A350&amp;"-"&amp;$J$2,INDIRECT("'BD Ppto'!"&amp;#REF!))</f>
        <v>#REF!</v>
      </c>
      <c r="K350" s="20" t="e">
        <f ca="1">SUMIF(#REF!,"*-Si-VEQ-*-"&amp;$A350&amp;"-"&amp;$J$2,INDIRECT("'BD Ppto'!"&amp;#REF!))</f>
        <v>#REF!</v>
      </c>
      <c r="L350" s="21" t="e">
        <f ca="1">SUMIF(#REF!,"*-Si-USD-*-"&amp;$A350&amp;"-"&amp;$J$2,INDIRECT("'BD Ppto'!"&amp;#REF!))</f>
        <v>#REF!</v>
      </c>
      <c r="N350" s="27">
        <f ca="1">IFERROR(1000*SUMIF(#REF!,"*-Si-*-*-"&amp;$A350&amp;"-"&amp;O$2,INDIRECT("'BD Ppto'!"&amp;#REF!))/(SUM(O350:Q350)*Q$415),0)</f>
        <v>0</v>
      </c>
      <c r="O350" s="19" t="e">
        <f ca="1">SUMIF(#REF!,"*-Si-VEF-*-"&amp;$A350&amp;"-"&amp;O$2,INDIRECT("'BD Ppto'!"&amp;#REF!))</f>
        <v>#REF!</v>
      </c>
      <c r="P350" s="20" t="e">
        <f ca="1">SUMIF(#REF!,"*-Si-VEQ-*-"&amp;$A350&amp;"-"&amp;O$2,INDIRECT("'BD Ppto'!"&amp;#REF!))</f>
        <v>#REF!</v>
      </c>
      <c r="Q350" s="21" t="e">
        <f ca="1">SUMIF(#REF!,"*-Si-USD-*-"&amp;$A350&amp;"-"&amp;O$2,INDIRECT("'BD Ppto'!"&amp;#REF!))</f>
        <v>#REF!</v>
      </c>
      <c r="S350" s="27">
        <f ca="1">IFERROR(1000*SUMIF(#REF!,"*-Si-*-*-"&amp;$A350&amp;"-"&amp;T$2,INDIRECT("'BD Ppto'!"&amp;#REF!))/(SUM(T350:V350)*V$415),0)</f>
        <v>0</v>
      </c>
      <c r="T350" s="19" t="e">
        <f ca="1">SUMIF(#REF!,"*-Si-VEF-*-"&amp;$A350&amp;"-"&amp;T$2,INDIRECT("'BD Ppto'!"&amp;#REF!))</f>
        <v>#REF!</v>
      </c>
      <c r="U350" s="20" t="e">
        <f ca="1">SUMIF(#REF!,"*-Si-VEQ-*-"&amp;$A350&amp;"-"&amp;T$2,INDIRECT("'BD Ppto'!"&amp;#REF!))</f>
        <v>#REF!</v>
      </c>
      <c r="V350" s="21" t="e">
        <f ca="1">SUMIF(#REF!,"*-Si-USD-*-"&amp;$A350&amp;"-"&amp;T$2,INDIRECT("'BD Ppto'!"&amp;#REF!))</f>
        <v>#REF!</v>
      </c>
      <c r="X350" s="27">
        <f ca="1">IFERROR(1000*SUMIF(#REF!,"*-Si-*-*-"&amp;$A350&amp;"-"&amp;Y$2,INDIRECT("'BD Ppto'!"&amp;#REF!))/(SUM(Y350:AA350)*AA$415),0)</f>
        <v>0</v>
      </c>
      <c r="Y350" s="19" t="e">
        <f ca="1">SUMIF(#REF!,"*-Si-VEF-*-"&amp;$A350&amp;"-"&amp;Y$2,INDIRECT("'BD Ppto'!"&amp;#REF!))</f>
        <v>#REF!</v>
      </c>
      <c r="Z350" s="20" t="e">
        <f ca="1">SUMIF(#REF!,"*-Si-VEQ-*-"&amp;$A350&amp;"-"&amp;Y$2,INDIRECT("'BD Ppto'!"&amp;#REF!))</f>
        <v>#REF!</v>
      </c>
      <c r="AA350" s="21" t="e">
        <f ca="1">SUMIF(#REF!,"*-Si-USD-*-"&amp;$A350&amp;"-"&amp;Y$2,INDIRECT("'BD Ppto'!"&amp;#REF!))</f>
        <v>#REF!</v>
      </c>
      <c r="AC350" s="28">
        <f ca="1">IFERROR(1000*SUMIF(#REF!,"*-Si-*-Si-"&amp;$A350&amp;"-"&amp;AD$2,INDIRECT("'BD Ppto'!"&amp;#REF!))/(SUM(AD350:AF350)*AF$415),0)</f>
        <v>0</v>
      </c>
      <c r="AD350" s="22" t="e">
        <f ca="1">SUMIF(#REF!,"*-Si-VEF-Si-"&amp;$A350&amp;"-"&amp;AD$2,INDIRECT("'BD Ppto'!"&amp;#REF!))</f>
        <v>#REF!</v>
      </c>
      <c r="AE350" s="23" t="e">
        <f ca="1">SUMIF(#REF!,"*-Si-VEQ-Si-"&amp;$A350&amp;"-"&amp;AD$2,INDIRECT("'BD Ppto'!"&amp;#REF!))</f>
        <v>#REF!</v>
      </c>
      <c r="AF350" s="24" t="e">
        <f ca="1">SUMIF(#REF!,"*-Si-USD-Si-"&amp;$A350&amp;"-"&amp;AD$2,INDIRECT("'BD Ppto'!"&amp;#REF!))</f>
        <v>#REF!</v>
      </c>
      <c r="AI350" s="27">
        <f>IFERROR(1000*SUMIF(#REF!,"*-Si-*-*-"&amp;$A350&amp;"-"&amp;$AJ$2,#REF!)/((SUMIF(#REF!,"*-Si-*-*-"&amp;$A350&amp;"-"&amp;$AJ$2,#REF!))*$AV$6),0)</f>
        <v>0</v>
      </c>
      <c r="AJ350" s="25" t="e">
        <f>SUMIF(#REF!,"*-Si-VEF-*-"&amp;$A350&amp;"-"&amp;$AJ$2,#REF!)</f>
        <v>#REF!</v>
      </c>
      <c r="AK350" s="19" t="e">
        <f>SUMIF(#REF!,"*-Si-VEF-*-"&amp;$A350&amp;"-"&amp;$AJ$2,#REF!)</f>
        <v>#REF!</v>
      </c>
      <c r="AL350" s="19" t="e">
        <f>(SUMIF(#REF!,"*-Si-VEF-*-"&amp;$A350&amp;"-"&amp;$AJ$2,#REF!)*AL$6-SUMIF(#REF!,"*-Si-VEF-*-"&amp;$A350&amp;"-"&amp;$AJ$2,#REF!)*AK$6)/AL$5</f>
        <v>#REF!</v>
      </c>
      <c r="AM350" s="19" t="e">
        <f>(SUMIF(#REF!,"*-Si-VEF-*-"&amp;$A350&amp;"-"&amp;$AJ$2,#REF!)*AM$6-SUMIF(#REF!,"*-Si-VEF-*-"&amp;$A350&amp;"-"&amp;$AJ$2,#REF!)*AL$6)/AM$5</f>
        <v>#REF!</v>
      </c>
      <c r="AN350" s="19" t="e">
        <f>(SUMIF(#REF!,"*-Si-VEF-*-"&amp;$A350&amp;"-"&amp;$AJ$2,#REF!)*AN$6-SUMIF(#REF!,"*-Si-VEF-*-"&amp;$A350&amp;"-"&amp;$AJ$2,#REF!)*AM$6)/AN$5</f>
        <v>#REF!</v>
      </c>
      <c r="AO350" s="19" t="e">
        <f>(SUMIF(#REF!,"*-Si-VEF-*-"&amp;$A350&amp;"-"&amp;$AJ$2,#REF!)*AO$6-SUMIF(#REF!,"*-Si-VEF-*-"&amp;$A350&amp;"-"&amp;$AJ$2,#REF!)*AN$6)/AO$5</f>
        <v>#REF!</v>
      </c>
      <c r="AP350" s="19" t="e">
        <f>(SUMIF(#REF!,"*-Si-VEF-*-"&amp;$A350&amp;"-"&amp;$AJ$2,#REF!)*AP$6-SUMIF(#REF!,"*-Si-VEF-*-"&amp;$A350&amp;"-"&amp;$AJ$2,#REF!)*AO$6)/AP$5</f>
        <v>#REF!</v>
      </c>
      <c r="AQ350" s="19" t="e">
        <f>(SUMIF(#REF!,"*-Si-VEF-*-"&amp;$A350&amp;"-"&amp;$AJ$2,#REF!)*AQ$6-SUMIF(#REF!,"*-Si-VEF-*-"&amp;$A350&amp;"-"&amp;$AJ$2,#REF!)*AP$6)/AQ$5</f>
        <v>#REF!</v>
      </c>
      <c r="AR350" s="19" t="e">
        <f>(SUMIF(#REF!,"*-Si-VEF-*-"&amp;$A350&amp;"-"&amp;$AJ$2,#REF!)*AR$6-SUMIF(#REF!,"*-Si-VEF-*-"&amp;$A350&amp;"-"&amp;$AJ$2,#REF!)*AQ$6)/AR$5</f>
        <v>#REF!</v>
      </c>
      <c r="AS350" s="19" t="e">
        <f>(SUMIF(#REF!,"*-Si-VEF-*-"&amp;$A350&amp;"-"&amp;$AJ$2,#REF!)*AS$6-SUMIF(#REF!,"*-Si-VEF-*-"&amp;$A350&amp;"-"&amp;$AJ$2,#REF!)*AR$6)/AS$5</f>
        <v>#REF!</v>
      </c>
      <c r="AT350" s="19" t="e">
        <f>(SUMIF(#REF!,"*-Si-VEF-*-"&amp;$A350&amp;"-"&amp;$AJ$2,#REF!)*AT$6-SUMIF(#REF!,"*-Si-VEF-*-"&amp;$A350&amp;"-"&amp;$AJ$2,#REF!)*AS$6)/AT$5</f>
        <v>#REF!</v>
      </c>
      <c r="AU350" s="19" t="e">
        <f>(SUMIF(#REF!,"*-Si-VEF-*-"&amp;$A350&amp;"-"&amp;$AJ$2,#REF!)*AU$6-SUMIF(#REF!,"*-Si-VEF-*-"&amp;$A350&amp;"-"&amp;$AJ$2,#REF!)*AT$6)/AU$5</f>
        <v>#REF!</v>
      </c>
      <c r="AV350" s="19" t="e">
        <f>(SUMIF(#REF!,"*-Si-VEF-*-"&amp;$A350&amp;"-"&amp;$AJ$2,#REF!)*AV$6-SUMIF(#REF!,"*-Si-VEF-*-"&amp;$A350&amp;"-"&amp;$AJ$2,#REF!)*AU$6)/AV$5</f>
        <v>#REF!</v>
      </c>
      <c r="AX350" s="25" t="e">
        <f>SUMIF(#REF!,"*-Si-VEQ-*-"&amp;$A350&amp;"-"&amp;$AJ$2,#REF!)</f>
        <v>#REF!</v>
      </c>
      <c r="AY350" s="20" t="e">
        <f>SUMIF(#REF!,"*-Si-VEQ-*-"&amp;$A350&amp;"-"&amp;$AJ$2,#REF!)</f>
        <v>#REF!</v>
      </c>
      <c r="AZ350" s="20" t="e">
        <f>(SUMIF(#REF!,"*-Si-VEQ-*-"&amp;$A350&amp;"-"&amp;$AJ$2,#REF!)*AZ$6-SUMIF(#REF!,"*-Si-VEQ-*-"&amp;$A350&amp;"-"&amp;$AJ$2,#REF!)*AY$6)/AZ$5</f>
        <v>#REF!</v>
      </c>
      <c r="BA350" s="20" t="e">
        <f>(SUMIF(#REF!,"*-Si-VEQ-*-"&amp;$A350&amp;"-"&amp;$AJ$2,#REF!)*BA$6-SUMIF(#REF!,"*-Si-VEQ-*-"&amp;$A350&amp;"-"&amp;$AJ$2,#REF!)*AZ$6)/BA$5</f>
        <v>#REF!</v>
      </c>
      <c r="BB350" s="20" t="e">
        <f>(SUMIF(#REF!,"*-Si-VEQ-*-"&amp;$A350&amp;"-"&amp;$AJ$2,#REF!)*BB$6-SUMIF(#REF!,"*-Si-VEQ-*-"&amp;$A350&amp;"-"&amp;$AJ$2,#REF!)*BA$6)/BB$5</f>
        <v>#REF!</v>
      </c>
      <c r="BC350" s="20" t="e">
        <f>(SUMIF(#REF!,"*-Si-VEQ-*-"&amp;$A350&amp;"-"&amp;$AJ$2,#REF!)*BC$6-SUMIF(#REF!,"*-Si-VEQ-*-"&amp;$A350&amp;"-"&amp;$AJ$2,#REF!)*BB$6)/BC$5</f>
        <v>#REF!</v>
      </c>
      <c r="BD350" s="20" t="e">
        <f>(SUMIF(#REF!,"*-Si-VEQ-*-"&amp;$A350&amp;"-"&amp;$AJ$2,#REF!)*BD$6-SUMIF(#REF!,"*-Si-VEQ-*-"&amp;$A350&amp;"-"&amp;$AJ$2,#REF!)*BC$6)/BD$5</f>
        <v>#REF!</v>
      </c>
      <c r="BE350" s="20" t="e">
        <f>(SUMIF(#REF!,"*-Si-VEQ-*-"&amp;$A350&amp;"-"&amp;$AJ$2,#REF!)*BE$6-SUMIF(#REF!,"*-Si-VEQ-*-"&amp;$A350&amp;"-"&amp;$AJ$2,#REF!)*BD$6)/BE$5</f>
        <v>#REF!</v>
      </c>
      <c r="BF350" s="20" t="e">
        <f>(SUMIF(#REF!,"*-Si-VEQ-*-"&amp;$A350&amp;"-"&amp;$AJ$2,#REF!)*BF$6-SUMIF(#REF!,"*-Si-VEQ-*-"&amp;$A350&amp;"-"&amp;$AJ$2,#REF!)*BE$6)/BF$5</f>
        <v>#REF!</v>
      </c>
      <c r="BG350" s="20" t="e">
        <f>(SUMIF(#REF!,"*-Si-VEQ-*-"&amp;$A350&amp;"-"&amp;$AJ$2,#REF!)*BG$6-SUMIF(#REF!,"*-Si-VEQ-*-"&amp;$A350&amp;"-"&amp;$AJ$2,#REF!)*BF$6)/BG$5</f>
        <v>#REF!</v>
      </c>
      <c r="BH350" s="20" t="e">
        <f>(SUMIF(#REF!,"*-Si-VEQ-*-"&amp;$A350&amp;"-"&amp;$AJ$2,#REF!)*BH$6-SUMIF(#REF!,"*-Si-VEQ-*-"&amp;$A350&amp;"-"&amp;$AJ$2,#REF!)*BG$6)/BH$5</f>
        <v>#REF!</v>
      </c>
      <c r="BI350" s="20" t="e">
        <f>(SUMIF(#REF!,"*-Si-VEQ-*-"&amp;$A350&amp;"-"&amp;$AJ$2,#REF!)*BI$6-SUMIF(#REF!,"*-Si-VEQ-*-"&amp;$A350&amp;"-"&amp;$AJ$2,#REF!)*BH$6)/BI$5</f>
        <v>#REF!</v>
      </c>
      <c r="BJ350" s="20" t="e">
        <f>(SUMIF(#REF!,"*-Si-VEQ-*-"&amp;$A350&amp;"-"&amp;$AJ$2,#REF!)*BJ$6-SUMIF(#REF!,"*-Si-VEQ-*-"&amp;$A350&amp;"-"&amp;$AJ$2,#REF!)*BI$6)/BJ$5</f>
        <v>#REF!</v>
      </c>
      <c r="BL350" s="25" t="e">
        <f>SUMIF(#REF!,"*-Si-USD-*-"&amp;$A350&amp;"-"&amp;$AJ$2,#REF!)</f>
        <v>#REF!</v>
      </c>
      <c r="BM350" s="21" t="e">
        <f>SUMIF(#REF!,"*-Si-USD-*-"&amp;$A350&amp;"-"&amp;$AJ$2,#REF!)</f>
        <v>#REF!</v>
      </c>
      <c r="BN350" s="21" t="e">
        <f>(SUMIF(#REF!,"*-Si-USD-*-"&amp;$A350&amp;"-"&amp;$AJ$2,#REF!)*BN$6-SUMIF(#REF!,"*-Si-USD-*-"&amp;$A350&amp;"-"&amp;$AJ$2,#REF!)*BM$6)/BN$5</f>
        <v>#REF!</v>
      </c>
      <c r="BO350" s="21" t="e">
        <f>(SUMIF(#REF!,"*-Si-USD-*-"&amp;$A350&amp;"-"&amp;$AJ$2,#REF!)*BO$6-SUMIF(#REF!,"*-Si-USD-*-"&amp;$A350&amp;"-"&amp;$AJ$2,#REF!)*BN$6)/BO$5</f>
        <v>#REF!</v>
      </c>
      <c r="BP350" s="21" t="e">
        <f>(SUMIF(#REF!,"*-Si-USD-*-"&amp;$A350&amp;"-"&amp;$AJ$2,#REF!)*BP$6-SUMIF(#REF!,"*-Si-USD-*-"&amp;$A350&amp;"-"&amp;$AJ$2,#REF!)*BO$6)/BP$5</f>
        <v>#REF!</v>
      </c>
      <c r="BQ350" s="21" t="e">
        <f>(SUMIF(#REF!,"*-Si-USD-*-"&amp;$A350&amp;"-"&amp;$AJ$2,#REF!)*BQ$6-SUMIF(#REF!,"*-Si-USD-*-"&amp;$A350&amp;"-"&amp;$AJ$2,#REF!)*BP$6)/BQ$5</f>
        <v>#REF!</v>
      </c>
      <c r="BR350" s="21" t="e">
        <f>(SUMIF(#REF!,"*-Si-USD-*-"&amp;$A350&amp;"-"&amp;$AJ$2,#REF!)*BR$6-SUMIF(#REF!,"*-Si-USD-*-"&amp;$A350&amp;"-"&amp;$AJ$2,#REF!)*BQ$6)/BR$5</f>
        <v>#REF!</v>
      </c>
      <c r="BS350" s="21" t="e">
        <f>(SUMIF(#REF!,"*-Si-USD-*-"&amp;$A350&amp;"-"&amp;$AJ$2,#REF!)*BS$6-SUMIF(#REF!,"*-Si-USD-*-"&amp;$A350&amp;"-"&amp;$AJ$2,#REF!)*BR$6)/BS$5</f>
        <v>#REF!</v>
      </c>
      <c r="BT350" s="21" t="e">
        <f>(SUMIF(#REF!,"*-Si-USD-*-"&amp;$A350&amp;"-"&amp;$AJ$2,#REF!)*BT$6-SUMIF(#REF!,"*-Si-USD-*-"&amp;$A350&amp;"-"&amp;$AJ$2,#REF!)*BS$6)/BT$5</f>
        <v>#REF!</v>
      </c>
      <c r="BU350" s="21" t="e">
        <f>(SUMIF(#REF!,"*-Si-USD-*-"&amp;$A350&amp;"-"&amp;$AJ$2,#REF!)*BU$6-SUMIF(#REF!,"*-Si-USD-*-"&amp;$A350&amp;"-"&amp;$AJ$2,#REF!)*BT$6)/BU$5</f>
        <v>#REF!</v>
      </c>
      <c r="BV350" s="21" t="e">
        <f>(SUMIF(#REF!,"*-Si-USD-*-"&amp;$A350&amp;"-"&amp;$AJ$2,#REF!)*BV$6-SUMIF(#REF!,"*-Si-USD-*-"&amp;$A350&amp;"-"&amp;$AJ$2,#REF!)*BU$6)/BV$5</f>
        <v>#REF!</v>
      </c>
      <c r="BW350" s="21" t="e">
        <f>(SUMIF(#REF!,"*-Si-USD-*-"&amp;$A350&amp;"-"&amp;$AJ$2,#REF!)*BW$6-SUMIF(#REF!,"*-Si-USD-*-"&amp;$A350&amp;"-"&amp;$AJ$2,#REF!)*BV$6)/BW$5</f>
        <v>#REF!</v>
      </c>
      <c r="BX350" s="21" t="e">
        <f>(SUMIF(#REF!,"*-Si-USD-*-"&amp;$A350&amp;"-"&amp;$AJ$2,#REF!)*BX$6-SUMIF(#REF!,"*-Si-USD-*-"&amp;$A350&amp;"-"&amp;$AJ$2,#REF!)*BW$6)/BX$5</f>
        <v>#REF!</v>
      </c>
      <c r="CB350" s="28">
        <f>IFERROR(1000*SUMIF(#REF!,"*-Si-*-Si-"&amp;$A350&amp;"-"&amp;$AJ$2,#REF!)/(SUM(CC350:CE350)*$BX$6),0)</f>
        <v>0</v>
      </c>
      <c r="CC350" s="22" t="e">
        <f>SUMIF(#REF!,"*-Si-VEF-Si-"&amp;$A350&amp;"-"&amp;$AJ$2,#REF!)</f>
        <v>#REF!</v>
      </c>
      <c r="CD350" s="23" t="e">
        <f>SUMIF(#REF!,"*-Si-VEQ-Si-"&amp;$A350&amp;"-"&amp;$AJ$2,#REF!)</f>
        <v>#REF!</v>
      </c>
      <c r="CE350" s="24" t="e">
        <f>SUMIF(#REF!,"*-Si-USD-Si-"&amp;$A350&amp;"-"&amp;$AJ$2,#REF!)</f>
        <v>#REF!</v>
      </c>
      <c r="CI350" s="15" t="str">
        <f t="shared" si="61"/>
        <v>E350</v>
      </c>
      <c r="CK350" s="16">
        <v>5</v>
      </c>
      <c r="CL350" s="16">
        <v>4</v>
      </c>
      <c r="CM350" s="16">
        <v>4</v>
      </c>
    </row>
    <row r="351" spans="1:91" ht="20.100000000000001" customHeight="1" x14ac:dyDescent="0.25">
      <c r="A351" s="18" t="s">
        <v>528</v>
      </c>
      <c r="E351" s="15" t="s">
        <v>528</v>
      </c>
      <c r="G351" s="15" t="str">
        <f t="shared" si="62"/>
        <v>D351</v>
      </c>
      <c r="I351" s="27">
        <f ca="1">IFERROR(1000*SUMIF(#REF!,"*-Si-*-*-"&amp;$A351&amp;"-"&amp;J$2,INDIRECT("'BD Ppto'!"&amp;#REF!))/(SUM(J351:L351)*L$415),0)</f>
        <v>0</v>
      </c>
      <c r="J351" s="19" t="e">
        <f ca="1">SUMIF(#REF!,"*-Si-VEF-*-"&amp;$A351&amp;"-"&amp;$J$2,INDIRECT("'BD Ppto'!"&amp;#REF!))</f>
        <v>#REF!</v>
      </c>
      <c r="K351" s="20" t="e">
        <f ca="1">SUMIF(#REF!,"*-Si-VEQ-*-"&amp;$A351&amp;"-"&amp;$J$2,INDIRECT("'BD Ppto'!"&amp;#REF!))</f>
        <v>#REF!</v>
      </c>
      <c r="L351" s="21" t="e">
        <f ca="1">SUMIF(#REF!,"*-Si-USD-*-"&amp;$A351&amp;"-"&amp;$J$2,INDIRECT("'BD Ppto'!"&amp;#REF!))</f>
        <v>#REF!</v>
      </c>
      <c r="N351" s="27">
        <f ca="1">IFERROR(1000*SUMIF(#REF!,"*-Si-*-*-"&amp;$A351&amp;"-"&amp;O$2,INDIRECT("'BD Ppto'!"&amp;#REF!))/(SUM(O351:Q351)*Q$415),0)</f>
        <v>0</v>
      </c>
      <c r="O351" s="19" t="e">
        <f ca="1">SUMIF(#REF!,"*-Si-VEF-*-"&amp;$A351&amp;"-"&amp;O$2,INDIRECT("'BD Ppto'!"&amp;#REF!))</f>
        <v>#REF!</v>
      </c>
      <c r="P351" s="20" t="e">
        <f ca="1">SUMIF(#REF!,"*-Si-VEQ-*-"&amp;$A351&amp;"-"&amp;O$2,INDIRECT("'BD Ppto'!"&amp;#REF!))</f>
        <v>#REF!</v>
      </c>
      <c r="Q351" s="21" t="e">
        <f ca="1">SUMIF(#REF!,"*-Si-USD-*-"&amp;$A351&amp;"-"&amp;O$2,INDIRECT("'BD Ppto'!"&amp;#REF!))</f>
        <v>#REF!</v>
      </c>
      <c r="S351" s="27">
        <f ca="1">IFERROR(1000*SUMIF(#REF!,"*-Si-*-*-"&amp;$A351&amp;"-"&amp;T$2,INDIRECT("'BD Ppto'!"&amp;#REF!))/(SUM(T351:V351)*V$415),0)</f>
        <v>0</v>
      </c>
      <c r="T351" s="19" t="e">
        <f ca="1">SUMIF(#REF!,"*-Si-VEF-*-"&amp;$A351&amp;"-"&amp;T$2,INDIRECT("'BD Ppto'!"&amp;#REF!))</f>
        <v>#REF!</v>
      </c>
      <c r="U351" s="20" t="e">
        <f ca="1">SUMIF(#REF!,"*-Si-VEQ-*-"&amp;$A351&amp;"-"&amp;T$2,INDIRECT("'BD Ppto'!"&amp;#REF!))</f>
        <v>#REF!</v>
      </c>
      <c r="V351" s="21" t="e">
        <f ca="1">SUMIF(#REF!,"*-Si-USD-*-"&amp;$A351&amp;"-"&amp;T$2,INDIRECT("'BD Ppto'!"&amp;#REF!))</f>
        <v>#REF!</v>
      </c>
      <c r="X351" s="27">
        <f ca="1">IFERROR(1000*SUMIF(#REF!,"*-Si-*-*-"&amp;$A351&amp;"-"&amp;Y$2,INDIRECT("'BD Ppto'!"&amp;#REF!))/(SUM(Y351:AA351)*AA$415),0)</f>
        <v>0</v>
      </c>
      <c r="Y351" s="19" t="e">
        <f ca="1">SUMIF(#REF!,"*-Si-VEF-*-"&amp;$A351&amp;"-"&amp;Y$2,INDIRECT("'BD Ppto'!"&amp;#REF!))</f>
        <v>#REF!</v>
      </c>
      <c r="Z351" s="20" t="e">
        <f ca="1">SUMIF(#REF!,"*-Si-VEQ-*-"&amp;$A351&amp;"-"&amp;Y$2,INDIRECT("'BD Ppto'!"&amp;#REF!))</f>
        <v>#REF!</v>
      </c>
      <c r="AA351" s="21" t="e">
        <f ca="1">SUMIF(#REF!,"*-Si-USD-*-"&amp;$A351&amp;"-"&amp;Y$2,INDIRECT("'BD Ppto'!"&amp;#REF!))</f>
        <v>#REF!</v>
      </c>
      <c r="AC351" s="28">
        <f ca="1">IFERROR(1000*SUMIF(#REF!,"*-Si-*-Si-"&amp;$A351&amp;"-"&amp;AD$2,INDIRECT("'BD Ppto'!"&amp;#REF!))/(SUM(AD351:AF351)*AF$415),0)</f>
        <v>0</v>
      </c>
      <c r="AD351" s="22" t="e">
        <f ca="1">SUMIF(#REF!,"*-Si-VEF-Si-"&amp;$A351&amp;"-"&amp;AD$2,INDIRECT("'BD Ppto'!"&amp;#REF!))</f>
        <v>#REF!</v>
      </c>
      <c r="AE351" s="23" t="e">
        <f ca="1">SUMIF(#REF!,"*-Si-VEQ-Si-"&amp;$A351&amp;"-"&amp;AD$2,INDIRECT("'BD Ppto'!"&amp;#REF!))</f>
        <v>#REF!</v>
      </c>
      <c r="AF351" s="24" t="e">
        <f ca="1">SUMIF(#REF!,"*-Si-USD-Si-"&amp;$A351&amp;"-"&amp;AD$2,INDIRECT("'BD Ppto'!"&amp;#REF!))</f>
        <v>#REF!</v>
      </c>
      <c r="AI351" s="27">
        <f>IFERROR(1000*SUMIF(#REF!,"*-Si-*-*-"&amp;$A351&amp;"-"&amp;$AJ$2,#REF!)/((SUMIF(#REF!,"*-Si-*-*-"&amp;$A351&amp;"-"&amp;$AJ$2,#REF!))*$AV$6),0)</f>
        <v>0</v>
      </c>
      <c r="AJ351" s="25" t="e">
        <f>SUMIF(#REF!,"*-Si-VEF-*-"&amp;$A351&amp;"-"&amp;$AJ$2,#REF!)</f>
        <v>#REF!</v>
      </c>
      <c r="AK351" s="19" t="e">
        <f>SUMIF(#REF!,"*-Si-VEF-*-"&amp;$A351&amp;"-"&amp;$AJ$2,#REF!)</f>
        <v>#REF!</v>
      </c>
      <c r="AL351" s="19" t="e">
        <f>(SUMIF(#REF!,"*-Si-VEF-*-"&amp;$A351&amp;"-"&amp;$AJ$2,#REF!)*AL$6-SUMIF(#REF!,"*-Si-VEF-*-"&amp;$A351&amp;"-"&amp;$AJ$2,#REF!)*AK$6)/AL$5</f>
        <v>#REF!</v>
      </c>
      <c r="AM351" s="19" t="e">
        <f>(SUMIF(#REF!,"*-Si-VEF-*-"&amp;$A351&amp;"-"&amp;$AJ$2,#REF!)*AM$6-SUMIF(#REF!,"*-Si-VEF-*-"&amp;$A351&amp;"-"&amp;$AJ$2,#REF!)*AL$6)/AM$5</f>
        <v>#REF!</v>
      </c>
      <c r="AN351" s="19" t="e">
        <f>(SUMIF(#REF!,"*-Si-VEF-*-"&amp;$A351&amp;"-"&amp;$AJ$2,#REF!)*AN$6-SUMIF(#REF!,"*-Si-VEF-*-"&amp;$A351&amp;"-"&amp;$AJ$2,#REF!)*AM$6)/AN$5</f>
        <v>#REF!</v>
      </c>
      <c r="AO351" s="19" t="e">
        <f>(SUMIF(#REF!,"*-Si-VEF-*-"&amp;$A351&amp;"-"&amp;$AJ$2,#REF!)*AO$6-SUMIF(#REF!,"*-Si-VEF-*-"&amp;$A351&amp;"-"&amp;$AJ$2,#REF!)*AN$6)/AO$5</f>
        <v>#REF!</v>
      </c>
      <c r="AP351" s="19" t="e">
        <f>(SUMIF(#REF!,"*-Si-VEF-*-"&amp;$A351&amp;"-"&amp;$AJ$2,#REF!)*AP$6-SUMIF(#REF!,"*-Si-VEF-*-"&amp;$A351&amp;"-"&amp;$AJ$2,#REF!)*AO$6)/AP$5</f>
        <v>#REF!</v>
      </c>
      <c r="AQ351" s="19" t="e">
        <f>(SUMIF(#REF!,"*-Si-VEF-*-"&amp;$A351&amp;"-"&amp;$AJ$2,#REF!)*AQ$6-SUMIF(#REF!,"*-Si-VEF-*-"&amp;$A351&amp;"-"&amp;$AJ$2,#REF!)*AP$6)/AQ$5</f>
        <v>#REF!</v>
      </c>
      <c r="AR351" s="19" t="e">
        <f>(SUMIF(#REF!,"*-Si-VEF-*-"&amp;$A351&amp;"-"&amp;$AJ$2,#REF!)*AR$6-SUMIF(#REF!,"*-Si-VEF-*-"&amp;$A351&amp;"-"&amp;$AJ$2,#REF!)*AQ$6)/AR$5</f>
        <v>#REF!</v>
      </c>
      <c r="AS351" s="19" t="e">
        <f>(SUMIF(#REF!,"*-Si-VEF-*-"&amp;$A351&amp;"-"&amp;$AJ$2,#REF!)*AS$6-SUMIF(#REF!,"*-Si-VEF-*-"&amp;$A351&amp;"-"&amp;$AJ$2,#REF!)*AR$6)/AS$5</f>
        <v>#REF!</v>
      </c>
      <c r="AT351" s="19" t="e">
        <f>(SUMIF(#REF!,"*-Si-VEF-*-"&amp;$A351&amp;"-"&amp;$AJ$2,#REF!)*AT$6-SUMIF(#REF!,"*-Si-VEF-*-"&amp;$A351&amp;"-"&amp;$AJ$2,#REF!)*AS$6)/AT$5</f>
        <v>#REF!</v>
      </c>
      <c r="AU351" s="19" t="e">
        <f>(SUMIF(#REF!,"*-Si-VEF-*-"&amp;$A351&amp;"-"&amp;$AJ$2,#REF!)*AU$6-SUMIF(#REF!,"*-Si-VEF-*-"&amp;$A351&amp;"-"&amp;$AJ$2,#REF!)*AT$6)/AU$5</f>
        <v>#REF!</v>
      </c>
      <c r="AV351" s="19" t="e">
        <f>(SUMIF(#REF!,"*-Si-VEF-*-"&amp;$A351&amp;"-"&amp;$AJ$2,#REF!)*AV$6-SUMIF(#REF!,"*-Si-VEF-*-"&amp;$A351&amp;"-"&amp;$AJ$2,#REF!)*AU$6)/AV$5</f>
        <v>#REF!</v>
      </c>
      <c r="AX351" s="25" t="e">
        <f>SUMIF(#REF!,"*-Si-VEQ-*-"&amp;$A351&amp;"-"&amp;$AJ$2,#REF!)</f>
        <v>#REF!</v>
      </c>
      <c r="AY351" s="20" t="e">
        <f>SUMIF(#REF!,"*-Si-VEQ-*-"&amp;$A351&amp;"-"&amp;$AJ$2,#REF!)</f>
        <v>#REF!</v>
      </c>
      <c r="AZ351" s="20" t="e">
        <f>(SUMIF(#REF!,"*-Si-VEQ-*-"&amp;$A351&amp;"-"&amp;$AJ$2,#REF!)*AZ$6-SUMIF(#REF!,"*-Si-VEQ-*-"&amp;$A351&amp;"-"&amp;$AJ$2,#REF!)*AY$6)/AZ$5</f>
        <v>#REF!</v>
      </c>
      <c r="BA351" s="20" t="e">
        <f>(SUMIF(#REF!,"*-Si-VEQ-*-"&amp;$A351&amp;"-"&amp;$AJ$2,#REF!)*BA$6-SUMIF(#REF!,"*-Si-VEQ-*-"&amp;$A351&amp;"-"&amp;$AJ$2,#REF!)*AZ$6)/BA$5</f>
        <v>#REF!</v>
      </c>
      <c r="BB351" s="20" t="e">
        <f>(SUMIF(#REF!,"*-Si-VEQ-*-"&amp;$A351&amp;"-"&amp;$AJ$2,#REF!)*BB$6-SUMIF(#REF!,"*-Si-VEQ-*-"&amp;$A351&amp;"-"&amp;$AJ$2,#REF!)*BA$6)/BB$5</f>
        <v>#REF!</v>
      </c>
      <c r="BC351" s="20" t="e">
        <f>(SUMIF(#REF!,"*-Si-VEQ-*-"&amp;$A351&amp;"-"&amp;$AJ$2,#REF!)*BC$6-SUMIF(#REF!,"*-Si-VEQ-*-"&amp;$A351&amp;"-"&amp;$AJ$2,#REF!)*BB$6)/BC$5</f>
        <v>#REF!</v>
      </c>
      <c r="BD351" s="20" t="e">
        <f>(SUMIF(#REF!,"*-Si-VEQ-*-"&amp;$A351&amp;"-"&amp;$AJ$2,#REF!)*BD$6-SUMIF(#REF!,"*-Si-VEQ-*-"&amp;$A351&amp;"-"&amp;$AJ$2,#REF!)*BC$6)/BD$5</f>
        <v>#REF!</v>
      </c>
      <c r="BE351" s="20" t="e">
        <f>(SUMIF(#REF!,"*-Si-VEQ-*-"&amp;$A351&amp;"-"&amp;$AJ$2,#REF!)*BE$6-SUMIF(#REF!,"*-Si-VEQ-*-"&amp;$A351&amp;"-"&amp;$AJ$2,#REF!)*BD$6)/BE$5</f>
        <v>#REF!</v>
      </c>
      <c r="BF351" s="20" t="e">
        <f>(SUMIF(#REF!,"*-Si-VEQ-*-"&amp;$A351&amp;"-"&amp;$AJ$2,#REF!)*BF$6-SUMIF(#REF!,"*-Si-VEQ-*-"&amp;$A351&amp;"-"&amp;$AJ$2,#REF!)*BE$6)/BF$5</f>
        <v>#REF!</v>
      </c>
      <c r="BG351" s="20" t="e">
        <f>(SUMIF(#REF!,"*-Si-VEQ-*-"&amp;$A351&amp;"-"&amp;$AJ$2,#REF!)*BG$6-SUMIF(#REF!,"*-Si-VEQ-*-"&amp;$A351&amp;"-"&amp;$AJ$2,#REF!)*BF$6)/BG$5</f>
        <v>#REF!</v>
      </c>
      <c r="BH351" s="20" t="e">
        <f>(SUMIF(#REF!,"*-Si-VEQ-*-"&amp;$A351&amp;"-"&amp;$AJ$2,#REF!)*BH$6-SUMIF(#REF!,"*-Si-VEQ-*-"&amp;$A351&amp;"-"&amp;$AJ$2,#REF!)*BG$6)/BH$5</f>
        <v>#REF!</v>
      </c>
      <c r="BI351" s="20" t="e">
        <f>(SUMIF(#REF!,"*-Si-VEQ-*-"&amp;$A351&amp;"-"&amp;$AJ$2,#REF!)*BI$6-SUMIF(#REF!,"*-Si-VEQ-*-"&amp;$A351&amp;"-"&amp;$AJ$2,#REF!)*BH$6)/BI$5</f>
        <v>#REF!</v>
      </c>
      <c r="BJ351" s="20" t="e">
        <f>(SUMIF(#REF!,"*-Si-VEQ-*-"&amp;$A351&amp;"-"&amp;$AJ$2,#REF!)*BJ$6-SUMIF(#REF!,"*-Si-VEQ-*-"&amp;$A351&amp;"-"&amp;$AJ$2,#REF!)*BI$6)/BJ$5</f>
        <v>#REF!</v>
      </c>
      <c r="BL351" s="25" t="e">
        <f>SUMIF(#REF!,"*-Si-USD-*-"&amp;$A351&amp;"-"&amp;$AJ$2,#REF!)</f>
        <v>#REF!</v>
      </c>
      <c r="BM351" s="21" t="e">
        <f>SUMIF(#REF!,"*-Si-USD-*-"&amp;$A351&amp;"-"&amp;$AJ$2,#REF!)</f>
        <v>#REF!</v>
      </c>
      <c r="BN351" s="21" t="e">
        <f>(SUMIF(#REF!,"*-Si-USD-*-"&amp;$A351&amp;"-"&amp;$AJ$2,#REF!)*BN$6-SUMIF(#REF!,"*-Si-USD-*-"&amp;$A351&amp;"-"&amp;$AJ$2,#REF!)*BM$6)/BN$5</f>
        <v>#REF!</v>
      </c>
      <c r="BO351" s="21" t="e">
        <f>(SUMIF(#REF!,"*-Si-USD-*-"&amp;$A351&amp;"-"&amp;$AJ$2,#REF!)*BO$6-SUMIF(#REF!,"*-Si-USD-*-"&amp;$A351&amp;"-"&amp;$AJ$2,#REF!)*BN$6)/BO$5</f>
        <v>#REF!</v>
      </c>
      <c r="BP351" s="21" t="e">
        <f>(SUMIF(#REF!,"*-Si-USD-*-"&amp;$A351&amp;"-"&amp;$AJ$2,#REF!)*BP$6-SUMIF(#REF!,"*-Si-USD-*-"&amp;$A351&amp;"-"&amp;$AJ$2,#REF!)*BO$6)/BP$5</f>
        <v>#REF!</v>
      </c>
      <c r="BQ351" s="21" t="e">
        <f>(SUMIF(#REF!,"*-Si-USD-*-"&amp;$A351&amp;"-"&amp;$AJ$2,#REF!)*BQ$6-SUMIF(#REF!,"*-Si-USD-*-"&amp;$A351&amp;"-"&amp;$AJ$2,#REF!)*BP$6)/BQ$5</f>
        <v>#REF!</v>
      </c>
      <c r="BR351" s="21" t="e">
        <f>(SUMIF(#REF!,"*-Si-USD-*-"&amp;$A351&amp;"-"&amp;$AJ$2,#REF!)*BR$6-SUMIF(#REF!,"*-Si-USD-*-"&amp;$A351&amp;"-"&amp;$AJ$2,#REF!)*BQ$6)/BR$5</f>
        <v>#REF!</v>
      </c>
      <c r="BS351" s="21" t="e">
        <f>(SUMIF(#REF!,"*-Si-USD-*-"&amp;$A351&amp;"-"&amp;$AJ$2,#REF!)*BS$6-SUMIF(#REF!,"*-Si-USD-*-"&amp;$A351&amp;"-"&amp;$AJ$2,#REF!)*BR$6)/BS$5</f>
        <v>#REF!</v>
      </c>
      <c r="BT351" s="21" t="e">
        <f>(SUMIF(#REF!,"*-Si-USD-*-"&amp;$A351&amp;"-"&amp;$AJ$2,#REF!)*BT$6-SUMIF(#REF!,"*-Si-USD-*-"&amp;$A351&amp;"-"&amp;$AJ$2,#REF!)*BS$6)/BT$5</f>
        <v>#REF!</v>
      </c>
      <c r="BU351" s="21" t="e">
        <f>(SUMIF(#REF!,"*-Si-USD-*-"&amp;$A351&amp;"-"&amp;$AJ$2,#REF!)*BU$6-SUMIF(#REF!,"*-Si-USD-*-"&amp;$A351&amp;"-"&amp;$AJ$2,#REF!)*BT$6)/BU$5</f>
        <v>#REF!</v>
      </c>
      <c r="BV351" s="21" t="e">
        <f>(SUMIF(#REF!,"*-Si-USD-*-"&amp;$A351&amp;"-"&amp;$AJ$2,#REF!)*BV$6-SUMIF(#REF!,"*-Si-USD-*-"&amp;$A351&amp;"-"&amp;$AJ$2,#REF!)*BU$6)/BV$5</f>
        <v>#REF!</v>
      </c>
      <c r="BW351" s="21" t="e">
        <f>(SUMIF(#REF!,"*-Si-USD-*-"&amp;$A351&amp;"-"&amp;$AJ$2,#REF!)*BW$6-SUMIF(#REF!,"*-Si-USD-*-"&amp;$A351&amp;"-"&amp;$AJ$2,#REF!)*BV$6)/BW$5</f>
        <v>#REF!</v>
      </c>
      <c r="BX351" s="21" t="e">
        <f>(SUMIF(#REF!,"*-Si-USD-*-"&amp;$A351&amp;"-"&amp;$AJ$2,#REF!)*BX$6-SUMIF(#REF!,"*-Si-USD-*-"&amp;$A351&amp;"-"&amp;$AJ$2,#REF!)*BW$6)/BX$5</f>
        <v>#REF!</v>
      </c>
      <c r="CB351" s="28">
        <f>IFERROR(1000*SUMIF(#REF!,"*-Si-*-Si-"&amp;$A351&amp;"-"&amp;$AJ$2,#REF!)/(SUM(CC351:CE351)*$BX$6),0)</f>
        <v>0</v>
      </c>
      <c r="CC351" s="22" t="e">
        <f>SUMIF(#REF!,"*-Si-VEF-Si-"&amp;$A351&amp;"-"&amp;$AJ$2,#REF!)</f>
        <v>#REF!</v>
      </c>
      <c r="CD351" s="23" t="e">
        <f>SUMIF(#REF!,"*-Si-VEQ-Si-"&amp;$A351&amp;"-"&amp;$AJ$2,#REF!)</f>
        <v>#REF!</v>
      </c>
      <c r="CE351" s="24" t="e">
        <f>SUMIF(#REF!,"*-Si-USD-Si-"&amp;$A351&amp;"-"&amp;$AJ$2,#REF!)</f>
        <v>#REF!</v>
      </c>
      <c r="CI351" s="15" t="str">
        <f t="shared" si="61"/>
        <v>E351</v>
      </c>
      <c r="CK351" s="16">
        <v>5</v>
      </c>
      <c r="CL351" s="16">
        <v>4</v>
      </c>
      <c r="CM351" s="16">
        <v>4</v>
      </c>
    </row>
    <row r="352" spans="1:91" ht="20.100000000000001" customHeight="1" x14ac:dyDescent="0.25">
      <c r="A352" s="18" t="s">
        <v>529</v>
      </c>
      <c r="E352" s="15" t="s">
        <v>529</v>
      </c>
      <c r="G352" s="15" t="str">
        <f t="shared" si="62"/>
        <v>D352</v>
      </c>
      <c r="I352" s="27">
        <f ca="1">IFERROR(1000*SUMIF(#REF!,"*-Si-*-*-"&amp;$A352&amp;"-"&amp;J$2,INDIRECT("'BD Ppto'!"&amp;#REF!))/(SUM(J352:L352)*L$415),0)</f>
        <v>0</v>
      </c>
      <c r="J352" s="19" t="e">
        <f ca="1">SUMIF(#REF!,"*-Si-VEF-*-"&amp;$A352&amp;"-"&amp;$J$2,INDIRECT("'BD Ppto'!"&amp;#REF!))</f>
        <v>#REF!</v>
      </c>
      <c r="K352" s="20" t="e">
        <f ca="1">SUMIF(#REF!,"*-Si-VEQ-*-"&amp;$A352&amp;"-"&amp;$J$2,INDIRECT("'BD Ppto'!"&amp;#REF!))</f>
        <v>#REF!</v>
      </c>
      <c r="L352" s="21" t="e">
        <f ca="1">SUMIF(#REF!,"*-Si-USD-*-"&amp;$A352&amp;"-"&amp;$J$2,INDIRECT("'BD Ppto'!"&amp;#REF!))</f>
        <v>#REF!</v>
      </c>
      <c r="N352" s="27">
        <f ca="1">IFERROR(1000*SUMIF(#REF!,"*-Si-*-*-"&amp;$A352&amp;"-"&amp;O$2,INDIRECT("'BD Ppto'!"&amp;#REF!))/(SUM(O352:Q352)*Q$415),0)</f>
        <v>0</v>
      </c>
      <c r="O352" s="19" t="e">
        <f ca="1">SUMIF(#REF!,"*-Si-VEF-*-"&amp;$A352&amp;"-"&amp;O$2,INDIRECT("'BD Ppto'!"&amp;#REF!))</f>
        <v>#REF!</v>
      </c>
      <c r="P352" s="20" t="e">
        <f ca="1">SUMIF(#REF!,"*-Si-VEQ-*-"&amp;$A352&amp;"-"&amp;O$2,INDIRECT("'BD Ppto'!"&amp;#REF!))</f>
        <v>#REF!</v>
      </c>
      <c r="Q352" s="21" t="e">
        <f ca="1">SUMIF(#REF!,"*-Si-USD-*-"&amp;$A352&amp;"-"&amp;O$2,INDIRECT("'BD Ppto'!"&amp;#REF!))</f>
        <v>#REF!</v>
      </c>
      <c r="S352" s="27">
        <f ca="1">IFERROR(1000*SUMIF(#REF!,"*-Si-*-*-"&amp;$A352&amp;"-"&amp;T$2,INDIRECT("'BD Ppto'!"&amp;#REF!))/(SUM(T352:V352)*V$415),0)</f>
        <v>0</v>
      </c>
      <c r="T352" s="19" t="e">
        <f ca="1">SUMIF(#REF!,"*-Si-VEF-*-"&amp;$A352&amp;"-"&amp;T$2,INDIRECT("'BD Ppto'!"&amp;#REF!))</f>
        <v>#REF!</v>
      </c>
      <c r="U352" s="20" t="e">
        <f ca="1">SUMIF(#REF!,"*-Si-VEQ-*-"&amp;$A352&amp;"-"&amp;T$2,INDIRECT("'BD Ppto'!"&amp;#REF!))</f>
        <v>#REF!</v>
      </c>
      <c r="V352" s="21" t="e">
        <f ca="1">SUMIF(#REF!,"*-Si-USD-*-"&amp;$A352&amp;"-"&amp;T$2,INDIRECT("'BD Ppto'!"&amp;#REF!))</f>
        <v>#REF!</v>
      </c>
      <c r="X352" s="27">
        <f ca="1">IFERROR(1000*SUMIF(#REF!,"*-Si-*-*-"&amp;$A352&amp;"-"&amp;Y$2,INDIRECT("'BD Ppto'!"&amp;#REF!))/(SUM(Y352:AA352)*AA$415),0)</f>
        <v>0</v>
      </c>
      <c r="Y352" s="19" t="e">
        <f ca="1">SUMIF(#REF!,"*-Si-VEF-*-"&amp;$A352&amp;"-"&amp;Y$2,INDIRECT("'BD Ppto'!"&amp;#REF!))</f>
        <v>#REF!</v>
      </c>
      <c r="Z352" s="20" t="e">
        <f ca="1">SUMIF(#REF!,"*-Si-VEQ-*-"&amp;$A352&amp;"-"&amp;Y$2,INDIRECT("'BD Ppto'!"&amp;#REF!))</f>
        <v>#REF!</v>
      </c>
      <c r="AA352" s="21" t="e">
        <f ca="1">SUMIF(#REF!,"*-Si-USD-*-"&amp;$A352&amp;"-"&amp;Y$2,INDIRECT("'BD Ppto'!"&amp;#REF!))</f>
        <v>#REF!</v>
      </c>
      <c r="AC352" s="28">
        <f ca="1">IFERROR(1000*SUMIF(#REF!,"*-Si-*-Si-"&amp;$A352&amp;"-"&amp;AD$2,INDIRECT("'BD Ppto'!"&amp;#REF!))/(SUM(AD352:AF352)*AF$415),0)</f>
        <v>0</v>
      </c>
      <c r="AD352" s="22" t="e">
        <f ca="1">SUMIF(#REF!,"*-Si-VEF-Si-"&amp;$A352&amp;"-"&amp;AD$2,INDIRECT("'BD Ppto'!"&amp;#REF!))</f>
        <v>#REF!</v>
      </c>
      <c r="AE352" s="23" t="e">
        <f ca="1">SUMIF(#REF!,"*-Si-VEQ-Si-"&amp;$A352&amp;"-"&amp;AD$2,INDIRECT("'BD Ppto'!"&amp;#REF!))</f>
        <v>#REF!</v>
      </c>
      <c r="AF352" s="24" t="e">
        <f ca="1">SUMIF(#REF!,"*-Si-USD-Si-"&amp;$A352&amp;"-"&amp;AD$2,INDIRECT("'BD Ppto'!"&amp;#REF!))</f>
        <v>#REF!</v>
      </c>
      <c r="AI352" s="27">
        <f>IFERROR(1000*SUMIF(#REF!,"*-Si-*-*-"&amp;$A352&amp;"-"&amp;$AJ$2,#REF!)/((SUMIF(#REF!,"*-Si-*-*-"&amp;$A352&amp;"-"&amp;$AJ$2,#REF!))*$AV$6),0)</f>
        <v>0</v>
      </c>
      <c r="AJ352" s="25" t="e">
        <f>SUMIF(#REF!,"*-Si-VEF-*-"&amp;$A352&amp;"-"&amp;$AJ$2,#REF!)</f>
        <v>#REF!</v>
      </c>
      <c r="AK352" s="19" t="e">
        <f>SUMIF(#REF!,"*-Si-VEF-*-"&amp;$A352&amp;"-"&amp;$AJ$2,#REF!)</f>
        <v>#REF!</v>
      </c>
      <c r="AL352" s="19" t="e">
        <f>(SUMIF(#REF!,"*-Si-VEF-*-"&amp;$A352&amp;"-"&amp;$AJ$2,#REF!)*AL$6-SUMIF(#REF!,"*-Si-VEF-*-"&amp;$A352&amp;"-"&amp;$AJ$2,#REF!)*AK$6)/AL$5</f>
        <v>#REF!</v>
      </c>
      <c r="AM352" s="19" t="e">
        <f>(SUMIF(#REF!,"*-Si-VEF-*-"&amp;$A352&amp;"-"&amp;$AJ$2,#REF!)*AM$6-SUMIF(#REF!,"*-Si-VEF-*-"&amp;$A352&amp;"-"&amp;$AJ$2,#REF!)*AL$6)/AM$5</f>
        <v>#REF!</v>
      </c>
      <c r="AN352" s="19" t="e">
        <f>(SUMIF(#REF!,"*-Si-VEF-*-"&amp;$A352&amp;"-"&amp;$AJ$2,#REF!)*AN$6-SUMIF(#REF!,"*-Si-VEF-*-"&amp;$A352&amp;"-"&amp;$AJ$2,#REF!)*AM$6)/AN$5</f>
        <v>#REF!</v>
      </c>
      <c r="AO352" s="19" t="e">
        <f>(SUMIF(#REF!,"*-Si-VEF-*-"&amp;$A352&amp;"-"&amp;$AJ$2,#REF!)*AO$6-SUMIF(#REF!,"*-Si-VEF-*-"&amp;$A352&amp;"-"&amp;$AJ$2,#REF!)*AN$6)/AO$5</f>
        <v>#REF!</v>
      </c>
      <c r="AP352" s="19" t="e">
        <f>(SUMIF(#REF!,"*-Si-VEF-*-"&amp;$A352&amp;"-"&amp;$AJ$2,#REF!)*AP$6-SUMIF(#REF!,"*-Si-VEF-*-"&amp;$A352&amp;"-"&amp;$AJ$2,#REF!)*AO$6)/AP$5</f>
        <v>#REF!</v>
      </c>
      <c r="AQ352" s="19" t="e">
        <f>(SUMIF(#REF!,"*-Si-VEF-*-"&amp;$A352&amp;"-"&amp;$AJ$2,#REF!)*AQ$6-SUMIF(#REF!,"*-Si-VEF-*-"&amp;$A352&amp;"-"&amp;$AJ$2,#REF!)*AP$6)/AQ$5</f>
        <v>#REF!</v>
      </c>
      <c r="AR352" s="19" t="e">
        <f>(SUMIF(#REF!,"*-Si-VEF-*-"&amp;$A352&amp;"-"&amp;$AJ$2,#REF!)*AR$6-SUMIF(#REF!,"*-Si-VEF-*-"&amp;$A352&amp;"-"&amp;$AJ$2,#REF!)*AQ$6)/AR$5</f>
        <v>#REF!</v>
      </c>
      <c r="AS352" s="19" t="e">
        <f>(SUMIF(#REF!,"*-Si-VEF-*-"&amp;$A352&amp;"-"&amp;$AJ$2,#REF!)*AS$6-SUMIF(#REF!,"*-Si-VEF-*-"&amp;$A352&amp;"-"&amp;$AJ$2,#REF!)*AR$6)/AS$5</f>
        <v>#REF!</v>
      </c>
      <c r="AT352" s="19" t="e">
        <f>(SUMIF(#REF!,"*-Si-VEF-*-"&amp;$A352&amp;"-"&amp;$AJ$2,#REF!)*AT$6-SUMIF(#REF!,"*-Si-VEF-*-"&amp;$A352&amp;"-"&amp;$AJ$2,#REF!)*AS$6)/AT$5</f>
        <v>#REF!</v>
      </c>
      <c r="AU352" s="19" t="e">
        <f>(SUMIF(#REF!,"*-Si-VEF-*-"&amp;$A352&amp;"-"&amp;$AJ$2,#REF!)*AU$6-SUMIF(#REF!,"*-Si-VEF-*-"&amp;$A352&amp;"-"&amp;$AJ$2,#REF!)*AT$6)/AU$5</f>
        <v>#REF!</v>
      </c>
      <c r="AV352" s="19" t="e">
        <f>(SUMIF(#REF!,"*-Si-VEF-*-"&amp;$A352&amp;"-"&amp;$AJ$2,#REF!)*AV$6-SUMIF(#REF!,"*-Si-VEF-*-"&amp;$A352&amp;"-"&amp;$AJ$2,#REF!)*AU$6)/AV$5</f>
        <v>#REF!</v>
      </c>
      <c r="AX352" s="25" t="e">
        <f>SUMIF(#REF!,"*-Si-VEQ-*-"&amp;$A352&amp;"-"&amp;$AJ$2,#REF!)</f>
        <v>#REF!</v>
      </c>
      <c r="AY352" s="20" t="e">
        <f>SUMIF(#REF!,"*-Si-VEQ-*-"&amp;$A352&amp;"-"&amp;$AJ$2,#REF!)</f>
        <v>#REF!</v>
      </c>
      <c r="AZ352" s="20" t="e">
        <f>(SUMIF(#REF!,"*-Si-VEQ-*-"&amp;$A352&amp;"-"&amp;$AJ$2,#REF!)*AZ$6-SUMIF(#REF!,"*-Si-VEQ-*-"&amp;$A352&amp;"-"&amp;$AJ$2,#REF!)*AY$6)/AZ$5</f>
        <v>#REF!</v>
      </c>
      <c r="BA352" s="20" t="e">
        <f>(SUMIF(#REF!,"*-Si-VEQ-*-"&amp;$A352&amp;"-"&amp;$AJ$2,#REF!)*BA$6-SUMIF(#REF!,"*-Si-VEQ-*-"&amp;$A352&amp;"-"&amp;$AJ$2,#REF!)*AZ$6)/BA$5</f>
        <v>#REF!</v>
      </c>
      <c r="BB352" s="20" t="e">
        <f>(SUMIF(#REF!,"*-Si-VEQ-*-"&amp;$A352&amp;"-"&amp;$AJ$2,#REF!)*BB$6-SUMIF(#REF!,"*-Si-VEQ-*-"&amp;$A352&amp;"-"&amp;$AJ$2,#REF!)*BA$6)/BB$5</f>
        <v>#REF!</v>
      </c>
      <c r="BC352" s="20" t="e">
        <f>(SUMIF(#REF!,"*-Si-VEQ-*-"&amp;$A352&amp;"-"&amp;$AJ$2,#REF!)*BC$6-SUMIF(#REF!,"*-Si-VEQ-*-"&amp;$A352&amp;"-"&amp;$AJ$2,#REF!)*BB$6)/BC$5</f>
        <v>#REF!</v>
      </c>
      <c r="BD352" s="20" t="e">
        <f>(SUMIF(#REF!,"*-Si-VEQ-*-"&amp;$A352&amp;"-"&amp;$AJ$2,#REF!)*BD$6-SUMIF(#REF!,"*-Si-VEQ-*-"&amp;$A352&amp;"-"&amp;$AJ$2,#REF!)*BC$6)/BD$5</f>
        <v>#REF!</v>
      </c>
      <c r="BE352" s="20" t="e">
        <f>(SUMIF(#REF!,"*-Si-VEQ-*-"&amp;$A352&amp;"-"&amp;$AJ$2,#REF!)*BE$6-SUMIF(#REF!,"*-Si-VEQ-*-"&amp;$A352&amp;"-"&amp;$AJ$2,#REF!)*BD$6)/BE$5</f>
        <v>#REF!</v>
      </c>
      <c r="BF352" s="20" t="e">
        <f>(SUMIF(#REF!,"*-Si-VEQ-*-"&amp;$A352&amp;"-"&amp;$AJ$2,#REF!)*BF$6-SUMIF(#REF!,"*-Si-VEQ-*-"&amp;$A352&amp;"-"&amp;$AJ$2,#REF!)*BE$6)/BF$5</f>
        <v>#REF!</v>
      </c>
      <c r="BG352" s="20" t="e">
        <f>(SUMIF(#REF!,"*-Si-VEQ-*-"&amp;$A352&amp;"-"&amp;$AJ$2,#REF!)*BG$6-SUMIF(#REF!,"*-Si-VEQ-*-"&amp;$A352&amp;"-"&amp;$AJ$2,#REF!)*BF$6)/BG$5</f>
        <v>#REF!</v>
      </c>
      <c r="BH352" s="20" t="e">
        <f>(SUMIF(#REF!,"*-Si-VEQ-*-"&amp;$A352&amp;"-"&amp;$AJ$2,#REF!)*BH$6-SUMIF(#REF!,"*-Si-VEQ-*-"&amp;$A352&amp;"-"&amp;$AJ$2,#REF!)*BG$6)/BH$5</f>
        <v>#REF!</v>
      </c>
      <c r="BI352" s="20" t="e">
        <f>(SUMIF(#REF!,"*-Si-VEQ-*-"&amp;$A352&amp;"-"&amp;$AJ$2,#REF!)*BI$6-SUMIF(#REF!,"*-Si-VEQ-*-"&amp;$A352&amp;"-"&amp;$AJ$2,#REF!)*BH$6)/BI$5</f>
        <v>#REF!</v>
      </c>
      <c r="BJ352" s="20" t="e">
        <f>(SUMIF(#REF!,"*-Si-VEQ-*-"&amp;$A352&amp;"-"&amp;$AJ$2,#REF!)*BJ$6-SUMIF(#REF!,"*-Si-VEQ-*-"&amp;$A352&amp;"-"&amp;$AJ$2,#REF!)*BI$6)/BJ$5</f>
        <v>#REF!</v>
      </c>
      <c r="BL352" s="25" t="e">
        <f>SUMIF(#REF!,"*-Si-USD-*-"&amp;$A352&amp;"-"&amp;$AJ$2,#REF!)</f>
        <v>#REF!</v>
      </c>
      <c r="BM352" s="21" t="e">
        <f>SUMIF(#REF!,"*-Si-USD-*-"&amp;$A352&amp;"-"&amp;$AJ$2,#REF!)</f>
        <v>#REF!</v>
      </c>
      <c r="BN352" s="21" t="e">
        <f>(SUMIF(#REF!,"*-Si-USD-*-"&amp;$A352&amp;"-"&amp;$AJ$2,#REF!)*BN$6-SUMIF(#REF!,"*-Si-USD-*-"&amp;$A352&amp;"-"&amp;$AJ$2,#REF!)*BM$6)/BN$5</f>
        <v>#REF!</v>
      </c>
      <c r="BO352" s="21" t="e">
        <f>(SUMIF(#REF!,"*-Si-USD-*-"&amp;$A352&amp;"-"&amp;$AJ$2,#REF!)*BO$6-SUMIF(#REF!,"*-Si-USD-*-"&amp;$A352&amp;"-"&amp;$AJ$2,#REF!)*BN$6)/BO$5</f>
        <v>#REF!</v>
      </c>
      <c r="BP352" s="21" t="e">
        <f>(SUMIF(#REF!,"*-Si-USD-*-"&amp;$A352&amp;"-"&amp;$AJ$2,#REF!)*BP$6-SUMIF(#REF!,"*-Si-USD-*-"&amp;$A352&amp;"-"&amp;$AJ$2,#REF!)*BO$6)/BP$5</f>
        <v>#REF!</v>
      </c>
      <c r="BQ352" s="21" t="e">
        <f>(SUMIF(#REF!,"*-Si-USD-*-"&amp;$A352&amp;"-"&amp;$AJ$2,#REF!)*BQ$6-SUMIF(#REF!,"*-Si-USD-*-"&amp;$A352&amp;"-"&amp;$AJ$2,#REF!)*BP$6)/BQ$5</f>
        <v>#REF!</v>
      </c>
      <c r="BR352" s="21" t="e">
        <f>(SUMIF(#REF!,"*-Si-USD-*-"&amp;$A352&amp;"-"&amp;$AJ$2,#REF!)*BR$6-SUMIF(#REF!,"*-Si-USD-*-"&amp;$A352&amp;"-"&amp;$AJ$2,#REF!)*BQ$6)/BR$5</f>
        <v>#REF!</v>
      </c>
      <c r="BS352" s="21" t="e">
        <f>(SUMIF(#REF!,"*-Si-USD-*-"&amp;$A352&amp;"-"&amp;$AJ$2,#REF!)*BS$6-SUMIF(#REF!,"*-Si-USD-*-"&amp;$A352&amp;"-"&amp;$AJ$2,#REF!)*BR$6)/BS$5</f>
        <v>#REF!</v>
      </c>
      <c r="BT352" s="21" t="e">
        <f>(SUMIF(#REF!,"*-Si-USD-*-"&amp;$A352&amp;"-"&amp;$AJ$2,#REF!)*BT$6-SUMIF(#REF!,"*-Si-USD-*-"&amp;$A352&amp;"-"&amp;$AJ$2,#REF!)*BS$6)/BT$5</f>
        <v>#REF!</v>
      </c>
      <c r="BU352" s="21" t="e">
        <f>(SUMIF(#REF!,"*-Si-USD-*-"&amp;$A352&amp;"-"&amp;$AJ$2,#REF!)*BU$6-SUMIF(#REF!,"*-Si-USD-*-"&amp;$A352&amp;"-"&amp;$AJ$2,#REF!)*BT$6)/BU$5</f>
        <v>#REF!</v>
      </c>
      <c r="BV352" s="21" t="e">
        <f>(SUMIF(#REF!,"*-Si-USD-*-"&amp;$A352&amp;"-"&amp;$AJ$2,#REF!)*BV$6-SUMIF(#REF!,"*-Si-USD-*-"&amp;$A352&amp;"-"&amp;$AJ$2,#REF!)*BU$6)/BV$5</f>
        <v>#REF!</v>
      </c>
      <c r="BW352" s="21" t="e">
        <f>(SUMIF(#REF!,"*-Si-USD-*-"&amp;$A352&amp;"-"&amp;$AJ$2,#REF!)*BW$6-SUMIF(#REF!,"*-Si-USD-*-"&amp;$A352&amp;"-"&amp;$AJ$2,#REF!)*BV$6)/BW$5</f>
        <v>#REF!</v>
      </c>
      <c r="BX352" s="21" t="e">
        <f>(SUMIF(#REF!,"*-Si-USD-*-"&amp;$A352&amp;"-"&amp;$AJ$2,#REF!)*BX$6-SUMIF(#REF!,"*-Si-USD-*-"&amp;$A352&amp;"-"&amp;$AJ$2,#REF!)*BW$6)/BX$5</f>
        <v>#REF!</v>
      </c>
      <c r="CB352" s="28">
        <f>IFERROR(1000*SUMIF(#REF!,"*-Si-*-Si-"&amp;$A352&amp;"-"&amp;$AJ$2,#REF!)/(SUM(CC352:CE352)*$BX$6),0)</f>
        <v>0</v>
      </c>
      <c r="CC352" s="22" t="e">
        <f>SUMIF(#REF!,"*-Si-VEF-Si-"&amp;$A352&amp;"-"&amp;$AJ$2,#REF!)</f>
        <v>#REF!</v>
      </c>
      <c r="CD352" s="23" t="e">
        <f>SUMIF(#REF!,"*-Si-VEQ-Si-"&amp;$A352&amp;"-"&amp;$AJ$2,#REF!)</f>
        <v>#REF!</v>
      </c>
      <c r="CE352" s="24" t="e">
        <f>SUMIF(#REF!,"*-Si-USD-Si-"&amp;$A352&amp;"-"&amp;$AJ$2,#REF!)</f>
        <v>#REF!</v>
      </c>
      <c r="CI352" s="15" t="str">
        <f t="shared" si="61"/>
        <v>E352</v>
      </c>
      <c r="CK352" s="16">
        <v>5</v>
      </c>
      <c r="CL352" s="16">
        <v>4</v>
      </c>
      <c r="CM352" s="16">
        <v>4</v>
      </c>
    </row>
    <row r="353" spans="1:91" ht="20.100000000000001" customHeight="1" x14ac:dyDescent="0.25">
      <c r="B353" s="5" t="s">
        <v>530</v>
      </c>
      <c r="N353" s="3"/>
      <c r="O353" s="3"/>
      <c r="P353" s="3"/>
      <c r="Q353" s="3"/>
      <c r="S353" s="3"/>
      <c r="T353" s="3"/>
      <c r="U353" s="3"/>
      <c r="V353" s="3"/>
      <c r="X353" s="3"/>
      <c r="Y353" s="3"/>
      <c r="Z353" s="3"/>
      <c r="AA353" s="3"/>
      <c r="AC353" s="3"/>
      <c r="AD353" s="3"/>
      <c r="AE353" s="3"/>
      <c r="AF353" s="3"/>
      <c r="CB353" s="3"/>
      <c r="CC353" s="3"/>
      <c r="CD353" s="3"/>
      <c r="CE353" s="3"/>
      <c r="CI353" s="15" t="str">
        <f t="shared" si="61"/>
        <v>E353</v>
      </c>
      <c r="CK353" s="16">
        <v>0</v>
      </c>
      <c r="CL353" s="16">
        <v>0</v>
      </c>
      <c r="CM353" s="16">
        <v>0</v>
      </c>
    </row>
    <row r="354" spans="1:91" ht="20.100000000000001" customHeight="1" x14ac:dyDescent="0.25">
      <c r="B354" s="5" t="s">
        <v>531</v>
      </c>
      <c r="J354" s="3" t="s">
        <v>42</v>
      </c>
      <c r="K354" s="3" t="s">
        <v>42</v>
      </c>
      <c r="L354" s="3" t="s">
        <v>42</v>
      </c>
      <c r="N354" s="3"/>
      <c r="O354" s="3" t="s">
        <v>42</v>
      </c>
      <c r="P354" s="3" t="s">
        <v>42</v>
      </c>
      <c r="Q354" s="3" t="s">
        <v>42</v>
      </c>
      <c r="S354" s="3"/>
      <c r="T354" s="3" t="s">
        <v>42</v>
      </c>
      <c r="U354" s="3" t="s">
        <v>42</v>
      </c>
      <c r="V354" s="3" t="s">
        <v>42</v>
      </c>
      <c r="X354" s="3"/>
      <c r="Y354" s="3" t="s">
        <v>42</v>
      </c>
      <c r="Z354" s="3" t="s">
        <v>42</v>
      </c>
      <c r="AA354" s="3" t="s">
        <v>42</v>
      </c>
      <c r="AC354" s="3"/>
      <c r="AD354" s="3" t="s">
        <v>42</v>
      </c>
      <c r="AE354" s="3" t="s">
        <v>42</v>
      </c>
      <c r="AF354" s="3" t="s">
        <v>42</v>
      </c>
      <c r="AJ354" s="1" t="s">
        <v>42</v>
      </c>
      <c r="AX354" s="1" t="s">
        <v>42</v>
      </c>
      <c r="BL354" s="1" t="s">
        <v>42</v>
      </c>
      <c r="CB354" s="3"/>
      <c r="CC354" s="3" t="s">
        <v>42</v>
      </c>
      <c r="CD354" s="3" t="s">
        <v>42</v>
      </c>
      <c r="CE354" s="3" t="s">
        <v>42</v>
      </c>
      <c r="CI354" s="15" t="str">
        <f t="shared" si="61"/>
        <v>E354</v>
      </c>
      <c r="CK354" s="16">
        <v>0</v>
      </c>
      <c r="CL354" s="16">
        <v>0</v>
      </c>
      <c r="CM354" s="16">
        <v>0</v>
      </c>
    </row>
    <row r="355" spans="1:91" ht="20.100000000000001" customHeight="1" x14ac:dyDescent="0.25">
      <c r="A355" s="18" t="s">
        <v>532</v>
      </c>
      <c r="E355" s="15" t="s">
        <v>38</v>
      </c>
      <c r="G355" s="15" t="str">
        <f t="shared" ref="G355:G356" si="63">"D"&amp;TEXT(ROW(H355),"000")</f>
        <v>D355</v>
      </c>
      <c r="J355" s="19">
        <v>0</v>
      </c>
      <c r="K355" s="20">
        <v>0</v>
      </c>
      <c r="L355" s="21">
        <v>0</v>
      </c>
      <c r="N355" s="3"/>
      <c r="O355" s="19">
        <v>0</v>
      </c>
      <c r="P355" s="20">
        <v>0</v>
      </c>
      <c r="Q355" s="21">
        <v>0</v>
      </c>
      <c r="S355" s="3"/>
      <c r="T355" s="19">
        <v>0</v>
      </c>
      <c r="U355" s="20">
        <v>0</v>
      </c>
      <c r="V355" s="21">
        <v>0</v>
      </c>
      <c r="X355" s="3"/>
      <c r="Y355" s="19">
        <v>0</v>
      </c>
      <c r="Z355" s="20">
        <v>0</v>
      </c>
      <c r="AA355" s="21">
        <v>0</v>
      </c>
      <c r="AC355" s="3"/>
      <c r="AD355" s="22">
        <v>0</v>
      </c>
      <c r="AE355" s="23">
        <v>0</v>
      </c>
      <c r="AF355" s="24">
        <v>0</v>
      </c>
      <c r="AJ355" s="25">
        <v>0</v>
      </c>
      <c r="AK355" s="19">
        <v>0</v>
      </c>
      <c r="AL355" s="19">
        <v>0</v>
      </c>
      <c r="AM355" s="19">
        <v>0</v>
      </c>
      <c r="AN355" s="19">
        <v>0</v>
      </c>
      <c r="AO355" s="19">
        <v>0</v>
      </c>
      <c r="AP355" s="19">
        <v>0</v>
      </c>
      <c r="AQ355" s="19">
        <v>0</v>
      </c>
      <c r="AR355" s="19">
        <v>0</v>
      </c>
      <c r="AS355" s="19">
        <v>0</v>
      </c>
      <c r="AT355" s="19">
        <v>0</v>
      </c>
      <c r="AU355" s="19">
        <v>0</v>
      </c>
      <c r="AV355" s="19">
        <v>0</v>
      </c>
      <c r="AX355" s="25">
        <v>0</v>
      </c>
      <c r="AY355" s="20">
        <v>0</v>
      </c>
      <c r="AZ355" s="20">
        <v>0</v>
      </c>
      <c r="BA355" s="20">
        <v>0</v>
      </c>
      <c r="BB355" s="20">
        <v>0</v>
      </c>
      <c r="BC355" s="20">
        <v>0</v>
      </c>
      <c r="BD355" s="20">
        <v>0</v>
      </c>
      <c r="BE355" s="20">
        <v>0</v>
      </c>
      <c r="BF355" s="20">
        <v>0</v>
      </c>
      <c r="BG355" s="20">
        <v>0</v>
      </c>
      <c r="BH355" s="20">
        <v>0</v>
      </c>
      <c r="BI355" s="20">
        <v>0</v>
      </c>
      <c r="BJ355" s="20">
        <v>0</v>
      </c>
      <c r="BL355" s="25">
        <v>0</v>
      </c>
      <c r="BM355" s="21">
        <v>0</v>
      </c>
      <c r="BN355" s="21">
        <v>0</v>
      </c>
      <c r="BO355" s="21">
        <v>0</v>
      </c>
      <c r="BP355" s="21">
        <v>0</v>
      </c>
      <c r="BQ355" s="21">
        <v>0</v>
      </c>
      <c r="BR355" s="21">
        <v>0</v>
      </c>
      <c r="BS355" s="21">
        <v>0</v>
      </c>
      <c r="BT355" s="21">
        <v>0</v>
      </c>
      <c r="BU355" s="21">
        <v>0</v>
      </c>
      <c r="BV355" s="21">
        <v>0</v>
      </c>
      <c r="BW355" s="21">
        <v>0</v>
      </c>
      <c r="BX355" s="21">
        <v>0</v>
      </c>
      <c r="CB355" s="3"/>
      <c r="CC355" s="22">
        <v>0</v>
      </c>
      <c r="CD355" s="23">
        <v>0</v>
      </c>
      <c r="CE355" s="24">
        <v>0</v>
      </c>
      <c r="CI355" s="15" t="str">
        <f t="shared" si="61"/>
        <v>E355</v>
      </c>
      <c r="CK355" s="16">
        <v>19</v>
      </c>
      <c r="CL355" s="16">
        <v>4</v>
      </c>
      <c r="CM355" s="16">
        <v>5</v>
      </c>
    </row>
    <row r="356" spans="1:91" ht="20.100000000000001" customHeight="1" x14ac:dyDescent="0.25">
      <c r="A356" s="18" t="s">
        <v>533</v>
      </c>
      <c r="E356" s="15" t="s">
        <v>139</v>
      </c>
      <c r="G356" s="15" t="str">
        <f t="shared" si="63"/>
        <v>D356</v>
      </c>
      <c r="J356" s="19">
        <v>0</v>
      </c>
      <c r="K356" s="20">
        <v>0</v>
      </c>
      <c r="L356" s="21">
        <v>0</v>
      </c>
      <c r="N356" s="3"/>
      <c r="O356" s="19">
        <v>0</v>
      </c>
      <c r="P356" s="20">
        <v>0</v>
      </c>
      <c r="Q356" s="21">
        <v>0</v>
      </c>
      <c r="S356" s="3"/>
      <c r="T356" s="19">
        <v>0</v>
      </c>
      <c r="U356" s="20">
        <v>0</v>
      </c>
      <c r="V356" s="21">
        <v>0</v>
      </c>
      <c r="X356" s="3"/>
      <c r="Y356" s="19">
        <v>0</v>
      </c>
      <c r="Z356" s="20">
        <v>0</v>
      </c>
      <c r="AA356" s="21">
        <v>0</v>
      </c>
      <c r="AC356" s="3"/>
      <c r="AD356" s="22">
        <v>0</v>
      </c>
      <c r="AE356" s="23">
        <v>0</v>
      </c>
      <c r="AF356" s="24">
        <v>0</v>
      </c>
      <c r="AJ356" s="25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19">
        <v>0</v>
      </c>
      <c r="AR356" s="19">
        <v>0</v>
      </c>
      <c r="AS356" s="19">
        <v>0</v>
      </c>
      <c r="AT356" s="19">
        <v>0</v>
      </c>
      <c r="AU356" s="19">
        <v>0</v>
      </c>
      <c r="AV356" s="19">
        <v>0</v>
      </c>
      <c r="AX356" s="25">
        <v>0</v>
      </c>
      <c r="AY356" s="20">
        <v>0</v>
      </c>
      <c r="AZ356" s="20">
        <v>0</v>
      </c>
      <c r="BA356" s="20">
        <v>0</v>
      </c>
      <c r="BB356" s="20">
        <v>0</v>
      </c>
      <c r="BC356" s="20">
        <v>0</v>
      </c>
      <c r="BD356" s="20">
        <v>0</v>
      </c>
      <c r="BE356" s="20">
        <v>0</v>
      </c>
      <c r="BF356" s="20">
        <v>0</v>
      </c>
      <c r="BG356" s="20">
        <v>0</v>
      </c>
      <c r="BH356" s="20">
        <v>0</v>
      </c>
      <c r="BI356" s="20">
        <v>0</v>
      </c>
      <c r="BJ356" s="20">
        <v>0</v>
      </c>
      <c r="BL356" s="25">
        <v>0</v>
      </c>
      <c r="BM356" s="21">
        <v>0</v>
      </c>
      <c r="BN356" s="21">
        <v>0</v>
      </c>
      <c r="BO356" s="21">
        <v>0</v>
      </c>
      <c r="BP356" s="21">
        <v>0</v>
      </c>
      <c r="BQ356" s="21">
        <v>0</v>
      </c>
      <c r="BR356" s="21">
        <v>0</v>
      </c>
      <c r="BS356" s="21">
        <v>0</v>
      </c>
      <c r="BT356" s="21">
        <v>0</v>
      </c>
      <c r="BU356" s="21">
        <v>0</v>
      </c>
      <c r="BV356" s="21">
        <v>0</v>
      </c>
      <c r="BW356" s="21">
        <v>0</v>
      </c>
      <c r="BX356" s="21">
        <v>0</v>
      </c>
      <c r="CB356" s="3"/>
      <c r="CC356" s="22">
        <v>0</v>
      </c>
      <c r="CD356" s="23">
        <v>0</v>
      </c>
      <c r="CE356" s="24">
        <v>0</v>
      </c>
      <c r="CI356" s="15" t="str">
        <f t="shared" si="61"/>
        <v>E356</v>
      </c>
      <c r="CK356" s="16">
        <v>12</v>
      </c>
      <c r="CL356" s="16">
        <v>4</v>
      </c>
      <c r="CM356" s="16">
        <v>5</v>
      </c>
    </row>
    <row r="357" spans="1:91" ht="20.100000000000001" customHeight="1" x14ac:dyDescent="0.25">
      <c r="B357" s="5" t="s">
        <v>534</v>
      </c>
      <c r="N357" s="3"/>
      <c r="O357" s="3"/>
      <c r="P357" s="3"/>
      <c r="Q357" s="3"/>
      <c r="S357" s="3"/>
      <c r="T357" s="3"/>
      <c r="U357" s="3"/>
      <c r="V357" s="3"/>
      <c r="X357" s="3"/>
      <c r="Y357" s="3"/>
      <c r="Z357" s="3"/>
      <c r="AA357" s="3"/>
      <c r="AC357" s="3"/>
      <c r="AD357" s="3"/>
      <c r="AE357" s="3"/>
      <c r="AF357" s="3"/>
      <c r="CB357" s="3"/>
      <c r="CC357" s="3"/>
      <c r="CD357" s="3"/>
      <c r="CE357" s="3"/>
      <c r="CI357" s="15" t="str">
        <f t="shared" si="61"/>
        <v>E357</v>
      </c>
      <c r="CK357" s="16">
        <v>0</v>
      </c>
      <c r="CL357" s="16">
        <v>0</v>
      </c>
      <c r="CM357" s="16">
        <v>0</v>
      </c>
    </row>
    <row r="358" spans="1:91" ht="20.100000000000001" customHeight="1" x14ac:dyDescent="0.25">
      <c r="A358" s="18" t="s">
        <v>535</v>
      </c>
      <c r="E358" s="15" t="s">
        <v>536</v>
      </c>
      <c r="G358" s="15" t="str">
        <f t="shared" ref="G358:G359" si="64">"D"&amp;TEXT(ROW(H358),"000")</f>
        <v>D358</v>
      </c>
      <c r="J358" s="19">
        <v>0</v>
      </c>
      <c r="K358" s="20">
        <v>0</v>
      </c>
      <c r="L358" s="21">
        <v>0</v>
      </c>
      <c r="N358" s="3"/>
      <c r="O358" s="19">
        <v>0</v>
      </c>
      <c r="P358" s="20">
        <v>0</v>
      </c>
      <c r="Q358" s="21">
        <v>0</v>
      </c>
      <c r="S358" s="3"/>
      <c r="T358" s="19">
        <v>0</v>
      </c>
      <c r="U358" s="20">
        <v>0</v>
      </c>
      <c r="V358" s="21">
        <v>0</v>
      </c>
      <c r="X358" s="3"/>
      <c r="Y358" s="19">
        <v>0</v>
      </c>
      <c r="Z358" s="20">
        <v>0</v>
      </c>
      <c r="AA358" s="21">
        <v>0</v>
      </c>
      <c r="AC358" s="3"/>
      <c r="AD358" s="22">
        <v>0</v>
      </c>
      <c r="AE358" s="23">
        <v>0</v>
      </c>
      <c r="AF358" s="24">
        <v>0</v>
      </c>
      <c r="AJ358" s="25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  <c r="AQ358" s="19">
        <v>0</v>
      </c>
      <c r="AR358" s="19">
        <v>0</v>
      </c>
      <c r="AS358" s="19">
        <v>0</v>
      </c>
      <c r="AT358" s="19">
        <v>0</v>
      </c>
      <c r="AU358" s="19">
        <v>0</v>
      </c>
      <c r="AV358" s="19">
        <v>0</v>
      </c>
      <c r="AX358" s="25">
        <v>0</v>
      </c>
      <c r="AY358" s="20">
        <v>0</v>
      </c>
      <c r="AZ358" s="20">
        <v>0</v>
      </c>
      <c r="BA358" s="20">
        <v>0</v>
      </c>
      <c r="BB358" s="20">
        <v>0</v>
      </c>
      <c r="BC358" s="20">
        <v>0</v>
      </c>
      <c r="BD358" s="20">
        <v>0</v>
      </c>
      <c r="BE358" s="20">
        <v>0</v>
      </c>
      <c r="BF358" s="20">
        <v>0</v>
      </c>
      <c r="BG358" s="20">
        <v>0</v>
      </c>
      <c r="BH358" s="20">
        <v>0</v>
      </c>
      <c r="BI358" s="20">
        <v>0</v>
      </c>
      <c r="BJ358" s="20">
        <v>0</v>
      </c>
      <c r="BL358" s="25">
        <v>0</v>
      </c>
      <c r="BM358" s="21">
        <v>0</v>
      </c>
      <c r="BN358" s="21">
        <v>0</v>
      </c>
      <c r="BO358" s="21">
        <v>0</v>
      </c>
      <c r="BP358" s="21">
        <v>0</v>
      </c>
      <c r="BQ358" s="21">
        <v>0</v>
      </c>
      <c r="BR358" s="21">
        <v>0</v>
      </c>
      <c r="BS358" s="21">
        <v>0</v>
      </c>
      <c r="BT358" s="21">
        <v>0</v>
      </c>
      <c r="BU358" s="21">
        <v>0</v>
      </c>
      <c r="BV358" s="21">
        <v>0</v>
      </c>
      <c r="BW358" s="21">
        <v>0</v>
      </c>
      <c r="BX358" s="21">
        <v>0</v>
      </c>
      <c r="CB358" s="3"/>
      <c r="CC358" s="22">
        <v>0</v>
      </c>
      <c r="CD358" s="23">
        <v>0</v>
      </c>
      <c r="CE358" s="24">
        <v>0</v>
      </c>
      <c r="CI358" s="15" t="str">
        <f t="shared" si="61"/>
        <v>E358</v>
      </c>
      <c r="CK358" s="16">
        <v>27</v>
      </c>
      <c r="CL358" s="16">
        <v>4</v>
      </c>
      <c r="CM358" s="16">
        <v>5</v>
      </c>
    </row>
    <row r="359" spans="1:91" ht="20.100000000000001" customHeight="1" x14ac:dyDescent="0.25">
      <c r="A359" s="18" t="s">
        <v>537</v>
      </c>
      <c r="E359" s="15" t="s">
        <v>538</v>
      </c>
      <c r="G359" s="15" t="str">
        <f t="shared" si="64"/>
        <v>D359</v>
      </c>
      <c r="J359" s="19">
        <v>0</v>
      </c>
      <c r="K359" s="20">
        <v>0</v>
      </c>
      <c r="L359" s="21">
        <v>0</v>
      </c>
      <c r="N359" s="3"/>
      <c r="O359" s="19">
        <v>0</v>
      </c>
      <c r="P359" s="20">
        <v>0</v>
      </c>
      <c r="Q359" s="21">
        <v>0</v>
      </c>
      <c r="S359" s="3"/>
      <c r="T359" s="19">
        <v>0</v>
      </c>
      <c r="U359" s="20">
        <v>0</v>
      </c>
      <c r="V359" s="21">
        <v>0</v>
      </c>
      <c r="X359" s="3"/>
      <c r="Y359" s="19">
        <v>0</v>
      </c>
      <c r="Z359" s="20">
        <v>0</v>
      </c>
      <c r="AA359" s="21">
        <v>0</v>
      </c>
      <c r="AC359" s="3"/>
      <c r="AD359" s="22">
        <v>0</v>
      </c>
      <c r="AE359" s="23">
        <v>0</v>
      </c>
      <c r="AF359" s="24">
        <v>0</v>
      </c>
      <c r="AJ359" s="25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0</v>
      </c>
      <c r="AP359" s="19">
        <v>0</v>
      </c>
      <c r="AQ359" s="19">
        <v>0</v>
      </c>
      <c r="AR359" s="19">
        <v>0</v>
      </c>
      <c r="AS359" s="19">
        <v>0</v>
      </c>
      <c r="AT359" s="19">
        <v>0</v>
      </c>
      <c r="AU359" s="19">
        <v>0</v>
      </c>
      <c r="AV359" s="19">
        <v>0</v>
      </c>
      <c r="AX359" s="25">
        <v>0</v>
      </c>
      <c r="AY359" s="20">
        <v>0</v>
      </c>
      <c r="AZ359" s="20">
        <v>0</v>
      </c>
      <c r="BA359" s="20">
        <v>0</v>
      </c>
      <c r="BB359" s="20">
        <v>0</v>
      </c>
      <c r="BC359" s="20">
        <v>0</v>
      </c>
      <c r="BD359" s="20">
        <v>0</v>
      </c>
      <c r="BE359" s="20">
        <v>0</v>
      </c>
      <c r="BF359" s="20">
        <v>0</v>
      </c>
      <c r="BG359" s="20">
        <v>0</v>
      </c>
      <c r="BH359" s="20">
        <v>0</v>
      </c>
      <c r="BI359" s="20">
        <v>0</v>
      </c>
      <c r="BJ359" s="20">
        <v>0</v>
      </c>
      <c r="BL359" s="25">
        <v>0</v>
      </c>
      <c r="BM359" s="21">
        <v>0</v>
      </c>
      <c r="BN359" s="21">
        <v>0</v>
      </c>
      <c r="BO359" s="21">
        <v>0</v>
      </c>
      <c r="BP359" s="21">
        <v>0</v>
      </c>
      <c r="BQ359" s="21">
        <v>0</v>
      </c>
      <c r="BR359" s="21">
        <v>0</v>
      </c>
      <c r="BS359" s="21">
        <v>0</v>
      </c>
      <c r="BT359" s="21">
        <v>0</v>
      </c>
      <c r="BU359" s="21">
        <v>0</v>
      </c>
      <c r="BV359" s="21">
        <v>0</v>
      </c>
      <c r="BW359" s="21">
        <v>0</v>
      </c>
      <c r="BX359" s="21">
        <v>0</v>
      </c>
      <c r="CB359" s="3"/>
      <c r="CC359" s="22">
        <v>0</v>
      </c>
      <c r="CD359" s="23">
        <v>0</v>
      </c>
      <c r="CE359" s="24">
        <v>0</v>
      </c>
      <c r="CI359" s="15" t="str">
        <f t="shared" si="61"/>
        <v>E359</v>
      </c>
      <c r="CK359" s="16">
        <v>15</v>
      </c>
      <c r="CL359" s="16">
        <v>4</v>
      </c>
      <c r="CM359" s="16">
        <v>5</v>
      </c>
    </row>
    <row r="360" spans="1:91" ht="20.100000000000001" customHeight="1" x14ac:dyDescent="0.25">
      <c r="B360" s="5" t="s">
        <v>539</v>
      </c>
      <c r="L360" s="12" t="s">
        <v>19</v>
      </c>
      <c r="N360" s="3"/>
      <c r="O360" s="3"/>
      <c r="P360" s="3"/>
      <c r="Q360" s="12" t="s">
        <v>19</v>
      </c>
      <c r="S360" s="3"/>
      <c r="T360" s="3"/>
      <c r="U360" s="3"/>
      <c r="V360" s="12" t="s">
        <v>19</v>
      </c>
      <c r="X360" s="3"/>
      <c r="Y360" s="3"/>
      <c r="Z360" s="3"/>
      <c r="AA360" s="12" t="s">
        <v>19</v>
      </c>
      <c r="AC360" s="3"/>
      <c r="AD360" s="3"/>
      <c r="AE360" s="3"/>
      <c r="AF360" s="12" t="s">
        <v>19</v>
      </c>
      <c r="BL360" s="31" t="s">
        <v>19</v>
      </c>
      <c r="CB360" s="3"/>
      <c r="CC360" s="3"/>
      <c r="CD360" s="3"/>
      <c r="CE360" s="12" t="s">
        <v>19</v>
      </c>
      <c r="CI360" s="15" t="str">
        <f t="shared" si="61"/>
        <v>E360</v>
      </c>
      <c r="CK360" s="16">
        <v>0</v>
      </c>
      <c r="CL360" s="16">
        <v>0</v>
      </c>
      <c r="CM360" s="16">
        <v>0</v>
      </c>
    </row>
    <row r="361" spans="1:91" ht="20.100000000000001" customHeight="1" x14ac:dyDescent="0.25">
      <c r="A361" s="18" t="s">
        <v>540</v>
      </c>
      <c r="E361" s="15" t="s">
        <v>541</v>
      </c>
      <c r="G361" s="15" t="str">
        <f t="shared" ref="G361:G363" si="65">"D"&amp;TEXT(ROW(H361),"000")</f>
        <v>D361</v>
      </c>
      <c r="L361" s="32">
        <v>0</v>
      </c>
      <c r="N361" s="3"/>
      <c r="O361" s="3"/>
      <c r="P361" s="3"/>
      <c r="Q361" s="32">
        <v>0</v>
      </c>
      <c r="S361" s="3"/>
      <c r="T361" s="3"/>
      <c r="U361" s="3"/>
      <c r="V361" s="32">
        <v>0</v>
      </c>
      <c r="X361" s="3"/>
      <c r="Y361" s="3"/>
      <c r="Z361" s="3"/>
      <c r="AA361" s="32">
        <v>0</v>
      </c>
      <c r="AC361" s="3"/>
      <c r="AD361" s="3"/>
      <c r="AE361" s="3"/>
      <c r="AF361" s="32">
        <v>0</v>
      </c>
      <c r="BL361" s="25">
        <v>859.70746552999992</v>
      </c>
      <c r="CB361" s="3"/>
      <c r="CC361" s="3"/>
      <c r="CD361" s="3"/>
      <c r="CE361" s="32">
        <v>0</v>
      </c>
      <c r="CI361" s="15" t="str">
        <f t="shared" si="61"/>
        <v>E361</v>
      </c>
      <c r="CK361" s="16">
        <v>29</v>
      </c>
      <c r="CL361" s="16">
        <v>21</v>
      </c>
      <c r="CM361" s="16">
        <v>5</v>
      </c>
    </row>
    <row r="362" spans="1:91" ht="20.100000000000001" customHeight="1" x14ac:dyDescent="0.25">
      <c r="A362" s="18" t="s">
        <v>542</v>
      </c>
      <c r="E362" s="15" t="s">
        <v>543</v>
      </c>
      <c r="G362" s="15" t="str">
        <f t="shared" si="65"/>
        <v>D362</v>
      </c>
      <c r="L362" s="32">
        <v>0</v>
      </c>
      <c r="N362" s="3"/>
      <c r="O362" s="3"/>
      <c r="P362" s="3"/>
      <c r="Q362" s="32">
        <v>0</v>
      </c>
      <c r="S362" s="3"/>
      <c r="T362" s="3"/>
      <c r="U362" s="3"/>
      <c r="V362" s="32">
        <v>0</v>
      </c>
      <c r="X362" s="3"/>
      <c r="Y362" s="3"/>
      <c r="Z362" s="3"/>
      <c r="AA362" s="32">
        <v>0</v>
      </c>
      <c r="AC362" s="3"/>
      <c r="AD362" s="3"/>
      <c r="AE362" s="3"/>
      <c r="AF362" s="32">
        <v>0</v>
      </c>
      <c r="BL362" s="25">
        <v>6720.4037667924649</v>
      </c>
      <c r="CB362" s="3"/>
      <c r="CC362" s="3"/>
      <c r="CD362" s="3"/>
      <c r="CE362" s="32">
        <v>3967.9262785672177</v>
      </c>
      <c r="CI362" s="15" t="str">
        <f t="shared" si="61"/>
        <v>E362</v>
      </c>
      <c r="CK362" s="16">
        <v>31</v>
      </c>
      <c r="CL362" s="16">
        <v>178</v>
      </c>
      <c r="CM362" s="16">
        <v>5</v>
      </c>
    </row>
    <row r="363" spans="1:91" ht="20.100000000000001" customHeight="1" x14ac:dyDescent="0.25">
      <c r="A363" s="18" t="s">
        <v>544</v>
      </c>
      <c r="E363" s="15" t="s">
        <v>545</v>
      </c>
      <c r="G363" s="15" t="str">
        <f t="shared" si="65"/>
        <v>D363</v>
      </c>
      <c r="L363" s="32">
        <v>0</v>
      </c>
      <c r="N363" s="3"/>
      <c r="O363" s="3"/>
      <c r="P363" s="3"/>
      <c r="Q363" s="32">
        <v>0</v>
      </c>
      <c r="S363" s="3"/>
      <c r="T363" s="3"/>
      <c r="U363" s="3"/>
      <c r="V363" s="32">
        <v>0</v>
      </c>
      <c r="X363" s="3"/>
      <c r="Y363" s="3"/>
      <c r="Z363" s="3"/>
      <c r="AA363" s="32">
        <v>0</v>
      </c>
      <c r="AC363" s="3"/>
      <c r="AD363" s="3"/>
      <c r="AE363" s="3"/>
      <c r="AF363" s="32">
        <v>0</v>
      </c>
      <c r="BL363" s="25">
        <v>0</v>
      </c>
      <c r="CB363" s="3"/>
      <c r="CC363" s="3"/>
      <c r="CD363" s="3"/>
      <c r="CE363" s="32">
        <v>0</v>
      </c>
      <c r="CI363" s="15" t="str">
        <f t="shared" si="61"/>
        <v>E363</v>
      </c>
      <c r="CK363" s="16">
        <v>21</v>
      </c>
      <c r="CL363" s="16">
        <v>4</v>
      </c>
      <c r="CM363" s="16">
        <v>5</v>
      </c>
    </row>
    <row r="364" spans="1:91" ht="20.100000000000001" customHeight="1" x14ac:dyDescent="0.25">
      <c r="B364" s="5" t="s">
        <v>546</v>
      </c>
      <c r="N364" s="3"/>
      <c r="O364" s="3"/>
      <c r="P364" s="3"/>
      <c r="Q364" s="3"/>
      <c r="S364" s="3"/>
      <c r="T364" s="3"/>
      <c r="U364" s="3"/>
      <c r="V364" s="3"/>
      <c r="X364" s="3"/>
      <c r="Y364" s="3"/>
      <c r="Z364" s="3"/>
      <c r="AA364" s="3"/>
      <c r="AC364" s="3"/>
      <c r="AD364" s="3"/>
      <c r="AE364" s="3"/>
      <c r="AF364" s="3"/>
      <c r="CB364" s="3"/>
      <c r="CC364" s="3"/>
      <c r="CD364" s="3"/>
      <c r="CE364" s="3"/>
      <c r="CI364" s="15" t="str">
        <f t="shared" si="61"/>
        <v>E364</v>
      </c>
      <c r="CK364" s="16">
        <v>0</v>
      </c>
      <c r="CL364" s="16">
        <v>0</v>
      </c>
      <c r="CM364" s="16">
        <v>0</v>
      </c>
    </row>
    <row r="365" spans="1:91" ht="20.100000000000001" customHeight="1" x14ac:dyDescent="0.25">
      <c r="A365" s="18" t="s">
        <v>547</v>
      </c>
      <c r="E365" s="15" t="s">
        <v>547</v>
      </c>
      <c r="G365" s="15" t="str">
        <f t="shared" ref="G365:G374" si="66">"D"&amp;TEXT(ROW(H365),"000")</f>
        <v>D365</v>
      </c>
      <c r="J365" s="19">
        <v>0</v>
      </c>
      <c r="K365" s="20">
        <v>0</v>
      </c>
      <c r="L365" s="21">
        <v>0</v>
      </c>
      <c r="N365" s="3"/>
      <c r="O365" s="19">
        <v>0</v>
      </c>
      <c r="P365" s="20">
        <v>0</v>
      </c>
      <c r="Q365" s="21">
        <v>0</v>
      </c>
      <c r="S365" s="3"/>
      <c r="T365" s="19">
        <v>0</v>
      </c>
      <c r="U365" s="20">
        <v>0</v>
      </c>
      <c r="V365" s="21">
        <v>0</v>
      </c>
      <c r="X365" s="3"/>
      <c r="Y365" s="19">
        <v>0</v>
      </c>
      <c r="Z365" s="20">
        <v>0</v>
      </c>
      <c r="AA365" s="21">
        <v>0</v>
      </c>
      <c r="AC365" s="3"/>
      <c r="AD365" s="3"/>
      <c r="AE365" s="3"/>
      <c r="AF365" s="3"/>
      <c r="AJ365" s="25">
        <v>0</v>
      </c>
      <c r="AK365" s="19">
        <v>0</v>
      </c>
      <c r="AL365" s="19">
        <v>0</v>
      </c>
      <c r="AM365" s="19">
        <v>0</v>
      </c>
      <c r="AN365" s="19">
        <v>0</v>
      </c>
      <c r="AO365" s="19">
        <v>0</v>
      </c>
      <c r="AP365" s="19">
        <v>0</v>
      </c>
      <c r="AQ365" s="19">
        <v>0</v>
      </c>
      <c r="AR365" s="19">
        <v>0</v>
      </c>
      <c r="AS365" s="19">
        <v>0</v>
      </c>
      <c r="AT365" s="19">
        <v>0</v>
      </c>
      <c r="AU365" s="19">
        <v>0</v>
      </c>
      <c r="AV365" s="19">
        <v>0</v>
      </c>
      <c r="AX365" s="25">
        <v>0</v>
      </c>
      <c r="AY365" s="20">
        <v>0</v>
      </c>
      <c r="AZ365" s="20">
        <v>0</v>
      </c>
      <c r="BA365" s="20">
        <v>0</v>
      </c>
      <c r="BB365" s="20">
        <v>0</v>
      </c>
      <c r="BC365" s="20">
        <v>0</v>
      </c>
      <c r="BD365" s="20">
        <v>0</v>
      </c>
      <c r="BE365" s="20">
        <v>0</v>
      </c>
      <c r="BF365" s="20">
        <v>0</v>
      </c>
      <c r="BG365" s="20">
        <v>0</v>
      </c>
      <c r="BH365" s="20">
        <v>0</v>
      </c>
      <c r="BI365" s="20">
        <v>0</v>
      </c>
      <c r="BJ365" s="20">
        <v>0</v>
      </c>
      <c r="BL365" s="25">
        <v>0</v>
      </c>
      <c r="BM365" s="21">
        <v>0</v>
      </c>
      <c r="BN365" s="21">
        <v>0</v>
      </c>
      <c r="BO365" s="21">
        <v>0</v>
      </c>
      <c r="BP365" s="21">
        <v>0</v>
      </c>
      <c r="BQ365" s="21">
        <v>0</v>
      </c>
      <c r="BR365" s="21">
        <v>0</v>
      </c>
      <c r="BS365" s="21">
        <v>0</v>
      </c>
      <c r="BT365" s="21">
        <v>0</v>
      </c>
      <c r="BU365" s="21">
        <v>0</v>
      </c>
      <c r="BV365" s="21">
        <v>0</v>
      </c>
      <c r="BW365" s="21">
        <v>0</v>
      </c>
      <c r="BX365" s="21">
        <v>0</v>
      </c>
      <c r="CB365" s="3"/>
      <c r="CC365" s="3"/>
      <c r="CD365" s="3"/>
      <c r="CE365" s="3"/>
      <c r="CI365" s="15" t="str">
        <f t="shared" si="61"/>
        <v>E365</v>
      </c>
      <c r="CK365" s="16">
        <v>5</v>
      </c>
      <c r="CL365" s="16">
        <v>4</v>
      </c>
      <c r="CM365" s="16">
        <v>5</v>
      </c>
    </row>
    <row r="366" spans="1:91" ht="20.100000000000001" customHeight="1" x14ac:dyDescent="0.25">
      <c r="A366" s="18" t="s">
        <v>548</v>
      </c>
      <c r="E366" s="15" t="s">
        <v>548</v>
      </c>
      <c r="G366" s="15" t="str">
        <f t="shared" si="66"/>
        <v>D366</v>
      </c>
      <c r="J366" s="19">
        <v>0</v>
      </c>
      <c r="K366" s="20">
        <v>0</v>
      </c>
      <c r="L366" s="21">
        <v>0</v>
      </c>
      <c r="N366" s="3"/>
      <c r="O366" s="19">
        <v>0</v>
      </c>
      <c r="P366" s="20">
        <v>0</v>
      </c>
      <c r="Q366" s="21">
        <v>0</v>
      </c>
      <c r="S366" s="3"/>
      <c r="T366" s="19">
        <v>0</v>
      </c>
      <c r="U366" s="20">
        <v>0</v>
      </c>
      <c r="V366" s="21">
        <v>0</v>
      </c>
      <c r="X366" s="3"/>
      <c r="Y366" s="19">
        <v>0</v>
      </c>
      <c r="Z366" s="20">
        <v>0</v>
      </c>
      <c r="AA366" s="21">
        <v>0</v>
      </c>
      <c r="AC366" s="3"/>
      <c r="AD366" s="3"/>
      <c r="AE366" s="3"/>
      <c r="AF366" s="3"/>
      <c r="AJ366" s="25">
        <v>0</v>
      </c>
      <c r="AK366" s="19">
        <v>0</v>
      </c>
      <c r="AL366" s="19">
        <v>0</v>
      </c>
      <c r="AM366" s="19">
        <v>0</v>
      </c>
      <c r="AN366" s="19">
        <v>0</v>
      </c>
      <c r="AO366" s="19">
        <v>0</v>
      </c>
      <c r="AP366" s="19">
        <v>0</v>
      </c>
      <c r="AQ366" s="19">
        <v>0</v>
      </c>
      <c r="AR366" s="19">
        <v>0</v>
      </c>
      <c r="AS366" s="19">
        <v>0</v>
      </c>
      <c r="AT366" s="19">
        <v>0</v>
      </c>
      <c r="AU366" s="19">
        <v>0</v>
      </c>
      <c r="AV366" s="19">
        <v>0</v>
      </c>
      <c r="AX366" s="25">
        <v>0</v>
      </c>
      <c r="AY366" s="20">
        <v>0</v>
      </c>
      <c r="AZ366" s="20">
        <v>0</v>
      </c>
      <c r="BA366" s="20">
        <v>0</v>
      </c>
      <c r="BB366" s="20">
        <v>0</v>
      </c>
      <c r="BC366" s="20">
        <v>0</v>
      </c>
      <c r="BD366" s="20">
        <v>0</v>
      </c>
      <c r="BE366" s="20">
        <v>0</v>
      </c>
      <c r="BF366" s="20">
        <v>0</v>
      </c>
      <c r="BG366" s="20">
        <v>0</v>
      </c>
      <c r="BH366" s="20">
        <v>0</v>
      </c>
      <c r="BI366" s="20">
        <v>0</v>
      </c>
      <c r="BJ366" s="20">
        <v>0</v>
      </c>
      <c r="BL366" s="25">
        <v>0</v>
      </c>
      <c r="BM366" s="21">
        <v>0</v>
      </c>
      <c r="BN366" s="21">
        <v>0</v>
      </c>
      <c r="BO366" s="21">
        <v>0</v>
      </c>
      <c r="BP366" s="21">
        <v>0</v>
      </c>
      <c r="BQ366" s="21">
        <v>0</v>
      </c>
      <c r="BR366" s="21">
        <v>0</v>
      </c>
      <c r="BS366" s="21">
        <v>0</v>
      </c>
      <c r="BT366" s="21">
        <v>0</v>
      </c>
      <c r="BU366" s="21">
        <v>0</v>
      </c>
      <c r="BV366" s="21">
        <v>0</v>
      </c>
      <c r="BW366" s="21">
        <v>0</v>
      </c>
      <c r="BX366" s="21">
        <v>0</v>
      </c>
      <c r="CB366" s="3"/>
      <c r="CC366" s="3"/>
      <c r="CD366" s="3"/>
      <c r="CE366" s="3"/>
      <c r="CI366" s="15" t="str">
        <f t="shared" si="61"/>
        <v>E366</v>
      </c>
      <c r="CK366" s="16">
        <v>5</v>
      </c>
      <c r="CL366" s="16">
        <v>4</v>
      </c>
      <c r="CM366" s="16">
        <v>5</v>
      </c>
    </row>
    <row r="367" spans="1:91" ht="20.100000000000001" customHeight="1" x14ac:dyDescent="0.25">
      <c r="A367" s="18" t="s">
        <v>549</v>
      </c>
      <c r="E367" s="15" t="s">
        <v>549</v>
      </c>
      <c r="G367" s="15" t="str">
        <f t="shared" si="66"/>
        <v>D367</v>
      </c>
      <c r="J367" s="19">
        <v>0</v>
      </c>
      <c r="K367" s="20">
        <v>0</v>
      </c>
      <c r="L367" s="21">
        <v>0</v>
      </c>
      <c r="N367" s="3"/>
      <c r="O367" s="19">
        <v>0</v>
      </c>
      <c r="P367" s="20">
        <v>0</v>
      </c>
      <c r="Q367" s="21">
        <v>0</v>
      </c>
      <c r="S367" s="3"/>
      <c r="T367" s="19">
        <v>0</v>
      </c>
      <c r="U367" s="20">
        <v>0</v>
      </c>
      <c r="V367" s="21">
        <v>0</v>
      </c>
      <c r="X367" s="3"/>
      <c r="Y367" s="19">
        <v>0</v>
      </c>
      <c r="Z367" s="20">
        <v>0</v>
      </c>
      <c r="AA367" s="21">
        <v>0</v>
      </c>
      <c r="AC367" s="3"/>
      <c r="AD367" s="3"/>
      <c r="AE367" s="3"/>
      <c r="AF367" s="3"/>
      <c r="AJ367" s="25">
        <v>0</v>
      </c>
      <c r="AK367" s="19">
        <v>0</v>
      </c>
      <c r="AL367" s="19">
        <v>0</v>
      </c>
      <c r="AM367" s="19">
        <v>0</v>
      </c>
      <c r="AN367" s="19">
        <v>0</v>
      </c>
      <c r="AO367" s="19">
        <v>0</v>
      </c>
      <c r="AP367" s="19">
        <v>0</v>
      </c>
      <c r="AQ367" s="19">
        <v>0</v>
      </c>
      <c r="AR367" s="19">
        <v>0</v>
      </c>
      <c r="AS367" s="19">
        <v>0</v>
      </c>
      <c r="AT367" s="19">
        <v>0</v>
      </c>
      <c r="AU367" s="19">
        <v>0</v>
      </c>
      <c r="AV367" s="19">
        <v>0</v>
      </c>
      <c r="AX367" s="25">
        <v>0</v>
      </c>
      <c r="AY367" s="20">
        <v>0</v>
      </c>
      <c r="AZ367" s="20">
        <v>0</v>
      </c>
      <c r="BA367" s="20">
        <v>0</v>
      </c>
      <c r="BB367" s="20">
        <v>0</v>
      </c>
      <c r="BC367" s="20">
        <v>0</v>
      </c>
      <c r="BD367" s="20">
        <v>0</v>
      </c>
      <c r="BE367" s="20">
        <v>0</v>
      </c>
      <c r="BF367" s="20">
        <v>0</v>
      </c>
      <c r="BG367" s="20">
        <v>0</v>
      </c>
      <c r="BH367" s="20">
        <v>0</v>
      </c>
      <c r="BI367" s="20">
        <v>0</v>
      </c>
      <c r="BJ367" s="20">
        <v>0</v>
      </c>
      <c r="BL367" s="25">
        <v>0</v>
      </c>
      <c r="BM367" s="21">
        <v>0</v>
      </c>
      <c r="BN367" s="21">
        <v>0</v>
      </c>
      <c r="BO367" s="21">
        <v>0</v>
      </c>
      <c r="BP367" s="21">
        <v>0</v>
      </c>
      <c r="BQ367" s="21">
        <v>0</v>
      </c>
      <c r="BR367" s="21">
        <v>0</v>
      </c>
      <c r="BS367" s="21">
        <v>0</v>
      </c>
      <c r="BT367" s="21">
        <v>0</v>
      </c>
      <c r="BU367" s="21">
        <v>0</v>
      </c>
      <c r="BV367" s="21">
        <v>0</v>
      </c>
      <c r="BW367" s="21">
        <v>0</v>
      </c>
      <c r="BX367" s="21">
        <v>0</v>
      </c>
      <c r="CB367" s="3"/>
      <c r="CC367" s="3"/>
      <c r="CD367" s="3"/>
      <c r="CE367" s="3"/>
      <c r="CI367" s="15" t="str">
        <f t="shared" si="61"/>
        <v>E367</v>
      </c>
      <c r="CK367" s="16">
        <v>5</v>
      </c>
      <c r="CL367" s="16">
        <v>4</v>
      </c>
      <c r="CM367" s="16">
        <v>5</v>
      </c>
    </row>
    <row r="368" spans="1:91" ht="20.100000000000001" customHeight="1" x14ac:dyDescent="0.25">
      <c r="A368" s="18" t="s">
        <v>550</v>
      </c>
      <c r="E368" s="15" t="s">
        <v>550</v>
      </c>
      <c r="G368" s="15" t="str">
        <f t="shared" si="66"/>
        <v>D368</v>
      </c>
      <c r="J368" s="19">
        <v>0</v>
      </c>
      <c r="K368" s="20">
        <v>0</v>
      </c>
      <c r="L368" s="21">
        <v>0</v>
      </c>
      <c r="N368" s="3"/>
      <c r="O368" s="19">
        <v>0</v>
      </c>
      <c r="P368" s="20">
        <v>0</v>
      </c>
      <c r="Q368" s="21">
        <v>0</v>
      </c>
      <c r="S368" s="3"/>
      <c r="T368" s="19">
        <v>0</v>
      </c>
      <c r="U368" s="20">
        <v>0</v>
      </c>
      <c r="V368" s="21">
        <v>0</v>
      </c>
      <c r="X368" s="3"/>
      <c r="Y368" s="19">
        <v>0</v>
      </c>
      <c r="Z368" s="20">
        <v>0</v>
      </c>
      <c r="AA368" s="21">
        <v>0</v>
      </c>
      <c r="AC368" s="3"/>
      <c r="AD368" s="3"/>
      <c r="AE368" s="3"/>
      <c r="AF368" s="3"/>
      <c r="AJ368" s="25">
        <v>0</v>
      </c>
      <c r="AK368" s="19">
        <v>0</v>
      </c>
      <c r="AL368" s="19">
        <v>0</v>
      </c>
      <c r="AM368" s="19">
        <v>0</v>
      </c>
      <c r="AN368" s="19">
        <v>0</v>
      </c>
      <c r="AO368" s="19">
        <v>0</v>
      </c>
      <c r="AP368" s="19">
        <v>0</v>
      </c>
      <c r="AQ368" s="19">
        <v>0</v>
      </c>
      <c r="AR368" s="19">
        <v>0</v>
      </c>
      <c r="AS368" s="19">
        <v>0</v>
      </c>
      <c r="AT368" s="19">
        <v>0</v>
      </c>
      <c r="AU368" s="19">
        <v>0</v>
      </c>
      <c r="AV368" s="19">
        <v>0</v>
      </c>
      <c r="AX368" s="25">
        <v>0</v>
      </c>
      <c r="AY368" s="20">
        <v>0</v>
      </c>
      <c r="AZ368" s="20">
        <v>0</v>
      </c>
      <c r="BA368" s="20">
        <v>0</v>
      </c>
      <c r="BB368" s="20">
        <v>0</v>
      </c>
      <c r="BC368" s="20">
        <v>0</v>
      </c>
      <c r="BD368" s="20">
        <v>0</v>
      </c>
      <c r="BE368" s="20">
        <v>0</v>
      </c>
      <c r="BF368" s="20">
        <v>0</v>
      </c>
      <c r="BG368" s="20">
        <v>0</v>
      </c>
      <c r="BH368" s="20">
        <v>0</v>
      </c>
      <c r="BI368" s="20">
        <v>0</v>
      </c>
      <c r="BJ368" s="20">
        <v>0</v>
      </c>
      <c r="BL368" s="25">
        <v>0</v>
      </c>
      <c r="BM368" s="21">
        <v>0</v>
      </c>
      <c r="BN368" s="21">
        <v>0</v>
      </c>
      <c r="BO368" s="21">
        <v>0</v>
      </c>
      <c r="BP368" s="21">
        <v>0</v>
      </c>
      <c r="BQ368" s="21">
        <v>0</v>
      </c>
      <c r="BR368" s="21">
        <v>0</v>
      </c>
      <c r="BS368" s="21">
        <v>0</v>
      </c>
      <c r="BT368" s="21">
        <v>0</v>
      </c>
      <c r="BU368" s="21">
        <v>0</v>
      </c>
      <c r="BV368" s="21">
        <v>0</v>
      </c>
      <c r="BW368" s="21">
        <v>0</v>
      </c>
      <c r="BX368" s="21">
        <v>0</v>
      </c>
      <c r="CB368" s="3"/>
      <c r="CC368" s="3"/>
      <c r="CD368" s="3"/>
      <c r="CE368" s="3"/>
      <c r="CI368" s="15" t="str">
        <f t="shared" si="61"/>
        <v>E368</v>
      </c>
      <c r="CK368" s="16">
        <v>5</v>
      </c>
      <c r="CL368" s="16">
        <v>4</v>
      </c>
      <c r="CM368" s="16">
        <v>5</v>
      </c>
    </row>
    <row r="369" spans="1:91" ht="20.100000000000001" customHeight="1" x14ac:dyDescent="0.25">
      <c r="A369" s="18" t="s">
        <v>551</v>
      </c>
      <c r="E369" s="15" t="s">
        <v>551</v>
      </c>
      <c r="G369" s="15" t="str">
        <f t="shared" si="66"/>
        <v>D369</v>
      </c>
      <c r="J369" s="19">
        <v>0</v>
      </c>
      <c r="K369" s="20">
        <v>0</v>
      </c>
      <c r="L369" s="21">
        <v>0</v>
      </c>
      <c r="N369" s="3"/>
      <c r="O369" s="19">
        <v>0</v>
      </c>
      <c r="P369" s="20">
        <v>0</v>
      </c>
      <c r="Q369" s="21">
        <v>0</v>
      </c>
      <c r="S369" s="3"/>
      <c r="T369" s="19">
        <v>0</v>
      </c>
      <c r="U369" s="20">
        <v>0</v>
      </c>
      <c r="V369" s="21">
        <v>0</v>
      </c>
      <c r="X369" s="3"/>
      <c r="Y369" s="19">
        <v>0</v>
      </c>
      <c r="Z369" s="20">
        <v>0</v>
      </c>
      <c r="AA369" s="21">
        <v>0</v>
      </c>
      <c r="AC369" s="3"/>
      <c r="AD369" s="3"/>
      <c r="AE369" s="3"/>
      <c r="AF369" s="3"/>
      <c r="AJ369" s="25">
        <v>0</v>
      </c>
      <c r="AK369" s="19">
        <v>0</v>
      </c>
      <c r="AL369" s="19">
        <v>0</v>
      </c>
      <c r="AM369" s="19">
        <v>0</v>
      </c>
      <c r="AN369" s="19">
        <v>0</v>
      </c>
      <c r="AO369" s="19">
        <v>0</v>
      </c>
      <c r="AP369" s="19">
        <v>0</v>
      </c>
      <c r="AQ369" s="19">
        <v>0</v>
      </c>
      <c r="AR369" s="19">
        <v>0</v>
      </c>
      <c r="AS369" s="19">
        <v>0</v>
      </c>
      <c r="AT369" s="19">
        <v>0</v>
      </c>
      <c r="AU369" s="19">
        <v>0</v>
      </c>
      <c r="AV369" s="19">
        <v>0</v>
      </c>
      <c r="AX369" s="25">
        <v>0</v>
      </c>
      <c r="AY369" s="20">
        <v>0</v>
      </c>
      <c r="AZ369" s="20">
        <v>0</v>
      </c>
      <c r="BA369" s="20">
        <v>0</v>
      </c>
      <c r="BB369" s="20">
        <v>0</v>
      </c>
      <c r="BC369" s="20">
        <v>0</v>
      </c>
      <c r="BD369" s="20">
        <v>0</v>
      </c>
      <c r="BE369" s="20">
        <v>0</v>
      </c>
      <c r="BF369" s="20">
        <v>0</v>
      </c>
      <c r="BG369" s="20">
        <v>0</v>
      </c>
      <c r="BH369" s="20">
        <v>0</v>
      </c>
      <c r="BI369" s="20">
        <v>0</v>
      </c>
      <c r="BJ369" s="20">
        <v>0</v>
      </c>
      <c r="BL369" s="25">
        <v>0</v>
      </c>
      <c r="BM369" s="21">
        <v>0</v>
      </c>
      <c r="BN369" s="21">
        <v>0</v>
      </c>
      <c r="BO369" s="21">
        <v>0</v>
      </c>
      <c r="BP369" s="21">
        <v>0</v>
      </c>
      <c r="BQ369" s="21">
        <v>0</v>
      </c>
      <c r="BR369" s="21">
        <v>0</v>
      </c>
      <c r="BS369" s="21">
        <v>0</v>
      </c>
      <c r="BT369" s="21">
        <v>0</v>
      </c>
      <c r="BU369" s="21">
        <v>0</v>
      </c>
      <c r="BV369" s="21">
        <v>0</v>
      </c>
      <c r="BW369" s="21">
        <v>0</v>
      </c>
      <c r="BX369" s="21">
        <v>0</v>
      </c>
      <c r="CB369" s="3"/>
      <c r="CC369" s="3"/>
      <c r="CD369" s="3"/>
      <c r="CE369" s="3"/>
      <c r="CI369" s="15" t="str">
        <f t="shared" si="61"/>
        <v>E369</v>
      </c>
      <c r="CK369" s="16">
        <v>5</v>
      </c>
      <c r="CL369" s="16">
        <v>4</v>
      </c>
      <c r="CM369" s="16">
        <v>5</v>
      </c>
    </row>
    <row r="370" spans="1:91" ht="20.100000000000001" customHeight="1" x14ac:dyDescent="0.25">
      <c r="A370" s="18" t="s">
        <v>552</v>
      </c>
      <c r="E370" s="15" t="s">
        <v>552</v>
      </c>
      <c r="G370" s="15" t="str">
        <f t="shared" si="66"/>
        <v>D370</v>
      </c>
      <c r="J370" s="19">
        <v>0</v>
      </c>
      <c r="K370" s="20">
        <v>0</v>
      </c>
      <c r="L370" s="21">
        <v>0</v>
      </c>
      <c r="N370" s="3"/>
      <c r="O370" s="19">
        <v>0</v>
      </c>
      <c r="P370" s="20">
        <v>0</v>
      </c>
      <c r="Q370" s="21">
        <v>0</v>
      </c>
      <c r="S370" s="3"/>
      <c r="T370" s="19">
        <v>0</v>
      </c>
      <c r="U370" s="20">
        <v>0</v>
      </c>
      <c r="V370" s="21">
        <v>0</v>
      </c>
      <c r="X370" s="3"/>
      <c r="Y370" s="19">
        <v>0</v>
      </c>
      <c r="Z370" s="20">
        <v>0</v>
      </c>
      <c r="AA370" s="21">
        <v>0</v>
      </c>
      <c r="AC370" s="3"/>
      <c r="AD370" s="3"/>
      <c r="AE370" s="3"/>
      <c r="AF370" s="3"/>
      <c r="AJ370" s="25">
        <v>0</v>
      </c>
      <c r="AK370" s="19">
        <v>0</v>
      </c>
      <c r="AL370" s="19">
        <v>0</v>
      </c>
      <c r="AM370" s="19">
        <v>0</v>
      </c>
      <c r="AN370" s="19">
        <v>0</v>
      </c>
      <c r="AO370" s="19">
        <v>0</v>
      </c>
      <c r="AP370" s="19">
        <v>0</v>
      </c>
      <c r="AQ370" s="19">
        <v>0</v>
      </c>
      <c r="AR370" s="19">
        <v>0</v>
      </c>
      <c r="AS370" s="19">
        <v>0</v>
      </c>
      <c r="AT370" s="19">
        <v>0</v>
      </c>
      <c r="AU370" s="19">
        <v>0</v>
      </c>
      <c r="AV370" s="19">
        <v>0</v>
      </c>
      <c r="AX370" s="25">
        <v>0</v>
      </c>
      <c r="AY370" s="20">
        <v>0</v>
      </c>
      <c r="AZ370" s="20">
        <v>0</v>
      </c>
      <c r="BA370" s="20">
        <v>0</v>
      </c>
      <c r="BB370" s="20">
        <v>0</v>
      </c>
      <c r="BC370" s="20">
        <v>0</v>
      </c>
      <c r="BD370" s="20">
        <v>0</v>
      </c>
      <c r="BE370" s="20">
        <v>0</v>
      </c>
      <c r="BF370" s="20">
        <v>0</v>
      </c>
      <c r="BG370" s="20">
        <v>0</v>
      </c>
      <c r="BH370" s="20">
        <v>0</v>
      </c>
      <c r="BI370" s="20">
        <v>0</v>
      </c>
      <c r="BJ370" s="20">
        <v>0</v>
      </c>
      <c r="BL370" s="25">
        <v>0</v>
      </c>
      <c r="BM370" s="21">
        <v>0</v>
      </c>
      <c r="BN370" s="21">
        <v>0</v>
      </c>
      <c r="BO370" s="21">
        <v>0</v>
      </c>
      <c r="BP370" s="21">
        <v>0</v>
      </c>
      <c r="BQ370" s="21">
        <v>0</v>
      </c>
      <c r="BR370" s="21">
        <v>0</v>
      </c>
      <c r="BS370" s="21">
        <v>0</v>
      </c>
      <c r="BT370" s="21">
        <v>0</v>
      </c>
      <c r="BU370" s="21">
        <v>0</v>
      </c>
      <c r="BV370" s="21">
        <v>0</v>
      </c>
      <c r="BW370" s="21">
        <v>0</v>
      </c>
      <c r="BX370" s="21">
        <v>0</v>
      </c>
      <c r="CB370" s="3"/>
      <c r="CC370" s="3"/>
      <c r="CD370" s="3"/>
      <c r="CE370" s="3"/>
      <c r="CI370" s="15" t="str">
        <f t="shared" si="61"/>
        <v>E370</v>
      </c>
      <c r="CK370" s="16">
        <v>5</v>
      </c>
      <c r="CL370" s="16">
        <v>4</v>
      </c>
      <c r="CM370" s="16">
        <v>5</v>
      </c>
    </row>
    <row r="371" spans="1:91" ht="20.100000000000001" customHeight="1" x14ac:dyDescent="0.25">
      <c r="A371" s="18" t="s">
        <v>553</v>
      </c>
      <c r="E371" s="15" t="s">
        <v>553</v>
      </c>
      <c r="G371" s="15" t="str">
        <f t="shared" si="66"/>
        <v>D371</v>
      </c>
      <c r="J371" s="19">
        <v>0</v>
      </c>
      <c r="K371" s="20">
        <v>0</v>
      </c>
      <c r="L371" s="21">
        <v>0</v>
      </c>
      <c r="N371" s="3"/>
      <c r="O371" s="19">
        <v>0</v>
      </c>
      <c r="P371" s="20">
        <v>0</v>
      </c>
      <c r="Q371" s="21">
        <v>0</v>
      </c>
      <c r="S371" s="3"/>
      <c r="T371" s="19">
        <v>0</v>
      </c>
      <c r="U371" s="20">
        <v>0</v>
      </c>
      <c r="V371" s="21">
        <v>0</v>
      </c>
      <c r="X371" s="3"/>
      <c r="Y371" s="19">
        <v>0</v>
      </c>
      <c r="Z371" s="20">
        <v>0</v>
      </c>
      <c r="AA371" s="21">
        <v>0</v>
      </c>
      <c r="AC371" s="3"/>
      <c r="AD371" s="3"/>
      <c r="AE371" s="3"/>
      <c r="AF371" s="3"/>
      <c r="AJ371" s="25">
        <v>0</v>
      </c>
      <c r="AK371" s="19">
        <v>0</v>
      </c>
      <c r="AL371" s="19">
        <v>0</v>
      </c>
      <c r="AM371" s="19">
        <v>0</v>
      </c>
      <c r="AN371" s="19">
        <v>0</v>
      </c>
      <c r="AO371" s="19">
        <v>0</v>
      </c>
      <c r="AP371" s="19">
        <v>0</v>
      </c>
      <c r="AQ371" s="19">
        <v>0</v>
      </c>
      <c r="AR371" s="19">
        <v>0</v>
      </c>
      <c r="AS371" s="19">
        <v>0</v>
      </c>
      <c r="AT371" s="19">
        <v>0</v>
      </c>
      <c r="AU371" s="19">
        <v>0</v>
      </c>
      <c r="AV371" s="19">
        <v>0</v>
      </c>
      <c r="AX371" s="25">
        <v>0</v>
      </c>
      <c r="AY371" s="20">
        <v>0</v>
      </c>
      <c r="AZ371" s="20">
        <v>0</v>
      </c>
      <c r="BA371" s="20">
        <v>0</v>
      </c>
      <c r="BB371" s="20">
        <v>0</v>
      </c>
      <c r="BC371" s="20">
        <v>0</v>
      </c>
      <c r="BD371" s="20">
        <v>0</v>
      </c>
      <c r="BE371" s="20">
        <v>0</v>
      </c>
      <c r="BF371" s="20">
        <v>0</v>
      </c>
      <c r="BG371" s="20">
        <v>0</v>
      </c>
      <c r="BH371" s="20">
        <v>0</v>
      </c>
      <c r="BI371" s="20">
        <v>0</v>
      </c>
      <c r="BJ371" s="20">
        <v>0</v>
      </c>
      <c r="BL371" s="25">
        <v>0</v>
      </c>
      <c r="BM371" s="21">
        <v>0</v>
      </c>
      <c r="BN371" s="21">
        <v>0</v>
      </c>
      <c r="BO371" s="21">
        <v>0</v>
      </c>
      <c r="BP371" s="21">
        <v>0</v>
      </c>
      <c r="BQ371" s="21">
        <v>0</v>
      </c>
      <c r="BR371" s="21">
        <v>0</v>
      </c>
      <c r="BS371" s="21">
        <v>0</v>
      </c>
      <c r="BT371" s="21">
        <v>0</v>
      </c>
      <c r="BU371" s="21">
        <v>0</v>
      </c>
      <c r="BV371" s="21">
        <v>0</v>
      </c>
      <c r="BW371" s="21">
        <v>0</v>
      </c>
      <c r="BX371" s="21">
        <v>0</v>
      </c>
      <c r="CB371" s="3"/>
      <c r="CC371" s="3"/>
      <c r="CD371" s="3"/>
      <c r="CE371" s="3"/>
      <c r="CI371" s="15" t="str">
        <f t="shared" si="61"/>
        <v>E371</v>
      </c>
      <c r="CK371" s="16">
        <v>5</v>
      </c>
      <c r="CL371" s="16">
        <v>4</v>
      </c>
      <c r="CM371" s="16">
        <v>5</v>
      </c>
    </row>
    <row r="372" spans="1:91" ht="20.100000000000001" customHeight="1" x14ac:dyDescent="0.25">
      <c r="A372" s="18" t="s">
        <v>554</v>
      </c>
      <c r="E372" s="15" t="s">
        <v>554</v>
      </c>
      <c r="G372" s="15" t="str">
        <f t="shared" si="66"/>
        <v>D372</v>
      </c>
      <c r="J372" s="19">
        <v>0</v>
      </c>
      <c r="K372" s="20">
        <v>0</v>
      </c>
      <c r="L372" s="21">
        <v>0</v>
      </c>
      <c r="N372" s="3"/>
      <c r="O372" s="19">
        <v>0</v>
      </c>
      <c r="P372" s="20">
        <v>0</v>
      </c>
      <c r="Q372" s="21">
        <v>0</v>
      </c>
      <c r="S372" s="3"/>
      <c r="T372" s="19">
        <v>0</v>
      </c>
      <c r="U372" s="20">
        <v>0</v>
      </c>
      <c r="V372" s="21">
        <v>0</v>
      </c>
      <c r="X372" s="3"/>
      <c r="Y372" s="19">
        <v>0</v>
      </c>
      <c r="Z372" s="20">
        <v>0</v>
      </c>
      <c r="AA372" s="21">
        <v>0</v>
      </c>
      <c r="AC372" s="3"/>
      <c r="AD372" s="3"/>
      <c r="AE372" s="3"/>
      <c r="AF372" s="3"/>
      <c r="AJ372" s="25">
        <v>0</v>
      </c>
      <c r="AK372" s="19">
        <v>0</v>
      </c>
      <c r="AL372" s="19">
        <v>0</v>
      </c>
      <c r="AM372" s="19">
        <v>0</v>
      </c>
      <c r="AN372" s="19">
        <v>0</v>
      </c>
      <c r="AO372" s="19">
        <v>0</v>
      </c>
      <c r="AP372" s="19">
        <v>0</v>
      </c>
      <c r="AQ372" s="19">
        <v>0</v>
      </c>
      <c r="AR372" s="19">
        <v>0</v>
      </c>
      <c r="AS372" s="19">
        <v>0</v>
      </c>
      <c r="AT372" s="19">
        <v>0</v>
      </c>
      <c r="AU372" s="19">
        <v>0</v>
      </c>
      <c r="AV372" s="19">
        <v>0</v>
      </c>
      <c r="AX372" s="25">
        <v>0</v>
      </c>
      <c r="AY372" s="20">
        <v>0</v>
      </c>
      <c r="AZ372" s="20">
        <v>0</v>
      </c>
      <c r="BA372" s="20">
        <v>0</v>
      </c>
      <c r="BB372" s="20">
        <v>0</v>
      </c>
      <c r="BC372" s="20">
        <v>0</v>
      </c>
      <c r="BD372" s="20">
        <v>0</v>
      </c>
      <c r="BE372" s="20">
        <v>0</v>
      </c>
      <c r="BF372" s="20">
        <v>0</v>
      </c>
      <c r="BG372" s="20">
        <v>0</v>
      </c>
      <c r="BH372" s="20">
        <v>0</v>
      </c>
      <c r="BI372" s="20">
        <v>0</v>
      </c>
      <c r="BJ372" s="20">
        <v>0</v>
      </c>
      <c r="BL372" s="25">
        <v>0</v>
      </c>
      <c r="BM372" s="21">
        <v>0</v>
      </c>
      <c r="BN372" s="21">
        <v>0</v>
      </c>
      <c r="BO372" s="21">
        <v>0</v>
      </c>
      <c r="BP372" s="21">
        <v>0</v>
      </c>
      <c r="BQ372" s="21">
        <v>0</v>
      </c>
      <c r="BR372" s="21">
        <v>0</v>
      </c>
      <c r="BS372" s="21">
        <v>0</v>
      </c>
      <c r="BT372" s="21">
        <v>0</v>
      </c>
      <c r="BU372" s="21">
        <v>0</v>
      </c>
      <c r="BV372" s="21">
        <v>0</v>
      </c>
      <c r="BW372" s="21">
        <v>0</v>
      </c>
      <c r="BX372" s="21">
        <v>0</v>
      </c>
      <c r="CB372" s="3"/>
      <c r="CC372" s="3"/>
      <c r="CD372" s="3"/>
      <c r="CE372" s="3"/>
      <c r="CI372" s="15" t="str">
        <f t="shared" si="61"/>
        <v>E372</v>
      </c>
      <c r="CK372" s="16">
        <v>5</v>
      </c>
      <c r="CL372" s="16">
        <v>4</v>
      </c>
      <c r="CM372" s="16">
        <v>5</v>
      </c>
    </row>
    <row r="373" spans="1:91" ht="20.100000000000001" customHeight="1" x14ac:dyDescent="0.25">
      <c r="A373" s="18" t="s">
        <v>555</v>
      </c>
      <c r="E373" s="15" t="s">
        <v>555</v>
      </c>
      <c r="G373" s="15" t="str">
        <f t="shared" si="66"/>
        <v>D373</v>
      </c>
      <c r="J373" s="19">
        <v>0</v>
      </c>
      <c r="K373" s="20">
        <v>0</v>
      </c>
      <c r="L373" s="21">
        <v>0</v>
      </c>
      <c r="N373" s="3"/>
      <c r="O373" s="19">
        <v>0</v>
      </c>
      <c r="P373" s="20">
        <v>0</v>
      </c>
      <c r="Q373" s="21">
        <v>0</v>
      </c>
      <c r="S373" s="3"/>
      <c r="T373" s="19">
        <v>0</v>
      </c>
      <c r="U373" s="20">
        <v>0</v>
      </c>
      <c r="V373" s="21">
        <v>0</v>
      </c>
      <c r="X373" s="3"/>
      <c r="Y373" s="19">
        <v>0</v>
      </c>
      <c r="Z373" s="20">
        <v>0</v>
      </c>
      <c r="AA373" s="21">
        <v>0</v>
      </c>
      <c r="AC373" s="3"/>
      <c r="AD373" s="3"/>
      <c r="AE373" s="3"/>
      <c r="AF373" s="3"/>
      <c r="AJ373" s="25">
        <v>0</v>
      </c>
      <c r="AK373" s="19">
        <v>0</v>
      </c>
      <c r="AL373" s="19">
        <v>0</v>
      </c>
      <c r="AM373" s="19">
        <v>0</v>
      </c>
      <c r="AN373" s="19">
        <v>0</v>
      </c>
      <c r="AO373" s="19">
        <v>0</v>
      </c>
      <c r="AP373" s="19">
        <v>0</v>
      </c>
      <c r="AQ373" s="19">
        <v>0</v>
      </c>
      <c r="AR373" s="19">
        <v>0</v>
      </c>
      <c r="AS373" s="19">
        <v>0</v>
      </c>
      <c r="AT373" s="19">
        <v>0</v>
      </c>
      <c r="AU373" s="19">
        <v>0</v>
      </c>
      <c r="AV373" s="19">
        <v>0</v>
      </c>
      <c r="AX373" s="25">
        <v>0</v>
      </c>
      <c r="AY373" s="20">
        <v>0</v>
      </c>
      <c r="AZ373" s="20">
        <v>0</v>
      </c>
      <c r="BA373" s="20">
        <v>0</v>
      </c>
      <c r="BB373" s="20">
        <v>0</v>
      </c>
      <c r="BC373" s="20">
        <v>0</v>
      </c>
      <c r="BD373" s="20">
        <v>0</v>
      </c>
      <c r="BE373" s="20">
        <v>0</v>
      </c>
      <c r="BF373" s="20">
        <v>0</v>
      </c>
      <c r="BG373" s="20">
        <v>0</v>
      </c>
      <c r="BH373" s="20">
        <v>0</v>
      </c>
      <c r="BI373" s="20">
        <v>0</v>
      </c>
      <c r="BJ373" s="20">
        <v>0</v>
      </c>
      <c r="BL373" s="25">
        <v>0</v>
      </c>
      <c r="BM373" s="21">
        <v>0</v>
      </c>
      <c r="BN373" s="21">
        <v>0</v>
      </c>
      <c r="BO373" s="21">
        <v>0</v>
      </c>
      <c r="BP373" s="21">
        <v>0</v>
      </c>
      <c r="BQ373" s="21">
        <v>0</v>
      </c>
      <c r="BR373" s="21">
        <v>0</v>
      </c>
      <c r="BS373" s="21">
        <v>0</v>
      </c>
      <c r="BT373" s="21">
        <v>0</v>
      </c>
      <c r="BU373" s="21">
        <v>0</v>
      </c>
      <c r="BV373" s="21">
        <v>0</v>
      </c>
      <c r="BW373" s="21">
        <v>0</v>
      </c>
      <c r="BX373" s="21">
        <v>0</v>
      </c>
      <c r="CB373" s="3"/>
      <c r="CC373" s="3"/>
      <c r="CD373" s="3"/>
      <c r="CE373" s="3"/>
      <c r="CI373" s="15" t="str">
        <f t="shared" si="61"/>
        <v>E373</v>
      </c>
      <c r="CK373" s="16">
        <v>5</v>
      </c>
      <c r="CL373" s="16">
        <v>4</v>
      </c>
      <c r="CM373" s="16">
        <v>5</v>
      </c>
    </row>
    <row r="374" spans="1:91" ht="20.100000000000001" customHeight="1" x14ac:dyDescent="0.25">
      <c r="A374" s="18" t="s">
        <v>556</v>
      </c>
      <c r="E374" s="15" t="s">
        <v>556</v>
      </c>
      <c r="G374" s="15" t="str">
        <f t="shared" si="66"/>
        <v>D374</v>
      </c>
      <c r="J374" s="19">
        <v>0</v>
      </c>
      <c r="K374" s="20">
        <v>0</v>
      </c>
      <c r="L374" s="21">
        <v>0</v>
      </c>
      <c r="N374" s="3"/>
      <c r="O374" s="19">
        <v>0</v>
      </c>
      <c r="P374" s="20">
        <v>0</v>
      </c>
      <c r="Q374" s="21">
        <v>0</v>
      </c>
      <c r="S374" s="3"/>
      <c r="T374" s="19">
        <v>0</v>
      </c>
      <c r="U374" s="20">
        <v>0</v>
      </c>
      <c r="V374" s="21">
        <v>0</v>
      </c>
      <c r="X374" s="3"/>
      <c r="Y374" s="19">
        <v>0</v>
      </c>
      <c r="Z374" s="20">
        <v>0</v>
      </c>
      <c r="AA374" s="21">
        <v>0</v>
      </c>
      <c r="AC374" s="3"/>
      <c r="AD374" s="3"/>
      <c r="AE374" s="3"/>
      <c r="AF374" s="3"/>
      <c r="AJ374" s="25">
        <v>0</v>
      </c>
      <c r="AK374" s="19">
        <v>0</v>
      </c>
      <c r="AL374" s="19">
        <v>0</v>
      </c>
      <c r="AM374" s="19">
        <v>0</v>
      </c>
      <c r="AN374" s="19">
        <v>0</v>
      </c>
      <c r="AO374" s="19">
        <v>0</v>
      </c>
      <c r="AP374" s="19">
        <v>0</v>
      </c>
      <c r="AQ374" s="19">
        <v>0</v>
      </c>
      <c r="AR374" s="19">
        <v>0</v>
      </c>
      <c r="AS374" s="19">
        <v>0</v>
      </c>
      <c r="AT374" s="19">
        <v>0</v>
      </c>
      <c r="AU374" s="19">
        <v>0</v>
      </c>
      <c r="AV374" s="19">
        <v>0</v>
      </c>
      <c r="AX374" s="25">
        <v>0</v>
      </c>
      <c r="AY374" s="20">
        <v>0</v>
      </c>
      <c r="AZ374" s="20">
        <v>0</v>
      </c>
      <c r="BA374" s="20">
        <v>0</v>
      </c>
      <c r="BB374" s="20">
        <v>0</v>
      </c>
      <c r="BC374" s="20">
        <v>0</v>
      </c>
      <c r="BD374" s="20">
        <v>0</v>
      </c>
      <c r="BE374" s="20">
        <v>0</v>
      </c>
      <c r="BF374" s="20">
        <v>0</v>
      </c>
      <c r="BG374" s="20">
        <v>0</v>
      </c>
      <c r="BH374" s="20">
        <v>0</v>
      </c>
      <c r="BI374" s="20">
        <v>0</v>
      </c>
      <c r="BJ374" s="20">
        <v>0</v>
      </c>
      <c r="BL374" s="25">
        <v>0</v>
      </c>
      <c r="BM374" s="21">
        <v>0</v>
      </c>
      <c r="BN374" s="21">
        <v>0</v>
      </c>
      <c r="BO374" s="21">
        <v>0</v>
      </c>
      <c r="BP374" s="21">
        <v>0</v>
      </c>
      <c r="BQ374" s="21">
        <v>0</v>
      </c>
      <c r="BR374" s="21">
        <v>0</v>
      </c>
      <c r="BS374" s="21">
        <v>0</v>
      </c>
      <c r="BT374" s="21">
        <v>0</v>
      </c>
      <c r="BU374" s="21">
        <v>0</v>
      </c>
      <c r="BV374" s="21">
        <v>0</v>
      </c>
      <c r="BW374" s="21">
        <v>0</v>
      </c>
      <c r="BX374" s="21">
        <v>0</v>
      </c>
      <c r="CB374" s="3"/>
      <c r="CC374" s="3"/>
      <c r="CD374" s="3"/>
      <c r="CE374" s="3"/>
      <c r="CI374" s="15" t="str">
        <f t="shared" si="61"/>
        <v>E374</v>
      </c>
      <c r="CK374" s="16">
        <v>5</v>
      </c>
      <c r="CL374" s="16">
        <v>4</v>
      </c>
      <c r="CM374" s="16">
        <v>5</v>
      </c>
    </row>
    <row r="375" spans="1:91" ht="20.100000000000001" customHeight="1" x14ac:dyDescent="0.25">
      <c r="A375" s="18" t="s">
        <v>557</v>
      </c>
      <c r="N375" s="3"/>
      <c r="O375" s="3"/>
      <c r="P375" s="3"/>
      <c r="Q375" s="3"/>
      <c r="S375" s="3"/>
      <c r="T375" s="3"/>
      <c r="U375" s="3"/>
      <c r="V375" s="3"/>
      <c r="X375" s="3"/>
      <c r="Y375" s="3"/>
      <c r="Z375" s="3"/>
      <c r="AA375" s="3"/>
      <c r="AC375" s="3"/>
      <c r="AD375" s="3"/>
      <c r="AE375" s="3"/>
      <c r="AF375" s="3"/>
      <c r="CB375" s="3"/>
      <c r="CC375" s="3"/>
      <c r="CD375" s="3"/>
      <c r="CE375" s="3"/>
      <c r="CI375" s="15" t="str">
        <f t="shared" si="61"/>
        <v>E375</v>
      </c>
      <c r="CK375" s="16">
        <v>0</v>
      </c>
      <c r="CL375" s="16">
        <v>0</v>
      </c>
      <c r="CM375" s="16">
        <v>0</v>
      </c>
    </row>
    <row r="376" spans="1:91" ht="20.100000000000001" customHeight="1" x14ac:dyDescent="0.25">
      <c r="B376" s="5" t="s">
        <v>558</v>
      </c>
      <c r="L376" s="12" t="s">
        <v>559</v>
      </c>
      <c r="N376" s="3"/>
      <c r="O376" s="3"/>
      <c r="P376" s="3"/>
      <c r="Q376" s="12" t="s">
        <v>559</v>
      </c>
      <c r="S376" s="3"/>
      <c r="T376" s="3"/>
      <c r="U376" s="3"/>
      <c r="V376" s="12" t="s">
        <v>559</v>
      </c>
      <c r="X376" s="3"/>
      <c r="Y376" s="3"/>
      <c r="Z376" s="3"/>
      <c r="AA376" s="12" t="s">
        <v>559</v>
      </c>
      <c r="AC376" s="3"/>
      <c r="AD376" s="3"/>
      <c r="AE376" s="3"/>
      <c r="AF376" s="3"/>
      <c r="BL376" s="31" t="s">
        <v>559</v>
      </c>
      <c r="CB376" s="3"/>
      <c r="CC376" s="3"/>
      <c r="CD376" s="3"/>
      <c r="CE376" s="3"/>
      <c r="CI376" s="15" t="str">
        <f t="shared" si="61"/>
        <v>E376</v>
      </c>
      <c r="CK376" s="16">
        <v>0</v>
      </c>
      <c r="CL376" s="16">
        <v>0</v>
      </c>
      <c r="CM376" s="16">
        <v>0</v>
      </c>
    </row>
    <row r="377" spans="1:91" ht="20.100000000000001" customHeight="1" x14ac:dyDescent="0.25">
      <c r="B377" s="5" t="s">
        <v>560</v>
      </c>
      <c r="N377" s="3"/>
      <c r="O377" s="3"/>
      <c r="P377" s="3"/>
      <c r="Q377" s="3"/>
      <c r="S377" s="3"/>
      <c r="T377" s="3"/>
      <c r="U377" s="3"/>
      <c r="V377" s="3"/>
      <c r="X377" s="3"/>
      <c r="Y377" s="3"/>
      <c r="Z377" s="3"/>
      <c r="AA377" s="3"/>
      <c r="AC377" s="3"/>
      <c r="AD377" s="3"/>
      <c r="AE377" s="3"/>
      <c r="AF377" s="3"/>
      <c r="CB377" s="3"/>
      <c r="CC377" s="3"/>
      <c r="CD377" s="3"/>
      <c r="CE377" s="3"/>
      <c r="CI377" s="15" t="str">
        <f t="shared" si="61"/>
        <v>E377</v>
      </c>
      <c r="CK377" s="16">
        <v>0</v>
      </c>
      <c r="CL377" s="16">
        <v>0</v>
      </c>
      <c r="CM377" s="16">
        <v>0</v>
      </c>
    </row>
    <row r="378" spans="1:91" ht="20.100000000000001" customHeight="1" x14ac:dyDescent="0.25">
      <c r="E378" s="33" t="s">
        <v>561</v>
      </c>
      <c r="L378" s="21">
        <v>0</v>
      </c>
      <c r="N378" s="3"/>
      <c r="O378" s="3"/>
      <c r="P378" s="3"/>
      <c r="Q378" s="21">
        <v>0</v>
      </c>
      <c r="S378" s="3"/>
      <c r="T378" s="3"/>
      <c r="U378" s="3"/>
      <c r="V378" s="21">
        <v>0</v>
      </c>
      <c r="X378" s="3"/>
      <c r="Y378" s="3"/>
      <c r="Z378" s="3"/>
      <c r="AA378" s="21">
        <v>0</v>
      </c>
      <c r="AC378" s="3"/>
      <c r="AD378" s="3"/>
      <c r="AE378" s="3"/>
      <c r="AF378" s="3"/>
      <c r="BL378" s="21">
        <v>26</v>
      </c>
      <c r="CB378" s="3"/>
      <c r="CC378" s="3"/>
      <c r="CD378" s="3"/>
      <c r="CE378" s="3"/>
      <c r="CI378" s="15" t="str">
        <f t="shared" si="61"/>
        <v>E378</v>
      </c>
      <c r="CK378" s="16">
        <v>12</v>
      </c>
      <c r="CL378" s="16">
        <v>0</v>
      </c>
      <c r="CM378" s="16">
        <v>0</v>
      </c>
    </row>
    <row r="379" spans="1:91" ht="20.100000000000001" customHeight="1" x14ac:dyDescent="0.25">
      <c r="E379" s="33" t="s">
        <v>562</v>
      </c>
      <c r="L379" s="21">
        <v>0</v>
      </c>
      <c r="N379" s="3"/>
      <c r="O379" s="3"/>
      <c r="P379" s="3"/>
      <c r="Q379" s="21">
        <v>0</v>
      </c>
      <c r="S379" s="3"/>
      <c r="T379" s="3"/>
      <c r="U379" s="3"/>
      <c r="V379" s="21">
        <v>0</v>
      </c>
      <c r="X379" s="3"/>
      <c r="Y379" s="3"/>
      <c r="Z379" s="3"/>
      <c r="AA379" s="21">
        <v>0</v>
      </c>
      <c r="AC379" s="3"/>
      <c r="AD379" s="3"/>
      <c r="AE379" s="3"/>
      <c r="AF379" s="3"/>
      <c r="BL379" s="21">
        <v>346</v>
      </c>
      <c r="CB379" s="3"/>
      <c r="CC379" s="3"/>
      <c r="CD379" s="3"/>
      <c r="CE379" s="3"/>
      <c r="CI379" s="15" t="str">
        <f t="shared" si="61"/>
        <v>E379</v>
      </c>
      <c r="CK379" s="16">
        <v>15</v>
      </c>
      <c r="CL379" s="16">
        <v>0</v>
      </c>
      <c r="CM379" s="16">
        <v>0</v>
      </c>
    </row>
    <row r="380" spans="1:91" ht="20.100000000000001" customHeight="1" x14ac:dyDescent="0.25">
      <c r="B380" s="5" t="s">
        <v>563</v>
      </c>
      <c r="N380" s="3"/>
      <c r="O380" s="3"/>
      <c r="P380" s="3"/>
      <c r="Q380" s="3"/>
      <c r="S380" s="3"/>
      <c r="T380" s="3"/>
      <c r="U380" s="3"/>
      <c r="V380" s="3"/>
      <c r="X380" s="3"/>
      <c r="Y380" s="3"/>
      <c r="Z380" s="3"/>
      <c r="AA380" s="3"/>
      <c r="AC380" s="3"/>
      <c r="AD380" s="3"/>
      <c r="AE380" s="3"/>
      <c r="AF380" s="3"/>
      <c r="CB380" s="3"/>
      <c r="CC380" s="3"/>
      <c r="CD380" s="3"/>
      <c r="CE380" s="3"/>
      <c r="CI380" s="15" t="str">
        <f t="shared" si="61"/>
        <v>E380</v>
      </c>
      <c r="CK380" s="16">
        <v>0</v>
      </c>
      <c r="CL380" s="16">
        <v>0</v>
      </c>
      <c r="CM380" s="16">
        <v>0</v>
      </c>
    </row>
    <row r="381" spans="1:91" ht="20.100000000000001" customHeight="1" x14ac:dyDescent="0.25">
      <c r="E381" s="33" t="s">
        <v>561</v>
      </c>
      <c r="L381" s="21">
        <v>0</v>
      </c>
      <c r="N381" s="3"/>
      <c r="O381" s="3"/>
      <c r="P381" s="3"/>
      <c r="Q381" s="21">
        <v>0</v>
      </c>
      <c r="S381" s="3"/>
      <c r="T381" s="3"/>
      <c r="U381" s="3"/>
      <c r="V381" s="21">
        <v>0</v>
      </c>
      <c r="X381" s="3"/>
      <c r="Y381" s="3"/>
      <c r="Z381" s="3"/>
      <c r="AA381" s="21">
        <v>0</v>
      </c>
      <c r="AC381" s="3"/>
      <c r="AD381" s="3"/>
      <c r="AE381" s="3"/>
      <c r="AF381" s="3"/>
      <c r="BL381" s="21">
        <v>0</v>
      </c>
      <c r="CB381" s="3"/>
      <c r="CC381" s="3"/>
      <c r="CD381" s="3"/>
      <c r="CE381" s="3"/>
      <c r="CI381" s="15" t="str">
        <f t="shared" si="61"/>
        <v>E381</v>
      </c>
      <c r="CK381" s="16">
        <v>12</v>
      </c>
      <c r="CL381" s="16">
        <v>4</v>
      </c>
      <c r="CM381" s="16">
        <v>0</v>
      </c>
    </row>
    <row r="382" spans="1:91" ht="20.100000000000001" customHeight="1" x14ac:dyDescent="0.25">
      <c r="E382" s="33" t="s">
        <v>562</v>
      </c>
      <c r="L382" s="21">
        <v>0</v>
      </c>
      <c r="N382" s="3"/>
      <c r="O382" s="3"/>
      <c r="P382" s="3"/>
      <c r="Q382" s="21">
        <v>0</v>
      </c>
      <c r="S382" s="3"/>
      <c r="T382" s="3"/>
      <c r="U382" s="3"/>
      <c r="V382" s="21">
        <v>0</v>
      </c>
      <c r="X382" s="3"/>
      <c r="Y382" s="3"/>
      <c r="Z382" s="3"/>
      <c r="AA382" s="21">
        <v>0</v>
      </c>
      <c r="AC382" s="3"/>
      <c r="AD382" s="3"/>
      <c r="AE382" s="3"/>
      <c r="AF382" s="3"/>
      <c r="BL382" s="21">
        <v>0</v>
      </c>
      <c r="CB382" s="3"/>
      <c r="CC382" s="3"/>
      <c r="CD382" s="3"/>
      <c r="CE382" s="3"/>
      <c r="CI382" s="15" t="str">
        <f t="shared" si="61"/>
        <v>E382</v>
      </c>
      <c r="CK382" s="16">
        <v>15</v>
      </c>
      <c r="CL382" s="16">
        <v>4</v>
      </c>
      <c r="CM382" s="16">
        <v>0</v>
      </c>
    </row>
    <row r="383" spans="1:91" ht="20.100000000000001" customHeight="1" x14ac:dyDescent="0.25">
      <c r="B383" s="5" t="s">
        <v>564</v>
      </c>
      <c r="N383" s="3"/>
      <c r="O383" s="3"/>
      <c r="P383" s="3"/>
      <c r="Q383" s="3"/>
      <c r="S383" s="3"/>
      <c r="T383" s="3"/>
      <c r="U383" s="3"/>
      <c r="V383" s="3"/>
      <c r="X383" s="3"/>
      <c r="Y383" s="3"/>
      <c r="Z383" s="3"/>
      <c r="AA383" s="3"/>
      <c r="AC383" s="3"/>
      <c r="AD383" s="3"/>
      <c r="AE383" s="3"/>
      <c r="AF383" s="3"/>
      <c r="CB383" s="3"/>
      <c r="CC383" s="3"/>
      <c r="CD383" s="3"/>
      <c r="CE383" s="3"/>
      <c r="CI383" s="15" t="str">
        <f t="shared" si="61"/>
        <v>E383</v>
      </c>
      <c r="CK383" s="16">
        <v>0</v>
      </c>
      <c r="CL383" s="16">
        <v>0</v>
      </c>
      <c r="CM383" s="16">
        <v>0</v>
      </c>
    </row>
    <row r="384" spans="1:91" ht="20.100000000000001" customHeight="1" x14ac:dyDescent="0.25">
      <c r="D384" s="5" t="s">
        <v>565</v>
      </c>
      <c r="N384" s="3"/>
      <c r="O384" s="3"/>
      <c r="P384" s="3"/>
      <c r="Q384" s="3"/>
      <c r="S384" s="3"/>
      <c r="T384" s="3"/>
      <c r="U384" s="3"/>
      <c r="V384" s="3"/>
      <c r="X384" s="3"/>
      <c r="Y384" s="3"/>
      <c r="Z384" s="3"/>
      <c r="AA384" s="3"/>
      <c r="AC384" s="3"/>
      <c r="AD384" s="3"/>
      <c r="AE384" s="3"/>
      <c r="AF384" s="3"/>
      <c r="CB384" s="3"/>
      <c r="CC384" s="3"/>
      <c r="CD384" s="3"/>
      <c r="CE384" s="3"/>
      <c r="CI384" s="15" t="str">
        <f t="shared" si="61"/>
        <v>E384</v>
      </c>
      <c r="CK384" s="16">
        <v>0</v>
      </c>
      <c r="CL384" s="16">
        <v>0</v>
      </c>
      <c r="CM384" s="16">
        <v>0</v>
      </c>
    </row>
    <row r="385" spans="2:91" s="1" customFormat="1" ht="20.100000000000001" customHeight="1" x14ac:dyDescent="0.25">
      <c r="E385" s="33" t="s">
        <v>566</v>
      </c>
      <c r="G385" s="15" t="str">
        <f t="shared" ref="G385:G389" si="67">"D"&amp;TEXT(ROW(H385),"000")</f>
        <v>D385</v>
      </c>
      <c r="I385" s="3"/>
      <c r="J385" s="19">
        <v>0</v>
      </c>
      <c r="K385" s="20">
        <v>0</v>
      </c>
      <c r="L385" s="21">
        <v>0</v>
      </c>
      <c r="N385" s="3"/>
      <c r="O385" s="19">
        <v>0</v>
      </c>
      <c r="P385" s="20">
        <v>0</v>
      </c>
      <c r="Q385" s="21">
        <v>0</v>
      </c>
      <c r="S385" s="3"/>
      <c r="T385" s="19">
        <v>0</v>
      </c>
      <c r="U385" s="20">
        <v>0</v>
      </c>
      <c r="V385" s="21">
        <v>0</v>
      </c>
      <c r="X385" s="3"/>
      <c r="Y385" s="19">
        <v>0</v>
      </c>
      <c r="Z385" s="20">
        <v>0</v>
      </c>
      <c r="AA385" s="21">
        <v>0</v>
      </c>
      <c r="AC385" s="3"/>
      <c r="AD385" s="3"/>
      <c r="AE385" s="3"/>
      <c r="AF385" s="3"/>
      <c r="AJ385" s="25">
        <v>0</v>
      </c>
      <c r="AK385" s="19">
        <v>0</v>
      </c>
      <c r="AL385" s="19">
        <v>0</v>
      </c>
      <c r="AM385" s="19">
        <v>0</v>
      </c>
      <c r="AN385" s="19">
        <v>0</v>
      </c>
      <c r="AO385" s="19">
        <v>0</v>
      </c>
      <c r="AP385" s="19">
        <v>0</v>
      </c>
      <c r="AQ385" s="19">
        <v>0</v>
      </c>
      <c r="AR385" s="19">
        <v>0</v>
      </c>
      <c r="AS385" s="19">
        <v>0</v>
      </c>
      <c r="AT385" s="19">
        <v>0</v>
      </c>
      <c r="AU385" s="19">
        <v>0</v>
      </c>
      <c r="AV385" s="19">
        <v>0</v>
      </c>
      <c r="AX385" s="25">
        <v>0</v>
      </c>
      <c r="AY385" s="20">
        <v>0</v>
      </c>
      <c r="AZ385" s="20">
        <v>0</v>
      </c>
      <c r="BA385" s="20">
        <v>0</v>
      </c>
      <c r="BB385" s="20">
        <v>0</v>
      </c>
      <c r="BC385" s="20">
        <v>0</v>
      </c>
      <c r="BD385" s="20">
        <v>0</v>
      </c>
      <c r="BE385" s="20">
        <v>0</v>
      </c>
      <c r="BF385" s="20">
        <v>0</v>
      </c>
      <c r="BG385" s="20">
        <v>0</v>
      </c>
      <c r="BH385" s="20">
        <v>0</v>
      </c>
      <c r="BI385" s="20">
        <v>0</v>
      </c>
      <c r="BJ385" s="20">
        <v>0</v>
      </c>
      <c r="BL385" s="25">
        <v>0</v>
      </c>
      <c r="BM385" s="21">
        <v>0</v>
      </c>
      <c r="BN385" s="21">
        <v>0</v>
      </c>
      <c r="BO385" s="21">
        <v>0</v>
      </c>
      <c r="BP385" s="21">
        <v>0</v>
      </c>
      <c r="BQ385" s="21">
        <v>0</v>
      </c>
      <c r="BR385" s="21">
        <v>0</v>
      </c>
      <c r="BS385" s="21">
        <v>0</v>
      </c>
      <c r="BT385" s="21">
        <v>0</v>
      </c>
      <c r="BU385" s="21">
        <v>0</v>
      </c>
      <c r="BV385" s="21">
        <v>0</v>
      </c>
      <c r="BW385" s="21">
        <v>0</v>
      </c>
      <c r="BX385" s="21">
        <v>0</v>
      </c>
      <c r="CB385" s="3"/>
      <c r="CC385" s="3"/>
      <c r="CD385" s="3"/>
      <c r="CE385" s="3"/>
      <c r="CI385" s="15" t="str">
        <f t="shared" si="61"/>
        <v>E385</v>
      </c>
      <c r="CK385" s="16">
        <v>11</v>
      </c>
      <c r="CL385" s="16">
        <v>4</v>
      </c>
      <c r="CM385" s="16">
        <v>4</v>
      </c>
    </row>
    <row r="386" spans="2:91" s="1" customFormat="1" ht="20.100000000000001" customHeight="1" x14ac:dyDescent="0.25">
      <c r="E386" s="33" t="s">
        <v>567</v>
      </c>
      <c r="G386" s="15" t="str">
        <f t="shared" si="67"/>
        <v>D386</v>
      </c>
      <c r="I386" s="3"/>
      <c r="J386" s="19">
        <v>0</v>
      </c>
      <c r="K386" s="20">
        <v>0</v>
      </c>
      <c r="L386" s="21">
        <v>0</v>
      </c>
      <c r="N386" s="3"/>
      <c r="O386" s="19">
        <v>0</v>
      </c>
      <c r="P386" s="20">
        <v>0</v>
      </c>
      <c r="Q386" s="21">
        <v>0</v>
      </c>
      <c r="S386" s="3"/>
      <c r="T386" s="19">
        <v>0</v>
      </c>
      <c r="U386" s="20">
        <v>0</v>
      </c>
      <c r="V386" s="21">
        <v>0</v>
      </c>
      <c r="X386" s="3"/>
      <c r="Y386" s="19">
        <v>0</v>
      </c>
      <c r="Z386" s="20">
        <v>0</v>
      </c>
      <c r="AA386" s="21">
        <v>0</v>
      </c>
      <c r="AC386" s="3"/>
      <c r="AD386" s="3"/>
      <c r="AE386" s="3"/>
      <c r="AF386" s="3"/>
      <c r="AJ386" s="25">
        <v>0</v>
      </c>
      <c r="AK386" s="19">
        <v>0</v>
      </c>
      <c r="AL386" s="19">
        <v>0</v>
      </c>
      <c r="AM386" s="19">
        <v>0</v>
      </c>
      <c r="AN386" s="19">
        <v>0</v>
      </c>
      <c r="AO386" s="19">
        <v>0</v>
      </c>
      <c r="AP386" s="19">
        <v>0</v>
      </c>
      <c r="AQ386" s="19">
        <v>0</v>
      </c>
      <c r="AR386" s="19">
        <v>0</v>
      </c>
      <c r="AS386" s="19">
        <v>0</v>
      </c>
      <c r="AT386" s="19">
        <v>0</v>
      </c>
      <c r="AU386" s="19">
        <v>0</v>
      </c>
      <c r="AV386" s="19">
        <v>0</v>
      </c>
      <c r="AX386" s="25">
        <v>0</v>
      </c>
      <c r="AY386" s="20">
        <v>0</v>
      </c>
      <c r="AZ386" s="20">
        <v>0</v>
      </c>
      <c r="BA386" s="20">
        <v>0</v>
      </c>
      <c r="BB386" s="20">
        <v>0</v>
      </c>
      <c r="BC386" s="20">
        <v>0</v>
      </c>
      <c r="BD386" s="20">
        <v>0</v>
      </c>
      <c r="BE386" s="20">
        <v>0</v>
      </c>
      <c r="BF386" s="20">
        <v>0</v>
      </c>
      <c r="BG386" s="20">
        <v>0</v>
      </c>
      <c r="BH386" s="20">
        <v>0</v>
      </c>
      <c r="BI386" s="20">
        <v>0</v>
      </c>
      <c r="BJ386" s="20">
        <v>0</v>
      </c>
      <c r="BL386" s="25">
        <v>0</v>
      </c>
      <c r="BM386" s="21">
        <v>0</v>
      </c>
      <c r="BN386" s="21">
        <v>0</v>
      </c>
      <c r="BO386" s="21">
        <v>0</v>
      </c>
      <c r="BP386" s="21">
        <v>0</v>
      </c>
      <c r="BQ386" s="21">
        <v>0</v>
      </c>
      <c r="BR386" s="21">
        <v>0</v>
      </c>
      <c r="BS386" s="21">
        <v>0</v>
      </c>
      <c r="BT386" s="21">
        <v>0</v>
      </c>
      <c r="BU386" s="21">
        <v>0</v>
      </c>
      <c r="BV386" s="21">
        <v>0</v>
      </c>
      <c r="BW386" s="21">
        <v>0</v>
      </c>
      <c r="BX386" s="21">
        <v>0</v>
      </c>
      <c r="CB386" s="3"/>
      <c r="CC386" s="3"/>
      <c r="CD386" s="3"/>
      <c r="CE386" s="3"/>
      <c r="CI386" s="15" t="str">
        <f t="shared" si="61"/>
        <v>E386</v>
      </c>
      <c r="CK386" s="16">
        <v>19</v>
      </c>
      <c r="CL386" s="16">
        <v>4</v>
      </c>
      <c r="CM386" s="16">
        <v>4</v>
      </c>
    </row>
    <row r="387" spans="2:91" s="1" customFormat="1" ht="20.100000000000001" customHeight="1" x14ac:dyDescent="0.25">
      <c r="E387" s="33" t="s">
        <v>568</v>
      </c>
      <c r="G387" s="15" t="str">
        <f t="shared" si="67"/>
        <v>D387</v>
      </c>
      <c r="I387" s="3"/>
      <c r="J387" s="19">
        <v>0</v>
      </c>
      <c r="K387" s="20">
        <v>0</v>
      </c>
      <c r="L387" s="21">
        <v>0</v>
      </c>
      <c r="N387" s="3"/>
      <c r="O387" s="19">
        <v>0</v>
      </c>
      <c r="P387" s="20">
        <v>0</v>
      </c>
      <c r="Q387" s="21">
        <v>0</v>
      </c>
      <c r="S387" s="3"/>
      <c r="T387" s="19">
        <v>0</v>
      </c>
      <c r="U387" s="20">
        <v>0</v>
      </c>
      <c r="V387" s="21">
        <v>0</v>
      </c>
      <c r="X387" s="3"/>
      <c r="Y387" s="19">
        <v>0</v>
      </c>
      <c r="Z387" s="20">
        <v>0</v>
      </c>
      <c r="AA387" s="21">
        <v>0</v>
      </c>
      <c r="AC387" s="3"/>
      <c r="AD387" s="3"/>
      <c r="AE387" s="3"/>
      <c r="AF387" s="3"/>
      <c r="AJ387" s="25">
        <v>0</v>
      </c>
      <c r="AK387" s="19">
        <v>0</v>
      </c>
      <c r="AL387" s="19">
        <v>0</v>
      </c>
      <c r="AM387" s="19">
        <v>0</v>
      </c>
      <c r="AN387" s="19">
        <v>0</v>
      </c>
      <c r="AO387" s="19">
        <v>0</v>
      </c>
      <c r="AP387" s="19">
        <v>0</v>
      </c>
      <c r="AQ387" s="19">
        <v>0</v>
      </c>
      <c r="AR387" s="19">
        <v>0</v>
      </c>
      <c r="AS387" s="19">
        <v>0</v>
      </c>
      <c r="AT387" s="19">
        <v>0</v>
      </c>
      <c r="AU387" s="19">
        <v>0</v>
      </c>
      <c r="AV387" s="19">
        <v>0</v>
      </c>
      <c r="AX387" s="25">
        <v>0</v>
      </c>
      <c r="AY387" s="20">
        <v>0</v>
      </c>
      <c r="AZ387" s="20">
        <v>0</v>
      </c>
      <c r="BA387" s="20">
        <v>0</v>
      </c>
      <c r="BB387" s="20">
        <v>0</v>
      </c>
      <c r="BC387" s="20">
        <v>0</v>
      </c>
      <c r="BD387" s="20">
        <v>0</v>
      </c>
      <c r="BE387" s="20">
        <v>0</v>
      </c>
      <c r="BF387" s="20">
        <v>0</v>
      </c>
      <c r="BG387" s="20">
        <v>0</v>
      </c>
      <c r="BH387" s="20">
        <v>0</v>
      </c>
      <c r="BI387" s="20">
        <v>0</v>
      </c>
      <c r="BJ387" s="20">
        <v>0</v>
      </c>
      <c r="BL387" s="25">
        <v>0</v>
      </c>
      <c r="BM387" s="21">
        <v>0</v>
      </c>
      <c r="BN387" s="21">
        <v>0</v>
      </c>
      <c r="BO387" s="21">
        <v>0</v>
      </c>
      <c r="BP387" s="21">
        <v>0</v>
      </c>
      <c r="BQ387" s="21">
        <v>0</v>
      </c>
      <c r="BR387" s="21">
        <v>0</v>
      </c>
      <c r="BS387" s="21">
        <v>0</v>
      </c>
      <c r="BT387" s="21">
        <v>0</v>
      </c>
      <c r="BU387" s="21">
        <v>0</v>
      </c>
      <c r="BV387" s="21">
        <v>0</v>
      </c>
      <c r="BW387" s="21">
        <v>0</v>
      </c>
      <c r="BX387" s="21">
        <v>0</v>
      </c>
      <c r="CB387" s="3"/>
      <c r="CC387" s="3"/>
      <c r="CD387" s="3"/>
      <c r="CE387" s="3"/>
      <c r="CI387" s="15" t="str">
        <f t="shared" si="61"/>
        <v>E387</v>
      </c>
      <c r="CK387" s="16">
        <v>17</v>
      </c>
      <c r="CL387" s="16">
        <v>4</v>
      </c>
      <c r="CM387" s="16">
        <v>4</v>
      </c>
    </row>
    <row r="388" spans="2:91" s="1" customFormat="1" ht="20.100000000000001" customHeight="1" x14ac:dyDescent="0.25">
      <c r="E388" s="33" t="s">
        <v>569</v>
      </c>
      <c r="G388" s="15" t="str">
        <f t="shared" si="67"/>
        <v>D388</v>
      </c>
      <c r="I388" s="3"/>
      <c r="J388" s="19">
        <v>0</v>
      </c>
      <c r="K388" s="20">
        <v>0</v>
      </c>
      <c r="L388" s="21">
        <v>0</v>
      </c>
      <c r="N388" s="3"/>
      <c r="O388" s="19">
        <v>0</v>
      </c>
      <c r="P388" s="20">
        <v>0</v>
      </c>
      <c r="Q388" s="21">
        <v>0</v>
      </c>
      <c r="S388" s="3"/>
      <c r="T388" s="19">
        <v>0</v>
      </c>
      <c r="U388" s="20">
        <v>0</v>
      </c>
      <c r="V388" s="21">
        <v>0</v>
      </c>
      <c r="X388" s="3"/>
      <c r="Y388" s="19">
        <v>0</v>
      </c>
      <c r="Z388" s="20">
        <v>0</v>
      </c>
      <c r="AA388" s="21">
        <v>0</v>
      </c>
      <c r="AC388" s="3"/>
      <c r="AD388" s="3"/>
      <c r="AE388" s="3"/>
      <c r="AF388" s="3"/>
      <c r="AJ388" s="25">
        <v>0</v>
      </c>
      <c r="AK388" s="19">
        <v>0</v>
      </c>
      <c r="AL388" s="19">
        <v>0</v>
      </c>
      <c r="AM388" s="19">
        <v>0</v>
      </c>
      <c r="AN388" s="19">
        <v>0</v>
      </c>
      <c r="AO388" s="19">
        <v>0</v>
      </c>
      <c r="AP388" s="19">
        <v>0</v>
      </c>
      <c r="AQ388" s="19">
        <v>0</v>
      </c>
      <c r="AR388" s="19">
        <v>0</v>
      </c>
      <c r="AS388" s="19">
        <v>0</v>
      </c>
      <c r="AT388" s="19">
        <v>0</v>
      </c>
      <c r="AU388" s="19">
        <v>0</v>
      </c>
      <c r="AV388" s="19">
        <v>0</v>
      </c>
      <c r="AX388" s="25">
        <v>0</v>
      </c>
      <c r="AY388" s="20">
        <v>0</v>
      </c>
      <c r="AZ388" s="20">
        <v>0</v>
      </c>
      <c r="BA388" s="20">
        <v>0</v>
      </c>
      <c r="BB388" s="20">
        <v>0</v>
      </c>
      <c r="BC388" s="20">
        <v>0</v>
      </c>
      <c r="BD388" s="20">
        <v>0</v>
      </c>
      <c r="BE388" s="20">
        <v>0</v>
      </c>
      <c r="BF388" s="20">
        <v>0</v>
      </c>
      <c r="BG388" s="20">
        <v>0</v>
      </c>
      <c r="BH388" s="20">
        <v>0</v>
      </c>
      <c r="BI388" s="20">
        <v>0</v>
      </c>
      <c r="BJ388" s="20">
        <v>0</v>
      </c>
      <c r="BL388" s="25">
        <v>0</v>
      </c>
      <c r="BM388" s="21">
        <v>0</v>
      </c>
      <c r="BN388" s="21">
        <v>0</v>
      </c>
      <c r="BO388" s="21">
        <v>0</v>
      </c>
      <c r="BP388" s="21">
        <v>0</v>
      </c>
      <c r="BQ388" s="21">
        <v>0</v>
      </c>
      <c r="BR388" s="21">
        <v>0</v>
      </c>
      <c r="BS388" s="21">
        <v>0</v>
      </c>
      <c r="BT388" s="21">
        <v>0</v>
      </c>
      <c r="BU388" s="21">
        <v>0</v>
      </c>
      <c r="BV388" s="21">
        <v>0</v>
      </c>
      <c r="BW388" s="21">
        <v>0</v>
      </c>
      <c r="BX388" s="21">
        <v>0</v>
      </c>
      <c r="CB388" s="3"/>
      <c r="CC388" s="3"/>
      <c r="CD388" s="3"/>
      <c r="CE388" s="3"/>
      <c r="CI388" s="15" t="str">
        <f t="shared" si="61"/>
        <v>E388</v>
      </c>
      <c r="CK388" s="16">
        <v>16</v>
      </c>
      <c r="CL388" s="16">
        <v>4</v>
      </c>
      <c r="CM388" s="16">
        <v>4</v>
      </c>
    </row>
    <row r="389" spans="2:91" s="1" customFormat="1" ht="20.100000000000001" customHeight="1" x14ac:dyDescent="0.25">
      <c r="E389" s="33" t="s">
        <v>570</v>
      </c>
      <c r="G389" s="15" t="str">
        <f t="shared" si="67"/>
        <v>D389</v>
      </c>
      <c r="I389" s="3"/>
      <c r="J389" s="19">
        <v>0</v>
      </c>
      <c r="K389" s="20">
        <v>0</v>
      </c>
      <c r="L389" s="21">
        <v>0</v>
      </c>
      <c r="N389" s="3"/>
      <c r="O389" s="19">
        <v>0</v>
      </c>
      <c r="P389" s="20">
        <v>0</v>
      </c>
      <c r="Q389" s="21">
        <v>0</v>
      </c>
      <c r="S389" s="3"/>
      <c r="T389" s="19">
        <v>0</v>
      </c>
      <c r="U389" s="20">
        <v>0</v>
      </c>
      <c r="V389" s="21">
        <v>0</v>
      </c>
      <c r="X389" s="3"/>
      <c r="Y389" s="19">
        <v>0</v>
      </c>
      <c r="Z389" s="20">
        <v>0</v>
      </c>
      <c r="AA389" s="21">
        <v>0</v>
      </c>
      <c r="AC389" s="3"/>
      <c r="AD389" s="3"/>
      <c r="AE389" s="3"/>
      <c r="AF389" s="3"/>
      <c r="AJ389" s="25">
        <v>0</v>
      </c>
      <c r="AK389" s="19">
        <v>0</v>
      </c>
      <c r="AL389" s="19">
        <v>0</v>
      </c>
      <c r="AM389" s="19">
        <v>0</v>
      </c>
      <c r="AN389" s="19">
        <v>0</v>
      </c>
      <c r="AO389" s="19">
        <v>0</v>
      </c>
      <c r="AP389" s="19">
        <v>0</v>
      </c>
      <c r="AQ389" s="19">
        <v>0</v>
      </c>
      <c r="AR389" s="19">
        <v>0</v>
      </c>
      <c r="AS389" s="19">
        <v>0</v>
      </c>
      <c r="AT389" s="19">
        <v>0</v>
      </c>
      <c r="AU389" s="19">
        <v>0</v>
      </c>
      <c r="AV389" s="19">
        <v>0</v>
      </c>
      <c r="AX389" s="25">
        <v>0</v>
      </c>
      <c r="AY389" s="20">
        <v>0</v>
      </c>
      <c r="AZ389" s="20">
        <v>0</v>
      </c>
      <c r="BA389" s="20">
        <v>0</v>
      </c>
      <c r="BB389" s="20">
        <v>0</v>
      </c>
      <c r="BC389" s="20">
        <v>0</v>
      </c>
      <c r="BD389" s="20">
        <v>0</v>
      </c>
      <c r="BE389" s="20">
        <v>0</v>
      </c>
      <c r="BF389" s="20">
        <v>0</v>
      </c>
      <c r="BG389" s="20">
        <v>0</v>
      </c>
      <c r="BH389" s="20">
        <v>0</v>
      </c>
      <c r="BI389" s="20">
        <v>0</v>
      </c>
      <c r="BJ389" s="20">
        <v>0</v>
      </c>
      <c r="BL389" s="25">
        <v>0</v>
      </c>
      <c r="BM389" s="21">
        <v>0</v>
      </c>
      <c r="BN389" s="21">
        <v>0</v>
      </c>
      <c r="BO389" s="21">
        <v>0</v>
      </c>
      <c r="BP389" s="21">
        <v>0</v>
      </c>
      <c r="BQ389" s="21">
        <v>0</v>
      </c>
      <c r="BR389" s="21">
        <v>0</v>
      </c>
      <c r="BS389" s="21">
        <v>0</v>
      </c>
      <c r="BT389" s="21">
        <v>0</v>
      </c>
      <c r="BU389" s="21">
        <v>0</v>
      </c>
      <c r="BV389" s="21">
        <v>0</v>
      </c>
      <c r="BW389" s="21">
        <v>0</v>
      </c>
      <c r="BX389" s="21">
        <v>0</v>
      </c>
      <c r="CB389" s="3"/>
      <c r="CC389" s="3"/>
      <c r="CD389" s="3"/>
      <c r="CE389" s="3"/>
      <c r="CI389" s="15" t="str">
        <f t="shared" si="61"/>
        <v>E389</v>
      </c>
      <c r="CK389" s="16">
        <v>16</v>
      </c>
      <c r="CL389" s="16">
        <v>4</v>
      </c>
      <c r="CM389" s="16">
        <v>4</v>
      </c>
    </row>
    <row r="390" spans="2:91" s="1" customFormat="1" ht="20.100000000000001" customHeight="1" x14ac:dyDescent="0.25">
      <c r="E390" s="2"/>
      <c r="G390" s="2"/>
      <c r="I390" s="3"/>
      <c r="J390" s="3"/>
      <c r="K390" s="3"/>
      <c r="L390" s="3"/>
      <c r="N390" s="3"/>
      <c r="O390" s="3"/>
      <c r="P390" s="3"/>
      <c r="Q390" s="3"/>
      <c r="S390" s="3"/>
      <c r="T390" s="3"/>
      <c r="U390" s="3"/>
      <c r="V390" s="3"/>
      <c r="X390" s="3"/>
      <c r="Y390" s="3"/>
      <c r="Z390" s="3"/>
      <c r="AA390" s="3"/>
      <c r="AC390" s="3"/>
      <c r="AD390" s="3"/>
      <c r="AE390" s="3"/>
      <c r="AF390" s="3"/>
      <c r="CB390" s="3"/>
      <c r="CC390" s="3"/>
      <c r="CD390" s="3"/>
      <c r="CE390" s="3"/>
      <c r="CI390" s="15" t="str">
        <f t="shared" si="61"/>
        <v>E390</v>
      </c>
      <c r="CK390" s="16">
        <v>0</v>
      </c>
      <c r="CL390" s="16">
        <v>0</v>
      </c>
      <c r="CM390" s="16">
        <v>0</v>
      </c>
    </row>
    <row r="391" spans="2:91" s="1" customFormat="1" ht="20.100000000000001" customHeight="1" x14ac:dyDescent="0.25">
      <c r="E391" s="2"/>
      <c r="G391" s="2"/>
      <c r="I391" s="3"/>
      <c r="J391" s="3"/>
      <c r="K391" s="3"/>
      <c r="L391" s="3"/>
      <c r="N391" s="3"/>
      <c r="O391" s="3"/>
      <c r="P391" s="3"/>
      <c r="Q391" s="3"/>
      <c r="S391" s="3"/>
      <c r="T391" s="3"/>
      <c r="U391" s="3"/>
      <c r="V391" s="3"/>
      <c r="X391" s="3"/>
      <c r="Y391" s="3"/>
      <c r="Z391" s="3"/>
      <c r="AA391" s="3"/>
      <c r="AC391" s="3"/>
      <c r="AD391" s="3"/>
      <c r="AE391" s="3"/>
      <c r="AF391" s="3"/>
      <c r="CB391" s="3"/>
      <c r="CC391" s="3"/>
      <c r="CD391" s="3"/>
      <c r="CE391" s="3"/>
      <c r="CI391" s="15" t="str">
        <f t="shared" si="61"/>
        <v>E391</v>
      </c>
      <c r="CK391" s="16">
        <v>0</v>
      </c>
      <c r="CL391" s="16">
        <v>0</v>
      </c>
      <c r="CM391" s="16">
        <v>0</v>
      </c>
    </row>
    <row r="392" spans="2:91" s="1" customFormat="1" ht="20.100000000000001" customHeight="1" x14ac:dyDescent="0.25">
      <c r="E392" s="2"/>
      <c r="G392" s="2"/>
      <c r="I392" s="3"/>
      <c r="J392" s="3"/>
      <c r="K392" s="3"/>
      <c r="L392" s="3"/>
      <c r="N392" s="3"/>
      <c r="O392" s="3"/>
      <c r="P392" s="3"/>
      <c r="Q392" s="3"/>
      <c r="S392" s="3"/>
      <c r="T392" s="3"/>
      <c r="U392" s="3"/>
      <c r="V392" s="3"/>
      <c r="X392" s="3"/>
      <c r="Y392" s="3"/>
      <c r="Z392" s="3"/>
      <c r="AA392" s="3"/>
      <c r="AC392" s="3"/>
      <c r="AD392" s="3"/>
      <c r="AE392" s="3"/>
      <c r="AF392" s="3"/>
      <c r="CB392" s="3"/>
      <c r="CC392" s="3"/>
      <c r="CD392" s="3"/>
      <c r="CE392" s="3"/>
      <c r="CI392" s="15" t="str">
        <f t="shared" si="61"/>
        <v>E392</v>
      </c>
      <c r="CK392" s="16">
        <v>0</v>
      </c>
      <c r="CL392" s="16">
        <v>0</v>
      </c>
      <c r="CM392" s="16">
        <v>0</v>
      </c>
    </row>
    <row r="393" spans="2:91" s="1" customFormat="1" ht="20.100000000000001" customHeight="1" x14ac:dyDescent="0.25">
      <c r="E393" s="2"/>
      <c r="G393" s="2"/>
      <c r="I393" s="3"/>
      <c r="J393" s="3"/>
      <c r="K393" s="3"/>
      <c r="L393" s="3"/>
      <c r="N393" s="3"/>
      <c r="O393" s="3"/>
      <c r="P393" s="3"/>
      <c r="Q393" s="3"/>
      <c r="S393" s="3"/>
      <c r="T393" s="3"/>
      <c r="U393" s="3"/>
      <c r="V393" s="3"/>
      <c r="X393" s="3"/>
      <c r="Y393" s="3"/>
      <c r="Z393" s="3"/>
      <c r="AA393" s="3"/>
      <c r="AC393" s="3"/>
      <c r="AD393" s="3"/>
      <c r="AE393" s="3"/>
      <c r="AF393" s="3"/>
      <c r="CB393" s="3"/>
      <c r="CC393" s="3"/>
      <c r="CD393" s="3"/>
      <c r="CE393" s="3"/>
      <c r="CI393" s="15" t="str">
        <f t="shared" ref="CI393:CI426" si="68">"E"&amp;TEXT(ROW(CJ393),"000")</f>
        <v>E393</v>
      </c>
      <c r="CK393" s="16">
        <v>0</v>
      </c>
      <c r="CL393" s="16">
        <v>0</v>
      </c>
      <c r="CM393" s="16">
        <v>0</v>
      </c>
    </row>
    <row r="394" spans="2:91" s="1" customFormat="1" ht="20.100000000000001" customHeight="1" x14ac:dyDescent="0.25">
      <c r="D394" s="5" t="s">
        <v>571</v>
      </c>
      <c r="E394" s="2"/>
      <c r="G394" s="15" t="str">
        <f>"D"&amp;TEXT(ROW(H394),"000")</f>
        <v>D394</v>
      </c>
      <c r="I394" s="3"/>
      <c r="J394" s="19">
        <v>0</v>
      </c>
      <c r="K394" s="20">
        <v>0</v>
      </c>
      <c r="L394" s="21">
        <v>0</v>
      </c>
      <c r="N394" s="3"/>
      <c r="O394" s="19">
        <v>0</v>
      </c>
      <c r="P394" s="20">
        <v>0</v>
      </c>
      <c r="Q394" s="21">
        <v>0</v>
      </c>
      <c r="S394" s="3"/>
      <c r="T394" s="19">
        <v>0</v>
      </c>
      <c r="U394" s="20">
        <v>0</v>
      </c>
      <c r="V394" s="21">
        <v>0</v>
      </c>
      <c r="X394" s="3"/>
      <c r="Y394" s="19">
        <v>0</v>
      </c>
      <c r="Z394" s="20">
        <v>0</v>
      </c>
      <c r="AA394" s="21">
        <v>0</v>
      </c>
      <c r="AC394" s="3"/>
      <c r="AD394" s="3"/>
      <c r="AE394" s="3"/>
      <c r="AF394" s="3"/>
      <c r="AJ394" s="25">
        <v>0</v>
      </c>
      <c r="AK394" s="19">
        <v>0</v>
      </c>
      <c r="AL394" s="19">
        <v>0</v>
      </c>
      <c r="AM394" s="19">
        <v>0</v>
      </c>
      <c r="AN394" s="19">
        <v>0</v>
      </c>
      <c r="AO394" s="19">
        <v>0</v>
      </c>
      <c r="AP394" s="19">
        <v>0</v>
      </c>
      <c r="AQ394" s="19">
        <v>0</v>
      </c>
      <c r="AR394" s="19">
        <v>0</v>
      </c>
      <c r="AS394" s="19">
        <v>0</v>
      </c>
      <c r="AT394" s="19">
        <v>0</v>
      </c>
      <c r="AU394" s="19">
        <v>0</v>
      </c>
      <c r="AV394" s="19">
        <v>0</v>
      </c>
      <c r="AX394" s="25">
        <v>0</v>
      </c>
      <c r="AY394" s="20">
        <v>0</v>
      </c>
      <c r="AZ394" s="20">
        <v>0</v>
      </c>
      <c r="BA394" s="20">
        <v>0</v>
      </c>
      <c r="BB394" s="20">
        <v>0</v>
      </c>
      <c r="BC394" s="20">
        <v>0</v>
      </c>
      <c r="BD394" s="20">
        <v>0</v>
      </c>
      <c r="BE394" s="20">
        <v>0</v>
      </c>
      <c r="BF394" s="20">
        <v>0</v>
      </c>
      <c r="BG394" s="20">
        <v>0</v>
      </c>
      <c r="BH394" s="20">
        <v>0</v>
      </c>
      <c r="BI394" s="20">
        <v>0</v>
      </c>
      <c r="BJ394" s="20">
        <v>0</v>
      </c>
      <c r="BL394" s="25">
        <v>0</v>
      </c>
      <c r="BM394" s="21">
        <v>0</v>
      </c>
      <c r="BN394" s="21">
        <v>0</v>
      </c>
      <c r="BO394" s="21">
        <v>0</v>
      </c>
      <c r="BP394" s="21">
        <v>0</v>
      </c>
      <c r="BQ394" s="21">
        <v>0</v>
      </c>
      <c r="BR394" s="21">
        <v>0</v>
      </c>
      <c r="BS394" s="21">
        <v>0</v>
      </c>
      <c r="BT394" s="21">
        <v>0</v>
      </c>
      <c r="BU394" s="21">
        <v>0</v>
      </c>
      <c r="BV394" s="21">
        <v>0</v>
      </c>
      <c r="BW394" s="21">
        <v>0</v>
      </c>
      <c r="BX394" s="21">
        <v>0</v>
      </c>
      <c r="CB394" s="3"/>
      <c r="CC394" s="3"/>
      <c r="CD394" s="3"/>
      <c r="CE394" s="3"/>
      <c r="CI394" s="15" t="str">
        <f t="shared" si="68"/>
        <v>E394</v>
      </c>
      <c r="CK394" s="16">
        <v>0</v>
      </c>
      <c r="CL394" s="16">
        <v>4</v>
      </c>
      <c r="CM394" s="16">
        <v>4</v>
      </c>
    </row>
    <row r="395" spans="2:91" s="1" customFormat="1" ht="20.100000000000001" customHeight="1" x14ac:dyDescent="0.25">
      <c r="E395" s="2"/>
      <c r="G395" s="2"/>
      <c r="I395" s="3"/>
      <c r="J395" s="3"/>
      <c r="K395" s="3"/>
      <c r="L395" s="3"/>
      <c r="N395" s="3"/>
      <c r="O395" s="3"/>
      <c r="P395" s="3"/>
      <c r="Q395" s="3"/>
      <c r="S395" s="3"/>
      <c r="T395" s="3"/>
      <c r="U395" s="3"/>
      <c r="V395" s="3"/>
      <c r="X395" s="3"/>
      <c r="Y395" s="3"/>
      <c r="Z395" s="3"/>
      <c r="AA395" s="3"/>
      <c r="AC395" s="3"/>
      <c r="AD395" s="3"/>
      <c r="AE395" s="3"/>
      <c r="AF395" s="3"/>
      <c r="CB395" s="3"/>
      <c r="CC395" s="3"/>
      <c r="CD395" s="3"/>
      <c r="CE395" s="3"/>
      <c r="CI395" s="15" t="str">
        <f t="shared" si="68"/>
        <v>E395</v>
      </c>
      <c r="CK395" s="16">
        <v>0</v>
      </c>
      <c r="CL395" s="16">
        <v>0</v>
      </c>
      <c r="CM395" s="16">
        <v>0</v>
      </c>
    </row>
    <row r="396" spans="2:91" s="1" customFormat="1" ht="20.100000000000001" customHeight="1" x14ac:dyDescent="0.25">
      <c r="B396" s="5" t="s">
        <v>572</v>
      </c>
      <c r="E396" s="2"/>
      <c r="G396" s="2"/>
      <c r="I396" s="3"/>
      <c r="J396" s="12" t="s">
        <v>212</v>
      </c>
      <c r="K396" s="3"/>
      <c r="L396" s="3"/>
      <c r="N396" s="3"/>
      <c r="O396" s="12" t="s">
        <v>212</v>
      </c>
      <c r="P396" s="3"/>
      <c r="Q396" s="3"/>
      <c r="S396" s="3"/>
      <c r="T396" s="12" t="s">
        <v>212</v>
      </c>
      <c r="U396" s="3"/>
      <c r="V396" s="3"/>
      <c r="X396" s="3"/>
      <c r="Y396" s="12" t="s">
        <v>212</v>
      </c>
      <c r="Z396" s="3"/>
      <c r="AA396" s="3"/>
      <c r="AC396" s="3"/>
      <c r="AD396" s="3"/>
      <c r="AE396" s="3"/>
      <c r="AF396" s="3"/>
      <c r="AJ396" s="31" t="s">
        <v>212</v>
      </c>
      <c r="CB396" s="3"/>
      <c r="CC396" s="3"/>
      <c r="CD396" s="3"/>
      <c r="CE396" s="3"/>
      <c r="CI396" s="15" t="str">
        <f t="shared" si="68"/>
        <v>E396</v>
      </c>
      <c r="CK396" s="16">
        <v>0</v>
      </c>
      <c r="CL396" s="16">
        <v>0</v>
      </c>
      <c r="CM396" s="16">
        <v>0</v>
      </c>
    </row>
    <row r="397" spans="2:91" s="1" customFormat="1" ht="20.100000000000001" customHeight="1" x14ac:dyDescent="0.25">
      <c r="C397" s="5" t="s">
        <v>573</v>
      </c>
      <c r="E397" s="2"/>
      <c r="G397" s="2"/>
      <c r="I397" s="3"/>
      <c r="J397" s="3"/>
      <c r="K397" s="3"/>
      <c r="L397" s="3"/>
      <c r="N397" s="3"/>
      <c r="O397" s="3"/>
      <c r="P397" s="3"/>
      <c r="Q397" s="3"/>
      <c r="S397" s="3"/>
      <c r="T397" s="3"/>
      <c r="U397" s="3"/>
      <c r="V397" s="3"/>
      <c r="X397" s="3"/>
      <c r="Y397" s="3"/>
      <c r="Z397" s="3"/>
      <c r="AA397" s="3"/>
      <c r="AC397" s="3"/>
      <c r="AD397" s="3"/>
      <c r="AE397" s="3"/>
      <c r="AF397" s="3"/>
      <c r="CB397" s="3"/>
      <c r="CC397" s="3"/>
      <c r="CD397" s="3"/>
      <c r="CE397" s="3"/>
      <c r="CI397" s="15" t="str">
        <f t="shared" si="68"/>
        <v>E397</v>
      </c>
      <c r="CK397" s="16">
        <v>0</v>
      </c>
      <c r="CL397" s="16">
        <v>0</v>
      </c>
      <c r="CM397" s="16">
        <v>0</v>
      </c>
    </row>
    <row r="398" spans="2:91" s="1" customFormat="1" ht="20.100000000000001" customHeight="1" x14ac:dyDescent="0.25">
      <c r="E398" s="15" t="s">
        <v>573</v>
      </c>
      <c r="G398" s="2"/>
      <c r="I398" s="3"/>
      <c r="J398" s="19">
        <v>0</v>
      </c>
      <c r="K398" s="3"/>
      <c r="L398" s="3"/>
      <c r="N398" s="3"/>
      <c r="O398" s="19">
        <v>0</v>
      </c>
      <c r="P398" s="3"/>
      <c r="Q398" s="3"/>
      <c r="S398" s="3"/>
      <c r="T398" s="19">
        <v>0</v>
      </c>
      <c r="U398" s="3"/>
      <c r="V398" s="3"/>
      <c r="X398" s="3"/>
      <c r="Y398" s="19">
        <v>0</v>
      </c>
      <c r="Z398" s="3"/>
      <c r="AA398" s="3"/>
      <c r="AC398" s="3"/>
      <c r="AD398" s="3"/>
      <c r="AE398" s="3"/>
      <c r="AF398" s="3"/>
      <c r="AJ398" s="19">
        <v>0</v>
      </c>
      <c r="CB398" s="3"/>
      <c r="CC398" s="3"/>
      <c r="CD398" s="3"/>
      <c r="CE398" s="3"/>
      <c r="CI398" s="15" t="str">
        <f t="shared" si="68"/>
        <v>E398</v>
      </c>
      <c r="CK398" s="16">
        <v>11</v>
      </c>
      <c r="CL398" s="16">
        <v>4</v>
      </c>
      <c r="CM398" s="16">
        <v>0</v>
      </c>
    </row>
    <row r="399" spans="2:91" s="1" customFormat="1" ht="20.100000000000001" customHeight="1" x14ac:dyDescent="0.25">
      <c r="E399" s="15" t="s">
        <v>574</v>
      </c>
      <c r="G399" s="2"/>
      <c r="I399" s="3"/>
      <c r="J399" s="19">
        <v>0</v>
      </c>
      <c r="K399" s="3"/>
      <c r="L399" s="3"/>
      <c r="N399" s="3"/>
      <c r="O399" s="19">
        <v>0</v>
      </c>
      <c r="P399" s="3"/>
      <c r="Q399" s="3"/>
      <c r="S399" s="3"/>
      <c r="T399" s="19">
        <v>0</v>
      </c>
      <c r="U399" s="3"/>
      <c r="V399" s="3"/>
      <c r="X399" s="3"/>
      <c r="Y399" s="19">
        <v>0</v>
      </c>
      <c r="Z399" s="3"/>
      <c r="AA399" s="3"/>
      <c r="AC399" s="3"/>
      <c r="AD399" s="3"/>
      <c r="AE399" s="3"/>
      <c r="AF399" s="3"/>
      <c r="AJ399" s="19">
        <v>0</v>
      </c>
      <c r="CB399" s="3"/>
      <c r="CC399" s="3"/>
      <c r="CD399" s="3"/>
      <c r="CE399" s="3"/>
      <c r="CI399" s="15" t="str">
        <f t="shared" si="68"/>
        <v>E399</v>
      </c>
      <c r="CK399" s="16">
        <v>14</v>
      </c>
      <c r="CL399" s="16">
        <v>4</v>
      </c>
      <c r="CM399" s="16">
        <v>0</v>
      </c>
    </row>
    <row r="400" spans="2:91" s="1" customFormat="1" ht="20.100000000000001" customHeight="1" x14ac:dyDescent="0.25">
      <c r="E400" s="15" t="s">
        <v>575</v>
      </c>
      <c r="G400" s="2"/>
      <c r="I400" s="3"/>
      <c r="J400" s="19">
        <v>0</v>
      </c>
      <c r="K400" s="3"/>
      <c r="L400" s="3"/>
      <c r="N400" s="3"/>
      <c r="O400" s="19">
        <v>0</v>
      </c>
      <c r="P400" s="3"/>
      <c r="Q400" s="3"/>
      <c r="S400" s="3"/>
      <c r="T400" s="19">
        <v>0</v>
      </c>
      <c r="U400" s="3"/>
      <c r="V400" s="3"/>
      <c r="X400" s="3"/>
      <c r="Y400" s="19">
        <v>0</v>
      </c>
      <c r="Z400" s="3"/>
      <c r="AA400" s="3"/>
      <c r="AC400" s="3"/>
      <c r="AD400" s="3"/>
      <c r="AE400" s="3"/>
      <c r="AF400" s="3"/>
      <c r="AJ400" s="19">
        <v>0</v>
      </c>
      <c r="CB400" s="3"/>
      <c r="CC400" s="3"/>
      <c r="CD400" s="3"/>
      <c r="CE400" s="3"/>
      <c r="CI400" s="15" t="str">
        <f t="shared" si="68"/>
        <v>E400</v>
      </c>
      <c r="CK400" s="16">
        <v>18</v>
      </c>
      <c r="CL400" s="16">
        <v>4</v>
      </c>
      <c r="CM400" s="16">
        <v>0</v>
      </c>
    </row>
    <row r="401" spans="2:91" s="1" customFormat="1" ht="20.100000000000001" customHeight="1" x14ac:dyDescent="0.25">
      <c r="E401" s="34" t="s">
        <v>576</v>
      </c>
      <c r="G401" s="2"/>
      <c r="I401" s="3"/>
      <c r="J401" s="19">
        <v>0</v>
      </c>
      <c r="K401" s="3"/>
      <c r="L401" s="3"/>
      <c r="N401" s="3"/>
      <c r="O401" s="19">
        <v>0</v>
      </c>
      <c r="P401" s="3"/>
      <c r="Q401" s="3"/>
      <c r="S401" s="3"/>
      <c r="T401" s="19">
        <v>0</v>
      </c>
      <c r="U401" s="3"/>
      <c r="V401" s="3"/>
      <c r="X401" s="3"/>
      <c r="Y401" s="19">
        <v>0</v>
      </c>
      <c r="Z401" s="3"/>
      <c r="AA401" s="3"/>
      <c r="AC401" s="3"/>
      <c r="AD401" s="3"/>
      <c r="AE401" s="3"/>
      <c r="AF401" s="3"/>
      <c r="AJ401" s="19">
        <v>0</v>
      </c>
      <c r="CB401" s="3"/>
      <c r="CC401" s="3"/>
      <c r="CD401" s="3"/>
      <c r="CE401" s="3"/>
      <c r="CI401" s="15" t="str">
        <f t="shared" si="68"/>
        <v>E401</v>
      </c>
      <c r="CK401" s="16">
        <v>15</v>
      </c>
      <c r="CL401" s="16">
        <v>4</v>
      </c>
      <c r="CM401" s="16">
        <v>0</v>
      </c>
    </row>
    <row r="402" spans="2:91" s="1" customFormat="1" ht="20.100000000000001" customHeight="1" x14ac:dyDescent="0.25">
      <c r="C402" s="5" t="s">
        <v>577</v>
      </c>
      <c r="E402" s="2"/>
      <c r="G402" s="2"/>
      <c r="I402" s="3"/>
      <c r="J402" s="3"/>
      <c r="K402" s="3"/>
      <c r="L402" s="3"/>
      <c r="N402" s="3"/>
      <c r="O402" s="3"/>
      <c r="P402" s="3"/>
      <c r="Q402" s="3"/>
      <c r="S402" s="3"/>
      <c r="T402" s="3"/>
      <c r="U402" s="3"/>
      <c r="V402" s="3"/>
      <c r="X402" s="3"/>
      <c r="Y402" s="3"/>
      <c r="Z402" s="3"/>
      <c r="AA402" s="3"/>
      <c r="AC402" s="3"/>
      <c r="AD402" s="3"/>
      <c r="AE402" s="3"/>
      <c r="AF402" s="3"/>
      <c r="CB402" s="3"/>
      <c r="CC402" s="3"/>
      <c r="CD402" s="3"/>
      <c r="CE402" s="3"/>
      <c r="CI402" s="15" t="str">
        <f t="shared" si="68"/>
        <v>E402</v>
      </c>
      <c r="CK402" s="16">
        <v>0</v>
      </c>
      <c r="CL402" s="16">
        <v>0</v>
      </c>
      <c r="CM402" s="16">
        <v>0</v>
      </c>
    </row>
    <row r="403" spans="2:91" s="1" customFormat="1" ht="20.100000000000001" customHeight="1" x14ac:dyDescent="0.25">
      <c r="E403" s="34" t="s">
        <v>578</v>
      </c>
      <c r="G403" s="2"/>
      <c r="I403" s="3"/>
      <c r="J403" s="19">
        <v>0</v>
      </c>
      <c r="K403" s="3"/>
      <c r="L403" s="3"/>
      <c r="N403" s="3"/>
      <c r="O403" s="19">
        <v>0</v>
      </c>
      <c r="P403" s="3"/>
      <c r="Q403" s="3"/>
      <c r="S403" s="3"/>
      <c r="T403" s="19">
        <v>0</v>
      </c>
      <c r="U403" s="3"/>
      <c r="V403" s="3"/>
      <c r="X403" s="3"/>
      <c r="Y403" s="19">
        <v>0</v>
      </c>
      <c r="Z403" s="3"/>
      <c r="AA403" s="3"/>
      <c r="AC403" s="3"/>
      <c r="AD403" s="3"/>
      <c r="AE403" s="3"/>
      <c r="AF403" s="3"/>
      <c r="AJ403" s="19">
        <v>0</v>
      </c>
      <c r="CB403" s="3"/>
      <c r="CC403" s="3"/>
      <c r="CD403" s="3"/>
      <c r="CE403" s="3"/>
      <c r="CI403" s="15" t="str">
        <f t="shared" si="68"/>
        <v>E403</v>
      </c>
      <c r="CK403" s="16">
        <v>6</v>
      </c>
      <c r="CL403" s="16">
        <v>4</v>
      </c>
      <c r="CM403" s="16">
        <v>0</v>
      </c>
    </row>
    <row r="404" spans="2:91" s="1" customFormat="1" ht="20.100000000000001" customHeight="1" x14ac:dyDescent="0.25">
      <c r="E404" s="34" t="s">
        <v>579</v>
      </c>
      <c r="G404" s="2"/>
      <c r="I404" s="3"/>
      <c r="J404" s="19">
        <v>0</v>
      </c>
      <c r="K404" s="3"/>
      <c r="L404" s="3"/>
      <c r="N404" s="3"/>
      <c r="O404" s="19">
        <v>0</v>
      </c>
      <c r="P404" s="3"/>
      <c r="Q404" s="3"/>
      <c r="S404" s="3"/>
      <c r="T404" s="19">
        <v>0</v>
      </c>
      <c r="U404" s="3"/>
      <c r="V404" s="3"/>
      <c r="X404" s="3"/>
      <c r="Y404" s="19">
        <v>0</v>
      </c>
      <c r="Z404" s="3"/>
      <c r="AA404" s="3"/>
      <c r="AC404" s="3"/>
      <c r="AD404" s="3"/>
      <c r="AE404" s="3"/>
      <c r="AF404" s="3"/>
      <c r="AJ404" s="19">
        <v>0</v>
      </c>
      <c r="CB404" s="3"/>
      <c r="CC404" s="3"/>
      <c r="CD404" s="3"/>
      <c r="CE404" s="3"/>
      <c r="CI404" s="15" t="str">
        <f t="shared" si="68"/>
        <v>E404</v>
      </c>
      <c r="CK404" s="16">
        <v>11</v>
      </c>
      <c r="CL404" s="16">
        <v>4</v>
      </c>
      <c r="CM404" s="16">
        <v>0</v>
      </c>
    </row>
    <row r="405" spans="2:91" s="1" customFormat="1" ht="20.100000000000001" customHeight="1" x14ac:dyDescent="0.25">
      <c r="E405" s="34" t="s">
        <v>580</v>
      </c>
      <c r="G405" s="2"/>
      <c r="I405" s="3"/>
      <c r="J405" s="19">
        <v>0</v>
      </c>
      <c r="K405" s="3"/>
      <c r="L405" s="3"/>
      <c r="N405" s="3"/>
      <c r="O405" s="19">
        <v>0</v>
      </c>
      <c r="P405" s="3"/>
      <c r="Q405" s="3"/>
      <c r="S405" s="3"/>
      <c r="T405" s="19">
        <v>0</v>
      </c>
      <c r="U405" s="3"/>
      <c r="V405" s="3"/>
      <c r="X405" s="3"/>
      <c r="Y405" s="19">
        <v>0</v>
      </c>
      <c r="Z405" s="3"/>
      <c r="AA405" s="3"/>
      <c r="AC405" s="3"/>
      <c r="AD405" s="3"/>
      <c r="AE405" s="3"/>
      <c r="AF405" s="3"/>
      <c r="AJ405" s="19">
        <v>0</v>
      </c>
      <c r="CB405" s="3"/>
      <c r="CC405" s="3"/>
      <c r="CD405" s="3"/>
      <c r="CE405" s="3"/>
      <c r="CI405" s="15" t="str">
        <f t="shared" si="68"/>
        <v>E405</v>
      </c>
      <c r="CK405" s="16">
        <v>3</v>
      </c>
      <c r="CL405" s="16">
        <v>4</v>
      </c>
      <c r="CM405" s="16">
        <v>0</v>
      </c>
    </row>
    <row r="406" spans="2:91" s="1" customFormat="1" ht="20.100000000000001" customHeight="1" x14ac:dyDescent="0.25">
      <c r="E406" s="34" t="s">
        <v>581</v>
      </c>
      <c r="G406" s="2"/>
      <c r="I406" s="3"/>
      <c r="J406" s="19">
        <v>0</v>
      </c>
      <c r="K406" s="3"/>
      <c r="L406" s="3"/>
      <c r="N406" s="3"/>
      <c r="O406" s="19">
        <v>0</v>
      </c>
      <c r="P406" s="3"/>
      <c r="Q406" s="3"/>
      <c r="S406" s="3"/>
      <c r="T406" s="19">
        <v>0</v>
      </c>
      <c r="U406" s="3"/>
      <c r="V406" s="3"/>
      <c r="X406" s="3"/>
      <c r="Y406" s="19">
        <v>0</v>
      </c>
      <c r="Z406" s="3"/>
      <c r="AA406" s="3"/>
      <c r="AC406" s="3"/>
      <c r="AD406" s="3"/>
      <c r="AE406" s="3"/>
      <c r="AF406" s="3"/>
      <c r="AJ406" s="19">
        <v>0</v>
      </c>
      <c r="CB406" s="3"/>
      <c r="CC406" s="3"/>
      <c r="CD406" s="3"/>
      <c r="CE406" s="3"/>
      <c r="CI406" s="15" t="str">
        <f t="shared" si="68"/>
        <v>E406</v>
      </c>
      <c r="CK406" s="16">
        <v>15</v>
      </c>
      <c r="CL406" s="16">
        <v>4</v>
      </c>
      <c r="CM406" s="16">
        <v>0</v>
      </c>
    </row>
    <row r="407" spans="2:91" s="1" customFormat="1" ht="20.100000000000001" customHeight="1" x14ac:dyDescent="0.25">
      <c r="E407" s="34" t="s">
        <v>582</v>
      </c>
      <c r="G407" s="2"/>
      <c r="I407" s="3"/>
      <c r="J407" s="19">
        <v>0</v>
      </c>
      <c r="K407" s="3"/>
      <c r="L407" s="3"/>
      <c r="N407" s="3"/>
      <c r="O407" s="19">
        <v>0</v>
      </c>
      <c r="P407" s="3"/>
      <c r="Q407" s="3"/>
      <c r="S407" s="3"/>
      <c r="T407" s="19">
        <v>0</v>
      </c>
      <c r="U407" s="3"/>
      <c r="V407" s="3"/>
      <c r="X407" s="3"/>
      <c r="Y407" s="19">
        <v>0</v>
      </c>
      <c r="Z407" s="3"/>
      <c r="AA407" s="3"/>
      <c r="AC407" s="3"/>
      <c r="AD407" s="3"/>
      <c r="AE407" s="3"/>
      <c r="AF407" s="3"/>
      <c r="AJ407" s="19">
        <v>0</v>
      </c>
      <c r="CB407" s="3"/>
      <c r="CC407" s="3"/>
      <c r="CD407" s="3"/>
      <c r="CE407" s="3"/>
      <c r="CI407" s="15" t="str">
        <f t="shared" si="68"/>
        <v>E407</v>
      </c>
      <c r="CK407" s="16">
        <v>21</v>
      </c>
      <c r="CL407" s="16">
        <v>4</v>
      </c>
      <c r="CM407" s="16">
        <v>0</v>
      </c>
    </row>
    <row r="408" spans="2:91" s="1" customFormat="1" ht="20.100000000000001" customHeight="1" x14ac:dyDescent="0.25">
      <c r="E408" s="34" t="s">
        <v>583</v>
      </c>
      <c r="G408" s="2"/>
      <c r="I408" s="3"/>
      <c r="J408" s="19">
        <v>0</v>
      </c>
      <c r="K408" s="3"/>
      <c r="L408" s="3"/>
      <c r="N408" s="3"/>
      <c r="O408" s="19">
        <v>0</v>
      </c>
      <c r="P408" s="3"/>
      <c r="Q408" s="3"/>
      <c r="S408" s="3"/>
      <c r="T408" s="19">
        <v>0</v>
      </c>
      <c r="U408" s="3"/>
      <c r="V408" s="3"/>
      <c r="X408" s="3"/>
      <c r="Y408" s="19">
        <v>0</v>
      </c>
      <c r="Z408" s="3"/>
      <c r="AA408" s="3"/>
      <c r="AC408" s="3"/>
      <c r="AD408" s="3"/>
      <c r="AE408" s="3"/>
      <c r="AF408" s="3"/>
      <c r="AJ408" s="19">
        <v>0</v>
      </c>
      <c r="CB408" s="3"/>
      <c r="CC408" s="3"/>
      <c r="CD408" s="3"/>
      <c r="CE408" s="3"/>
      <c r="CI408" s="15" t="str">
        <f t="shared" si="68"/>
        <v>E408</v>
      </c>
      <c r="CK408" s="16">
        <v>14</v>
      </c>
      <c r="CL408" s="16">
        <v>4</v>
      </c>
      <c r="CM408" s="16">
        <v>0</v>
      </c>
    </row>
    <row r="409" spans="2:91" s="1" customFormat="1" ht="20.100000000000001" customHeight="1" x14ac:dyDescent="0.25">
      <c r="E409" s="34" t="s">
        <v>584</v>
      </c>
      <c r="G409" s="2"/>
      <c r="I409" s="3"/>
      <c r="J409" s="19">
        <v>0</v>
      </c>
      <c r="K409" s="3"/>
      <c r="L409" s="3"/>
      <c r="N409" s="3"/>
      <c r="O409" s="19">
        <v>0</v>
      </c>
      <c r="P409" s="3"/>
      <c r="Q409" s="3"/>
      <c r="S409" s="3"/>
      <c r="T409" s="19">
        <v>0</v>
      </c>
      <c r="U409" s="3"/>
      <c r="V409" s="3"/>
      <c r="X409" s="3"/>
      <c r="Y409" s="19">
        <v>0</v>
      </c>
      <c r="Z409" s="3"/>
      <c r="AA409" s="3"/>
      <c r="AC409" s="3"/>
      <c r="AD409" s="3"/>
      <c r="AE409" s="3"/>
      <c r="AF409" s="3"/>
      <c r="AJ409" s="19">
        <v>0</v>
      </c>
      <c r="CB409" s="3"/>
      <c r="CC409" s="3"/>
      <c r="CD409" s="3"/>
      <c r="CE409" s="3"/>
      <c r="CI409" s="15" t="str">
        <f t="shared" si="68"/>
        <v>E409</v>
      </c>
      <c r="CK409" s="16">
        <v>6</v>
      </c>
      <c r="CL409" s="16">
        <v>4</v>
      </c>
      <c r="CM409" s="16">
        <v>0</v>
      </c>
    </row>
    <row r="410" spans="2:91" s="1" customFormat="1" ht="20.100000000000001" customHeight="1" x14ac:dyDescent="0.25">
      <c r="E410" s="34" t="s">
        <v>585</v>
      </c>
      <c r="G410" s="2"/>
      <c r="I410" s="3"/>
      <c r="J410" s="19">
        <v>0</v>
      </c>
      <c r="K410" s="3"/>
      <c r="L410" s="3"/>
      <c r="N410" s="3"/>
      <c r="O410" s="19">
        <v>0</v>
      </c>
      <c r="P410" s="3"/>
      <c r="Q410" s="3"/>
      <c r="S410" s="3"/>
      <c r="T410" s="19">
        <v>0</v>
      </c>
      <c r="U410" s="3"/>
      <c r="V410" s="3"/>
      <c r="X410" s="3"/>
      <c r="Y410" s="19">
        <v>0</v>
      </c>
      <c r="Z410" s="3"/>
      <c r="AA410" s="3"/>
      <c r="AC410" s="3"/>
      <c r="AD410" s="3"/>
      <c r="AE410" s="3"/>
      <c r="AF410" s="3"/>
      <c r="AJ410" s="19">
        <v>0</v>
      </c>
      <c r="CB410" s="3"/>
      <c r="CC410" s="3"/>
      <c r="CD410" s="3"/>
      <c r="CE410" s="3"/>
      <c r="CI410" s="15" t="str">
        <f t="shared" si="68"/>
        <v>E410</v>
      </c>
      <c r="CK410" s="16">
        <v>23</v>
      </c>
      <c r="CL410" s="16">
        <v>4</v>
      </c>
      <c r="CM410" s="16">
        <v>0</v>
      </c>
    </row>
    <row r="411" spans="2:91" s="1" customFormat="1" ht="20.100000000000001" customHeight="1" x14ac:dyDescent="0.25">
      <c r="E411" s="34" t="s">
        <v>586</v>
      </c>
      <c r="G411" s="2"/>
      <c r="I411" s="3"/>
      <c r="J411" s="19">
        <v>0</v>
      </c>
      <c r="K411" s="3"/>
      <c r="L411" s="3"/>
      <c r="N411" s="3"/>
      <c r="O411" s="19">
        <v>0</v>
      </c>
      <c r="P411" s="3"/>
      <c r="Q411" s="3"/>
      <c r="S411" s="3"/>
      <c r="T411" s="19">
        <v>0</v>
      </c>
      <c r="U411" s="3"/>
      <c r="V411" s="3"/>
      <c r="X411" s="3"/>
      <c r="Y411" s="19">
        <v>0</v>
      </c>
      <c r="Z411" s="3"/>
      <c r="AA411" s="3"/>
      <c r="AC411" s="3"/>
      <c r="AD411" s="3"/>
      <c r="AE411" s="3"/>
      <c r="AF411" s="3"/>
      <c r="AJ411" s="19">
        <v>0</v>
      </c>
      <c r="CB411" s="3"/>
      <c r="CC411" s="3"/>
      <c r="CD411" s="3"/>
      <c r="CE411" s="3"/>
      <c r="CI411" s="15" t="str">
        <f t="shared" si="68"/>
        <v>E411</v>
      </c>
      <c r="CK411" s="16">
        <v>19</v>
      </c>
      <c r="CL411" s="16">
        <v>4</v>
      </c>
      <c r="CM411" s="16">
        <v>0</v>
      </c>
    </row>
    <row r="412" spans="2:91" s="1" customFormat="1" ht="20.100000000000001" customHeight="1" x14ac:dyDescent="0.25">
      <c r="E412" s="34" t="s">
        <v>587</v>
      </c>
      <c r="G412" s="2"/>
      <c r="I412" s="3"/>
      <c r="J412" s="19">
        <v>0</v>
      </c>
      <c r="K412" s="3"/>
      <c r="L412" s="3"/>
      <c r="N412" s="3"/>
      <c r="O412" s="19">
        <v>0</v>
      </c>
      <c r="P412" s="3"/>
      <c r="Q412" s="3"/>
      <c r="S412" s="3"/>
      <c r="T412" s="19">
        <v>0</v>
      </c>
      <c r="U412" s="3"/>
      <c r="V412" s="3"/>
      <c r="X412" s="3"/>
      <c r="Y412" s="19">
        <v>0</v>
      </c>
      <c r="Z412" s="3"/>
      <c r="AA412" s="3"/>
      <c r="AC412" s="3"/>
      <c r="AD412" s="3"/>
      <c r="AE412" s="3"/>
      <c r="AF412" s="3"/>
      <c r="AJ412" s="19">
        <v>0</v>
      </c>
      <c r="CB412" s="3"/>
      <c r="CC412" s="3"/>
      <c r="CD412" s="3"/>
      <c r="CE412" s="3"/>
      <c r="CI412" s="15" t="str">
        <f t="shared" si="68"/>
        <v>E412</v>
      </c>
      <c r="CK412" s="16">
        <v>16</v>
      </c>
      <c r="CL412" s="16">
        <v>4</v>
      </c>
      <c r="CM412" s="16">
        <v>0</v>
      </c>
    </row>
    <row r="413" spans="2:91" s="1" customFormat="1" ht="20.100000000000001" customHeight="1" x14ac:dyDescent="0.25">
      <c r="B413" s="5" t="s">
        <v>588</v>
      </c>
      <c r="E413" s="2"/>
      <c r="G413" s="2"/>
      <c r="I413" s="3"/>
      <c r="J413" s="3"/>
      <c r="K413" s="3"/>
      <c r="L413" s="3"/>
      <c r="N413" s="3"/>
      <c r="O413" s="3"/>
      <c r="P413" s="3"/>
      <c r="Q413" s="3"/>
      <c r="S413" s="3"/>
      <c r="T413" s="3"/>
      <c r="U413" s="3"/>
      <c r="V413" s="3"/>
      <c r="X413" s="3"/>
      <c r="Y413" s="3"/>
      <c r="Z413" s="3"/>
      <c r="AA413" s="3"/>
      <c r="CI413" s="15" t="str">
        <f t="shared" si="68"/>
        <v>E413</v>
      </c>
      <c r="CK413" s="16">
        <v>0</v>
      </c>
      <c r="CL413" s="16">
        <v>0</v>
      </c>
      <c r="CM413" s="16">
        <v>0</v>
      </c>
    </row>
    <row r="414" spans="2:91" s="1" customFormat="1" ht="20.100000000000001" customHeight="1" x14ac:dyDescent="0.25">
      <c r="B414" s="35" t="s">
        <v>589</v>
      </c>
      <c r="E414" s="2"/>
      <c r="G414" s="2"/>
      <c r="I414" s="3"/>
      <c r="J414" s="3"/>
      <c r="K414" s="3"/>
      <c r="L414" s="32" t="e">
        <f>VLOOKUP(J2,TablaEjercicios,4,0)</f>
        <v>#REF!</v>
      </c>
      <c r="N414" s="3"/>
      <c r="O414" s="3"/>
      <c r="P414" s="3"/>
      <c r="Q414" s="32" t="e">
        <f>VLOOKUP(O2,TablaEjercicios,4,0)</f>
        <v>#REF!</v>
      </c>
      <c r="S414" s="3"/>
      <c r="T414" s="3"/>
      <c r="U414" s="3"/>
      <c r="V414" s="32" t="e">
        <f>VLOOKUP(T2,TablaEjercicios,4,0)</f>
        <v>#REF!</v>
      </c>
      <c r="X414" s="3"/>
      <c r="Y414" s="3"/>
      <c r="Z414" s="3"/>
      <c r="AA414" s="32" t="e">
        <f>VLOOKUP(Y2,TablaEjercicios,4,0)</f>
        <v>#REF!</v>
      </c>
      <c r="AF414" s="32" t="e">
        <f>VLOOKUP(AD2,TablaEjercicios,4,0)</f>
        <v>#REF!</v>
      </c>
      <c r="BL414" s="32" t="e">
        <f>CE414</f>
        <v>#REF!</v>
      </c>
      <c r="CE414" s="32" t="e">
        <f>VLOOKUP(CC2,TablaEjercicios,4,0)</f>
        <v>#REF!</v>
      </c>
      <c r="CI414" s="15" t="str">
        <f t="shared" si="68"/>
        <v>E414</v>
      </c>
      <c r="CK414" s="16">
        <v>0</v>
      </c>
      <c r="CL414" s="16">
        <v>0</v>
      </c>
      <c r="CM414" s="16">
        <v>0</v>
      </c>
    </row>
    <row r="415" spans="2:91" s="1" customFormat="1" ht="20.100000000000001" customHeight="1" x14ac:dyDescent="0.25">
      <c r="B415" s="35" t="s">
        <v>590</v>
      </c>
      <c r="E415" s="2"/>
      <c r="G415" s="2"/>
      <c r="I415" s="3"/>
      <c r="J415" s="3"/>
      <c r="K415" s="3"/>
      <c r="L415" s="16" t="e">
        <f>DATE(VLOOKUP(J2,TablaEjercicios,2,0),I2+1,1)-DATE(VLOOKUP(J2,TablaEjercicios,2,0),1,1)</f>
        <v>#REF!</v>
      </c>
      <c r="N415" s="3"/>
      <c r="O415" s="3"/>
      <c r="P415" s="3"/>
      <c r="Q415" s="16" t="e">
        <f>DATE(VLOOKUP(O2,TablaEjercicios,2,0),N2+1,1)-DATE(VLOOKUP(O2,TablaEjercicios,2,0),1,1)</f>
        <v>#REF!</v>
      </c>
      <c r="S415" s="3"/>
      <c r="T415" s="3"/>
      <c r="U415" s="3"/>
      <c r="V415" s="16" t="e">
        <f>DATE(VLOOKUP(T2,TablaEjercicios,2,0),S2+1,1)-DATE(VLOOKUP(T2,TablaEjercicios,2,0),1,1)</f>
        <v>#REF!</v>
      </c>
      <c r="X415" s="3"/>
      <c r="Y415" s="3"/>
      <c r="Z415" s="3"/>
      <c r="AA415" s="16" t="e">
        <f>DATE(VLOOKUP(Y2,TablaEjercicios,2,0),X2+1,1)-DATE(VLOOKUP(Y2,TablaEjercicios,2,0),1,1)</f>
        <v>#REF!</v>
      </c>
      <c r="AF415" s="16" t="e">
        <f>DATE(VLOOKUP(AD2,TablaEjercicios,2,0),AC2+1,1)-DATE(VLOOKUP(AD2,TablaEjercicios,2,0),1,1)</f>
        <v>#REF!</v>
      </c>
      <c r="BL415" s="16" t="e">
        <f>CE415</f>
        <v>#REF!</v>
      </c>
      <c r="CE415" s="16" t="e">
        <f>DATE(VLOOKUP(CC2,TablaEjercicios,2,0),CB2+1,1)-DATE(VLOOKUP(CC2,TablaEjercicios,2,0),1,1)</f>
        <v>#REF!</v>
      </c>
      <c r="CI415" s="15" t="str">
        <f t="shared" si="68"/>
        <v>E415</v>
      </c>
      <c r="CK415" s="16">
        <v>0</v>
      </c>
      <c r="CL415" s="16">
        <v>0</v>
      </c>
      <c r="CM415" s="16">
        <v>0</v>
      </c>
    </row>
    <row r="416" spans="2:91" s="1" customFormat="1" ht="20.100000000000001" customHeight="1" x14ac:dyDescent="0.25">
      <c r="B416" s="35" t="s">
        <v>591</v>
      </c>
      <c r="E416" s="2"/>
      <c r="G416" s="2"/>
      <c r="I416" s="3"/>
      <c r="J416" s="3"/>
      <c r="K416" s="3"/>
      <c r="L416" s="16" t="e">
        <f>ROUND(L415/7,0)</f>
        <v>#REF!</v>
      </c>
      <c r="N416" s="3"/>
      <c r="O416" s="3"/>
      <c r="P416" s="3"/>
      <c r="Q416" s="16" t="e">
        <f>ROUND(Q415/7,0)</f>
        <v>#REF!</v>
      </c>
      <c r="S416" s="3"/>
      <c r="T416" s="3"/>
      <c r="U416" s="3"/>
      <c r="V416" s="16" t="e">
        <f>ROUND(V415/7,0)</f>
        <v>#REF!</v>
      </c>
      <c r="X416" s="3"/>
      <c r="Y416" s="3"/>
      <c r="Z416" s="3"/>
      <c r="AA416" s="16" t="e">
        <f>ROUND(AA415/7,0)</f>
        <v>#REF!</v>
      </c>
      <c r="AF416" s="16" t="e">
        <f>ROUND(AF415/7,0)</f>
        <v>#REF!</v>
      </c>
      <c r="BL416" s="16" t="e">
        <f>CE416</f>
        <v>#REF!</v>
      </c>
      <c r="CE416" s="16" t="e">
        <f>ROUND(CE415/7,0)</f>
        <v>#REF!</v>
      </c>
      <c r="CI416" s="15" t="str">
        <f t="shared" si="68"/>
        <v>E416</v>
      </c>
      <c r="CK416" s="16">
        <v>0</v>
      </c>
      <c r="CL416" s="16">
        <v>0</v>
      </c>
      <c r="CM416" s="16">
        <v>0</v>
      </c>
    </row>
    <row r="417" spans="2:91" s="1" customFormat="1" ht="20.100000000000001" customHeight="1" x14ac:dyDescent="0.25">
      <c r="B417" s="35" t="s">
        <v>592</v>
      </c>
      <c r="E417" s="2"/>
      <c r="G417" s="2"/>
      <c r="I417" s="3"/>
      <c r="J417" s="3"/>
      <c r="K417" s="3"/>
      <c r="L417" s="3"/>
      <c r="BL417" s="32">
        <v>0</v>
      </c>
      <c r="CE417" s="32">
        <v>0</v>
      </c>
      <c r="CI417" s="15" t="str">
        <f t="shared" si="68"/>
        <v>E417</v>
      </c>
      <c r="CK417" s="16">
        <v>0</v>
      </c>
      <c r="CL417" s="16">
        <v>0</v>
      </c>
      <c r="CM417" s="16">
        <v>0</v>
      </c>
    </row>
    <row r="418" spans="2:91" s="1" customFormat="1" ht="20.100000000000001" customHeight="1" x14ac:dyDescent="0.25">
      <c r="B418" s="35" t="s">
        <v>593</v>
      </c>
      <c r="E418" s="2"/>
      <c r="G418" s="2"/>
      <c r="I418" s="3"/>
      <c r="J418" s="3"/>
      <c r="K418" s="32"/>
      <c r="L418" s="32"/>
      <c r="P418" s="32"/>
      <c r="Q418" s="32"/>
      <c r="U418" s="32"/>
      <c r="V418" s="32"/>
      <c r="Z418" s="32"/>
      <c r="AA418" s="32"/>
      <c r="CI418" s="15" t="str">
        <f t="shared" si="68"/>
        <v>E418</v>
      </c>
      <c r="CK418" s="16">
        <v>0</v>
      </c>
      <c r="CL418" s="16">
        <v>0</v>
      </c>
      <c r="CM418" s="16">
        <v>0</v>
      </c>
    </row>
    <row r="419" spans="2:91" s="1" customFormat="1" ht="20.100000000000001" customHeight="1" x14ac:dyDescent="0.25">
      <c r="B419" s="35" t="s">
        <v>594</v>
      </c>
      <c r="E419" s="2"/>
      <c r="G419" s="2"/>
      <c r="I419" s="3"/>
      <c r="J419" s="3"/>
      <c r="K419" s="32"/>
      <c r="L419" s="32"/>
      <c r="P419" s="32"/>
      <c r="Q419" s="32"/>
      <c r="U419" s="32"/>
      <c r="V419" s="32"/>
      <c r="Z419" s="32"/>
      <c r="AA419" s="32"/>
      <c r="CI419" s="15" t="str">
        <f t="shared" si="68"/>
        <v>E419</v>
      </c>
      <c r="CK419" s="16">
        <v>0</v>
      </c>
      <c r="CL419" s="16">
        <v>0</v>
      </c>
      <c r="CM419" s="16">
        <v>0</v>
      </c>
    </row>
    <row r="420" spans="2:91" s="1" customFormat="1" ht="20.100000000000001" customHeight="1" x14ac:dyDescent="0.25">
      <c r="B420" s="35" t="s">
        <v>595</v>
      </c>
      <c r="E420" s="2"/>
      <c r="G420" s="2"/>
      <c r="I420" s="3"/>
      <c r="J420" s="3"/>
      <c r="K420" s="3"/>
      <c r="L420" s="3"/>
      <c r="O420" s="36" t="s">
        <v>596</v>
      </c>
      <c r="P420" s="36" t="s">
        <v>597</v>
      </c>
      <c r="Q420" s="36" t="s">
        <v>598</v>
      </c>
      <c r="R420" s="36"/>
      <c r="S420" s="36"/>
      <c r="T420" s="36" t="s">
        <v>599</v>
      </c>
      <c r="U420" s="36" t="s">
        <v>600</v>
      </c>
      <c r="V420" s="36" t="s">
        <v>601</v>
      </c>
      <c r="W420" s="36"/>
      <c r="X420" s="36"/>
      <c r="Y420" s="36" t="s">
        <v>602</v>
      </c>
      <c r="Z420" s="36" t="s">
        <v>603</v>
      </c>
      <c r="AA420" s="36" t="s">
        <v>604</v>
      </c>
      <c r="AB420" s="36"/>
      <c r="AC420" s="36"/>
      <c r="AD420" s="36" t="s">
        <v>605</v>
      </c>
      <c r="AE420" s="36" t="s">
        <v>606</v>
      </c>
      <c r="AF420" s="36" t="s">
        <v>607</v>
      </c>
      <c r="CI420" s="15" t="str">
        <f t="shared" si="68"/>
        <v>E420</v>
      </c>
      <c r="CK420" s="16">
        <v>0</v>
      </c>
      <c r="CL420" s="16">
        <v>0</v>
      </c>
      <c r="CM420" s="16">
        <v>0</v>
      </c>
    </row>
    <row r="421" spans="2:91" s="1" customFormat="1" ht="20.100000000000001" customHeight="1" x14ac:dyDescent="0.25">
      <c r="B421" s="35" t="s">
        <v>608</v>
      </c>
      <c r="E421" s="2"/>
      <c r="G421" s="2"/>
      <c r="I421" s="3"/>
      <c r="J421" s="3"/>
      <c r="K421" s="3"/>
      <c r="L421" s="3"/>
      <c r="O421" s="16">
        <v>31</v>
      </c>
      <c r="P421" s="16">
        <v>28</v>
      </c>
      <c r="Q421" s="16">
        <v>31</v>
      </c>
      <c r="T421" s="16">
        <v>30</v>
      </c>
      <c r="U421" s="16">
        <v>31</v>
      </c>
      <c r="V421" s="16">
        <v>30</v>
      </c>
      <c r="Y421" s="16">
        <v>31</v>
      </c>
      <c r="Z421" s="16">
        <v>31</v>
      </c>
      <c r="AA421" s="16">
        <v>30</v>
      </c>
      <c r="AD421" s="16">
        <v>31</v>
      </c>
      <c r="AE421" s="16">
        <v>30</v>
      </c>
      <c r="AF421" s="16">
        <v>31</v>
      </c>
      <c r="CI421" s="15" t="str">
        <f t="shared" si="68"/>
        <v>E421</v>
      </c>
      <c r="CK421" s="16">
        <v>0</v>
      </c>
      <c r="CL421" s="16">
        <v>0</v>
      </c>
      <c r="CM421" s="16">
        <v>0</v>
      </c>
    </row>
    <row r="422" spans="2:91" s="1" customFormat="1" ht="20.100000000000001" customHeight="1" x14ac:dyDescent="0.25">
      <c r="B422" s="5" t="s">
        <v>609</v>
      </c>
      <c r="E422" s="2"/>
      <c r="G422" s="2"/>
      <c r="I422" s="3"/>
      <c r="J422" s="3"/>
      <c r="K422" s="3"/>
      <c r="L422" s="3"/>
      <c r="CI422" s="15" t="str">
        <f t="shared" si="68"/>
        <v>E422</v>
      </c>
      <c r="CK422" s="16">
        <v>0</v>
      </c>
      <c r="CL422" s="16">
        <v>0</v>
      </c>
      <c r="CM422" s="16">
        <v>0</v>
      </c>
    </row>
    <row r="423" spans="2:91" s="1" customFormat="1" ht="20.100000000000001" customHeight="1" x14ac:dyDescent="0.25">
      <c r="B423" s="35" t="s">
        <v>610</v>
      </c>
      <c r="E423" s="2"/>
      <c r="G423" s="2"/>
      <c r="I423" s="3"/>
      <c r="J423" s="3"/>
      <c r="K423" s="3"/>
      <c r="L423" s="3"/>
      <c r="CI423" s="15" t="str">
        <f t="shared" si="68"/>
        <v>E423</v>
      </c>
      <c r="CK423" s="16">
        <v>0</v>
      </c>
      <c r="CL423" s="16">
        <v>279</v>
      </c>
      <c r="CM423" s="16">
        <v>0</v>
      </c>
    </row>
    <row r="424" spans="2:91" s="1" customFormat="1" ht="20.100000000000001" customHeight="1" x14ac:dyDescent="0.25">
      <c r="B424" s="35" t="s">
        <v>611</v>
      </c>
      <c r="E424" s="2"/>
      <c r="G424" s="2"/>
      <c r="I424" s="3"/>
      <c r="J424" s="3"/>
      <c r="K424" s="3"/>
      <c r="L424" s="3"/>
      <c r="CI424" s="15" t="str">
        <f t="shared" si="68"/>
        <v>E424</v>
      </c>
      <c r="CK424" s="16">
        <v>0</v>
      </c>
      <c r="CL424" s="16">
        <v>178</v>
      </c>
      <c r="CM424" s="16">
        <v>0</v>
      </c>
    </row>
    <row r="425" spans="2:91" s="1" customFormat="1" ht="20.100000000000001" customHeight="1" x14ac:dyDescent="0.25">
      <c r="B425" s="35" t="s">
        <v>139</v>
      </c>
      <c r="E425" s="2"/>
      <c r="G425" s="2"/>
      <c r="I425" s="3"/>
      <c r="J425" s="3"/>
      <c r="K425" s="3"/>
      <c r="L425" s="3"/>
      <c r="CI425" s="15" t="str">
        <f t="shared" si="68"/>
        <v>E425</v>
      </c>
      <c r="CK425" s="16">
        <v>0</v>
      </c>
      <c r="CL425" s="16">
        <v>2</v>
      </c>
      <c r="CM425" s="16">
        <v>0</v>
      </c>
    </row>
    <row r="426" spans="2:91" s="1" customFormat="1" ht="20.100000000000001" customHeight="1" x14ac:dyDescent="0.25">
      <c r="B426" s="35" t="s">
        <v>612</v>
      </c>
      <c r="E426" s="2"/>
      <c r="G426" s="2"/>
      <c r="I426" s="3"/>
      <c r="J426" s="3"/>
      <c r="K426" s="3"/>
      <c r="L426" s="3"/>
      <c r="CI426" s="15" t="str">
        <f t="shared" si="68"/>
        <v>E426</v>
      </c>
      <c r="CK426" s="16">
        <v>0</v>
      </c>
      <c r="CL426" s="16">
        <v>0</v>
      </c>
      <c r="CM426" s="16">
        <v>0</v>
      </c>
    </row>
  </sheetData>
  <mergeCells count="18">
    <mergeCell ref="BL2:BN2"/>
    <mergeCell ref="CC2:CE2"/>
    <mergeCell ref="AX1:BJ1"/>
    <mergeCell ref="BL1:BX1"/>
    <mergeCell ref="CC1:CE1"/>
    <mergeCell ref="AJ2:AL2"/>
    <mergeCell ref="AX2:AZ2"/>
    <mergeCell ref="J1:L1"/>
    <mergeCell ref="O1:Q1"/>
    <mergeCell ref="T1:V1"/>
    <mergeCell ref="Y1:AA1"/>
    <mergeCell ref="AD1:AF1"/>
    <mergeCell ref="AJ1:AV1"/>
    <mergeCell ref="J2:L2"/>
    <mergeCell ref="O2:Q2"/>
    <mergeCell ref="T2:V2"/>
    <mergeCell ref="Y2:AA2"/>
    <mergeCell ref="AD2:AF2"/>
  </mergeCells>
  <dataValidations count="2">
    <dataValidation type="list" allowBlank="1" showInputMessage="1" showErrorMessage="1" sqref="I2 N2 S2 X2">
      <formula1>"1,2,3,4,5,6,7,8,9,10,11,12"</formula1>
    </dataValidation>
    <dataValidation type="list" allowBlank="1" showInputMessage="1" showErrorMessage="1" sqref="J2:L2 O2:Q2 T2:V2 Y2:AA2 AJ2:AL2">
      <formula1>Ejercicios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FF00"/>
  </sheetPr>
  <dimension ref="A1:R17"/>
  <sheetViews>
    <sheetView workbookViewId="0">
      <selection activeCell="M2" sqref="M2"/>
    </sheetView>
  </sheetViews>
  <sheetFormatPr baseColWidth="10" defaultColWidth="11.42578125" defaultRowHeight="12.75" x14ac:dyDescent="0.25"/>
  <cols>
    <col min="1" max="1" width="0.85546875" style="38" customWidth="1"/>
    <col min="2" max="2" width="25.28515625" style="53" customWidth="1"/>
    <col min="3" max="3" width="0.85546875" style="54" customWidth="1"/>
    <col min="4" max="4" width="10.7109375" style="55" customWidth="1"/>
    <col min="5" max="5" width="0.85546875" style="54" customWidth="1"/>
    <col min="6" max="6" width="10.7109375" style="55" customWidth="1"/>
    <col min="7" max="7" width="0.85546875" style="54" customWidth="1"/>
    <col min="8" max="8" width="10.7109375" style="56" customWidth="1"/>
    <col min="9" max="9" width="30.7109375" style="57" customWidth="1"/>
    <col min="10" max="10" width="0.85546875" style="54" customWidth="1"/>
    <col min="11" max="11" width="10.7109375" style="55" customWidth="1"/>
    <col min="12" max="12" width="0.85546875" style="54" customWidth="1"/>
    <col min="13" max="13" width="5.7109375" style="38" customWidth="1"/>
    <col min="14" max="16" width="10.7109375" style="38" customWidth="1"/>
    <col min="17" max="17" width="10.7109375" style="39" customWidth="1"/>
    <col min="18" max="18" width="10.7109375" style="38" customWidth="1"/>
    <col min="19" max="256" width="11.42578125" style="38"/>
    <col min="257" max="257" width="0.7109375" style="38" customWidth="1"/>
    <col min="258" max="258" width="38.140625" style="38" customWidth="1"/>
    <col min="259" max="259" width="0.7109375" style="38" customWidth="1"/>
    <col min="260" max="260" width="17.28515625" style="38" customWidth="1"/>
    <col min="261" max="261" width="0.7109375" style="38" customWidth="1"/>
    <col min="262" max="262" width="12.140625" style="38" customWidth="1"/>
    <col min="263" max="263" width="0.7109375" style="38" customWidth="1"/>
    <col min="264" max="264" width="12.28515625" style="38" customWidth="1"/>
    <col min="265" max="265" width="44" style="38" customWidth="1"/>
    <col min="266" max="266" width="0.7109375" style="38" customWidth="1"/>
    <col min="267" max="267" width="13.5703125" style="38" customWidth="1"/>
    <col min="268" max="268" width="0.7109375" style="38" customWidth="1"/>
    <col min="269" max="271" width="11.42578125" style="38"/>
    <col min="272" max="273" width="12.85546875" style="38" bestFit="1" customWidth="1"/>
    <col min="274" max="512" width="11.42578125" style="38"/>
    <col min="513" max="513" width="0.7109375" style="38" customWidth="1"/>
    <col min="514" max="514" width="38.140625" style="38" customWidth="1"/>
    <col min="515" max="515" width="0.7109375" style="38" customWidth="1"/>
    <col min="516" max="516" width="17.28515625" style="38" customWidth="1"/>
    <col min="517" max="517" width="0.7109375" style="38" customWidth="1"/>
    <col min="518" max="518" width="12.140625" style="38" customWidth="1"/>
    <col min="519" max="519" width="0.7109375" style="38" customWidth="1"/>
    <col min="520" max="520" width="12.28515625" style="38" customWidth="1"/>
    <col min="521" max="521" width="44" style="38" customWidth="1"/>
    <col min="522" max="522" width="0.7109375" style="38" customWidth="1"/>
    <col min="523" max="523" width="13.5703125" style="38" customWidth="1"/>
    <col min="524" max="524" width="0.7109375" style="38" customWidth="1"/>
    <col min="525" max="527" width="11.42578125" style="38"/>
    <col min="528" max="529" width="12.85546875" style="38" bestFit="1" customWidth="1"/>
    <col min="530" max="768" width="11.42578125" style="38"/>
    <col min="769" max="769" width="0.7109375" style="38" customWidth="1"/>
    <col min="770" max="770" width="38.140625" style="38" customWidth="1"/>
    <col min="771" max="771" width="0.7109375" style="38" customWidth="1"/>
    <col min="772" max="772" width="17.28515625" style="38" customWidth="1"/>
    <col min="773" max="773" width="0.7109375" style="38" customWidth="1"/>
    <col min="774" max="774" width="12.140625" style="38" customWidth="1"/>
    <col min="775" max="775" width="0.7109375" style="38" customWidth="1"/>
    <col min="776" max="776" width="12.28515625" style="38" customWidth="1"/>
    <col min="777" max="777" width="44" style="38" customWidth="1"/>
    <col min="778" max="778" width="0.7109375" style="38" customWidth="1"/>
    <col min="779" max="779" width="13.5703125" style="38" customWidth="1"/>
    <col min="780" max="780" width="0.7109375" style="38" customWidth="1"/>
    <col min="781" max="783" width="11.42578125" style="38"/>
    <col min="784" max="785" width="12.85546875" style="38" bestFit="1" customWidth="1"/>
    <col min="786" max="1024" width="11.42578125" style="38"/>
    <col min="1025" max="1025" width="0.7109375" style="38" customWidth="1"/>
    <col min="1026" max="1026" width="38.140625" style="38" customWidth="1"/>
    <col min="1027" max="1027" width="0.7109375" style="38" customWidth="1"/>
    <col min="1028" max="1028" width="17.28515625" style="38" customWidth="1"/>
    <col min="1029" max="1029" width="0.7109375" style="38" customWidth="1"/>
    <col min="1030" max="1030" width="12.140625" style="38" customWidth="1"/>
    <col min="1031" max="1031" width="0.7109375" style="38" customWidth="1"/>
    <col min="1032" max="1032" width="12.28515625" style="38" customWidth="1"/>
    <col min="1033" max="1033" width="44" style="38" customWidth="1"/>
    <col min="1034" max="1034" width="0.7109375" style="38" customWidth="1"/>
    <col min="1035" max="1035" width="13.5703125" style="38" customWidth="1"/>
    <col min="1036" max="1036" width="0.7109375" style="38" customWidth="1"/>
    <col min="1037" max="1039" width="11.42578125" style="38"/>
    <col min="1040" max="1041" width="12.85546875" style="38" bestFit="1" customWidth="1"/>
    <col min="1042" max="1280" width="11.42578125" style="38"/>
    <col min="1281" max="1281" width="0.7109375" style="38" customWidth="1"/>
    <col min="1282" max="1282" width="38.140625" style="38" customWidth="1"/>
    <col min="1283" max="1283" width="0.7109375" style="38" customWidth="1"/>
    <col min="1284" max="1284" width="17.28515625" style="38" customWidth="1"/>
    <col min="1285" max="1285" width="0.7109375" style="38" customWidth="1"/>
    <col min="1286" max="1286" width="12.140625" style="38" customWidth="1"/>
    <col min="1287" max="1287" width="0.7109375" style="38" customWidth="1"/>
    <col min="1288" max="1288" width="12.28515625" style="38" customWidth="1"/>
    <col min="1289" max="1289" width="44" style="38" customWidth="1"/>
    <col min="1290" max="1290" width="0.7109375" style="38" customWidth="1"/>
    <col min="1291" max="1291" width="13.5703125" style="38" customWidth="1"/>
    <col min="1292" max="1292" width="0.7109375" style="38" customWidth="1"/>
    <col min="1293" max="1295" width="11.42578125" style="38"/>
    <col min="1296" max="1297" width="12.85546875" style="38" bestFit="1" customWidth="1"/>
    <col min="1298" max="1536" width="11.42578125" style="38"/>
    <col min="1537" max="1537" width="0.7109375" style="38" customWidth="1"/>
    <col min="1538" max="1538" width="38.140625" style="38" customWidth="1"/>
    <col min="1539" max="1539" width="0.7109375" style="38" customWidth="1"/>
    <col min="1540" max="1540" width="17.28515625" style="38" customWidth="1"/>
    <col min="1541" max="1541" width="0.7109375" style="38" customWidth="1"/>
    <col min="1542" max="1542" width="12.140625" style="38" customWidth="1"/>
    <col min="1543" max="1543" width="0.7109375" style="38" customWidth="1"/>
    <col min="1544" max="1544" width="12.28515625" style="38" customWidth="1"/>
    <col min="1545" max="1545" width="44" style="38" customWidth="1"/>
    <col min="1546" max="1546" width="0.7109375" style="38" customWidth="1"/>
    <col min="1547" max="1547" width="13.5703125" style="38" customWidth="1"/>
    <col min="1548" max="1548" width="0.7109375" style="38" customWidth="1"/>
    <col min="1549" max="1551" width="11.42578125" style="38"/>
    <col min="1552" max="1553" width="12.85546875" style="38" bestFit="1" customWidth="1"/>
    <col min="1554" max="1792" width="11.42578125" style="38"/>
    <col min="1793" max="1793" width="0.7109375" style="38" customWidth="1"/>
    <col min="1794" max="1794" width="38.140625" style="38" customWidth="1"/>
    <col min="1795" max="1795" width="0.7109375" style="38" customWidth="1"/>
    <col min="1796" max="1796" width="17.28515625" style="38" customWidth="1"/>
    <col min="1797" max="1797" width="0.7109375" style="38" customWidth="1"/>
    <col min="1798" max="1798" width="12.140625" style="38" customWidth="1"/>
    <col min="1799" max="1799" width="0.7109375" style="38" customWidth="1"/>
    <col min="1800" max="1800" width="12.28515625" style="38" customWidth="1"/>
    <col min="1801" max="1801" width="44" style="38" customWidth="1"/>
    <col min="1802" max="1802" width="0.7109375" style="38" customWidth="1"/>
    <col min="1803" max="1803" width="13.5703125" style="38" customWidth="1"/>
    <col min="1804" max="1804" width="0.7109375" style="38" customWidth="1"/>
    <col min="1805" max="1807" width="11.42578125" style="38"/>
    <col min="1808" max="1809" width="12.85546875" style="38" bestFit="1" customWidth="1"/>
    <col min="1810" max="2048" width="11.42578125" style="38"/>
    <col min="2049" max="2049" width="0.7109375" style="38" customWidth="1"/>
    <col min="2050" max="2050" width="38.140625" style="38" customWidth="1"/>
    <col min="2051" max="2051" width="0.7109375" style="38" customWidth="1"/>
    <col min="2052" max="2052" width="17.28515625" style="38" customWidth="1"/>
    <col min="2053" max="2053" width="0.7109375" style="38" customWidth="1"/>
    <col min="2054" max="2054" width="12.140625" style="38" customWidth="1"/>
    <col min="2055" max="2055" width="0.7109375" style="38" customWidth="1"/>
    <col min="2056" max="2056" width="12.28515625" style="38" customWidth="1"/>
    <col min="2057" max="2057" width="44" style="38" customWidth="1"/>
    <col min="2058" max="2058" width="0.7109375" style="38" customWidth="1"/>
    <col min="2059" max="2059" width="13.5703125" style="38" customWidth="1"/>
    <col min="2060" max="2060" width="0.7109375" style="38" customWidth="1"/>
    <col min="2061" max="2063" width="11.42578125" style="38"/>
    <col min="2064" max="2065" width="12.85546875" style="38" bestFit="1" customWidth="1"/>
    <col min="2066" max="2304" width="11.42578125" style="38"/>
    <col min="2305" max="2305" width="0.7109375" style="38" customWidth="1"/>
    <col min="2306" max="2306" width="38.140625" style="38" customWidth="1"/>
    <col min="2307" max="2307" width="0.7109375" style="38" customWidth="1"/>
    <col min="2308" max="2308" width="17.28515625" style="38" customWidth="1"/>
    <col min="2309" max="2309" width="0.7109375" style="38" customWidth="1"/>
    <col min="2310" max="2310" width="12.140625" style="38" customWidth="1"/>
    <col min="2311" max="2311" width="0.7109375" style="38" customWidth="1"/>
    <col min="2312" max="2312" width="12.28515625" style="38" customWidth="1"/>
    <col min="2313" max="2313" width="44" style="38" customWidth="1"/>
    <col min="2314" max="2314" width="0.7109375" style="38" customWidth="1"/>
    <col min="2315" max="2315" width="13.5703125" style="38" customWidth="1"/>
    <col min="2316" max="2316" width="0.7109375" style="38" customWidth="1"/>
    <col min="2317" max="2319" width="11.42578125" style="38"/>
    <col min="2320" max="2321" width="12.85546875" style="38" bestFit="1" customWidth="1"/>
    <col min="2322" max="2560" width="11.42578125" style="38"/>
    <col min="2561" max="2561" width="0.7109375" style="38" customWidth="1"/>
    <col min="2562" max="2562" width="38.140625" style="38" customWidth="1"/>
    <col min="2563" max="2563" width="0.7109375" style="38" customWidth="1"/>
    <col min="2564" max="2564" width="17.28515625" style="38" customWidth="1"/>
    <col min="2565" max="2565" width="0.7109375" style="38" customWidth="1"/>
    <col min="2566" max="2566" width="12.140625" style="38" customWidth="1"/>
    <col min="2567" max="2567" width="0.7109375" style="38" customWidth="1"/>
    <col min="2568" max="2568" width="12.28515625" style="38" customWidth="1"/>
    <col min="2569" max="2569" width="44" style="38" customWidth="1"/>
    <col min="2570" max="2570" width="0.7109375" style="38" customWidth="1"/>
    <col min="2571" max="2571" width="13.5703125" style="38" customWidth="1"/>
    <col min="2572" max="2572" width="0.7109375" style="38" customWidth="1"/>
    <col min="2573" max="2575" width="11.42578125" style="38"/>
    <col min="2576" max="2577" width="12.85546875" style="38" bestFit="1" customWidth="1"/>
    <col min="2578" max="2816" width="11.42578125" style="38"/>
    <col min="2817" max="2817" width="0.7109375" style="38" customWidth="1"/>
    <col min="2818" max="2818" width="38.140625" style="38" customWidth="1"/>
    <col min="2819" max="2819" width="0.7109375" style="38" customWidth="1"/>
    <col min="2820" max="2820" width="17.28515625" style="38" customWidth="1"/>
    <col min="2821" max="2821" width="0.7109375" style="38" customWidth="1"/>
    <col min="2822" max="2822" width="12.140625" style="38" customWidth="1"/>
    <col min="2823" max="2823" width="0.7109375" style="38" customWidth="1"/>
    <col min="2824" max="2824" width="12.28515625" style="38" customWidth="1"/>
    <col min="2825" max="2825" width="44" style="38" customWidth="1"/>
    <col min="2826" max="2826" width="0.7109375" style="38" customWidth="1"/>
    <col min="2827" max="2827" width="13.5703125" style="38" customWidth="1"/>
    <col min="2828" max="2828" width="0.7109375" style="38" customWidth="1"/>
    <col min="2829" max="2831" width="11.42578125" style="38"/>
    <col min="2832" max="2833" width="12.85546875" style="38" bestFit="1" customWidth="1"/>
    <col min="2834" max="3072" width="11.42578125" style="38"/>
    <col min="3073" max="3073" width="0.7109375" style="38" customWidth="1"/>
    <col min="3074" max="3074" width="38.140625" style="38" customWidth="1"/>
    <col min="3075" max="3075" width="0.7109375" style="38" customWidth="1"/>
    <col min="3076" max="3076" width="17.28515625" style="38" customWidth="1"/>
    <col min="3077" max="3077" width="0.7109375" style="38" customWidth="1"/>
    <col min="3078" max="3078" width="12.140625" style="38" customWidth="1"/>
    <col min="3079" max="3079" width="0.7109375" style="38" customWidth="1"/>
    <col min="3080" max="3080" width="12.28515625" style="38" customWidth="1"/>
    <col min="3081" max="3081" width="44" style="38" customWidth="1"/>
    <col min="3082" max="3082" width="0.7109375" style="38" customWidth="1"/>
    <col min="3083" max="3083" width="13.5703125" style="38" customWidth="1"/>
    <col min="3084" max="3084" width="0.7109375" style="38" customWidth="1"/>
    <col min="3085" max="3087" width="11.42578125" style="38"/>
    <col min="3088" max="3089" width="12.85546875" style="38" bestFit="1" customWidth="1"/>
    <col min="3090" max="3328" width="11.42578125" style="38"/>
    <col min="3329" max="3329" width="0.7109375" style="38" customWidth="1"/>
    <col min="3330" max="3330" width="38.140625" style="38" customWidth="1"/>
    <col min="3331" max="3331" width="0.7109375" style="38" customWidth="1"/>
    <col min="3332" max="3332" width="17.28515625" style="38" customWidth="1"/>
    <col min="3333" max="3333" width="0.7109375" style="38" customWidth="1"/>
    <col min="3334" max="3334" width="12.140625" style="38" customWidth="1"/>
    <col min="3335" max="3335" width="0.7109375" style="38" customWidth="1"/>
    <col min="3336" max="3336" width="12.28515625" style="38" customWidth="1"/>
    <col min="3337" max="3337" width="44" style="38" customWidth="1"/>
    <col min="3338" max="3338" width="0.7109375" style="38" customWidth="1"/>
    <col min="3339" max="3339" width="13.5703125" style="38" customWidth="1"/>
    <col min="3340" max="3340" width="0.7109375" style="38" customWidth="1"/>
    <col min="3341" max="3343" width="11.42578125" style="38"/>
    <col min="3344" max="3345" width="12.85546875" style="38" bestFit="1" customWidth="1"/>
    <col min="3346" max="3584" width="11.42578125" style="38"/>
    <col min="3585" max="3585" width="0.7109375" style="38" customWidth="1"/>
    <col min="3586" max="3586" width="38.140625" style="38" customWidth="1"/>
    <col min="3587" max="3587" width="0.7109375" style="38" customWidth="1"/>
    <col min="3588" max="3588" width="17.28515625" style="38" customWidth="1"/>
    <col min="3589" max="3589" width="0.7109375" style="38" customWidth="1"/>
    <col min="3590" max="3590" width="12.140625" style="38" customWidth="1"/>
    <col min="3591" max="3591" width="0.7109375" style="38" customWidth="1"/>
    <col min="3592" max="3592" width="12.28515625" style="38" customWidth="1"/>
    <col min="3593" max="3593" width="44" style="38" customWidth="1"/>
    <col min="3594" max="3594" width="0.7109375" style="38" customWidth="1"/>
    <col min="3595" max="3595" width="13.5703125" style="38" customWidth="1"/>
    <col min="3596" max="3596" width="0.7109375" style="38" customWidth="1"/>
    <col min="3597" max="3599" width="11.42578125" style="38"/>
    <col min="3600" max="3601" width="12.85546875" style="38" bestFit="1" customWidth="1"/>
    <col min="3602" max="3840" width="11.42578125" style="38"/>
    <col min="3841" max="3841" width="0.7109375" style="38" customWidth="1"/>
    <col min="3842" max="3842" width="38.140625" style="38" customWidth="1"/>
    <col min="3843" max="3843" width="0.7109375" style="38" customWidth="1"/>
    <col min="3844" max="3844" width="17.28515625" style="38" customWidth="1"/>
    <col min="3845" max="3845" width="0.7109375" style="38" customWidth="1"/>
    <col min="3846" max="3846" width="12.140625" style="38" customWidth="1"/>
    <col min="3847" max="3847" width="0.7109375" style="38" customWidth="1"/>
    <col min="3848" max="3848" width="12.28515625" style="38" customWidth="1"/>
    <col min="3849" max="3849" width="44" style="38" customWidth="1"/>
    <col min="3850" max="3850" width="0.7109375" style="38" customWidth="1"/>
    <col min="3851" max="3851" width="13.5703125" style="38" customWidth="1"/>
    <col min="3852" max="3852" width="0.7109375" style="38" customWidth="1"/>
    <col min="3853" max="3855" width="11.42578125" style="38"/>
    <col min="3856" max="3857" width="12.85546875" style="38" bestFit="1" customWidth="1"/>
    <col min="3858" max="4096" width="11.42578125" style="38"/>
    <col min="4097" max="4097" width="0.7109375" style="38" customWidth="1"/>
    <col min="4098" max="4098" width="38.140625" style="38" customWidth="1"/>
    <col min="4099" max="4099" width="0.7109375" style="38" customWidth="1"/>
    <col min="4100" max="4100" width="17.28515625" style="38" customWidth="1"/>
    <col min="4101" max="4101" width="0.7109375" style="38" customWidth="1"/>
    <col min="4102" max="4102" width="12.140625" style="38" customWidth="1"/>
    <col min="4103" max="4103" width="0.7109375" style="38" customWidth="1"/>
    <col min="4104" max="4104" width="12.28515625" style="38" customWidth="1"/>
    <col min="4105" max="4105" width="44" style="38" customWidth="1"/>
    <col min="4106" max="4106" width="0.7109375" style="38" customWidth="1"/>
    <col min="4107" max="4107" width="13.5703125" style="38" customWidth="1"/>
    <col min="4108" max="4108" width="0.7109375" style="38" customWidth="1"/>
    <col min="4109" max="4111" width="11.42578125" style="38"/>
    <col min="4112" max="4113" width="12.85546875" style="38" bestFit="1" customWidth="1"/>
    <col min="4114" max="4352" width="11.42578125" style="38"/>
    <col min="4353" max="4353" width="0.7109375" style="38" customWidth="1"/>
    <col min="4354" max="4354" width="38.140625" style="38" customWidth="1"/>
    <col min="4355" max="4355" width="0.7109375" style="38" customWidth="1"/>
    <col min="4356" max="4356" width="17.28515625" style="38" customWidth="1"/>
    <col min="4357" max="4357" width="0.7109375" style="38" customWidth="1"/>
    <col min="4358" max="4358" width="12.140625" style="38" customWidth="1"/>
    <col min="4359" max="4359" width="0.7109375" style="38" customWidth="1"/>
    <col min="4360" max="4360" width="12.28515625" style="38" customWidth="1"/>
    <col min="4361" max="4361" width="44" style="38" customWidth="1"/>
    <col min="4362" max="4362" width="0.7109375" style="38" customWidth="1"/>
    <col min="4363" max="4363" width="13.5703125" style="38" customWidth="1"/>
    <col min="4364" max="4364" width="0.7109375" style="38" customWidth="1"/>
    <col min="4365" max="4367" width="11.42578125" style="38"/>
    <col min="4368" max="4369" width="12.85546875" style="38" bestFit="1" customWidth="1"/>
    <col min="4370" max="4608" width="11.42578125" style="38"/>
    <col min="4609" max="4609" width="0.7109375" style="38" customWidth="1"/>
    <col min="4610" max="4610" width="38.140625" style="38" customWidth="1"/>
    <col min="4611" max="4611" width="0.7109375" style="38" customWidth="1"/>
    <col min="4612" max="4612" width="17.28515625" style="38" customWidth="1"/>
    <col min="4613" max="4613" width="0.7109375" style="38" customWidth="1"/>
    <col min="4614" max="4614" width="12.140625" style="38" customWidth="1"/>
    <col min="4615" max="4615" width="0.7109375" style="38" customWidth="1"/>
    <col min="4616" max="4616" width="12.28515625" style="38" customWidth="1"/>
    <col min="4617" max="4617" width="44" style="38" customWidth="1"/>
    <col min="4618" max="4618" width="0.7109375" style="38" customWidth="1"/>
    <col min="4619" max="4619" width="13.5703125" style="38" customWidth="1"/>
    <col min="4620" max="4620" width="0.7109375" style="38" customWidth="1"/>
    <col min="4621" max="4623" width="11.42578125" style="38"/>
    <col min="4624" max="4625" width="12.85546875" style="38" bestFit="1" customWidth="1"/>
    <col min="4626" max="4864" width="11.42578125" style="38"/>
    <col min="4865" max="4865" width="0.7109375" style="38" customWidth="1"/>
    <col min="4866" max="4866" width="38.140625" style="38" customWidth="1"/>
    <col min="4867" max="4867" width="0.7109375" style="38" customWidth="1"/>
    <col min="4868" max="4868" width="17.28515625" style="38" customWidth="1"/>
    <col min="4869" max="4869" width="0.7109375" style="38" customWidth="1"/>
    <col min="4870" max="4870" width="12.140625" style="38" customWidth="1"/>
    <col min="4871" max="4871" width="0.7109375" style="38" customWidth="1"/>
    <col min="4872" max="4872" width="12.28515625" style="38" customWidth="1"/>
    <col min="4873" max="4873" width="44" style="38" customWidth="1"/>
    <col min="4874" max="4874" width="0.7109375" style="38" customWidth="1"/>
    <col min="4875" max="4875" width="13.5703125" style="38" customWidth="1"/>
    <col min="4876" max="4876" width="0.7109375" style="38" customWidth="1"/>
    <col min="4877" max="4879" width="11.42578125" style="38"/>
    <col min="4880" max="4881" width="12.85546875" style="38" bestFit="1" customWidth="1"/>
    <col min="4882" max="5120" width="11.42578125" style="38"/>
    <col min="5121" max="5121" width="0.7109375" style="38" customWidth="1"/>
    <col min="5122" max="5122" width="38.140625" style="38" customWidth="1"/>
    <col min="5123" max="5123" width="0.7109375" style="38" customWidth="1"/>
    <col min="5124" max="5124" width="17.28515625" style="38" customWidth="1"/>
    <col min="5125" max="5125" width="0.7109375" style="38" customWidth="1"/>
    <col min="5126" max="5126" width="12.140625" style="38" customWidth="1"/>
    <col min="5127" max="5127" width="0.7109375" style="38" customWidth="1"/>
    <col min="5128" max="5128" width="12.28515625" style="38" customWidth="1"/>
    <col min="5129" max="5129" width="44" style="38" customWidth="1"/>
    <col min="5130" max="5130" width="0.7109375" style="38" customWidth="1"/>
    <col min="5131" max="5131" width="13.5703125" style="38" customWidth="1"/>
    <col min="5132" max="5132" width="0.7109375" style="38" customWidth="1"/>
    <col min="5133" max="5135" width="11.42578125" style="38"/>
    <col min="5136" max="5137" width="12.85546875" style="38" bestFit="1" customWidth="1"/>
    <col min="5138" max="5376" width="11.42578125" style="38"/>
    <col min="5377" max="5377" width="0.7109375" style="38" customWidth="1"/>
    <col min="5378" max="5378" width="38.140625" style="38" customWidth="1"/>
    <col min="5379" max="5379" width="0.7109375" style="38" customWidth="1"/>
    <col min="5380" max="5380" width="17.28515625" style="38" customWidth="1"/>
    <col min="5381" max="5381" width="0.7109375" style="38" customWidth="1"/>
    <col min="5382" max="5382" width="12.140625" style="38" customWidth="1"/>
    <col min="5383" max="5383" width="0.7109375" style="38" customWidth="1"/>
    <col min="5384" max="5384" width="12.28515625" style="38" customWidth="1"/>
    <col min="5385" max="5385" width="44" style="38" customWidth="1"/>
    <col min="5386" max="5386" width="0.7109375" style="38" customWidth="1"/>
    <col min="5387" max="5387" width="13.5703125" style="38" customWidth="1"/>
    <col min="5388" max="5388" width="0.7109375" style="38" customWidth="1"/>
    <col min="5389" max="5391" width="11.42578125" style="38"/>
    <col min="5392" max="5393" width="12.85546875" style="38" bestFit="1" customWidth="1"/>
    <col min="5394" max="5632" width="11.42578125" style="38"/>
    <col min="5633" max="5633" width="0.7109375" style="38" customWidth="1"/>
    <col min="5634" max="5634" width="38.140625" style="38" customWidth="1"/>
    <col min="5635" max="5635" width="0.7109375" style="38" customWidth="1"/>
    <col min="5636" max="5636" width="17.28515625" style="38" customWidth="1"/>
    <col min="5637" max="5637" width="0.7109375" style="38" customWidth="1"/>
    <col min="5638" max="5638" width="12.140625" style="38" customWidth="1"/>
    <col min="5639" max="5639" width="0.7109375" style="38" customWidth="1"/>
    <col min="5640" max="5640" width="12.28515625" style="38" customWidth="1"/>
    <col min="5641" max="5641" width="44" style="38" customWidth="1"/>
    <col min="5642" max="5642" width="0.7109375" style="38" customWidth="1"/>
    <col min="5643" max="5643" width="13.5703125" style="38" customWidth="1"/>
    <col min="5644" max="5644" width="0.7109375" style="38" customWidth="1"/>
    <col min="5645" max="5647" width="11.42578125" style="38"/>
    <col min="5648" max="5649" width="12.85546875" style="38" bestFit="1" customWidth="1"/>
    <col min="5650" max="5888" width="11.42578125" style="38"/>
    <col min="5889" max="5889" width="0.7109375" style="38" customWidth="1"/>
    <col min="5890" max="5890" width="38.140625" style="38" customWidth="1"/>
    <col min="5891" max="5891" width="0.7109375" style="38" customWidth="1"/>
    <col min="5892" max="5892" width="17.28515625" style="38" customWidth="1"/>
    <col min="5893" max="5893" width="0.7109375" style="38" customWidth="1"/>
    <col min="5894" max="5894" width="12.140625" style="38" customWidth="1"/>
    <col min="5895" max="5895" width="0.7109375" style="38" customWidth="1"/>
    <col min="5896" max="5896" width="12.28515625" style="38" customWidth="1"/>
    <col min="5897" max="5897" width="44" style="38" customWidth="1"/>
    <col min="5898" max="5898" width="0.7109375" style="38" customWidth="1"/>
    <col min="5899" max="5899" width="13.5703125" style="38" customWidth="1"/>
    <col min="5900" max="5900" width="0.7109375" style="38" customWidth="1"/>
    <col min="5901" max="5903" width="11.42578125" style="38"/>
    <col min="5904" max="5905" width="12.85546875" style="38" bestFit="1" customWidth="1"/>
    <col min="5906" max="6144" width="11.42578125" style="38"/>
    <col min="6145" max="6145" width="0.7109375" style="38" customWidth="1"/>
    <col min="6146" max="6146" width="38.140625" style="38" customWidth="1"/>
    <col min="6147" max="6147" width="0.7109375" style="38" customWidth="1"/>
    <col min="6148" max="6148" width="17.28515625" style="38" customWidth="1"/>
    <col min="6149" max="6149" width="0.7109375" style="38" customWidth="1"/>
    <col min="6150" max="6150" width="12.140625" style="38" customWidth="1"/>
    <col min="6151" max="6151" width="0.7109375" style="38" customWidth="1"/>
    <col min="6152" max="6152" width="12.28515625" style="38" customWidth="1"/>
    <col min="6153" max="6153" width="44" style="38" customWidth="1"/>
    <col min="6154" max="6154" width="0.7109375" style="38" customWidth="1"/>
    <col min="6155" max="6155" width="13.5703125" style="38" customWidth="1"/>
    <col min="6156" max="6156" width="0.7109375" style="38" customWidth="1"/>
    <col min="6157" max="6159" width="11.42578125" style="38"/>
    <col min="6160" max="6161" width="12.85546875" style="38" bestFit="1" customWidth="1"/>
    <col min="6162" max="6400" width="11.42578125" style="38"/>
    <col min="6401" max="6401" width="0.7109375" style="38" customWidth="1"/>
    <col min="6402" max="6402" width="38.140625" style="38" customWidth="1"/>
    <col min="6403" max="6403" width="0.7109375" style="38" customWidth="1"/>
    <col min="6404" max="6404" width="17.28515625" style="38" customWidth="1"/>
    <col min="6405" max="6405" width="0.7109375" style="38" customWidth="1"/>
    <col min="6406" max="6406" width="12.140625" style="38" customWidth="1"/>
    <col min="6407" max="6407" width="0.7109375" style="38" customWidth="1"/>
    <col min="6408" max="6408" width="12.28515625" style="38" customWidth="1"/>
    <col min="6409" max="6409" width="44" style="38" customWidth="1"/>
    <col min="6410" max="6410" width="0.7109375" style="38" customWidth="1"/>
    <col min="6411" max="6411" width="13.5703125" style="38" customWidth="1"/>
    <col min="6412" max="6412" width="0.7109375" style="38" customWidth="1"/>
    <col min="6413" max="6415" width="11.42578125" style="38"/>
    <col min="6416" max="6417" width="12.85546875" style="38" bestFit="1" customWidth="1"/>
    <col min="6418" max="6656" width="11.42578125" style="38"/>
    <col min="6657" max="6657" width="0.7109375" style="38" customWidth="1"/>
    <col min="6658" max="6658" width="38.140625" style="38" customWidth="1"/>
    <col min="6659" max="6659" width="0.7109375" style="38" customWidth="1"/>
    <col min="6660" max="6660" width="17.28515625" style="38" customWidth="1"/>
    <col min="6661" max="6661" width="0.7109375" style="38" customWidth="1"/>
    <col min="6662" max="6662" width="12.140625" style="38" customWidth="1"/>
    <col min="6663" max="6663" width="0.7109375" style="38" customWidth="1"/>
    <col min="6664" max="6664" width="12.28515625" style="38" customWidth="1"/>
    <col min="6665" max="6665" width="44" style="38" customWidth="1"/>
    <col min="6666" max="6666" width="0.7109375" style="38" customWidth="1"/>
    <col min="6667" max="6667" width="13.5703125" style="38" customWidth="1"/>
    <col min="6668" max="6668" width="0.7109375" style="38" customWidth="1"/>
    <col min="6669" max="6671" width="11.42578125" style="38"/>
    <col min="6672" max="6673" width="12.85546875" style="38" bestFit="1" customWidth="1"/>
    <col min="6674" max="6912" width="11.42578125" style="38"/>
    <col min="6913" max="6913" width="0.7109375" style="38" customWidth="1"/>
    <col min="6914" max="6914" width="38.140625" style="38" customWidth="1"/>
    <col min="6915" max="6915" width="0.7109375" style="38" customWidth="1"/>
    <col min="6916" max="6916" width="17.28515625" style="38" customWidth="1"/>
    <col min="6917" max="6917" width="0.7109375" style="38" customWidth="1"/>
    <col min="6918" max="6918" width="12.140625" style="38" customWidth="1"/>
    <col min="6919" max="6919" width="0.7109375" style="38" customWidth="1"/>
    <col min="6920" max="6920" width="12.28515625" style="38" customWidth="1"/>
    <col min="6921" max="6921" width="44" style="38" customWidth="1"/>
    <col min="6922" max="6922" width="0.7109375" style="38" customWidth="1"/>
    <col min="6923" max="6923" width="13.5703125" style="38" customWidth="1"/>
    <col min="6924" max="6924" width="0.7109375" style="38" customWidth="1"/>
    <col min="6925" max="6927" width="11.42578125" style="38"/>
    <col min="6928" max="6929" width="12.85546875" style="38" bestFit="1" customWidth="1"/>
    <col min="6930" max="7168" width="11.42578125" style="38"/>
    <col min="7169" max="7169" width="0.7109375" style="38" customWidth="1"/>
    <col min="7170" max="7170" width="38.140625" style="38" customWidth="1"/>
    <col min="7171" max="7171" width="0.7109375" style="38" customWidth="1"/>
    <col min="7172" max="7172" width="17.28515625" style="38" customWidth="1"/>
    <col min="7173" max="7173" width="0.7109375" style="38" customWidth="1"/>
    <col min="7174" max="7174" width="12.140625" style="38" customWidth="1"/>
    <col min="7175" max="7175" width="0.7109375" style="38" customWidth="1"/>
    <col min="7176" max="7176" width="12.28515625" style="38" customWidth="1"/>
    <col min="7177" max="7177" width="44" style="38" customWidth="1"/>
    <col min="7178" max="7178" width="0.7109375" style="38" customWidth="1"/>
    <col min="7179" max="7179" width="13.5703125" style="38" customWidth="1"/>
    <col min="7180" max="7180" width="0.7109375" style="38" customWidth="1"/>
    <col min="7181" max="7183" width="11.42578125" style="38"/>
    <col min="7184" max="7185" width="12.85546875" style="38" bestFit="1" customWidth="1"/>
    <col min="7186" max="7424" width="11.42578125" style="38"/>
    <col min="7425" max="7425" width="0.7109375" style="38" customWidth="1"/>
    <col min="7426" max="7426" width="38.140625" style="38" customWidth="1"/>
    <col min="7427" max="7427" width="0.7109375" style="38" customWidth="1"/>
    <col min="7428" max="7428" width="17.28515625" style="38" customWidth="1"/>
    <col min="7429" max="7429" width="0.7109375" style="38" customWidth="1"/>
    <col min="7430" max="7430" width="12.140625" style="38" customWidth="1"/>
    <col min="7431" max="7431" width="0.7109375" style="38" customWidth="1"/>
    <col min="7432" max="7432" width="12.28515625" style="38" customWidth="1"/>
    <col min="7433" max="7433" width="44" style="38" customWidth="1"/>
    <col min="7434" max="7434" width="0.7109375" style="38" customWidth="1"/>
    <col min="7435" max="7435" width="13.5703125" style="38" customWidth="1"/>
    <col min="7436" max="7436" width="0.7109375" style="38" customWidth="1"/>
    <col min="7437" max="7439" width="11.42578125" style="38"/>
    <col min="7440" max="7441" width="12.85546875" style="38" bestFit="1" customWidth="1"/>
    <col min="7442" max="7680" width="11.42578125" style="38"/>
    <col min="7681" max="7681" width="0.7109375" style="38" customWidth="1"/>
    <col min="7682" max="7682" width="38.140625" style="38" customWidth="1"/>
    <col min="7683" max="7683" width="0.7109375" style="38" customWidth="1"/>
    <col min="7684" max="7684" width="17.28515625" style="38" customWidth="1"/>
    <col min="7685" max="7685" width="0.7109375" style="38" customWidth="1"/>
    <col min="7686" max="7686" width="12.140625" style="38" customWidth="1"/>
    <col min="7687" max="7687" width="0.7109375" style="38" customWidth="1"/>
    <col min="7688" max="7688" width="12.28515625" style="38" customWidth="1"/>
    <col min="7689" max="7689" width="44" style="38" customWidth="1"/>
    <col min="7690" max="7690" width="0.7109375" style="38" customWidth="1"/>
    <col min="7691" max="7691" width="13.5703125" style="38" customWidth="1"/>
    <col min="7692" max="7692" width="0.7109375" style="38" customWidth="1"/>
    <col min="7693" max="7695" width="11.42578125" style="38"/>
    <col min="7696" max="7697" width="12.85546875" style="38" bestFit="1" customWidth="1"/>
    <col min="7698" max="7936" width="11.42578125" style="38"/>
    <col min="7937" max="7937" width="0.7109375" style="38" customWidth="1"/>
    <col min="7938" max="7938" width="38.140625" style="38" customWidth="1"/>
    <col min="7939" max="7939" width="0.7109375" style="38" customWidth="1"/>
    <col min="7940" max="7940" width="17.28515625" style="38" customWidth="1"/>
    <col min="7941" max="7941" width="0.7109375" style="38" customWidth="1"/>
    <col min="7942" max="7942" width="12.140625" style="38" customWidth="1"/>
    <col min="7943" max="7943" width="0.7109375" style="38" customWidth="1"/>
    <col min="7944" max="7944" width="12.28515625" style="38" customWidth="1"/>
    <col min="7945" max="7945" width="44" style="38" customWidth="1"/>
    <col min="7946" max="7946" width="0.7109375" style="38" customWidth="1"/>
    <col min="7947" max="7947" width="13.5703125" style="38" customWidth="1"/>
    <col min="7948" max="7948" width="0.7109375" style="38" customWidth="1"/>
    <col min="7949" max="7951" width="11.42578125" style="38"/>
    <col min="7952" max="7953" width="12.85546875" style="38" bestFit="1" customWidth="1"/>
    <col min="7954" max="8192" width="11.42578125" style="38"/>
    <col min="8193" max="8193" width="0.7109375" style="38" customWidth="1"/>
    <col min="8194" max="8194" width="38.140625" style="38" customWidth="1"/>
    <col min="8195" max="8195" width="0.7109375" style="38" customWidth="1"/>
    <col min="8196" max="8196" width="17.28515625" style="38" customWidth="1"/>
    <col min="8197" max="8197" width="0.7109375" style="38" customWidth="1"/>
    <col min="8198" max="8198" width="12.140625" style="38" customWidth="1"/>
    <col min="8199" max="8199" width="0.7109375" style="38" customWidth="1"/>
    <col min="8200" max="8200" width="12.28515625" style="38" customWidth="1"/>
    <col min="8201" max="8201" width="44" style="38" customWidth="1"/>
    <col min="8202" max="8202" width="0.7109375" style="38" customWidth="1"/>
    <col min="8203" max="8203" width="13.5703125" style="38" customWidth="1"/>
    <col min="8204" max="8204" width="0.7109375" style="38" customWidth="1"/>
    <col min="8205" max="8207" width="11.42578125" style="38"/>
    <col min="8208" max="8209" width="12.85546875" style="38" bestFit="1" customWidth="1"/>
    <col min="8210" max="8448" width="11.42578125" style="38"/>
    <col min="8449" max="8449" width="0.7109375" style="38" customWidth="1"/>
    <col min="8450" max="8450" width="38.140625" style="38" customWidth="1"/>
    <col min="8451" max="8451" width="0.7109375" style="38" customWidth="1"/>
    <col min="8452" max="8452" width="17.28515625" style="38" customWidth="1"/>
    <col min="8453" max="8453" width="0.7109375" style="38" customWidth="1"/>
    <col min="8454" max="8454" width="12.140625" style="38" customWidth="1"/>
    <col min="8455" max="8455" width="0.7109375" style="38" customWidth="1"/>
    <col min="8456" max="8456" width="12.28515625" style="38" customWidth="1"/>
    <col min="8457" max="8457" width="44" style="38" customWidth="1"/>
    <col min="8458" max="8458" width="0.7109375" style="38" customWidth="1"/>
    <col min="8459" max="8459" width="13.5703125" style="38" customWidth="1"/>
    <col min="8460" max="8460" width="0.7109375" style="38" customWidth="1"/>
    <col min="8461" max="8463" width="11.42578125" style="38"/>
    <col min="8464" max="8465" width="12.85546875" style="38" bestFit="1" customWidth="1"/>
    <col min="8466" max="8704" width="11.42578125" style="38"/>
    <col min="8705" max="8705" width="0.7109375" style="38" customWidth="1"/>
    <col min="8706" max="8706" width="38.140625" style="38" customWidth="1"/>
    <col min="8707" max="8707" width="0.7109375" style="38" customWidth="1"/>
    <col min="8708" max="8708" width="17.28515625" style="38" customWidth="1"/>
    <col min="8709" max="8709" width="0.7109375" style="38" customWidth="1"/>
    <col min="8710" max="8710" width="12.140625" style="38" customWidth="1"/>
    <col min="8711" max="8711" width="0.7109375" style="38" customWidth="1"/>
    <col min="8712" max="8712" width="12.28515625" style="38" customWidth="1"/>
    <col min="8713" max="8713" width="44" style="38" customWidth="1"/>
    <col min="8714" max="8714" width="0.7109375" style="38" customWidth="1"/>
    <col min="8715" max="8715" width="13.5703125" style="38" customWidth="1"/>
    <col min="8716" max="8716" width="0.7109375" style="38" customWidth="1"/>
    <col min="8717" max="8719" width="11.42578125" style="38"/>
    <col min="8720" max="8721" width="12.85546875" style="38" bestFit="1" customWidth="1"/>
    <col min="8722" max="8960" width="11.42578125" style="38"/>
    <col min="8961" max="8961" width="0.7109375" style="38" customWidth="1"/>
    <col min="8962" max="8962" width="38.140625" style="38" customWidth="1"/>
    <col min="8963" max="8963" width="0.7109375" style="38" customWidth="1"/>
    <col min="8964" max="8964" width="17.28515625" style="38" customWidth="1"/>
    <col min="8965" max="8965" width="0.7109375" style="38" customWidth="1"/>
    <col min="8966" max="8966" width="12.140625" style="38" customWidth="1"/>
    <col min="8967" max="8967" width="0.7109375" style="38" customWidth="1"/>
    <col min="8968" max="8968" width="12.28515625" style="38" customWidth="1"/>
    <col min="8969" max="8969" width="44" style="38" customWidth="1"/>
    <col min="8970" max="8970" width="0.7109375" style="38" customWidth="1"/>
    <col min="8971" max="8971" width="13.5703125" style="38" customWidth="1"/>
    <col min="8972" max="8972" width="0.7109375" style="38" customWidth="1"/>
    <col min="8973" max="8975" width="11.42578125" style="38"/>
    <col min="8976" max="8977" width="12.85546875" style="38" bestFit="1" customWidth="1"/>
    <col min="8978" max="9216" width="11.42578125" style="38"/>
    <col min="9217" max="9217" width="0.7109375" style="38" customWidth="1"/>
    <col min="9218" max="9218" width="38.140625" style="38" customWidth="1"/>
    <col min="9219" max="9219" width="0.7109375" style="38" customWidth="1"/>
    <col min="9220" max="9220" width="17.28515625" style="38" customWidth="1"/>
    <col min="9221" max="9221" width="0.7109375" style="38" customWidth="1"/>
    <col min="9222" max="9222" width="12.140625" style="38" customWidth="1"/>
    <col min="9223" max="9223" width="0.7109375" style="38" customWidth="1"/>
    <col min="9224" max="9224" width="12.28515625" style="38" customWidth="1"/>
    <col min="9225" max="9225" width="44" style="38" customWidth="1"/>
    <col min="9226" max="9226" width="0.7109375" style="38" customWidth="1"/>
    <col min="9227" max="9227" width="13.5703125" style="38" customWidth="1"/>
    <col min="9228" max="9228" width="0.7109375" style="38" customWidth="1"/>
    <col min="9229" max="9231" width="11.42578125" style="38"/>
    <col min="9232" max="9233" width="12.85546875" style="38" bestFit="1" customWidth="1"/>
    <col min="9234" max="9472" width="11.42578125" style="38"/>
    <col min="9473" max="9473" width="0.7109375" style="38" customWidth="1"/>
    <col min="9474" max="9474" width="38.140625" style="38" customWidth="1"/>
    <col min="9475" max="9475" width="0.7109375" style="38" customWidth="1"/>
    <col min="9476" max="9476" width="17.28515625" style="38" customWidth="1"/>
    <col min="9477" max="9477" width="0.7109375" style="38" customWidth="1"/>
    <col min="9478" max="9478" width="12.140625" style="38" customWidth="1"/>
    <col min="9479" max="9479" width="0.7109375" style="38" customWidth="1"/>
    <col min="9480" max="9480" width="12.28515625" style="38" customWidth="1"/>
    <col min="9481" max="9481" width="44" style="38" customWidth="1"/>
    <col min="9482" max="9482" width="0.7109375" style="38" customWidth="1"/>
    <col min="9483" max="9483" width="13.5703125" style="38" customWidth="1"/>
    <col min="9484" max="9484" width="0.7109375" style="38" customWidth="1"/>
    <col min="9485" max="9487" width="11.42578125" style="38"/>
    <col min="9488" max="9489" width="12.85546875" style="38" bestFit="1" customWidth="1"/>
    <col min="9490" max="9728" width="11.42578125" style="38"/>
    <col min="9729" max="9729" width="0.7109375" style="38" customWidth="1"/>
    <col min="9730" max="9730" width="38.140625" style="38" customWidth="1"/>
    <col min="9731" max="9731" width="0.7109375" style="38" customWidth="1"/>
    <col min="9732" max="9732" width="17.28515625" style="38" customWidth="1"/>
    <col min="9733" max="9733" width="0.7109375" style="38" customWidth="1"/>
    <col min="9734" max="9734" width="12.140625" style="38" customWidth="1"/>
    <col min="9735" max="9735" width="0.7109375" style="38" customWidth="1"/>
    <col min="9736" max="9736" width="12.28515625" style="38" customWidth="1"/>
    <col min="9737" max="9737" width="44" style="38" customWidth="1"/>
    <col min="9738" max="9738" width="0.7109375" style="38" customWidth="1"/>
    <col min="9739" max="9739" width="13.5703125" style="38" customWidth="1"/>
    <col min="9740" max="9740" width="0.7109375" style="38" customWidth="1"/>
    <col min="9741" max="9743" width="11.42578125" style="38"/>
    <col min="9744" max="9745" width="12.85546875" style="38" bestFit="1" customWidth="1"/>
    <col min="9746" max="9984" width="11.42578125" style="38"/>
    <col min="9985" max="9985" width="0.7109375" style="38" customWidth="1"/>
    <col min="9986" max="9986" width="38.140625" style="38" customWidth="1"/>
    <col min="9987" max="9987" width="0.7109375" style="38" customWidth="1"/>
    <col min="9988" max="9988" width="17.28515625" style="38" customWidth="1"/>
    <col min="9989" max="9989" width="0.7109375" style="38" customWidth="1"/>
    <col min="9990" max="9990" width="12.140625" style="38" customWidth="1"/>
    <col min="9991" max="9991" width="0.7109375" style="38" customWidth="1"/>
    <col min="9992" max="9992" width="12.28515625" style="38" customWidth="1"/>
    <col min="9993" max="9993" width="44" style="38" customWidth="1"/>
    <col min="9994" max="9994" width="0.7109375" style="38" customWidth="1"/>
    <col min="9995" max="9995" width="13.5703125" style="38" customWidth="1"/>
    <col min="9996" max="9996" width="0.7109375" style="38" customWidth="1"/>
    <col min="9997" max="9999" width="11.42578125" style="38"/>
    <col min="10000" max="10001" width="12.85546875" style="38" bestFit="1" customWidth="1"/>
    <col min="10002" max="10240" width="11.42578125" style="38"/>
    <col min="10241" max="10241" width="0.7109375" style="38" customWidth="1"/>
    <col min="10242" max="10242" width="38.140625" style="38" customWidth="1"/>
    <col min="10243" max="10243" width="0.7109375" style="38" customWidth="1"/>
    <col min="10244" max="10244" width="17.28515625" style="38" customWidth="1"/>
    <col min="10245" max="10245" width="0.7109375" style="38" customWidth="1"/>
    <col min="10246" max="10246" width="12.140625" style="38" customWidth="1"/>
    <col min="10247" max="10247" width="0.7109375" style="38" customWidth="1"/>
    <col min="10248" max="10248" width="12.28515625" style="38" customWidth="1"/>
    <col min="10249" max="10249" width="44" style="38" customWidth="1"/>
    <col min="10250" max="10250" width="0.7109375" style="38" customWidth="1"/>
    <col min="10251" max="10251" width="13.5703125" style="38" customWidth="1"/>
    <col min="10252" max="10252" width="0.7109375" style="38" customWidth="1"/>
    <col min="10253" max="10255" width="11.42578125" style="38"/>
    <col min="10256" max="10257" width="12.85546875" style="38" bestFit="1" customWidth="1"/>
    <col min="10258" max="10496" width="11.42578125" style="38"/>
    <col min="10497" max="10497" width="0.7109375" style="38" customWidth="1"/>
    <col min="10498" max="10498" width="38.140625" style="38" customWidth="1"/>
    <col min="10499" max="10499" width="0.7109375" style="38" customWidth="1"/>
    <col min="10500" max="10500" width="17.28515625" style="38" customWidth="1"/>
    <col min="10501" max="10501" width="0.7109375" style="38" customWidth="1"/>
    <col min="10502" max="10502" width="12.140625" style="38" customWidth="1"/>
    <col min="10503" max="10503" width="0.7109375" style="38" customWidth="1"/>
    <col min="10504" max="10504" width="12.28515625" style="38" customWidth="1"/>
    <col min="10505" max="10505" width="44" style="38" customWidth="1"/>
    <col min="10506" max="10506" width="0.7109375" style="38" customWidth="1"/>
    <col min="10507" max="10507" width="13.5703125" style="38" customWidth="1"/>
    <col min="10508" max="10508" width="0.7109375" style="38" customWidth="1"/>
    <col min="10509" max="10511" width="11.42578125" style="38"/>
    <col min="10512" max="10513" width="12.85546875" style="38" bestFit="1" customWidth="1"/>
    <col min="10514" max="10752" width="11.42578125" style="38"/>
    <col min="10753" max="10753" width="0.7109375" style="38" customWidth="1"/>
    <col min="10754" max="10754" width="38.140625" style="38" customWidth="1"/>
    <col min="10755" max="10755" width="0.7109375" style="38" customWidth="1"/>
    <col min="10756" max="10756" width="17.28515625" style="38" customWidth="1"/>
    <col min="10757" max="10757" width="0.7109375" style="38" customWidth="1"/>
    <col min="10758" max="10758" width="12.140625" style="38" customWidth="1"/>
    <col min="10759" max="10759" width="0.7109375" style="38" customWidth="1"/>
    <col min="10760" max="10760" width="12.28515625" style="38" customWidth="1"/>
    <col min="10761" max="10761" width="44" style="38" customWidth="1"/>
    <col min="10762" max="10762" width="0.7109375" style="38" customWidth="1"/>
    <col min="10763" max="10763" width="13.5703125" style="38" customWidth="1"/>
    <col min="10764" max="10764" width="0.7109375" style="38" customWidth="1"/>
    <col min="10765" max="10767" width="11.42578125" style="38"/>
    <col min="10768" max="10769" width="12.85546875" style="38" bestFit="1" customWidth="1"/>
    <col min="10770" max="11008" width="11.42578125" style="38"/>
    <col min="11009" max="11009" width="0.7109375" style="38" customWidth="1"/>
    <col min="11010" max="11010" width="38.140625" style="38" customWidth="1"/>
    <col min="11011" max="11011" width="0.7109375" style="38" customWidth="1"/>
    <col min="11012" max="11012" width="17.28515625" style="38" customWidth="1"/>
    <col min="11013" max="11013" width="0.7109375" style="38" customWidth="1"/>
    <col min="11014" max="11014" width="12.140625" style="38" customWidth="1"/>
    <col min="11015" max="11015" width="0.7109375" style="38" customWidth="1"/>
    <col min="11016" max="11016" width="12.28515625" style="38" customWidth="1"/>
    <col min="11017" max="11017" width="44" style="38" customWidth="1"/>
    <col min="11018" max="11018" width="0.7109375" style="38" customWidth="1"/>
    <col min="11019" max="11019" width="13.5703125" style="38" customWidth="1"/>
    <col min="11020" max="11020" width="0.7109375" style="38" customWidth="1"/>
    <col min="11021" max="11023" width="11.42578125" style="38"/>
    <col min="11024" max="11025" width="12.85546875" style="38" bestFit="1" customWidth="1"/>
    <col min="11026" max="11264" width="11.42578125" style="38"/>
    <col min="11265" max="11265" width="0.7109375" style="38" customWidth="1"/>
    <col min="11266" max="11266" width="38.140625" style="38" customWidth="1"/>
    <col min="11267" max="11267" width="0.7109375" style="38" customWidth="1"/>
    <col min="11268" max="11268" width="17.28515625" style="38" customWidth="1"/>
    <col min="11269" max="11269" width="0.7109375" style="38" customWidth="1"/>
    <col min="11270" max="11270" width="12.140625" style="38" customWidth="1"/>
    <col min="11271" max="11271" width="0.7109375" style="38" customWidth="1"/>
    <col min="11272" max="11272" width="12.28515625" style="38" customWidth="1"/>
    <col min="11273" max="11273" width="44" style="38" customWidth="1"/>
    <col min="11274" max="11274" width="0.7109375" style="38" customWidth="1"/>
    <col min="11275" max="11275" width="13.5703125" style="38" customWidth="1"/>
    <col min="11276" max="11276" width="0.7109375" style="38" customWidth="1"/>
    <col min="11277" max="11279" width="11.42578125" style="38"/>
    <col min="11280" max="11281" width="12.85546875" style="38" bestFit="1" customWidth="1"/>
    <col min="11282" max="11520" width="11.42578125" style="38"/>
    <col min="11521" max="11521" width="0.7109375" style="38" customWidth="1"/>
    <col min="11522" max="11522" width="38.140625" style="38" customWidth="1"/>
    <col min="11523" max="11523" width="0.7109375" style="38" customWidth="1"/>
    <col min="11524" max="11524" width="17.28515625" style="38" customWidth="1"/>
    <col min="11525" max="11525" width="0.7109375" style="38" customWidth="1"/>
    <col min="11526" max="11526" width="12.140625" style="38" customWidth="1"/>
    <col min="11527" max="11527" width="0.7109375" style="38" customWidth="1"/>
    <col min="11528" max="11528" width="12.28515625" style="38" customWidth="1"/>
    <col min="11529" max="11529" width="44" style="38" customWidth="1"/>
    <col min="11530" max="11530" width="0.7109375" style="38" customWidth="1"/>
    <col min="11531" max="11531" width="13.5703125" style="38" customWidth="1"/>
    <col min="11532" max="11532" width="0.7109375" style="38" customWidth="1"/>
    <col min="11533" max="11535" width="11.42578125" style="38"/>
    <col min="11536" max="11537" width="12.85546875" style="38" bestFit="1" customWidth="1"/>
    <col min="11538" max="11776" width="11.42578125" style="38"/>
    <col min="11777" max="11777" width="0.7109375" style="38" customWidth="1"/>
    <col min="11778" max="11778" width="38.140625" style="38" customWidth="1"/>
    <col min="11779" max="11779" width="0.7109375" style="38" customWidth="1"/>
    <col min="11780" max="11780" width="17.28515625" style="38" customWidth="1"/>
    <col min="11781" max="11781" width="0.7109375" style="38" customWidth="1"/>
    <col min="11782" max="11782" width="12.140625" style="38" customWidth="1"/>
    <col min="11783" max="11783" width="0.7109375" style="38" customWidth="1"/>
    <col min="11784" max="11784" width="12.28515625" style="38" customWidth="1"/>
    <col min="11785" max="11785" width="44" style="38" customWidth="1"/>
    <col min="11786" max="11786" width="0.7109375" style="38" customWidth="1"/>
    <col min="11787" max="11787" width="13.5703125" style="38" customWidth="1"/>
    <col min="11788" max="11788" width="0.7109375" style="38" customWidth="1"/>
    <col min="11789" max="11791" width="11.42578125" style="38"/>
    <col min="11792" max="11793" width="12.85546875" style="38" bestFit="1" customWidth="1"/>
    <col min="11794" max="12032" width="11.42578125" style="38"/>
    <col min="12033" max="12033" width="0.7109375" style="38" customWidth="1"/>
    <col min="12034" max="12034" width="38.140625" style="38" customWidth="1"/>
    <col min="12035" max="12035" width="0.7109375" style="38" customWidth="1"/>
    <col min="12036" max="12036" width="17.28515625" style="38" customWidth="1"/>
    <col min="12037" max="12037" width="0.7109375" style="38" customWidth="1"/>
    <col min="12038" max="12038" width="12.140625" style="38" customWidth="1"/>
    <col min="12039" max="12039" width="0.7109375" style="38" customWidth="1"/>
    <col min="12040" max="12040" width="12.28515625" style="38" customWidth="1"/>
    <col min="12041" max="12041" width="44" style="38" customWidth="1"/>
    <col min="12042" max="12042" width="0.7109375" style="38" customWidth="1"/>
    <col min="12043" max="12043" width="13.5703125" style="38" customWidth="1"/>
    <col min="12044" max="12044" width="0.7109375" style="38" customWidth="1"/>
    <col min="12045" max="12047" width="11.42578125" style="38"/>
    <col min="12048" max="12049" width="12.85546875" style="38" bestFit="1" customWidth="1"/>
    <col min="12050" max="12288" width="11.42578125" style="38"/>
    <col min="12289" max="12289" width="0.7109375" style="38" customWidth="1"/>
    <col min="12290" max="12290" width="38.140625" style="38" customWidth="1"/>
    <col min="12291" max="12291" width="0.7109375" style="38" customWidth="1"/>
    <col min="12292" max="12292" width="17.28515625" style="38" customWidth="1"/>
    <col min="12293" max="12293" width="0.7109375" style="38" customWidth="1"/>
    <col min="12294" max="12294" width="12.140625" style="38" customWidth="1"/>
    <col min="12295" max="12295" width="0.7109375" style="38" customWidth="1"/>
    <col min="12296" max="12296" width="12.28515625" style="38" customWidth="1"/>
    <col min="12297" max="12297" width="44" style="38" customWidth="1"/>
    <col min="12298" max="12298" width="0.7109375" style="38" customWidth="1"/>
    <col min="12299" max="12299" width="13.5703125" style="38" customWidth="1"/>
    <col min="12300" max="12300" width="0.7109375" style="38" customWidth="1"/>
    <col min="12301" max="12303" width="11.42578125" style="38"/>
    <col min="12304" max="12305" width="12.85546875" style="38" bestFit="1" customWidth="1"/>
    <col min="12306" max="12544" width="11.42578125" style="38"/>
    <col min="12545" max="12545" width="0.7109375" style="38" customWidth="1"/>
    <col min="12546" max="12546" width="38.140625" style="38" customWidth="1"/>
    <col min="12547" max="12547" width="0.7109375" style="38" customWidth="1"/>
    <col min="12548" max="12548" width="17.28515625" style="38" customWidth="1"/>
    <col min="12549" max="12549" width="0.7109375" style="38" customWidth="1"/>
    <col min="12550" max="12550" width="12.140625" style="38" customWidth="1"/>
    <col min="12551" max="12551" width="0.7109375" style="38" customWidth="1"/>
    <col min="12552" max="12552" width="12.28515625" style="38" customWidth="1"/>
    <col min="12553" max="12553" width="44" style="38" customWidth="1"/>
    <col min="12554" max="12554" width="0.7109375" style="38" customWidth="1"/>
    <col min="12555" max="12555" width="13.5703125" style="38" customWidth="1"/>
    <col min="12556" max="12556" width="0.7109375" style="38" customWidth="1"/>
    <col min="12557" max="12559" width="11.42578125" style="38"/>
    <col min="12560" max="12561" width="12.85546875" style="38" bestFit="1" customWidth="1"/>
    <col min="12562" max="12800" width="11.42578125" style="38"/>
    <col min="12801" max="12801" width="0.7109375" style="38" customWidth="1"/>
    <col min="12802" max="12802" width="38.140625" style="38" customWidth="1"/>
    <col min="12803" max="12803" width="0.7109375" style="38" customWidth="1"/>
    <col min="12804" max="12804" width="17.28515625" style="38" customWidth="1"/>
    <col min="12805" max="12805" width="0.7109375" style="38" customWidth="1"/>
    <col min="12806" max="12806" width="12.140625" style="38" customWidth="1"/>
    <col min="12807" max="12807" width="0.7109375" style="38" customWidth="1"/>
    <col min="12808" max="12808" width="12.28515625" style="38" customWidth="1"/>
    <col min="12809" max="12809" width="44" style="38" customWidth="1"/>
    <col min="12810" max="12810" width="0.7109375" style="38" customWidth="1"/>
    <col min="12811" max="12811" width="13.5703125" style="38" customWidth="1"/>
    <col min="12812" max="12812" width="0.7109375" style="38" customWidth="1"/>
    <col min="12813" max="12815" width="11.42578125" style="38"/>
    <col min="12816" max="12817" width="12.85546875" style="38" bestFit="1" customWidth="1"/>
    <col min="12818" max="13056" width="11.42578125" style="38"/>
    <col min="13057" max="13057" width="0.7109375" style="38" customWidth="1"/>
    <col min="13058" max="13058" width="38.140625" style="38" customWidth="1"/>
    <col min="13059" max="13059" width="0.7109375" style="38" customWidth="1"/>
    <col min="13060" max="13060" width="17.28515625" style="38" customWidth="1"/>
    <col min="13061" max="13061" width="0.7109375" style="38" customWidth="1"/>
    <col min="13062" max="13062" width="12.140625" style="38" customWidth="1"/>
    <col min="13063" max="13063" width="0.7109375" style="38" customWidth="1"/>
    <col min="13064" max="13064" width="12.28515625" style="38" customWidth="1"/>
    <col min="13065" max="13065" width="44" style="38" customWidth="1"/>
    <col min="13066" max="13066" width="0.7109375" style="38" customWidth="1"/>
    <col min="13067" max="13067" width="13.5703125" style="38" customWidth="1"/>
    <col min="13068" max="13068" width="0.7109375" style="38" customWidth="1"/>
    <col min="13069" max="13071" width="11.42578125" style="38"/>
    <col min="13072" max="13073" width="12.85546875" style="38" bestFit="1" customWidth="1"/>
    <col min="13074" max="13312" width="11.42578125" style="38"/>
    <col min="13313" max="13313" width="0.7109375" style="38" customWidth="1"/>
    <col min="13314" max="13314" width="38.140625" style="38" customWidth="1"/>
    <col min="13315" max="13315" width="0.7109375" style="38" customWidth="1"/>
    <col min="13316" max="13316" width="17.28515625" style="38" customWidth="1"/>
    <col min="13317" max="13317" width="0.7109375" style="38" customWidth="1"/>
    <col min="13318" max="13318" width="12.140625" style="38" customWidth="1"/>
    <col min="13319" max="13319" width="0.7109375" style="38" customWidth="1"/>
    <col min="13320" max="13320" width="12.28515625" style="38" customWidth="1"/>
    <col min="13321" max="13321" width="44" style="38" customWidth="1"/>
    <col min="13322" max="13322" width="0.7109375" style="38" customWidth="1"/>
    <col min="13323" max="13323" width="13.5703125" style="38" customWidth="1"/>
    <col min="13324" max="13324" width="0.7109375" style="38" customWidth="1"/>
    <col min="13325" max="13327" width="11.42578125" style="38"/>
    <col min="13328" max="13329" width="12.85546875" style="38" bestFit="1" customWidth="1"/>
    <col min="13330" max="13568" width="11.42578125" style="38"/>
    <col min="13569" max="13569" width="0.7109375" style="38" customWidth="1"/>
    <col min="13570" max="13570" width="38.140625" style="38" customWidth="1"/>
    <col min="13571" max="13571" width="0.7109375" style="38" customWidth="1"/>
    <col min="13572" max="13572" width="17.28515625" style="38" customWidth="1"/>
    <col min="13573" max="13573" width="0.7109375" style="38" customWidth="1"/>
    <col min="13574" max="13574" width="12.140625" style="38" customWidth="1"/>
    <col min="13575" max="13575" width="0.7109375" style="38" customWidth="1"/>
    <col min="13576" max="13576" width="12.28515625" style="38" customWidth="1"/>
    <col min="13577" max="13577" width="44" style="38" customWidth="1"/>
    <col min="13578" max="13578" width="0.7109375" style="38" customWidth="1"/>
    <col min="13579" max="13579" width="13.5703125" style="38" customWidth="1"/>
    <col min="13580" max="13580" width="0.7109375" style="38" customWidth="1"/>
    <col min="13581" max="13583" width="11.42578125" style="38"/>
    <col min="13584" max="13585" width="12.85546875" style="38" bestFit="1" customWidth="1"/>
    <col min="13586" max="13824" width="11.42578125" style="38"/>
    <col min="13825" max="13825" width="0.7109375" style="38" customWidth="1"/>
    <col min="13826" max="13826" width="38.140625" style="38" customWidth="1"/>
    <col min="13827" max="13827" width="0.7109375" style="38" customWidth="1"/>
    <col min="13828" max="13828" width="17.28515625" style="38" customWidth="1"/>
    <col min="13829" max="13829" width="0.7109375" style="38" customWidth="1"/>
    <col min="13830" max="13830" width="12.140625" style="38" customWidth="1"/>
    <col min="13831" max="13831" width="0.7109375" style="38" customWidth="1"/>
    <col min="13832" max="13832" width="12.28515625" style="38" customWidth="1"/>
    <col min="13833" max="13833" width="44" style="38" customWidth="1"/>
    <col min="13834" max="13834" width="0.7109375" style="38" customWidth="1"/>
    <col min="13835" max="13835" width="13.5703125" style="38" customWidth="1"/>
    <col min="13836" max="13836" width="0.7109375" style="38" customWidth="1"/>
    <col min="13837" max="13839" width="11.42578125" style="38"/>
    <col min="13840" max="13841" width="12.85546875" style="38" bestFit="1" customWidth="1"/>
    <col min="13842" max="14080" width="11.42578125" style="38"/>
    <col min="14081" max="14081" width="0.7109375" style="38" customWidth="1"/>
    <col min="14082" max="14082" width="38.140625" style="38" customWidth="1"/>
    <col min="14083" max="14083" width="0.7109375" style="38" customWidth="1"/>
    <col min="14084" max="14084" width="17.28515625" style="38" customWidth="1"/>
    <col min="14085" max="14085" width="0.7109375" style="38" customWidth="1"/>
    <col min="14086" max="14086" width="12.140625" style="38" customWidth="1"/>
    <col min="14087" max="14087" width="0.7109375" style="38" customWidth="1"/>
    <col min="14088" max="14088" width="12.28515625" style="38" customWidth="1"/>
    <col min="14089" max="14089" width="44" style="38" customWidth="1"/>
    <col min="14090" max="14090" width="0.7109375" style="38" customWidth="1"/>
    <col min="14091" max="14091" width="13.5703125" style="38" customWidth="1"/>
    <col min="14092" max="14092" width="0.7109375" style="38" customWidth="1"/>
    <col min="14093" max="14095" width="11.42578125" style="38"/>
    <col min="14096" max="14097" width="12.85546875" style="38" bestFit="1" customWidth="1"/>
    <col min="14098" max="14336" width="11.42578125" style="38"/>
    <col min="14337" max="14337" width="0.7109375" style="38" customWidth="1"/>
    <col min="14338" max="14338" width="38.140625" style="38" customWidth="1"/>
    <col min="14339" max="14339" width="0.7109375" style="38" customWidth="1"/>
    <col min="14340" max="14340" width="17.28515625" style="38" customWidth="1"/>
    <col min="14341" max="14341" width="0.7109375" style="38" customWidth="1"/>
    <col min="14342" max="14342" width="12.140625" style="38" customWidth="1"/>
    <col min="14343" max="14343" width="0.7109375" style="38" customWidth="1"/>
    <col min="14344" max="14344" width="12.28515625" style="38" customWidth="1"/>
    <col min="14345" max="14345" width="44" style="38" customWidth="1"/>
    <col min="14346" max="14346" width="0.7109375" style="38" customWidth="1"/>
    <col min="14347" max="14347" width="13.5703125" style="38" customWidth="1"/>
    <col min="14348" max="14348" width="0.7109375" style="38" customWidth="1"/>
    <col min="14349" max="14351" width="11.42578125" style="38"/>
    <col min="14352" max="14353" width="12.85546875" style="38" bestFit="1" customWidth="1"/>
    <col min="14354" max="14592" width="11.42578125" style="38"/>
    <col min="14593" max="14593" width="0.7109375" style="38" customWidth="1"/>
    <col min="14594" max="14594" width="38.140625" style="38" customWidth="1"/>
    <col min="14595" max="14595" width="0.7109375" style="38" customWidth="1"/>
    <col min="14596" max="14596" width="17.28515625" style="38" customWidth="1"/>
    <col min="14597" max="14597" width="0.7109375" style="38" customWidth="1"/>
    <col min="14598" max="14598" width="12.140625" style="38" customWidth="1"/>
    <col min="14599" max="14599" width="0.7109375" style="38" customWidth="1"/>
    <col min="14600" max="14600" width="12.28515625" style="38" customWidth="1"/>
    <col min="14601" max="14601" width="44" style="38" customWidth="1"/>
    <col min="14602" max="14602" width="0.7109375" style="38" customWidth="1"/>
    <col min="14603" max="14603" width="13.5703125" style="38" customWidth="1"/>
    <col min="14604" max="14604" width="0.7109375" style="38" customWidth="1"/>
    <col min="14605" max="14607" width="11.42578125" style="38"/>
    <col min="14608" max="14609" width="12.85546875" style="38" bestFit="1" customWidth="1"/>
    <col min="14610" max="14848" width="11.42578125" style="38"/>
    <col min="14849" max="14849" width="0.7109375" style="38" customWidth="1"/>
    <col min="14850" max="14850" width="38.140625" style="38" customWidth="1"/>
    <col min="14851" max="14851" width="0.7109375" style="38" customWidth="1"/>
    <col min="14852" max="14852" width="17.28515625" style="38" customWidth="1"/>
    <col min="14853" max="14853" width="0.7109375" style="38" customWidth="1"/>
    <col min="14854" max="14854" width="12.140625" style="38" customWidth="1"/>
    <col min="14855" max="14855" width="0.7109375" style="38" customWidth="1"/>
    <col min="14856" max="14856" width="12.28515625" style="38" customWidth="1"/>
    <col min="14857" max="14857" width="44" style="38" customWidth="1"/>
    <col min="14858" max="14858" width="0.7109375" style="38" customWidth="1"/>
    <col min="14859" max="14859" width="13.5703125" style="38" customWidth="1"/>
    <col min="14860" max="14860" width="0.7109375" style="38" customWidth="1"/>
    <col min="14861" max="14863" width="11.42578125" style="38"/>
    <col min="14864" max="14865" width="12.85546875" style="38" bestFit="1" customWidth="1"/>
    <col min="14866" max="15104" width="11.42578125" style="38"/>
    <col min="15105" max="15105" width="0.7109375" style="38" customWidth="1"/>
    <col min="15106" max="15106" width="38.140625" style="38" customWidth="1"/>
    <col min="15107" max="15107" width="0.7109375" style="38" customWidth="1"/>
    <col min="15108" max="15108" width="17.28515625" style="38" customWidth="1"/>
    <col min="15109" max="15109" width="0.7109375" style="38" customWidth="1"/>
    <col min="15110" max="15110" width="12.140625" style="38" customWidth="1"/>
    <col min="15111" max="15111" width="0.7109375" style="38" customWidth="1"/>
    <col min="15112" max="15112" width="12.28515625" style="38" customWidth="1"/>
    <col min="15113" max="15113" width="44" style="38" customWidth="1"/>
    <col min="15114" max="15114" width="0.7109375" style="38" customWidth="1"/>
    <col min="15115" max="15115" width="13.5703125" style="38" customWidth="1"/>
    <col min="15116" max="15116" width="0.7109375" style="38" customWidth="1"/>
    <col min="15117" max="15119" width="11.42578125" style="38"/>
    <col min="15120" max="15121" width="12.85546875" style="38" bestFit="1" customWidth="1"/>
    <col min="15122" max="15360" width="11.42578125" style="38"/>
    <col min="15361" max="15361" width="0.7109375" style="38" customWidth="1"/>
    <col min="15362" max="15362" width="38.140625" style="38" customWidth="1"/>
    <col min="15363" max="15363" width="0.7109375" style="38" customWidth="1"/>
    <col min="15364" max="15364" width="17.28515625" style="38" customWidth="1"/>
    <col min="15365" max="15365" width="0.7109375" style="38" customWidth="1"/>
    <col min="15366" max="15366" width="12.140625" style="38" customWidth="1"/>
    <col min="15367" max="15367" width="0.7109375" style="38" customWidth="1"/>
    <col min="15368" max="15368" width="12.28515625" style="38" customWidth="1"/>
    <col min="15369" max="15369" width="44" style="38" customWidth="1"/>
    <col min="15370" max="15370" width="0.7109375" style="38" customWidth="1"/>
    <col min="15371" max="15371" width="13.5703125" style="38" customWidth="1"/>
    <col min="15372" max="15372" width="0.7109375" style="38" customWidth="1"/>
    <col min="15373" max="15375" width="11.42578125" style="38"/>
    <col min="15376" max="15377" width="12.85546875" style="38" bestFit="1" customWidth="1"/>
    <col min="15378" max="15616" width="11.42578125" style="38"/>
    <col min="15617" max="15617" width="0.7109375" style="38" customWidth="1"/>
    <col min="15618" max="15618" width="38.140625" style="38" customWidth="1"/>
    <col min="15619" max="15619" width="0.7109375" style="38" customWidth="1"/>
    <col min="15620" max="15620" width="17.28515625" style="38" customWidth="1"/>
    <col min="15621" max="15621" width="0.7109375" style="38" customWidth="1"/>
    <col min="15622" max="15622" width="12.140625" style="38" customWidth="1"/>
    <col min="15623" max="15623" width="0.7109375" style="38" customWidth="1"/>
    <col min="15624" max="15624" width="12.28515625" style="38" customWidth="1"/>
    <col min="15625" max="15625" width="44" style="38" customWidth="1"/>
    <col min="15626" max="15626" width="0.7109375" style="38" customWidth="1"/>
    <col min="15627" max="15627" width="13.5703125" style="38" customWidth="1"/>
    <col min="15628" max="15628" width="0.7109375" style="38" customWidth="1"/>
    <col min="15629" max="15631" width="11.42578125" style="38"/>
    <col min="15632" max="15633" width="12.85546875" style="38" bestFit="1" customWidth="1"/>
    <col min="15634" max="15872" width="11.42578125" style="38"/>
    <col min="15873" max="15873" width="0.7109375" style="38" customWidth="1"/>
    <col min="15874" max="15874" width="38.140625" style="38" customWidth="1"/>
    <col min="15875" max="15875" width="0.7109375" style="38" customWidth="1"/>
    <col min="15876" max="15876" width="17.28515625" style="38" customWidth="1"/>
    <col min="15877" max="15877" width="0.7109375" style="38" customWidth="1"/>
    <col min="15878" max="15878" width="12.140625" style="38" customWidth="1"/>
    <col min="15879" max="15879" width="0.7109375" style="38" customWidth="1"/>
    <col min="15880" max="15880" width="12.28515625" style="38" customWidth="1"/>
    <col min="15881" max="15881" width="44" style="38" customWidth="1"/>
    <col min="15882" max="15882" width="0.7109375" style="38" customWidth="1"/>
    <col min="15883" max="15883" width="13.5703125" style="38" customWidth="1"/>
    <col min="15884" max="15884" width="0.7109375" style="38" customWidth="1"/>
    <col min="15885" max="15887" width="11.42578125" style="38"/>
    <col min="15888" max="15889" width="12.85546875" style="38" bestFit="1" customWidth="1"/>
    <col min="15890" max="16128" width="11.42578125" style="38"/>
    <col min="16129" max="16129" width="0.7109375" style="38" customWidth="1"/>
    <col min="16130" max="16130" width="38.140625" style="38" customWidth="1"/>
    <col min="16131" max="16131" width="0.7109375" style="38" customWidth="1"/>
    <col min="16132" max="16132" width="17.28515625" style="38" customWidth="1"/>
    <col min="16133" max="16133" width="0.7109375" style="38" customWidth="1"/>
    <col min="16134" max="16134" width="12.140625" style="38" customWidth="1"/>
    <col min="16135" max="16135" width="0.7109375" style="38" customWidth="1"/>
    <col min="16136" max="16136" width="12.28515625" style="38" customWidth="1"/>
    <col min="16137" max="16137" width="44" style="38" customWidth="1"/>
    <col min="16138" max="16138" width="0.7109375" style="38" customWidth="1"/>
    <col min="16139" max="16139" width="13.5703125" style="38" customWidth="1"/>
    <col min="16140" max="16140" width="0.7109375" style="38" customWidth="1"/>
    <col min="16141" max="16143" width="11.42578125" style="38"/>
    <col min="16144" max="16145" width="12.85546875" style="38" bestFit="1" customWidth="1"/>
    <col min="16146" max="16384" width="11.42578125" style="38"/>
  </cols>
  <sheetData>
    <row r="1" spans="1:18" ht="5.0999999999999996" customHeight="1" x14ac:dyDescent="0.25">
      <c r="A1" s="58"/>
      <c r="B1" s="59"/>
      <c r="C1" s="60"/>
      <c r="D1" s="61"/>
      <c r="E1" s="60"/>
      <c r="F1" s="61"/>
      <c r="G1" s="60"/>
      <c r="H1" s="62"/>
      <c r="I1" s="63"/>
      <c r="J1" s="60"/>
      <c r="K1" s="61"/>
      <c r="L1" s="60"/>
    </row>
    <row r="2" spans="1:18" ht="35.1" customHeight="1" x14ac:dyDescent="0.25">
      <c r="A2" s="58"/>
      <c r="B2" s="110" t="s">
        <v>621</v>
      </c>
      <c r="C2" s="67"/>
      <c r="D2" s="40" t="str">
        <f>Datos!AJ2</f>
        <v>Sometido II 2017</v>
      </c>
      <c r="E2" s="67"/>
      <c r="F2" s="40" t="s">
        <v>622</v>
      </c>
      <c r="G2" s="67"/>
      <c r="H2" s="112" t="s">
        <v>623</v>
      </c>
      <c r="I2" s="113"/>
      <c r="J2" s="67"/>
      <c r="K2" s="40" t="s">
        <v>624</v>
      </c>
      <c r="L2" s="67"/>
    </row>
    <row r="3" spans="1:18" ht="20.100000000000001" customHeight="1" x14ac:dyDescent="0.25">
      <c r="A3" s="58"/>
      <c r="B3" s="111"/>
      <c r="C3" s="67"/>
      <c r="D3" s="41" t="s">
        <v>625</v>
      </c>
      <c r="E3" s="67"/>
      <c r="F3" s="41" t="s">
        <v>625</v>
      </c>
      <c r="G3" s="67"/>
      <c r="H3" s="41" t="s">
        <v>625</v>
      </c>
      <c r="I3" s="41" t="s">
        <v>626</v>
      </c>
      <c r="J3" s="67"/>
      <c r="K3" s="41" t="s">
        <v>627</v>
      </c>
      <c r="L3" s="67"/>
    </row>
    <row r="4" spans="1:18" s="42" customFormat="1" ht="3.95" customHeight="1" x14ac:dyDescent="0.25">
      <c r="A4" s="64"/>
      <c r="B4" s="70"/>
      <c r="C4" s="68"/>
      <c r="D4" s="71"/>
      <c r="E4" s="68"/>
      <c r="F4" s="71"/>
      <c r="G4" s="68"/>
      <c r="H4" s="71"/>
      <c r="I4" s="72"/>
      <c r="J4" s="68"/>
      <c r="K4" s="71"/>
      <c r="L4" s="68"/>
      <c r="Q4" s="43"/>
    </row>
    <row r="5" spans="1:18" ht="20.100000000000001" customHeight="1" x14ac:dyDescent="0.25">
      <c r="A5" s="58"/>
      <c r="B5" s="74" t="s">
        <v>628</v>
      </c>
      <c r="C5" s="68"/>
      <c r="D5" s="75"/>
      <c r="E5" s="76"/>
      <c r="F5" s="75"/>
      <c r="G5" s="76" t="e">
        <v>#REF!</v>
      </c>
      <c r="H5" s="75"/>
      <c r="I5" s="77"/>
      <c r="J5" s="78"/>
      <c r="K5" s="75"/>
      <c r="L5" s="68"/>
    </row>
    <row r="6" spans="1:18" s="42" customFormat="1" ht="3.95" customHeight="1" x14ac:dyDescent="0.25">
      <c r="A6" s="64"/>
      <c r="B6" s="73"/>
      <c r="C6" s="68"/>
      <c r="D6" s="79"/>
      <c r="E6" s="80"/>
      <c r="F6" s="79"/>
      <c r="G6" s="80"/>
      <c r="H6" s="79"/>
      <c r="I6" s="81"/>
      <c r="J6" s="78"/>
      <c r="K6" s="82"/>
      <c r="L6" s="68"/>
      <c r="M6" s="38"/>
      <c r="Q6" s="43"/>
    </row>
    <row r="7" spans="1:18" s="45" customFormat="1" ht="20.100000000000001" customHeight="1" x14ac:dyDescent="0.25">
      <c r="A7" s="65"/>
      <c r="B7" s="44" t="s">
        <v>629</v>
      </c>
      <c r="C7" s="69"/>
      <c r="D7" s="52" t="e">
        <f>SUM(D9:D13)</f>
        <v>#REF!</v>
      </c>
      <c r="E7" s="76"/>
      <c r="F7" s="52" t="e">
        <f>SUM(F9:F13)</f>
        <v>#REF!</v>
      </c>
      <c r="G7" s="76"/>
      <c r="H7" s="52" t="e">
        <f>SUM(H9:H13)</f>
        <v>#REF!</v>
      </c>
      <c r="I7" s="83"/>
      <c r="J7" s="84"/>
      <c r="K7" s="85" t="e">
        <f>SUM(K9:K13)</f>
        <v>#REF!</v>
      </c>
      <c r="L7" s="69"/>
      <c r="Q7" s="46"/>
    </row>
    <row r="8" spans="1:18" ht="20.100000000000001" customHeight="1" x14ac:dyDescent="0.25">
      <c r="A8" s="66"/>
      <c r="B8" s="47" t="s">
        <v>630</v>
      </c>
      <c r="C8" s="68"/>
      <c r="D8" s="86" t="e">
        <f>SUM(D9:D12)</f>
        <v>#REF!</v>
      </c>
      <c r="E8" s="80"/>
      <c r="F8" s="86" t="e">
        <f>SUM(F9:F12)</f>
        <v>#REF!</v>
      </c>
      <c r="G8" s="80"/>
      <c r="H8" s="86" t="e">
        <f>SUM(H9:H12)</f>
        <v>#REF!</v>
      </c>
      <c r="I8" s="87"/>
      <c r="J8" s="78"/>
      <c r="K8" s="88" t="e">
        <f>SUM(K9:K12)</f>
        <v>#REF!</v>
      </c>
      <c r="L8" s="68"/>
    </row>
    <row r="9" spans="1:18" ht="39.950000000000003" customHeight="1" x14ac:dyDescent="0.25">
      <c r="A9" s="66"/>
      <c r="B9" s="48" t="s">
        <v>180</v>
      </c>
      <c r="C9" s="68"/>
      <c r="D9" s="49" t="e">
        <f>SUMIF(#REF!,"I*-Si-*-*-*-"&amp;$D$2,#REF!)</f>
        <v>#REF!</v>
      </c>
      <c r="E9" s="80"/>
      <c r="F9" s="49" t="e">
        <f>SUMIF(#REF!,"I*-Si-*-Si-*-"&amp;$D$2,#REF!)</f>
        <v>#REF!</v>
      </c>
      <c r="G9" s="80"/>
      <c r="H9" s="49" t="e">
        <f t="shared" ref="H9:H13" si="0">+D9-F9</f>
        <v>#REF!</v>
      </c>
      <c r="I9" s="89" t="e">
        <f>"Ref. Isla "&amp;TEXT(SUMIF(#REF!,"I*-Si-*-No-*-"&amp;$D$2,#REF!),"#,0")&amp;" MBD. Terceros "&amp;TEXT(SUMIF(#REF!,"I*-Si-*-Si-*-"&amp;$D$2,#REF!),"#,0")&amp;" MBD."</f>
        <v>#REF!</v>
      </c>
      <c r="J9" s="78"/>
      <c r="K9" s="50" t="e">
        <f t="shared" ref="K9:K13" si="1">+F9/52</f>
        <v>#REF!</v>
      </c>
      <c r="L9" s="68"/>
    </row>
    <row r="10" spans="1:18" ht="39.950000000000003" customHeight="1" x14ac:dyDescent="0.25">
      <c r="A10" s="66"/>
      <c r="B10" s="48" t="s">
        <v>182</v>
      </c>
      <c r="C10" s="68"/>
      <c r="D10" s="49" t="e">
        <f>SUMIF(#REF!,"U*-Si-*-*-*-"&amp;$D$2,#REF!)</f>
        <v>#REF!</v>
      </c>
      <c r="E10" s="80"/>
      <c r="F10" s="49" t="e">
        <f>SUMIF(#REF!,"U*-Si-*-Si-*-"&amp;$D$2,#REF!)</f>
        <v>#REF!</v>
      </c>
      <c r="G10" s="80"/>
      <c r="H10" s="49" t="e">
        <f t="shared" si="0"/>
        <v>#REF!</v>
      </c>
      <c r="I10" s="89" t="e">
        <f>"Ref. Isla "&amp;TEXT(SUMIF(#REF!,"U*-Si-*-No-*-"&amp;$D$2,#REF!),"#,0")&amp;" MBD. Terceros "&amp;TEXT(SUMIF(#REF!,"U*-Si-*-Si-*-"&amp;$D$2,#REF!),"#,0")&amp;" MBD."</f>
        <v>#REF!</v>
      </c>
      <c r="J10" s="78"/>
      <c r="K10" s="50" t="e">
        <f t="shared" si="1"/>
        <v>#REF!</v>
      </c>
      <c r="L10" s="68"/>
      <c r="N10" s="92" t="s">
        <v>628</v>
      </c>
      <c r="O10" s="92" t="s">
        <v>633</v>
      </c>
      <c r="P10" s="92" t="s">
        <v>634</v>
      </c>
      <c r="Q10" s="93" t="s">
        <v>635</v>
      </c>
      <c r="R10" s="93" t="s">
        <v>636</v>
      </c>
    </row>
    <row r="11" spans="1:18" ht="39.950000000000003" customHeight="1" x14ac:dyDescent="0.25">
      <c r="A11" s="66"/>
      <c r="B11" s="48" t="s">
        <v>184</v>
      </c>
      <c r="C11" s="68"/>
      <c r="D11" s="49" t="e">
        <f>SUMIF(#REF!,"L*-Si-*-*-*-"&amp;$D$2,#REF!)</f>
        <v>#REF!</v>
      </c>
      <c r="E11" s="80"/>
      <c r="F11" s="49" t="e">
        <f>SUMIF(#REF!,"L*-Si-*-Si-*-"&amp;$D$2,#REF!)</f>
        <v>#REF!</v>
      </c>
      <c r="G11" s="80"/>
      <c r="H11" s="49" t="e">
        <f t="shared" si="0"/>
        <v>#REF!</v>
      </c>
      <c r="I11" s="89" t="e">
        <f>"Crudo CVP EMX "&amp;TEXT(R11,"#,1")&amp;" MBD, Otras compensaciones "&amp;TEXT(Q11,"#,1")&amp;" (SOCA "&amp;TEXT(O11,"#,1")&amp;" MBD y PEQUIVEN "&amp;TEXT(P11,"#,1")&amp;" MBD)."</f>
        <v>#REF!</v>
      </c>
      <c r="J11" s="78"/>
      <c r="K11" s="50" t="e">
        <f t="shared" si="1"/>
        <v>#REF!</v>
      </c>
      <c r="L11" s="68"/>
      <c r="N11" s="91" t="e">
        <f>SUMIF(#REF!,"L*-Si-*-*-*-"&amp;$D$2,#REF!)</f>
        <v>#REF!</v>
      </c>
      <c r="O11" s="91" t="e">
        <f>SUMIF(#REF!,"L050*-Si-*-*-*-"&amp;$D$2,#REF!)</f>
        <v>#REF!</v>
      </c>
      <c r="P11" s="91" t="e">
        <f>SUMIF(#REF!,"L051*-Si-*-*-*-"&amp;$D$2,#REF!)</f>
        <v>#REF!</v>
      </c>
      <c r="Q11" s="91" t="e">
        <f>SUM(O11:P11)</f>
        <v>#REF!</v>
      </c>
      <c r="R11" s="91" t="e">
        <f>N11-Q11</f>
        <v>#REF!</v>
      </c>
    </row>
    <row r="12" spans="1:18" ht="39.950000000000003" customHeight="1" x14ac:dyDescent="0.25">
      <c r="A12" s="66"/>
      <c r="B12" s="48" t="s">
        <v>186</v>
      </c>
      <c r="C12" s="68"/>
      <c r="D12" s="49" t="e">
        <f>SUMIF(#REF!,"F*-Si-*-*-*-"&amp;$D$2,#REF!)</f>
        <v>#REF!</v>
      </c>
      <c r="E12" s="80"/>
      <c r="F12" s="49" t="e">
        <f>SUMIF(#REF!,"F*-Si-*-Si-*-"&amp;$D$2,#REF!)</f>
        <v>#REF!</v>
      </c>
      <c r="G12" s="80"/>
      <c r="H12" s="49" t="e">
        <f t="shared" si="0"/>
        <v>#REF!</v>
      </c>
      <c r="I12" s="89" t="e">
        <f>"Crudo (Anaco) "&amp;TEXT(Q13,"#,0")&amp;" MBD, Gas natural (LGN) "&amp;TEXT(N13,"#,0")&amp;" MBD, GLP "&amp;TEXT(O13,"#,0")&amp;" MBD y Gasolina natural "&amp;TEXT(P13,"#,0")&amp;" MBD"</f>
        <v>#REF!</v>
      </c>
      <c r="J12" s="78"/>
      <c r="K12" s="50" t="e">
        <f t="shared" si="1"/>
        <v>#REF!</v>
      </c>
      <c r="L12" s="68"/>
      <c r="N12" s="92" t="s">
        <v>617</v>
      </c>
      <c r="O12" s="92" t="s">
        <v>509</v>
      </c>
      <c r="P12" s="92" t="s">
        <v>511</v>
      </c>
      <c r="Q12" s="93" t="s">
        <v>513</v>
      </c>
      <c r="R12" s="93"/>
    </row>
    <row r="13" spans="1:18" ht="39.950000000000003" customHeight="1" x14ac:dyDescent="0.25">
      <c r="A13" s="66"/>
      <c r="B13" s="51" t="s">
        <v>38</v>
      </c>
      <c r="C13" s="68"/>
      <c r="D13" s="49"/>
      <c r="E13" s="80"/>
      <c r="F13" s="49"/>
      <c r="G13" s="80"/>
      <c r="H13" s="49">
        <f t="shared" si="0"/>
        <v>0</v>
      </c>
      <c r="I13" s="89"/>
      <c r="J13" s="78"/>
      <c r="K13" s="50">
        <f t="shared" si="1"/>
        <v>0</v>
      </c>
      <c r="L13" s="68"/>
      <c r="N13" s="91" t="e">
        <f>SUMIF(#REF!,N15&amp;"*-Si-*-*-*-"&amp;$D$2,#REF!)</f>
        <v>#REF!</v>
      </c>
      <c r="O13" s="91" t="e">
        <f>SUMIF(#REF!,O15&amp;"*-Si-*-*-*-"&amp;$D$2,#REF!)</f>
        <v>#REF!</v>
      </c>
      <c r="P13" s="91" t="e">
        <f>SUMIF(#REF!,P15&amp;"*-Si-*-*-*-"&amp;$D$2,#REF!)</f>
        <v>#REF!</v>
      </c>
      <c r="Q13" s="91" t="e">
        <f>SUMIF(#REF!,Q15&amp;"*-Si-*-*-*-"&amp;$D$2,#REF!)</f>
        <v>#REF!</v>
      </c>
      <c r="R13" s="91"/>
    </row>
    <row r="14" spans="1:18" ht="5.0999999999999996" customHeight="1" x14ac:dyDescent="0.25">
      <c r="A14" s="58"/>
      <c r="B14" s="59"/>
      <c r="C14" s="60"/>
      <c r="D14" s="61"/>
      <c r="E14" s="60"/>
      <c r="F14" s="61"/>
      <c r="G14" s="60"/>
      <c r="H14" s="62"/>
      <c r="I14" s="63"/>
      <c r="J14" s="60"/>
      <c r="K14" s="61"/>
      <c r="L14" s="60"/>
    </row>
    <row r="15" spans="1:18" x14ac:dyDescent="0.25">
      <c r="N15" s="90" t="s">
        <v>613</v>
      </c>
      <c r="O15" s="90" t="s">
        <v>614</v>
      </c>
      <c r="P15" s="90" t="s">
        <v>615</v>
      </c>
      <c r="Q15" s="94" t="s">
        <v>616</v>
      </c>
    </row>
    <row r="16" spans="1:18" x14ac:dyDescent="0.25">
      <c r="B16" s="53" t="s">
        <v>631</v>
      </c>
    </row>
    <row r="17" spans="2:2" x14ac:dyDescent="0.25">
      <c r="B17" s="53" t="s">
        <v>632</v>
      </c>
    </row>
  </sheetData>
  <mergeCells count="2">
    <mergeCell ref="B2:B3"/>
    <mergeCell ref="H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Ppto. Tesorero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2019-02-15T11:07:26Z</dcterms:modified>
</cp:coreProperties>
</file>