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INPUT DATA\"/>
    </mc:Choice>
  </mc:AlternateContent>
  <xr:revisionPtr revIDLastSave="0" documentId="13_ncr:1_{BB580C76-5014-476E-9454-D957430AF115}" xr6:coauthVersionLast="47" xr6:coauthVersionMax="47" xr10:uidLastSave="{00000000-0000-0000-0000-000000000000}"/>
  <bookViews>
    <workbookView xWindow="-110" yWindow="-110" windowWidth="19420" windowHeight="10420" activeTab="1" xr2:uid="{AB819B62-BE7F-4E43-90B4-563E4EEC716D}"/>
  </bookViews>
  <sheets>
    <sheet name="accessID" sheetId="5" r:id="rId1"/>
    <sheet name="dataset" sheetId="1" r:id="rId2"/>
    <sheet name="site" sheetId="2" r:id="rId3"/>
    <sheet name="event" sheetId="3" r:id="rId4"/>
    <sheet name="measurement" sheetId="4" r:id="rId5"/>
    <sheet name="testing condi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Q7" i="3"/>
  <c r="Q8" i="3" s="1"/>
  <c r="AC2" i="3"/>
  <c r="AC3" i="3" s="1"/>
  <c r="AC7" i="3"/>
  <c r="AC8" i="3" s="1"/>
  <c r="D7" i="2"/>
  <c r="C7" i="3"/>
  <c r="E7" i="3"/>
  <c r="C7" i="2"/>
  <c r="G7" i="4"/>
  <c r="F7" i="4"/>
  <c r="E7" i="4"/>
  <c r="D7" i="4"/>
  <c r="N7" i="4"/>
  <c r="N8" i="4" s="1"/>
  <c r="N2" i="4"/>
  <c r="N3" i="4" s="1"/>
  <c r="P2" i="2"/>
  <c r="P3" i="2" s="1"/>
  <c r="N2" i="1"/>
  <c r="N3" i="1" s="1"/>
  <c r="Q7" i="1"/>
  <c r="Q8" i="1" s="1"/>
  <c r="Q2" i="1"/>
  <c r="Q3" i="1" s="1"/>
  <c r="P7" i="1"/>
  <c r="P8" i="1" s="1"/>
  <c r="P2" i="1"/>
  <c r="P3" i="1" s="1"/>
  <c r="L7" i="1"/>
  <c r="L8" i="1" s="1"/>
  <c r="L2" i="1"/>
  <c r="L3" i="1" s="1"/>
  <c r="J7" i="1"/>
  <c r="J8" i="1" s="1"/>
  <c r="J2" i="1"/>
  <c r="J3" i="1" s="1"/>
  <c r="E7" i="1"/>
  <c r="E8" i="1" s="1"/>
  <c r="E2" i="1"/>
  <c r="E3" i="1" s="1"/>
  <c r="AB2" i="3"/>
  <c r="AB3" i="3" s="1"/>
  <c r="V2" i="3"/>
  <c r="V3" i="3" s="1"/>
  <c r="Q2" i="3"/>
  <c r="Q3" i="3" s="1"/>
  <c r="I2" i="2"/>
  <c r="I3" i="2" s="1"/>
  <c r="O2" i="2"/>
  <c r="O3" i="2" s="1"/>
  <c r="AA2" i="2"/>
  <c r="AB7" i="3"/>
  <c r="AB8" i="3" s="1"/>
  <c r="V7" i="3"/>
  <c r="V8" i="3" s="1"/>
  <c r="AA7" i="2"/>
  <c r="AA8" i="2" s="1"/>
  <c r="O7" i="2"/>
  <c r="O8" i="2" s="1"/>
  <c r="A9" i="1"/>
  <c r="I7" i="2"/>
  <c r="I8" i="2" s="1"/>
  <c r="O11" i="1"/>
  <c r="F1" i="2" l="1"/>
  <c r="B2" i="2"/>
  <c r="B4" i="2"/>
  <c r="G4" i="4" l="1"/>
  <c r="A4" i="4"/>
  <c r="A2" i="4"/>
  <c r="C4" i="4"/>
  <c r="B4" i="4"/>
  <c r="C2" i="4"/>
  <c r="B2" i="4"/>
  <c r="A2" i="3"/>
  <c r="A4" i="3"/>
  <c r="D4" i="3"/>
  <c r="B4" i="3"/>
  <c r="B2" i="3"/>
  <c r="D2" i="2"/>
  <c r="A2" i="2"/>
  <c r="F2" i="2" s="1"/>
  <c r="C11" i="2"/>
  <c r="C4" i="2" s="1"/>
  <c r="A4" i="2"/>
  <c r="C11" i="3"/>
  <c r="C2" i="3" s="1"/>
  <c r="E11" i="3"/>
  <c r="E4" i="3" s="1"/>
  <c r="D11" i="3"/>
  <c r="D2" i="3" s="1"/>
  <c r="D11" i="2"/>
  <c r="D4" i="2" s="1"/>
  <c r="E2" i="4"/>
  <c r="G2" i="4"/>
  <c r="D4" i="4"/>
  <c r="F2" i="4"/>
  <c r="A11" i="1"/>
  <c r="D5" i="3" l="1"/>
  <c r="D2" i="4"/>
  <c r="D5" i="4" s="1"/>
  <c r="E4" i="4"/>
  <c r="E5" i="4" s="1"/>
  <c r="E2" i="3"/>
  <c r="E5" i="3" s="1"/>
  <c r="C4" i="3"/>
  <c r="C5" i="3"/>
  <c r="D5" i="2"/>
  <c r="G5" i="4"/>
  <c r="C2" i="2"/>
  <c r="C5" i="2" s="1"/>
  <c r="F4" i="4"/>
  <c r="F5" i="4" s="1"/>
</calcChain>
</file>

<file path=xl/sharedStrings.xml><?xml version="1.0" encoding="utf-8"?>
<sst xmlns="http://schemas.openxmlformats.org/spreadsheetml/2006/main" count="793" uniqueCount="220">
  <si>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</si>
  <si>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</si>
  <si>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</si>
  <si>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</si>
  <si>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</si>
  <si>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</si>
  <si>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</si>
  <si>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</si>
  <si>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</si>
  <si>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</si>
  <si>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</si>
  <si>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</si>
  <si>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</si>
  <si>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</si>
  <si>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</si>
  <si>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</si>
  <si>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</si>
  <si>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</si>
  <si>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</si>
  <si>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</si>
  <si>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municipality</t>
  </si>
  <si>
    <t>locality</t>
  </si>
  <si>
    <t>verbatimLocality</t>
  </si>
  <si>
    <t>locationRemarks</t>
  </si>
  <si>
    <t>totalAreaSampledInSquareKilometers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</si>
  <si>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</si>
  <si>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</si>
  <si>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</si>
  <si>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</si>
  <si>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</si>
  <si>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</si>
  <si>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</si>
  <si>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</si>
  <si>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</si>
  <si>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</si>
  <si>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</si>
  <si>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</si>
  <si>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</si>
  <si>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</si>
  <si>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</si>
  <si>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</si>
  <si>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</si>
  <si>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</si>
  <si>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</si>
  <si>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</si>
  <si>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</si>
  <si>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</si>
  <si>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</si>
  <si>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</si>
  <si>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</si>
  <si>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</si>
  <si>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</si>
  <si>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</si>
  <si>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</si>
  <si>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</si>
  <si>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</si>
  <si>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</si>
  <si>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</si>
  <si>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</si>
  <si>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</si>
  <si>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</si>
  <si>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</si>
  <si>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</si>
  <si>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</si>
  <si>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</si>
  <si>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</si>
  <si>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</si>
  <si>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</si>
  <si>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</si>
  <si>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</si>
  <si>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</si>
  <si>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</si>
  <si>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</si>
  <si>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</si>
  <si>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</si>
  <si>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</si>
  <si>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</si>
  <si>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</si>
  <si>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</si>
  <si>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</si>
  <si>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</si>
  <si>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</si>
  <si>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</si>
  <si>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</si>
  <si>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</si>
  <si>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</si>
  <si>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</si>
  <si>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</si>
  <si>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</si>
  <si>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</si>
  <si>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</si>
  <si>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</si>
  <si>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</si>
  <si>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</si>
  <si>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</si>
  <si>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</si>
  <si>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</si>
  <si>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</si>
  <si>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</si>
  <si>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</si>
  <si>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</si>
  <si>
    <t>countryCode</t>
  </si>
  <si>
    <t>shapefileFID</t>
  </si>
  <si>
    <t>not null</t>
  </si>
  <si>
    <t>range</t>
  </si>
  <si>
    <t>range - open CB</t>
  </si>
  <si>
    <t>MAXdatasetID</t>
  </si>
  <si>
    <t>MAXsiteID</t>
  </si>
  <si>
    <t>MAXeventID</t>
  </si>
  <si>
    <t>MAXmeasurementID</t>
  </si>
  <si>
    <t>← copy the result of query in access</t>
  </si>
  <si>
    <t>CALCULATED - fill in while uploading input</t>
  </si>
  <si>
    <t>STARTING WITH 1 - fill in while creating input</t>
  </si>
  <si>
    <t>value of ID that is STARTING WITH 1 - fill in ID while creating input, no need to use formula, it will be automatically recalculated</t>
  </si>
  <si>
    <t>value of ID tha is CALCULATED - fill in while uploading input - will be automaticaly recalculated after inserting the maximum values from DB according to ID filled in when the input was created</t>
  </si>
  <si>
    <t>count</t>
  </si>
  <si>
    <t>sum</t>
  </si>
  <si>
    <t>ID checking - should be 0</t>
  </si>
  <si>
    <t>SUM of landcover types</t>
  </si>
  <si>
    <t>maximum</t>
  </si>
  <si>
    <t>codebook</t>
  </si>
  <si>
    <t>data</t>
  </si>
  <si>
    <t>CHECK - should be 0</t>
  </si>
  <si>
    <t>value of the column is added automatically</t>
  </si>
  <si>
    <t>formula</t>
  </si>
  <si>
    <t>formula - nr of decimal places</t>
  </si>
  <si>
    <t>byte</t>
  </si>
  <si>
    <t>long integer</t>
  </si>
  <si>
    <t>255 characters</t>
  </si>
  <si>
    <t>short date</t>
  </si>
  <si>
    <t>single</t>
  </si>
  <si>
    <t>integer</t>
  </si>
  <si>
    <t>short time</t>
  </si>
  <si>
    <t>double</t>
  </si>
  <si>
    <t>column name</t>
  </si>
  <si>
    <t>required</t>
  </si>
  <si>
    <t>field size</t>
  </si>
  <si>
    <t>DATASET</t>
  </si>
  <si>
    <t>value in range</t>
  </si>
  <si>
    <t>no duplicity</t>
  </si>
  <si>
    <t>single or double</t>
  </si>
  <si>
    <t>SITE</t>
  </si>
  <si>
    <t>MEASUREMENT</t>
  </si>
  <si>
    <t>duplicity</t>
  </si>
  <si>
    <t>min</t>
  </si>
  <si>
    <t>max</t>
  </si>
  <si>
    <t>EVENT</t>
  </si>
  <si>
    <t>range 0-100%</t>
  </si>
  <si>
    <t>range - month or no value</t>
  </si>
  <si>
    <t>range - day or no value</t>
  </si>
  <si>
    <t>Stores numbers from -32.768 to 32.767 (no fractions).</t>
  </si>
  <si>
    <t>(Default) Stores numbers from -2.147.483.648 to 2.147.483.647 (no fractions).</t>
  </si>
  <si>
    <t>Stores numbers from -3,402823E38 to -1,401298E-45 for negative values and from 1,401298E-45 to 3,402823E38 for positive values.</t>
  </si>
  <si>
    <t>Stores numbers from -1.79769313486231E308 to -4.94065645841247E-324 for negative values and from 4.94065645841247E-324 to 1.79769313486231E308 for positive values.</t>
  </si>
  <si>
    <t>minimum</t>
  </si>
  <si>
    <t>-1.79769313486231570E+308</t>
  </si>
  <si>
    <t>1.79769313486231E+308</t>
  </si>
  <si>
    <t>True or False</t>
  </si>
  <si>
    <t>short text lenght</t>
  </si>
  <si>
    <t>long text lenght</t>
  </si>
  <si>
    <t>65,535 characters</t>
  </si>
  <si>
    <t>if AB equals 0, than AC must be 1</t>
  </si>
  <si>
    <t>if AA equals 0, than AB must be 1</t>
  </si>
  <si>
    <t>codebook (can be added)</t>
  </si>
  <si>
    <t>The bird synusia of two villages in the Český les mountains (southwestern Bohemia)</t>
  </si>
  <si>
    <t>Pavel Řepa</t>
  </si>
  <si>
    <t>Institute of Vertebrate Biology of the Czech Academy of Sciences</t>
  </si>
  <si>
    <t>Řepa, P., 1980: The bird synusia of two villages in the Český les mountains (southwestern Bohemia). Folia Zoologica 29(2): 171-184.</t>
  </si>
  <si>
    <t>Řepa,1980-vesniceČeský les.pdf</t>
  </si>
  <si>
    <t>Diana village</t>
  </si>
  <si>
    <t>village</t>
  </si>
  <si>
    <t>Český les mountains, Tachov region, south-west Bohemia</t>
  </si>
  <si>
    <t>Diana village, sout-west of the Přimda town, Český les mountains, Tachov region, south-west Bohemia</t>
  </si>
  <si>
    <t>Kateřina village</t>
  </si>
  <si>
    <t>Kateřina village, seast of the Rozvadov town, Český les mountains, Tachov region, south-west Bohemia</t>
  </si>
  <si>
    <t>mapping of the breeding territories</t>
  </si>
  <si>
    <r>
      <t>Enemar, A., 1959: On the determination of the sizeand composition of a passerine bird population during the breeding season. A methodological study. V</t>
    </r>
    <r>
      <rPr>
        <sz val="11"/>
        <color theme="1"/>
        <rFont val="Calibri"/>
        <family val="2"/>
        <charset val="238"/>
      </rPr>
      <t>å</t>
    </r>
    <r>
      <rPr>
        <sz val="11"/>
        <color theme="1"/>
        <rFont val="Calibri"/>
        <family val="2"/>
        <charset val="238"/>
        <scheme val="minor"/>
      </rPr>
      <t>r Fågelvärld 2: 1-114.</t>
    </r>
  </si>
  <si>
    <t>Aves</t>
  </si>
  <si>
    <t>Streptopelia decaocto</t>
  </si>
  <si>
    <t>Dendrocopos major</t>
  </si>
  <si>
    <t>Jynx torquilla</t>
  </si>
  <si>
    <t>Sturnus vulgaris</t>
  </si>
  <si>
    <t>Parus major</t>
  </si>
  <si>
    <t>Cyanistes caeruleus</t>
  </si>
  <si>
    <t>Poecile palustris</t>
  </si>
  <si>
    <t>Aegithalos caudatus</t>
  </si>
  <si>
    <t>Lanius collurio</t>
  </si>
  <si>
    <t>Sitta europaea</t>
  </si>
  <si>
    <t>Certhia familiaris</t>
  </si>
  <si>
    <t>Troglodytes troglodytes</t>
  </si>
  <si>
    <t>Prunella modularis</t>
  </si>
  <si>
    <t>Turdus merula</t>
  </si>
  <si>
    <t>Turdus philomelos</t>
  </si>
  <si>
    <t>Turdus pilaris</t>
  </si>
  <si>
    <t>Erithacus rubecula</t>
  </si>
  <si>
    <t>Phoenicurus ochruros</t>
  </si>
  <si>
    <t>Phoenicurus phoenicurus</t>
  </si>
  <si>
    <t>Sylvia atricapilla</t>
  </si>
  <si>
    <t>Sylvia borin</t>
  </si>
  <si>
    <t>Curruca curruca</t>
  </si>
  <si>
    <t>Curruca communis</t>
  </si>
  <si>
    <t>Phylloscopus collybita</t>
  </si>
  <si>
    <t>Phylloscopus trochilus</t>
  </si>
  <si>
    <t>Acrocephalus scirpaceus</t>
  </si>
  <si>
    <t>Ficedula hypoleuca</t>
  </si>
  <si>
    <t>Motacilla alba</t>
  </si>
  <si>
    <t>Hirundo rustica</t>
  </si>
  <si>
    <t>Delichon urbicum</t>
  </si>
  <si>
    <t>Chloris chloris</t>
  </si>
  <si>
    <t>Carduelis carduelis</t>
  </si>
  <si>
    <t>Linaria cannabina</t>
  </si>
  <si>
    <t>Serinus serinus</t>
  </si>
  <si>
    <t>Fringilla coelebs</t>
  </si>
  <si>
    <t>Emberiza citrinella</t>
  </si>
  <si>
    <t>Emberiza schoeniclus</t>
  </si>
  <si>
    <t>Passer montanus</t>
  </si>
  <si>
    <t>Passer domesticus</t>
  </si>
  <si>
    <t>nearby the Protected Landscape Area Český les</t>
  </si>
  <si>
    <t>inside the Protected Landscape Area Český les</t>
  </si>
  <si>
    <t>WDPAID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</si>
</sst>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6"/>
      <color rgb="FFFF66FF"/>
      <name val="Calibri"/>
      <family val="2"/>
      <charset val="238"/>
    </font>
    <font>
      <u/>
      <sz val="12"/>
      <color theme="10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</cellStyleXfs>
  <cellXfs count="87">
    <xf numFmtId="0" fontId="0" fillId="0" borderId="0" xfId="0"/>
    <xf numFmtId="0" fontId="2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7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 readingOrder="1"/>
    </xf>
    <xf numFmtId="0" fontId="4" fillId="4" borderId="0" xfId="0" applyFont="1" applyFill="1"/>
    <xf numFmtId="0" fontId="9" fillId="4" borderId="0" xfId="0" applyFont="1" applyFill="1"/>
    <xf numFmtId="0" fontId="3" fillId="4" borderId="0" xfId="0" applyFont="1" applyFill="1"/>
    <xf numFmtId="0" fontId="11" fillId="0" borderId="0" xfId="0" applyFont="1"/>
    <xf numFmtId="0" fontId="0" fillId="4" borderId="0" xfId="0" applyFill="1"/>
    <xf numFmtId="0" fontId="0" fillId="5" borderId="0" xfId="0" applyFill="1"/>
    <xf numFmtId="0" fontId="13" fillId="6" borderId="1" xfId="4" applyFont="1" applyFill="1" applyBorder="1" applyAlignment="1">
      <alignment horizontal="center"/>
    </xf>
    <xf numFmtId="0" fontId="14" fillId="0" borderId="0" xfId="4" applyFont="1" applyAlignment="1">
      <alignment horizontal="left"/>
    </xf>
    <xf numFmtId="0" fontId="11" fillId="7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3" applyNumberFormat="1" applyFont="1" applyAlignment="1"/>
    <xf numFmtId="164" fontId="2" fillId="0" borderId="0" xfId="3" applyNumberFormat="1" applyFont="1"/>
    <xf numFmtId="164" fontId="2" fillId="0" borderId="0" xfId="3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5" fillId="0" borderId="0" xfId="2" applyFont="1"/>
    <xf numFmtId="1" fontId="2" fillId="0" borderId="0" xfId="0" applyNumberFormat="1" applyFont="1"/>
    <xf numFmtId="14" fontId="2" fillId="0" borderId="0" xfId="0" applyNumberFormat="1" applyFont="1"/>
    <xf numFmtId="164" fontId="2" fillId="0" borderId="0" xfId="3" applyNumberFormat="1" applyFont="1" applyAlignment="1">
      <alignment horizontal="right"/>
    </xf>
    <xf numFmtId="164" fontId="11" fillId="7" borderId="0" xfId="0" applyNumberFormat="1" applyFont="1" applyFill="1"/>
    <xf numFmtId="164" fontId="2" fillId="7" borderId="0" xfId="3" applyNumberFormat="1" applyFont="1" applyFill="1"/>
    <xf numFmtId="164" fontId="11" fillId="7" borderId="0" xfId="3" applyNumberFormat="1" applyFont="1" applyFill="1"/>
    <xf numFmtId="0" fontId="2" fillId="7" borderId="0" xfId="0" applyFont="1" applyFill="1"/>
    <xf numFmtId="0" fontId="8" fillId="5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 readingOrder="1"/>
    </xf>
    <xf numFmtId="0" fontId="8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 readingOrder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16" fillId="8" borderId="0" xfId="0" applyFont="1" applyFill="1" applyAlignment="1">
      <alignment horizontal="left" vertical="center" wrapText="1" readingOrder="1"/>
    </xf>
    <xf numFmtId="0" fontId="16" fillId="0" borderId="0" xfId="0" applyFont="1" applyAlignment="1">
      <alignment horizontal="right" vertical="center" wrapText="1" readingOrder="1"/>
    </xf>
    <xf numFmtId="0" fontId="16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1" fontId="2" fillId="0" borderId="0" xfId="3" applyNumberFormat="1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2" fillId="0" borderId="0" xfId="3" applyNumberFormat="1" applyFont="1" applyAlignment="1">
      <alignment horizontal="right" vertical="center"/>
    </xf>
    <xf numFmtId="164" fontId="2" fillId="0" borderId="0" xfId="3" applyNumberFormat="1" applyFont="1" applyAlignment="1">
      <alignment horizontal="left" vertical="center"/>
    </xf>
    <xf numFmtId="0" fontId="11" fillId="0" borderId="2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2" fillId="7" borderId="2" xfId="0" applyFont="1" applyFill="1" applyBorder="1"/>
    <xf numFmtId="0" fontId="17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6" fillId="8" borderId="0" xfId="0" applyFont="1" applyFill="1" applyAlignment="1">
      <alignment horizontal="right" vertical="center" wrapText="1" readingOrder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readingOrder="1"/>
    </xf>
    <xf numFmtId="0" fontId="16" fillId="7" borderId="0" xfId="0" applyFont="1" applyFill="1" applyAlignment="1">
      <alignment horizontal="right" vertical="center" wrapText="1"/>
    </xf>
    <xf numFmtId="0" fontId="17" fillId="7" borderId="0" xfId="0" applyFont="1" applyFill="1" applyAlignment="1">
      <alignment horizontal="right" vertical="center" wrapText="1"/>
    </xf>
    <xf numFmtId="0" fontId="16" fillId="7" borderId="0" xfId="0" applyFont="1" applyFill="1" applyAlignment="1">
      <alignment horizontal="right" vertical="center" wrapText="1" readingOrder="1"/>
    </xf>
    <xf numFmtId="0" fontId="5" fillId="7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/>
  </cellXfs>
  <cellStyles count="5">
    <cellStyle name="Čárka" xfId="3" builtinId="3"/>
    <cellStyle name="Hypertextový odkaz" xfId="2" builtinId="8"/>
    <cellStyle name="Normal_accessID" xfId="4" xr:uid="{53ECB94B-3E73-4780-A36A-49A31581359F}"/>
    <cellStyle name="Normální" xfId="0" builtinId="0"/>
    <cellStyle name="Špatně" xfId="1" builtinId="27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A1B1-7902-4763-A570-52C45CE945BD}">
  <sheetPr>
    <tabColor theme="9"/>
  </sheetPr>
  <dimension ref="B2:F12"/>
  <sheetViews>
    <sheetView workbookViewId="0">
      <selection activeCell="C2" sqref="C2"/>
    </sheetView>
  </sheetViews>
  <sheetFormatPr defaultRowHeight="14.5" x14ac:dyDescent="0.35"/>
  <cols>
    <col min="1" max="1" width="16.36328125" bestFit="1" customWidth="1"/>
    <col min="2" max="5" width="20.81640625" customWidth="1"/>
    <col min="6" max="6" width="23.81640625" bestFit="1" customWidth="1"/>
    <col min="7" max="7" width="21.1796875" bestFit="1" customWidth="1"/>
    <col min="8" max="8" width="16.08984375" bestFit="1" customWidth="1"/>
    <col min="9" max="9" width="23" bestFit="1" customWidth="1"/>
    <col min="10" max="10" width="20.81640625" bestFit="1" customWidth="1"/>
    <col min="11" max="11" width="20.1796875" bestFit="1" customWidth="1"/>
    <col min="12" max="12" width="35.1796875" bestFit="1" customWidth="1"/>
    <col min="13" max="13" width="21.1796875" bestFit="1" customWidth="1"/>
    <col min="14" max="14" width="17.453125" bestFit="1" customWidth="1"/>
    <col min="15" max="15" width="21" bestFit="1" customWidth="1"/>
    <col min="16" max="16" width="23.36328125" bestFit="1" customWidth="1"/>
    <col min="17" max="17" width="24.90625" bestFit="1" customWidth="1"/>
    <col min="18" max="18" width="22.81640625" bestFit="1" customWidth="1"/>
    <col min="19" max="19" width="18.90625" bestFit="1" customWidth="1"/>
    <col min="20" max="20" width="17" bestFit="1" customWidth="1"/>
    <col min="21" max="21" width="22.36328125" bestFit="1" customWidth="1"/>
    <col min="22" max="22" width="27.1796875" bestFit="1" customWidth="1"/>
    <col min="23" max="23" width="31" bestFit="1" customWidth="1"/>
    <col min="24" max="24" width="26.6328125" bestFit="1" customWidth="1"/>
    <col min="25" max="25" width="19.1796875" bestFit="1" customWidth="1"/>
    <col min="26" max="26" width="25.36328125" bestFit="1" customWidth="1"/>
    <col min="27" max="27" width="21.08984375" bestFit="1" customWidth="1"/>
    <col min="28" max="28" width="19.1796875" bestFit="1" customWidth="1"/>
    <col min="29" max="29" width="21.6328125" bestFit="1" customWidth="1"/>
    <col min="30" max="30" width="24.36328125" bestFit="1" customWidth="1"/>
    <col min="31" max="31" width="23.1796875" bestFit="1" customWidth="1"/>
    <col min="32" max="32" width="25.81640625" bestFit="1" customWidth="1"/>
    <col min="33" max="33" width="23.1796875" bestFit="1" customWidth="1"/>
    <col min="34" max="34" width="26" bestFit="1" customWidth="1"/>
    <col min="35" max="35" width="9.6328125" bestFit="1" customWidth="1"/>
    <col min="36" max="36" width="17.453125" bestFit="1" customWidth="1"/>
    <col min="37" max="37" width="7.08984375" bestFit="1" customWidth="1"/>
    <col min="38" max="38" width="19.90625" bestFit="1" customWidth="1"/>
    <col min="39" max="39" width="17.36328125" bestFit="1" customWidth="1"/>
    <col min="40" max="40" width="15.1796875" bestFit="1" customWidth="1"/>
    <col min="41" max="41" width="17.81640625" bestFit="1" customWidth="1"/>
    <col min="42" max="42" width="13" bestFit="1" customWidth="1"/>
    <col min="43" max="43" width="13.6328125" bestFit="1" customWidth="1"/>
  </cols>
  <sheetData>
    <row r="2" spans="2:6" x14ac:dyDescent="0.35">
      <c r="B2" s="14" t="s">
        <v>0</v>
      </c>
      <c r="C2" s="14" t="s">
        <v>16</v>
      </c>
      <c r="D2" s="14" t="s">
        <v>49</v>
      </c>
      <c r="E2" s="14" t="s">
        <v>98</v>
      </c>
      <c r="F2" s="14"/>
    </row>
    <row r="3" spans="2:6" ht="21" x14ac:dyDescent="0.5">
      <c r="B3" s="27" t="s">
        <v>106</v>
      </c>
      <c r="C3" s="27" t="s">
        <v>107</v>
      </c>
      <c r="D3" s="27" t="s">
        <v>108</v>
      </c>
      <c r="E3" s="27" t="s">
        <v>109</v>
      </c>
      <c r="F3" s="28" t="s">
        <v>110</v>
      </c>
    </row>
    <row r="4" spans="2:6" x14ac:dyDescent="0.35">
      <c r="B4">
        <v>0</v>
      </c>
      <c r="C4">
        <v>0</v>
      </c>
      <c r="D4">
        <v>0</v>
      </c>
      <c r="E4">
        <v>0</v>
      </c>
    </row>
    <row r="9" spans="2:6" ht="15.5" x14ac:dyDescent="0.35">
      <c r="B9" s="26"/>
      <c r="C9" s="24" t="s">
        <v>113</v>
      </c>
      <c r="D9" s="24"/>
      <c r="E9" s="24"/>
    </row>
    <row r="10" spans="2:6" ht="15.5" x14ac:dyDescent="0.35">
      <c r="B10" s="25"/>
      <c r="C10" s="24" t="s">
        <v>114</v>
      </c>
      <c r="D10" s="24"/>
      <c r="E10" s="24"/>
      <c r="F10" s="24"/>
    </row>
    <row r="12" spans="2:6" x14ac:dyDescent="0.35">
      <c r="B12" t="s">
        <v>124</v>
      </c>
      <c r="C12" t="s">
        <v>123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R11"/>
  <sheetViews>
    <sheetView tabSelected="1" zoomScale="85" zoomScaleNormal="85" workbookViewId="0">
      <selection activeCell="D11" sqref="D11"/>
    </sheetView>
  </sheetViews>
  <sheetFormatPr defaultRowHeight="15.5" x14ac:dyDescent="0.35"/>
  <cols>
    <col min="1" max="1" width="14.54296875" style="12" bestFit="1" customWidth="1"/>
    <col min="2" max="2" width="13.90625" style="12" bestFit="1" customWidth="1"/>
    <col min="3" max="3" width="17.453125" style="12" bestFit="1" customWidth="1"/>
    <col min="4" max="4" width="23.81640625" style="12" bestFit="1" customWidth="1"/>
    <col min="5" max="5" width="10.08984375" style="36" bestFit="1" customWidth="1"/>
    <col min="6" max="6" width="12.1796875" style="12" bestFit="1" customWidth="1"/>
    <col min="7" max="7" width="21.1796875" style="12" bestFit="1" customWidth="1"/>
    <col min="8" max="8" width="16.453125" style="12" bestFit="1" customWidth="1"/>
    <col min="9" max="9" width="11.81640625" style="12" bestFit="1" customWidth="1"/>
    <col min="10" max="10" width="12.1796875" style="12" bestFit="1" customWidth="1"/>
    <col min="11" max="11" width="15.90625" style="12" bestFit="1" customWidth="1"/>
    <col min="12" max="12" width="17.453125" style="12" bestFit="1" customWidth="1"/>
    <col min="13" max="13" width="17.1796875" style="12" bestFit="1" customWidth="1"/>
    <col min="14" max="14" width="16.81640625" style="12" bestFit="1" customWidth="1"/>
    <col min="15" max="15" width="14" style="12" customWidth="1"/>
    <col min="16" max="16" width="14.453125" style="12" bestFit="1" customWidth="1"/>
    <col min="17" max="17" width="14.81640625" style="12" bestFit="1" customWidth="1"/>
    <col min="18" max="16384" width="8.7265625" style="12"/>
  </cols>
  <sheetData>
    <row r="1" spans="1:18" x14ac:dyDescent="0.35">
      <c r="E1" s="12" t="s">
        <v>154</v>
      </c>
      <c r="J1" s="12" t="s">
        <v>154</v>
      </c>
      <c r="L1" s="12" t="s">
        <v>154</v>
      </c>
      <c r="N1" s="12" t="s">
        <v>154</v>
      </c>
      <c r="P1" s="12" t="s">
        <v>154</v>
      </c>
      <c r="Q1" s="12" t="s">
        <v>154</v>
      </c>
    </row>
    <row r="2" spans="1:18" x14ac:dyDescent="0.35">
      <c r="E2" s="36">
        <f>MIN(E$11:E$1048576)</f>
        <v>2</v>
      </c>
      <c r="J2" s="36">
        <f>MIN(J$11:J$1048576)</f>
        <v>6</v>
      </c>
      <c r="L2" s="36">
        <f>MIN(L$11:L$1048576)</f>
        <v>1</v>
      </c>
      <c r="N2" s="36">
        <f>MIN(N$11:N$1048576)</f>
        <v>1</v>
      </c>
      <c r="P2" s="36">
        <f>MIN(P$11:P$1048576)</f>
        <v>5</v>
      </c>
      <c r="Q2" s="36">
        <f>MIN(Q$11:Q$1048576)</f>
        <v>6</v>
      </c>
    </row>
    <row r="3" spans="1:18" x14ac:dyDescent="0.35">
      <c r="E3" s="79" t="str">
        <f>IF(E2&gt;0,"OK","PROBLEM")</f>
        <v>OK</v>
      </c>
      <c r="F3" s="80"/>
      <c r="G3" s="80"/>
      <c r="H3" s="80"/>
      <c r="I3" s="80"/>
      <c r="J3" s="79" t="str">
        <f>IF(J2&gt;0,"OK","PROBLEM")</f>
        <v>OK</v>
      </c>
      <c r="K3" s="80"/>
      <c r="L3" s="79" t="str">
        <f>IF(L2&gt;0,"OK","PROBLEM")</f>
        <v>OK</v>
      </c>
      <c r="M3" s="80"/>
      <c r="N3" s="79" t="str">
        <f>IF(N2&gt;0,"OK","PROBLEM")</f>
        <v>OK</v>
      </c>
      <c r="O3" s="80"/>
      <c r="P3" s="79" t="str">
        <f>IF(P2&gt;0,"OK","PROBLEM")</f>
        <v>OK</v>
      </c>
      <c r="Q3" s="79" t="str">
        <f>IF(Q2&gt;0,"OK","PROBLEM")</f>
        <v>OK</v>
      </c>
    </row>
    <row r="4" spans="1:18" x14ac:dyDescent="0.35">
      <c r="E4" s="12"/>
    </row>
    <row r="5" spans="1:18" x14ac:dyDescent="0.35">
      <c r="E5" s="36" t="s">
        <v>119</v>
      </c>
      <c r="J5" s="36" t="s">
        <v>119</v>
      </c>
      <c r="L5" s="36" t="s">
        <v>119</v>
      </c>
      <c r="P5" s="36" t="s">
        <v>119</v>
      </c>
      <c r="Q5" s="36" t="s">
        <v>119</v>
      </c>
    </row>
    <row r="6" spans="1:18" x14ac:dyDescent="0.35">
      <c r="E6" s="12">
        <v>8</v>
      </c>
      <c r="F6" s="12" t="s">
        <v>120</v>
      </c>
      <c r="J6" s="12">
        <v>24</v>
      </c>
      <c r="K6" s="12" t="s">
        <v>120</v>
      </c>
      <c r="L6" s="12">
        <v>4</v>
      </c>
      <c r="M6" s="12" t="s">
        <v>163</v>
      </c>
      <c r="P6" s="12">
        <v>6</v>
      </c>
      <c r="Q6" s="12">
        <v>6</v>
      </c>
      <c r="R6" s="12" t="s">
        <v>120</v>
      </c>
    </row>
    <row r="7" spans="1:18" x14ac:dyDescent="0.35">
      <c r="E7" s="36">
        <f>MAX(E$11:E$1048576)</f>
        <v>2</v>
      </c>
      <c r="F7" s="12" t="s">
        <v>121</v>
      </c>
      <c r="J7" s="36">
        <f>MAX(J$11:J$1048576)</f>
        <v>6</v>
      </c>
      <c r="K7" s="12" t="s">
        <v>121</v>
      </c>
      <c r="L7" s="36">
        <f>MAX(L$11:L$1048576)</f>
        <v>1</v>
      </c>
      <c r="M7" s="12" t="s">
        <v>121</v>
      </c>
      <c r="P7" s="36">
        <f>MAX(P$11:P$1048576)</f>
        <v>5</v>
      </c>
      <c r="Q7" s="36">
        <f>MAX(Q$11:Q$1048576)</f>
        <v>6</v>
      </c>
      <c r="R7" s="12" t="s">
        <v>121</v>
      </c>
    </row>
    <row r="8" spans="1:18" x14ac:dyDescent="0.35">
      <c r="A8" s="12" t="s">
        <v>106</v>
      </c>
      <c r="E8" s="81" t="str">
        <f>IF((E$6-E$7)&lt;0,"PROBLEM","OK")</f>
        <v>OK</v>
      </c>
      <c r="J8" s="81" t="str">
        <f>IF((J$6-J$7)&lt;0,"PROBLEM","OK")</f>
        <v>OK</v>
      </c>
      <c r="L8" s="81" t="str">
        <f>IF((L$6-L$7)&lt;0,"PROBLEM","OK")</f>
        <v>OK</v>
      </c>
      <c r="P8" s="81" t="str">
        <f>IF((P$6-P$7)&lt;0,"PROBLEM","OK")</f>
        <v>OK</v>
      </c>
      <c r="Q8" s="81" t="str">
        <f>IF((Q$6-Q$7)&lt;0,"PROBLEM","OK")</f>
        <v>OK</v>
      </c>
    </row>
    <row r="9" spans="1:18" x14ac:dyDescent="0.35">
      <c r="A9" s="12">
        <f>accessID!$B$4</f>
        <v>0</v>
      </c>
      <c r="J9" s="36"/>
      <c r="L9" s="36"/>
      <c r="O9" s="42" t="s">
        <v>124</v>
      </c>
      <c r="P9" s="36"/>
      <c r="Q9" s="36"/>
    </row>
    <row r="10" spans="1:18" x14ac:dyDescent="0.35">
      <c r="A10" s="16" t="s">
        <v>0</v>
      </c>
      <c r="B10" s="17" t="s">
        <v>1</v>
      </c>
      <c r="C10" s="17" t="s">
        <v>2</v>
      </c>
      <c r="D10" s="3" t="s">
        <v>3</v>
      </c>
      <c r="E10" s="16" t="s">
        <v>86</v>
      </c>
      <c r="F10" s="3" t="s">
        <v>4</v>
      </c>
      <c r="G10" s="17" t="s">
        <v>5</v>
      </c>
      <c r="H10" s="3" t="s">
        <v>6</v>
      </c>
      <c r="I10" s="1" t="s">
        <v>7</v>
      </c>
      <c r="J10" s="18" t="s">
        <v>8</v>
      </c>
      <c r="K10" s="1" t="s">
        <v>9</v>
      </c>
      <c r="L10" s="18" t="s">
        <v>10</v>
      </c>
      <c r="M10" s="19" t="s">
        <v>11</v>
      </c>
      <c r="N10" s="19" t="s">
        <v>12</v>
      </c>
      <c r="O10" s="17" t="s">
        <v>13</v>
      </c>
      <c r="P10" s="18" t="s">
        <v>14</v>
      </c>
      <c r="Q10" s="18" t="s">
        <v>15</v>
      </c>
    </row>
    <row r="11" spans="1:18" x14ac:dyDescent="0.35">
      <c r="A11" s="32">
        <f>accessID!$B$4+1</f>
        <v>1</v>
      </c>
      <c r="B11" s="12" t="s">
        <v>164</v>
      </c>
      <c r="C11" s="12" t="s">
        <v>165</v>
      </c>
      <c r="D11" s="35"/>
      <c r="E11" s="86">
        <v>2</v>
      </c>
      <c r="F11" t="s">
        <v>166</v>
      </c>
      <c r="G11" s="12" t="s">
        <v>167</v>
      </c>
      <c r="J11" s="12">
        <v>6</v>
      </c>
      <c r="L11" s="12">
        <v>1</v>
      </c>
      <c r="M11" s="12" t="s">
        <v>168</v>
      </c>
      <c r="N11" s="12">
        <v>1</v>
      </c>
      <c r="O11" s="37">
        <f ca="1">TODAY()</f>
        <v>45014</v>
      </c>
      <c r="P11" s="12">
        <v>5</v>
      </c>
      <c r="Q11" s="12">
        <v>6</v>
      </c>
    </row>
  </sheetData>
  <conditionalFormatting sqref="E8">
    <cfRule type="colorScale" priority="4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J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L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P8:Q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S29"/>
  <sheetViews>
    <sheetView zoomScale="85" zoomScaleNormal="85" workbookViewId="0">
      <selection activeCell="B11" sqref="B11"/>
    </sheetView>
  </sheetViews>
  <sheetFormatPr defaultRowHeight="15.5" x14ac:dyDescent="0.35"/>
  <cols>
    <col min="1" max="2" width="21.90625" style="31" customWidth="1"/>
    <col min="3" max="4" width="21.90625" style="32" customWidth="1"/>
    <col min="5" max="5" width="12.81640625" style="12" customWidth="1"/>
    <col min="6" max="6" width="9.81640625" style="12" bestFit="1" customWidth="1"/>
    <col min="7" max="7" width="9.1796875" style="12" bestFit="1" customWidth="1"/>
    <col min="8" max="8" width="20.453125" style="12" bestFit="1" customWidth="1"/>
    <col min="9" max="9" width="13.453125" style="12" bestFit="1" customWidth="1"/>
    <col min="10" max="11" width="12" style="12" bestFit="1" customWidth="1"/>
    <col min="12" max="12" width="16.36328125" style="12" bestFit="1" customWidth="1"/>
    <col min="13" max="13" width="17.1796875" style="12" bestFit="1" customWidth="1"/>
    <col min="14" max="14" width="36.08984375" style="12" bestFit="1" customWidth="1"/>
    <col min="15" max="15" width="38" style="12" bestFit="1" customWidth="1"/>
    <col min="16" max="16" width="17.81640625" style="12" bestFit="1" customWidth="1"/>
    <col min="17" max="17" width="17.453125" style="12" bestFit="1" customWidth="1"/>
    <col min="18" max="18" width="24" style="12" bestFit="1" customWidth="1"/>
    <col min="19" max="20" width="25.6328125" style="12" bestFit="1" customWidth="1"/>
    <col min="21" max="21" width="23.54296875" style="12" bestFit="1" customWidth="1"/>
    <col min="22" max="22" width="19.1796875" style="12" bestFit="1" customWidth="1"/>
    <col min="23" max="23" width="13.453125" style="12" bestFit="1" customWidth="1"/>
    <col min="24" max="24" width="21.6328125" style="12" bestFit="1" customWidth="1"/>
    <col min="25" max="25" width="26.81640625" style="12" bestFit="1" customWidth="1"/>
    <col min="26" max="27" width="27.36328125" style="12" bestFit="1" customWidth="1"/>
    <col min="28" max="28" width="22.08984375" style="12" bestFit="1" customWidth="1"/>
    <col min="29" max="29" width="21.1796875" style="12" bestFit="1" customWidth="1"/>
    <col min="30" max="31" width="18.90625" style="12" bestFit="1" customWidth="1"/>
    <col min="32" max="32" width="12.90625" style="12" bestFit="1" customWidth="1"/>
    <col min="33" max="34" width="20" style="12" bestFit="1" customWidth="1"/>
    <col min="35" max="35" width="19.81640625" style="12" bestFit="1" customWidth="1"/>
    <col min="36" max="37" width="16.36328125" style="12" bestFit="1" customWidth="1"/>
    <col min="38" max="39" width="18.08984375" style="12" bestFit="1" customWidth="1"/>
    <col min="40" max="41" width="20.453125" style="12" bestFit="1" customWidth="1"/>
    <col min="42" max="42" width="17.81640625" style="12" bestFit="1" customWidth="1"/>
    <col min="43" max="44" width="18.1796875" style="12" bestFit="1" customWidth="1"/>
    <col min="45" max="45" width="14.1796875" style="12" bestFit="1" customWidth="1"/>
    <col min="46" max="46" width="13.6328125" style="12" bestFit="1" customWidth="1"/>
    <col min="47" max="16384" width="8.7265625" style="12"/>
  </cols>
  <sheetData>
    <row r="1" spans="1:45" x14ac:dyDescent="0.35">
      <c r="A1" s="30" t="s">
        <v>115</v>
      </c>
      <c r="B1" s="30" t="s">
        <v>115</v>
      </c>
      <c r="C1" s="30" t="s">
        <v>115</v>
      </c>
      <c r="D1" s="30" t="s">
        <v>115</v>
      </c>
      <c r="F1" s="24">
        <f>SUM($AE$11:$AS$1048576)</f>
        <v>200</v>
      </c>
      <c r="G1" s="12" t="s">
        <v>118</v>
      </c>
      <c r="I1" s="12" t="s">
        <v>154</v>
      </c>
      <c r="O1" s="12" t="s">
        <v>154</v>
      </c>
      <c r="P1" s="12" t="s">
        <v>154</v>
      </c>
      <c r="AA1" s="12" t="s">
        <v>154</v>
      </c>
    </row>
    <row r="2" spans="1:45" x14ac:dyDescent="0.35">
      <c r="A2" s="31">
        <f>COUNT(A11:A1048576)</f>
        <v>2</v>
      </c>
      <c r="B2" s="31">
        <f>COUNT(B11:B1048576)</f>
        <v>0</v>
      </c>
      <c r="C2" s="31">
        <f>COUNT(C11:C1048576)</f>
        <v>1</v>
      </c>
      <c r="D2" s="31">
        <f>COUNT(D11:D1048576)</f>
        <v>1</v>
      </c>
      <c r="F2" s="39">
        <f>(F1/100)-A2</f>
        <v>0</v>
      </c>
      <c r="G2" s="42" t="s">
        <v>122</v>
      </c>
      <c r="H2" s="42"/>
      <c r="I2" s="36">
        <f>MIN(I$11:I$1048576)</f>
        <v>203</v>
      </c>
      <c r="O2" s="36">
        <f>MIN(O$11:O$1048576)</f>
        <v>1</v>
      </c>
      <c r="P2" s="36">
        <f>MIN(P$11:P$1048576)</f>
        <v>1</v>
      </c>
      <c r="AA2" s="36">
        <f>MIN(AA$11:AA$1048576)</f>
        <v>0</v>
      </c>
      <c r="AB2" s="36"/>
    </row>
    <row r="3" spans="1:45" x14ac:dyDescent="0.35">
      <c r="A3" s="30" t="s">
        <v>116</v>
      </c>
      <c r="B3" s="30" t="s">
        <v>116</v>
      </c>
      <c r="C3" s="30" t="s">
        <v>116</v>
      </c>
      <c r="D3" s="30" t="s">
        <v>116</v>
      </c>
      <c r="I3" s="79" t="str">
        <f>IF(I2&gt;0,"OK","PROBLEM")</f>
        <v>OK</v>
      </c>
      <c r="J3" s="80"/>
      <c r="K3" s="80"/>
      <c r="L3" s="80"/>
      <c r="M3" s="80"/>
      <c r="N3" s="80"/>
      <c r="O3" s="79" t="str">
        <f>IF(O2&gt;0,"OK","PROBLEM")</f>
        <v>OK</v>
      </c>
      <c r="P3" s="79" t="str">
        <f>IF(P2&gt;0,"OK","PROBLEM")</f>
        <v>OK</v>
      </c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79"/>
    </row>
    <row r="4" spans="1:45" x14ac:dyDescent="0.35">
      <c r="A4" s="32">
        <f>SUM(A11:A1048576)</f>
        <v>3</v>
      </c>
      <c r="B4" s="32">
        <f>SUM(B11:B1048576)</f>
        <v>0</v>
      </c>
      <c r="C4" s="32">
        <f>SUM(C11:C1048576)</f>
        <v>1</v>
      </c>
      <c r="D4" s="32">
        <f>SUM(D11:D1048576)</f>
        <v>1</v>
      </c>
      <c r="I4" s="24"/>
      <c r="O4" s="24"/>
      <c r="P4" s="24"/>
      <c r="AB4" s="24"/>
    </row>
    <row r="5" spans="1:45" x14ac:dyDescent="0.35">
      <c r="A5" s="83" t="s">
        <v>117</v>
      </c>
      <c r="B5" s="83"/>
      <c r="C5" s="39">
        <f>(accessID!$C$4*site!$C$2+$A$4)-$C$4</f>
        <v>2</v>
      </c>
      <c r="D5" s="39">
        <f>(accessID!$B$4*site!$D$2+$A$2)-$D$4</f>
        <v>1</v>
      </c>
      <c r="I5" s="36" t="s">
        <v>119</v>
      </c>
      <c r="O5" s="36" t="s">
        <v>119</v>
      </c>
      <c r="AA5" s="36" t="s">
        <v>119</v>
      </c>
      <c r="AB5" s="36"/>
    </row>
    <row r="6" spans="1:45" x14ac:dyDescent="0.35">
      <c r="A6" s="12"/>
      <c r="B6" s="12"/>
      <c r="C6" s="12" t="s">
        <v>107</v>
      </c>
      <c r="D6" s="12" t="s">
        <v>106</v>
      </c>
      <c r="I6" s="12">
        <v>894</v>
      </c>
      <c r="J6" s="12" t="s">
        <v>120</v>
      </c>
      <c r="O6" s="12">
        <v>3</v>
      </c>
      <c r="P6" s="12" t="s">
        <v>120</v>
      </c>
      <c r="AA6" s="12">
        <v>1</v>
      </c>
      <c r="AC6" s="12" t="s">
        <v>163</v>
      </c>
    </row>
    <row r="7" spans="1:45" x14ac:dyDescent="0.35">
      <c r="C7" s="12">
        <f>accessID!$C$4</f>
        <v>0</v>
      </c>
      <c r="D7" s="12">
        <f>accessID!$B$4</f>
        <v>0</v>
      </c>
      <c r="I7" s="36">
        <f>MAX(I$11:I$1048576)</f>
        <v>203</v>
      </c>
      <c r="J7" s="12" t="s">
        <v>121</v>
      </c>
      <c r="O7" s="36">
        <f>MAX(O$11:O$1048576)</f>
        <v>1</v>
      </c>
      <c r="P7" s="12" t="s">
        <v>121</v>
      </c>
      <c r="AA7" s="36">
        <f>MAX(AA$11:AA$1048576)</f>
        <v>1</v>
      </c>
      <c r="AB7" s="36"/>
      <c r="AC7" s="12" t="s">
        <v>121</v>
      </c>
    </row>
    <row r="8" spans="1:45" x14ac:dyDescent="0.35">
      <c r="A8" s="12"/>
      <c r="B8" s="12"/>
      <c r="C8" s="12"/>
      <c r="D8" s="12"/>
      <c r="E8" s="24"/>
      <c r="F8" s="24"/>
      <c r="G8" s="24"/>
      <c r="H8" s="24"/>
      <c r="I8" s="81" t="str">
        <f>IF((I$6-I$7)&lt;0,"PROBLEM","OK")</f>
        <v>OK</v>
      </c>
      <c r="O8" s="81" t="str">
        <f>IF((O$6-O$7)&lt;0,"PROBLEM","OK")</f>
        <v>OK</v>
      </c>
      <c r="U8" s="12" t="s">
        <v>125</v>
      </c>
      <c r="AA8" s="81" t="str">
        <f>IF((AA$6-AA$7)&lt;0,"PROBLEM","OK")</f>
        <v>OK</v>
      </c>
      <c r="AB8" s="81"/>
    </row>
    <row r="9" spans="1:45" x14ac:dyDescent="0.35">
      <c r="A9" s="82" t="s">
        <v>112</v>
      </c>
      <c r="B9" s="82"/>
      <c r="C9" s="82" t="s">
        <v>111</v>
      </c>
      <c r="D9" s="82"/>
      <c r="AA9" s="83" t="s">
        <v>162</v>
      </c>
      <c r="AB9" s="83"/>
    </row>
    <row r="10" spans="1:45" x14ac:dyDescent="0.35">
      <c r="A10" s="43" t="s">
        <v>16</v>
      </c>
      <c r="B10" s="48" t="s">
        <v>17</v>
      </c>
      <c r="C10" s="44" t="s">
        <v>16</v>
      </c>
      <c r="D10" s="45" t="s">
        <v>0</v>
      </c>
      <c r="E10" s="8" t="s">
        <v>17</v>
      </c>
      <c r="F10" s="1" t="s">
        <v>18</v>
      </c>
      <c r="G10" s="20" t="s">
        <v>87</v>
      </c>
      <c r="H10" s="20" t="s">
        <v>19</v>
      </c>
      <c r="I10" s="18" t="s">
        <v>101</v>
      </c>
      <c r="J10" s="1" t="s">
        <v>20</v>
      </c>
      <c r="K10" s="1" t="s">
        <v>21</v>
      </c>
      <c r="L10" s="19" t="s">
        <v>22</v>
      </c>
      <c r="M10" s="1" t="s">
        <v>23</v>
      </c>
      <c r="N10" s="19" t="s">
        <v>24</v>
      </c>
      <c r="O10" s="18" t="s">
        <v>88</v>
      </c>
      <c r="P10" s="18" t="s">
        <v>89</v>
      </c>
      <c r="Q10" s="21" t="s">
        <v>102</v>
      </c>
      <c r="R10" s="1" t="s">
        <v>25</v>
      </c>
      <c r="S10" s="1" t="s">
        <v>26</v>
      </c>
      <c r="T10" s="1" t="s">
        <v>27</v>
      </c>
      <c r="U10" s="1" t="s">
        <v>28</v>
      </c>
      <c r="V10" s="1" t="s">
        <v>29</v>
      </c>
      <c r="W10" s="1" t="s">
        <v>30</v>
      </c>
      <c r="X10" s="1" t="s">
        <v>31</v>
      </c>
      <c r="Y10" s="1" t="s">
        <v>32</v>
      </c>
      <c r="Z10" s="1" t="s">
        <v>33</v>
      </c>
      <c r="AA10" s="16" t="s">
        <v>34</v>
      </c>
      <c r="AB10" s="9" t="s">
        <v>219</v>
      </c>
      <c r="AC10" s="6" t="s">
        <v>35</v>
      </c>
      <c r="AD10" s="7" t="s">
        <v>36</v>
      </c>
      <c r="AE10" s="3" t="s">
        <v>37</v>
      </c>
      <c r="AF10" s="3" t="s">
        <v>38</v>
      </c>
      <c r="AG10" s="3" t="s">
        <v>84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85</v>
      </c>
      <c r="AM10" s="3" t="s">
        <v>43</v>
      </c>
      <c r="AN10" s="3" t="s">
        <v>44</v>
      </c>
      <c r="AO10" s="3" t="s">
        <v>91</v>
      </c>
      <c r="AP10" s="3" t="s">
        <v>45</v>
      </c>
      <c r="AQ10" s="3" t="s">
        <v>46</v>
      </c>
      <c r="AR10" s="3" t="s">
        <v>47</v>
      </c>
      <c r="AS10" s="3" t="s">
        <v>48</v>
      </c>
    </row>
    <row r="11" spans="1:45" x14ac:dyDescent="0.35">
      <c r="A11" s="33">
        <v>1</v>
      </c>
      <c r="B11" s="33"/>
      <c r="C11" s="32">
        <f>accessID!$C$4+$A11</f>
        <v>1</v>
      </c>
      <c r="D11" s="32">
        <f>accessID!$B$4+1</f>
        <v>1</v>
      </c>
      <c r="E11" s="34"/>
      <c r="F11" s="12" t="s">
        <v>169</v>
      </c>
      <c r="G11" s="12">
        <v>1</v>
      </c>
      <c r="H11" s="12" t="s">
        <v>170</v>
      </c>
      <c r="I11">
        <v>203</v>
      </c>
      <c r="K11" s="12" t="s">
        <v>171</v>
      </c>
      <c r="L11" s="12" t="s">
        <v>172</v>
      </c>
      <c r="M11" s="12" t="s">
        <v>218</v>
      </c>
      <c r="N11" s="12">
        <v>6.3600000000000004E-2</v>
      </c>
      <c r="O11" s="12">
        <v>1</v>
      </c>
      <c r="P11" s="12">
        <v>1</v>
      </c>
      <c r="Q11" s="12">
        <v>165</v>
      </c>
      <c r="Y11" s="12">
        <v>540</v>
      </c>
      <c r="Z11" s="12">
        <v>540</v>
      </c>
      <c r="AA11" s="12">
        <v>1</v>
      </c>
      <c r="AB11" s="85">
        <v>344535</v>
      </c>
      <c r="AE11" s="12">
        <v>80</v>
      </c>
      <c r="AF11" s="12">
        <v>2</v>
      </c>
      <c r="AH11" s="12">
        <v>10</v>
      </c>
      <c r="AK11" s="12">
        <v>5</v>
      </c>
      <c r="AR11" s="12">
        <v>3</v>
      </c>
    </row>
    <row r="12" spans="1:45" x14ac:dyDescent="0.35">
      <c r="A12" s="32">
        <v>2</v>
      </c>
      <c r="B12" s="32"/>
      <c r="F12" s="12" t="s">
        <v>173</v>
      </c>
      <c r="G12" s="12">
        <v>1</v>
      </c>
      <c r="H12" s="12" t="s">
        <v>170</v>
      </c>
      <c r="I12">
        <v>203</v>
      </c>
      <c r="K12" s="12" t="s">
        <v>171</v>
      </c>
      <c r="L12" s="12" t="s">
        <v>174</v>
      </c>
      <c r="M12" s="12" t="s">
        <v>217</v>
      </c>
      <c r="N12" s="12">
        <v>0.1174</v>
      </c>
      <c r="O12" s="12">
        <v>1</v>
      </c>
      <c r="P12" s="12">
        <v>1</v>
      </c>
      <c r="Q12" s="12">
        <v>166</v>
      </c>
      <c r="Y12" s="12">
        <v>510</v>
      </c>
      <c r="Z12" s="12">
        <v>520</v>
      </c>
      <c r="AA12" s="12">
        <v>0</v>
      </c>
      <c r="AB12" s="85"/>
      <c r="AE12" s="12">
        <v>70</v>
      </c>
      <c r="AF12" s="12">
        <v>5</v>
      </c>
      <c r="AH12" s="12">
        <v>10</v>
      </c>
      <c r="AL12" s="12">
        <v>5</v>
      </c>
      <c r="AP12" s="12">
        <v>5</v>
      </c>
      <c r="AR12" s="12">
        <v>5</v>
      </c>
    </row>
    <row r="13" spans="1:45" x14ac:dyDescent="0.35">
      <c r="A13" s="32"/>
      <c r="B13" s="32"/>
      <c r="I13"/>
    </row>
    <row r="14" spans="1:45" x14ac:dyDescent="0.35">
      <c r="A14" s="32"/>
      <c r="B14" s="32"/>
      <c r="I14"/>
    </row>
    <row r="15" spans="1:45" x14ac:dyDescent="0.35">
      <c r="A15" s="32"/>
      <c r="B15" s="32"/>
      <c r="I15"/>
    </row>
    <row r="16" spans="1:45" x14ac:dyDescent="0.35">
      <c r="A16" s="32"/>
      <c r="B16" s="32"/>
      <c r="I16"/>
    </row>
    <row r="17" spans="1:9" x14ac:dyDescent="0.35">
      <c r="A17" s="32"/>
      <c r="B17" s="32"/>
      <c r="I17"/>
    </row>
    <row r="18" spans="1:9" x14ac:dyDescent="0.35">
      <c r="A18" s="32"/>
      <c r="B18" s="32"/>
      <c r="I18"/>
    </row>
    <row r="19" spans="1:9" x14ac:dyDescent="0.35">
      <c r="A19" s="32"/>
      <c r="B19" s="32"/>
      <c r="I19"/>
    </row>
    <row r="20" spans="1:9" x14ac:dyDescent="0.35">
      <c r="A20" s="32"/>
      <c r="B20" s="32"/>
      <c r="I20"/>
    </row>
    <row r="21" spans="1:9" x14ac:dyDescent="0.35">
      <c r="A21" s="32"/>
      <c r="B21" s="32"/>
      <c r="I21"/>
    </row>
    <row r="22" spans="1:9" x14ac:dyDescent="0.35">
      <c r="A22" s="32"/>
      <c r="B22" s="32"/>
      <c r="I22"/>
    </row>
    <row r="23" spans="1:9" x14ac:dyDescent="0.35">
      <c r="A23" s="32"/>
      <c r="B23" s="32"/>
      <c r="I23"/>
    </row>
    <row r="24" spans="1:9" x14ac:dyDescent="0.35">
      <c r="A24" s="32"/>
      <c r="B24" s="32"/>
      <c r="I24"/>
    </row>
    <row r="25" spans="1:9" x14ac:dyDescent="0.35">
      <c r="A25" s="32"/>
      <c r="B25" s="32"/>
      <c r="I25"/>
    </row>
    <row r="26" spans="1:9" x14ac:dyDescent="0.35">
      <c r="A26" s="32"/>
      <c r="B26" s="32"/>
      <c r="I26"/>
    </row>
    <row r="27" spans="1:9" x14ac:dyDescent="0.35">
      <c r="A27" s="32"/>
      <c r="B27" s="32"/>
      <c r="I27"/>
    </row>
    <row r="28" spans="1:9" x14ac:dyDescent="0.35">
      <c r="A28" s="32"/>
      <c r="B28" s="32"/>
    </row>
    <row r="29" spans="1:9" x14ac:dyDescent="0.35">
      <c r="A29" s="32"/>
      <c r="B29" s="32"/>
    </row>
  </sheetData>
  <mergeCells count="4">
    <mergeCell ref="C9:D9"/>
    <mergeCell ref="A9:B9"/>
    <mergeCell ref="A5:B5"/>
    <mergeCell ref="AA9:AB9"/>
  </mergeCells>
  <conditionalFormatting sqref="AA8:AB8">
    <cfRule type="colorScale" priority="3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O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I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dataValidations count="3">
    <dataValidation type="whole" allowBlank="1" showInputMessage="1" showErrorMessage="1" sqref="AA11:AA1048576" xr:uid="{DC7DD99F-0C8B-43F9-995E-0496F6DA5B75}">
      <formula1>0</formula1>
      <formula2>1</formula2>
    </dataValidation>
    <dataValidation type="whole" allowBlank="1" showInputMessage="1" showErrorMessage="1" sqref="AE11:AS1048576" xr:uid="{C007815C-FA56-4D6B-8968-00BC8C020D70}">
      <formula1>0</formula1>
      <formula2>100</formula2>
    </dataValidation>
    <dataValidation type="whole" allowBlank="1" showInputMessage="1" showErrorMessage="1" sqref="I11:I1048576" xr:uid="{A64DF894-4121-41FA-A3B7-C1323C09D578}">
      <formula1>1</formula1>
      <formula2>894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L22"/>
  <sheetViews>
    <sheetView zoomScale="85" zoomScaleNormal="85" workbookViewId="0">
      <selection activeCell="L11" sqref="L11"/>
    </sheetView>
  </sheetViews>
  <sheetFormatPr defaultRowHeight="15.5" x14ac:dyDescent="0.35"/>
  <cols>
    <col min="1" max="2" width="23.1796875" style="32" customWidth="1"/>
    <col min="3" max="5" width="13.7265625" style="32" customWidth="1"/>
    <col min="6" max="6" width="9.1796875" style="12" bestFit="1" customWidth="1"/>
    <col min="7" max="7" width="11.1796875" style="12" bestFit="1" customWidth="1"/>
    <col min="8" max="8" width="8.54296875" style="12" bestFit="1" customWidth="1"/>
    <col min="9" max="9" width="8.36328125" style="12" bestFit="1" customWidth="1"/>
    <col min="10" max="10" width="10.453125" style="12" bestFit="1" customWidth="1"/>
    <col min="11" max="11" width="7.81640625" style="12" bestFit="1" customWidth="1"/>
    <col min="12" max="12" width="10.1796875" style="12" bestFit="1" customWidth="1"/>
    <col min="13" max="13" width="9.6328125" style="12" bestFit="1" customWidth="1"/>
    <col min="14" max="14" width="8.81640625" style="12" bestFit="1" customWidth="1"/>
    <col min="15" max="15" width="16.36328125" style="12" bestFit="1" customWidth="1"/>
    <col min="16" max="16" width="14.08984375" style="12" bestFit="1" customWidth="1"/>
    <col min="17" max="17" width="20.1796875" style="12" customWidth="1"/>
    <col min="18" max="18" width="16.90625" style="12" customWidth="1"/>
    <col min="19" max="19" width="17.08984375" style="12" bestFit="1" customWidth="1"/>
    <col min="20" max="20" width="11.1796875" style="12" bestFit="1" customWidth="1"/>
    <col min="21" max="21" width="14.08984375" style="12" bestFit="1" customWidth="1"/>
    <col min="22" max="22" width="16.81640625" style="12" customWidth="1"/>
    <col min="23" max="23" width="22.6328125" style="12" bestFit="1" customWidth="1"/>
    <col min="24" max="24" width="27.6328125" style="12" bestFit="1" customWidth="1"/>
    <col min="25" max="25" width="31.54296875" style="12" bestFit="1" customWidth="1"/>
    <col min="26" max="26" width="21.453125" style="12" bestFit="1" customWidth="1"/>
    <col min="27" max="27" width="18.81640625" style="12" bestFit="1" customWidth="1"/>
    <col min="28" max="28" width="24.81640625" style="12" bestFit="1" customWidth="1"/>
    <col min="29" max="29" width="19.81640625" style="12" customWidth="1"/>
    <col min="30" max="30" width="19.81640625" style="12" bestFit="1" customWidth="1"/>
    <col min="31" max="31" width="21.90625" style="12" bestFit="1" customWidth="1"/>
    <col min="32" max="32" width="24.6328125" style="12" bestFit="1" customWidth="1"/>
    <col min="33" max="33" width="21.90625" style="12" customWidth="1"/>
    <col min="34" max="34" width="23.90625" style="12" customWidth="1"/>
    <col min="35" max="35" width="23.6328125" style="12" bestFit="1" customWidth="1"/>
    <col min="36" max="36" width="26.453125" style="12" bestFit="1" customWidth="1"/>
    <col min="37" max="37" width="9.81640625" style="12" bestFit="1" customWidth="1"/>
    <col min="38" max="38" width="12.54296875" style="12" bestFit="1" customWidth="1"/>
    <col min="39" max="16384" width="8.7265625" style="12"/>
  </cols>
  <sheetData>
    <row r="1" spans="1:38" x14ac:dyDescent="0.35">
      <c r="A1" s="30" t="s">
        <v>115</v>
      </c>
      <c r="B1" s="30" t="s">
        <v>115</v>
      </c>
      <c r="C1" s="30" t="s">
        <v>115</v>
      </c>
      <c r="D1" s="30" t="s">
        <v>115</v>
      </c>
      <c r="E1" s="30" t="s">
        <v>115</v>
      </c>
      <c r="Q1" s="12" t="s">
        <v>154</v>
      </c>
      <c r="V1" s="12" t="s">
        <v>154</v>
      </c>
      <c r="AB1" s="12" t="s">
        <v>154</v>
      </c>
      <c r="AC1" s="12" t="s">
        <v>154</v>
      </c>
    </row>
    <row r="2" spans="1:38" x14ac:dyDescent="0.35">
      <c r="A2" s="31">
        <f>COUNT(A10:A1048576)</f>
        <v>6</v>
      </c>
      <c r="B2" s="31">
        <f>COUNT(B10:B1048576)</f>
        <v>6</v>
      </c>
      <c r="C2" s="31">
        <f>COUNT(C10:C1048576)</f>
        <v>1</v>
      </c>
      <c r="D2" s="31">
        <f>COUNT(D10:D1048576)</f>
        <v>1</v>
      </c>
      <c r="E2" s="31">
        <f>COUNT(E10:E1048576)</f>
        <v>1</v>
      </c>
      <c r="Q2" s="36">
        <f>MIN(Q$11:Q$1048576)</f>
        <v>1</v>
      </c>
      <c r="V2" s="36">
        <f>MIN(V$11:V$1048576)</f>
        <v>2</v>
      </c>
      <c r="AB2" s="36">
        <f>MIN(AB$11:AB$1048576)</f>
        <v>1</v>
      </c>
      <c r="AC2" s="36">
        <f>MIN(AC$11:AC$1048576)</f>
        <v>4</v>
      </c>
    </row>
    <row r="3" spans="1:38" x14ac:dyDescent="0.35">
      <c r="A3" s="30" t="s">
        <v>116</v>
      </c>
      <c r="B3" s="30" t="s">
        <v>116</v>
      </c>
      <c r="C3" s="30" t="s">
        <v>116</v>
      </c>
      <c r="D3" s="30" t="s">
        <v>116</v>
      </c>
      <c r="E3" s="30" t="s">
        <v>116</v>
      </c>
      <c r="Q3" s="79" t="str">
        <f>IF(Q2&gt;0,"OK","PROBLEM")</f>
        <v>OK</v>
      </c>
      <c r="V3" s="79" t="str">
        <f>IF(V2&gt;0,"OK","PROBLEM")</f>
        <v>OK</v>
      </c>
      <c r="AB3" s="79" t="str">
        <f>IF(AB2&gt;-1,"OK","PROBLEM")</f>
        <v>OK</v>
      </c>
      <c r="AC3" s="79" t="str">
        <f>IF(AC2&gt;0,"OK","PROBLEM")</f>
        <v>OK</v>
      </c>
    </row>
    <row r="4" spans="1:38" x14ac:dyDescent="0.35">
      <c r="A4" s="32">
        <f>SUM(A10:A1048576)</f>
        <v>21</v>
      </c>
      <c r="B4" s="32">
        <f>SUM(B10:B1048576)</f>
        <v>9</v>
      </c>
      <c r="C4" s="32">
        <f>SUM(C10:C1048576)</f>
        <v>1</v>
      </c>
      <c r="D4" s="32">
        <f>SUM(D10:D1048576)</f>
        <v>1</v>
      </c>
      <c r="E4" s="32">
        <f>SUM(E10:E1048576)</f>
        <v>1</v>
      </c>
    </row>
    <row r="5" spans="1:38" x14ac:dyDescent="0.35">
      <c r="A5" s="40"/>
      <c r="B5" s="29" t="s">
        <v>117</v>
      </c>
      <c r="C5" s="41">
        <f>(accessID!$D$4*$C$2+$A$4)-$C$4</f>
        <v>20</v>
      </c>
      <c r="D5" s="41">
        <f>(accessID!$B$4*$D$2+$A$2)-$D$4</f>
        <v>5</v>
      </c>
      <c r="E5" s="41">
        <f>(accessID!$C$4*$E$2+$B$4)-$E$4</f>
        <v>8</v>
      </c>
      <c r="Q5" s="36" t="s">
        <v>119</v>
      </c>
      <c r="V5" s="36" t="s">
        <v>119</v>
      </c>
      <c r="AB5" s="36" t="s">
        <v>119</v>
      </c>
      <c r="AC5" s="36" t="s">
        <v>119</v>
      </c>
    </row>
    <row r="6" spans="1:38" x14ac:dyDescent="0.35">
      <c r="C6" s="12" t="s">
        <v>108</v>
      </c>
      <c r="D6" s="12" t="s">
        <v>106</v>
      </c>
      <c r="E6" s="12" t="s">
        <v>107</v>
      </c>
      <c r="F6" s="32"/>
      <c r="Q6" s="12">
        <v>7</v>
      </c>
      <c r="R6" s="12" t="s">
        <v>120</v>
      </c>
      <c r="V6" s="12">
        <v>19</v>
      </c>
      <c r="W6" s="12" t="s">
        <v>163</v>
      </c>
      <c r="AB6" s="12">
        <v>1</v>
      </c>
      <c r="AC6" s="12">
        <v>5</v>
      </c>
      <c r="AD6" s="12" t="s">
        <v>163</v>
      </c>
    </row>
    <row r="7" spans="1:38" x14ac:dyDescent="0.35">
      <c r="A7" s="12"/>
      <c r="B7" s="12"/>
      <c r="C7" s="12">
        <f>accessID!$D$4</f>
        <v>0</v>
      </c>
      <c r="D7" s="12">
        <f>accessID!$B$4</f>
        <v>0</v>
      </c>
      <c r="E7" s="12">
        <f>accessID!$C$4</f>
        <v>0</v>
      </c>
      <c r="F7" s="32"/>
      <c r="Q7" s="36">
        <f>MAX(Q$11:Q$1048576)</f>
        <v>1</v>
      </c>
      <c r="R7" s="12" t="s">
        <v>121</v>
      </c>
      <c r="V7" s="36">
        <f>MAX(V$11:V$1048576)</f>
        <v>2</v>
      </c>
      <c r="W7" s="12" t="s">
        <v>121</v>
      </c>
      <c r="AB7" s="36">
        <f>MAX(AB$11:AB$1048576)</f>
        <v>1</v>
      </c>
      <c r="AC7" s="36">
        <f>MAX(AC$11:AC$1048576)</f>
        <v>4</v>
      </c>
      <c r="AD7" s="12" t="s">
        <v>121</v>
      </c>
    </row>
    <row r="8" spans="1:38" x14ac:dyDescent="0.35">
      <c r="A8" s="12"/>
      <c r="B8" s="12"/>
      <c r="C8" s="12"/>
      <c r="D8" s="12"/>
      <c r="E8" s="12"/>
      <c r="Q8" s="81" t="str">
        <f>IF((Q$6-Q$7)&lt;0,"PROBLEM","OK")</f>
        <v>OK</v>
      </c>
      <c r="V8" s="81" t="str">
        <f>IF((V$6-V$7)&lt;0,"PROBLEM","OK")</f>
        <v>OK</v>
      </c>
      <c r="AB8" s="81" t="str">
        <f>IF((AB$6-AB$7)&lt;0,"PROBLEM","OK")</f>
        <v>OK</v>
      </c>
      <c r="AC8" s="81" t="str">
        <f>IF((AC$6-AC$7)&lt;0,"PROBLEM","OK")</f>
        <v>OK</v>
      </c>
    </row>
    <row r="9" spans="1:38" x14ac:dyDescent="0.35">
      <c r="A9" s="84" t="s">
        <v>112</v>
      </c>
      <c r="B9" s="84"/>
      <c r="C9" s="84" t="s">
        <v>111</v>
      </c>
      <c r="D9" s="84"/>
      <c r="E9" s="84"/>
      <c r="F9" s="24"/>
      <c r="G9" s="24"/>
      <c r="AB9" s="83" t="s">
        <v>161</v>
      </c>
      <c r="AC9" s="83"/>
    </row>
    <row r="10" spans="1:38" x14ac:dyDescent="0.35">
      <c r="A10" s="43" t="s">
        <v>49</v>
      </c>
      <c r="B10" s="46" t="s">
        <v>16</v>
      </c>
      <c r="C10" s="44" t="s">
        <v>49</v>
      </c>
      <c r="D10" s="47" t="s">
        <v>0</v>
      </c>
      <c r="E10" s="47" t="s">
        <v>16</v>
      </c>
      <c r="F10" s="19" t="s">
        <v>50</v>
      </c>
      <c r="G10" s="1" t="s">
        <v>51</v>
      </c>
      <c r="H10" s="1" t="s">
        <v>52</v>
      </c>
      <c r="I10" s="17" t="s">
        <v>53</v>
      </c>
      <c r="J10" s="3" t="s">
        <v>54</v>
      </c>
      <c r="K10" s="3" t="s">
        <v>55</v>
      </c>
      <c r="L10" s="2" t="s">
        <v>56</v>
      </c>
      <c r="M10" s="7" t="s">
        <v>57</v>
      </c>
      <c r="N10" s="7" t="s">
        <v>58</v>
      </c>
      <c r="O10" s="3" t="s">
        <v>59</v>
      </c>
      <c r="P10" s="3" t="s">
        <v>76</v>
      </c>
      <c r="Q10" s="16" t="s">
        <v>92</v>
      </c>
      <c r="R10" s="9" t="s">
        <v>93</v>
      </c>
      <c r="S10" s="3" t="s">
        <v>60</v>
      </c>
      <c r="T10" s="4" t="s">
        <v>61</v>
      </c>
      <c r="U10" s="1" t="s">
        <v>62</v>
      </c>
      <c r="V10" s="16" t="s">
        <v>94</v>
      </c>
      <c r="W10" s="3" t="s">
        <v>63</v>
      </c>
      <c r="X10" s="5" t="s">
        <v>64</v>
      </c>
      <c r="Y10" s="10" t="s">
        <v>65</v>
      </c>
      <c r="Z10" s="16" t="s">
        <v>66</v>
      </c>
      <c r="AA10" s="16" t="s">
        <v>67</v>
      </c>
      <c r="AB10" s="16" t="s">
        <v>68</v>
      </c>
      <c r="AC10" s="11" t="s">
        <v>95</v>
      </c>
      <c r="AD10" s="3" t="s">
        <v>69</v>
      </c>
      <c r="AE10" s="12" t="s">
        <v>70</v>
      </c>
      <c r="AF10" s="3" t="s">
        <v>71</v>
      </c>
      <c r="AG10" s="13" t="s">
        <v>96</v>
      </c>
      <c r="AH10" s="13" t="s">
        <v>97</v>
      </c>
      <c r="AI10" s="12" t="s">
        <v>72</v>
      </c>
      <c r="AJ10" s="12" t="s">
        <v>73</v>
      </c>
      <c r="AK10" s="3" t="s">
        <v>74</v>
      </c>
      <c r="AL10" s="3" t="s">
        <v>75</v>
      </c>
    </row>
    <row r="11" spans="1:38" x14ac:dyDescent="0.35">
      <c r="A11" s="32">
        <v>1</v>
      </c>
      <c r="B11" s="32">
        <v>1</v>
      </c>
      <c r="C11" s="32">
        <f>accessID!$D$4+$A11</f>
        <v>1</v>
      </c>
      <c r="D11" s="32">
        <f>accessID!$B$4+1</f>
        <v>1</v>
      </c>
      <c r="E11" s="32">
        <f>accessID!$C$4+$B11</f>
        <v>1</v>
      </c>
      <c r="F11" s="12">
        <v>1974</v>
      </c>
      <c r="G11" s="12">
        <v>3</v>
      </c>
      <c r="H11" s="12">
        <v>15</v>
      </c>
      <c r="I11" s="12">
        <v>1974</v>
      </c>
      <c r="J11" s="12">
        <v>6</v>
      </c>
      <c r="K11" s="12">
        <v>15</v>
      </c>
      <c r="Q11" s="12">
        <v>1</v>
      </c>
      <c r="R11" s="12">
        <v>1</v>
      </c>
      <c r="V11" s="12">
        <v>2</v>
      </c>
      <c r="W11" s="12" t="s">
        <v>175</v>
      </c>
      <c r="Y11" t="s">
        <v>176</v>
      </c>
      <c r="Z11" s="12">
        <v>0</v>
      </c>
      <c r="AA11" s="12">
        <v>0</v>
      </c>
      <c r="AB11" s="12">
        <v>1</v>
      </c>
      <c r="AC11" s="12">
        <v>4</v>
      </c>
      <c r="AD11" s="12">
        <v>7</v>
      </c>
      <c r="AE11" s="12" t="s">
        <v>177</v>
      </c>
      <c r="AG11" s="12">
        <v>2</v>
      </c>
    </row>
    <row r="12" spans="1:38" x14ac:dyDescent="0.35">
      <c r="A12" s="32">
        <v>2</v>
      </c>
      <c r="B12" s="32">
        <v>1</v>
      </c>
      <c r="E12" s="38"/>
      <c r="F12" s="12">
        <v>1975</v>
      </c>
      <c r="G12" s="12">
        <v>3</v>
      </c>
      <c r="H12" s="12">
        <v>15</v>
      </c>
      <c r="I12" s="12">
        <v>1975</v>
      </c>
      <c r="J12" s="12">
        <v>6</v>
      </c>
      <c r="K12" s="12">
        <v>15</v>
      </c>
      <c r="Q12" s="12">
        <v>1</v>
      </c>
      <c r="R12" s="12">
        <v>1</v>
      </c>
      <c r="V12" s="12">
        <v>2</v>
      </c>
      <c r="W12" s="12" t="s">
        <v>175</v>
      </c>
      <c r="Y12" t="s">
        <v>176</v>
      </c>
      <c r="Z12" s="12">
        <v>0</v>
      </c>
      <c r="AA12" s="12">
        <v>0</v>
      </c>
      <c r="AB12" s="12">
        <v>1</v>
      </c>
      <c r="AC12" s="12">
        <v>4</v>
      </c>
      <c r="AD12" s="12">
        <v>7</v>
      </c>
      <c r="AE12" s="12" t="s">
        <v>177</v>
      </c>
      <c r="AG12" s="12">
        <v>2</v>
      </c>
    </row>
    <row r="13" spans="1:38" x14ac:dyDescent="0.35">
      <c r="A13" s="32">
        <v>3</v>
      </c>
      <c r="B13" s="32">
        <v>1</v>
      </c>
      <c r="E13" s="38"/>
      <c r="F13" s="12">
        <v>1976</v>
      </c>
      <c r="G13" s="12">
        <v>3</v>
      </c>
      <c r="H13" s="12">
        <v>15</v>
      </c>
      <c r="I13" s="12">
        <v>1976</v>
      </c>
      <c r="J13" s="12">
        <v>6</v>
      </c>
      <c r="K13" s="12">
        <v>15</v>
      </c>
      <c r="Q13" s="12">
        <v>1</v>
      </c>
      <c r="R13" s="12">
        <v>1</v>
      </c>
      <c r="V13" s="12">
        <v>2</v>
      </c>
      <c r="W13" s="12" t="s">
        <v>175</v>
      </c>
      <c r="Y13" t="s">
        <v>176</v>
      </c>
      <c r="Z13" s="12">
        <v>0</v>
      </c>
      <c r="AA13" s="12">
        <v>0</v>
      </c>
      <c r="AB13" s="12">
        <v>1</v>
      </c>
      <c r="AC13" s="12">
        <v>4</v>
      </c>
      <c r="AD13" s="12">
        <v>7</v>
      </c>
      <c r="AE13" s="12" t="s">
        <v>177</v>
      </c>
      <c r="AG13" s="12">
        <v>2</v>
      </c>
    </row>
    <row r="14" spans="1:38" x14ac:dyDescent="0.35">
      <c r="A14" s="32">
        <v>4</v>
      </c>
      <c r="B14" s="32">
        <v>2</v>
      </c>
      <c r="E14" s="38"/>
      <c r="F14" s="12">
        <v>1974</v>
      </c>
      <c r="G14" s="12">
        <v>3</v>
      </c>
      <c r="H14" s="12">
        <v>15</v>
      </c>
      <c r="I14" s="12">
        <v>1974</v>
      </c>
      <c r="J14" s="12">
        <v>6</v>
      </c>
      <c r="K14" s="12">
        <v>15</v>
      </c>
      <c r="Q14" s="12">
        <v>1</v>
      </c>
      <c r="R14" s="12">
        <v>1</v>
      </c>
      <c r="V14" s="12">
        <v>2</v>
      </c>
      <c r="W14" s="12" t="s">
        <v>175</v>
      </c>
      <c r="Y14" t="s">
        <v>176</v>
      </c>
      <c r="Z14" s="12">
        <v>0</v>
      </c>
      <c r="AA14" s="12">
        <v>0</v>
      </c>
      <c r="AB14" s="12">
        <v>1</v>
      </c>
      <c r="AC14" s="12">
        <v>4</v>
      </c>
      <c r="AD14" s="12">
        <v>7</v>
      </c>
      <c r="AE14" s="12" t="s">
        <v>177</v>
      </c>
      <c r="AG14" s="12">
        <v>2</v>
      </c>
    </row>
    <row r="15" spans="1:38" x14ac:dyDescent="0.35">
      <c r="A15" s="32">
        <v>5</v>
      </c>
      <c r="B15" s="32">
        <v>2</v>
      </c>
      <c r="E15" s="38"/>
      <c r="F15" s="12">
        <v>1975</v>
      </c>
      <c r="G15" s="12">
        <v>3</v>
      </c>
      <c r="H15" s="12">
        <v>15</v>
      </c>
      <c r="I15" s="12">
        <v>1975</v>
      </c>
      <c r="J15" s="12">
        <v>6</v>
      </c>
      <c r="K15" s="12">
        <v>15</v>
      </c>
      <c r="Q15" s="12">
        <v>1</v>
      </c>
      <c r="R15" s="12">
        <v>1</v>
      </c>
      <c r="V15" s="12">
        <v>2</v>
      </c>
      <c r="W15" s="12" t="s">
        <v>175</v>
      </c>
      <c r="Y15" t="s">
        <v>176</v>
      </c>
      <c r="Z15" s="12">
        <v>0</v>
      </c>
      <c r="AA15" s="12">
        <v>0</v>
      </c>
      <c r="AB15" s="12">
        <v>1</v>
      </c>
      <c r="AC15" s="12">
        <v>4</v>
      </c>
      <c r="AD15" s="12">
        <v>7</v>
      </c>
      <c r="AE15" s="12" t="s">
        <v>177</v>
      </c>
      <c r="AG15" s="12">
        <v>2</v>
      </c>
    </row>
    <row r="16" spans="1:38" x14ac:dyDescent="0.35">
      <c r="A16" s="32">
        <v>6</v>
      </c>
      <c r="B16" s="32">
        <v>2</v>
      </c>
      <c r="E16" s="38"/>
      <c r="F16" s="12">
        <v>1976</v>
      </c>
      <c r="G16" s="12">
        <v>3</v>
      </c>
      <c r="H16" s="12">
        <v>15</v>
      </c>
      <c r="I16" s="12">
        <v>1976</v>
      </c>
      <c r="J16" s="12">
        <v>6</v>
      </c>
      <c r="K16" s="12">
        <v>15</v>
      </c>
      <c r="Q16" s="12">
        <v>1</v>
      </c>
      <c r="R16" s="12">
        <v>1</v>
      </c>
      <c r="V16" s="12">
        <v>2</v>
      </c>
      <c r="W16" s="12" t="s">
        <v>175</v>
      </c>
      <c r="Y16" t="s">
        <v>176</v>
      </c>
      <c r="Z16" s="12">
        <v>0</v>
      </c>
      <c r="AA16" s="12">
        <v>0</v>
      </c>
      <c r="AB16" s="12">
        <v>1</v>
      </c>
      <c r="AC16" s="12">
        <v>4</v>
      </c>
      <c r="AD16" s="12">
        <v>7</v>
      </c>
      <c r="AE16" s="12" t="s">
        <v>177</v>
      </c>
      <c r="AG16" s="12">
        <v>2</v>
      </c>
    </row>
    <row r="17" spans="5:5" x14ac:dyDescent="0.35">
      <c r="E17" s="38"/>
    </row>
    <row r="18" spans="5:5" x14ac:dyDescent="0.35">
      <c r="E18" s="38"/>
    </row>
    <row r="19" spans="5:5" x14ac:dyDescent="0.35">
      <c r="E19" s="38"/>
    </row>
    <row r="20" spans="5:5" x14ac:dyDescent="0.35">
      <c r="E20" s="38"/>
    </row>
    <row r="21" spans="5:5" x14ac:dyDescent="0.35">
      <c r="E21" s="38"/>
    </row>
    <row r="22" spans="5:5" x14ac:dyDescent="0.35">
      <c r="E22" s="38"/>
    </row>
  </sheetData>
  <mergeCells count="3">
    <mergeCell ref="A9:B9"/>
    <mergeCell ref="C9:E9"/>
    <mergeCell ref="AB9:AC9"/>
  </mergeCells>
  <conditionalFormatting sqref="Q8">
    <cfRule type="colorScale" priority="5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V8">
    <cfRule type="colorScale" priority="2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conditionalFormatting sqref="AB8:AC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P447"/>
  <sheetViews>
    <sheetView zoomScale="85" zoomScaleNormal="85" workbookViewId="0">
      <selection activeCell="H11" sqref="H11"/>
    </sheetView>
  </sheetViews>
  <sheetFormatPr defaultRowHeight="15.5" x14ac:dyDescent="0.35"/>
  <cols>
    <col min="1" max="1" width="16.7265625" style="12" bestFit="1" customWidth="1"/>
    <col min="2" max="3" width="16.7265625" style="12" customWidth="1"/>
    <col min="4" max="4" width="21.26953125" style="12" customWidth="1"/>
    <col min="5" max="7" width="16.08984375" style="12" customWidth="1"/>
    <col min="8" max="8" width="9" style="12" bestFit="1" customWidth="1"/>
    <col min="9" max="9" width="24.81640625" style="12" bestFit="1" customWidth="1"/>
    <col min="10" max="10" width="22.81640625" style="12" bestFit="1" customWidth="1"/>
    <col min="11" max="11" width="11.81640625" style="12" bestFit="1" customWidth="1"/>
    <col min="12" max="12" width="23.54296875" style="12" bestFit="1" customWidth="1"/>
    <col min="13" max="13" width="21.1796875" style="12" bestFit="1" customWidth="1"/>
    <col min="14" max="14" width="20.81640625" style="12" bestFit="1" customWidth="1"/>
    <col min="15" max="15" width="19.90625" style="12" bestFit="1" customWidth="1"/>
    <col min="16" max="16" width="22.08984375" style="12" bestFit="1" customWidth="1"/>
    <col min="17" max="16384" width="8.7265625" style="12"/>
  </cols>
  <sheetData>
    <row r="1" spans="1:16" x14ac:dyDescent="0.35">
      <c r="A1" s="30" t="s">
        <v>115</v>
      </c>
      <c r="B1" s="30" t="s">
        <v>115</v>
      </c>
      <c r="C1" s="30" t="s">
        <v>115</v>
      </c>
      <c r="D1" s="30" t="s">
        <v>115</v>
      </c>
      <c r="E1" s="30" t="s">
        <v>115</v>
      </c>
      <c r="F1" s="30" t="s">
        <v>115</v>
      </c>
      <c r="G1" s="30" t="s">
        <v>115</v>
      </c>
      <c r="N1" s="12" t="s">
        <v>154</v>
      </c>
    </row>
    <row r="2" spans="1:16" x14ac:dyDescent="0.35">
      <c r="A2" s="31">
        <f t="shared" ref="A2:G2" si="0">COUNT(A10:A1048576)</f>
        <v>169</v>
      </c>
      <c r="B2" s="31">
        <f t="shared" si="0"/>
        <v>169</v>
      </c>
      <c r="C2" s="31">
        <f t="shared" si="0"/>
        <v>169</v>
      </c>
      <c r="D2" s="31">
        <f t="shared" si="0"/>
        <v>0</v>
      </c>
      <c r="E2" s="31">
        <f t="shared" si="0"/>
        <v>0</v>
      </c>
      <c r="F2" s="31">
        <f t="shared" si="0"/>
        <v>0</v>
      </c>
      <c r="G2" s="31">
        <f t="shared" si="0"/>
        <v>0</v>
      </c>
      <c r="N2" s="36">
        <f>MIN(N$11:N$1048576)</f>
        <v>1</v>
      </c>
    </row>
    <row r="3" spans="1:16" x14ac:dyDescent="0.35">
      <c r="A3" s="30" t="s">
        <v>116</v>
      </c>
      <c r="B3" s="30" t="s">
        <v>116</v>
      </c>
      <c r="C3" s="30" t="s">
        <v>116</v>
      </c>
      <c r="D3" s="30" t="s">
        <v>116</v>
      </c>
      <c r="E3" s="30" t="s">
        <v>116</v>
      </c>
      <c r="F3" s="30" t="s">
        <v>116</v>
      </c>
      <c r="G3" s="30" t="s">
        <v>116</v>
      </c>
      <c r="N3" s="79" t="str">
        <f>IF(N2&gt;0,"OK","PROBLEM")</f>
        <v>OK</v>
      </c>
    </row>
    <row r="4" spans="1:16" x14ac:dyDescent="0.35">
      <c r="A4" s="32">
        <f t="shared" ref="A4:G4" si="1">SUM(A10:A1048576)</f>
        <v>14365</v>
      </c>
      <c r="B4" s="32">
        <f t="shared" si="1"/>
        <v>254</v>
      </c>
      <c r="C4" s="32">
        <f t="shared" si="1"/>
        <v>595</v>
      </c>
      <c r="D4" s="32">
        <f t="shared" si="1"/>
        <v>0</v>
      </c>
      <c r="E4" s="32">
        <f t="shared" si="1"/>
        <v>0</v>
      </c>
      <c r="F4" s="32">
        <f t="shared" si="1"/>
        <v>0</v>
      </c>
      <c r="G4" s="32">
        <f t="shared" si="1"/>
        <v>0</v>
      </c>
    </row>
    <row r="5" spans="1:16" x14ac:dyDescent="0.35">
      <c r="A5" s="42"/>
      <c r="B5" s="40"/>
      <c r="C5" s="29" t="s">
        <v>117</v>
      </c>
      <c r="D5" s="41">
        <f>(accessID!$E$4*$D$2+$A$4)-$D$4</f>
        <v>14365</v>
      </c>
      <c r="E5" s="41">
        <f>(accessID!$B$4*$E$2+$A$2)-$E$4</f>
        <v>169</v>
      </c>
      <c r="F5" s="41">
        <f>(accessID!$C$4*$F$2+$B$4)-$F$4</f>
        <v>254</v>
      </c>
      <c r="G5" s="41">
        <f>(accessID!$D$4*$G$2+$C$4)-$G$4</f>
        <v>595</v>
      </c>
      <c r="N5" s="36" t="s">
        <v>119</v>
      </c>
    </row>
    <row r="6" spans="1:16" x14ac:dyDescent="0.35">
      <c r="D6" s="12" t="s">
        <v>109</v>
      </c>
      <c r="E6" s="12" t="s">
        <v>106</v>
      </c>
      <c r="F6" s="12" t="s">
        <v>107</v>
      </c>
      <c r="G6" s="12" t="s">
        <v>108</v>
      </c>
      <c r="N6" s="12">
        <v>14</v>
      </c>
      <c r="O6" s="12" t="s">
        <v>163</v>
      </c>
    </row>
    <row r="7" spans="1:16" x14ac:dyDescent="0.35">
      <c r="D7" s="12">
        <f>accessID!$E$4</f>
        <v>0</v>
      </c>
      <c r="E7" s="12">
        <f>accessID!$B$4</f>
        <v>0</v>
      </c>
      <c r="F7" s="12">
        <f>accessID!$C$4</f>
        <v>0</v>
      </c>
      <c r="G7" s="12">
        <f>accessID!$D$4</f>
        <v>0</v>
      </c>
      <c r="N7" s="36">
        <f>MAX(N$11:N$1048576)</f>
        <v>1</v>
      </c>
      <c r="O7" s="12" t="s">
        <v>121</v>
      </c>
    </row>
    <row r="8" spans="1:16" x14ac:dyDescent="0.35">
      <c r="N8" s="81" t="str">
        <f>IF((N$6-N$7)&lt;0,"PROBLEM","OK")</f>
        <v>OK</v>
      </c>
    </row>
    <row r="9" spans="1:16" x14ac:dyDescent="0.35">
      <c r="A9" s="84" t="s">
        <v>112</v>
      </c>
      <c r="B9" s="84"/>
      <c r="C9" s="84"/>
      <c r="D9" s="84" t="s">
        <v>111</v>
      </c>
      <c r="E9" s="84"/>
      <c r="F9" s="84"/>
      <c r="G9" s="84"/>
    </row>
    <row r="10" spans="1:16" x14ac:dyDescent="0.35">
      <c r="A10" s="43" t="s">
        <v>98</v>
      </c>
      <c r="B10" s="43" t="s">
        <v>16</v>
      </c>
      <c r="C10" s="43" t="s">
        <v>49</v>
      </c>
      <c r="D10" s="44" t="s">
        <v>98</v>
      </c>
      <c r="E10" s="44" t="s">
        <v>0</v>
      </c>
      <c r="F10" s="44" t="s">
        <v>16</v>
      </c>
      <c r="G10" s="44" t="s">
        <v>49</v>
      </c>
      <c r="H10" s="9" t="s">
        <v>77</v>
      </c>
      <c r="I10" s="3" t="s">
        <v>99</v>
      </c>
      <c r="J10" s="17" t="s">
        <v>78</v>
      </c>
      <c r="K10" s="1" t="s">
        <v>79</v>
      </c>
      <c r="L10" s="1" t="s">
        <v>80</v>
      </c>
      <c r="M10" s="1" t="s">
        <v>81</v>
      </c>
      <c r="N10" s="22" t="s">
        <v>100</v>
      </c>
      <c r="O10" s="23" t="s">
        <v>82</v>
      </c>
      <c r="P10" s="10" t="s">
        <v>83</v>
      </c>
    </row>
    <row r="11" spans="1:16" x14ac:dyDescent="0.35">
      <c r="A11" s="15">
        <v>1</v>
      </c>
      <c r="B11" s="15">
        <v>1</v>
      </c>
      <c r="C11" s="15">
        <v>1</v>
      </c>
      <c r="J11" t="s">
        <v>181</v>
      </c>
      <c r="N11" s="12">
        <v>1</v>
      </c>
      <c r="O11">
        <v>1</v>
      </c>
    </row>
    <row r="12" spans="1:16" x14ac:dyDescent="0.35">
      <c r="A12" s="15">
        <v>2</v>
      </c>
      <c r="B12" s="15">
        <v>1</v>
      </c>
      <c r="C12" s="15">
        <v>1</v>
      </c>
      <c r="J12" t="s">
        <v>182</v>
      </c>
      <c r="N12" s="12">
        <v>1</v>
      </c>
      <c r="O12">
        <v>5</v>
      </c>
    </row>
    <row r="13" spans="1:16" x14ac:dyDescent="0.35">
      <c r="A13" s="15">
        <v>3</v>
      </c>
      <c r="B13" s="15">
        <v>1</v>
      </c>
      <c r="C13" s="15">
        <v>1</v>
      </c>
      <c r="J13" t="s">
        <v>183</v>
      </c>
      <c r="N13" s="12">
        <v>1</v>
      </c>
      <c r="O13">
        <v>2</v>
      </c>
    </row>
    <row r="14" spans="1:16" x14ac:dyDescent="0.35">
      <c r="A14" s="15">
        <v>4</v>
      </c>
      <c r="B14" s="15">
        <v>1</v>
      </c>
      <c r="C14" s="15">
        <v>1</v>
      </c>
      <c r="J14" t="s">
        <v>184</v>
      </c>
      <c r="N14" s="12">
        <v>1</v>
      </c>
      <c r="O14">
        <v>1</v>
      </c>
    </row>
    <row r="15" spans="1:16" x14ac:dyDescent="0.35">
      <c r="A15" s="15">
        <v>5</v>
      </c>
      <c r="B15" s="15">
        <v>1</v>
      </c>
      <c r="C15" s="15">
        <v>1</v>
      </c>
      <c r="J15" t="s">
        <v>191</v>
      </c>
      <c r="N15" s="12">
        <v>1</v>
      </c>
      <c r="O15">
        <v>5</v>
      </c>
    </row>
    <row r="16" spans="1:16" x14ac:dyDescent="0.35">
      <c r="A16" s="15">
        <v>6</v>
      </c>
      <c r="B16" s="15">
        <v>1</v>
      </c>
      <c r="C16" s="15">
        <v>1</v>
      </c>
      <c r="J16" t="s">
        <v>192</v>
      </c>
      <c r="N16" s="12">
        <v>1</v>
      </c>
      <c r="O16">
        <v>3</v>
      </c>
    </row>
    <row r="17" spans="1:15" x14ac:dyDescent="0.35">
      <c r="A17" s="15">
        <v>7</v>
      </c>
      <c r="B17" s="15">
        <v>1</v>
      </c>
      <c r="C17" s="15">
        <v>1</v>
      </c>
      <c r="J17" t="s">
        <v>193</v>
      </c>
      <c r="N17" s="12">
        <v>1</v>
      </c>
      <c r="O17">
        <v>4</v>
      </c>
    </row>
    <row r="18" spans="1:15" x14ac:dyDescent="0.35">
      <c r="A18" s="15">
        <v>8</v>
      </c>
      <c r="B18" s="15">
        <v>1</v>
      </c>
      <c r="C18" s="15">
        <v>1</v>
      </c>
      <c r="J18" t="s">
        <v>194</v>
      </c>
      <c r="N18" s="12">
        <v>1</v>
      </c>
      <c r="O18">
        <v>1</v>
      </c>
    </row>
    <row r="19" spans="1:15" x14ac:dyDescent="0.35">
      <c r="A19" s="15">
        <v>9</v>
      </c>
      <c r="B19" s="15">
        <v>1</v>
      </c>
      <c r="C19" s="15">
        <v>1</v>
      </c>
      <c r="J19" t="s">
        <v>195</v>
      </c>
      <c r="N19" s="12">
        <v>1</v>
      </c>
      <c r="O19">
        <v>1</v>
      </c>
    </row>
    <row r="20" spans="1:15" x14ac:dyDescent="0.35">
      <c r="A20" s="15">
        <v>10</v>
      </c>
      <c r="B20" s="15">
        <v>1</v>
      </c>
      <c r="C20" s="15">
        <v>1</v>
      </c>
      <c r="J20" t="s">
        <v>196</v>
      </c>
      <c r="N20" s="12">
        <v>1</v>
      </c>
      <c r="O20">
        <v>1</v>
      </c>
    </row>
    <row r="21" spans="1:15" x14ac:dyDescent="0.35">
      <c r="A21" s="15">
        <v>11</v>
      </c>
      <c r="B21" s="15">
        <v>1</v>
      </c>
      <c r="C21" s="15">
        <v>1</v>
      </c>
      <c r="J21" t="s">
        <v>199</v>
      </c>
      <c r="N21" s="12">
        <v>1</v>
      </c>
      <c r="O21">
        <v>2</v>
      </c>
    </row>
    <row r="22" spans="1:15" x14ac:dyDescent="0.35">
      <c r="A22" s="15">
        <v>12</v>
      </c>
      <c r="B22" s="15">
        <v>1</v>
      </c>
      <c r="C22" s="15">
        <v>1</v>
      </c>
      <c r="J22" t="s">
        <v>200</v>
      </c>
      <c r="N22" s="12">
        <v>1</v>
      </c>
      <c r="O22">
        <v>1</v>
      </c>
    </row>
    <row r="23" spans="1:15" x14ac:dyDescent="0.35">
      <c r="A23" s="15">
        <v>13</v>
      </c>
      <c r="B23" s="15">
        <v>1</v>
      </c>
      <c r="C23" s="15">
        <v>1</v>
      </c>
      <c r="J23" t="s">
        <v>201</v>
      </c>
      <c r="N23" s="12">
        <v>1</v>
      </c>
      <c r="O23">
        <v>4</v>
      </c>
    </row>
    <row r="24" spans="1:15" x14ac:dyDescent="0.35">
      <c r="A24" s="15">
        <v>14</v>
      </c>
      <c r="B24" s="15">
        <v>1</v>
      </c>
      <c r="C24" s="15">
        <v>1</v>
      </c>
      <c r="J24" t="s">
        <v>202</v>
      </c>
      <c r="N24" s="12">
        <v>1</v>
      </c>
      <c r="O24">
        <v>5</v>
      </c>
    </row>
    <row r="25" spans="1:15" x14ac:dyDescent="0.35">
      <c r="A25" s="15">
        <v>15</v>
      </c>
      <c r="B25" s="15">
        <v>1</v>
      </c>
      <c r="C25" s="15">
        <v>1</v>
      </c>
      <c r="J25" t="s">
        <v>203</v>
      </c>
      <c r="N25" s="12">
        <v>1</v>
      </c>
      <c r="O25">
        <v>1</v>
      </c>
    </row>
    <row r="26" spans="1:15" x14ac:dyDescent="0.35">
      <c r="A26" s="15">
        <v>16</v>
      </c>
      <c r="B26" s="15">
        <v>1</v>
      </c>
      <c r="C26" s="15">
        <v>1</v>
      </c>
      <c r="J26" t="s">
        <v>205</v>
      </c>
      <c r="N26" s="12">
        <v>1</v>
      </c>
      <c r="O26">
        <v>2</v>
      </c>
    </row>
    <row r="27" spans="1:15" x14ac:dyDescent="0.35">
      <c r="A27" s="15">
        <v>17</v>
      </c>
      <c r="B27" s="15">
        <v>1</v>
      </c>
      <c r="C27" s="15">
        <v>1</v>
      </c>
      <c r="J27" t="s">
        <v>206</v>
      </c>
      <c r="N27" s="12">
        <v>1</v>
      </c>
      <c r="O27">
        <v>7</v>
      </c>
    </row>
    <row r="28" spans="1:15" x14ac:dyDescent="0.35">
      <c r="A28" s="15">
        <v>18</v>
      </c>
      <c r="B28" s="15">
        <v>1</v>
      </c>
      <c r="C28" s="15">
        <v>1</v>
      </c>
      <c r="J28" t="s">
        <v>207</v>
      </c>
      <c r="N28" s="12">
        <v>1</v>
      </c>
      <c r="O28">
        <v>6</v>
      </c>
    </row>
    <row r="29" spans="1:15" x14ac:dyDescent="0.35">
      <c r="A29" s="15">
        <v>19</v>
      </c>
      <c r="B29" s="15">
        <v>1</v>
      </c>
      <c r="C29" s="15">
        <v>1</v>
      </c>
      <c r="J29" t="s">
        <v>208</v>
      </c>
      <c r="N29" s="12">
        <v>1</v>
      </c>
      <c r="O29">
        <v>8</v>
      </c>
    </row>
    <row r="30" spans="1:15" x14ac:dyDescent="0.35">
      <c r="A30" s="15">
        <v>20</v>
      </c>
      <c r="B30" s="15">
        <v>1</v>
      </c>
      <c r="C30" s="15">
        <v>1</v>
      </c>
      <c r="J30" t="s">
        <v>209</v>
      </c>
      <c r="N30" s="12">
        <v>1</v>
      </c>
      <c r="O30">
        <v>6</v>
      </c>
    </row>
    <row r="31" spans="1:15" x14ac:dyDescent="0.35">
      <c r="A31" s="15">
        <v>21</v>
      </c>
      <c r="B31" s="15">
        <v>1</v>
      </c>
      <c r="C31" s="15">
        <v>1</v>
      </c>
      <c r="J31" t="s">
        <v>211</v>
      </c>
      <c r="N31" s="12">
        <v>1</v>
      </c>
      <c r="O31">
        <v>4</v>
      </c>
    </row>
    <row r="32" spans="1:15" x14ac:dyDescent="0.35">
      <c r="A32" s="15">
        <v>22</v>
      </c>
      <c r="B32" s="15">
        <v>1</v>
      </c>
      <c r="C32" s="15">
        <v>1</v>
      </c>
      <c r="J32" t="s">
        <v>212</v>
      </c>
      <c r="N32" s="12">
        <v>1</v>
      </c>
      <c r="O32">
        <v>13</v>
      </c>
    </row>
    <row r="33" spans="1:15" x14ac:dyDescent="0.35">
      <c r="A33" s="15">
        <v>23</v>
      </c>
      <c r="B33" s="15">
        <v>1</v>
      </c>
      <c r="C33" s="15">
        <v>1</v>
      </c>
      <c r="J33" t="s">
        <v>213</v>
      </c>
      <c r="N33" s="12">
        <v>1</v>
      </c>
      <c r="O33">
        <v>6</v>
      </c>
    </row>
    <row r="34" spans="1:15" x14ac:dyDescent="0.35">
      <c r="A34" s="15">
        <v>24</v>
      </c>
      <c r="B34" s="15">
        <v>1</v>
      </c>
      <c r="C34" s="15">
        <v>1</v>
      </c>
      <c r="J34" t="s">
        <v>214</v>
      </c>
      <c r="N34" s="12">
        <v>1</v>
      </c>
      <c r="O34">
        <v>1</v>
      </c>
    </row>
    <row r="35" spans="1:15" x14ac:dyDescent="0.35">
      <c r="A35" s="15">
        <v>25</v>
      </c>
      <c r="B35" s="15">
        <v>1</v>
      </c>
      <c r="C35" s="15">
        <v>1</v>
      </c>
      <c r="J35" t="s">
        <v>215</v>
      </c>
      <c r="N35" s="12">
        <v>1</v>
      </c>
      <c r="O35">
        <v>3</v>
      </c>
    </row>
    <row r="36" spans="1:15" x14ac:dyDescent="0.35">
      <c r="A36" s="15">
        <v>26</v>
      </c>
      <c r="B36" s="15">
        <v>1</v>
      </c>
      <c r="C36" s="15">
        <v>1</v>
      </c>
      <c r="J36" t="s">
        <v>216</v>
      </c>
      <c r="N36" s="12">
        <v>1</v>
      </c>
      <c r="O36">
        <v>19</v>
      </c>
    </row>
    <row r="37" spans="1:15" x14ac:dyDescent="0.35">
      <c r="A37" s="15">
        <v>27</v>
      </c>
      <c r="B37" s="15">
        <v>1</v>
      </c>
      <c r="C37" s="15">
        <v>2</v>
      </c>
      <c r="J37" t="s">
        <v>178</v>
      </c>
      <c r="N37" s="12">
        <v>1</v>
      </c>
      <c r="O37">
        <v>1</v>
      </c>
    </row>
    <row r="38" spans="1:15" x14ac:dyDescent="0.35">
      <c r="A38" s="15">
        <v>28</v>
      </c>
      <c r="B38" s="15">
        <v>1</v>
      </c>
      <c r="C38" s="15">
        <v>2</v>
      </c>
      <c r="J38" t="s">
        <v>179</v>
      </c>
      <c r="N38" s="12">
        <v>1</v>
      </c>
      <c r="O38">
        <v>1</v>
      </c>
    </row>
    <row r="39" spans="1:15" x14ac:dyDescent="0.35">
      <c r="A39" s="15">
        <v>29</v>
      </c>
      <c r="B39" s="15">
        <v>1</v>
      </c>
      <c r="C39" s="15">
        <v>2</v>
      </c>
      <c r="J39" t="s">
        <v>180</v>
      </c>
      <c r="N39" s="12">
        <v>1</v>
      </c>
      <c r="O39">
        <v>1</v>
      </c>
    </row>
    <row r="40" spans="1:15" x14ac:dyDescent="0.35">
      <c r="A40" s="15">
        <v>30</v>
      </c>
      <c r="B40" s="15">
        <v>1</v>
      </c>
      <c r="C40" s="15">
        <v>2</v>
      </c>
      <c r="J40" t="s">
        <v>181</v>
      </c>
      <c r="N40" s="12">
        <v>1</v>
      </c>
      <c r="O40">
        <v>1</v>
      </c>
    </row>
    <row r="41" spans="1:15" x14ac:dyDescent="0.35">
      <c r="A41" s="15">
        <v>31</v>
      </c>
      <c r="B41" s="15">
        <v>1</v>
      </c>
      <c r="C41" s="15">
        <v>2</v>
      </c>
      <c r="J41" t="s">
        <v>182</v>
      </c>
      <c r="N41" s="12">
        <v>1</v>
      </c>
      <c r="O41">
        <v>5</v>
      </c>
    </row>
    <row r="42" spans="1:15" x14ac:dyDescent="0.35">
      <c r="A42" s="15">
        <v>32</v>
      </c>
      <c r="B42" s="15">
        <v>1</v>
      </c>
      <c r="C42" s="15">
        <v>2</v>
      </c>
      <c r="J42" t="s">
        <v>183</v>
      </c>
      <c r="N42" s="12">
        <v>1</v>
      </c>
      <c r="O42">
        <v>2</v>
      </c>
    </row>
    <row r="43" spans="1:15" x14ac:dyDescent="0.35">
      <c r="A43" s="15">
        <v>33</v>
      </c>
      <c r="B43" s="15">
        <v>1</v>
      </c>
      <c r="C43" s="15">
        <v>2</v>
      </c>
      <c r="J43" t="s">
        <v>186</v>
      </c>
      <c r="N43" s="12">
        <v>1</v>
      </c>
      <c r="O43">
        <v>1</v>
      </c>
    </row>
    <row r="44" spans="1:15" x14ac:dyDescent="0.35">
      <c r="A44" s="15">
        <v>34</v>
      </c>
      <c r="B44" s="15">
        <v>1</v>
      </c>
      <c r="C44" s="15">
        <v>2</v>
      </c>
      <c r="J44" t="s">
        <v>189</v>
      </c>
      <c r="N44" s="12">
        <v>1</v>
      </c>
      <c r="O44">
        <v>1</v>
      </c>
    </row>
    <row r="45" spans="1:15" x14ac:dyDescent="0.35">
      <c r="A45" s="15">
        <v>35</v>
      </c>
      <c r="B45" s="15">
        <v>1</v>
      </c>
      <c r="C45" s="15">
        <v>2</v>
      </c>
      <c r="J45" t="s">
        <v>191</v>
      </c>
      <c r="N45" s="12">
        <v>1</v>
      </c>
      <c r="O45">
        <v>5</v>
      </c>
    </row>
    <row r="46" spans="1:15" x14ac:dyDescent="0.35">
      <c r="A46" s="15">
        <v>36</v>
      </c>
      <c r="B46" s="15">
        <v>1</v>
      </c>
      <c r="C46" s="15">
        <v>2</v>
      </c>
      <c r="J46" t="s">
        <v>192</v>
      </c>
      <c r="N46" s="12">
        <v>1</v>
      </c>
      <c r="O46">
        <v>2</v>
      </c>
    </row>
    <row r="47" spans="1:15" x14ac:dyDescent="0.35">
      <c r="A47" s="15">
        <v>37</v>
      </c>
      <c r="B47" s="15">
        <v>1</v>
      </c>
      <c r="C47" s="15">
        <v>2</v>
      </c>
      <c r="J47" t="s">
        <v>193</v>
      </c>
      <c r="N47" s="12">
        <v>1</v>
      </c>
      <c r="O47">
        <v>4</v>
      </c>
    </row>
    <row r="48" spans="1:15" x14ac:dyDescent="0.35">
      <c r="A48" s="15">
        <v>38</v>
      </c>
      <c r="B48" s="15">
        <v>1</v>
      </c>
      <c r="C48" s="15">
        <v>2</v>
      </c>
      <c r="J48" t="s">
        <v>195</v>
      </c>
      <c r="N48" s="12">
        <v>1</v>
      </c>
      <c r="O48">
        <v>1</v>
      </c>
    </row>
    <row r="49" spans="1:15" x14ac:dyDescent="0.35">
      <c r="A49" s="15">
        <v>39</v>
      </c>
      <c r="B49" s="15">
        <v>1</v>
      </c>
      <c r="C49" s="15">
        <v>2</v>
      </c>
      <c r="J49" t="s">
        <v>199</v>
      </c>
      <c r="N49" s="12">
        <v>1</v>
      </c>
      <c r="O49">
        <v>3</v>
      </c>
    </row>
    <row r="50" spans="1:15" x14ac:dyDescent="0.35">
      <c r="A50" s="15">
        <v>40</v>
      </c>
      <c r="B50" s="15">
        <v>1</v>
      </c>
      <c r="C50" s="15">
        <v>2</v>
      </c>
      <c r="J50" t="s">
        <v>200</v>
      </c>
      <c r="N50" s="12">
        <v>1</v>
      </c>
      <c r="O50">
        <v>2</v>
      </c>
    </row>
    <row r="51" spans="1:15" x14ac:dyDescent="0.35">
      <c r="A51" s="15">
        <v>41</v>
      </c>
      <c r="B51" s="15">
        <v>1</v>
      </c>
      <c r="C51" s="15">
        <v>2</v>
      </c>
      <c r="J51" t="s">
        <v>201</v>
      </c>
      <c r="N51" s="12">
        <v>1</v>
      </c>
      <c r="O51">
        <v>2</v>
      </c>
    </row>
    <row r="52" spans="1:15" x14ac:dyDescent="0.35">
      <c r="A52" s="15">
        <v>42</v>
      </c>
      <c r="B52" s="15">
        <v>1</v>
      </c>
      <c r="C52" s="15">
        <v>2</v>
      </c>
      <c r="J52" t="s">
        <v>202</v>
      </c>
      <c r="N52" s="12">
        <v>1</v>
      </c>
      <c r="O52">
        <v>3</v>
      </c>
    </row>
    <row r="53" spans="1:15" x14ac:dyDescent="0.35">
      <c r="A53" s="15">
        <v>43</v>
      </c>
      <c r="B53" s="15">
        <v>1</v>
      </c>
      <c r="C53" s="15">
        <v>2</v>
      </c>
      <c r="J53" t="s">
        <v>203</v>
      </c>
      <c r="N53" s="12">
        <v>1</v>
      </c>
      <c r="O53">
        <v>1</v>
      </c>
    </row>
    <row r="54" spans="1:15" x14ac:dyDescent="0.35">
      <c r="A54" s="15">
        <v>44</v>
      </c>
      <c r="B54" s="15">
        <v>1</v>
      </c>
      <c r="C54" s="15">
        <v>2</v>
      </c>
      <c r="J54" t="s">
        <v>205</v>
      </c>
      <c r="N54" s="12">
        <v>1</v>
      </c>
      <c r="O54">
        <v>1</v>
      </c>
    </row>
    <row r="55" spans="1:15" x14ac:dyDescent="0.35">
      <c r="A55" s="15">
        <v>45</v>
      </c>
      <c r="B55" s="15">
        <v>1</v>
      </c>
      <c r="C55" s="15">
        <v>2</v>
      </c>
      <c r="J55" t="s">
        <v>206</v>
      </c>
      <c r="N55" s="12">
        <v>1</v>
      </c>
      <c r="O55">
        <v>6</v>
      </c>
    </row>
    <row r="56" spans="1:15" x14ac:dyDescent="0.35">
      <c r="A56" s="15">
        <v>46</v>
      </c>
      <c r="B56" s="15">
        <v>1</v>
      </c>
      <c r="C56" s="15">
        <v>2</v>
      </c>
      <c r="J56" t="s">
        <v>207</v>
      </c>
      <c r="N56" s="12">
        <v>1</v>
      </c>
      <c r="O56">
        <v>8</v>
      </c>
    </row>
    <row r="57" spans="1:15" x14ac:dyDescent="0.35">
      <c r="A57" s="15">
        <v>47</v>
      </c>
      <c r="B57" s="15">
        <v>1</v>
      </c>
      <c r="C57" s="15">
        <v>2</v>
      </c>
      <c r="J57" t="s">
        <v>208</v>
      </c>
      <c r="N57" s="12">
        <v>1</v>
      </c>
      <c r="O57">
        <v>10</v>
      </c>
    </row>
    <row r="58" spans="1:15" x14ac:dyDescent="0.35">
      <c r="A58" s="15">
        <v>48</v>
      </c>
      <c r="B58" s="15">
        <v>1</v>
      </c>
      <c r="C58" s="15">
        <v>2</v>
      </c>
      <c r="J58" t="s">
        <v>209</v>
      </c>
      <c r="N58" s="12">
        <v>1</v>
      </c>
      <c r="O58">
        <v>3</v>
      </c>
    </row>
    <row r="59" spans="1:15" x14ac:dyDescent="0.35">
      <c r="A59" s="15">
        <v>49</v>
      </c>
      <c r="B59" s="15">
        <v>1</v>
      </c>
      <c r="C59" s="15">
        <v>2</v>
      </c>
      <c r="J59" t="s">
        <v>210</v>
      </c>
      <c r="N59" s="12">
        <v>1</v>
      </c>
      <c r="O59">
        <v>1</v>
      </c>
    </row>
    <row r="60" spans="1:15" x14ac:dyDescent="0.35">
      <c r="A60" s="15">
        <v>50</v>
      </c>
      <c r="B60" s="15">
        <v>1</v>
      </c>
      <c r="C60" s="15">
        <v>2</v>
      </c>
      <c r="J60" t="s">
        <v>211</v>
      </c>
      <c r="N60" s="12">
        <v>1</v>
      </c>
      <c r="O60">
        <v>5</v>
      </c>
    </row>
    <row r="61" spans="1:15" x14ac:dyDescent="0.35">
      <c r="A61" s="15">
        <v>51</v>
      </c>
      <c r="B61" s="15">
        <v>1</v>
      </c>
      <c r="C61" s="15">
        <v>2</v>
      </c>
      <c r="J61" t="s">
        <v>212</v>
      </c>
      <c r="N61" s="12">
        <v>1</v>
      </c>
      <c r="O61">
        <v>15</v>
      </c>
    </row>
    <row r="62" spans="1:15" x14ac:dyDescent="0.35">
      <c r="A62" s="15">
        <v>52</v>
      </c>
      <c r="B62" s="15">
        <v>1</v>
      </c>
      <c r="C62" s="15">
        <v>2</v>
      </c>
      <c r="J62" t="s">
        <v>213</v>
      </c>
      <c r="N62" s="12">
        <v>1</v>
      </c>
      <c r="O62">
        <v>3</v>
      </c>
    </row>
    <row r="63" spans="1:15" x14ac:dyDescent="0.35">
      <c r="A63" s="15">
        <v>53</v>
      </c>
      <c r="B63" s="15">
        <v>1</v>
      </c>
      <c r="C63" s="15">
        <v>2</v>
      </c>
      <c r="J63" t="s">
        <v>214</v>
      </c>
      <c r="N63" s="12">
        <v>1</v>
      </c>
      <c r="O63">
        <v>1</v>
      </c>
    </row>
    <row r="64" spans="1:15" x14ac:dyDescent="0.35">
      <c r="A64" s="15">
        <v>54</v>
      </c>
      <c r="B64" s="15">
        <v>1</v>
      </c>
      <c r="C64" s="15">
        <v>2</v>
      </c>
      <c r="J64" t="s">
        <v>215</v>
      </c>
      <c r="N64" s="12">
        <v>1</v>
      </c>
      <c r="O64">
        <v>4</v>
      </c>
    </row>
    <row r="65" spans="1:15" x14ac:dyDescent="0.35">
      <c r="A65" s="15">
        <v>55</v>
      </c>
      <c r="B65" s="15">
        <v>1</v>
      </c>
      <c r="C65" s="15">
        <v>2</v>
      </c>
      <c r="J65" t="s">
        <v>216</v>
      </c>
      <c r="N65" s="12">
        <v>1</v>
      </c>
      <c r="O65">
        <v>20</v>
      </c>
    </row>
    <row r="66" spans="1:15" x14ac:dyDescent="0.35">
      <c r="A66" s="15">
        <v>56</v>
      </c>
      <c r="B66" s="15">
        <v>1</v>
      </c>
      <c r="C66" s="15">
        <v>3</v>
      </c>
      <c r="J66" t="s">
        <v>178</v>
      </c>
      <c r="N66" s="12">
        <v>1</v>
      </c>
      <c r="O66">
        <v>1</v>
      </c>
    </row>
    <row r="67" spans="1:15" x14ac:dyDescent="0.35">
      <c r="A67" s="15">
        <v>57</v>
      </c>
      <c r="B67" s="15">
        <v>1</v>
      </c>
      <c r="C67" s="15">
        <v>3</v>
      </c>
      <c r="J67" t="s">
        <v>180</v>
      </c>
      <c r="N67" s="12">
        <v>1</v>
      </c>
      <c r="O67">
        <v>1</v>
      </c>
    </row>
    <row r="68" spans="1:15" x14ac:dyDescent="0.35">
      <c r="A68" s="15">
        <v>58</v>
      </c>
      <c r="B68" s="15">
        <v>1</v>
      </c>
      <c r="C68" s="15">
        <v>3</v>
      </c>
      <c r="J68" t="s">
        <v>181</v>
      </c>
      <c r="N68" s="12">
        <v>1</v>
      </c>
      <c r="O68">
        <v>1</v>
      </c>
    </row>
    <row r="69" spans="1:15" x14ac:dyDescent="0.35">
      <c r="A69" s="15">
        <v>59</v>
      </c>
      <c r="B69" s="15">
        <v>1</v>
      </c>
      <c r="C69" s="15">
        <v>3</v>
      </c>
      <c r="J69" t="s">
        <v>182</v>
      </c>
      <c r="N69" s="12">
        <v>1</v>
      </c>
      <c r="O69">
        <v>5</v>
      </c>
    </row>
    <row r="70" spans="1:15" x14ac:dyDescent="0.35">
      <c r="A70" s="15">
        <v>60</v>
      </c>
      <c r="B70" s="15">
        <v>1</v>
      </c>
      <c r="C70" s="15">
        <v>3</v>
      </c>
      <c r="J70" t="s">
        <v>183</v>
      </c>
      <c r="N70" s="12">
        <v>1</v>
      </c>
      <c r="O70">
        <v>2</v>
      </c>
    </row>
    <row r="71" spans="1:15" x14ac:dyDescent="0.35">
      <c r="A71" s="15">
        <v>61</v>
      </c>
      <c r="B71" s="15">
        <v>1</v>
      </c>
      <c r="C71" s="15">
        <v>3</v>
      </c>
      <c r="J71" t="s">
        <v>184</v>
      </c>
      <c r="N71" s="12">
        <v>1</v>
      </c>
      <c r="O71">
        <v>1</v>
      </c>
    </row>
    <row r="72" spans="1:15" x14ac:dyDescent="0.35">
      <c r="A72" s="15">
        <v>62</v>
      </c>
      <c r="B72" s="15">
        <v>1</v>
      </c>
      <c r="C72" s="15">
        <v>3</v>
      </c>
      <c r="J72" t="s">
        <v>189</v>
      </c>
      <c r="N72" s="12">
        <v>1</v>
      </c>
      <c r="O72">
        <v>1</v>
      </c>
    </row>
    <row r="73" spans="1:15" x14ac:dyDescent="0.35">
      <c r="A73" s="15">
        <v>63</v>
      </c>
      <c r="B73" s="15">
        <v>1</v>
      </c>
      <c r="C73" s="15">
        <v>3</v>
      </c>
      <c r="J73" t="s">
        <v>190</v>
      </c>
      <c r="N73" s="12">
        <v>1</v>
      </c>
      <c r="O73">
        <v>1</v>
      </c>
    </row>
    <row r="74" spans="1:15" x14ac:dyDescent="0.35">
      <c r="A74" s="15">
        <v>64</v>
      </c>
      <c r="B74" s="15">
        <v>1</v>
      </c>
      <c r="C74" s="15">
        <v>3</v>
      </c>
      <c r="J74" t="s">
        <v>191</v>
      </c>
      <c r="N74" s="12">
        <v>1</v>
      </c>
      <c r="O74">
        <v>5</v>
      </c>
    </row>
    <row r="75" spans="1:15" x14ac:dyDescent="0.35">
      <c r="A75" s="15">
        <v>65</v>
      </c>
      <c r="B75" s="15">
        <v>1</v>
      </c>
      <c r="C75" s="15">
        <v>3</v>
      </c>
      <c r="J75" t="s">
        <v>192</v>
      </c>
      <c r="N75" s="12">
        <v>1</v>
      </c>
      <c r="O75">
        <v>5</v>
      </c>
    </row>
    <row r="76" spans="1:15" x14ac:dyDescent="0.35">
      <c r="A76" s="15">
        <v>66</v>
      </c>
      <c r="B76" s="15">
        <v>1</v>
      </c>
      <c r="C76" s="15">
        <v>3</v>
      </c>
      <c r="J76" t="s">
        <v>193</v>
      </c>
      <c r="N76" s="12">
        <v>1</v>
      </c>
      <c r="O76">
        <v>2</v>
      </c>
    </row>
    <row r="77" spans="1:15" x14ac:dyDescent="0.35">
      <c r="A77" s="15">
        <v>67</v>
      </c>
      <c r="B77" s="15">
        <v>1</v>
      </c>
      <c r="C77" s="15">
        <v>3</v>
      </c>
      <c r="J77" t="s">
        <v>194</v>
      </c>
      <c r="N77" s="12">
        <v>1</v>
      </c>
      <c r="O77">
        <v>2</v>
      </c>
    </row>
    <row r="78" spans="1:15" x14ac:dyDescent="0.35">
      <c r="A78" s="15">
        <v>68</v>
      </c>
      <c r="B78" s="15">
        <v>1</v>
      </c>
      <c r="C78" s="15">
        <v>3</v>
      </c>
      <c r="J78" t="s">
        <v>195</v>
      </c>
      <c r="N78" s="12">
        <v>1</v>
      </c>
      <c r="O78">
        <v>2</v>
      </c>
    </row>
    <row r="79" spans="1:15" x14ac:dyDescent="0.35">
      <c r="A79" s="15">
        <v>69</v>
      </c>
      <c r="B79" s="15">
        <v>1</v>
      </c>
      <c r="C79" s="15">
        <v>3</v>
      </c>
      <c r="J79" t="s">
        <v>196</v>
      </c>
      <c r="N79" s="12">
        <v>1</v>
      </c>
      <c r="O79">
        <v>1</v>
      </c>
    </row>
    <row r="80" spans="1:15" x14ac:dyDescent="0.35">
      <c r="A80" s="15">
        <v>70</v>
      </c>
      <c r="B80" s="15">
        <v>1</v>
      </c>
      <c r="C80" s="15">
        <v>3</v>
      </c>
      <c r="J80" t="s">
        <v>199</v>
      </c>
      <c r="N80" s="12">
        <v>1</v>
      </c>
      <c r="O80">
        <v>2</v>
      </c>
    </row>
    <row r="81" spans="1:15" x14ac:dyDescent="0.35">
      <c r="A81" s="15">
        <v>71</v>
      </c>
      <c r="B81" s="15">
        <v>1</v>
      </c>
      <c r="C81" s="15">
        <v>3</v>
      </c>
      <c r="J81" t="s">
        <v>200</v>
      </c>
      <c r="N81" s="12">
        <v>1</v>
      </c>
      <c r="O81">
        <v>1</v>
      </c>
    </row>
    <row r="82" spans="1:15" x14ac:dyDescent="0.35">
      <c r="A82" s="15">
        <v>72</v>
      </c>
      <c r="B82" s="15">
        <v>1</v>
      </c>
      <c r="C82" s="15">
        <v>3</v>
      </c>
      <c r="J82" t="s">
        <v>201</v>
      </c>
      <c r="N82" s="12">
        <v>1</v>
      </c>
      <c r="O82">
        <v>1</v>
      </c>
    </row>
    <row r="83" spans="1:15" x14ac:dyDescent="0.35">
      <c r="A83" s="15">
        <v>73</v>
      </c>
      <c r="B83" s="15">
        <v>1</v>
      </c>
      <c r="C83" s="15">
        <v>3</v>
      </c>
      <c r="J83" t="s">
        <v>202</v>
      </c>
      <c r="N83" s="12">
        <v>1</v>
      </c>
      <c r="O83">
        <v>3</v>
      </c>
    </row>
    <row r="84" spans="1:15" x14ac:dyDescent="0.35">
      <c r="A84" s="15">
        <v>74</v>
      </c>
      <c r="B84" s="15">
        <v>1</v>
      </c>
      <c r="C84" s="15">
        <v>3</v>
      </c>
      <c r="J84" t="s">
        <v>205</v>
      </c>
      <c r="N84" s="12">
        <v>1</v>
      </c>
      <c r="O84">
        <v>1</v>
      </c>
    </row>
    <row r="85" spans="1:15" x14ac:dyDescent="0.35">
      <c r="A85" s="15">
        <v>75</v>
      </c>
      <c r="B85" s="15">
        <v>1</v>
      </c>
      <c r="C85" s="15">
        <v>3</v>
      </c>
      <c r="J85" t="s">
        <v>206</v>
      </c>
      <c r="N85" s="12">
        <v>1</v>
      </c>
      <c r="O85">
        <v>4</v>
      </c>
    </row>
    <row r="86" spans="1:15" x14ac:dyDescent="0.35">
      <c r="A86" s="15">
        <v>76</v>
      </c>
      <c r="B86" s="15">
        <v>1</v>
      </c>
      <c r="C86" s="15">
        <v>3</v>
      </c>
      <c r="J86" t="s">
        <v>207</v>
      </c>
      <c r="N86" s="12">
        <v>1</v>
      </c>
      <c r="O86">
        <v>9</v>
      </c>
    </row>
    <row r="87" spans="1:15" x14ac:dyDescent="0.35">
      <c r="A87" s="15">
        <v>77</v>
      </c>
      <c r="B87" s="15">
        <v>1</v>
      </c>
      <c r="C87" s="15">
        <v>3</v>
      </c>
      <c r="J87" t="s">
        <v>208</v>
      </c>
      <c r="N87" s="12">
        <v>1</v>
      </c>
      <c r="O87">
        <v>10</v>
      </c>
    </row>
    <row r="88" spans="1:15" x14ac:dyDescent="0.35">
      <c r="A88" s="15">
        <v>78</v>
      </c>
      <c r="B88" s="15">
        <v>1</v>
      </c>
      <c r="C88" s="15">
        <v>3</v>
      </c>
      <c r="J88" t="s">
        <v>209</v>
      </c>
      <c r="N88" s="12">
        <v>1</v>
      </c>
      <c r="O88">
        <v>4</v>
      </c>
    </row>
    <row r="89" spans="1:15" x14ac:dyDescent="0.35">
      <c r="A89" s="15">
        <v>79</v>
      </c>
      <c r="B89" s="15">
        <v>1</v>
      </c>
      <c r="C89" s="15">
        <v>3</v>
      </c>
      <c r="J89" t="s">
        <v>210</v>
      </c>
      <c r="N89" s="12">
        <v>1</v>
      </c>
      <c r="O89">
        <v>1</v>
      </c>
    </row>
    <row r="90" spans="1:15" x14ac:dyDescent="0.35">
      <c r="A90" s="15">
        <v>80</v>
      </c>
      <c r="B90" s="15">
        <v>1</v>
      </c>
      <c r="C90" s="15">
        <v>3</v>
      </c>
      <c r="J90" t="s">
        <v>211</v>
      </c>
      <c r="N90" s="12">
        <v>1</v>
      </c>
      <c r="O90">
        <v>4</v>
      </c>
    </row>
    <row r="91" spans="1:15" x14ac:dyDescent="0.35">
      <c r="A91" s="15">
        <v>81</v>
      </c>
      <c r="B91" s="15">
        <v>1</v>
      </c>
      <c r="C91" s="15">
        <v>3</v>
      </c>
      <c r="J91" t="s">
        <v>212</v>
      </c>
      <c r="N91" s="12">
        <v>1</v>
      </c>
      <c r="O91">
        <v>14</v>
      </c>
    </row>
    <row r="92" spans="1:15" x14ac:dyDescent="0.35">
      <c r="A92" s="15">
        <v>82</v>
      </c>
      <c r="B92" s="15">
        <v>1</v>
      </c>
      <c r="C92" s="15">
        <v>3</v>
      </c>
      <c r="J92" t="s">
        <v>213</v>
      </c>
      <c r="N92" s="12">
        <v>1</v>
      </c>
      <c r="O92">
        <v>6</v>
      </c>
    </row>
    <row r="93" spans="1:15" x14ac:dyDescent="0.35">
      <c r="A93" s="15">
        <v>83</v>
      </c>
      <c r="B93" s="15">
        <v>1</v>
      </c>
      <c r="C93" s="15">
        <v>3</v>
      </c>
      <c r="J93" t="s">
        <v>215</v>
      </c>
      <c r="N93" s="12">
        <v>1</v>
      </c>
      <c r="O93">
        <v>3</v>
      </c>
    </row>
    <row r="94" spans="1:15" x14ac:dyDescent="0.35">
      <c r="A94" s="15">
        <v>84</v>
      </c>
      <c r="B94" s="15">
        <v>1</v>
      </c>
      <c r="C94" s="15">
        <v>3</v>
      </c>
      <c r="J94" t="s">
        <v>216</v>
      </c>
      <c r="N94" s="12">
        <v>1</v>
      </c>
      <c r="O94">
        <v>19</v>
      </c>
    </row>
    <row r="95" spans="1:15" x14ac:dyDescent="0.35">
      <c r="A95" s="15">
        <v>85</v>
      </c>
      <c r="B95" s="15">
        <v>2</v>
      </c>
      <c r="C95" s="15">
        <v>4</v>
      </c>
      <c r="J95" t="s">
        <v>178</v>
      </c>
      <c r="N95" s="12">
        <v>1</v>
      </c>
      <c r="O95">
        <v>1</v>
      </c>
    </row>
    <row r="96" spans="1:15" x14ac:dyDescent="0.35">
      <c r="A96" s="15">
        <v>86</v>
      </c>
      <c r="B96" s="15">
        <v>2</v>
      </c>
      <c r="C96" s="15">
        <v>4</v>
      </c>
      <c r="J96" t="s">
        <v>179</v>
      </c>
      <c r="N96" s="12">
        <v>1</v>
      </c>
      <c r="O96">
        <v>1</v>
      </c>
    </row>
    <row r="97" spans="1:15" x14ac:dyDescent="0.35">
      <c r="A97" s="15">
        <v>87</v>
      </c>
      <c r="B97" s="15">
        <v>2</v>
      </c>
      <c r="C97" s="15">
        <v>4</v>
      </c>
      <c r="J97" t="s">
        <v>181</v>
      </c>
      <c r="N97" s="12">
        <v>1</v>
      </c>
      <c r="O97">
        <v>2</v>
      </c>
    </row>
    <row r="98" spans="1:15" x14ac:dyDescent="0.35">
      <c r="A98" s="15">
        <v>88</v>
      </c>
      <c r="B98" s="15">
        <v>2</v>
      </c>
      <c r="C98" s="15">
        <v>4</v>
      </c>
      <c r="J98" t="s">
        <v>182</v>
      </c>
      <c r="N98" s="12">
        <v>1</v>
      </c>
      <c r="O98">
        <v>7</v>
      </c>
    </row>
    <row r="99" spans="1:15" x14ac:dyDescent="0.35">
      <c r="A99" s="15">
        <v>89</v>
      </c>
      <c r="B99" s="15">
        <v>2</v>
      </c>
      <c r="C99" s="15">
        <v>4</v>
      </c>
      <c r="J99" t="s">
        <v>183</v>
      </c>
      <c r="N99" s="12">
        <v>1</v>
      </c>
      <c r="O99">
        <v>2</v>
      </c>
    </row>
    <row r="100" spans="1:15" x14ac:dyDescent="0.35">
      <c r="A100" s="15">
        <v>90</v>
      </c>
      <c r="B100" s="15">
        <v>2</v>
      </c>
      <c r="C100" s="15">
        <v>4</v>
      </c>
      <c r="J100" t="s">
        <v>184</v>
      </c>
      <c r="N100" s="12">
        <v>1</v>
      </c>
      <c r="O100">
        <v>1</v>
      </c>
    </row>
    <row r="101" spans="1:15" x14ac:dyDescent="0.35">
      <c r="A101" s="15">
        <v>91</v>
      </c>
      <c r="B101" s="15">
        <v>2</v>
      </c>
      <c r="C101" s="15">
        <v>4</v>
      </c>
      <c r="J101" t="s">
        <v>185</v>
      </c>
      <c r="N101" s="12">
        <v>1</v>
      </c>
      <c r="O101">
        <v>1</v>
      </c>
    </row>
    <row r="102" spans="1:15" x14ac:dyDescent="0.35">
      <c r="A102" s="15">
        <v>92</v>
      </c>
      <c r="B102" s="15">
        <v>2</v>
      </c>
      <c r="C102" s="15">
        <v>4</v>
      </c>
      <c r="J102" t="s">
        <v>187</v>
      </c>
      <c r="N102" s="12">
        <v>1</v>
      </c>
      <c r="O102">
        <v>4</v>
      </c>
    </row>
    <row r="103" spans="1:15" x14ac:dyDescent="0.35">
      <c r="A103" s="15">
        <v>93</v>
      </c>
      <c r="B103" s="15">
        <v>2</v>
      </c>
      <c r="C103" s="15">
        <v>4</v>
      </c>
      <c r="J103" t="s">
        <v>188</v>
      </c>
      <c r="N103" s="12">
        <v>1</v>
      </c>
      <c r="O103">
        <v>1</v>
      </c>
    </row>
    <row r="104" spans="1:15" x14ac:dyDescent="0.35">
      <c r="A104" s="15">
        <v>94</v>
      </c>
      <c r="B104" s="15">
        <v>2</v>
      </c>
      <c r="C104" s="15">
        <v>4</v>
      </c>
      <c r="J104" t="s">
        <v>191</v>
      </c>
      <c r="N104" s="12">
        <v>1</v>
      </c>
      <c r="O104">
        <v>5</v>
      </c>
    </row>
    <row r="105" spans="1:15" x14ac:dyDescent="0.35">
      <c r="A105" s="15">
        <v>95</v>
      </c>
      <c r="B105" s="15">
        <v>2</v>
      </c>
      <c r="C105" s="15">
        <v>4</v>
      </c>
      <c r="J105" t="s">
        <v>192</v>
      </c>
      <c r="N105" s="12">
        <v>1</v>
      </c>
      <c r="O105">
        <v>5</v>
      </c>
    </row>
    <row r="106" spans="1:15" x14ac:dyDescent="0.35">
      <c r="A106" s="15">
        <v>96</v>
      </c>
      <c r="B106" s="15">
        <v>2</v>
      </c>
      <c r="C106" s="15">
        <v>4</v>
      </c>
      <c r="J106" t="s">
        <v>193</v>
      </c>
      <c r="N106" s="12">
        <v>1</v>
      </c>
      <c r="O106">
        <v>2</v>
      </c>
    </row>
    <row r="107" spans="1:15" x14ac:dyDescent="0.35">
      <c r="A107" s="15">
        <v>97</v>
      </c>
      <c r="B107" s="15">
        <v>2</v>
      </c>
      <c r="C107" s="15">
        <v>4</v>
      </c>
      <c r="J107" t="s">
        <v>194</v>
      </c>
      <c r="N107" s="12">
        <v>1</v>
      </c>
      <c r="O107">
        <v>1</v>
      </c>
    </row>
    <row r="108" spans="1:15" x14ac:dyDescent="0.35">
      <c r="A108" s="15">
        <v>98</v>
      </c>
      <c r="B108" s="15">
        <v>2</v>
      </c>
      <c r="C108" s="15">
        <v>4</v>
      </c>
      <c r="J108" t="s">
        <v>195</v>
      </c>
      <c r="N108" s="12">
        <v>1</v>
      </c>
      <c r="O108">
        <v>1</v>
      </c>
    </row>
    <row r="109" spans="1:15" x14ac:dyDescent="0.35">
      <c r="A109" s="15">
        <v>99</v>
      </c>
      <c r="B109" s="15">
        <v>2</v>
      </c>
      <c r="C109" s="15">
        <v>4</v>
      </c>
      <c r="J109" t="s">
        <v>196</v>
      </c>
      <c r="N109" s="12">
        <v>1</v>
      </c>
      <c r="O109">
        <v>1</v>
      </c>
    </row>
    <row r="110" spans="1:15" x14ac:dyDescent="0.35">
      <c r="A110" s="15">
        <v>100</v>
      </c>
      <c r="B110" s="15">
        <v>2</v>
      </c>
      <c r="C110" s="15">
        <v>4</v>
      </c>
      <c r="J110" t="s">
        <v>198</v>
      </c>
      <c r="N110" s="12">
        <v>1</v>
      </c>
      <c r="O110">
        <v>1</v>
      </c>
    </row>
    <row r="111" spans="1:15" x14ac:dyDescent="0.35">
      <c r="A111" s="15">
        <v>101</v>
      </c>
      <c r="B111" s="15">
        <v>2</v>
      </c>
      <c r="C111" s="15">
        <v>4</v>
      </c>
      <c r="J111" t="s">
        <v>199</v>
      </c>
      <c r="N111" s="12">
        <v>1</v>
      </c>
      <c r="O111">
        <v>1</v>
      </c>
    </row>
    <row r="112" spans="1:15" x14ac:dyDescent="0.35">
      <c r="A112" s="15">
        <v>102</v>
      </c>
      <c r="B112" s="15">
        <v>2</v>
      </c>
      <c r="C112" s="15">
        <v>4</v>
      </c>
      <c r="J112" t="s">
        <v>201</v>
      </c>
      <c r="N112" s="12">
        <v>1</v>
      </c>
      <c r="O112">
        <v>1</v>
      </c>
    </row>
    <row r="113" spans="1:15" x14ac:dyDescent="0.35">
      <c r="A113" s="15">
        <v>103</v>
      </c>
      <c r="B113" s="15">
        <v>2</v>
      </c>
      <c r="C113" s="15">
        <v>4</v>
      </c>
      <c r="J113" t="s">
        <v>204</v>
      </c>
      <c r="N113" s="12">
        <v>1</v>
      </c>
      <c r="O113">
        <v>1</v>
      </c>
    </row>
    <row r="114" spans="1:15" x14ac:dyDescent="0.35">
      <c r="A114" s="15">
        <v>104</v>
      </c>
      <c r="B114" s="15">
        <v>2</v>
      </c>
      <c r="C114" s="15">
        <v>4</v>
      </c>
      <c r="J114" t="s">
        <v>205</v>
      </c>
      <c r="N114" s="12">
        <v>1</v>
      </c>
      <c r="O114">
        <v>2</v>
      </c>
    </row>
    <row r="115" spans="1:15" x14ac:dyDescent="0.35">
      <c r="A115" s="15">
        <v>105</v>
      </c>
      <c r="B115" s="15">
        <v>2</v>
      </c>
      <c r="C115" s="15">
        <v>4</v>
      </c>
      <c r="J115" t="s">
        <v>206</v>
      </c>
      <c r="N115" s="12">
        <v>1</v>
      </c>
      <c r="O115">
        <v>5</v>
      </c>
    </row>
    <row r="116" spans="1:15" x14ac:dyDescent="0.35">
      <c r="A116" s="15">
        <v>106</v>
      </c>
      <c r="B116" s="15">
        <v>2</v>
      </c>
      <c r="C116" s="15">
        <v>4</v>
      </c>
      <c r="J116" t="s">
        <v>207</v>
      </c>
      <c r="N116" s="12">
        <v>1</v>
      </c>
      <c r="O116">
        <v>21</v>
      </c>
    </row>
    <row r="117" spans="1:15" x14ac:dyDescent="0.35">
      <c r="A117" s="15">
        <v>107</v>
      </c>
      <c r="B117" s="15">
        <v>2</v>
      </c>
      <c r="C117" s="15">
        <v>4</v>
      </c>
      <c r="J117" t="s">
        <v>208</v>
      </c>
      <c r="N117" s="12">
        <v>1</v>
      </c>
      <c r="O117">
        <v>6</v>
      </c>
    </row>
    <row r="118" spans="1:15" x14ac:dyDescent="0.35">
      <c r="A118" s="15">
        <v>108</v>
      </c>
      <c r="B118" s="15">
        <v>2</v>
      </c>
      <c r="C118" s="15">
        <v>4</v>
      </c>
      <c r="J118" t="s">
        <v>209</v>
      </c>
      <c r="N118" s="12">
        <v>1</v>
      </c>
      <c r="O118">
        <v>2</v>
      </c>
    </row>
    <row r="119" spans="1:15" x14ac:dyDescent="0.35">
      <c r="A119" s="15">
        <v>109</v>
      </c>
      <c r="B119" s="15">
        <v>2</v>
      </c>
      <c r="C119" s="15">
        <v>4</v>
      </c>
      <c r="J119" t="s">
        <v>210</v>
      </c>
      <c r="N119" s="12">
        <v>1</v>
      </c>
      <c r="O119">
        <v>1</v>
      </c>
    </row>
    <row r="120" spans="1:15" x14ac:dyDescent="0.35">
      <c r="A120" s="15">
        <v>110</v>
      </c>
      <c r="B120" s="15">
        <v>2</v>
      </c>
      <c r="C120" s="15">
        <v>4</v>
      </c>
      <c r="J120" t="s">
        <v>211</v>
      </c>
      <c r="N120" s="12">
        <v>1</v>
      </c>
      <c r="O120">
        <v>1</v>
      </c>
    </row>
    <row r="121" spans="1:15" x14ac:dyDescent="0.35">
      <c r="A121" s="15">
        <v>111</v>
      </c>
      <c r="B121" s="15">
        <v>2</v>
      </c>
      <c r="C121" s="15">
        <v>4</v>
      </c>
      <c r="J121" t="s">
        <v>212</v>
      </c>
      <c r="N121" s="12">
        <v>1</v>
      </c>
      <c r="O121">
        <v>13</v>
      </c>
    </row>
    <row r="122" spans="1:15" x14ac:dyDescent="0.35">
      <c r="A122" s="15">
        <v>112</v>
      </c>
      <c r="B122" s="15">
        <v>2</v>
      </c>
      <c r="C122" s="15">
        <v>4</v>
      </c>
      <c r="J122" t="s">
        <v>213</v>
      </c>
      <c r="N122" s="12">
        <v>1</v>
      </c>
      <c r="O122">
        <v>1</v>
      </c>
    </row>
    <row r="123" spans="1:15" x14ac:dyDescent="0.35">
      <c r="A123" s="15">
        <v>113</v>
      </c>
      <c r="B123" s="15">
        <v>2</v>
      </c>
      <c r="C123" s="15">
        <v>4</v>
      </c>
      <c r="J123" t="s">
        <v>215</v>
      </c>
      <c r="N123" s="12">
        <v>1</v>
      </c>
      <c r="O123">
        <v>1</v>
      </c>
    </row>
    <row r="124" spans="1:15" x14ac:dyDescent="0.35">
      <c r="A124" s="15">
        <v>114</v>
      </c>
      <c r="B124" s="15">
        <v>2</v>
      </c>
      <c r="C124" s="15">
        <v>4</v>
      </c>
      <c r="J124" t="s">
        <v>216</v>
      </c>
      <c r="N124" s="12">
        <v>1</v>
      </c>
      <c r="O124">
        <v>8</v>
      </c>
    </row>
    <row r="125" spans="1:15" x14ac:dyDescent="0.35">
      <c r="A125" s="15">
        <v>115</v>
      </c>
      <c r="B125" s="15">
        <v>2</v>
      </c>
      <c r="C125" s="15">
        <v>5</v>
      </c>
      <c r="J125" t="s">
        <v>179</v>
      </c>
      <c r="N125" s="12">
        <v>1</v>
      </c>
      <c r="O125">
        <v>1</v>
      </c>
    </row>
    <row r="126" spans="1:15" x14ac:dyDescent="0.35">
      <c r="A126" s="15">
        <v>116</v>
      </c>
      <c r="B126" s="15">
        <v>2</v>
      </c>
      <c r="C126" s="15">
        <v>5</v>
      </c>
      <c r="J126" t="s">
        <v>181</v>
      </c>
      <c r="N126" s="12">
        <v>1</v>
      </c>
      <c r="O126">
        <v>3</v>
      </c>
    </row>
    <row r="127" spans="1:15" x14ac:dyDescent="0.35">
      <c r="A127" s="15">
        <v>117</v>
      </c>
      <c r="B127" s="15">
        <v>2</v>
      </c>
      <c r="C127" s="15">
        <v>5</v>
      </c>
      <c r="J127" t="s">
        <v>182</v>
      </c>
      <c r="N127" s="12">
        <v>1</v>
      </c>
      <c r="O127">
        <v>8</v>
      </c>
    </row>
    <row r="128" spans="1:15" x14ac:dyDescent="0.35">
      <c r="A128" s="15">
        <v>118</v>
      </c>
      <c r="B128" s="15">
        <v>2</v>
      </c>
      <c r="C128" s="15">
        <v>5</v>
      </c>
      <c r="J128" t="s">
        <v>183</v>
      </c>
      <c r="N128" s="12">
        <v>1</v>
      </c>
      <c r="O128">
        <v>2</v>
      </c>
    </row>
    <row r="129" spans="1:15" x14ac:dyDescent="0.35">
      <c r="A129" s="15">
        <v>119</v>
      </c>
      <c r="B129" s="15">
        <v>2</v>
      </c>
      <c r="C129" s="15">
        <v>5</v>
      </c>
      <c r="J129" t="s">
        <v>187</v>
      </c>
      <c r="N129" s="12">
        <v>1</v>
      </c>
      <c r="O129">
        <v>6</v>
      </c>
    </row>
    <row r="130" spans="1:15" x14ac:dyDescent="0.35">
      <c r="A130" s="15">
        <v>120</v>
      </c>
      <c r="B130" s="15">
        <v>2</v>
      </c>
      <c r="C130" s="15">
        <v>5</v>
      </c>
      <c r="J130" t="s">
        <v>188</v>
      </c>
      <c r="N130" s="12">
        <v>1</v>
      </c>
      <c r="O130">
        <v>2</v>
      </c>
    </row>
    <row r="131" spans="1:15" x14ac:dyDescent="0.35">
      <c r="A131" s="15">
        <v>121</v>
      </c>
      <c r="B131" s="15">
        <v>2</v>
      </c>
      <c r="C131" s="15">
        <v>5</v>
      </c>
      <c r="J131" t="s">
        <v>190</v>
      </c>
      <c r="N131" s="12">
        <v>1</v>
      </c>
      <c r="O131">
        <v>1</v>
      </c>
    </row>
    <row r="132" spans="1:15" x14ac:dyDescent="0.35">
      <c r="A132" s="15">
        <v>122</v>
      </c>
      <c r="B132" s="15">
        <v>2</v>
      </c>
      <c r="C132" s="15">
        <v>5</v>
      </c>
      <c r="J132" t="s">
        <v>191</v>
      </c>
      <c r="N132" s="12">
        <v>1</v>
      </c>
      <c r="O132">
        <v>6</v>
      </c>
    </row>
    <row r="133" spans="1:15" x14ac:dyDescent="0.35">
      <c r="A133" s="15">
        <v>123</v>
      </c>
      <c r="B133" s="15">
        <v>2</v>
      </c>
      <c r="C133" s="15">
        <v>5</v>
      </c>
      <c r="J133" t="s">
        <v>192</v>
      </c>
      <c r="N133" s="12">
        <v>1</v>
      </c>
      <c r="O133">
        <v>3</v>
      </c>
    </row>
    <row r="134" spans="1:15" x14ac:dyDescent="0.35">
      <c r="A134" s="15">
        <v>124</v>
      </c>
      <c r="B134" s="15">
        <v>2</v>
      </c>
      <c r="C134" s="15">
        <v>5</v>
      </c>
      <c r="J134" t="s">
        <v>193</v>
      </c>
      <c r="N134" s="12">
        <v>1</v>
      </c>
      <c r="O134">
        <v>1</v>
      </c>
    </row>
    <row r="135" spans="1:15" x14ac:dyDescent="0.35">
      <c r="A135" s="15">
        <v>125</v>
      </c>
      <c r="B135" s="15">
        <v>2</v>
      </c>
      <c r="C135" s="15">
        <v>5</v>
      </c>
      <c r="J135" t="s">
        <v>194</v>
      </c>
      <c r="N135" s="12">
        <v>1</v>
      </c>
      <c r="O135">
        <v>2</v>
      </c>
    </row>
    <row r="136" spans="1:15" x14ac:dyDescent="0.35">
      <c r="A136" s="15">
        <v>126</v>
      </c>
      <c r="B136" s="15">
        <v>2</v>
      </c>
      <c r="C136" s="15">
        <v>5</v>
      </c>
      <c r="J136" t="s">
        <v>195</v>
      </c>
      <c r="N136" s="12">
        <v>1</v>
      </c>
      <c r="O136">
        <v>1</v>
      </c>
    </row>
    <row r="137" spans="1:15" x14ac:dyDescent="0.35">
      <c r="A137" s="15">
        <v>127</v>
      </c>
      <c r="B137" s="15">
        <v>2</v>
      </c>
      <c r="C137" s="15">
        <v>5</v>
      </c>
      <c r="J137" t="s">
        <v>196</v>
      </c>
      <c r="N137" s="12">
        <v>1</v>
      </c>
      <c r="O137">
        <v>1</v>
      </c>
    </row>
    <row r="138" spans="1:15" x14ac:dyDescent="0.35">
      <c r="A138" s="15">
        <v>128</v>
      </c>
      <c r="B138" s="15">
        <v>2</v>
      </c>
      <c r="C138" s="15">
        <v>5</v>
      </c>
      <c r="J138" t="s">
        <v>197</v>
      </c>
      <c r="N138" s="12">
        <v>1</v>
      </c>
      <c r="O138">
        <v>1</v>
      </c>
    </row>
    <row r="139" spans="1:15" x14ac:dyDescent="0.35">
      <c r="A139" s="15">
        <v>129</v>
      </c>
      <c r="B139" s="15">
        <v>2</v>
      </c>
      <c r="C139" s="15">
        <v>5</v>
      </c>
      <c r="J139" t="s">
        <v>201</v>
      </c>
      <c r="N139" s="12">
        <v>1</v>
      </c>
      <c r="O139">
        <v>1</v>
      </c>
    </row>
    <row r="140" spans="1:15" x14ac:dyDescent="0.35">
      <c r="A140" s="15">
        <v>130</v>
      </c>
      <c r="B140" s="15">
        <v>2</v>
      </c>
      <c r="C140" s="15">
        <v>5</v>
      </c>
      <c r="J140" t="s">
        <v>204</v>
      </c>
      <c r="N140" s="12">
        <v>1</v>
      </c>
      <c r="O140">
        <v>1</v>
      </c>
    </row>
    <row r="141" spans="1:15" x14ac:dyDescent="0.35">
      <c r="A141" s="15">
        <v>131</v>
      </c>
      <c r="B141" s="15">
        <v>2</v>
      </c>
      <c r="C141" s="15">
        <v>5</v>
      </c>
      <c r="J141" t="s">
        <v>205</v>
      </c>
      <c r="N141" s="12">
        <v>1</v>
      </c>
      <c r="O141">
        <v>1</v>
      </c>
    </row>
    <row r="142" spans="1:15" x14ac:dyDescent="0.35">
      <c r="A142" s="15">
        <v>132</v>
      </c>
      <c r="B142" s="15">
        <v>2</v>
      </c>
      <c r="C142" s="15">
        <v>5</v>
      </c>
      <c r="J142" t="s">
        <v>206</v>
      </c>
      <c r="N142" s="12">
        <v>1</v>
      </c>
      <c r="O142">
        <v>4</v>
      </c>
    </row>
    <row r="143" spans="1:15" x14ac:dyDescent="0.35">
      <c r="A143" s="15">
        <v>133</v>
      </c>
      <c r="B143" s="15">
        <v>2</v>
      </c>
      <c r="C143" s="15">
        <v>5</v>
      </c>
      <c r="J143" t="s">
        <v>207</v>
      </c>
      <c r="N143" s="12">
        <v>1</v>
      </c>
      <c r="O143">
        <v>15</v>
      </c>
    </row>
    <row r="144" spans="1:15" x14ac:dyDescent="0.35">
      <c r="A144" s="15">
        <v>134</v>
      </c>
      <c r="B144" s="15">
        <v>2</v>
      </c>
      <c r="C144" s="15">
        <v>5</v>
      </c>
      <c r="J144" t="s">
        <v>208</v>
      </c>
      <c r="N144" s="12">
        <v>1</v>
      </c>
      <c r="O144">
        <v>7</v>
      </c>
    </row>
    <row r="145" spans="1:15" x14ac:dyDescent="0.35">
      <c r="A145" s="15">
        <v>135</v>
      </c>
      <c r="B145" s="15">
        <v>2</v>
      </c>
      <c r="C145" s="15">
        <v>5</v>
      </c>
      <c r="J145" t="s">
        <v>209</v>
      </c>
      <c r="N145" s="12">
        <v>1</v>
      </c>
      <c r="O145">
        <v>1</v>
      </c>
    </row>
    <row r="146" spans="1:15" x14ac:dyDescent="0.35">
      <c r="A146" s="15">
        <v>136</v>
      </c>
      <c r="B146" s="15">
        <v>2</v>
      </c>
      <c r="C146" s="15">
        <v>5</v>
      </c>
      <c r="J146" t="s">
        <v>211</v>
      </c>
      <c r="N146" s="12">
        <v>1</v>
      </c>
      <c r="O146">
        <v>2</v>
      </c>
    </row>
    <row r="147" spans="1:15" x14ac:dyDescent="0.35">
      <c r="A147" s="15">
        <v>137</v>
      </c>
      <c r="B147" s="15">
        <v>2</v>
      </c>
      <c r="C147" s="15">
        <v>5</v>
      </c>
      <c r="J147" t="s">
        <v>212</v>
      </c>
      <c r="N147" s="12">
        <v>1</v>
      </c>
      <c r="O147">
        <v>14</v>
      </c>
    </row>
    <row r="148" spans="1:15" x14ac:dyDescent="0.35">
      <c r="A148" s="15">
        <v>138</v>
      </c>
      <c r="B148" s="15">
        <v>2</v>
      </c>
      <c r="C148" s="15">
        <v>5</v>
      </c>
      <c r="J148" t="s">
        <v>213</v>
      </c>
      <c r="N148" s="12">
        <v>1</v>
      </c>
      <c r="O148">
        <v>3</v>
      </c>
    </row>
    <row r="149" spans="1:15" x14ac:dyDescent="0.35">
      <c r="A149" s="15">
        <v>139</v>
      </c>
      <c r="B149" s="15">
        <v>2</v>
      </c>
      <c r="C149" s="15">
        <v>5</v>
      </c>
      <c r="J149" t="s">
        <v>215</v>
      </c>
      <c r="N149" s="12">
        <v>1</v>
      </c>
      <c r="O149">
        <v>2</v>
      </c>
    </row>
    <row r="150" spans="1:15" x14ac:dyDescent="0.35">
      <c r="A150" s="15">
        <v>140</v>
      </c>
      <c r="B150" s="15">
        <v>2</v>
      </c>
      <c r="C150" s="15">
        <v>5</v>
      </c>
      <c r="J150" t="s">
        <v>216</v>
      </c>
      <c r="N150" s="12">
        <v>1</v>
      </c>
      <c r="O150">
        <v>9</v>
      </c>
    </row>
    <row r="151" spans="1:15" x14ac:dyDescent="0.35">
      <c r="A151" s="15">
        <v>141</v>
      </c>
      <c r="B151" s="15">
        <v>2</v>
      </c>
      <c r="C151" s="15">
        <v>6</v>
      </c>
      <c r="J151" t="s">
        <v>179</v>
      </c>
      <c r="N151" s="12">
        <v>1</v>
      </c>
      <c r="O151">
        <v>1</v>
      </c>
    </row>
    <row r="152" spans="1:15" x14ac:dyDescent="0.35">
      <c r="A152" s="15">
        <v>142</v>
      </c>
      <c r="B152" s="15">
        <v>2</v>
      </c>
      <c r="C152" s="15">
        <v>6</v>
      </c>
      <c r="J152" t="s">
        <v>181</v>
      </c>
      <c r="N152" s="12">
        <v>1</v>
      </c>
      <c r="O152">
        <v>2</v>
      </c>
    </row>
    <row r="153" spans="1:15" x14ac:dyDescent="0.35">
      <c r="A153" s="15">
        <v>143</v>
      </c>
      <c r="B153" s="15">
        <v>2</v>
      </c>
      <c r="C153" s="15">
        <v>6</v>
      </c>
      <c r="J153" t="s">
        <v>182</v>
      </c>
      <c r="N153" s="12">
        <v>1</v>
      </c>
      <c r="O153">
        <v>7</v>
      </c>
    </row>
    <row r="154" spans="1:15" x14ac:dyDescent="0.35">
      <c r="A154" s="15">
        <v>144</v>
      </c>
      <c r="B154" s="15">
        <v>2</v>
      </c>
      <c r="C154" s="15">
        <v>6</v>
      </c>
      <c r="J154" t="s">
        <v>183</v>
      </c>
      <c r="N154" s="12">
        <v>1</v>
      </c>
      <c r="O154">
        <v>2</v>
      </c>
    </row>
    <row r="155" spans="1:15" x14ac:dyDescent="0.35">
      <c r="A155" s="15">
        <v>145</v>
      </c>
      <c r="B155" s="15">
        <v>2</v>
      </c>
      <c r="C155" s="15">
        <v>6</v>
      </c>
      <c r="J155" t="s">
        <v>184</v>
      </c>
      <c r="N155" s="12">
        <v>1</v>
      </c>
      <c r="O155">
        <v>1</v>
      </c>
    </row>
    <row r="156" spans="1:15" x14ac:dyDescent="0.35">
      <c r="A156" s="15">
        <v>146</v>
      </c>
      <c r="B156" s="15">
        <v>2</v>
      </c>
      <c r="C156" s="15">
        <v>6</v>
      </c>
      <c r="J156" t="s">
        <v>187</v>
      </c>
      <c r="N156" s="12">
        <v>1</v>
      </c>
      <c r="O156">
        <v>4</v>
      </c>
    </row>
    <row r="157" spans="1:15" x14ac:dyDescent="0.35">
      <c r="A157" s="15">
        <v>147</v>
      </c>
      <c r="B157" s="15">
        <v>2</v>
      </c>
      <c r="C157" s="15">
        <v>6</v>
      </c>
      <c r="J157" t="s">
        <v>188</v>
      </c>
      <c r="N157" s="12">
        <v>1</v>
      </c>
      <c r="O157">
        <v>1</v>
      </c>
    </row>
    <row r="158" spans="1:15" x14ac:dyDescent="0.35">
      <c r="A158" s="15">
        <v>148</v>
      </c>
      <c r="B158" s="15">
        <v>2</v>
      </c>
      <c r="C158" s="15">
        <v>6</v>
      </c>
      <c r="J158" t="s">
        <v>190</v>
      </c>
      <c r="N158" s="12">
        <v>1</v>
      </c>
      <c r="O158">
        <v>1</v>
      </c>
    </row>
    <row r="159" spans="1:15" x14ac:dyDescent="0.35">
      <c r="A159" s="15">
        <v>149</v>
      </c>
      <c r="B159" s="15">
        <v>2</v>
      </c>
      <c r="C159" s="15">
        <v>6</v>
      </c>
      <c r="J159" t="s">
        <v>191</v>
      </c>
      <c r="N159" s="12">
        <v>1</v>
      </c>
      <c r="O159">
        <v>4</v>
      </c>
    </row>
    <row r="160" spans="1:15" x14ac:dyDescent="0.35">
      <c r="A160" s="15">
        <v>150</v>
      </c>
      <c r="B160" s="15">
        <v>2</v>
      </c>
      <c r="C160" s="15">
        <v>6</v>
      </c>
      <c r="J160" t="s">
        <v>192</v>
      </c>
      <c r="N160" s="12">
        <v>1</v>
      </c>
      <c r="O160">
        <v>4</v>
      </c>
    </row>
    <row r="161" spans="1:15" x14ac:dyDescent="0.35">
      <c r="A161" s="15">
        <v>151</v>
      </c>
      <c r="B161" s="15">
        <v>2</v>
      </c>
      <c r="C161" s="15">
        <v>6</v>
      </c>
      <c r="J161" t="s">
        <v>193</v>
      </c>
      <c r="N161" s="12">
        <v>1</v>
      </c>
      <c r="O161">
        <v>1</v>
      </c>
    </row>
    <row r="162" spans="1:15" x14ac:dyDescent="0.35">
      <c r="A162" s="15">
        <v>152</v>
      </c>
      <c r="B162" s="15">
        <v>2</v>
      </c>
      <c r="C162" s="15">
        <v>6</v>
      </c>
      <c r="J162" t="s">
        <v>194</v>
      </c>
      <c r="N162" s="12">
        <v>1</v>
      </c>
      <c r="O162">
        <v>2</v>
      </c>
    </row>
    <row r="163" spans="1:15" x14ac:dyDescent="0.35">
      <c r="A163" s="15">
        <v>153</v>
      </c>
      <c r="B163" s="15">
        <v>2</v>
      </c>
      <c r="C163" s="15">
        <v>6</v>
      </c>
      <c r="J163" t="s">
        <v>195</v>
      </c>
      <c r="N163" s="12">
        <v>1</v>
      </c>
      <c r="O163">
        <v>1</v>
      </c>
    </row>
    <row r="164" spans="1:15" x14ac:dyDescent="0.35">
      <c r="A164" s="15">
        <v>154</v>
      </c>
      <c r="B164" s="15">
        <v>2</v>
      </c>
      <c r="C164" s="15">
        <v>6</v>
      </c>
      <c r="J164" t="s">
        <v>196</v>
      </c>
      <c r="N164" s="12">
        <v>1</v>
      </c>
      <c r="O164">
        <v>1</v>
      </c>
    </row>
    <row r="165" spans="1:15" x14ac:dyDescent="0.35">
      <c r="A165" s="15">
        <v>155</v>
      </c>
      <c r="B165" s="15">
        <v>2</v>
      </c>
      <c r="C165" s="15">
        <v>6</v>
      </c>
      <c r="J165" t="s">
        <v>197</v>
      </c>
      <c r="N165" s="12">
        <v>1</v>
      </c>
      <c r="O165">
        <v>1</v>
      </c>
    </row>
    <row r="166" spans="1:15" x14ac:dyDescent="0.35">
      <c r="A166" s="15">
        <v>156</v>
      </c>
      <c r="B166" s="15">
        <v>2</v>
      </c>
      <c r="C166" s="15">
        <v>6</v>
      </c>
      <c r="J166" t="s">
        <v>198</v>
      </c>
      <c r="N166" s="12">
        <v>1</v>
      </c>
      <c r="O166">
        <v>1</v>
      </c>
    </row>
    <row r="167" spans="1:15" x14ac:dyDescent="0.35">
      <c r="A167" s="15">
        <v>157</v>
      </c>
      <c r="B167" s="15">
        <v>2</v>
      </c>
      <c r="C167" s="15">
        <v>6</v>
      </c>
      <c r="J167" t="s">
        <v>199</v>
      </c>
      <c r="N167" s="12">
        <v>1</v>
      </c>
      <c r="O167">
        <v>1</v>
      </c>
    </row>
    <row r="168" spans="1:15" x14ac:dyDescent="0.35">
      <c r="A168" s="15">
        <v>158</v>
      </c>
      <c r="B168" s="15">
        <v>2</v>
      </c>
      <c r="C168" s="15">
        <v>6</v>
      </c>
      <c r="J168" t="s">
        <v>201</v>
      </c>
      <c r="N168" s="12">
        <v>1</v>
      </c>
      <c r="O168">
        <v>1</v>
      </c>
    </row>
    <row r="169" spans="1:15" x14ac:dyDescent="0.35">
      <c r="A169" s="15">
        <v>159</v>
      </c>
      <c r="B169" s="15">
        <v>2</v>
      </c>
      <c r="C169" s="15">
        <v>6</v>
      </c>
      <c r="J169" t="s">
        <v>205</v>
      </c>
      <c r="N169" s="12">
        <v>1</v>
      </c>
      <c r="O169">
        <v>1</v>
      </c>
    </row>
    <row r="170" spans="1:15" x14ac:dyDescent="0.35">
      <c r="A170" s="15">
        <v>160</v>
      </c>
      <c r="B170" s="15">
        <v>2</v>
      </c>
      <c r="C170" s="15">
        <v>6</v>
      </c>
      <c r="J170" t="s">
        <v>206</v>
      </c>
      <c r="N170" s="12">
        <v>1</v>
      </c>
      <c r="O170">
        <v>3</v>
      </c>
    </row>
    <row r="171" spans="1:15" x14ac:dyDescent="0.35">
      <c r="A171" s="15">
        <v>161</v>
      </c>
      <c r="B171" s="15">
        <v>2</v>
      </c>
      <c r="C171" s="15">
        <v>6</v>
      </c>
      <c r="J171" t="s">
        <v>207</v>
      </c>
      <c r="N171" s="12">
        <v>1</v>
      </c>
      <c r="O171">
        <v>16</v>
      </c>
    </row>
    <row r="172" spans="1:15" x14ac:dyDescent="0.35">
      <c r="A172" s="15">
        <v>162</v>
      </c>
      <c r="B172" s="15">
        <v>2</v>
      </c>
      <c r="C172" s="15">
        <v>6</v>
      </c>
      <c r="J172" t="s">
        <v>208</v>
      </c>
      <c r="N172" s="12">
        <v>1</v>
      </c>
      <c r="O172">
        <v>8</v>
      </c>
    </row>
    <row r="173" spans="1:15" x14ac:dyDescent="0.35">
      <c r="A173" s="15">
        <v>163</v>
      </c>
      <c r="B173" s="15">
        <v>2</v>
      </c>
      <c r="C173" s="15">
        <v>6</v>
      </c>
      <c r="J173" t="s">
        <v>209</v>
      </c>
      <c r="N173" s="12">
        <v>1</v>
      </c>
      <c r="O173">
        <v>1</v>
      </c>
    </row>
    <row r="174" spans="1:15" x14ac:dyDescent="0.35">
      <c r="A174" s="15">
        <v>164</v>
      </c>
      <c r="B174" s="15">
        <v>2</v>
      </c>
      <c r="C174" s="15">
        <v>6</v>
      </c>
      <c r="J174" t="s">
        <v>210</v>
      </c>
      <c r="N174" s="12">
        <v>1</v>
      </c>
      <c r="O174">
        <v>1</v>
      </c>
    </row>
    <row r="175" spans="1:15" x14ac:dyDescent="0.35">
      <c r="A175" s="15">
        <v>165</v>
      </c>
      <c r="B175" s="15">
        <v>2</v>
      </c>
      <c r="C175" s="15">
        <v>6</v>
      </c>
      <c r="J175" t="s">
        <v>211</v>
      </c>
      <c r="N175" s="12">
        <v>1</v>
      </c>
      <c r="O175">
        <v>4</v>
      </c>
    </row>
    <row r="176" spans="1:15" x14ac:dyDescent="0.35">
      <c r="A176" s="15">
        <v>166</v>
      </c>
      <c r="B176" s="15">
        <v>2</v>
      </c>
      <c r="C176" s="15">
        <v>6</v>
      </c>
      <c r="J176" t="s">
        <v>212</v>
      </c>
      <c r="N176" s="12">
        <v>1</v>
      </c>
      <c r="O176">
        <v>13</v>
      </c>
    </row>
    <row r="177" spans="1:15" x14ac:dyDescent="0.35">
      <c r="A177" s="15">
        <v>167</v>
      </c>
      <c r="B177" s="15">
        <v>2</v>
      </c>
      <c r="C177" s="15">
        <v>6</v>
      </c>
      <c r="J177" t="s">
        <v>213</v>
      </c>
      <c r="N177" s="12">
        <v>1</v>
      </c>
      <c r="O177">
        <v>1</v>
      </c>
    </row>
    <row r="178" spans="1:15" x14ac:dyDescent="0.35">
      <c r="A178" s="15">
        <v>168</v>
      </c>
      <c r="B178" s="15">
        <v>2</v>
      </c>
      <c r="C178" s="15">
        <v>6</v>
      </c>
      <c r="J178" t="s">
        <v>215</v>
      </c>
      <c r="N178" s="12">
        <v>1</v>
      </c>
      <c r="O178">
        <v>2</v>
      </c>
    </row>
    <row r="179" spans="1:15" x14ac:dyDescent="0.35">
      <c r="A179" s="15">
        <v>169</v>
      </c>
      <c r="B179" s="15">
        <v>2</v>
      </c>
      <c r="C179" s="15">
        <v>6</v>
      </c>
      <c r="J179" t="s">
        <v>216</v>
      </c>
      <c r="N179" s="12">
        <v>1</v>
      </c>
      <c r="O179">
        <v>10</v>
      </c>
    </row>
    <row r="180" spans="1:15" x14ac:dyDescent="0.35">
      <c r="A180" s="15"/>
      <c r="B180" s="15"/>
      <c r="C180" s="15"/>
    </row>
    <row r="181" spans="1:15" x14ac:dyDescent="0.35">
      <c r="A181" s="15"/>
      <c r="B181" s="15"/>
      <c r="C181" s="15"/>
    </row>
    <row r="182" spans="1:15" x14ac:dyDescent="0.35">
      <c r="A182" s="15"/>
      <c r="B182" s="15"/>
      <c r="C182" s="15"/>
    </row>
    <row r="183" spans="1:15" x14ac:dyDescent="0.35">
      <c r="A183" s="15"/>
      <c r="B183" s="15"/>
      <c r="C183" s="15"/>
    </row>
    <row r="184" spans="1:15" x14ac:dyDescent="0.35">
      <c r="A184" s="15"/>
      <c r="B184" s="15"/>
      <c r="C184" s="15"/>
    </row>
    <row r="185" spans="1:15" x14ac:dyDescent="0.35">
      <c r="A185" s="15"/>
      <c r="B185" s="15"/>
      <c r="C185" s="15"/>
    </row>
    <row r="186" spans="1:15" x14ac:dyDescent="0.35">
      <c r="A186" s="15"/>
      <c r="B186" s="15"/>
      <c r="C186" s="15"/>
    </row>
    <row r="187" spans="1:15" x14ac:dyDescent="0.35">
      <c r="A187" s="15"/>
      <c r="B187" s="15"/>
      <c r="C187" s="15"/>
    </row>
    <row r="188" spans="1:15" x14ac:dyDescent="0.35">
      <c r="A188" s="15"/>
      <c r="B188" s="15"/>
      <c r="C188" s="15"/>
    </row>
    <row r="189" spans="1:15" x14ac:dyDescent="0.35">
      <c r="A189" s="15"/>
      <c r="B189" s="15"/>
      <c r="C189" s="15"/>
    </row>
    <row r="190" spans="1:15" x14ac:dyDescent="0.35">
      <c r="A190" s="15"/>
      <c r="B190" s="15"/>
      <c r="C190" s="15"/>
    </row>
    <row r="191" spans="1:15" x14ac:dyDescent="0.35">
      <c r="A191" s="15"/>
      <c r="B191" s="15"/>
      <c r="C191" s="15"/>
    </row>
    <row r="192" spans="1:15" x14ac:dyDescent="0.35">
      <c r="A192" s="15"/>
      <c r="B192" s="15"/>
      <c r="C192" s="15"/>
    </row>
    <row r="193" spans="1:3" x14ac:dyDescent="0.35">
      <c r="A193" s="15"/>
      <c r="B193" s="15"/>
      <c r="C193" s="15"/>
    </row>
    <row r="194" spans="1:3" x14ac:dyDescent="0.35">
      <c r="A194" s="15"/>
      <c r="B194" s="15"/>
      <c r="C194" s="15"/>
    </row>
    <row r="195" spans="1:3" x14ac:dyDescent="0.35">
      <c r="A195" s="15"/>
      <c r="B195" s="15"/>
      <c r="C195" s="15"/>
    </row>
    <row r="196" spans="1:3" x14ac:dyDescent="0.35">
      <c r="A196" s="15"/>
      <c r="B196" s="15"/>
      <c r="C196" s="15"/>
    </row>
    <row r="197" spans="1:3" x14ac:dyDescent="0.35">
      <c r="A197" s="15"/>
      <c r="B197" s="15"/>
      <c r="C197" s="15"/>
    </row>
    <row r="198" spans="1:3" x14ac:dyDescent="0.35">
      <c r="A198" s="15"/>
      <c r="B198" s="15"/>
      <c r="C198" s="15"/>
    </row>
    <row r="199" spans="1:3" x14ac:dyDescent="0.35">
      <c r="A199" s="15"/>
      <c r="B199" s="15"/>
      <c r="C199" s="15"/>
    </row>
    <row r="200" spans="1:3" x14ac:dyDescent="0.35">
      <c r="A200" s="15"/>
      <c r="B200" s="15"/>
      <c r="C200" s="15"/>
    </row>
    <row r="201" spans="1:3" x14ac:dyDescent="0.35">
      <c r="A201" s="15"/>
      <c r="B201" s="15"/>
      <c r="C201" s="15"/>
    </row>
    <row r="202" spans="1:3" x14ac:dyDescent="0.35">
      <c r="A202" s="15"/>
      <c r="B202" s="15"/>
      <c r="C202" s="15"/>
    </row>
    <row r="203" spans="1:3" x14ac:dyDescent="0.35">
      <c r="A203" s="15"/>
      <c r="B203" s="15"/>
      <c r="C203" s="15"/>
    </row>
    <row r="204" spans="1:3" x14ac:dyDescent="0.35">
      <c r="A204" s="15"/>
      <c r="B204" s="15"/>
      <c r="C204" s="15"/>
    </row>
    <row r="205" spans="1:3" x14ac:dyDescent="0.35">
      <c r="A205" s="15"/>
      <c r="B205" s="15"/>
      <c r="C205" s="15"/>
    </row>
    <row r="206" spans="1:3" x14ac:dyDescent="0.35">
      <c r="A206" s="15"/>
      <c r="B206" s="15"/>
      <c r="C206" s="15"/>
    </row>
    <row r="207" spans="1:3" x14ac:dyDescent="0.35">
      <c r="A207" s="15"/>
      <c r="B207" s="15"/>
      <c r="C207" s="15"/>
    </row>
    <row r="208" spans="1:3" x14ac:dyDescent="0.35">
      <c r="A208" s="15"/>
      <c r="B208" s="15"/>
      <c r="C208" s="15"/>
    </row>
    <row r="209" spans="1:3" x14ac:dyDescent="0.35">
      <c r="A209" s="15"/>
      <c r="B209" s="15"/>
      <c r="C209" s="15"/>
    </row>
    <row r="210" spans="1:3" x14ac:dyDescent="0.35">
      <c r="A210" s="15"/>
      <c r="B210" s="15"/>
      <c r="C210" s="15"/>
    </row>
    <row r="211" spans="1:3" x14ac:dyDescent="0.35">
      <c r="A211" s="15"/>
      <c r="B211" s="15"/>
      <c r="C211" s="15"/>
    </row>
    <row r="212" spans="1:3" x14ac:dyDescent="0.35">
      <c r="A212" s="15"/>
      <c r="B212" s="15"/>
      <c r="C212" s="15"/>
    </row>
    <row r="213" spans="1:3" x14ac:dyDescent="0.35">
      <c r="A213" s="15"/>
      <c r="B213" s="15"/>
      <c r="C213" s="15"/>
    </row>
    <row r="214" spans="1:3" x14ac:dyDescent="0.35">
      <c r="A214" s="15"/>
      <c r="B214" s="15"/>
      <c r="C214" s="15"/>
    </row>
    <row r="215" spans="1:3" x14ac:dyDescent="0.35">
      <c r="A215" s="15"/>
      <c r="B215" s="15"/>
      <c r="C215" s="15"/>
    </row>
    <row r="216" spans="1:3" x14ac:dyDescent="0.35">
      <c r="A216" s="15"/>
      <c r="B216" s="15"/>
      <c r="C216" s="15"/>
    </row>
    <row r="217" spans="1:3" x14ac:dyDescent="0.35">
      <c r="A217" s="15"/>
      <c r="B217" s="15"/>
      <c r="C217" s="15"/>
    </row>
    <row r="218" spans="1:3" x14ac:dyDescent="0.35">
      <c r="A218" s="15"/>
      <c r="B218" s="15"/>
      <c r="C218" s="15"/>
    </row>
    <row r="219" spans="1:3" x14ac:dyDescent="0.35">
      <c r="A219" s="15"/>
      <c r="B219" s="15"/>
      <c r="C219" s="15"/>
    </row>
    <row r="220" spans="1:3" x14ac:dyDescent="0.35">
      <c r="A220" s="15"/>
      <c r="B220" s="15"/>
      <c r="C220" s="15"/>
    </row>
    <row r="221" spans="1:3" x14ac:dyDescent="0.35">
      <c r="A221" s="15"/>
      <c r="B221" s="15"/>
      <c r="C221" s="15"/>
    </row>
    <row r="222" spans="1:3" x14ac:dyDescent="0.35">
      <c r="A222" s="15"/>
      <c r="B222" s="15"/>
      <c r="C222" s="15"/>
    </row>
    <row r="223" spans="1:3" x14ac:dyDescent="0.35">
      <c r="A223" s="15"/>
      <c r="B223" s="15"/>
      <c r="C223" s="15"/>
    </row>
    <row r="224" spans="1:3" x14ac:dyDescent="0.35">
      <c r="A224" s="15"/>
      <c r="B224" s="15"/>
      <c r="C224" s="15"/>
    </row>
    <row r="225" spans="1:3" x14ac:dyDescent="0.35">
      <c r="A225" s="15"/>
      <c r="B225" s="15"/>
      <c r="C225" s="15"/>
    </row>
    <row r="226" spans="1:3" x14ac:dyDescent="0.35">
      <c r="A226" s="15"/>
      <c r="B226" s="15"/>
      <c r="C226" s="15"/>
    </row>
    <row r="227" spans="1:3" x14ac:dyDescent="0.35">
      <c r="A227" s="15"/>
      <c r="B227" s="15"/>
      <c r="C227" s="15"/>
    </row>
    <row r="228" spans="1:3" x14ac:dyDescent="0.35">
      <c r="A228" s="15"/>
      <c r="B228" s="15"/>
      <c r="C228" s="15"/>
    </row>
    <row r="229" spans="1:3" x14ac:dyDescent="0.35">
      <c r="A229" s="15"/>
      <c r="B229" s="15"/>
      <c r="C229" s="15"/>
    </row>
    <row r="230" spans="1:3" x14ac:dyDescent="0.35">
      <c r="A230" s="15"/>
      <c r="B230" s="15"/>
      <c r="C230" s="15"/>
    </row>
    <row r="231" spans="1:3" x14ac:dyDescent="0.35">
      <c r="A231" s="15"/>
      <c r="B231" s="15"/>
      <c r="C231" s="15"/>
    </row>
    <row r="232" spans="1:3" x14ac:dyDescent="0.35">
      <c r="A232" s="15"/>
      <c r="B232" s="15"/>
      <c r="C232" s="15"/>
    </row>
    <row r="233" spans="1:3" x14ac:dyDescent="0.35">
      <c r="A233" s="15"/>
      <c r="B233" s="15"/>
      <c r="C233" s="15"/>
    </row>
    <row r="234" spans="1:3" x14ac:dyDescent="0.35">
      <c r="A234" s="15"/>
      <c r="B234" s="15"/>
      <c r="C234" s="15"/>
    </row>
    <row r="235" spans="1:3" x14ac:dyDescent="0.35">
      <c r="A235" s="15"/>
      <c r="B235" s="15"/>
      <c r="C235" s="15"/>
    </row>
    <row r="236" spans="1:3" x14ac:dyDescent="0.35">
      <c r="A236" s="15"/>
      <c r="B236" s="15"/>
      <c r="C236" s="15"/>
    </row>
    <row r="237" spans="1:3" x14ac:dyDescent="0.35">
      <c r="A237" s="15"/>
      <c r="B237" s="15"/>
      <c r="C237" s="15"/>
    </row>
    <row r="238" spans="1:3" x14ac:dyDescent="0.35">
      <c r="A238" s="15"/>
      <c r="B238" s="15"/>
      <c r="C238" s="15"/>
    </row>
    <row r="239" spans="1:3" x14ac:dyDescent="0.35">
      <c r="A239" s="15"/>
      <c r="B239" s="15"/>
      <c r="C239" s="15"/>
    </row>
    <row r="240" spans="1:3" x14ac:dyDescent="0.35">
      <c r="A240" s="15"/>
      <c r="B240" s="15"/>
      <c r="C240" s="15"/>
    </row>
    <row r="241" spans="1:3" x14ac:dyDescent="0.35">
      <c r="A241" s="15"/>
      <c r="B241" s="15"/>
      <c r="C241" s="15"/>
    </row>
    <row r="242" spans="1:3" x14ac:dyDescent="0.35">
      <c r="A242" s="15"/>
      <c r="B242" s="15"/>
      <c r="C242" s="15"/>
    </row>
    <row r="243" spans="1:3" x14ac:dyDescent="0.35">
      <c r="A243" s="15"/>
      <c r="B243" s="15"/>
      <c r="C243" s="15"/>
    </row>
    <row r="244" spans="1:3" x14ac:dyDescent="0.35">
      <c r="A244" s="15"/>
      <c r="B244" s="15"/>
      <c r="C244" s="15"/>
    </row>
    <row r="245" spans="1:3" x14ac:dyDescent="0.35">
      <c r="A245" s="15"/>
      <c r="B245" s="15"/>
      <c r="C245" s="15"/>
    </row>
    <row r="246" spans="1:3" x14ac:dyDescent="0.35">
      <c r="A246" s="15"/>
      <c r="B246" s="15"/>
      <c r="C246" s="15"/>
    </row>
    <row r="247" spans="1:3" x14ac:dyDescent="0.35">
      <c r="A247" s="15"/>
      <c r="B247" s="15"/>
      <c r="C247" s="15"/>
    </row>
    <row r="248" spans="1:3" x14ac:dyDescent="0.35">
      <c r="A248" s="15"/>
      <c r="B248" s="15"/>
      <c r="C248" s="15"/>
    </row>
    <row r="249" spans="1:3" x14ac:dyDescent="0.35">
      <c r="A249" s="15"/>
      <c r="B249" s="15"/>
      <c r="C249" s="15"/>
    </row>
    <row r="250" spans="1:3" x14ac:dyDescent="0.35">
      <c r="A250" s="15"/>
      <c r="B250" s="15"/>
      <c r="C250" s="15"/>
    </row>
    <row r="251" spans="1:3" x14ac:dyDescent="0.35">
      <c r="A251" s="15"/>
      <c r="B251" s="15"/>
      <c r="C251" s="15"/>
    </row>
    <row r="252" spans="1:3" x14ac:dyDescent="0.35">
      <c r="A252" s="15"/>
      <c r="B252" s="15"/>
      <c r="C252" s="15"/>
    </row>
    <row r="253" spans="1:3" x14ac:dyDescent="0.35">
      <c r="A253" s="15"/>
      <c r="B253" s="15"/>
      <c r="C253" s="15"/>
    </row>
    <row r="254" spans="1:3" x14ac:dyDescent="0.35">
      <c r="A254" s="15"/>
      <c r="B254" s="15"/>
      <c r="C254" s="15"/>
    </row>
    <row r="255" spans="1:3" x14ac:dyDescent="0.35">
      <c r="A255" s="15"/>
      <c r="B255" s="15"/>
      <c r="C255" s="15"/>
    </row>
    <row r="256" spans="1:3" x14ac:dyDescent="0.35">
      <c r="A256" s="15"/>
      <c r="B256" s="15"/>
      <c r="C256" s="15"/>
    </row>
    <row r="257" spans="1:3" x14ac:dyDescent="0.35">
      <c r="A257" s="15"/>
      <c r="B257" s="15"/>
      <c r="C257" s="15"/>
    </row>
    <row r="258" spans="1:3" x14ac:dyDescent="0.35">
      <c r="A258" s="15"/>
      <c r="B258" s="15"/>
      <c r="C258" s="15"/>
    </row>
    <row r="259" spans="1:3" x14ac:dyDescent="0.35">
      <c r="A259" s="15"/>
      <c r="B259" s="15"/>
      <c r="C259" s="15"/>
    </row>
    <row r="260" spans="1:3" x14ac:dyDescent="0.35">
      <c r="A260" s="15"/>
      <c r="B260" s="15"/>
      <c r="C260" s="15"/>
    </row>
    <row r="261" spans="1:3" x14ac:dyDescent="0.35">
      <c r="A261" s="15"/>
      <c r="B261" s="15"/>
      <c r="C261" s="15"/>
    </row>
    <row r="262" spans="1:3" x14ac:dyDescent="0.35">
      <c r="A262" s="15"/>
      <c r="B262" s="15"/>
      <c r="C262" s="15"/>
    </row>
    <row r="263" spans="1:3" x14ac:dyDescent="0.35">
      <c r="A263" s="15"/>
      <c r="B263" s="15"/>
      <c r="C263" s="15"/>
    </row>
    <row r="264" spans="1:3" x14ac:dyDescent="0.35">
      <c r="A264" s="15"/>
      <c r="B264" s="15"/>
      <c r="C264" s="15"/>
    </row>
    <row r="265" spans="1:3" x14ac:dyDescent="0.35">
      <c r="A265" s="15"/>
      <c r="B265" s="15"/>
      <c r="C265" s="15"/>
    </row>
    <row r="266" spans="1:3" x14ac:dyDescent="0.35">
      <c r="A266" s="15"/>
      <c r="B266" s="15"/>
      <c r="C266" s="15"/>
    </row>
    <row r="267" spans="1:3" x14ac:dyDescent="0.35">
      <c r="A267" s="15"/>
      <c r="B267" s="15"/>
      <c r="C267" s="15"/>
    </row>
    <row r="268" spans="1:3" x14ac:dyDescent="0.35">
      <c r="A268" s="15"/>
      <c r="B268" s="15"/>
      <c r="C268" s="15"/>
    </row>
    <row r="269" spans="1:3" x14ac:dyDescent="0.35">
      <c r="A269" s="15"/>
      <c r="B269" s="15"/>
      <c r="C269" s="15"/>
    </row>
    <row r="270" spans="1:3" x14ac:dyDescent="0.35">
      <c r="A270" s="15"/>
      <c r="B270" s="15"/>
      <c r="C270" s="15"/>
    </row>
    <row r="271" spans="1:3" x14ac:dyDescent="0.35">
      <c r="A271" s="15"/>
      <c r="B271" s="15"/>
      <c r="C271" s="15"/>
    </row>
    <row r="272" spans="1:3" x14ac:dyDescent="0.35">
      <c r="A272" s="15"/>
      <c r="B272" s="15"/>
      <c r="C272" s="15"/>
    </row>
    <row r="273" spans="1:3" x14ac:dyDescent="0.35">
      <c r="A273" s="15"/>
      <c r="B273" s="15"/>
      <c r="C273" s="15"/>
    </row>
    <row r="274" spans="1:3" x14ac:dyDescent="0.35">
      <c r="A274" s="15"/>
      <c r="B274" s="15"/>
      <c r="C274" s="15"/>
    </row>
    <row r="275" spans="1:3" x14ac:dyDescent="0.35">
      <c r="A275" s="15"/>
      <c r="B275" s="15"/>
      <c r="C275" s="15"/>
    </row>
    <row r="276" spans="1:3" x14ac:dyDescent="0.35">
      <c r="A276" s="15"/>
      <c r="B276" s="15"/>
      <c r="C276" s="15"/>
    </row>
    <row r="277" spans="1:3" x14ac:dyDescent="0.35">
      <c r="A277" s="15"/>
      <c r="B277" s="15"/>
      <c r="C277" s="15"/>
    </row>
    <row r="278" spans="1:3" x14ac:dyDescent="0.35">
      <c r="A278" s="15"/>
      <c r="B278" s="15"/>
      <c r="C278" s="15"/>
    </row>
    <row r="279" spans="1:3" x14ac:dyDescent="0.35">
      <c r="A279" s="15"/>
      <c r="B279" s="15"/>
      <c r="C279" s="15"/>
    </row>
    <row r="280" spans="1:3" x14ac:dyDescent="0.35">
      <c r="A280" s="15"/>
      <c r="B280" s="15"/>
      <c r="C280" s="15"/>
    </row>
    <row r="281" spans="1:3" x14ac:dyDescent="0.35">
      <c r="A281" s="15"/>
      <c r="B281" s="15"/>
      <c r="C281" s="15"/>
    </row>
    <row r="282" spans="1:3" x14ac:dyDescent="0.35">
      <c r="A282" s="15"/>
      <c r="B282" s="15"/>
      <c r="C282" s="15"/>
    </row>
    <row r="283" spans="1:3" x14ac:dyDescent="0.35">
      <c r="A283" s="15"/>
      <c r="B283" s="15"/>
      <c r="C283" s="15"/>
    </row>
    <row r="284" spans="1:3" x14ac:dyDescent="0.35">
      <c r="A284" s="15"/>
      <c r="B284" s="15"/>
      <c r="C284" s="15"/>
    </row>
    <row r="285" spans="1:3" x14ac:dyDescent="0.35">
      <c r="A285" s="15"/>
      <c r="B285" s="15"/>
      <c r="C285" s="15"/>
    </row>
    <row r="286" spans="1:3" x14ac:dyDescent="0.35">
      <c r="A286" s="15"/>
      <c r="B286" s="15"/>
      <c r="C286" s="15"/>
    </row>
    <row r="287" spans="1:3" x14ac:dyDescent="0.35">
      <c r="A287" s="15"/>
      <c r="B287" s="15"/>
      <c r="C287" s="15"/>
    </row>
    <row r="288" spans="1:3" x14ac:dyDescent="0.35">
      <c r="A288" s="15"/>
      <c r="B288" s="15"/>
      <c r="C288" s="15"/>
    </row>
    <row r="289" spans="1:3" x14ac:dyDescent="0.35">
      <c r="A289" s="15"/>
      <c r="B289" s="15"/>
      <c r="C289" s="15"/>
    </row>
    <row r="290" spans="1:3" x14ac:dyDescent="0.35">
      <c r="A290" s="15"/>
      <c r="B290" s="15"/>
      <c r="C290" s="15"/>
    </row>
    <row r="291" spans="1:3" x14ac:dyDescent="0.35">
      <c r="A291" s="15"/>
      <c r="B291" s="15"/>
      <c r="C291" s="15"/>
    </row>
    <row r="292" spans="1:3" x14ac:dyDescent="0.35">
      <c r="A292" s="15"/>
      <c r="B292" s="15"/>
      <c r="C292" s="15"/>
    </row>
    <row r="293" spans="1:3" x14ac:dyDescent="0.35">
      <c r="A293" s="15"/>
      <c r="B293" s="15"/>
      <c r="C293" s="15"/>
    </row>
    <row r="294" spans="1:3" x14ac:dyDescent="0.35">
      <c r="A294" s="15"/>
      <c r="B294" s="15"/>
      <c r="C294" s="15"/>
    </row>
    <row r="295" spans="1:3" x14ac:dyDescent="0.35">
      <c r="A295" s="15"/>
      <c r="B295" s="15"/>
      <c r="C295" s="15"/>
    </row>
    <row r="296" spans="1:3" x14ac:dyDescent="0.35">
      <c r="A296" s="15"/>
      <c r="B296" s="15"/>
      <c r="C296" s="15"/>
    </row>
    <row r="297" spans="1:3" x14ac:dyDescent="0.35">
      <c r="A297" s="15"/>
      <c r="B297" s="15"/>
      <c r="C297" s="15"/>
    </row>
    <row r="298" spans="1:3" x14ac:dyDescent="0.35">
      <c r="A298" s="15"/>
      <c r="B298" s="15"/>
      <c r="C298" s="15"/>
    </row>
    <row r="299" spans="1:3" x14ac:dyDescent="0.35">
      <c r="A299" s="15"/>
      <c r="B299" s="15"/>
      <c r="C299" s="15"/>
    </row>
    <row r="300" spans="1:3" x14ac:dyDescent="0.35">
      <c r="A300" s="15"/>
      <c r="B300" s="15"/>
      <c r="C300" s="15"/>
    </row>
    <row r="301" spans="1:3" x14ac:dyDescent="0.35">
      <c r="A301" s="15"/>
      <c r="B301" s="15"/>
      <c r="C301" s="15"/>
    </row>
    <row r="302" spans="1:3" x14ac:dyDescent="0.35">
      <c r="A302" s="15"/>
      <c r="B302" s="15"/>
      <c r="C302" s="15"/>
    </row>
    <row r="303" spans="1:3" x14ac:dyDescent="0.35">
      <c r="A303" s="15"/>
      <c r="B303" s="15"/>
      <c r="C303" s="15"/>
    </row>
    <row r="304" spans="1:3" x14ac:dyDescent="0.35">
      <c r="A304" s="15"/>
      <c r="B304" s="15"/>
      <c r="C304" s="15"/>
    </row>
    <row r="305" spans="1:3" x14ac:dyDescent="0.35">
      <c r="A305" s="15"/>
      <c r="B305" s="15"/>
      <c r="C305" s="15"/>
    </row>
    <row r="306" spans="1:3" x14ac:dyDescent="0.35">
      <c r="A306" s="15"/>
      <c r="B306" s="15"/>
      <c r="C306" s="15"/>
    </row>
    <row r="307" spans="1:3" x14ac:dyDescent="0.35">
      <c r="A307" s="15"/>
      <c r="B307" s="15"/>
      <c r="C307" s="15"/>
    </row>
    <row r="308" spans="1:3" x14ac:dyDescent="0.35">
      <c r="A308" s="15"/>
      <c r="B308" s="15"/>
      <c r="C308" s="15"/>
    </row>
    <row r="309" spans="1:3" x14ac:dyDescent="0.35">
      <c r="A309" s="15"/>
      <c r="B309" s="15"/>
      <c r="C309" s="15"/>
    </row>
    <row r="310" spans="1:3" x14ac:dyDescent="0.35">
      <c r="A310" s="15"/>
      <c r="B310" s="15"/>
      <c r="C310" s="15"/>
    </row>
    <row r="311" spans="1:3" x14ac:dyDescent="0.35">
      <c r="A311" s="15"/>
      <c r="B311" s="15"/>
      <c r="C311" s="15"/>
    </row>
    <row r="312" spans="1:3" x14ac:dyDescent="0.35">
      <c r="A312" s="15"/>
      <c r="B312" s="15"/>
      <c r="C312" s="15"/>
    </row>
    <row r="313" spans="1:3" x14ac:dyDescent="0.35">
      <c r="A313" s="15"/>
      <c r="B313" s="15"/>
      <c r="C313" s="15"/>
    </row>
    <row r="314" spans="1:3" x14ac:dyDescent="0.35">
      <c r="A314" s="15"/>
      <c r="B314" s="15"/>
      <c r="C314" s="15"/>
    </row>
    <row r="315" spans="1:3" x14ac:dyDescent="0.35">
      <c r="A315" s="15"/>
      <c r="B315" s="15"/>
      <c r="C315" s="15"/>
    </row>
    <row r="316" spans="1:3" x14ac:dyDescent="0.35">
      <c r="A316" s="15"/>
      <c r="B316" s="15"/>
      <c r="C316" s="15"/>
    </row>
    <row r="317" spans="1:3" x14ac:dyDescent="0.35">
      <c r="A317" s="15"/>
      <c r="B317" s="15"/>
      <c r="C317" s="15"/>
    </row>
    <row r="318" spans="1:3" x14ac:dyDescent="0.35">
      <c r="A318" s="15"/>
      <c r="B318" s="15"/>
      <c r="C318" s="15"/>
    </row>
    <row r="319" spans="1:3" x14ac:dyDescent="0.35">
      <c r="A319" s="15"/>
      <c r="B319" s="15"/>
      <c r="C319" s="15"/>
    </row>
    <row r="320" spans="1:3" x14ac:dyDescent="0.35">
      <c r="A320" s="15"/>
      <c r="B320" s="15"/>
      <c r="C320" s="15"/>
    </row>
    <row r="321" spans="1:3" x14ac:dyDescent="0.35">
      <c r="A321" s="15"/>
      <c r="B321" s="15"/>
      <c r="C321" s="15"/>
    </row>
    <row r="322" spans="1:3" x14ac:dyDescent="0.35">
      <c r="A322" s="15"/>
      <c r="B322" s="15"/>
      <c r="C322" s="15"/>
    </row>
    <row r="323" spans="1:3" x14ac:dyDescent="0.35">
      <c r="A323" s="15"/>
      <c r="B323" s="15"/>
      <c r="C323" s="15"/>
    </row>
    <row r="324" spans="1:3" x14ac:dyDescent="0.35">
      <c r="A324" s="15"/>
      <c r="B324" s="15"/>
      <c r="C324" s="15"/>
    </row>
    <row r="325" spans="1:3" x14ac:dyDescent="0.35">
      <c r="A325" s="15"/>
      <c r="B325" s="15"/>
      <c r="C325" s="15"/>
    </row>
    <row r="326" spans="1:3" x14ac:dyDescent="0.35">
      <c r="A326" s="15"/>
      <c r="B326" s="15"/>
      <c r="C326" s="15"/>
    </row>
    <row r="327" spans="1:3" x14ac:dyDescent="0.35">
      <c r="A327" s="15"/>
      <c r="B327" s="15"/>
      <c r="C327" s="15"/>
    </row>
    <row r="328" spans="1:3" x14ac:dyDescent="0.35">
      <c r="A328" s="15"/>
      <c r="B328" s="15"/>
      <c r="C328" s="15"/>
    </row>
    <row r="329" spans="1:3" x14ac:dyDescent="0.35">
      <c r="A329" s="15"/>
      <c r="B329" s="15"/>
      <c r="C329" s="15"/>
    </row>
    <row r="330" spans="1:3" x14ac:dyDescent="0.35">
      <c r="A330" s="15"/>
      <c r="B330" s="15"/>
      <c r="C330" s="15"/>
    </row>
    <row r="331" spans="1:3" x14ac:dyDescent="0.35">
      <c r="A331" s="15"/>
      <c r="B331" s="15"/>
      <c r="C331" s="15"/>
    </row>
    <row r="332" spans="1:3" x14ac:dyDescent="0.35">
      <c r="A332" s="15"/>
      <c r="B332" s="15"/>
      <c r="C332" s="15"/>
    </row>
    <row r="333" spans="1:3" x14ac:dyDescent="0.35">
      <c r="A333" s="15"/>
      <c r="B333" s="15"/>
      <c r="C333" s="15"/>
    </row>
    <row r="334" spans="1:3" x14ac:dyDescent="0.35">
      <c r="A334" s="15"/>
      <c r="B334" s="15"/>
      <c r="C334" s="15"/>
    </row>
    <row r="335" spans="1:3" x14ac:dyDescent="0.35">
      <c r="A335" s="15"/>
      <c r="B335" s="15"/>
      <c r="C335" s="15"/>
    </row>
    <row r="336" spans="1:3" x14ac:dyDescent="0.35">
      <c r="A336" s="15"/>
      <c r="B336" s="15"/>
      <c r="C336" s="15"/>
    </row>
    <row r="337" spans="1:3" x14ac:dyDescent="0.35">
      <c r="A337" s="15"/>
      <c r="B337" s="15"/>
      <c r="C337" s="15"/>
    </row>
    <row r="338" spans="1:3" x14ac:dyDescent="0.35">
      <c r="A338" s="15"/>
      <c r="B338" s="15"/>
      <c r="C338" s="15"/>
    </row>
    <row r="339" spans="1:3" x14ac:dyDescent="0.35">
      <c r="A339" s="15"/>
      <c r="B339" s="15"/>
      <c r="C339" s="15"/>
    </row>
    <row r="340" spans="1:3" x14ac:dyDescent="0.35">
      <c r="A340" s="15"/>
      <c r="B340" s="15"/>
      <c r="C340" s="15"/>
    </row>
    <row r="341" spans="1:3" x14ac:dyDescent="0.35">
      <c r="A341" s="15"/>
      <c r="B341" s="15"/>
      <c r="C341" s="15"/>
    </row>
    <row r="342" spans="1:3" x14ac:dyDescent="0.35">
      <c r="A342" s="15"/>
      <c r="B342" s="15"/>
      <c r="C342" s="15"/>
    </row>
    <row r="343" spans="1:3" x14ac:dyDescent="0.35">
      <c r="A343" s="15"/>
      <c r="B343" s="15"/>
      <c r="C343" s="15"/>
    </row>
    <row r="344" spans="1:3" x14ac:dyDescent="0.35">
      <c r="A344" s="15"/>
      <c r="B344" s="15"/>
      <c r="C344" s="15"/>
    </row>
    <row r="345" spans="1:3" x14ac:dyDescent="0.35">
      <c r="A345" s="15"/>
      <c r="B345" s="15"/>
      <c r="C345" s="15"/>
    </row>
    <row r="346" spans="1:3" x14ac:dyDescent="0.35">
      <c r="A346" s="15"/>
      <c r="B346" s="15"/>
      <c r="C346" s="15"/>
    </row>
    <row r="347" spans="1:3" x14ac:dyDescent="0.35">
      <c r="A347" s="15"/>
      <c r="B347" s="15"/>
      <c r="C347" s="15"/>
    </row>
    <row r="348" spans="1:3" x14ac:dyDescent="0.35">
      <c r="A348" s="15"/>
      <c r="B348" s="15"/>
      <c r="C348" s="15"/>
    </row>
    <row r="349" spans="1:3" x14ac:dyDescent="0.35">
      <c r="A349" s="15"/>
      <c r="B349" s="15"/>
      <c r="C349" s="15"/>
    </row>
    <row r="350" spans="1:3" x14ac:dyDescent="0.35">
      <c r="A350" s="15"/>
      <c r="B350" s="15"/>
      <c r="C350" s="15"/>
    </row>
    <row r="351" spans="1:3" x14ac:dyDescent="0.35">
      <c r="A351" s="15"/>
      <c r="B351" s="15"/>
      <c r="C351" s="15"/>
    </row>
    <row r="352" spans="1:3" x14ac:dyDescent="0.35">
      <c r="A352" s="15"/>
      <c r="B352" s="15"/>
      <c r="C352" s="15"/>
    </row>
    <row r="353" spans="1:3" x14ac:dyDescent="0.35">
      <c r="A353" s="15"/>
      <c r="B353" s="15"/>
      <c r="C353" s="15"/>
    </row>
    <row r="354" spans="1:3" x14ac:dyDescent="0.35">
      <c r="A354" s="15"/>
      <c r="B354" s="15"/>
      <c r="C354" s="15"/>
    </row>
    <row r="355" spans="1:3" x14ac:dyDescent="0.35">
      <c r="A355" s="15"/>
      <c r="B355" s="15"/>
      <c r="C355" s="15"/>
    </row>
    <row r="356" spans="1:3" x14ac:dyDescent="0.35">
      <c r="A356" s="15"/>
      <c r="B356" s="15"/>
      <c r="C356" s="15"/>
    </row>
    <row r="357" spans="1:3" x14ac:dyDescent="0.35">
      <c r="A357" s="15"/>
      <c r="B357" s="15"/>
      <c r="C357" s="15"/>
    </row>
    <row r="358" spans="1:3" x14ac:dyDescent="0.35">
      <c r="A358" s="15"/>
      <c r="B358" s="15"/>
      <c r="C358" s="15"/>
    </row>
    <row r="359" spans="1:3" x14ac:dyDescent="0.35">
      <c r="A359" s="15"/>
      <c r="B359" s="15"/>
      <c r="C359" s="15"/>
    </row>
    <row r="360" spans="1:3" x14ac:dyDescent="0.35">
      <c r="A360" s="15"/>
      <c r="B360" s="15"/>
      <c r="C360" s="15"/>
    </row>
    <row r="361" spans="1:3" x14ac:dyDescent="0.35">
      <c r="A361" s="15"/>
      <c r="B361" s="15"/>
      <c r="C361" s="15"/>
    </row>
    <row r="362" spans="1:3" x14ac:dyDescent="0.35">
      <c r="A362" s="15"/>
      <c r="B362" s="15"/>
      <c r="C362" s="15"/>
    </row>
    <row r="363" spans="1:3" x14ac:dyDescent="0.35">
      <c r="A363" s="15"/>
      <c r="B363" s="15"/>
      <c r="C363" s="15"/>
    </row>
    <row r="364" spans="1:3" x14ac:dyDescent="0.35">
      <c r="A364" s="15"/>
      <c r="B364" s="15"/>
      <c r="C364" s="15"/>
    </row>
    <row r="365" spans="1:3" x14ac:dyDescent="0.35">
      <c r="A365" s="15"/>
      <c r="B365" s="15"/>
      <c r="C365" s="15"/>
    </row>
    <row r="366" spans="1:3" x14ac:dyDescent="0.35">
      <c r="A366" s="15"/>
      <c r="B366" s="15"/>
      <c r="C366" s="15"/>
    </row>
    <row r="367" spans="1:3" x14ac:dyDescent="0.35">
      <c r="A367" s="15"/>
      <c r="B367" s="15"/>
      <c r="C367" s="15"/>
    </row>
    <row r="368" spans="1:3" x14ac:dyDescent="0.35">
      <c r="A368" s="15"/>
      <c r="B368" s="15"/>
      <c r="C368" s="15"/>
    </row>
    <row r="369" spans="1:3" x14ac:dyDescent="0.35">
      <c r="A369" s="15"/>
      <c r="B369" s="15"/>
      <c r="C369" s="15"/>
    </row>
    <row r="370" spans="1:3" x14ac:dyDescent="0.35">
      <c r="A370" s="15"/>
      <c r="B370" s="15"/>
      <c r="C370" s="15"/>
    </row>
    <row r="371" spans="1:3" x14ac:dyDescent="0.35">
      <c r="A371" s="15"/>
      <c r="B371" s="15"/>
      <c r="C371" s="15"/>
    </row>
    <row r="372" spans="1:3" x14ac:dyDescent="0.35">
      <c r="A372" s="15"/>
      <c r="B372" s="15"/>
      <c r="C372" s="15"/>
    </row>
    <row r="373" spans="1:3" x14ac:dyDescent="0.35">
      <c r="A373" s="15"/>
      <c r="B373" s="15"/>
      <c r="C373" s="15"/>
    </row>
    <row r="374" spans="1:3" x14ac:dyDescent="0.35">
      <c r="A374" s="15"/>
      <c r="B374" s="15"/>
      <c r="C374" s="15"/>
    </row>
    <row r="375" spans="1:3" x14ac:dyDescent="0.35">
      <c r="A375" s="15"/>
      <c r="B375" s="15"/>
      <c r="C375" s="15"/>
    </row>
    <row r="376" spans="1:3" x14ac:dyDescent="0.35">
      <c r="A376" s="15"/>
      <c r="B376" s="15"/>
      <c r="C376" s="15"/>
    </row>
    <row r="377" spans="1:3" x14ac:dyDescent="0.35">
      <c r="A377" s="15"/>
      <c r="B377" s="15"/>
      <c r="C377" s="15"/>
    </row>
    <row r="378" spans="1:3" x14ac:dyDescent="0.35">
      <c r="A378" s="15"/>
      <c r="B378" s="15"/>
      <c r="C378" s="15"/>
    </row>
    <row r="379" spans="1:3" x14ac:dyDescent="0.35">
      <c r="A379" s="15"/>
      <c r="B379" s="15"/>
      <c r="C379" s="15"/>
    </row>
    <row r="380" spans="1:3" x14ac:dyDescent="0.35">
      <c r="A380" s="15"/>
      <c r="B380" s="15"/>
      <c r="C380" s="15"/>
    </row>
    <row r="381" spans="1:3" x14ac:dyDescent="0.35">
      <c r="A381" s="15"/>
      <c r="B381" s="15"/>
      <c r="C381" s="15"/>
    </row>
    <row r="382" spans="1:3" x14ac:dyDescent="0.35">
      <c r="A382" s="15"/>
      <c r="B382" s="15"/>
      <c r="C382" s="15"/>
    </row>
    <row r="383" spans="1:3" x14ac:dyDescent="0.35">
      <c r="A383" s="15"/>
      <c r="B383" s="15"/>
      <c r="C383" s="15"/>
    </row>
    <row r="384" spans="1:3" x14ac:dyDescent="0.35">
      <c r="A384" s="15"/>
      <c r="B384" s="15"/>
      <c r="C384" s="15"/>
    </row>
    <row r="385" spans="1:3" x14ac:dyDescent="0.35">
      <c r="A385" s="15"/>
      <c r="B385" s="15"/>
      <c r="C385" s="15"/>
    </row>
    <row r="386" spans="1:3" x14ac:dyDescent="0.35">
      <c r="A386" s="15"/>
      <c r="B386" s="15"/>
      <c r="C386" s="15"/>
    </row>
    <row r="387" spans="1:3" x14ac:dyDescent="0.35">
      <c r="A387" s="15"/>
      <c r="B387" s="15"/>
      <c r="C387" s="15"/>
    </row>
    <row r="388" spans="1:3" x14ac:dyDescent="0.35">
      <c r="A388" s="15"/>
      <c r="B388" s="15"/>
      <c r="C388" s="15"/>
    </row>
    <row r="389" spans="1:3" x14ac:dyDescent="0.35">
      <c r="A389" s="15"/>
      <c r="B389" s="15"/>
      <c r="C389" s="15"/>
    </row>
    <row r="390" spans="1:3" x14ac:dyDescent="0.35">
      <c r="A390" s="15"/>
      <c r="B390" s="15"/>
      <c r="C390" s="15"/>
    </row>
    <row r="391" spans="1:3" x14ac:dyDescent="0.35">
      <c r="A391" s="15"/>
      <c r="B391" s="15"/>
      <c r="C391" s="15"/>
    </row>
    <row r="392" spans="1:3" x14ac:dyDescent="0.35">
      <c r="A392" s="15"/>
      <c r="B392" s="15"/>
      <c r="C392" s="15"/>
    </row>
    <row r="393" spans="1:3" x14ac:dyDescent="0.35">
      <c r="A393" s="15"/>
      <c r="B393" s="15"/>
      <c r="C393" s="15"/>
    </row>
    <row r="394" spans="1:3" x14ac:dyDescent="0.35">
      <c r="A394" s="15"/>
      <c r="B394" s="15"/>
      <c r="C394" s="15"/>
    </row>
    <row r="395" spans="1:3" x14ac:dyDescent="0.35">
      <c r="A395" s="15"/>
      <c r="B395" s="15"/>
      <c r="C395" s="15"/>
    </row>
    <row r="396" spans="1:3" x14ac:dyDescent="0.35">
      <c r="A396" s="15"/>
      <c r="B396" s="15"/>
      <c r="C396" s="15"/>
    </row>
    <row r="397" spans="1:3" x14ac:dyDescent="0.35">
      <c r="A397" s="15"/>
      <c r="B397" s="15"/>
      <c r="C397" s="15"/>
    </row>
    <row r="398" spans="1:3" x14ac:dyDescent="0.35">
      <c r="A398" s="15"/>
      <c r="B398" s="15"/>
      <c r="C398" s="15"/>
    </row>
    <row r="399" spans="1:3" x14ac:dyDescent="0.35">
      <c r="A399" s="15"/>
      <c r="B399" s="15"/>
      <c r="C399" s="15"/>
    </row>
    <row r="400" spans="1:3" x14ac:dyDescent="0.35">
      <c r="A400" s="15"/>
      <c r="B400" s="15"/>
      <c r="C400" s="15"/>
    </row>
    <row r="401" spans="1:3" x14ac:dyDescent="0.35">
      <c r="A401" s="15"/>
      <c r="B401" s="15"/>
      <c r="C401" s="15"/>
    </row>
    <row r="402" spans="1:3" x14ac:dyDescent="0.35">
      <c r="A402" s="15"/>
      <c r="B402" s="15"/>
      <c r="C402" s="15"/>
    </row>
    <row r="403" spans="1:3" x14ac:dyDescent="0.35">
      <c r="A403" s="15"/>
      <c r="B403" s="15"/>
      <c r="C403" s="15"/>
    </row>
    <row r="404" spans="1:3" x14ac:dyDescent="0.35">
      <c r="A404" s="15"/>
      <c r="B404" s="15"/>
      <c r="C404" s="15"/>
    </row>
    <row r="405" spans="1:3" x14ac:dyDescent="0.35">
      <c r="A405" s="15"/>
      <c r="B405" s="15"/>
      <c r="C405" s="15"/>
    </row>
    <row r="406" spans="1:3" x14ac:dyDescent="0.35">
      <c r="A406" s="15"/>
      <c r="B406" s="15"/>
      <c r="C406" s="15"/>
    </row>
    <row r="407" spans="1:3" x14ac:dyDescent="0.35">
      <c r="A407" s="15"/>
      <c r="B407" s="15"/>
      <c r="C407" s="15"/>
    </row>
    <row r="408" spans="1:3" x14ac:dyDescent="0.35">
      <c r="A408" s="15"/>
      <c r="B408" s="15"/>
      <c r="C408" s="15"/>
    </row>
    <row r="409" spans="1:3" x14ac:dyDescent="0.35">
      <c r="A409" s="15"/>
      <c r="B409" s="15"/>
      <c r="C409" s="15"/>
    </row>
    <row r="410" spans="1:3" x14ac:dyDescent="0.35">
      <c r="A410" s="15"/>
      <c r="B410" s="15"/>
      <c r="C410" s="15"/>
    </row>
    <row r="411" spans="1:3" x14ac:dyDescent="0.35">
      <c r="A411" s="15"/>
      <c r="B411" s="15"/>
      <c r="C411" s="15"/>
    </row>
    <row r="412" spans="1:3" x14ac:dyDescent="0.35">
      <c r="A412" s="15"/>
      <c r="B412" s="15"/>
      <c r="C412" s="15"/>
    </row>
    <row r="413" spans="1:3" x14ac:dyDescent="0.35">
      <c r="A413" s="15"/>
      <c r="B413" s="15"/>
      <c r="C413" s="15"/>
    </row>
    <row r="414" spans="1:3" x14ac:dyDescent="0.35">
      <c r="A414" s="15"/>
      <c r="B414" s="15"/>
      <c r="C414" s="15"/>
    </row>
    <row r="415" spans="1:3" x14ac:dyDescent="0.35">
      <c r="A415" s="15"/>
      <c r="B415" s="15"/>
      <c r="C415" s="15"/>
    </row>
    <row r="416" spans="1:3" x14ac:dyDescent="0.35">
      <c r="A416" s="15"/>
      <c r="B416" s="15"/>
      <c r="C416" s="15"/>
    </row>
    <row r="417" spans="1:3" x14ac:dyDescent="0.35">
      <c r="A417" s="15"/>
      <c r="B417" s="15"/>
      <c r="C417" s="15"/>
    </row>
    <row r="418" spans="1:3" x14ac:dyDescent="0.35">
      <c r="A418" s="15"/>
      <c r="B418" s="15"/>
      <c r="C418" s="15"/>
    </row>
    <row r="419" spans="1:3" x14ac:dyDescent="0.35">
      <c r="A419" s="15"/>
      <c r="B419" s="15"/>
      <c r="C419" s="15"/>
    </row>
    <row r="420" spans="1:3" x14ac:dyDescent="0.35">
      <c r="A420" s="15"/>
      <c r="B420" s="15"/>
      <c r="C420" s="15"/>
    </row>
    <row r="421" spans="1:3" x14ac:dyDescent="0.35">
      <c r="A421" s="15"/>
      <c r="B421" s="15"/>
      <c r="C421" s="15"/>
    </row>
    <row r="422" spans="1:3" x14ac:dyDescent="0.35">
      <c r="A422" s="15"/>
      <c r="B422" s="15"/>
      <c r="C422" s="15"/>
    </row>
    <row r="423" spans="1:3" x14ac:dyDescent="0.35">
      <c r="A423" s="15"/>
      <c r="B423" s="15"/>
      <c r="C423" s="15"/>
    </row>
    <row r="424" spans="1:3" x14ac:dyDescent="0.35">
      <c r="A424" s="15"/>
      <c r="B424" s="15"/>
      <c r="C424" s="15"/>
    </row>
    <row r="425" spans="1:3" x14ac:dyDescent="0.35">
      <c r="A425" s="15"/>
      <c r="B425" s="15"/>
      <c r="C425" s="15"/>
    </row>
    <row r="426" spans="1:3" x14ac:dyDescent="0.35">
      <c r="A426" s="15"/>
      <c r="B426" s="15"/>
      <c r="C426" s="15"/>
    </row>
    <row r="427" spans="1:3" x14ac:dyDescent="0.35">
      <c r="A427" s="15"/>
      <c r="B427" s="15"/>
      <c r="C427" s="15"/>
    </row>
    <row r="428" spans="1:3" x14ac:dyDescent="0.35">
      <c r="A428" s="15"/>
      <c r="B428" s="15"/>
      <c r="C428" s="15"/>
    </row>
    <row r="429" spans="1:3" x14ac:dyDescent="0.35">
      <c r="A429" s="15"/>
      <c r="B429" s="15"/>
      <c r="C429" s="15"/>
    </row>
    <row r="430" spans="1:3" x14ac:dyDescent="0.35">
      <c r="A430" s="15"/>
      <c r="B430" s="15"/>
      <c r="C430" s="15"/>
    </row>
    <row r="431" spans="1:3" x14ac:dyDescent="0.35">
      <c r="A431" s="15"/>
      <c r="B431" s="15"/>
      <c r="C431" s="15"/>
    </row>
    <row r="432" spans="1:3" x14ac:dyDescent="0.35">
      <c r="A432" s="15"/>
      <c r="B432" s="15"/>
      <c r="C432" s="15"/>
    </row>
    <row r="433" spans="1:3" x14ac:dyDescent="0.35">
      <c r="A433" s="15"/>
      <c r="B433" s="15"/>
      <c r="C433" s="15"/>
    </row>
    <row r="434" spans="1:3" x14ac:dyDescent="0.35">
      <c r="A434" s="15"/>
      <c r="B434" s="15"/>
      <c r="C434" s="15"/>
    </row>
    <row r="435" spans="1:3" x14ac:dyDescent="0.35">
      <c r="A435" s="15"/>
      <c r="B435" s="15"/>
      <c r="C435" s="15"/>
    </row>
    <row r="436" spans="1:3" x14ac:dyDescent="0.35">
      <c r="A436" s="15"/>
      <c r="B436" s="15"/>
      <c r="C436" s="15"/>
    </row>
    <row r="437" spans="1:3" x14ac:dyDescent="0.35">
      <c r="A437" s="15"/>
      <c r="B437" s="15"/>
      <c r="C437" s="15"/>
    </row>
    <row r="438" spans="1:3" x14ac:dyDescent="0.35">
      <c r="A438" s="15"/>
      <c r="B438" s="15"/>
      <c r="C438" s="15"/>
    </row>
    <row r="439" spans="1:3" x14ac:dyDescent="0.35">
      <c r="A439" s="15"/>
      <c r="B439" s="15"/>
      <c r="C439" s="15"/>
    </row>
    <row r="440" spans="1:3" x14ac:dyDescent="0.35">
      <c r="A440" s="15"/>
      <c r="B440" s="15"/>
      <c r="C440" s="15"/>
    </row>
    <row r="441" spans="1:3" x14ac:dyDescent="0.35">
      <c r="A441" s="15"/>
      <c r="B441" s="15"/>
      <c r="C441" s="15"/>
    </row>
    <row r="442" spans="1:3" x14ac:dyDescent="0.35">
      <c r="A442" s="15"/>
      <c r="B442" s="15"/>
      <c r="C442" s="15"/>
    </row>
    <row r="443" spans="1:3" x14ac:dyDescent="0.35">
      <c r="A443" s="15"/>
      <c r="B443" s="15"/>
      <c r="C443" s="15"/>
    </row>
    <row r="444" spans="1:3" x14ac:dyDescent="0.35">
      <c r="A444" s="15"/>
      <c r="B444" s="15"/>
      <c r="C444" s="15"/>
    </row>
    <row r="445" spans="1:3" x14ac:dyDescent="0.35">
      <c r="A445" s="15"/>
      <c r="B445" s="15"/>
      <c r="C445" s="15"/>
    </row>
    <row r="446" spans="1:3" x14ac:dyDescent="0.35">
      <c r="A446" s="15"/>
      <c r="B446" s="15"/>
      <c r="C446" s="15"/>
    </row>
    <row r="447" spans="1:3" x14ac:dyDescent="0.35">
      <c r="A447" s="15"/>
      <c r="B447" s="15"/>
      <c r="C447" s="15"/>
    </row>
  </sheetData>
  <mergeCells count="2">
    <mergeCell ref="A9:C9"/>
    <mergeCell ref="D9:G9"/>
  </mergeCells>
  <conditionalFormatting sqref="N8">
    <cfRule type="colorScale" priority="1">
      <colorScale>
        <cfvo type="formula" val="-1"/>
        <cfvo type="num" val="0"/>
        <cfvo type="num" val="$I$6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AF-8E5A-43F6-82C9-BAEA5DACC63A}">
  <dimension ref="A1:AR68"/>
  <sheetViews>
    <sheetView workbookViewId="0">
      <selection activeCell="A56" sqref="A56"/>
    </sheetView>
  </sheetViews>
  <sheetFormatPr defaultRowHeight="15.5" x14ac:dyDescent="0.35"/>
  <cols>
    <col min="1" max="1" width="19.90625" style="12" customWidth="1"/>
    <col min="2" max="2" width="17.54296875" style="12" bestFit="1" customWidth="1"/>
    <col min="3" max="4" width="26.54296875" style="12" customWidth="1"/>
    <col min="5" max="5" width="23.1796875" style="12" bestFit="1" customWidth="1"/>
    <col min="6" max="6" width="14.81640625" style="12" bestFit="1" customWidth="1"/>
    <col min="7" max="7" width="23.81640625" style="12" bestFit="1" customWidth="1"/>
    <col min="8" max="8" width="21.1796875" style="12" bestFit="1" customWidth="1"/>
    <col min="9" max="9" width="16.08984375" style="12" bestFit="1" customWidth="1"/>
    <col min="10" max="10" width="23" style="12" bestFit="1" customWidth="1"/>
    <col min="11" max="11" width="20.81640625" style="12" bestFit="1" customWidth="1"/>
    <col min="12" max="12" width="20.1796875" style="12" bestFit="1" customWidth="1"/>
    <col min="13" max="13" width="35.1796875" style="12" bestFit="1" customWidth="1"/>
    <col min="14" max="14" width="21.1796875" style="12" bestFit="1" customWidth="1"/>
    <col min="15" max="15" width="17.453125" style="12" bestFit="1" customWidth="1"/>
    <col min="16" max="16" width="21" style="12" bestFit="1" customWidth="1"/>
    <col min="17" max="17" width="23.36328125" style="12" bestFit="1" customWidth="1"/>
    <col min="18" max="18" width="24.90625" style="12" bestFit="1" customWidth="1"/>
    <col min="19" max="19" width="22.81640625" style="12" bestFit="1" customWidth="1"/>
    <col min="20" max="20" width="18.90625" style="12" bestFit="1" customWidth="1"/>
    <col min="21" max="21" width="17" style="12" bestFit="1" customWidth="1"/>
    <col min="22" max="22" width="22.36328125" style="12" bestFit="1" customWidth="1"/>
    <col min="23" max="23" width="27.1796875" style="12" bestFit="1" customWidth="1"/>
    <col min="24" max="24" width="31" style="12" bestFit="1" customWidth="1"/>
    <col min="25" max="25" width="26.6328125" style="12" bestFit="1" customWidth="1"/>
    <col min="26" max="26" width="19.1796875" style="12" bestFit="1" customWidth="1"/>
    <col min="27" max="27" width="25.36328125" style="12" bestFit="1" customWidth="1"/>
    <col min="28" max="28" width="21.08984375" style="12" bestFit="1" customWidth="1"/>
    <col min="29" max="29" width="19.1796875" style="12" bestFit="1" customWidth="1"/>
    <col min="30" max="30" width="21.6328125" style="12" bestFit="1" customWidth="1"/>
    <col min="31" max="31" width="24.36328125" style="12" bestFit="1" customWidth="1"/>
    <col min="32" max="32" width="23.1796875" style="12" bestFit="1" customWidth="1"/>
    <col min="33" max="33" width="25.81640625" style="12" bestFit="1" customWidth="1"/>
    <col min="34" max="34" width="23.1796875" style="12" bestFit="1" customWidth="1"/>
    <col min="35" max="35" width="26" style="12" bestFit="1" customWidth="1"/>
    <col min="36" max="36" width="14.1796875" style="12" bestFit="1" customWidth="1"/>
    <col min="37" max="37" width="17.453125" style="12" bestFit="1" customWidth="1"/>
    <col min="38" max="38" width="7.08984375" style="12" bestFit="1" customWidth="1"/>
    <col min="39" max="39" width="19.90625" style="12" bestFit="1" customWidth="1"/>
    <col min="40" max="40" width="17.36328125" style="12" bestFit="1" customWidth="1"/>
    <col min="41" max="41" width="15.1796875" style="12" bestFit="1" customWidth="1"/>
    <col min="42" max="42" width="17.81640625" style="12" bestFit="1" customWidth="1"/>
    <col min="43" max="43" width="13" style="12" bestFit="1" customWidth="1"/>
    <col min="44" max="44" width="13.6328125" style="12" bestFit="1" customWidth="1"/>
    <col min="45" max="16384" width="8.7265625" style="12"/>
  </cols>
  <sheetData>
    <row r="1" spans="1:18" x14ac:dyDescent="0.35">
      <c r="B1" s="62"/>
      <c r="C1" s="62" t="s">
        <v>154</v>
      </c>
      <c r="D1" s="62" t="s">
        <v>119</v>
      </c>
      <c r="E1" s="62"/>
    </row>
    <row r="2" spans="1:18" x14ac:dyDescent="0.35">
      <c r="B2" s="63" t="s">
        <v>126</v>
      </c>
      <c r="C2" s="62">
        <v>0</v>
      </c>
      <c r="D2" s="62">
        <v>255</v>
      </c>
      <c r="E2" s="62"/>
    </row>
    <row r="3" spans="1:18" x14ac:dyDescent="0.35">
      <c r="B3" s="56" t="s">
        <v>131</v>
      </c>
      <c r="C3" s="64">
        <v>-32768</v>
      </c>
      <c r="D3" s="64">
        <v>32767</v>
      </c>
      <c r="E3" s="3" t="s">
        <v>150</v>
      </c>
    </row>
    <row r="4" spans="1:18" x14ac:dyDescent="0.35">
      <c r="B4" s="56" t="s">
        <v>127</v>
      </c>
      <c r="C4" s="65">
        <v>-2147483648</v>
      </c>
      <c r="D4" s="65">
        <v>2147483647</v>
      </c>
      <c r="E4" s="3" t="s">
        <v>151</v>
      </c>
    </row>
    <row r="5" spans="1:18" x14ac:dyDescent="0.35">
      <c r="B5" s="63" t="s">
        <v>130</v>
      </c>
      <c r="C5" s="61">
        <v>-3.402823E+44</v>
      </c>
      <c r="D5" s="61">
        <v>3.402823E+44</v>
      </c>
      <c r="E5" s="3" t="s">
        <v>152</v>
      </c>
    </row>
    <row r="6" spans="1:18" x14ac:dyDescent="0.35">
      <c r="B6" s="63" t="s">
        <v>133</v>
      </c>
      <c r="C6" s="61" t="s">
        <v>155</v>
      </c>
      <c r="D6" s="61" t="s">
        <v>156</v>
      </c>
      <c r="E6" s="3" t="s">
        <v>153</v>
      </c>
    </row>
    <row r="7" spans="1:18" x14ac:dyDescent="0.35">
      <c r="B7" s="63" t="s">
        <v>158</v>
      </c>
      <c r="C7" s="64">
        <v>0</v>
      </c>
      <c r="D7" s="64">
        <v>255</v>
      </c>
      <c r="E7" s="3"/>
    </row>
    <row r="8" spans="1:18" x14ac:dyDescent="0.35">
      <c r="B8" s="63" t="s">
        <v>159</v>
      </c>
      <c r="C8" s="64">
        <v>0</v>
      </c>
      <c r="D8" s="64">
        <v>65535</v>
      </c>
      <c r="E8" s="3"/>
    </row>
    <row r="9" spans="1:18" ht="17.5" customHeight="1" x14ac:dyDescent="0.35"/>
    <row r="10" spans="1:18" ht="17.5" customHeight="1" x14ac:dyDescent="0.35"/>
    <row r="11" spans="1:18" ht="17.5" customHeight="1" x14ac:dyDescent="0.35">
      <c r="A11" s="66" t="s">
        <v>137</v>
      </c>
      <c r="B11" s="67"/>
      <c r="C11" s="67"/>
      <c r="D11" s="67"/>
      <c r="E11" s="67"/>
      <c r="F11" s="68"/>
      <c r="G11" s="67"/>
      <c r="H11" s="67"/>
      <c r="I11" s="67"/>
      <c r="J11" s="67"/>
      <c r="K11" s="68"/>
      <c r="L11" s="67"/>
      <c r="M11" s="68"/>
      <c r="N11" s="67"/>
      <c r="O11" s="67"/>
      <c r="P11" s="69" t="s">
        <v>124</v>
      </c>
      <c r="Q11" s="68"/>
      <c r="R11" s="68"/>
    </row>
    <row r="12" spans="1:18" ht="17.5" customHeight="1" x14ac:dyDescent="0.35">
      <c r="A12" s="12" t="s">
        <v>134</v>
      </c>
      <c r="B12" s="16" t="s">
        <v>0</v>
      </c>
      <c r="C12" s="17" t="s">
        <v>1</v>
      </c>
      <c r="D12" s="17" t="s">
        <v>2</v>
      </c>
      <c r="E12" s="3" t="s">
        <v>3</v>
      </c>
      <c r="F12" s="16" t="s">
        <v>86</v>
      </c>
      <c r="G12" s="3" t="s">
        <v>4</v>
      </c>
      <c r="H12" s="17" t="s">
        <v>5</v>
      </c>
      <c r="I12" s="3" t="s">
        <v>6</v>
      </c>
      <c r="J12" s="1" t="s">
        <v>7</v>
      </c>
      <c r="K12" s="18" t="s">
        <v>8</v>
      </c>
      <c r="L12" s="1" t="s">
        <v>9</v>
      </c>
      <c r="M12" s="18" t="s">
        <v>10</v>
      </c>
      <c r="N12" s="19" t="s">
        <v>11</v>
      </c>
      <c r="O12" s="19" t="s">
        <v>12</v>
      </c>
      <c r="P12" s="17" t="s">
        <v>13</v>
      </c>
      <c r="Q12" s="18" t="s">
        <v>14</v>
      </c>
      <c r="R12" s="18" t="s">
        <v>15</v>
      </c>
    </row>
    <row r="13" spans="1:18" ht="17.5" customHeight="1" x14ac:dyDescent="0.35">
      <c r="A13" s="12" t="s">
        <v>136</v>
      </c>
      <c r="B13" s="52" t="s">
        <v>127</v>
      </c>
      <c r="C13" s="49" t="s">
        <v>128</v>
      </c>
      <c r="D13" s="49" t="s">
        <v>160</v>
      </c>
      <c r="E13" s="49" t="s">
        <v>128</v>
      </c>
      <c r="F13" s="50" t="s">
        <v>127</v>
      </c>
      <c r="G13" s="49" t="s">
        <v>128</v>
      </c>
      <c r="H13" s="49" t="s">
        <v>160</v>
      </c>
      <c r="I13" s="49" t="s">
        <v>128</v>
      </c>
      <c r="J13" s="49" t="s">
        <v>160</v>
      </c>
      <c r="K13" s="50" t="s">
        <v>127</v>
      </c>
      <c r="L13" s="49" t="s">
        <v>160</v>
      </c>
      <c r="M13" s="50" t="s">
        <v>127</v>
      </c>
      <c r="N13" s="49" t="s">
        <v>128</v>
      </c>
      <c r="O13" s="49" t="s">
        <v>126</v>
      </c>
      <c r="P13" s="51" t="s">
        <v>129</v>
      </c>
      <c r="Q13" s="50" t="s">
        <v>127</v>
      </c>
      <c r="R13" s="50" t="s">
        <v>127</v>
      </c>
    </row>
    <row r="14" spans="1:18" s="30" customFormat="1" ht="16" customHeight="1" x14ac:dyDescent="0.35">
      <c r="A14" s="34" t="s">
        <v>144</v>
      </c>
      <c r="B14" s="58">
        <v>1</v>
      </c>
      <c r="C14" s="70">
        <v>1</v>
      </c>
      <c r="D14" s="70">
        <v>1</v>
      </c>
      <c r="E14" s="70">
        <v>0</v>
      </c>
      <c r="F14" s="59">
        <v>1</v>
      </c>
      <c r="G14" s="70">
        <v>0</v>
      </c>
      <c r="H14" s="70">
        <v>1</v>
      </c>
      <c r="I14" s="70">
        <v>0</v>
      </c>
      <c r="J14" s="70">
        <v>0</v>
      </c>
      <c r="K14" s="59">
        <v>1</v>
      </c>
      <c r="L14" s="70">
        <v>0</v>
      </c>
      <c r="M14" s="59">
        <v>1</v>
      </c>
      <c r="N14" s="70">
        <v>1</v>
      </c>
      <c r="O14" s="70">
        <v>1</v>
      </c>
      <c r="P14" s="78"/>
      <c r="Q14" s="59">
        <v>1</v>
      </c>
      <c r="R14" s="59">
        <v>1</v>
      </c>
    </row>
    <row r="15" spans="1:18" s="30" customFormat="1" ht="17.5" customHeight="1" x14ac:dyDescent="0.35">
      <c r="A15" s="34" t="s">
        <v>145</v>
      </c>
      <c r="B15" s="65">
        <v>2147483647</v>
      </c>
      <c r="C15" s="70">
        <v>255</v>
      </c>
      <c r="D15" s="64">
        <v>65535</v>
      </c>
      <c r="E15" s="70">
        <v>255</v>
      </c>
      <c r="F15" s="59">
        <v>8</v>
      </c>
      <c r="G15" s="70">
        <v>255</v>
      </c>
      <c r="H15" s="64">
        <v>65535</v>
      </c>
      <c r="I15" s="70">
        <v>255</v>
      </c>
      <c r="J15" s="64">
        <v>65535</v>
      </c>
      <c r="K15" s="59">
        <v>24</v>
      </c>
      <c r="L15" s="64">
        <v>65535</v>
      </c>
      <c r="M15" s="59">
        <v>4</v>
      </c>
      <c r="N15" s="70">
        <v>255</v>
      </c>
      <c r="O15" s="70">
        <v>255</v>
      </c>
      <c r="P15" s="78"/>
      <c r="Q15" s="59">
        <v>6</v>
      </c>
      <c r="R15" s="59">
        <v>6</v>
      </c>
    </row>
    <row r="16" spans="1:18" ht="17.5" customHeight="1" x14ac:dyDescent="0.35">
      <c r="A16" s="12" t="s">
        <v>135</v>
      </c>
      <c r="B16" s="12" t="s">
        <v>103</v>
      </c>
      <c r="C16" s="12" t="s">
        <v>103</v>
      </c>
      <c r="D16" s="12" t="s">
        <v>103</v>
      </c>
      <c r="F16" s="12" t="s">
        <v>103</v>
      </c>
      <c r="H16" s="12" t="s">
        <v>103</v>
      </c>
      <c r="K16" s="12" t="s">
        <v>103</v>
      </c>
      <c r="M16" s="12" t="s">
        <v>103</v>
      </c>
      <c r="N16" s="12" t="s">
        <v>103</v>
      </c>
      <c r="O16" s="12" t="s">
        <v>103</v>
      </c>
      <c r="P16" s="12" t="s">
        <v>103</v>
      </c>
      <c r="Q16" s="12" t="s">
        <v>103</v>
      </c>
      <c r="R16" s="12" t="s">
        <v>103</v>
      </c>
    </row>
    <row r="17" spans="1:44" ht="17.5" customHeight="1" x14ac:dyDescent="0.35">
      <c r="A17" s="12" t="s">
        <v>143</v>
      </c>
      <c r="B17" s="12" t="s">
        <v>139</v>
      </c>
      <c r="C17" s="12" t="s">
        <v>139</v>
      </c>
      <c r="H17" s="12" t="s">
        <v>139</v>
      </c>
      <c r="I17" s="12" t="s">
        <v>139</v>
      </c>
      <c r="J17" s="12" t="s">
        <v>139</v>
      </c>
      <c r="N17" s="12" t="s">
        <v>139</v>
      </c>
    </row>
    <row r="18" spans="1:44" ht="17.5" customHeight="1" x14ac:dyDescent="0.35">
      <c r="A18" s="12" t="s">
        <v>120</v>
      </c>
      <c r="F18" s="12" t="s">
        <v>138</v>
      </c>
      <c r="K18" s="12" t="s">
        <v>138</v>
      </c>
      <c r="M18" s="12" t="s">
        <v>105</v>
      </c>
      <c r="Q18" s="12" t="s">
        <v>138</v>
      </c>
      <c r="R18" s="12" t="s">
        <v>138</v>
      </c>
    </row>
    <row r="19" spans="1:44" ht="17.5" customHeight="1" x14ac:dyDescent="0.35"/>
    <row r="20" spans="1:44" ht="17.5" customHeight="1" x14ac:dyDescent="0.35">
      <c r="D20" s="54"/>
      <c r="E20" s="14"/>
      <c r="F20" s="54"/>
      <c r="G20" s="14"/>
      <c r="H20" s="54"/>
      <c r="I20" s="14"/>
      <c r="J20" s="14"/>
      <c r="K20" s="54"/>
      <c r="L20" s="14"/>
      <c r="M20" s="54"/>
      <c r="N20" s="54"/>
      <c r="O20" s="54"/>
      <c r="P20" s="54"/>
      <c r="Q20" s="54"/>
      <c r="R20" s="54"/>
    </row>
    <row r="21" spans="1:44" ht="17.5" customHeight="1" x14ac:dyDescent="0.35">
      <c r="D21" s="14"/>
      <c r="E21" s="14"/>
      <c r="F21" s="14"/>
      <c r="G21" s="14"/>
      <c r="H21" s="54"/>
      <c r="I21" s="54"/>
      <c r="J21" s="54"/>
      <c r="K21" s="14"/>
      <c r="L21" s="14"/>
      <c r="M21" s="14"/>
      <c r="N21" s="54"/>
      <c r="O21" s="14"/>
      <c r="P21" s="14"/>
      <c r="Q21" s="14"/>
      <c r="R21" s="14"/>
    </row>
    <row r="22" spans="1:44" ht="17.5" customHeight="1" x14ac:dyDescent="0.35"/>
    <row r="23" spans="1:44" ht="17.5" customHeight="1" x14ac:dyDescent="0.35"/>
    <row r="24" spans="1:44" ht="17.5" customHeight="1" x14ac:dyDescent="0.35">
      <c r="A24" s="66" t="s">
        <v>141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</row>
    <row r="25" spans="1:44" ht="17.5" customHeight="1" x14ac:dyDescent="0.35">
      <c r="A25" s="12" t="s">
        <v>134</v>
      </c>
      <c r="B25" s="20" t="s">
        <v>16</v>
      </c>
      <c r="C25" s="73" t="s">
        <v>0</v>
      </c>
      <c r="D25" s="8" t="s">
        <v>17</v>
      </c>
      <c r="E25" s="1" t="s">
        <v>18</v>
      </c>
      <c r="F25" s="20" t="s">
        <v>87</v>
      </c>
      <c r="G25" s="20" t="s">
        <v>19</v>
      </c>
      <c r="H25" s="18" t="s">
        <v>101</v>
      </c>
      <c r="I25" s="1" t="s">
        <v>20</v>
      </c>
      <c r="J25" s="1" t="s">
        <v>21</v>
      </c>
      <c r="K25" s="19" t="s">
        <v>22</v>
      </c>
      <c r="L25" s="1" t="s">
        <v>23</v>
      </c>
      <c r="M25" s="19" t="s">
        <v>24</v>
      </c>
      <c r="N25" s="18" t="s">
        <v>88</v>
      </c>
      <c r="O25" s="18" t="s">
        <v>89</v>
      </c>
      <c r="P25" s="21" t="s">
        <v>102</v>
      </c>
      <c r="Q25" s="1" t="s">
        <v>25</v>
      </c>
      <c r="R25" s="1" t="s">
        <v>26</v>
      </c>
      <c r="S25" s="1" t="s">
        <v>27</v>
      </c>
      <c r="T25" s="1" t="s">
        <v>28</v>
      </c>
      <c r="U25" s="1" t="s">
        <v>29</v>
      </c>
      <c r="V25" s="1" t="s">
        <v>30</v>
      </c>
      <c r="W25" s="1" t="s">
        <v>31</v>
      </c>
      <c r="X25" s="1" t="s">
        <v>32</v>
      </c>
      <c r="Y25" s="1" t="s">
        <v>33</v>
      </c>
      <c r="Z25" s="16" t="s">
        <v>34</v>
      </c>
      <c r="AA25" s="9" t="s">
        <v>90</v>
      </c>
      <c r="AB25" s="6" t="s">
        <v>35</v>
      </c>
      <c r="AC25" s="7" t="s">
        <v>36</v>
      </c>
      <c r="AD25" s="3" t="s">
        <v>37</v>
      </c>
      <c r="AE25" s="3" t="s">
        <v>38</v>
      </c>
      <c r="AF25" s="3" t="s">
        <v>84</v>
      </c>
      <c r="AG25" s="3" t="s">
        <v>39</v>
      </c>
      <c r="AH25" s="3" t="s">
        <v>40</v>
      </c>
      <c r="AI25" s="3" t="s">
        <v>41</v>
      </c>
      <c r="AJ25" s="3" t="s">
        <v>42</v>
      </c>
      <c r="AK25" s="3" t="s">
        <v>85</v>
      </c>
      <c r="AL25" s="3" t="s">
        <v>43</v>
      </c>
      <c r="AM25" s="3" t="s">
        <v>44</v>
      </c>
      <c r="AN25" s="3" t="s">
        <v>91</v>
      </c>
      <c r="AO25" s="3" t="s">
        <v>45</v>
      </c>
      <c r="AP25" s="3" t="s">
        <v>46</v>
      </c>
      <c r="AQ25" s="3" t="s">
        <v>47</v>
      </c>
      <c r="AR25" s="3" t="s">
        <v>48</v>
      </c>
    </row>
    <row r="26" spans="1:44" ht="17.5" customHeight="1" x14ac:dyDescent="0.35">
      <c r="A26" s="12" t="s">
        <v>136</v>
      </c>
      <c r="B26" s="52" t="s">
        <v>127</v>
      </c>
      <c r="C26" s="50" t="s">
        <v>127</v>
      </c>
      <c r="D26" s="50" t="s">
        <v>127</v>
      </c>
      <c r="E26" s="49" t="s">
        <v>128</v>
      </c>
      <c r="F26" s="52" t="s">
        <v>126</v>
      </c>
      <c r="G26" s="52" t="s">
        <v>128</v>
      </c>
      <c r="H26" s="52" t="s">
        <v>127</v>
      </c>
      <c r="I26" s="52" t="s">
        <v>128</v>
      </c>
      <c r="J26" s="52" t="s">
        <v>128</v>
      </c>
      <c r="K26" s="49" t="s">
        <v>160</v>
      </c>
      <c r="L26" s="49" t="s">
        <v>160</v>
      </c>
      <c r="M26" s="52" t="s">
        <v>130</v>
      </c>
      <c r="N26" s="52" t="s">
        <v>127</v>
      </c>
      <c r="O26" s="52" t="s">
        <v>127</v>
      </c>
      <c r="P26" s="52" t="s">
        <v>127</v>
      </c>
      <c r="Q26" s="57" t="s">
        <v>140</v>
      </c>
      <c r="R26" s="57" t="s">
        <v>140</v>
      </c>
      <c r="S26" s="52" t="s">
        <v>128</v>
      </c>
      <c r="T26" s="52" t="s">
        <v>126</v>
      </c>
      <c r="U26" s="52" t="s">
        <v>128</v>
      </c>
      <c r="V26" s="49" t="s">
        <v>128</v>
      </c>
      <c r="W26" s="49" t="s">
        <v>160</v>
      </c>
      <c r="X26" s="51" t="s">
        <v>131</v>
      </c>
      <c r="Y26" s="51" t="s">
        <v>131</v>
      </c>
      <c r="Z26" s="49" t="s">
        <v>157</v>
      </c>
      <c r="AA26" s="52" t="s">
        <v>127</v>
      </c>
      <c r="AB26" s="49" t="s">
        <v>160</v>
      </c>
      <c r="AC26" s="49" t="s">
        <v>160</v>
      </c>
      <c r="AD26" s="52" t="s">
        <v>126</v>
      </c>
      <c r="AE26" s="52" t="s">
        <v>126</v>
      </c>
      <c r="AF26" s="52" t="s">
        <v>126</v>
      </c>
      <c r="AG26" s="52" t="s">
        <v>126</v>
      </c>
      <c r="AH26" s="52" t="s">
        <v>126</v>
      </c>
      <c r="AI26" s="52" t="s">
        <v>126</v>
      </c>
      <c r="AJ26" s="52" t="s">
        <v>126</v>
      </c>
      <c r="AK26" s="52" t="s">
        <v>126</v>
      </c>
      <c r="AL26" s="52" t="s">
        <v>126</v>
      </c>
      <c r="AM26" s="52" t="s">
        <v>126</v>
      </c>
      <c r="AN26" s="52" t="s">
        <v>126</v>
      </c>
      <c r="AO26" s="52" t="s">
        <v>126</v>
      </c>
      <c r="AP26" s="52" t="s">
        <v>126</v>
      </c>
      <c r="AQ26" s="52" t="s">
        <v>126</v>
      </c>
      <c r="AR26" s="52" t="s">
        <v>126</v>
      </c>
    </row>
    <row r="27" spans="1:44" s="30" customFormat="1" ht="17.5" customHeight="1" x14ac:dyDescent="0.35">
      <c r="A27" s="34" t="s">
        <v>144</v>
      </c>
      <c r="B27" s="58">
        <v>1</v>
      </c>
      <c r="C27" s="59">
        <v>1</v>
      </c>
      <c r="D27" s="59">
        <v>1</v>
      </c>
      <c r="E27" s="70">
        <v>0</v>
      </c>
      <c r="F27" s="58">
        <v>1</v>
      </c>
      <c r="G27" s="70">
        <v>1</v>
      </c>
      <c r="H27" s="58">
        <v>1</v>
      </c>
      <c r="I27" s="58">
        <v>0</v>
      </c>
      <c r="J27" s="58">
        <v>0</v>
      </c>
      <c r="K27" s="58">
        <v>1</v>
      </c>
      <c r="L27" s="58">
        <v>0</v>
      </c>
      <c r="M27" s="58">
        <v>0</v>
      </c>
      <c r="N27" s="58">
        <v>1</v>
      </c>
      <c r="O27" s="58">
        <v>1</v>
      </c>
      <c r="P27" s="58">
        <v>0</v>
      </c>
      <c r="Q27" s="72"/>
      <c r="R27" s="72"/>
      <c r="S27" s="58">
        <v>0</v>
      </c>
      <c r="T27" s="58">
        <v>0</v>
      </c>
      <c r="U27" s="58">
        <v>0</v>
      </c>
      <c r="V27" s="70">
        <v>0</v>
      </c>
      <c r="W27" s="70">
        <v>0</v>
      </c>
      <c r="X27" s="60">
        <v>-10994</v>
      </c>
      <c r="Y27" s="60">
        <v>-10994</v>
      </c>
      <c r="Z27" s="71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</row>
    <row r="28" spans="1:44" s="30" customFormat="1" ht="17.5" customHeight="1" x14ac:dyDescent="0.35">
      <c r="A28" s="34" t="s">
        <v>145</v>
      </c>
      <c r="B28" s="65">
        <v>2147483647</v>
      </c>
      <c r="C28" s="65">
        <v>2147483647</v>
      </c>
      <c r="D28" s="65">
        <v>2147483647</v>
      </c>
      <c r="E28" s="70">
        <v>255</v>
      </c>
      <c r="F28" s="58">
        <v>255</v>
      </c>
      <c r="G28" s="70">
        <v>255</v>
      </c>
      <c r="H28" s="58">
        <v>894</v>
      </c>
      <c r="I28" s="70">
        <v>255</v>
      </c>
      <c r="J28" s="70">
        <v>255</v>
      </c>
      <c r="K28" s="64">
        <v>65535</v>
      </c>
      <c r="L28" s="64">
        <v>65535</v>
      </c>
      <c r="M28" s="61">
        <v>3.402823E+44</v>
      </c>
      <c r="N28" s="58">
        <v>3</v>
      </c>
      <c r="O28" s="58">
        <v>3</v>
      </c>
      <c r="P28" s="77"/>
      <c r="Q28" s="72"/>
      <c r="R28" s="72"/>
      <c r="S28" s="70">
        <v>255</v>
      </c>
      <c r="T28" s="77"/>
      <c r="U28" s="70">
        <v>255</v>
      </c>
      <c r="V28" s="70">
        <v>255</v>
      </c>
      <c r="W28" s="64">
        <v>65535</v>
      </c>
      <c r="X28" s="60">
        <v>8849</v>
      </c>
      <c r="Y28" s="60">
        <v>8849</v>
      </c>
      <c r="Z28" s="71">
        <v>1</v>
      </c>
      <c r="AA28" s="58">
        <v>8</v>
      </c>
      <c r="AB28" s="64">
        <v>65535</v>
      </c>
      <c r="AC28" s="64">
        <v>65535</v>
      </c>
      <c r="AD28" s="58">
        <v>100</v>
      </c>
      <c r="AE28" s="58">
        <v>100</v>
      </c>
      <c r="AF28" s="58">
        <v>100</v>
      </c>
      <c r="AG28" s="58">
        <v>100</v>
      </c>
      <c r="AH28" s="58">
        <v>100</v>
      </c>
      <c r="AI28" s="58">
        <v>100</v>
      </c>
      <c r="AJ28" s="58">
        <v>100</v>
      </c>
      <c r="AK28" s="58">
        <v>100</v>
      </c>
      <c r="AL28" s="58">
        <v>100</v>
      </c>
      <c r="AM28" s="58">
        <v>100</v>
      </c>
      <c r="AN28" s="58">
        <v>100</v>
      </c>
      <c r="AO28" s="58">
        <v>100</v>
      </c>
      <c r="AP28" s="58">
        <v>100</v>
      </c>
      <c r="AQ28" s="58">
        <v>100</v>
      </c>
      <c r="AR28" s="58">
        <v>100</v>
      </c>
    </row>
    <row r="29" spans="1:44" ht="17.5" customHeight="1" x14ac:dyDescent="0.35">
      <c r="A29" s="12" t="s">
        <v>135</v>
      </c>
      <c r="B29" s="12" t="s">
        <v>103</v>
      </c>
      <c r="C29" s="12" t="s">
        <v>103</v>
      </c>
      <c r="F29" s="12" t="s">
        <v>103</v>
      </c>
      <c r="G29" s="12" t="s">
        <v>103</v>
      </c>
      <c r="H29" s="12" t="s">
        <v>103</v>
      </c>
      <c r="K29" s="12" t="s">
        <v>103</v>
      </c>
      <c r="M29" s="12" t="s">
        <v>103</v>
      </c>
      <c r="N29" s="12" t="s">
        <v>103</v>
      </c>
      <c r="O29" s="12" t="s">
        <v>103</v>
      </c>
      <c r="P29" s="12" t="s">
        <v>103</v>
      </c>
      <c r="Z29" s="12" t="s">
        <v>103</v>
      </c>
    </row>
    <row r="30" spans="1:44" ht="17.5" customHeight="1" x14ac:dyDescent="0.35">
      <c r="A30" s="12" t="s">
        <v>143</v>
      </c>
      <c r="B30" s="12" t="s">
        <v>139</v>
      </c>
    </row>
    <row r="31" spans="1:44" ht="17.5" customHeight="1" x14ac:dyDescent="0.35">
      <c r="A31" s="12" t="s">
        <v>120</v>
      </c>
      <c r="H31" s="12" t="s">
        <v>104</v>
      </c>
      <c r="N31" s="12" t="s">
        <v>104</v>
      </c>
      <c r="O31" s="12" t="s">
        <v>105</v>
      </c>
      <c r="T31" s="12" t="s">
        <v>104</v>
      </c>
      <c r="AD31" s="12" t="s">
        <v>147</v>
      </c>
      <c r="AE31" s="12" t="s">
        <v>147</v>
      </c>
      <c r="AF31" s="12" t="s">
        <v>147</v>
      </c>
      <c r="AG31" s="12" t="s">
        <v>147</v>
      </c>
      <c r="AH31" s="12" t="s">
        <v>147</v>
      </c>
      <c r="AI31" s="12" t="s">
        <v>147</v>
      </c>
      <c r="AJ31" s="12" t="s">
        <v>147</v>
      </c>
      <c r="AK31" s="12" t="s">
        <v>147</v>
      </c>
      <c r="AL31" s="12" t="s">
        <v>147</v>
      </c>
      <c r="AM31" s="12" t="s">
        <v>147</v>
      </c>
      <c r="AN31" s="12" t="s">
        <v>147</v>
      </c>
      <c r="AO31" s="12" t="s">
        <v>147</v>
      </c>
      <c r="AP31" s="12" t="s">
        <v>147</v>
      </c>
      <c r="AQ31" s="12" t="s">
        <v>147</v>
      </c>
      <c r="AR31" s="12" t="s">
        <v>147</v>
      </c>
    </row>
    <row r="32" spans="1:44" ht="17.5" customHeight="1" x14ac:dyDescent="0.35"/>
    <row r="33" spans="1:44" ht="17.5" customHeight="1" x14ac:dyDescent="0.35">
      <c r="B33" s="5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r="34" spans="1:44" ht="17.5" customHeight="1" x14ac:dyDescent="0.35"/>
    <row r="35" spans="1:44" ht="17.5" customHeight="1" x14ac:dyDescent="0.35"/>
    <row r="36" spans="1:44" ht="17.5" customHeight="1" x14ac:dyDescent="0.35">
      <c r="A36" s="66" t="s">
        <v>146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44" ht="17.5" customHeight="1" x14ac:dyDescent="0.35">
      <c r="A37" s="12" t="s">
        <v>134</v>
      </c>
      <c r="B37" s="74" t="s">
        <v>49</v>
      </c>
      <c r="C37" s="16" t="s">
        <v>0</v>
      </c>
      <c r="D37" s="16" t="s">
        <v>16</v>
      </c>
      <c r="E37" s="19" t="s">
        <v>50</v>
      </c>
      <c r="F37" s="1" t="s">
        <v>51</v>
      </c>
      <c r="G37" s="1" t="s">
        <v>52</v>
      </c>
      <c r="H37" s="17" t="s">
        <v>53</v>
      </c>
      <c r="I37" s="3" t="s">
        <v>54</v>
      </c>
      <c r="J37" s="3" t="s">
        <v>55</v>
      </c>
      <c r="K37" s="2" t="s">
        <v>56</v>
      </c>
      <c r="L37" s="7" t="s">
        <v>57</v>
      </c>
      <c r="M37" s="7" t="s">
        <v>58</v>
      </c>
      <c r="N37" s="3" t="s">
        <v>59</v>
      </c>
      <c r="O37" s="3" t="s">
        <v>76</v>
      </c>
      <c r="P37" s="16" t="s">
        <v>92</v>
      </c>
      <c r="Q37" s="9" t="s">
        <v>93</v>
      </c>
      <c r="R37" s="3" t="s">
        <v>60</v>
      </c>
      <c r="S37" s="4" t="s">
        <v>61</v>
      </c>
      <c r="T37" s="1" t="s">
        <v>62</v>
      </c>
      <c r="U37" s="16" t="s">
        <v>94</v>
      </c>
      <c r="V37" s="3" t="s">
        <v>63</v>
      </c>
      <c r="W37" s="5" t="s">
        <v>64</v>
      </c>
      <c r="X37" s="10" t="s">
        <v>65</v>
      </c>
      <c r="Y37" s="16" t="s">
        <v>66</v>
      </c>
      <c r="Z37" s="16" t="s">
        <v>67</v>
      </c>
      <c r="AA37" s="16" t="s">
        <v>68</v>
      </c>
      <c r="AB37" s="11" t="s">
        <v>95</v>
      </c>
      <c r="AC37" s="3" t="s">
        <v>69</v>
      </c>
      <c r="AD37" s="12" t="s">
        <v>70</v>
      </c>
      <c r="AE37" s="3" t="s">
        <v>71</v>
      </c>
      <c r="AF37" s="13" t="s">
        <v>96</v>
      </c>
      <c r="AG37" s="13" t="s">
        <v>97</v>
      </c>
      <c r="AH37" s="12" t="s">
        <v>72</v>
      </c>
      <c r="AI37" s="12" t="s">
        <v>73</v>
      </c>
      <c r="AJ37" s="3" t="s">
        <v>74</v>
      </c>
      <c r="AK37" s="3" t="s">
        <v>75</v>
      </c>
    </row>
    <row r="38" spans="1:44" ht="17.5" customHeight="1" x14ac:dyDescent="0.35">
      <c r="A38" s="12" t="s">
        <v>136</v>
      </c>
      <c r="B38" s="52" t="s">
        <v>127</v>
      </c>
      <c r="C38" s="50" t="s">
        <v>127</v>
      </c>
      <c r="D38" s="50" t="s">
        <v>127</v>
      </c>
      <c r="E38" s="50" t="s">
        <v>131</v>
      </c>
      <c r="F38" s="50" t="s">
        <v>126</v>
      </c>
      <c r="G38" s="50" t="s">
        <v>126</v>
      </c>
      <c r="H38" s="50" t="s">
        <v>131</v>
      </c>
      <c r="I38" s="50" t="s">
        <v>126</v>
      </c>
      <c r="J38" s="50" t="s">
        <v>126</v>
      </c>
      <c r="K38" s="49" t="s">
        <v>128</v>
      </c>
      <c r="L38" s="49" t="s">
        <v>132</v>
      </c>
      <c r="M38" s="49" t="s">
        <v>132</v>
      </c>
      <c r="N38" s="50" t="s">
        <v>131</v>
      </c>
      <c r="O38" s="49" t="s">
        <v>130</v>
      </c>
      <c r="P38" s="49" t="s">
        <v>127</v>
      </c>
      <c r="Q38" s="49" t="s">
        <v>127</v>
      </c>
      <c r="R38" s="49" t="s">
        <v>160</v>
      </c>
      <c r="S38" s="49" t="s">
        <v>128</v>
      </c>
      <c r="T38" s="49" t="s">
        <v>160</v>
      </c>
      <c r="U38" s="49" t="s">
        <v>127</v>
      </c>
      <c r="V38" s="49" t="s">
        <v>160</v>
      </c>
      <c r="W38" s="49" t="s">
        <v>128</v>
      </c>
      <c r="X38" s="49" t="s">
        <v>160</v>
      </c>
      <c r="Y38" s="49" t="s">
        <v>157</v>
      </c>
      <c r="Z38" s="49" t="s">
        <v>157</v>
      </c>
      <c r="AA38" s="49" t="s">
        <v>157</v>
      </c>
      <c r="AB38" s="49" t="s">
        <v>127</v>
      </c>
      <c r="AC38" s="49" t="s">
        <v>130</v>
      </c>
      <c r="AD38" s="53" t="s">
        <v>128</v>
      </c>
      <c r="AE38" s="53" t="s">
        <v>128</v>
      </c>
      <c r="AF38" s="50" t="s">
        <v>127</v>
      </c>
      <c r="AG38" s="50" t="s">
        <v>127</v>
      </c>
      <c r="AH38" s="53" t="s">
        <v>128</v>
      </c>
      <c r="AI38" s="53" t="s">
        <v>128</v>
      </c>
      <c r="AJ38" s="49" t="s">
        <v>128</v>
      </c>
      <c r="AK38" s="49" t="s">
        <v>128</v>
      </c>
    </row>
    <row r="39" spans="1:44" s="30" customFormat="1" ht="17.5" customHeight="1" x14ac:dyDescent="0.35">
      <c r="A39" s="34" t="s">
        <v>144</v>
      </c>
      <c r="B39" s="58">
        <v>1</v>
      </c>
      <c r="C39" s="59">
        <v>1</v>
      </c>
      <c r="D39" s="59">
        <v>1</v>
      </c>
      <c r="E39" s="59">
        <v>1900</v>
      </c>
      <c r="F39" s="59">
        <v>0</v>
      </c>
      <c r="G39" s="59">
        <v>0</v>
      </c>
      <c r="H39" s="59">
        <v>1900</v>
      </c>
      <c r="I39" s="59">
        <v>0</v>
      </c>
      <c r="J39" s="59">
        <v>0</v>
      </c>
      <c r="K39" s="70">
        <v>0</v>
      </c>
      <c r="L39" s="76"/>
      <c r="M39" s="76"/>
      <c r="N39" s="60">
        <v>0</v>
      </c>
      <c r="O39" s="70">
        <v>0</v>
      </c>
      <c r="P39" s="70">
        <v>1</v>
      </c>
      <c r="Q39" s="70">
        <v>0</v>
      </c>
      <c r="R39" s="70">
        <v>0</v>
      </c>
      <c r="S39" s="70">
        <v>0</v>
      </c>
      <c r="T39" s="70">
        <v>0</v>
      </c>
      <c r="U39" s="70">
        <v>1</v>
      </c>
      <c r="V39" s="70">
        <v>0</v>
      </c>
      <c r="W39" s="70">
        <v>0</v>
      </c>
      <c r="X39" s="70">
        <v>0</v>
      </c>
      <c r="Y39" s="71">
        <v>0</v>
      </c>
      <c r="Z39" s="71">
        <v>0</v>
      </c>
      <c r="AA39" s="71">
        <v>0</v>
      </c>
      <c r="AB39" s="70">
        <v>1</v>
      </c>
      <c r="AC39" s="70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70">
        <v>0</v>
      </c>
      <c r="AK39" s="70">
        <v>0</v>
      </c>
    </row>
    <row r="40" spans="1:44" s="30" customFormat="1" ht="17.5" customHeight="1" x14ac:dyDescent="0.35">
      <c r="A40" s="34" t="s">
        <v>145</v>
      </c>
      <c r="B40" s="65">
        <v>2147483647</v>
      </c>
      <c r="C40" s="65">
        <v>2147483647</v>
      </c>
      <c r="D40" s="65">
        <v>2147483647</v>
      </c>
      <c r="E40" s="59">
        <v>2100</v>
      </c>
      <c r="F40" s="59">
        <v>12</v>
      </c>
      <c r="G40" s="59">
        <v>31</v>
      </c>
      <c r="H40" s="59">
        <v>2100</v>
      </c>
      <c r="I40" s="59">
        <v>12</v>
      </c>
      <c r="J40" s="59">
        <v>31</v>
      </c>
      <c r="K40" s="70">
        <v>255</v>
      </c>
      <c r="L40" s="76"/>
      <c r="M40" s="76"/>
      <c r="N40" s="64">
        <v>32767</v>
      </c>
      <c r="O40" s="61">
        <v>3.402823E+44</v>
      </c>
      <c r="P40" s="70">
        <v>7</v>
      </c>
      <c r="Q40" s="70">
        <v>4</v>
      </c>
      <c r="R40" s="64">
        <v>65535</v>
      </c>
      <c r="S40" s="70">
        <v>255</v>
      </c>
      <c r="T40" s="64">
        <v>65535</v>
      </c>
      <c r="U40" s="70">
        <v>19</v>
      </c>
      <c r="V40" s="64">
        <v>65535</v>
      </c>
      <c r="W40" s="49">
        <v>255</v>
      </c>
      <c r="X40" s="64">
        <v>65535</v>
      </c>
      <c r="Y40" s="71">
        <v>1</v>
      </c>
      <c r="Z40" s="71">
        <v>1</v>
      </c>
      <c r="AA40" s="71">
        <v>1</v>
      </c>
      <c r="AB40" s="70">
        <v>5</v>
      </c>
      <c r="AC40" s="61">
        <v>3.402823E+44</v>
      </c>
      <c r="AD40" s="70">
        <v>255</v>
      </c>
      <c r="AE40" s="70">
        <v>255</v>
      </c>
      <c r="AF40" s="59">
        <v>7</v>
      </c>
      <c r="AG40" s="59">
        <v>7</v>
      </c>
      <c r="AH40" s="70">
        <v>255</v>
      </c>
      <c r="AI40" s="70">
        <v>255</v>
      </c>
      <c r="AJ40" s="70">
        <v>255</v>
      </c>
      <c r="AK40" s="70">
        <v>255</v>
      </c>
    </row>
    <row r="41" spans="1:44" ht="17.5" customHeight="1" x14ac:dyDescent="0.35">
      <c r="A41" s="12" t="s">
        <v>135</v>
      </c>
      <c r="B41" s="12" t="s">
        <v>103</v>
      </c>
      <c r="C41" s="12" t="s">
        <v>103</v>
      </c>
      <c r="D41" s="12" t="s">
        <v>103</v>
      </c>
      <c r="E41" s="12" t="s">
        <v>103</v>
      </c>
      <c r="H41" s="12" t="s">
        <v>103</v>
      </c>
      <c r="P41" s="12" t="s">
        <v>103</v>
      </c>
      <c r="U41" s="12" t="s">
        <v>103</v>
      </c>
      <c r="Y41" s="12" t="s">
        <v>103</v>
      </c>
      <c r="Z41" s="12" t="s">
        <v>103</v>
      </c>
      <c r="AA41" s="12" t="s">
        <v>103</v>
      </c>
      <c r="AH41" s="49"/>
      <c r="AI41" s="49"/>
      <c r="AJ41" s="49"/>
      <c r="AK41" s="49"/>
    </row>
    <row r="42" spans="1:44" ht="17.5" customHeight="1" x14ac:dyDescent="0.35">
      <c r="A42" s="12" t="s">
        <v>143</v>
      </c>
      <c r="B42" s="12" t="s">
        <v>139</v>
      </c>
    </row>
    <row r="43" spans="1:44" ht="17.5" customHeight="1" x14ac:dyDescent="0.35">
      <c r="A43" s="12" t="s">
        <v>120</v>
      </c>
      <c r="E43" s="12" t="s">
        <v>104</v>
      </c>
      <c r="F43" s="12" t="s">
        <v>148</v>
      </c>
      <c r="G43" s="12" t="s">
        <v>149</v>
      </c>
      <c r="H43" s="12" t="s">
        <v>104</v>
      </c>
      <c r="I43" s="12" t="s">
        <v>148</v>
      </c>
      <c r="J43" s="12" t="s">
        <v>149</v>
      </c>
      <c r="L43" s="12" t="s">
        <v>104</v>
      </c>
      <c r="M43" s="12" t="s">
        <v>104</v>
      </c>
      <c r="P43" s="12" t="s">
        <v>105</v>
      </c>
      <c r="Q43" s="12" t="s">
        <v>104</v>
      </c>
      <c r="U43" s="12" t="s">
        <v>105</v>
      </c>
      <c r="AB43" s="12" t="s">
        <v>104</v>
      </c>
      <c r="AF43" s="12" t="s">
        <v>104</v>
      </c>
      <c r="AG43" s="12" t="s">
        <v>104</v>
      </c>
    </row>
    <row r="44" spans="1:44" ht="17.5" customHeight="1" x14ac:dyDescent="0.35"/>
    <row r="45" spans="1:44" ht="17.5" customHeight="1" x14ac:dyDescent="0.35">
      <c r="B45" s="5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44" ht="17.5" customHeight="1" x14ac:dyDescent="0.35"/>
    <row r="47" spans="1:44" ht="17.5" customHeight="1" x14ac:dyDescent="0.35"/>
    <row r="48" spans="1:44" ht="17.5" customHeight="1" x14ac:dyDescent="0.35">
      <c r="A48" s="66" t="s">
        <v>142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ht="17.5" customHeight="1" x14ac:dyDescent="0.35">
      <c r="A49" s="12" t="s">
        <v>134</v>
      </c>
      <c r="B49" s="74" t="s">
        <v>98</v>
      </c>
      <c r="C49" s="74" t="s">
        <v>0</v>
      </c>
      <c r="D49" s="74" t="s">
        <v>16</v>
      </c>
      <c r="E49" s="74" t="s">
        <v>49</v>
      </c>
      <c r="F49" s="9" t="s">
        <v>77</v>
      </c>
      <c r="G49" s="3" t="s">
        <v>99</v>
      </c>
      <c r="H49" s="17" t="s">
        <v>78</v>
      </c>
      <c r="I49" s="1" t="s">
        <v>79</v>
      </c>
      <c r="J49" s="1" t="s">
        <v>80</v>
      </c>
      <c r="K49" s="1" t="s">
        <v>81</v>
      </c>
      <c r="L49" s="22" t="s">
        <v>100</v>
      </c>
      <c r="M49" s="23" t="s">
        <v>82</v>
      </c>
      <c r="N49" s="10" t="s">
        <v>83</v>
      </c>
    </row>
    <row r="50" spans="1:14" ht="17.5" customHeight="1" x14ac:dyDescent="0.35">
      <c r="A50" s="12" t="s">
        <v>136</v>
      </c>
      <c r="B50" s="52" t="s">
        <v>127</v>
      </c>
      <c r="C50" s="50" t="s">
        <v>127</v>
      </c>
      <c r="D50" s="50" t="s">
        <v>127</v>
      </c>
      <c r="E50" s="50" t="s">
        <v>127</v>
      </c>
      <c r="F50" s="50" t="s">
        <v>127</v>
      </c>
      <c r="G50" s="50" t="s">
        <v>127</v>
      </c>
      <c r="H50" s="49" t="s">
        <v>128</v>
      </c>
      <c r="I50" s="49" t="s">
        <v>128</v>
      </c>
      <c r="J50" s="49" t="s">
        <v>160</v>
      </c>
      <c r="K50" s="49" t="s">
        <v>160</v>
      </c>
      <c r="L50" s="50" t="s">
        <v>127</v>
      </c>
      <c r="M50" s="50" t="s">
        <v>133</v>
      </c>
      <c r="N50" s="49" t="s">
        <v>160</v>
      </c>
    </row>
    <row r="51" spans="1:14" s="30" customFormat="1" ht="17.5" customHeight="1" x14ac:dyDescent="0.35">
      <c r="A51" s="34" t="s">
        <v>144</v>
      </c>
      <c r="B51" s="58">
        <v>1</v>
      </c>
      <c r="C51" s="59">
        <v>1</v>
      </c>
      <c r="D51" s="59">
        <v>1</v>
      </c>
      <c r="E51" s="59">
        <v>1</v>
      </c>
      <c r="F51" s="59">
        <v>0</v>
      </c>
      <c r="G51" s="75">
        <v>0</v>
      </c>
      <c r="H51" s="70">
        <v>1</v>
      </c>
      <c r="I51" s="70">
        <v>0</v>
      </c>
      <c r="J51" s="70">
        <v>0</v>
      </c>
      <c r="K51" s="70">
        <v>0</v>
      </c>
      <c r="L51" s="59">
        <v>1</v>
      </c>
      <c r="M51" s="59">
        <v>0</v>
      </c>
      <c r="N51" s="70">
        <v>0</v>
      </c>
    </row>
    <row r="52" spans="1:14" s="30" customFormat="1" ht="17.5" customHeight="1" x14ac:dyDescent="0.35">
      <c r="A52" s="34" t="s">
        <v>145</v>
      </c>
      <c r="B52" s="65">
        <v>2147483647</v>
      </c>
      <c r="C52" s="65">
        <v>2147483647</v>
      </c>
      <c r="D52" s="65">
        <v>2147483647</v>
      </c>
      <c r="E52" s="65">
        <v>2147483647</v>
      </c>
      <c r="F52" s="59">
        <v>1</v>
      </c>
      <c r="G52" s="75"/>
      <c r="H52" s="70">
        <v>255</v>
      </c>
      <c r="I52" s="70">
        <v>255</v>
      </c>
      <c r="J52" s="64">
        <v>65535</v>
      </c>
      <c r="K52" s="64">
        <v>65535</v>
      </c>
      <c r="L52" s="59">
        <v>11</v>
      </c>
      <c r="M52" s="61" t="s">
        <v>156</v>
      </c>
      <c r="N52" s="64">
        <v>65535</v>
      </c>
    </row>
    <row r="53" spans="1:14" ht="17.5" customHeight="1" x14ac:dyDescent="0.35">
      <c r="A53" s="12" t="s">
        <v>135</v>
      </c>
      <c r="B53" s="12" t="s">
        <v>103</v>
      </c>
      <c r="C53" s="12" t="s">
        <v>103</v>
      </c>
      <c r="D53" s="12" t="s">
        <v>103</v>
      </c>
      <c r="E53" s="12" t="s">
        <v>103</v>
      </c>
      <c r="H53" s="12" t="s">
        <v>103</v>
      </c>
      <c r="L53" s="12" t="s">
        <v>103</v>
      </c>
      <c r="M53" s="12" t="s">
        <v>103</v>
      </c>
    </row>
    <row r="54" spans="1:14" ht="17.5" customHeight="1" x14ac:dyDescent="0.35">
      <c r="A54" s="12" t="s">
        <v>143</v>
      </c>
      <c r="B54" s="12" t="s">
        <v>139</v>
      </c>
    </row>
    <row r="55" spans="1:14" ht="17.5" customHeight="1" x14ac:dyDescent="0.35">
      <c r="A55" s="12" t="s">
        <v>120</v>
      </c>
      <c r="L55" s="12" t="s">
        <v>105</v>
      </c>
    </row>
    <row r="56" spans="1:14" ht="17.5" customHeight="1" x14ac:dyDescent="0.35"/>
    <row r="57" spans="1:14" ht="17.5" customHeight="1" x14ac:dyDescent="0.35">
      <c r="B57" s="5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7.5" customHeight="1" x14ac:dyDescent="0.35">
      <c r="B58" s="5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7.5" customHeight="1" x14ac:dyDescent="0.35"/>
    <row r="60" spans="1:14" ht="17.5" customHeight="1" x14ac:dyDescent="0.35"/>
    <row r="61" spans="1:14" ht="17.5" customHeight="1" x14ac:dyDescent="0.35"/>
    <row r="62" spans="1:14" ht="17.5" customHeight="1" x14ac:dyDescent="0.35"/>
    <row r="63" spans="1:14" ht="17.5" customHeight="1" x14ac:dyDescent="0.35"/>
    <row r="64" spans="1:14" ht="17.5" customHeight="1" x14ac:dyDescent="0.35"/>
    <row r="65" ht="17.5" customHeight="1" x14ac:dyDescent="0.35"/>
    <row r="66" ht="17.5" customHeight="1" x14ac:dyDescent="0.35"/>
    <row r="67" ht="17.5" customHeight="1" x14ac:dyDescent="0.35"/>
    <row r="68" ht="17.5" customHeight="1" x14ac:dyDescent="0.3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accessID</vt:lpstr>
      <vt:lpstr>dataset</vt:lpstr>
      <vt:lpstr>site</vt:lpstr>
      <vt:lpstr>event</vt:lpstr>
      <vt:lpstr>measurement</vt:lpstr>
      <vt:lpstr>testing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2023-03-29T08:15:27Z</dcterms:modified>
</cp:coreProperties>
</file>