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zana.curlinovska\Desktop\"/>
    </mc:Choice>
  </mc:AlternateContent>
  <bookViews>
    <workbookView xWindow="0" yWindow="0" windowWidth="28800" windowHeight="12435"/>
  </bookViews>
  <sheets>
    <sheet name="zbirna" sheetId="6" r:id="rId1"/>
    <sheet name="630" sheetId="1" r:id="rId2"/>
    <sheet name="631" sheetId="2" r:id="rId3"/>
    <sheet name="787" sheetId="3" r:id="rId4"/>
    <sheet name="785" sheetId="4" r:id="rId5"/>
    <sheet name="786" sheetId="5" r:id="rId6"/>
    <sheet name="jzu" sheetId="9" r:id="rId7"/>
    <sheet name="jp rm" sheetId="10" r:id="rId8"/>
    <sheet name="opstini" sheetId="11" r:id="rId9"/>
    <sheet name="jp opstini" sheetId="12" r:id="rId10"/>
  </sheets>
  <definedNames>
    <definedName name="_xlnm.Print_Area" localSheetId="1">'630'!$A$1:$C$100</definedName>
    <definedName name="_xlnm.Print_Area" localSheetId="3">'787'!$A$1:$C$14</definedName>
    <definedName name="_xlnm.Print_Area" localSheetId="0">zbirna!$B$1:$C$28</definedName>
    <definedName name="_xlnm.Print_Titles" localSheetId="1">'630'!$1:$2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9" l="1"/>
  <c r="C20" i="6" s="1"/>
  <c r="C84" i="11"/>
  <c r="C24" i="6" s="1"/>
  <c r="B30" i="10"/>
  <c r="C22" i="6" s="1"/>
  <c r="C84" i="12" l="1"/>
  <c r="C26" i="6" s="1"/>
  <c r="C5" i="2" l="1"/>
  <c r="C76" i="1"/>
  <c r="C11" i="6" l="1"/>
  <c r="C12" i="6"/>
  <c r="C10" i="6"/>
  <c r="C5" i="5" l="1"/>
  <c r="C7" i="6" s="1"/>
  <c r="C4" i="4"/>
  <c r="C8" i="6" s="1"/>
  <c r="C14" i="3"/>
  <c r="C6" i="6" s="1"/>
  <c r="C16" i="2"/>
  <c r="C5" i="6" s="1"/>
  <c r="C69" i="1"/>
  <c r="C19" i="1"/>
  <c r="C65" i="1" l="1"/>
  <c r="C96" i="1" s="1"/>
  <c r="C4" i="6" s="1"/>
  <c r="C18" i="6" s="1"/>
  <c r="C80" i="1"/>
  <c r="C78" i="1"/>
  <c r="C100" i="1"/>
  <c r="C27" i="6" l="1"/>
  <c r="C28" i="6" s="1"/>
</calcChain>
</file>

<file path=xl/sharedStrings.xml><?xml version="1.0" encoding="utf-8"?>
<sst xmlns="http://schemas.openxmlformats.org/spreadsheetml/2006/main" count="635" uniqueCount="470">
  <si>
    <t xml:space="preserve">31010     </t>
  </si>
  <si>
    <t>ЈАВНО ОБВИНИТЕЛСТВО НА РЕПУБЛИКА МАКЕДОНИЈА</t>
  </si>
  <si>
    <t xml:space="preserve">04008     </t>
  </si>
  <si>
    <t>АГЕНЦИЈА ЗА АДМИНИСТРАЦИЈА</t>
  </si>
  <si>
    <t xml:space="preserve">66003     </t>
  </si>
  <si>
    <t>АГЕНЦИЈА ЗА ВРАБОТУВАЊЕ НА РЕПУБЛИКА МАКЕДОНИЈА</t>
  </si>
  <si>
    <t xml:space="preserve">19201     </t>
  </si>
  <si>
    <t>АГЕНЦИЈА ЗА ИСЕЛЕНИШТВО</t>
  </si>
  <si>
    <t xml:space="preserve">21001     </t>
  </si>
  <si>
    <t>АГЕНЦИЈА ЗА КАТАСТАР НА НЕДВИЖНОСТИ</t>
  </si>
  <si>
    <t xml:space="preserve">16101     </t>
  </si>
  <si>
    <t>АГЕНЦИЈА ЗА МЛАДИ И СПОРТ</t>
  </si>
  <si>
    <t xml:space="preserve">04012     </t>
  </si>
  <si>
    <t>АГЕНЦИЈА ЗА ОСТВАРУВАЊЕ НА ПРАВАТА НА ЗАЕДНИЦИТЕ</t>
  </si>
  <si>
    <t xml:space="preserve">14002     </t>
  </si>
  <si>
    <t>АГЕНЦИЈА ЗА ПОТТИКНУВАЊЕ НА РАЗВОЈОТ НА ЗЕМЈОДЕЛСТВОТО  - БИТОЛА</t>
  </si>
  <si>
    <t xml:space="preserve">10003     </t>
  </si>
  <si>
    <t>АГЕНЦИЈА ЗА ПРОМОЦИЈА И ПОДДРШКА НА ТУРИЗМОТ</t>
  </si>
  <si>
    <t xml:space="preserve">01002     </t>
  </si>
  <si>
    <t>АГЕНЦИЈА ЗА РАЗУЗНАВАЊЕ</t>
  </si>
  <si>
    <t xml:space="preserve">09004     </t>
  </si>
  <si>
    <t>АГЕНЦИЈА ЗА СТОКОВНИ РЕЗЕРВИ</t>
  </si>
  <si>
    <t xml:space="preserve">10002     </t>
  </si>
  <si>
    <t>АГЕНЦИЈА ЗА СТРАНСКИ ИНВЕСТИЦИИ И ПРОМОЦИЈА НА ИЗВОЗОТ НА РМ</t>
  </si>
  <si>
    <t xml:space="preserve">04013     </t>
  </si>
  <si>
    <t>АГЕНЦИЈА ЗА УПРАВУВАЊЕ СО ОДЗЕМЕН ИМОТ</t>
  </si>
  <si>
    <t xml:space="preserve">14004     </t>
  </si>
  <si>
    <t>АГЕНЦИЈА ЗА ФИНАНСИСКА ПОДДРШКА ВО ЗЕМЈОДЕЛСТВОТО И РУРАЛНИОТ РАЗВОЈ</t>
  </si>
  <si>
    <t xml:space="preserve">14005     </t>
  </si>
  <si>
    <t>АГЕНЦИЈА ЗА ХРАНА И ВЕТЕРИНАРСТВО НА РЕПУБЛИКА МАКЕДОНИЈА</t>
  </si>
  <si>
    <t xml:space="preserve">07004     </t>
  </si>
  <si>
    <t>БИРО ЗА ЗАСТАПУВАЊЕ НА РМ ПРЕД ЕВРОПСКИОТ СУД ЗА ЧОВЕКОВИ ПРАВА</t>
  </si>
  <si>
    <t xml:space="preserve">16002     </t>
  </si>
  <si>
    <t>БИРО ЗА РАЗВОЈ НА ОБРАЗОВАНИЕТО</t>
  </si>
  <si>
    <t xml:space="preserve">28001     </t>
  </si>
  <si>
    <t>БИРО ЗА РЕГИОНАЛЕН РАЗВОЈ</t>
  </si>
  <si>
    <t xml:space="preserve">25001     </t>
  </si>
  <si>
    <t>БИРО ЗА СУДСКИ ВЕШТАЧЕЊА</t>
  </si>
  <si>
    <t xml:space="preserve">04001     </t>
  </si>
  <si>
    <t>ВЛАДА НА РЕПУБЛИКА МАКЕДОНИЈА</t>
  </si>
  <si>
    <t xml:space="preserve">05002     </t>
  </si>
  <si>
    <t>ДИРЕКЦИЈА ЗА БЕЗБЕДНОСТ НА КЛАСИФИЦИРАНИ ИНФОРМАЦИИ</t>
  </si>
  <si>
    <t xml:space="preserve">09007     </t>
  </si>
  <si>
    <t>ДИРЕКЦИЈА ЗА ЗАДОЛЖИТЕЛНИ РЕЗЕРВИ НА НАФТА И НАФТЕНИ ДЕРИВАТИ</t>
  </si>
  <si>
    <t xml:space="preserve">05003     </t>
  </si>
  <si>
    <t>ДИРЕКЦИЈА ЗА ЗАШТИТА И СПАСУВАЊЕ</t>
  </si>
  <si>
    <t xml:space="preserve">02006     </t>
  </si>
  <si>
    <t>ДИРЕКЦИЈА ЗА ЗАШТИТА НА ЛИЧНИ ПОДАТОЦИ</t>
  </si>
  <si>
    <t xml:space="preserve">10004     </t>
  </si>
  <si>
    <t>ДИРЕКЦИЈА ЗА ТЕХНОЛОШКИ ИНДУСТРИСКИ РАЗВОЈНИ ЗОНИ</t>
  </si>
  <si>
    <t xml:space="preserve">24001     </t>
  </si>
  <si>
    <t>ДРЖАВЕН АРХИВ НА РЕПУБЛИКА МАКЕДОНИЈА</t>
  </si>
  <si>
    <t xml:space="preserve">09008     </t>
  </si>
  <si>
    <t>ДРЖАВЕН ДЕВИЗЕН ИНСПЕКТОРАТ</t>
  </si>
  <si>
    <t xml:space="preserve">11002     </t>
  </si>
  <si>
    <t>ДРЖАВЕН ЗАВОД ЗА ЗАШТИТА НА ИНДУСТРИСКА СОПСТВЕНОСТ</t>
  </si>
  <si>
    <t xml:space="preserve">02002     </t>
  </si>
  <si>
    <t>ДРЖАВЕН ЗАВОД ЗА РЕВИЗИЈА</t>
  </si>
  <si>
    <t xml:space="preserve">22001     </t>
  </si>
  <si>
    <t>ДРЖАВЕН ЗАВОД ЗА СТАТИСТИКА</t>
  </si>
  <si>
    <t xml:space="preserve">13005     </t>
  </si>
  <si>
    <t>ДРЖАВЕН ИНСПЕКТОРАТ ЗА ГРАДЕЖНИШТВО И УРБАНИЗАМ</t>
  </si>
  <si>
    <t xml:space="preserve">12102     </t>
  </si>
  <si>
    <t>ДРЖАВЕН ИНСПЕКТОРАТ ЗА ЖИВОТНА СРЕДИНА</t>
  </si>
  <si>
    <t xml:space="preserve">14006     </t>
  </si>
  <si>
    <t>ДРЖАВЕН ИНСПЕКТОРАТ ЗА ЗЕМЈОДЕЛСТВО</t>
  </si>
  <si>
    <t xml:space="preserve">19102     </t>
  </si>
  <si>
    <t>ДРЖАВЕН ИНСПЕКТОРАТ ЗА ЛОКАЛНА САМОУПРАВА</t>
  </si>
  <si>
    <t xml:space="preserve">10006     </t>
  </si>
  <si>
    <t>ДРЖАВЕН ИНСПЕКТОРАТ ЗА ТЕХНИЧКА ИНСПЕКЦИЈА</t>
  </si>
  <si>
    <t xml:space="preserve">13004     </t>
  </si>
  <si>
    <t>ДРЖАВЕН ИНСПЕКТОРАТ ЗА ТРАНСПОРТ</t>
  </si>
  <si>
    <t xml:space="preserve">15002     </t>
  </si>
  <si>
    <t>ДРЖАВЕН ИНСПЕКТОРАТ ЗА ТРУД</t>
  </si>
  <si>
    <t xml:space="preserve">14007     </t>
  </si>
  <si>
    <t>ДРЖАВЕН ИНСПЕКТОРАТ ЗА ШУМАРСТВО И ЛОВСТВО</t>
  </si>
  <si>
    <t xml:space="preserve">13006     </t>
  </si>
  <si>
    <t>ДРЖАВЕН КОМУНАЛЕН ИНСПЕКТОРАТ</t>
  </si>
  <si>
    <t xml:space="preserve">10005     </t>
  </si>
  <si>
    <t>ДРЖАВЕН ПАЗАРЕН ИНСПЕКТОРАТ</t>
  </si>
  <si>
    <t xml:space="preserve">16004     </t>
  </si>
  <si>
    <t>ДРЖАВЕН ПРОСВЕТЕН ИНСПЕКТОРАТ</t>
  </si>
  <si>
    <t xml:space="preserve">17002     </t>
  </si>
  <si>
    <t>ДРЖАВЕН УПРАВЕН ИНСПЕКТОРАТ</t>
  </si>
  <si>
    <t xml:space="preserve">19002     </t>
  </si>
  <si>
    <t>ДРЖАВЕН, САНИТАРЕН И ЗДРАВСТВЕН ИНСПЕКТОРАТ</t>
  </si>
  <si>
    <t xml:space="preserve">02004     </t>
  </si>
  <si>
    <t>ДРЖАВНА ИЗБОРНА КОМИСИЈА</t>
  </si>
  <si>
    <t xml:space="preserve">02007     </t>
  </si>
  <si>
    <t xml:space="preserve">ДРЖАВНА КОМИСИЈА ЗА ЖАЛБИ ПО ЈАВНИ НАБАВКИ </t>
  </si>
  <si>
    <t xml:space="preserve">02014     </t>
  </si>
  <si>
    <t>ДРЖАВНА КОМИСИЈА ЗА ОДЛУЧУВАЊЕ ВО ВТОР СТЕПЕН ВО ОБЛАСТА НА ИНСПЕКЦИСКИОТ НАДЗОР И ПРЕКРШОЧНАТА ПОСТАПКА</t>
  </si>
  <si>
    <t xml:space="preserve">02012     </t>
  </si>
  <si>
    <t>ДРЖАВНА КОМИСИЈА ЗА ОДЛУЧУВАЊЕ ВО УПРАВНА ПОСТАПКА И ПОСТАПКА ОД РАБОТЕН ОДНОС ВО ВТОР СТЕПЕН</t>
  </si>
  <si>
    <t xml:space="preserve">02003     </t>
  </si>
  <si>
    <t>ДРЖАВНА КОМИСИЈА ЗА СПРЕЧУВАЊЕ НА КОРУПЦИЈА</t>
  </si>
  <si>
    <t xml:space="preserve">04006     </t>
  </si>
  <si>
    <t>ДРЖАВНО ПРАВОБРАНИТЕЛСТВО НА РЕПУБЛИКА МАКЕДОНИЈА</t>
  </si>
  <si>
    <t xml:space="preserve">04014     </t>
  </si>
  <si>
    <t>ИНСПЕКЦИСКИ СОВЕТ</t>
  </si>
  <si>
    <t xml:space="preserve">02008     </t>
  </si>
  <si>
    <t>КОМИСИЈА ЗА ВЕРИФИКАЦИЈА НА ФАКТИТЕ</t>
  </si>
  <si>
    <t xml:space="preserve">02005     </t>
  </si>
  <si>
    <t>КОМИСИЈА ЗА ЗАШТИТА НА КОНКУРЕНЦИЈА</t>
  </si>
  <si>
    <t xml:space="preserve">19302     </t>
  </si>
  <si>
    <t>КОМИСИЈА ЗА ЗАШТИТА НА ПРАВОТО ЗА СЛОБОДЕН ПРИСТАП ДО ИНФОРМАЦИИТЕ ОД ЈАВЕН КАРАКТЕР</t>
  </si>
  <si>
    <t xml:space="preserve">02011     </t>
  </si>
  <si>
    <t>КОМИСИЈА ЗА ЗАШТИТА ОД ДИСКРИМИНАЦИЈА</t>
  </si>
  <si>
    <t xml:space="preserve">20001     </t>
  </si>
  <si>
    <t>КОМИСИЈА ЗА ОДНОСИ СО ВЕРСКИТЕ ЗАЕДНИЦИ И РЕЛИГИОЗНИ ГРУПИ</t>
  </si>
  <si>
    <t xml:space="preserve">26001     </t>
  </si>
  <si>
    <t>МАКЕДОНСКА АКАДЕМИЈА НА НАУКИТЕ И УМЕТНОСТИТЕ</t>
  </si>
  <si>
    <t xml:space="preserve">06001     </t>
  </si>
  <si>
    <t>МИНИСТЕРСТВО ЗА ВНАТРЕШНИ РАБОТИ</t>
  </si>
  <si>
    <t xml:space="preserve">10001     </t>
  </si>
  <si>
    <t>МИНИСТЕРСТВО ЗА ЕКОНОМИЈА</t>
  </si>
  <si>
    <t xml:space="preserve">12101     </t>
  </si>
  <si>
    <t>МИНИСТЕРСТВО ЗА ЖИВОТНА СРЕДИНА И ПРОСТОРНО ПЛАНИРАЊЕ</t>
  </si>
  <si>
    <t xml:space="preserve">19001     </t>
  </si>
  <si>
    <t>МИНИСТЕРСТВО ЗА ЗДРАВСТВО</t>
  </si>
  <si>
    <t xml:space="preserve">14001     </t>
  </si>
  <si>
    <t>МИНИСТЕРСТВО ЗА ЗЕМЈОДЕЛСТВО, ШУМАРСТВО И ВОДОСТОПАНСТВО</t>
  </si>
  <si>
    <t xml:space="preserve">17001     </t>
  </si>
  <si>
    <t>МИНИСТЕРСТВО ЗА ИНФОРМАТИЧКО ОПШТЕСТВО И АДМИНИСТРАЦИЈА</t>
  </si>
  <si>
    <t xml:space="preserve">18001     </t>
  </si>
  <si>
    <t>МИНИСТЕРСТВО ЗА КУЛТУРА</t>
  </si>
  <si>
    <t xml:space="preserve">19101     </t>
  </si>
  <si>
    <t>МИНИСТЕРСТВО ЗА ЛОКАЛНА САМОУПРАВА</t>
  </si>
  <si>
    <t xml:space="preserve">08001     </t>
  </si>
  <si>
    <t>МИНИСТЕРСТВО ЗА НАДВОРЕШНИ РАБОТИ</t>
  </si>
  <si>
    <t xml:space="preserve">16001     </t>
  </si>
  <si>
    <t>МИНИСТЕРСТВО ЗА ОБРАЗОВАНИЕ И НАУКА</t>
  </si>
  <si>
    <t xml:space="preserve">05001     </t>
  </si>
  <si>
    <t>МИНИСТЕРСТВО ЗА ОДБРАНА</t>
  </si>
  <si>
    <t xml:space="preserve">07001     </t>
  </si>
  <si>
    <t>МИНИСТЕРСТВО ЗА ПРАВДА</t>
  </si>
  <si>
    <t xml:space="preserve">13001     </t>
  </si>
  <si>
    <t>МИНИСТЕРСТВО ЗА ТРАНСПОРТ И ВРСКИ</t>
  </si>
  <si>
    <t xml:space="preserve">15001     </t>
  </si>
  <si>
    <t>МИНИСТЕРСТВО ЗА ТРУД И СОЦИЈАЛНА ПОЛИТИКА</t>
  </si>
  <si>
    <t xml:space="preserve">09001     </t>
  </si>
  <si>
    <t>МИНИСТЕРСТВО ЗА ФИНАНСИИ</t>
  </si>
  <si>
    <t xml:space="preserve">09002     </t>
  </si>
  <si>
    <t>МИНИСТЕРСТВО ЗА ФИНАНСИИ - ФУНКЦИИ НА ДРЖАВАТА</t>
  </si>
  <si>
    <t xml:space="preserve">31101     </t>
  </si>
  <si>
    <t>НАРОДЕН ПРАВОБРАНИТЕЛ</t>
  </si>
  <si>
    <t xml:space="preserve">16003     </t>
  </si>
  <si>
    <t>НАЦИОНАЛНА АГЕНЦИЈА ЗА ЕВРОПСКИ ОБРАЗОВНИ ПРОГРАМИ И МОБИЛНОСТ</t>
  </si>
  <si>
    <t>ПРЕТСЕДАТЕЛ НА РЕПУБЛИКА МАКЕДОНИЈА</t>
  </si>
  <si>
    <t xml:space="preserve">02013     </t>
  </si>
  <si>
    <t>РЕВИЗОРСКО ТЕЛО ЗА РЕВИЗИЈА НА ИНСТРУМЕНТОТ ЗА ПРЕТПРИСТАПНА ПОМОШ</t>
  </si>
  <si>
    <t xml:space="preserve">02009     </t>
  </si>
  <si>
    <t>РЕГУЛАТОРНА КОМИСИЈА ЗА ДОМУВАЊЕ</t>
  </si>
  <si>
    <t xml:space="preserve">04009     </t>
  </si>
  <si>
    <t>СЕКРЕТАРИЈАТ ЗА ЕВРОПСКИ ПРАШАЊА</t>
  </si>
  <si>
    <t xml:space="preserve">04003     </t>
  </si>
  <si>
    <t>СЕКРЕТАРИЈАТ ЗА ЗАКОНОДАВСТВО</t>
  </si>
  <si>
    <t xml:space="preserve">04010     </t>
  </si>
  <si>
    <t>СЕКРЕТАРИЈАТ ЗА СПРОВЕДУВАЊЕ НА РАМКОВНИОТ ДОГОВОР</t>
  </si>
  <si>
    <t xml:space="preserve">04002     </t>
  </si>
  <si>
    <t>СЛУЖБА ЗА ОПШТИ И ЗАЕДНИЧКИ РАБОТИ НА ВЛАДАТА НА РМ</t>
  </si>
  <si>
    <t xml:space="preserve">02001     </t>
  </si>
  <si>
    <t>СОБРАНИЕ НА РЕПУБЛИКА МАКЕДОНИЈА</t>
  </si>
  <si>
    <t xml:space="preserve">09009     </t>
  </si>
  <si>
    <t>СОВЕТ ЗА ЈАВНИ НАБАВКИ</t>
  </si>
  <si>
    <t xml:space="preserve">02010     </t>
  </si>
  <si>
    <t>СОВЕТ ЗА УНАПРЕДУВАЊЕ И НАДЗОР НА РЕВИЗИЈАТА</t>
  </si>
  <si>
    <t xml:space="preserve">29010     </t>
  </si>
  <si>
    <t>СУДСКА ВЛАСТ</t>
  </si>
  <si>
    <t xml:space="preserve">09005     </t>
  </si>
  <si>
    <t>УПРАВА ЗА ЈАВНИ ПРИХОДИ</t>
  </si>
  <si>
    <t xml:space="preserve">07003     </t>
  </si>
  <si>
    <t>УПРАВА ЗА ВОДЕЊЕ НА МАТИЧНИТЕ КНИГИ</t>
  </si>
  <si>
    <t xml:space="preserve">07002     </t>
  </si>
  <si>
    <t>УПРАВА ЗА ИЗВРШУВАЊЕ НА САНКЦИИ</t>
  </si>
  <si>
    <t xml:space="preserve">09006     </t>
  </si>
  <si>
    <t>УПРАВА ЗА ФИНАНСИСКА ПОЛИЦИЈА</t>
  </si>
  <si>
    <t xml:space="preserve">14003     </t>
  </si>
  <si>
    <t>УПРАВА ЗА ХИДРОМЕТЕОРОЛОШКИ РАБОТИ</t>
  </si>
  <si>
    <t xml:space="preserve">03001     </t>
  </si>
  <si>
    <t>УСТАВЕН СУД НА РЕПУБЛИКА МАКЕДОНИЈА</t>
  </si>
  <si>
    <t xml:space="preserve">18010     </t>
  </si>
  <si>
    <t>ФИНАНСИРАЊЕ НА ДЕЈНОСТИТЕ ОД ОБЛАСТА НА КУЛТУРАТА</t>
  </si>
  <si>
    <t xml:space="preserve">66002     </t>
  </si>
  <si>
    <t>ФОНД ЗА ЗДРАВСТВЕНО ОСИГУРУВАЊЕ НА МАКЕДОНИЈА</t>
  </si>
  <si>
    <t xml:space="preserve">66004     </t>
  </si>
  <si>
    <t>ФОНД НА ПЕНЗИСКОТО И ИНВАЛИДСКОТО ОСИГУРУВАЊЕ НА МАКЕДОНИЈА</t>
  </si>
  <si>
    <t xml:space="preserve">09003     </t>
  </si>
  <si>
    <t>ЦАРИНСКА УПРАВА НА РЕПУБЛИКА МАКЕДОНИЈА</t>
  </si>
  <si>
    <t xml:space="preserve">05004     </t>
  </si>
  <si>
    <t>ЦЕНТАР ЗА УПРАВУВАЊЕ СО КРИЗИ</t>
  </si>
  <si>
    <t>Ставка</t>
  </si>
  <si>
    <t>назив</t>
  </si>
  <si>
    <t>01001</t>
  </si>
  <si>
    <t>ВКУПНО 1</t>
  </si>
  <si>
    <t>ВКУПНО 2</t>
  </si>
  <si>
    <t>Буџетски корисници</t>
  </si>
  <si>
    <t>Сопствени сметки 631-основен буџет</t>
  </si>
  <si>
    <t>Сопствени сметки 787/788-самофинансирачки активности</t>
  </si>
  <si>
    <t>Сопствени сметки 786 - заеми</t>
  </si>
  <si>
    <t>Сопствени сметки 785 - донации</t>
  </si>
  <si>
    <t>Детска и социјална заштита-локални установи</t>
  </si>
  <si>
    <t>Образование-локални установи</t>
  </si>
  <si>
    <t>Култура-локални установи</t>
  </si>
  <si>
    <t>Фонд за здравствено осигурување на Македонија</t>
  </si>
  <si>
    <t>Агенција за вработување</t>
  </si>
  <si>
    <t>Фонд за пензиско и инвалидско осигурување на Македонија</t>
  </si>
  <si>
    <t>Локални установи финансирани преку Блок дотации</t>
  </si>
  <si>
    <t xml:space="preserve">ВКУПНО </t>
  </si>
  <si>
    <t>ВКУПНО</t>
  </si>
  <si>
    <t>Основен буџет - Буџетска сметка 630</t>
  </si>
  <si>
    <t>АД „МЕПСО“ - СКОПЈЕ</t>
  </si>
  <si>
    <t>АД „МАКЕДОНИЈА ПАТ“ - СКОПЈЕ</t>
  </si>
  <si>
    <t>АД „ЕЛЕМ“ - СКОПЈЕ</t>
  </si>
  <si>
    <t>ЈП „ИНФРАСТРУКТУРА“ - СКОПЈЕ</t>
  </si>
  <si>
    <t>Неплатени обврски до 31.05.2017</t>
  </si>
  <si>
    <t>Вкупно за сите ЈЗУ</t>
  </si>
  <si>
    <t>ПРЕГЛЕД</t>
  </si>
  <si>
    <t>р.бр.</t>
  </si>
  <si>
    <t>Здравствена установа</t>
  </si>
  <si>
    <t>мај</t>
  </si>
  <si>
    <t>Стоматолошки клинички центар</t>
  </si>
  <si>
    <t>Максилофацијална хирургија</t>
  </si>
  <si>
    <t>ЈЗУ Универзитетска клиника за радиологија</t>
  </si>
  <si>
    <t>ЈЗУ Универзитетска клиника за радиотерапија и онкологија</t>
  </si>
  <si>
    <t>ЈЗУ Универзитетска клиника за кардиологија</t>
  </si>
  <si>
    <t>ЈЗУ Универзитетска клиника за клиничка биохемија</t>
  </si>
  <si>
    <t>ЈЗУ Универзитетска клиника за нефрологија</t>
  </si>
  <si>
    <t>ЈЗУ Универзитетска клиника за гастроентерохепатологија</t>
  </si>
  <si>
    <t>ЈЗУ Универзитетска клиника за пулмологија и алергологија</t>
  </si>
  <si>
    <t>ЈЗУ Универзитетска клиника за ендокринологија, дијабетес и метаболички нарушувања</t>
  </si>
  <si>
    <t>ЈЗУ Универзитетска клиника за ревматологија</t>
  </si>
  <si>
    <t>ЈЗУ Универзитетска клиника за хематологија</t>
  </si>
  <si>
    <t>ЈЗУ Универзитетска клиника за токсикологија</t>
  </si>
  <si>
    <t>ЈЗУ Универзитетска клиника за детски болести</t>
  </si>
  <si>
    <t>ЈЗУ Универзитетска клиника за инфективни болести и фебрилни состојби</t>
  </si>
  <si>
    <t>ЈЗУ Универзитетска клиника за дерматологија</t>
  </si>
  <si>
    <t>ЈЗУ Универзитетска клиника за неврологија</t>
  </si>
  <si>
    <t>ЈЗУ Универзитетска клиника за урологија</t>
  </si>
  <si>
    <t>ЈЗУ Универзитетска клиника за неврохирургија</t>
  </si>
  <si>
    <t>ЈЗУ Универзитетска клиника за дигестивна хирургија</t>
  </si>
  <si>
    <t>ЈЗУ Универзитетска клиника за торакална и васкуларна хирургија</t>
  </si>
  <si>
    <t>ЈЗУ Универзитетска клиника за пластична и реконструктивна хирургија</t>
  </si>
  <si>
    <t>ЈЗУ Универзитетска клиника за детска хирургија</t>
  </si>
  <si>
    <t>ЈЗУ Универзитетска клиника за уво, нос и грло</t>
  </si>
  <si>
    <t>ЈЗУ Универзитетска клиника за очни болести</t>
  </si>
  <si>
    <t>ЈЗУ Универзитетска клиника за гинекологија и акушерство</t>
  </si>
  <si>
    <t>ЈЗУ Универзитетска клиника за психијатрија</t>
  </si>
  <si>
    <t>ЈЗУ Завод за рехабилитација на слух, говор и глас</t>
  </si>
  <si>
    <t>ЈЗУ Универзитетска клиника за трауматологија, ортопедски болести, анестезија, реанимација и интензивно лекување и ургентен центар-Скопје</t>
  </si>
  <si>
    <t>Клиничка болница-Битола</t>
  </si>
  <si>
    <t>Општа болница-Гевгелија</t>
  </si>
  <si>
    <t>Општа болница-Гостивар</t>
  </si>
  <si>
    <t>Општа болница-Дебар</t>
  </si>
  <si>
    <t>Општа болница-Кавадарци</t>
  </si>
  <si>
    <t>Општа болница-Кичево</t>
  </si>
  <si>
    <t>Општа болница-Кочани</t>
  </si>
  <si>
    <t>Општа болница-Куманово</t>
  </si>
  <si>
    <t>Општа болница-Охрид</t>
  </si>
  <si>
    <t>нема податок</t>
  </si>
  <si>
    <t>Општа болница-Прилеп</t>
  </si>
  <si>
    <t>Општа болница-Струга</t>
  </si>
  <si>
    <t>Општа болница-Струмица</t>
  </si>
  <si>
    <t>Клиничка болница-Тетово</t>
  </si>
  <si>
    <t>Општа болница-Велес</t>
  </si>
  <si>
    <t>Општа болница-Штип</t>
  </si>
  <si>
    <t>Градска болница 8-ми септември-Скопје</t>
  </si>
  <si>
    <t>Клиника по хируршки болести-Св. Наум Охридски-Скопје</t>
  </si>
  <si>
    <t>Специјална болница по гинекологија и акушерство-Мајка Тереза-Скопје</t>
  </si>
  <si>
    <t>Институт по белодробни заболувања кај децата-Козле-Скопје</t>
  </si>
  <si>
    <t>Психијатриска болница-Скопје</t>
  </si>
  <si>
    <t>Психијатриска болница-Демир Хисар</t>
  </si>
  <si>
    <t>Психијатриска болница-Негорци</t>
  </si>
  <si>
    <t>Болница Јасеново-Велес</t>
  </si>
  <si>
    <t>Специјална болница за ортопедија и трауматологија Св. Еразмо-Охрид</t>
  </si>
  <si>
    <t>Институт за ТБЦ-Скопје</t>
  </si>
  <si>
    <t>Завод за медицинска рехабилитација-Скопје</t>
  </si>
  <si>
    <t>Завод за рехабилитација на слух, говор и глас-Битола</t>
  </si>
  <si>
    <t>Завод за превенција, лекување и рехабилитација на кардиоваскуларни заболувања-Охрид</t>
  </si>
  <si>
    <t>Завод за рехабилитација-Отешево</t>
  </si>
  <si>
    <t>Геронтолошки завод-Скопје</t>
  </si>
  <si>
    <t>Завод за нефрологија-Струга</t>
  </si>
  <si>
    <t>Специјална болница за ТБЦ Лешок-Тетово</t>
  </si>
  <si>
    <t>Здравствен дом-Битола</t>
  </si>
  <si>
    <t>Здравствен дом-Гевгелија</t>
  </si>
  <si>
    <t>Здравствен дом-Гостивар</t>
  </si>
  <si>
    <t>Здравствен дом-Дебар</t>
  </si>
  <si>
    <t>Здравствен дом-Кавадарци</t>
  </si>
  <si>
    <t>Здравствен дом-Кичево</t>
  </si>
  <si>
    <t>Здравствен дом-Кочани</t>
  </si>
  <si>
    <t>Здравствен дом-Крива Паланка</t>
  </si>
  <si>
    <t>Здравствен дом-Куманово</t>
  </si>
  <si>
    <t>Здравствен дом-Охрид</t>
  </si>
  <si>
    <t>Здравствен дом-Прилеп</t>
  </si>
  <si>
    <t>Здравствен дом-Струга</t>
  </si>
  <si>
    <t>Здравствен дом-Струмица</t>
  </si>
  <si>
    <t>Здравствен дом-Тетово</t>
  </si>
  <si>
    <t>Здравствен дом-Велес</t>
  </si>
  <si>
    <t>Здравствен дом-Штип</t>
  </si>
  <si>
    <t>Здравствен дом-Берово</t>
  </si>
  <si>
    <t>Здравствен дом-Македонски Брод</t>
  </si>
  <si>
    <t>Здравствен дом-Валандово</t>
  </si>
  <si>
    <t>Здравствен дом-Вевчани</t>
  </si>
  <si>
    <t>Здравствен дом-Виница</t>
  </si>
  <si>
    <t>Здравствен дом-Делчево</t>
  </si>
  <si>
    <t>Здравствен дом-Демир Хисар</t>
  </si>
  <si>
    <t>Здравствен дом-Кратово</t>
  </si>
  <si>
    <t>Здравствен дом-Крушево</t>
  </si>
  <si>
    <t>Здравствен дом-Неготино</t>
  </si>
  <si>
    <t>Здравствен дом-Пехчево</t>
  </si>
  <si>
    <t>Здравствен дом-Пробиштип</t>
  </si>
  <si>
    <t>Здравствен дом-Радовиш</t>
  </si>
  <si>
    <t>Здравствен дом-Ресен</t>
  </si>
  <si>
    <t>Здравствен дом-Ростуше</t>
  </si>
  <si>
    <t>Здравствен дом-Свети Николе</t>
  </si>
  <si>
    <t>Здравствен дом-Скопје</t>
  </si>
  <si>
    <t>Здравствен дом-Железничар</t>
  </si>
  <si>
    <t>Здравствена станица-Кирил и Методиј</t>
  </si>
  <si>
    <t>Здравствена станица-Железара</t>
  </si>
  <si>
    <t>Медицински факултет-Институти-Скопје</t>
  </si>
  <si>
    <t>Институт за трансфузиона медицина на РМ</t>
  </si>
  <si>
    <t>Институт за јавно здравје на Република Македонија</t>
  </si>
  <si>
    <t>Центар за јавно здравје-Битола</t>
  </si>
  <si>
    <t>Центар за јавно здравје-Велес</t>
  </si>
  <si>
    <t>Центар за јавно здравје-Кочани</t>
  </si>
  <si>
    <t>Центар за јавно здравје-Прилеп</t>
  </si>
  <si>
    <t>Центар за јавно здравје-Куманово</t>
  </si>
  <si>
    <t>Центар за јавно здравје-Скопје</t>
  </si>
  <si>
    <t>Центар за јавно здравје-Струмица</t>
  </si>
  <si>
    <t>Центар за јавно здравје-Тетово</t>
  </si>
  <si>
    <t>Центар за јавно здравје-Штип</t>
  </si>
  <si>
    <t>Центар за јавно здравје-Охрид</t>
  </si>
  <si>
    <t>Медицина на трудот</t>
  </si>
  <si>
    <t>Здравствена станица Липково</t>
  </si>
  <si>
    <t>Универзитетска клиника за државна кардиохирургија-Скопје</t>
  </si>
  <si>
    <t>ВКУПНО:</t>
  </si>
  <si>
    <t>НАЗИВ НА ЈП И АД</t>
  </si>
  <si>
    <t>ЈП „ЗЛЕТОВИЦА“ - ПРОБИШТИП</t>
  </si>
  <si>
    <t>JП „ЛИСИЧЕ“ -  ВЕЛЕС</t>
  </si>
  <si>
    <t>ЈП „ПАСИШТА“ - СКОПЈЕ</t>
  </si>
  <si>
    <t>ЈП „АГРО - БЕРЗА“ - СКОПЈЕ</t>
  </si>
  <si>
    <t>АД „АЕРОДРОМИ“ - СКОПЈЕ</t>
  </si>
  <si>
    <t>ЈП „СТРЕЖЕВО“ - БИТОЛА</t>
  </si>
  <si>
    <t>ЈП „СТУДЕНЧИЦА“ - КИЧЕВО</t>
  </si>
  <si>
    <t>АД „МИА“ - СКОПЈЕ</t>
  </si>
  <si>
    <t>АД „М-НАВ“ - СКОПЈЕ</t>
  </si>
  <si>
    <t>ЈАВНО ПРЕТПРИЈАТИЕ ЗА ДРЖАВНИ ПАТИШТА</t>
  </si>
  <si>
    <t>ЈП „СЛУЖБЕН ВЕСНИК НА РМ“ - СКОПЈЕ</t>
  </si>
  <si>
    <t>ЈП „МАКЕДОНСКА РАДИОДИФУЗИЈА“ - СКОПЈЕ</t>
  </si>
  <si>
    <t>АД „МАКЕДОНСКА ПОШТА“ - СКОПЈЕ</t>
  </si>
  <si>
    <t>АД „ТЕЦ НЕГОТИНО“ - НЕГОТИНО</t>
  </si>
  <si>
    <t>AД „МЕР“ - СКОПЈЕ</t>
  </si>
  <si>
    <t>ДООЕЛ „БОРИС ТРАЈКОВСКИ“ - СКОПЈЕ</t>
  </si>
  <si>
    <t>АД „ВОДОСТОПАНСТВО“ - СКОПЈЕ</t>
  </si>
  <si>
    <t>АД „ДРЖАВНА ЛОТАРИЈА“ - СКОПЈЕ</t>
  </si>
  <si>
    <t>JП „МАКЕДОНСКИ ШУМИ“ - СКОПЈЕ</t>
  </si>
  <si>
    <t>АД „МЖ ТРАНСПОРТ“ - СКОПЈЕ</t>
  </si>
  <si>
    <t>ЈП „ЈАСЕН“ - СКОПЈЕ</t>
  </si>
  <si>
    <t>ЈП „МРТ“ - СКОПЈЕ</t>
  </si>
  <si>
    <t>Р.БР.</t>
  </si>
  <si>
    <t>ОПШТИНА</t>
  </si>
  <si>
    <t>Арачиново</t>
  </si>
  <si>
    <t>Берово</t>
  </si>
  <si>
    <t xml:space="preserve">Битола </t>
  </si>
  <si>
    <t>Богданци</t>
  </si>
  <si>
    <t>Боговиње</t>
  </si>
  <si>
    <t>Босилово</t>
  </si>
  <si>
    <t>Брвеница</t>
  </si>
  <si>
    <t>Валандово</t>
  </si>
  <si>
    <t>Василево</t>
  </si>
  <si>
    <t>Велес</t>
  </si>
  <si>
    <t>Вевчани</t>
  </si>
  <si>
    <t>Виница</t>
  </si>
  <si>
    <t>Врапчиште</t>
  </si>
  <si>
    <t>Гевгелија</t>
  </si>
  <si>
    <t>Градско</t>
  </si>
  <si>
    <t>Дебар</t>
  </si>
  <si>
    <t>Дебарца</t>
  </si>
  <si>
    <t>Делчево</t>
  </si>
  <si>
    <t>Демир Хисар</t>
  </si>
  <si>
    <t>Демир Капија</t>
  </si>
  <si>
    <t>Дојран</t>
  </si>
  <si>
    <t>Долнени</t>
  </si>
  <si>
    <t>Желино</t>
  </si>
  <si>
    <t>Зелениково</t>
  </si>
  <si>
    <t>Зрновци</t>
  </si>
  <si>
    <t>Илинден</t>
  </si>
  <si>
    <t>Јегуновце</t>
  </si>
  <si>
    <t>Карбинци</t>
  </si>
  <si>
    <t>Кавадарци</t>
  </si>
  <si>
    <t>Кичево</t>
  </si>
  <si>
    <t>Кочани</t>
  </si>
  <si>
    <t>Конче</t>
  </si>
  <si>
    <t>Кратово</t>
  </si>
  <si>
    <t>Крива Паланка</t>
  </si>
  <si>
    <t>Кривогаштани</t>
  </si>
  <si>
    <t>Крушево</t>
  </si>
  <si>
    <t>Куманово</t>
  </si>
  <si>
    <t>Липково</t>
  </si>
  <si>
    <t>Лозово</t>
  </si>
  <si>
    <t>Македонска Каменица</t>
  </si>
  <si>
    <t>Македонски Брод</t>
  </si>
  <si>
    <t>Маврово и Ростуше</t>
  </si>
  <si>
    <t>Могила</t>
  </si>
  <si>
    <t xml:space="preserve">Неготино </t>
  </si>
  <si>
    <t>Новаци</t>
  </si>
  <si>
    <t>Ново Село</t>
  </si>
  <si>
    <t>Охрид</t>
  </si>
  <si>
    <t>Пехчево</t>
  </si>
  <si>
    <t>Петровец</t>
  </si>
  <si>
    <t>Пласница</t>
  </si>
  <si>
    <t>Прилеп</t>
  </si>
  <si>
    <t>Пробиштип</t>
  </si>
  <si>
    <t>Радовиш</t>
  </si>
  <si>
    <t>Ранковце</t>
  </si>
  <si>
    <t>Ресен</t>
  </si>
  <si>
    <t>Росоман</t>
  </si>
  <si>
    <t>Сопиште</t>
  </si>
  <si>
    <t>Старо Нагоричане</t>
  </si>
  <si>
    <t>Струга</t>
  </si>
  <si>
    <t>Струмица</t>
  </si>
  <si>
    <t>Студеничани</t>
  </si>
  <si>
    <t>Свети Николе</t>
  </si>
  <si>
    <t>Теарце</t>
  </si>
  <si>
    <t>Тетово</t>
  </si>
  <si>
    <t>Центар Жупа</t>
  </si>
  <si>
    <t>Чашка</t>
  </si>
  <si>
    <t>Чешиново-Облешево</t>
  </si>
  <si>
    <t>Чучер - Сандево</t>
  </si>
  <si>
    <t>Штип</t>
  </si>
  <si>
    <t>Аеродром</t>
  </si>
  <si>
    <t>Бутел</t>
  </si>
  <si>
    <t>Гази Баба</t>
  </si>
  <si>
    <t>Ѓорче Петров</t>
  </si>
  <si>
    <t>Карпош</t>
  </si>
  <si>
    <t>Кисела Вода</t>
  </si>
  <si>
    <t>Сарај</t>
  </si>
  <si>
    <t xml:space="preserve">Центар </t>
  </si>
  <si>
    <t>Чаир</t>
  </si>
  <si>
    <t>Шуто Оризари</t>
  </si>
  <si>
    <t>Град Скопје</t>
  </si>
  <si>
    <t>Гостивар</t>
  </si>
  <si>
    <t>нема доставено податоци</t>
  </si>
  <si>
    <t>Локални претпријатија основани од општината</t>
  </si>
  <si>
    <t>нема ЈП</t>
  </si>
  <si>
    <t>нема податок за ЈП</t>
  </si>
  <si>
    <t>Вкупно</t>
  </si>
  <si>
    <t>АД за стопанисување со деловен простор во државна сопственост</t>
  </si>
  <si>
    <t>АД СТОПАНИСУВАЊЕ СО СТАНБЕН И ДЕЛОВЕН ПРОСТОР</t>
  </si>
  <si>
    <t>Општина</t>
  </si>
  <si>
    <t>Преглед на неплатени обврски</t>
  </si>
  <si>
    <t>ЗАБЕЛЕШКА: Прегледот на неплатените обврски е изработен на база на прибрани податоци од буџетски институции, општини, јавни претпријатија и ЈЗУ, предходно побарани од МФ. Од тие причини МФ се оградува од нивната веродостојност</t>
  </si>
  <si>
    <t>на состојбата на неплатени обврски на ЈЗУ</t>
  </si>
  <si>
    <t>ОБВРСКИ ПО БУЏЕТСКИ КОРИСНИЦИ, СМЕТКА 630 (ВО ДЕНАРИ)</t>
  </si>
  <si>
    <t>ОБВРСКИ ПО БУЏЕТСКИ КОРИСНИЦИ, СМЕТКА 631 (ВО ДЕНАРИ)</t>
  </si>
  <si>
    <t xml:space="preserve">ОБВРСКИ ПО БУЏЕТСКИ КОРИСНИЦИ, сметка 787 (ВО ДЕНАРИ)                                                                                                                                                                                                        </t>
  </si>
  <si>
    <t>ОБВРСКИ ПО БУЏЕТСКИ КОРИСНИЦИ, СМЕТКА 785 (ВО ДЕНАРИ)</t>
  </si>
  <si>
    <t>ОБВРСКИ ПО БУЏЕТСКИ КОРИСНИЦИ, СМЕТКА 786 (ВО ДЕНАРИ)</t>
  </si>
  <si>
    <t>Неплатени обврски до 31.05.2017     (во денари)</t>
  </si>
  <si>
    <t>Неплатени обврски до 31.05.2017           (во денари)</t>
  </si>
  <si>
    <t>Неплатени обврски до 31.05.2017        (во денари)</t>
  </si>
  <si>
    <t xml:space="preserve"> 2017 година (во денари)</t>
  </si>
  <si>
    <t>ВКУПНО Буџет на РМ (1)</t>
  </si>
  <si>
    <t>Јавни здравствени установи (2)</t>
  </si>
  <si>
    <t>Јавни претпријатија/Друштва основани од РМ (3)</t>
  </si>
  <si>
    <t>Општини (доставени 80 од 81 општина-без Гостивар) (4)</t>
  </si>
  <si>
    <t>Локални претпријатија основани од општини (5)</t>
  </si>
  <si>
    <t>ВКУПНО (1+2+3+4+5)</t>
  </si>
  <si>
    <t>Неплатени обврски до 31.05.2017               (во денари)</t>
  </si>
  <si>
    <t>ВКУПНО ВО ЕВРА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</si>
</sst>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7"/>
      <name val="Calibri"/>
      <family val="2"/>
      <charset val="204"/>
      <scheme val="minor"/>
    </font>
    <font>
      <sz val="7"/>
      <name val="Calibri"/>
      <family val="2"/>
      <charset val="204"/>
      <scheme val="minor"/>
    </font>
    <font>
      <b/>
      <i/>
      <sz val="7"/>
      <name val="Calibri"/>
      <family val="2"/>
      <charset val="204"/>
      <scheme val="minor"/>
    </font>
    <font>
      <sz val="11"/>
      <color indexed="8"/>
      <name val="Calibri"/>
      <family val="2"/>
    </font>
    <font>
      <sz val="7"/>
      <color indexed="8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indexed="64"/>
      </left>
      <right style="double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0" fontId="8" fillId="0" borderId="0"/>
  </cellStyleXfs>
  <cellXfs count="119">
    <xf numFmtId="0" fontId="0" fillId="0" borderId="0" xfId="0"/>
    <xf numFmtId="0" fontId="0" fillId="0" borderId="0" xfId="0" applyAlignment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3" fontId="1" fillId="0" borderId="4" xfId="0" applyNumberFormat="1" applyFont="1" applyBorder="1" applyAlignment="1">
      <alignment wrapText="1"/>
    </xf>
    <xf numFmtId="3" fontId="0" fillId="0" borderId="0" xfId="0" applyNumberFormat="1"/>
    <xf numFmtId="0" fontId="1" fillId="0" borderId="0" xfId="0" applyFont="1"/>
    <xf numFmtId="49" fontId="0" fillId="0" borderId="3" xfId="0" applyNumberFormat="1" applyFill="1" applyBorder="1"/>
    <xf numFmtId="49" fontId="0" fillId="0" borderId="4" xfId="0" applyNumberFormat="1" applyFill="1" applyBorder="1"/>
    <xf numFmtId="3" fontId="0" fillId="0" borderId="4" xfId="0" applyNumberFormat="1" applyFont="1" applyFill="1" applyBorder="1" applyAlignment="1">
      <alignment wrapText="1"/>
    </xf>
    <xf numFmtId="0" fontId="0" fillId="0" borderId="0" xfId="0" applyFill="1"/>
    <xf numFmtId="3" fontId="0" fillId="0" borderId="4" xfId="0" applyNumberFormat="1" applyFill="1" applyBorder="1"/>
    <xf numFmtId="3" fontId="0" fillId="0" borderId="5" xfId="0" applyNumberFormat="1" applyFill="1" applyBorder="1"/>
    <xf numFmtId="49" fontId="0" fillId="0" borderId="4" xfId="0" applyNumberFormat="1" applyFill="1" applyBorder="1" applyAlignment="1">
      <alignment wrapText="1"/>
    </xf>
    <xf numFmtId="3" fontId="1" fillId="0" borderId="4" xfId="0" applyNumberFormat="1" applyFont="1" applyFill="1" applyBorder="1"/>
    <xf numFmtId="0" fontId="1" fillId="0" borderId="0" xfId="0" applyFont="1" applyFill="1"/>
    <xf numFmtId="3" fontId="1" fillId="0" borderId="7" xfId="0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49" fontId="1" fillId="0" borderId="9" xfId="0" applyNumberFormat="1" applyFont="1" applyFill="1" applyBorder="1" applyAlignment="1">
      <alignment wrapText="1"/>
    </xf>
    <xf numFmtId="49" fontId="4" fillId="0" borderId="3" xfId="0" applyNumberFormat="1" applyFont="1" applyFill="1" applyBorder="1"/>
    <xf numFmtId="49" fontId="4" fillId="0" borderId="4" xfId="0" applyNumberFormat="1" applyFont="1" applyFill="1" applyBorder="1"/>
    <xf numFmtId="3" fontId="4" fillId="0" borderId="4" xfId="0" applyNumberFormat="1" applyFont="1" applyFill="1" applyBorder="1"/>
    <xf numFmtId="0" fontId="4" fillId="0" borderId="0" xfId="0" applyFont="1" applyFill="1"/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49" fontId="1" fillId="0" borderId="9" xfId="0" applyNumberFormat="1" applyFont="1" applyFill="1" applyBorder="1" applyAlignment="1">
      <alignment horizontal="center" wrapText="1"/>
    </xf>
    <xf numFmtId="49" fontId="0" fillId="0" borderId="9" xfId="0" applyNumberForma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49" fontId="1" fillId="0" borderId="10" xfId="0" applyNumberFormat="1" applyFont="1" applyFill="1" applyBorder="1" applyAlignment="1">
      <alignment wrapText="1"/>
    </xf>
    <xf numFmtId="3" fontId="1" fillId="0" borderId="0" xfId="0" applyNumberFormat="1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/>
    <xf numFmtId="3" fontId="5" fillId="0" borderId="14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/>
    </xf>
    <xf numFmtId="0" fontId="5" fillId="0" borderId="13" xfId="0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>
      <alignment wrapText="1"/>
    </xf>
    <xf numFmtId="3" fontId="6" fillId="0" borderId="13" xfId="0" applyNumberFormat="1" applyFont="1" applyFill="1" applyBorder="1" applyAlignment="1">
      <alignment horizontal="right"/>
    </xf>
    <xf numFmtId="3" fontId="6" fillId="0" borderId="0" xfId="0" applyNumberFormat="1" applyFont="1" applyFill="1"/>
    <xf numFmtId="3" fontId="6" fillId="2" borderId="13" xfId="0" applyNumberFormat="1" applyFont="1" applyFill="1" applyBorder="1" applyAlignment="1">
      <alignment horizontal="right"/>
    </xf>
    <xf numFmtId="3" fontId="9" fillId="0" borderId="13" xfId="1" applyNumberFormat="1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3" fontId="6" fillId="3" borderId="1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left" wrapText="1"/>
    </xf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wrapText="1"/>
    </xf>
    <xf numFmtId="3" fontId="5" fillId="0" borderId="13" xfId="0" applyNumberFormat="1" applyFont="1" applyFill="1" applyBorder="1"/>
    <xf numFmtId="0" fontId="6" fillId="0" borderId="0" xfId="0" applyFont="1" applyFill="1" applyAlignment="1">
      <alignment horizontal="center"/>
    </xf>
    <xf numFmtId="3" fontId="6" fillId="0" borderId="0" xfId="0" applyNumberFormat="1" applyFont="1"/>
    <xf numFmtId="0" fontId="1" fillId="0" borderId="0" xfId="0" applyFont="1" applyFill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wrapText="1"/>
    </xf>
    <xf numFmtId="3" fontId="1" fillId="0" borderId="15" xfId="0" applyNumberFormat="1" applyFont="1" applyFill="1" applyBorder="1"/>
    <xf numFmtId="3" fontId="1" fillId="0" borderId="0" xfId="0" applyNumberFormat="1" applyFont="1" applyFill="1" applyBorder="1"/>
    <xf numFmtId="3" fontId="0" fillId="0" borderId="0" xfId="0" applyNumberFormat="1" applyBorder="1" applyAlignment="1">
      <alignment horizontal="right"/>
    </xf>
    <xf numFmtId="2" fontId="1" fillId="0" borderId="1" xfId="0" applyNumberFormat="1" applyFont="1" applyBorder="1" applyAlignment="1">
      <alignment horizontal="center" wrapText="1"/>
    </xf>
    <xf numFmtId="2" fontId="1" fillId="0" borderId="3" xfId="0" applyNumberFormat="1" applyFont="1" applyBorder="1"/>
    <xf numFmtId="2" fontId="1" fillId="0" borderId="3" xfId="0" applyNumberFormat="1" applyFont="1" applyBorder="1" applyAlignment="1">
      <alignment wrapText="1"/>
    </xf>
    <xf numFmtId="2" fontId="1" fillId="0" borderId="3" xfId="0" applyNumberFormat="1" applyFont="1" applyFill="1" applyBorder="1"/>
    <xf numFmtId="2" fontId="1" fillId="0" borderId="6" xfId="0" applyNumberFormat="1" applyFont="1" applyBorder="1"/>
    <xf numFmtId="3" fontId="1" fillId="0" borderId="16" xfId="0" applyNumberFormat="1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0" fillId="0" borderId="18" xfId="0" applyNumberFormat="1" applyFont="1" applyFill="1" applyBorder="1" applyAlignment="1">
      <alignment wrapText="1"/>
    </xf>
    <xf numFmtId="3" fontId="1" fillId="0" borderId="20" xfId="0" applyNumberFormat="1" applyFont="1" applyBorder="1" applyAlignment="1">
      <alignment horizontal="center" wrapText="1"/>
    </xf>
    <xf numFmtId="3" fontId="0" fillId="0" borderId="20" xfId="0" applyNumberFormat="1" applyBorder="1"/>
    <xf numFmtId="3" fontId="1" fillId="0" borderId="20" xfId="0" applyNumberFormat="1" applyFont="1" applyBorder="1"/>
    <xf numFmtId="3" fontId="10" fillId="0" borderId="20" xfId="0" applyNumberFormat="1" applyFont="1" applyBorder="1"/>
    <xf numFmtId="3" fontId="10" fillId="0" borderId="21" xfId="0" applyNumberFormat="1" applyFont="1" applyBorder="1"/>
    <xf numFmtId="3" fontId="2" fillId="0" borderId="22" xfId="0" applyNumberFormat="1" applyFont="1" applyBorder="1"/>
    <xf numFmtId="3" fontId="2" fillId="0" borderId="23" xfId="0" applyNumberFormat="1" applyFont="1" applyBorder="1"/>
    <xf numFmtId="3" fontId="1" fillId="0" borderId="5" xfId="0" applyNumberFormat="1" applyFont="1" applyBorder="1" applyAlignment="1">
      <alignment wrapText="1"/>
    </xf>
    <xf numFmtId="3" fontId="1" fillId="0" borderId="17" xfId="0" applyNumberFormat="1" applyFont="1" applyFill="1" applyBorder="1"/>
    <xf numFmtId="3" fontId="1" fillId="0" borderId="5" xfId="0" applyNumberFormat="1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3" fontId="1" fillId="0" borderId="5" xfId="0" applyNumberFormat="1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0" fillId="0" borderId="7" xfId="0" applyFont="1" applyFill="1" applyBorder="1" applyAlignment="1">
      <alignment wrapText="1"/>
    </xf>
    <xf numFmtId="3" fontId="10" fillId="0" borderId="5" xfId="0" applyNumberFormat="1" applyFont="1" applyFill="1" applyBorder="1" applyAlignment="1">
      <alignment wrapText="1"/>
    </xf>
    <xf numFmtId="0" fontId="10" fillId="0" borderId="4" xfId="0" applyFont="1" applyFill="1" applyBorder="1" applyAlignment="1">
      <alignment horizontal="left" wrapText="1"/>
    </xf>
    <xf numFmtId="3" fontId="10" fillId="0" borderId="17" xfId="0" applyNumberFormat="1" applyFont="1" applyFill="1" applyBorder="1" applyAlignment="1">
      <alignment wrapText="1"/>
    </xf>
    <xf numFmtId="0" fontId="0" fillId="0" borderId="0" xfId="0" applyFill="1" applyAlignment="1"/>
    <xf numFmtId="3" fontId="0" fillId="0" borderId="0" xfId="0" applyNumberFormat="1" applyFill="1"/>
    <xf numFmtId="49" fontId="1" fillId="0" borderId="9" xfId="0" applyNumberFormat="1" applyFont="1" applyFill="1" applyBorder="1" applyAlignment="1">
      <alignment horizontal="left" wrapText="1"/>
    </xf>
    <xf numFmtId="3" fontId="1" fillId="0" borderId="9" xfId="0" applyNumberFormat="1" applyFont="1" applyBorder="1" applyAlignment="1">
      <alignment horizontal="left" wrapText="1"/>
    </xf>
    <xf numFmtId="0" fontId="3" fillId="0" borderId="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9" fontId="1" fillId="0" borderId="6" xfId="0" applyNumberFormat="1" applyFont="1" applyFill="1" applyBorder="1" applyAlignment="1">
      <alignment horizontal="left" vertical="center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16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49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16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</cellXfs>
  <cellStyles count="2">
    <cellStyle name="Normal" xfId="0" builtinId="0"/>
    <cellStyle name="Normal 4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tabSelected="1" workbookViewId="0">
      <selection activeCell="B29" sqref="B29"/>
    </sheetView>
  </sheetViews>
  <sheetFormatPr defaultRowHeight="15" x14ac:dyDescent="0.25"/>
  <cols>
    <col min="1" max="1" width="7.7109375" customWidth="1"/>
    <col min="2" max="2" width="59.7109375" customWidth="1"/>
    <col min="3" max="3" width="17.5703125" customWidth="1"/>
  </cols>
  <sheetData>
    <row r="1" spans="2:3" ht="21.75" customHeight="1" thickTop="1" x14ac:dyDescent="0.3">
      <c r="B1" s="97" t="s">
        <v>450</v>
      </c>
      <c r="C1" s="98"/>
    </row>
    <row r="2" spans="2:3" s="17" customFormat="1" ht="60" x14ac:dyDescent="0.25">
      <c r="B2" s="96"/>
      <c r="C2" s="73" t="s">
        <v>468</v>
      </c>
    </row>
    <row r="3" spans="2:3" s="17" customFormat="1" x14ac:dyDescent="0.25">
      <c r="B3" s="96" t="s">
        <v>196</v>
      </c>
      <c r="C3" s="73"/>
    </row>
    <row r="4" spans="2:3" x14ac:dyDescent="0.25">
      <c r="B4" s="25" t="s">
        <v>210</v>
      </c>
      <c r="C4" s="74">
        <f>'630'!C96</f>
        <v>4678200708</v>
      </c>
    </row>
    <row r="5" spans="2:3" x14ac:dyDescent="0.25">
      <c r="B5" s="25" t="s">
        <v>197</v>
      </c>
      <c r="C5" s="74">
        <f>'631'!C16</f>
        <v>85586197</v>
      </c>
    </row>
    <row r="6" spans="2:3" x14ac:dyDescent="0.25">
      <c r="B6" s="25" t="s">
        <v>198</v>
      </c>
      <c r="C6" s="74">
        <f>'787'!C14</f>
        <v>161254054</v>
      </c>
    </row>
    <row r="7" spans="2:3" x14ac:dyDescent="0.25">
      <c r="B7" s="25" t="s">
        <v>199</v>
      </c>
      <c r="C7" s="74">
        <f>'786'!C5</f>
        <v>172389190</v>
      </c>
    </row>
    <row r="8" spans="2:3" x14ac:dyDescent="0.25">
      <c r="B8" s="25" t="s">
        <v>200</v>
      </c>
      <c r="C8" s="74">
        <f>'785'!C4</f>
        <v>30746783</v>
      </c>
    </row>
    <row r="9" spans="2:3" x14ac:dyDescent="0.25">
      <c r="B9" s="26"/>
      <c r="C9" s="74"/>
    </row>
    <row r="10" spans="2:3" x14ac:dyDescent="0.25">
      <c r="B10" s="27" t="s">
        <v>204</v>
      </c>
      <c r="C10" s="74">
        <f>'630'!C97</f>
        <v>24747000</v>
      </c>
    </row>
    <row r="11" spans="2:3" x14ac:dyDescent="0.25">
      <c r="B11" s="27" t="s">
        <v>205</v>
      </c>
      <c r="C11" s="74">
        <f>'630'!C98</f>
        <v>0</v>
      </c>
    </row>
    <row r="12" spans="2:3" x14ac:dyDescent="0.25">
      <c r="B12" s="27" t="s">
        <v>206</v>
      </c>
      <c r="C12" s="74">
        <f>'630'!C99</f>
        <v>4902845</v>
      </c>
    </row>
    <row r="13" spans="2:3" x14ac:dyDescent="0.25">
      <c r="B13" s="27"/>
      <c r="C13" s="74"/>
    </row>
    <row r="14" spans="2:3" x14ac:dyDescent="0.25">
      <c r="B14" s="95" t="s">
        <v>207</v>
      </c>
      <c r="C14" s="74"/>
    </row>
    <row r="15" spans="2:3" x14ac:dyDescent="0.25">
      <c r="B15" s="25" t="s">
        <v>201</v>
      </c>
      <c r="C15" s="74">
        <v>44298518</v>
      </c>
    </row>
    <row r="16" spans="2:3" x14ac:dyDescent="0.25">
      <c r="B16" s="25" t="s">
        <v>202</v>
      </c>
      <c r="C16" s="74">
        <v>829873367</v>
      </c>
    </row>
    <row r="17" spans="2:3" x14ac:dyDescent="0.25">
      <c r="B17" s="27" t="s">
        <v>203</v>
      </c>
      <c r="C17" s="74">
        <v>18769031</v>
      </c>
    </row>
    <row r="18" spans="2:3" s="6" customFormat="1" x14ac:dyDescent="0.25">
      <c r="B18" s="19" t="s">
        <v>462</v>
      </c>
      <c r="C18" s="75">
        <f>SUM(C4:C17)</f>
        <v>6050767693</v>
      </c>
    </row>
    <row r="19" spans="2:3" s="6" customFormat="1" x14ac:dyDescent="0.25">
      <c r="B19" s="19"/>
      <c r="C19" s="75"/>
    </row>
    <row r="20" spans="2:3" s="6" customFormat="1" ht="19.5" customHeight="1" x14ac:dyDescent="0.25">
      <c r="B20" s="19" t="s">
        <v>463</v>
      </c>
      <c r="C20" s="75">
        <f>jzu!C120</f>
        <v>3182517472</v>
      </c>
    </row>
    <row r="21" spans="2:3" s="6" customFormat="1" ht="14.25" customHeight="1" x14ac:dyDescent="0.25">
      <c r="B21" s="19"/>
      <c r="C21" s="75"/>
    </row>
    <row r="22" spans="2:3" ht="22.5" customHeight="1" x14ac:dyDescent="0.25">
      <c r="B22" s="19" t="s">
        <v>464</v>
      </c>
      <c r="C22" s="76">
        <f>'jp rm'!B30</f>
        <v>6044274617</v>
      </c>
    </row>
    <row r="23" spans="2:3" x14ac:dyDescent="0.25">
      <c r="B23" s="27"/>
      <c r="C23" s="74"/>
    </row>
    <row r="24" spans="2:3" x14ac:dyDescent="0.25">
      <c r="B24" s="19" t="s">
        <v>465</v>
      </c>
      <c r="C24" s="75">
        <f>opstini!C84</f>
        <v>4607415120</v>
      </c>
    </row>
    <row r="25" spans="2:3" x14ac:dyDescent="0.25">
      <c r="B25" s="27"/>
      <c r="C25" s="74"/>
    </row>
    <row r="26" spans="2:3" ht="15.75" thickBot="1" x14ac:dyDescent="0.3">
      <c r="B26" s="30" t="s">
        <v>466</v>
      </c>
      <c r="C26" s="77">
        <f>'jp opstini'!C84</f>
        <v>2456434556</v>
      </c>
    </row>
    <row r="27" spans="2:3" s="18" customFormat="1" ht="17.25" thickTop="1" thickBot="1" x14ac:dyDescent="0.3">
      <c r="B27" s="28" t="s">
        <v>467</v>
      </c>
      <c r="C27" s="78">
        <f>C18+C20+C22+C24+C26</f>
        <v>22341409458</v>
      </c>
    </row>
    <row r="28" spans="2:3" ht="16.5" thickBot="1" x14ac:dyDescent="0.3">
      <c r="B28" s="29" t="s">
        <v>469</v>
      </c>
      <c r="C28" s="79">
        <f>C27/61.5</f>
        <v>363274950.53658539</v>
      </c>
    </row>
    <row r="29" spans="2:3" ht="15.75" thickTop="1" x14ac:dyDescent="0.25"/>
    <row r="30" spans="2:3" ht="45" customHeight="1" x14ac:dyDescent="0.25">
      <c r="B30" s="99" t="s">
        <v>451</v>
      </c>
      <c r="C30" s="99"/>
    </row>
  </sheetData>
  <mergeCells count="2">
    <mergeCell ref="B1:C1"/>
    <mergeCell ref="B30:C30"/>
  </mergeCells>
  <pageMargins left="0.19685039370078741" right="0.43307086614173229" top="0.74803149606299213" bottom="0.74803149606299213" header="0.31496062992125984" footer="0.31496062992125984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84"/>
  <sheetViews>
    <sheetView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5.7109375" style="15" customWidth="1"/>
    <col min="2" max="2" width="16.140625" style="15" customWidth="1"/>
    <col min="3" max="3" width="15.85546875" style="15" customWidth="1"/>
    <col min="4" max="4" width="9.7109375" style="15" customWidth="1"/>
    <col min="5" max="5" width="9.85546875" style="15" customWidth="1"/>
    <col min="6" max="16384" width="9.140625" style="15"/>
  </cols>
  <sheetData>
    <row r="1" spans="1:4" ht="30.75" customHeight="1" x14ac:dyDescent="0.25">
      <c r="A1" s="113" t="s">
        <v>443</v>
      </c>
      <c r="B1" s="115"/>
      <c r="C1" s="117"/>
    </row>
    <row r="2" spans="1:4" s="56" customFormat="1" ht="60" x14ac:dyDescent="0.25">
      <c r="A2" s="83" t="s">
        <v>359</v>
      </c>
      <c r="B2" s="57" t="s">
        <v>360</v>
      </c>
      <c r="C2" s="84" t="s">
        <v>460</v>
      </c>
    </row>
    <row r="3" spans="1:4" x14ac:dyDescent="0.25">
      <c r="A3" s="85">
        <v>1</v>
      </c>
      <c r="B3" s="58" t="s">
        <v>361</v>
      </c>
      <c r="C3" s="86">
        <v>0</v>
      </c>
      <c r="D3" s="15" t="s">
        <v>445</v>
      </c>
    </row>
    <row r="4" spans="1:4" x14ac:dyDescent="0.25">
      <c r="A4" s="85">
        <v>2</v>
      </c>
      <c r="B4" s="58" t="s">
        <v>362</v>
      </c>
      <c r="C4" s="86">
        <v>27074749</v>
      </c>
    </row>
    <row r="5" spans="1:4" x14ac:dyDescent="0.25">
      <c r="A5" s="85">
        <v>3</v>
      </c>
      <c r="B5" s="58" t="s">
        <v>363</v>
      </c>
      <c r="C5" s="86">
        <v>698698</v>
      </c>
    </row>
    <row r="6" spans="1:4" x14ac:dyDescent="0.25">
      <c r="A6" s="85">
        <v>4</v>
      </c>
      <c r="B6" s="58" t="s">
        <v>364</v>
      </c>
      <c r="C6" s="86">
        <v>3578656</v>
      </c>
    </row>
    <row r="7" spans="1:4" x14ac:dyDescent="0.25">
      <c r="A7" s="85">
        <v>5</v>
      </c>
      <c r="B7" s="58" t="s">
        <v>365</v>
      </c>
      <c r="C7" s="86">
        <v>1448914</v>
      </c>
    </row>
    <row r="8" spans="1:4" x14ac:dyDescent="0.25">
      <c r="A8" s="85">
        <v>6</v>
      </c>
      <c r="B8" s="58" t="s">
        <v>366</v>
      </c>
      <c r="C8" s="86">
        <v>5127813</v>
      </c>
    </row>
    <row r="9" spans="1:4" x14ac:dyDescent="0.25">
      <c r="A9" s="85">
        <v>7</v>
      </c>
      <c r="B9" s="58" t="s">
        <v>367</v>
      </c>
      <c r="C9" s="86">
        <v>0</v>
      </c>
      <c r="D9" s="15" t="s">
        <v>445</v>
      </c>
    </row>
    <row r="10" spans="1:4" x14ac:dyDescent="0.25">
      <c r="A10" s="85">
        <v>8</v>
      </c>
      <c r="B10" s="58" t="s">
        <v>368</v>
      </c>
      <c r="C10" s="86">
        <v>5264111</v>
      </c>
    </row>
    <row r="11" spans="1:4" x14ac:dyDescent="0.25">
      <c r="A11" s="85">
        <v>9</v>
      </c>
      <c r="B11" s="58" t="s">
        <v>369</v>
      </c>
      <c r="C11" s="86">
        <v>6327992</v>
      </c>
    </row>
    <row r="12" spans="1:4" x14ac:dyDescent="0.25">
      <c r="A12" s="85">
        <v>10</v>
      </c>
      <c r="B12" s="58" t="s">
        <v>370</v>
      </c>
      <c r="C12" s="86">
        <v>1160885</v>
      </c>
    </row>
    <row r="13" spans="1:4" ht="15.75" customHeight="1" x14ac:dyDescent="0.25">
      <c r="A13" s="85">
        <v>11</v>
      </c>
      <c r="B13" s="58" t="s">
        <v>371</v>
      </c>
      <c r="C13" s="86">
        <v>1534677</v>
      </c>
    </row>
    <row r="14" spans="1:4" x14ac:dyDescent="0.25">
      <c r="A14" s="85">
        <v>12</v>
      </c>
      <c r="B14" s="58" t="s">
        <v>372</v>
      </c>
      <c r="C14" s="86">
        <v>5256764</v>
      </c>
    </row>
    <row r="15" spans="1:4" x14ac:dyDescent="0.25">
      <c r="A15" s="85">
        <v>13</v>
      </c>
      <c r="B15" s="58" t="s">
        <v>373</v>
      </c>
      <c r="C15" s="86">
        <v>16660560</v>
      </c>
    </row>
    <row r="16" spans="1:4" x14ac:dyDescent="0.25">
      <c r="A16" s="85">
        <v>14</v>
      </c>
      <c r="B16" s="58" t="s">
        <v>374</v>
      </c>
      <c r="C16" s="86">
        <v>0</v>
      </c>
      <c r="D16" s="15" t="s">
        <v>445</v>
      </c>
    </row>
    <row r="17" spans="1:4" x14ac:dyDescent="0.25">
      <c r="A17" s="85">
        <v>15</v>
      </c>
      <c r="B17" s="58" t="s">
        <v>441</v>
      </c>
      <c r="C17" s="86">
        <v>157910349</v>
      </c>
    </row>
    <row r="18" spans="1:4" x14ac:dyDescent="0.25">
      <c r="A18" s="85">
        <v>16</v>
      </c>
      <c r="B18" s="58" t="s">
        <v>375</v>
      </c>
      <c r="C18" s="86">
        <v>9296362</v>
      </c>
    </row>
    <row r="19" spans="1:4" x14ac:dyDescent="0.25">
      <c r="A19" s="85">
        <v>17</v>
      </c>
      <c r="B19" s="58" t="s">
        <v>376</v>
      </c>
      <c r="C19" s="86">
        <v>11734636</v>
      </c>
    </row>
    <row r="20" spans="1:4" x14ac:dyDescent="0.25">
      <c r="A20" s="85">
        <v>18</v>
      </c>
      <c r="B20" s="58" t="s">
        <v>377</v>
      </c>
      <c r="C20" s="86">
        <v>3701424</v>
      </c>
    </row>
    <row r="21" spans="1:4" x14ac:dyDescent="0.25">
      <c r="A21" s="85">
        <v>19</v>
      </c>
      <c r="B21" s="58" t="s">
        <v>378</v>
      </c>
      <c r="C21" s="86">
        <v>12449141</v>
      </c>
    </row>
    <row r="22" spans="1:4" x14ac:dyDescent="0.25">
      <c r="A22" s="85">
        <v>20</v>
      </c>
      <c r="B22" s="58" t="s">
        <v>379</v>
      </c>
      <c r="C22" s="86">
        <v>270881</v>
      </c>
    </row>
    <row r="23" spans="1:4" x14ac:dyDescent="0.25">
      <c r="A23" s="85">
        <v>21</v>
      </c>
      <c r="B23" s="58" t="s">
        <v>380</v>
      </c>
      <c r="C23" s="86">
        <v>2983465</v>
      </c>
    </row>
    <row r="24" spans="1:4" x14ac:dyDescent="0.25">
      <c r="A24" s="85">
        <v>22</v>
      </c>
      <c r="B24" s="58" t="s">
        <v>381</v>
      </c>
      <c r="C24" s="86">
        <v>23511012</v>
      </c>
    </row>
    <row r="25" spans="1:4" x14ac:dyDescent="0.25">
      <c r="A25" s="85">
        <v>23</v>
      </c>
      <c r="B25" s="58" t="s">
        <v>382</v>
      </c>
      <c r="C25" s="86">
        <v>0</v>
      </c>
      <c r="D25" s="15" t="s">
        <v>445</v>
      </c>
    </row>
    <row r="26" spans="1:4" x14ac:dyDescent="0.25">
      <c r="A26" s="85">
        <v>24</v>
      </c>
      <c r="B26" s="58" t="s">
        <v>383</v>
      </c>
      <c r="C26" s="86">
        <v>12507741</v>
      </c>
    </row>
    <row r="27" spans="1:4" x14ac:dyDescent="0.25">
      <c r="A27" s="85">
        <v>25</v>
      </c>
      <c r="B27" s="58" t="s">
        <v>384</v>
      </c>
      <c r="C27" s="86">
        <v>28056076</v>
      </c>
    </row>
    <row r="28" spans="1:4" x14ac:dyDescent="0.25">
      <c r="A28" s="85">
        <v>26</v>
      </c>
      <c r="B28" s="58" t="s">
        <v>385</v>
      </c>
      <c r="C28" s="86">
        <v>500500</v>
      </c>
    </row>
    <row r="29" spans="1:4" x14ac:dyDescent="0.25">
      <c r="A29" s="85">
        <v>27</v>
      </c>
      <c r="B29" s="58" t="s">
        <v>386</v>
      </c>
      <c r="C29" s="86">
        <v>11068768</v>
      </c>
    </row>
    <row r="30" spans="1:4" x14ac:dyDescent="0.25">
      <c r="A30" s="85">
        <v>28</v>
      </c>
      <c r="B30" s="58" t="s">
        <v>387</v>
      </c>
      <c r="C30" s="86">
        <v>153870</v>
      </c>
    </row>
    <row r="31" spans="1:4" x14ac:dyDescent="0.25">
      <c r="A31" s="85">
        <v>29</v>
      </c>
      <c r="B31" s="58" t="s">
        <v>388</v>
      </c>
      <c r="C31" s="86">
        <v>17409881</v>
      </c>
    </row>
    <row r="32" spans="1:4" x14ac:dyDescent="0.25">
      <c r="A32" s="85">
        <v>30</v>
      </c>
      <c r="B32" s="58" t="s">
        <v>389</v>
      </c>
      <c r="C32" s="86">
        <v>9216569</v>
      </c>
    </row>
    <row r="33" spans="1:4" x14ac:dyDescent="0.25">
      <c r="A33" s="85">
        <v>31</v>
      </c>
      <c r="B33" s="58" t="s">
        <v>390</v>
      </c>
      <c r="C33" s="86">
        <v>9458199</v>
      </c>
    </row>
    <row r="34" spans="1:4" x14ac:dyDescent="0.25">
      <c r="A34" s="85">
        <v>32</v>
      </c>
      <c r="B34" s="58" t="s">
        <v>391</v>
      </c>
      <c r="C34" s="86">
        <v>71015594</v>
      </c>
    </row>
    <row r="35" spans="1:4" x14ac:dyDescent="0.25">
      <c r="A35" s="85">
        <v>33</v>
      </c>
      <c r="B35" s="58" t="s">
        <v>392</v>
      </c>
      <c r="C35" s="86">
        <v>2911121</v>
      </c>
    </row>
    <row r="36" spans="1:4" x14ac:dyDescent="0.25">
      <c r="A36" s="85">
        <v>34</v>
      </c>
      <c r="B36" s="58" t="s">
        <v>393</v>
      </c>
      <c r="C36" s="86">
        <v>0</v>
      </c>
      <c r="D36" s="15" t="s">
        <v>445</v>
      </c>
    </row>
    <row r="37" spans="1:4" x14ac:dyDescent="0.25">
      <c r="A37" s="85">
        <v>35</v>
      </c>
      <c r="B37" s="58" t="s">
        <v>394</v>
      </c>
      <c r="C37" s="86">
        <v>11927318</v>
      </c>
    </row>
    <row r="38" spans="1:4" x14ac:dyDescent="0.25">
      <c r="A38" s="85">
        <v>36</v>
      </c>
      <c r="B38" s="58" t="s">
        <v>395</v>
      </c>
      <c r="C38" s="86">
        <v>11284838</v>
      </c>
    </row>
    <row r="39" spans="1:4" x14ac:dyDescent="0.25">
      <c r="A39" s="85">
        <v>37</v>
      </c>
      <c r="B39" s="58" t="s">
        <v>396</v>
      </c>
      <c r="C39" s="86">
        <v>21795383</v>
      </c>
    </row>
    <row r="40" spans="1:4" x14ac:dyDescent="0.25">
      <c r="A40" s="85">
        <v>38</v>
      </c>
      <c r="B40" s="58" t="s">
        <v>397</v>
      </c>
      <c r="C40" s="86">
        <v>474639593</v>
      </c>
    </row>
    <row r="41" spans="1:4" x14ac:dyDescent="0.25">
      <c r="A41" s="85">
        <v>39</v>
      </c>
      <c r="B41" s="58" t="s">
        <v>398</v>
      </c>
      <c r="C41" s="86">
        <v>5055800</v>
      </c>
    </row>
    <row r="42" spans="1:4" x14ac:dyDescent="0.25">
      <c r="A42" s="85">
        <v>40</v>
      </c>
      <c r="B42" s="58" t="s">
        <v>399</v>
      </c>
      <c r="C42" s="86">
        <v>2118799</v>
      </c>
    </row>
    <row r="43" spans="1:4" ht="30" x14ac:dyDescent="0.25">
      <c r="A43" s="85">
        <v>41</v>
      </c>
      <c r="B43" s="58" t="s">
        <v>400</v>
      </c>
      <c r="C43" s="86">
        <v>16076359</v>
      </c>
    </row>
    <row r="44" spans="1:4" ht="30" x14ac:dyDescent="0.25">
      <c r="A44" s="85">
        <v>42</v>
      </c>
      <c r="B44" s="58" t="s">
        <v>401</v>
      </c>
      <c r="C44" s="86">
        <v>2123478</v>
      </c>
    </row>
    <row r="45" spans="1:4" ht="30" x14ac:dyDescent="0.25">
      <c r="A45" s="85">
        <v>43</v>
      </c>
      <c r="B45" s="58" t="s">
        <v>402</v>
      </c>
      <c r="C45" s="86">
        <v>2676308</v>
      </c>
    </row>
    <row r="46" spans="1:4" x14ac:dyDescent="0.25">
      <c r="A46" s="85">
        <v>44</v>
      </c>
      <c r="B46" s="58" t="s">
        <v>403</v>
      </c>
      <c r="C46" s="86">
        <v>549918</v>
      </c>
    </row>
    <row r="47" spans="1:4" x14ac:dyDescent="0.25">
      <c r="A47" s="85">
        <v>45</v>
      </c>
      <c r="B47" s="58" t="s">
        <v>404</v>
      </c>
      <c r="C47" s="86">
        <v>2414098</v>
      </c>
    </row>
    <row r="48" spans="1:4" x14ac:dyDescent="0.25">
      <c r="A48" s="85">
        <v>46</v>
      </c>
      <c r="B48" s="58" t="s">
        <v>405</v>
      </c>
      <c r="C48" s="86">
        <v>0</v>
      </c>
      <c r="D48" s="15" t="s">
        <v>445</v>
      </c>
    </row>
    <row r="49" spans="1:4" x14ac:dyDescent="0.25">
      <c r="A49" s="85">
        <v>47</v>
      </c>
      <c r="B49" s="58" t="s">
        <v>406</v>
      </c>
      <c r="C49" s="86">
        <v>0</v>
      </c>
      <c r="D49" s="15" t="s">
        <v>445</v>
      </c>
    </row>
    <row r="50" spans="1:4" x14ac:dyDescent="0.25">
      <c r="A50" s="85">
        <v>48</v>
      </c>
      <c r="B50" s="58" t="s">
        <v>407</v>
      </c>
      <c r="C50" s="86">
        <v>452516926</v>
      </c>
    </row>
    <row r="51" spans="1:4" x14ac:dyDescent="0.25">
      <c r="A51" s="85">
        <v>49</v>
      </c>
      <c r="B51" s="58" t="s">
        <v>408</v>
      </c>
      <c r="C51" s="86">
        <v>24021254</v>
      </c>
    </row>
    <row r="52" spans="1:4" x14ac:dyDescent="0.25">
      <c r="A52" s="85">
        <v>50</v>
      </c>
      <c r="B52" s="58" t="s">
        <v>409</v>
      </c>
      <c r="C52" s="86">
        <v>0</v>
      </c>
    </row>
    <row r="53" spans="1:4" x14ac:dyDescent="0.25">
      <c r="A53" s="85">
        <v>51</v>
      </c>
      <c r="B53" s="58" t="s">
        <v>410</v>
      </c>
      <c r="C53" s="86">
        <v>3965445</v>
      </c>
    </row>
    <row r="54" spans="1:4" x14ac:dyDescent="0.25">
      <c r="A54" s="85">
        <v>52</v>
      </c>
      <c r="B54" s="58" t="s">
        <v>411</v>
      </c>
      <c r="C54" s="86">
        <v>23288956</v>
      </c>
    </row>
    <row r="55" spans="1:4" x14ac:dyDescent="0.25">
      <c r="A55" s="85">
        <v>53</v>
      </c>
      <c r="B55" s="58" t="s">
        <v>412</v>
      </c>
      <c r="C55" s="86">
        <v>55239794</v>
      </c>
    </row>
    <row r="56" spans="1:4" x14ac:dyDescent="0.25">
      <c r="A56" s="85">
        <v>54</v>
      </c>
      <c r="B56" s="58" t="s">
        <v>413</v>
      </c>
      <c r="C56" s="86">
        <v>29518157</v>
      </c>
    </row>
    <row r="57" spans="1:4" x14ac:dyDescent="0.25">
      <c r="A57" s="85">
        <v>55</v>
      </c>
      <c r="B57" s="58" t="s">
        <v>414</v>
      </c>
      <c r="C57" s="86">
        <v>1629669</v>
      </c>
    </row>
    <row r="58" spans="1:4" x14ac:dyDescent="0.25">
      <c r="A58" s="85">
        <v>56</v>
      </c>
      <c r="B58" s="58" t="s">
        <v>415</v>
      </c>
      <c r="C58" s="86">
        <v>4120878</v>
      </c>
    </row>
    <row r="59" spans="1:4" x14ac:dyDescent="0.25">
      <c r="A59" s="85">
        <v>57</v>
      </c>
      <c r="B59" s="58" t="s">
        <v>416</v>
      </c>
      <c r="C59" s="86">
        <v>11399762</v>
      </c>
    </row>
    <row r="60" spans="1:4" x14ac:dyDescent="0.25">
      <c r="A60" s="85">
        <v>58</v>
      </c>
      <c r="B60" s="58" t="s">
        <v>417</v>
      </c>
      <c r="C60" s="86">
        <v>1531122</v>
      </c>
    </row>
    <row r="61" spans="1:4" ht="30" x14ac:dyDescent="0.25">
      <c r="A61" s="85">
        <v>59</v>
      </c>
      <c r="B61" s="58" t="s">
        <v>418</v>
      </c>
      <c r="C61" s="86">
        <v>8624703</v>
      </c>
    </row>
    <row r="62" spans="1:4" x14ac:dyDescent="0.25">
      <c r="A62" s="85">
        <v>60</v>
      </c>
      <c r="B62" s="58" t="s">
        <v>419</v>
      </c>
      <c r="C62" s="86">
        <v>13265885</v>
      </c>
    </row>
    <row r="63" spans="1:4" x14ac:dyDescent="0.25">
      <c r="A63" s="85">
        <v>61</v>
      </c>
      <c r="B63" s="58" t="s">
        <v>420</v>
      </c>
      <c r="C63" s="86">
        <v>155120681</v>
      </c>
    </row>
    <row r="64" spans="1:4" x14ac:dyDescent="0.25">
      <c r="A64" s="85">
        <v>62</v>
      </c>
      <c r="B64" s="58" t="s">
        <v>421</v>
      </c>
      <c r="C64" s="86">
        <v>70000</v>
      </c>
    </row>
    <row r="65" spans="1:188" x14ac:dyDescent="0.25">
      <c r="A65" s="85">
        <v>63</v>
      </c>
      <c r="B65" s="58" t="s">
        <v>422</v>
      </c>
      <c r="C65" s="86">
        <v>36256879</v>
      </c>
    </row>
    <row r="66" spans="1:188" x14ac:dyDescent="0.25">
      <c r="A66" s="85">
        <v>64</v>
      </c>
      <c r="B66" s="58" t="s">
        <v>423</v>
      </c>
      <c r="C66" s="86">
        <v>0</v>
      </c>
    </row>
    <row r="67" spans="1:188" x14ac:dyDescent="0.25">
      <c r="A67" s="85">
        <v>65</v>
      </c>
      <c r="B67" s="58" t="s">
        <v>424</v>
      </c>
      <c r="C67" s="86">
        <v>140778066</v>
      </c>
    </row>
    <row r="68" spans="1:188" ht="13.5" customHeight="1" x14ac:dyDescent="0.25">
      <c r="A68" s="85">
        <v>66</v>
      </c>
      <c r="B68" s="58" t="s">
        <v>425</v>
      </c>
      <c r="C68" s="86">
        <v>0</v>
      </c>
      <c r="D68" s="15" t="s">
        <v>445</v>
      </c>
    </row>
    <row r="69" spans="1:188" x14ac:dyDescent="0.25">
      <c r="A69" s="85">
        <v>67</v>
      </c>
      <c r="B69" s="58" t="s">
        <v>426</v>
      </c>
      <c r="C69" s="86">
        <v>2790566</v>
      </c>
    </row>
    <row r="70" spans="1:188" ht="30" x14ac:dyDescent="0.25">
      <c r="A70" s="85">
        <v>68</v>
      </c>
      <c r="B70" s="58" t="s">
        <v>427</v>
      </c>
      <c r="C70" s="86">
        <v>735231</v>
      </c>
    </row>
    <row r="71" spans="1:188" x14ac:dyDescent="0.25">
      <c r="A71" s="85">
        <v>69</v>
      </c>
      <c r="B71" s="58" t="s">
        <v>428</v>
      </c>
      <c r="C71" s="86">
        <v>4389988</v>
      </c>
    </row>
    <row r="72" spans="1:188" x14ac:dyDescent="0.25">
      <c r="A72" s="85">
        <v>70</v>
      </c>
      <c r="B72" s="58" t="s">
        <v>429</v>
      </c>
      <c r="C72" s="86">
        <v>120003478</v>
      </c>
    </row>
    <row r="73" spans="1:188" x14ac:dyDescent="0.25">
      <c r="A73" s="85">
        <v>71</v>
      </c>
      <c r="B73" s="58" t="s">
        <v>430</v>
      </c>
      <c r="C73" s="86">
        <v>0</v>
      </c>
      <c r="D73" s="15" t="s">
        <v>444</v>
      </c>
    </row>
    <row r="74" spans="1:188" x14ac:dyDescent="0.25">
      <c r="A74" s="85">
        <v>72</v>
      </c>
      <c r="B74" s="58" t="s">
        <v>431</v>
      </c>
      <c r="C74" s="86">
        <v>0</v>
      </c>
      <c r="D74" s="15" t="s">
        <v>445</v>
      </c>
    </row>
    <row r="75" spans="1:188" x14ac:dyDescent="0.25">
      <c r="A75" s="85">
        <v>73</v>
      </c>
      <c r="B75" s="58" t="s">
        <v>432</v>
      </c>
      <c r="C75" s="86">
        <v>29576</v>
      </c>
    </row>
    <row r="76" spans="1:188" s="59" customFormat="1" x14ac:dyDescent="0.25">
      <c r="A76" s="85">
        <v>74</v>
      </c>
      <c r="B76" s="14" t="s">
        <v>433</v>
      </c>
      <c r="C76" s="86">
        <v>0</v>
      </c>
      <c r="D76" s="15" t="s">
        <v>445</v>
      </c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  <c r="EM76" s="60"/>
      <c r="EN76" s="60"/>
      <c r="EO76" s="60"/>
      <c r="EP76" s="60"/>
      <c r="EQ76" s="60"/>
      <c r="ER76" s="60"/>
      <c r="ES76" s="60"/>
      <c r="ET76" s="60"/>
      <c r="EU76" s="60"/>
      <c r="EV76" s="60"/>
      <c r="EW76" s="60"/>
      <c r="EX76" s="60"/>
      <c r="EY76" s="60"/>
      <c r="EZ76" s="60"/>
      <c r="FA76" s="60"/>
      <c r="FB76" s="60"/>
      <c r="FC76" s="60"/>
      <c r="FD76" s="60"/>
      <c r="FE76" s="60"/>
      <c r="FF76" s="60"/>
      <c r="FG76" s="60"/>
      <c r="FH76" s="60"/>
      <c r="FI76" s="60"/>
      <c r="FJ76" s="60"/>
      <c r="FK76" s="60"/>
      <c r="FL76" s="60"/>
      <c r="FM76" s="60"/>
      <c r="FN76" s="60"/>
      <c r="FO76" s="60"/>
      <c r="FP76" s="60"/>
      <c r="FQ76" s="60"/>
      <c r="FR76" s="60"/>
      <c r="FS76" s="60"/>
      <c r="FT76" s="60"/>
      <c r="FU76" s="60"/>
      <c r="FV76" s="60"/>
      <c r="FW76" s="60"/>
      <c r="FX76" s="60"/>
      <c r="FY76" s="60"/>
      <c r="FZ76" s="60"/>
      <c r="GA76" s="60"/>
      <c r="GB76" s="60"/>
      <c r="GC76" s="60"/>
      <c r="GD76" s="60"/>
      <c r="GE76" s="60"/>
      <c r="GF76" s="60"/>
    </row>
    <row r="77" spans="1:188" x14ac:dyDescent="0.25">
      <c r="A77" s="85">
        <v>75</v>
      </c>
      <c r="B77" s="58" t="s">
        <v>434</v>
      </c>
      <c r="C77" s="87">
        <v>0</v>
      </c>
      <c r="D77" s="15" t="s">
        <v>445</v>
      </c>
    </row>
    <row r="78" spans="1:188" x14ac:dyDescent="0.25">
      <c r="A78" s="85">
        <v>76</v>
      </c>
      <c r="B78" s="58" t="s">
        <v>435</v>
      </c>
      <c r="C78" s="86">
        <v>0</v>
      </c>
      <c r="D78" s="15" t="s">
        <v>445</v>
      </c>
    </row>
    <row r="79" spans="1:188" ht="14.25" customHeight="1" x14ac:dyDescent="0.25">
      <c r="A79" s="85">
        <v>77</v>
      </c>
      <c r="B79" s="58" t="s">
        <v>436</v>
      </c>
      <c r="C79" s="86">
        <v>7276500</v>
      </c>
    </row>
    <row r="80" spans="1:188" x14ac:dyDescent="0.25">
      <c r="A80" s="85">
        <v>78</v>
      </c>
      <c r="B80" s="58" t="s">
        <v>437</v>
      </c>
      <c r="C80" s="86">
        <v>9369135</v>
      </c>
    </row>
    <row r="81" spans="1:4" x14ac:dyDescent="0.25">
      <c r="A81" s="85">
        <v>79</v>
      </c>
      <c r="B81" s="58" t="s">
        <v>438</v>
      </c>
      <c r="C81" s="86">
        <v>0</v>
      </c>
      <c r="D81" s="15" t="s">
        <v>445</v>
      </c>
    </row>
    <row r="82" spans="1:4" x14ac:dyDescent="0.25">
      <c r="A82" s="85">
        <v>80</v>
      </c>
      <c r="B82" s="58" t="s">
        <v>439</v>
      </c>
      <c r="C82" s="86">
        <v>0</v>
      </c>
      <c r="D82" s="15" t="s">
        <v>445</v>
      </c>
    </row>
    <row r="83" spans="1:4" x14ac:dyDescent="0.25">
      <c r="A83" s="85">
        <v>81</v>
      </c>
      <c r="B83" s="58" t="s">
        <v>440</v>
      </c>
      <c r="C83" s="86">
        <v>341540605</v>
      </c>
    </row>
    <row r="84" spans="1:4" ht="15.75" thickBot="1" x14ac:dyDescent="0.3">
      <c r="A84" s="88"/>
      <c r="B84" s="89" t="s">
        <v>209</v>
      </c>
      <c r="C84" s="81">
        <f>SUM(C3:C83)</f>
        <v>2456434556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pane xSplit="2" ySplit="2" topLeftCell="C81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2" max="2" width="60.28515625" customWidth="1"/>
    <col min="3" max="3" width="17.5703125" style="5" customWidth="1"/>
  </cols>
  <sheetData>
    <row r="1" spans="1:5" x14ac:dyDescent="0.25">
      <c r="A1" s="100" t="s">
        <v>453</v>
      </c>
      <c r="B1" s="101"/>
      <c r="C1" s="101"/>
      <c r="D1" s="1"/>
      <c r="E1" s="1"/>
    </row>
    <row r="2" spans="1:5" ht="45" x14ac:dyDescent="0.25">
      <c r="A2" s="2" t="s">
        <v>191</v>
      </c>
      <c r="B2" s="3" t="s">
        <v>192</v>
      </c>
      <c r="C2" s="4" t="s">
        <v>215</v>
      </c>
    </row>
    <row r="3" spans="1:5" s="10" customFormat="1" x14ac:dyDescent="0.25">
      <c r="A3" s="7" t="s">
        <v>193</v>
      </c>
      <c r="B3" s="8" t="s">
        <v>148</v>
      </c>
      <c r="C3" s="9">
        <v>818625</v>
      </c>
    </row>
    <row r="4" spans="1:5" s="10" customFormat="1" x14ac:dyDescent="0.25">
      <c r="A4" s="7" t="s">
        <v>18</v>
      </c>
      <c r="B4" s="8" t="s">
        <v>19</v>
      </c>
      <c r="C4" s="11">
        <v>26403</v>
      </c>
    </row>
    <row r="5" spans="1:5" s="10" customFormat="1" x14ac:dyDescent="0.25">
      <c r="A5" s="7" t="s">
        <v>161</v>
      </c>
      <c r="B5" s="8" t="s">
        <v>162</v>
      </c>
      <c r="C5" s="11">
        <v>5549883</v>
      </c>
    </row>
    <row r="6" spans="1:5" s="10" customFormat="1" x14ac:dyDescent="0.25">
      <c r="A6" s="7" t="s">
        <v>56</v>
      </c>
      <c r="B6" s="8" t="s">
        <v>57</v>
      </c>
      <c r="C6" s="11">
        <v>377069</v>
      </c>
    </row>
    <row r="7" spans="1:5" s="10" customFormat="1" x14ac:dyDescent="0.25">
      <c r="A7" s="7" t="s">
        <v>94</v>
      </c>
      <c r="B7" s="8" t="s">
        <v>95</v>
      </c>
      <c r="C7" s="11">
        <v>293378</v>
      </c>
    </row>
    <row r="8" spans="1:5" s="10" customFormat="1" x14ac:dyDescent="0.25">
      <c r="A8" s="7" t="s">
        <v>86</v>
      </c>
      <c r="B8" s="8" t="s">
        <v>87</v>
      </c>
      <c r="C8" s="11">
        <v>565795</v>
      </c>
    </row>
    <row r="9" spans="1:5" s="10" customFormat="1" x14ac:dyDescent="0.25">
      <c r="A9" s="7" t="s">
        <v>102</v>
      </c>
      <c r="B9" s="8" t="s">
        <v>103</v>
      </c>
      <c r="C9" s="11">
        <v>209319</v>
      </c>
    </row>
    <row r="10" spans="1:5" s="10" customFormat="1" x14ac:dyDescent="0.25">
      <c r="A10" s="7" t="s">
        <v>46</v>
      </c>
      <c r="B10" s="8" t="s">
        <v>47</v>
      </c>
      <c r="C10" s="11">
        <v>0</v>
      </c>
    </row>
    <row r="11" spans="1:5" s="10" customFormat="1" x14ac:dyDescent="0.25">
      <c r="A11" s="7" t="s">
        <v>88</v>
      </c>
      <c r="B11" s="8" t="s">
        <v>89</v>
      </c>
      <c r="C11" s="11">
        <v>130574</v>
      </c>
    </row>
    <row r="12" spans="1:5" s="23" customFormat="1" x14ac:dyDescent="0.25">
      <c r="A12" s="20" t="s">
        <v>100</v>
      </c>
      <c r="B12" s="21" t="s">
        <v>101</v>
      </c>
      <c r="C12" s="22">
        <v>0</v>
      </c>
    </row>
    <row r="13" spans="1:5" s="10" customFormat="1" x14ac:dyDescent="0.25">
      <c r="A13" s="7" t="s">
        <v>151</v>
      </c>
      <c r="B13" s="8" t="s">
        <v>152</v>
      </c>
      <c r="C13" s="11">
        <v>0</v>
      </c>
    </row>
    <row r="14" spans="1:5" s="10" customFormat="1" x14ac:dyDescent="0.25">
      <c r="A14" s="7" t="s">
        <v>165</v>
      </c>
      <c r="B14" s="8" t="s">
        <v>166</v>
      </c>
      <c r="C14" s="11">
        <v>3706</v>
      </c>
    </row>
    <row r="15" spans="1:5" s="10" customFormat="1" x14ac:dyDescent="0.25">
      <c r="A15" s="7" t="s">
        <v>106</v>
      </c>
      <c r="B15" s="8" t="s">
        <v>107</v>
      </c>
      <c r="C15" s="11">
        <v>521361</v>
      </c>
    </row>
    <row r="16" spans="1:5" s="10" customFormat="1" ht="30" x14ac:dyDescent="0.25">
      <c r="A16" s="7" t="s">
        <v>92</v>
      </c>
      <c r="B16" s="13" t="s">
        <v>93</v>
      </c>
      <c r="C16" s="11">
        <v>180334</v>
      </c>
    </row>
    <row r="17" spans="1:3" s="10" customFormat="1" ht="30" x14ac:dyDescent="0.25">
      <c r="A17" s="7" t="s">
        <v>149</v>
      </c>
      <c r="B17" s="13" t="s">
        <v>150</v>
      </c>
      <c r="C17" s="11">
        <v>305666</v>
      </c>
    </row>
    <row r="18" spans="1:3" s="10" customFormat="1" ht="45" x14ac:dyDescent="0.25">
      <c r="A18" s="7" t="s">
        <v>90</v>
      </c>
      <c r="B18" s="13" t="s">
        <v>91</v>
      </c>
      <c r="C18" s="11">
        <v>179894</v>
      </c>
    </row>
    <row r="19" spans="1:3" s="10" customFormat="1" x14ac:dyDescent="0.25">
      <c r="A19" s="7" t="s">
        <v>179</v>
      </c>
      <c r="B19" s="13" t="s">
        <v>180</v>
      </c>
      <c r="C19" s="11">
        <f>234231+46996+11550+35446+17002+4720+4800+10856</f>
        <v>365601</v>
      </c>
    </row>
    <row r="20" spans="1:3" s="10" customFormat="1" x14ac:dyDescent="0.25">
      <c r="A20" s="7" t="s">
        <v>38</v>
      </c>
      <c r="B20" s="8" t="s">
        <v>39</v>
      </c>
      <c r="C20" s="11">
        <v>1652136</v>
      </c>
    </row>
    <row r="21" spans="1:3" s="10" customFormat="1" x14ac:dyDescent="0.25">
      <c r="A21" s="7" t="s">
        <v>159</v>
      </c>
      <c r="B21" s="8" t="s">
        <v>160</v>
      </c>
      <c r="C21" s="11">
        <v>85157598</v>
      </c>
    </row>
    <row r="22" spans="1:3" s="10" customFormat="1" x14ac:dyDescent="0.25">
      <c r="A22" s="7" t="s">
        <v>155</v>
      </c>
      <c r="B22" s="8" t="s">
        <v>156</v>
      </c>
      <c r="C22" s="11">
        <v>9000</v>
      </c>
    </row>
    <row r="23" spans="1:3" s="10" customFormat="1" x14ac:dyDescent="0.25">
      <c r="A23" s="7" t="s">
        <v>96</v>
      </c>
      <c r="B23" s="8" t="s">
        <v>97</v>
      </c>
      <c r="C23" s="11">
        <v>126227</v>
      </c>
    </row>
    <row r="24" spans="1:3" s="10" customFormat="1" x14ac:dyDescent="0.25">
      <c r="A24" s="7" t="s">
        <v>2</v>
      </c>
      <c r="B24" s="8" t="s">
        <v>3</v>
      </c>
      <c r="C24" s="11">
        <v>37782</v>
      </c>
    </row>
    <row r="25" spans="1:3" s="23" customFormat="1" x14ac:dyDescent="0.25">
      <c r="A25" s="20" t="s">
        <v>153</v>
      </c>
      <c r="B25" s="21" t="s">
        <v>154</v>
      </c>
      <c r="C25" s="22">
        <v>1546431</v>
      </c>
    </row>
    <row r="26" spans="1:3" s="10" customFormat="1" x14ac:dyDescent="0.25">
      <c r="A26" s="7" t="s">
        <v>157</v>
      </c>
      <c r="B26" s="8" t="s">
        <v>158</v>
      </c>
      <c r="C26" s="11">
        <v>4086794</v>
      </c>
    </row>
    <row r="27" spans="1:3" s="10" customFormat="1" x14ac:dyDescent="0.25">
      <c r="A27" s="7" t="s">
        <v>12</v>
      </c>
      <c r="B27" s="8" t="s">
        <v>13</v>
      </c>
      <c r="C27" s="11">
        <v>35924</v>
      </c>
    </row>
    <row r="28" spans="1:3" s="10" customFormat="1" x14ac:dyDescent="0.25">
      <c r="A28" s="7" t="s">
        <v>24</v>
      </c>
      <c r="B28" s="8" t="s">
        <v>25</v>
      </c>
      <c r="C28" s="11">
        <v>223837</v>
      </c>
    </row>
    <row r="29" spans="1:3" s="10" customFormat="1" x14ac:dyDescent="0.25">
      <c r="A29" s="7" t="s">
        <v>98</v>
      </c>
      <c r="B29" s="8" t="s">
        <v>99</v>
      </c>
      <c r="C29" s="11">
        <v>66250</v>
      </c>
    </row>
    <row r="30" spans="1:3" s="10" customFormat="1" x14ac:dyDescent="0.25">
      <c r="A30" s="7" t="s">
        <v>132</v>
      </c>
      <c r="B30" s="8" t="s">
        <v>133</v>
      </c>
      <c r="C30" s="11">
        <v>21026000</v>
      </c>
    </row>
    <row r="31" spans="1:3" s="10" customFormat="1" x14ac:dyDescent="0.25">
      <c r="A31" s="7" t="s">
        <v>40</v>
      </c>
      <c r="B31" s="8" t="s">
        <v>41</v>
      </c>
      <c r="C31" s="11">
        <v>103170</v>
      </c>
    </row>
    <row r="32" spans="1:3" s="10" customFormat="1" x14ac:dyDescent="0.25">
      <c r="A32" s="7" t="s">
        <v>44</v>
      </c>
      <c r="B32" s="8" t="s">
        <v>45</v>
      </c>
      <c r="C32" s="11">
        <v>1196119</v>
      </c>
    </row>
    <row r="33" spans="1:3" s="10" customFormat="1" x14ac:dyDescent="0.25">
      <c r="A33" s="7" t="s">
        <v>189</v>
      </c>
      <c r="B33" s="8" t="s">
        <v>190</v>
      </c>
      <c r="C33" s="11">
        <v>4564000</v>
      </c>
    </row>
    <row r="34" spans="1:3" s="10" customFormat="1" x14ac:dyDescent="0.25">
      <c r="A34" s="7" t="s">
        <v>112</v>
      </c>
      <c r="B34" s="8" t="s">
        <v>113</v>
      </c>
      <c r="C34" s="11">
        <v>424901940</v>
      </c>
    </row>
    <row r="35" spans="1:3" s="10" customFormat="1" x14ac:dyDescent="0.25">
      <c r="A35" s="7" t="s">
        <v>134</v>
      </c>
      <c r="B35" s="8" t="s">
        <v>135</v>
      </c>
      <c r="C35" s="11">
        <v>29177389</v>
      </c>
    </row>
    <row r="36" spans="1:3" s="10" customFormat="1" x14ac:dyDescent="0.25">
      <c r="A36" s="7" t="s">
        <v>173</v>
      </c>
      <c r="B36" s="8" t="s">
        <v>174</v>
      </c>
      <c r="C36" s="11">
        <v>128866442</v>
      </c>
    </row>
    <row r="37" spans="1:3" s="10" customFormat="1" x14ac:dyDescent="0.25">
      <c r="A37" s="7" t="s">
        <v>171</v>
      </c>
      <c r="B37" s="8" t="s">
        <v>172</v>
      </c>
      <c r="C37" s="11">
        <v>0</v>
      </c>
    </row>
    <row r="38" spans="1:3" s="10" customFormat="1" x14ac:dyDescent="0.25">
      <c r="A38" s="7" t="s">
        <v>30</v>
      </c>
      <c r="B38" s="8" t="s">
        <v>31</v>
      </c>
      <c r="C38" s="11">
        <v>721</v>
      </c>
    </row>
    <row r="39" spans="1:3" s="10" customFormat="1" x14ac:dyDescent="0.25">
      <c r="A39" s="7" t="s">
        <v>128</v>
      </c>
      <c r="B39" s="8" t="s">
        <v>129</v>
      </c>
      <c r="C39" s="11">
        <v>240255</v>
      </c>
    </row>
    <row r="40" spans="1:3" s="10" customFormat="1" x14ac:dyDescent="0.25">
      <c r="A40" s="7" t="s">
        <v>140</v>
      </c>
      <c r="B40" s="8" t="s">
        <v>141</v>
      </c>
      <c r="C40" s="11">
        <v>2536068</v>
      </c>
    </row>
    <row r="41" spans="1:3" s="10" customFormat="1" x14ac:dyDescent="0.25">
      <c r="A41" s="7" t="s">
        <v>142</v>
      </c>
      <c r="B41" s="8" t="s">
        <v>143</v>
      </c>
      <c r="C41" s="11">
        <v>0</v>
      </c>
    </row>
    <row r="42" spans="1:3" s="10" customFormat="1" x14ac:dyDescent="0.25">
      <c r="A42" s="7" t="s">
        <v>187</v>
      </c>
      <c r="B42" s="8" t="s">
        <v>188</v>
      </c>
      <c r="C42" s="11">
        <v>1999482</v>
      </c>
    </row>
    <row r="43" spans="1:3" s="10" customFormat="1" x14ac:dyDescent="0.25">
      <c r="A43" s="7" t="s">
        <v>20</v>
      </c>
      <c r="B43" s="8" t="s">
        <v>21</v>
      </c>
      <c r="C43" s="11">
        <v>0</v>
      </c>
    </row>
    <row r="44" spans="1:3" s="10" customFormat="1" x14ac:dyDescent="0.25">
      <c r="A44" s="7" t="s">
        <v>169</v>
      </c>
      <c r="B44" s="8" t="s">
        <v>170</v>
      </c>
      <c r="C44" s="11">
        <v>0</v>
      </c>
    </row>
    <row r="45" spans="1:3" s="10" customFormat="1" x14ac:dyDescent="0.25">
      <c r="A45" s="7" t="s">
        <v>175</v>
      </c>
      <c r="B45" s="8" t="s">
        <v>176</v>
      </c>
      <c r="C45" s="11">
        <v>26733</v>
      </c>
    </row>
    <row r="46" spans="1:3" s="10" customFormat="1" x14ac:dyDescent="0.25">
      <c r="A46" s="7" t="s">
        <v>42</v>
      </c>
      <c r="B46" s="8" t="s">
        <v>43</v>
      </c>
      <c r="C46" s="11">
        <v>0</v>
      </c>
    </row>
    <row r="47" spans="1:3" s="10" customFormat="1" x14ac:dyDescent="0.25">
      <c r="A47" s="7" t="s">
        <v>52</v>
      </c>
      <c r="B47" s="8" t="s">
        <v>53</v>
      </c>
      <c r="C47" s="11">
        <v>301942</v>
      </c>
    </row>
    <row r="48" spans="1:3" s="10" customFormat="1" x14ac:dyDescent="0.25">
      <c r="A48" s="7" t="s">
        <v>163</v>
      </c>
      <c r="B48" s="8" t="s">
        <v>164</v>
      </c>
      <c r="C48" s="11">
        <v>0</v>
      </c>
    </row>
    <row r="49" spans="1:3" s="10" customFormat="1" x14ac:dyDescent="0.25">
      <c r="A49" s="7" t="s">
        <v>114</v>
      </c>
      <c r="B49" s="8" t="s">
        <v>115</v>
      </c>
      <c r="C49" s="11">
        <v>9665660</v>
      </c>
    </row>
    <row r="50" spans="1:3" s="10" customFormat="1" x14ac:dyDescent="0.25">
      <c r="A50" s="7" t="s">
        <v>22</v>
      </c>
      <c r="B50" s="8" t="s">
        <v>23</v>
      </c>
      <c r="C50" s="11">
        <v>79777525</v>
      </c>
    </row>
    <row r="51" spans="1:3" s="10" customFormat="1" x14ac:dyDescent="0.25">
      <c r="A51" s="7" t="s">
        <v>16</v>
      </c>
      <c r="B51" s="8" t="s">
        <v>17</v>
      </c>
      <c r="C51" s="11">
        <v>5056470</v>
      </c>
    </row>
    <row r="52" spans="1:3" s="10" customFormat="1" x14ac:dyDescent="0.25">
      <c r="A52" s="7" t="s">
        <v>48</v>
      </c>
      <c r="B52" s="8" t="s">
        <v>49</v>
      </c>
      <c r="C52" s="11"/>
    </row>
    <row r="53" spans="1:3" s="10" customFormat="1" x14ac:dyDescent="0.25">
      <c r="A53" s="7" t="s">
        <v>78</v>
      </c>
      <c r="B53" s="8" t="s">
        <v>79</v>
      </c>
      <c r="C53" s="11">
        <v>503300</v>
      </c>
    </row>
    <row r="54" spans="1:3" s="10" customFormat="1" x14ac:dyDescent="0.25">
      <c r="A54" s="7" t="s">
        <v>68</v>
      </c>
      <c r="B54" s="8" t="s">
        <v>69</v>
      </c>
      <c r="C54" s="11">
        <v>324275</v>
      </c>
    </row>
    <row r="55" spans="1:3" s="10" customFormat="1" x14ac:dyDescent="0.25">
      <c r="A55" s="7" t="s">
        <v>54</v>
      </c>
      <c r="B55" s="8" t="s">
        <v>55</v>
      </c>
      <c r="C55" s="11">
        <v>0</v>
      </c>
    </row>
    <row r="56" spans="1:3" s="10" customFormat="1" x14ac:dyDescent="0.25">
      <c r="A56" s="7" t="s">
        <v>116</v>
      </c>
      <c r="B56" s="8" t="s">
        <v>117</v>
      </c>
      <c r="C56" s="11">
        <v>10170218</v>
      </c>
    </row>
    <row r="57" spans="1:3" s="10" customFormat="1" x14ac:dyDescent="0.25">
      <c r="A57" s="7" t="s">
        <v>62</v>
      </c>
      <c r="B57" s="8" t="s">
        <v>63</v>
      </c>
      <c r="C57" s="11">
        <v>462581</v>
      </c>
    </row>
    <row r="58" spans="1:3" s="10" customFormat="1" x14ac:dyDescent="0.25">
      <c r="A58" s="7" t="s">
        <v>136</v>
      </c>
      <c r="B58" s="8" t="s">
        <v>137</v>
      </c>
      <c r="C58" s="11">
        <v>32927362</v>
      </c>
    </row>
    <row r="59" spans="1:3" s="10" customFormat="1" x14ac:dyDescent="0.25">
      <c r="A59" s="7" t="s">
        <v>70</v>
      </c>
      <c r="B59" s="8" t="s">
        <v>71</v>
      </c>
      <c r="C59" s="11">
        <v>942238</v>
      </c>
    </row>
    <row r="60" spans="1:3" s="10" customFormat="1" x14ac:dyDescent="0.25">
      <c r="A60" s="7" t="s">
        <v>60</v>
      </c>
      <c r="B60" s="8" t="s">
        <v>61</v>
      </c>
      <c r="C60" s="11">
        <v>83230</v>
      </c>
    </row>
    <row r="61" spans="1:3" s="10" customFormat="1" x14ac:dyDescent="0.25">
      <c r="A61" s="7" t="s">
        <v>76</v>
      </c>
      <c r="B61" s="8" t="s">
        <v>77</v>
      </c>
      <c r="C61" s="11">
        <v>1632721</v>
      </c>
    </row>
    <row r="62" spans="1:3" s="10" customFormat="1" x14ac:dyDescent="0.25">
      <c r="A62" s="7" t="s">
        <v>120</v>
      </c>
      <c r="B62" s="8" t="s">
        <v>121</v>
      </c>
      <c r="C62" s="11">
        <v>21254602</v>
      </c>
    </row>
    <row r="63" spans="1:3" s="10" customFormat="1" x14ac:dyDescent="0.25">
      <c r="A63" s="7" t="s">
        <v>14</v>
      </c>
      <c r="B63" s="8" t="s">
        <v>15</v>
      </c>
      <c r="C63" s="11">
        <v>492692</v>
      </c>
    </row>
    <row r="64" spans="1:3" s="10" customFormat="1" x14ac:dyDescent="0.25">
      <c r="A64" s="7" t="s">
        <v>177</v>
      </c>
      <c r="B64" s="8" t="s">
        <v>178</v>
      </c>
      <c r="C64" s="11">
        <v>9571087</v>
      </c>
    </row>
    <row r="65" spans="1:3" s="10" customFormat="1" x14ac:dyDescent="0.25">
      <c r="A65" s="7" t="s">
        <v>26</v>
      </c>
      <c r="B65" s="8" t="s">
        <v>27</v>
      </c>
      <c r="C65" s="11">
        <f>2606514+11403156</f>
        <v>14009670</v>
      </c>
    </row>
    <row r="66" spans="1:3" s="10" customFormat="1" x14ac:dyDescent="0.25">
      <c r="A66" s="7" t="s">
        <v>28</v>
      </c>
      <c r="B66" s="8" t="s">
        <v>29</v>
      </c>
      <c r="C66" s="11">
        <v>163690312</v>
      </c>
    </row>
    <row r="67" spans="1:3" s="10" customFormat="1" x14ac:dyDescent="0.25">
      <c r="A67" s="7" t="s">
        <v>64</v>
      </c>
      <c r="B67" s="8" t="s">
        <v>65</v>
      </c>
      <c r="C67" s="11">
        <v>190408</v>
      </c>
    </row>
    <row r="68" spans="1:3" s="10" customFormat="1" x14ac:dyDescent="0.25">
      <c r="A68" s="7" t="s">
        <v>74</v>
      </c>
      <c r="B68" s="8" t="s">
        <v>75</v>
      </c>
      <c r="C68" s="11">
        <v>453168</v>
      </c>
    </row>
    <row r="69" spans="1:3" s="10" customFormat="1" x14ac:dyDescent="0.25">
      <c r="A69" s="7" t="s">
        <v>138</v>
      </c>
      <c r="B69" s="8" t="s">
        <v>139</v>
      </c>
      <c r="C69" s="11">
        <f>573101247-234478895-192311529-82767773</f>
        <v>63543050</v>
      </c>
    </row>
    <row r="70" spans="1:3" s="10" customFormat="1" x14ac:dyDescent="0.25">
      <c r="A70" s="7" t="s">
        <v>72</v>
      </c>
      <c r="B70" s="8" t="s">
        <v>73</v>
      </c>
      <c r="C70" s="11">
        <v>4652740</v>
      </c>
    </row>
    <row r="71" spans="1:3" s="10" customFormat="1" x14ac:dyDescent="0.25">
      <c r="A71" s="7" t="s">
        <v>130</v>
      </c>
      <c r="B71" s="8" t="s">
        <v>131</v>
      </c>
      <c r="C71" s="11">
        <v>401980879</v>
      </c>
    </row>
    <row r="72" spans="1:3" s="10" customFormat="1" x14ac:dyDescent="0.25">
      <c r="A72" s="7" t="s">
        <v>32</v>
      </c>
      <c r="B72" s="8" t="s">
        <v>33</v>
      </c>
      <c r="C72" s="11">
        <v>5193236</v>
      </c>
    </row>
    <row r="73" spans="1:3" s="10" customFormat="1" x14ac:dyDescent="0.25">
      <c r="A73" s="7" t="s">
        <v>146</v>
      </c>
      <c r="B73" s="8" t="s">
        <v>147</v>
      </c>
      <c r="C73" s="11">
        <v>0</v>
      </c>
    </row>
    <row r="74" spans="1:3" s="10" customFormat="1" x14ac:dyDescent="0.25">
      <c r="A74" s="7" t="s">
        <v>80</v>
      </c>
      <c r="B74" s="8" t="s">
        <v>81</v>
      </c>
      <c r="C74" s="11">
        <v>508862</v>
      </c>
    </row>
    <row r="75" spans="1:3" s="10" customFormat="1" x14ac:dyDescent="0.25">
      <c r="A75" s="7" t="s">
        <v>10</v>
      </c>
      <c r="B75" s="8" t="s">
        <v>11</v>
      </c>
      <c r="C75" s="11">
        <v>52516</v>
      </c>
    </row>
    <row r="76" spans="1:3" s="10" customFormat="1" x14ac:dyDescent="0.25">
      <c r="A76" s="7" t="s">
        <v>122</v>
      </c>
      <c r="B76" s="8" t="s">
        <v>123</v>
      </c>
      <c r="C76" s="11">
        <f>1573082</f>
        <v>1573082</v>
      </c>
    </row>
    <row r="77" spans="1:3" s="10" customFormat="1" x14ac:dyDescent="0.25">
      <c r="A77" s="7" t="s">
        <v>82</v>
      </c>
      <c r="B77" s="8" t="s">
        <v>83</v>
      </c>
      <c r="C77" s="11">
        <v>0</v>
      </c>
    </row>
    <row r="78" spans="1:3" s="10" customFormat="1" x14ac:dyDescent="0.25">
      <c r="A78" s="7" t="s">
        <v>124</v>
      </c>
      <c r="B78" s="8" t="s">
        <v>125</v>
      </c>
      <c r="C78" s="11">
        <f>23594978</f>
        <v>23594978</v>
      </c>
    </row>
    <row r="79" spans="1:3" s="10" customFormat="1" x14ac:dyDescent="0.25">
      <c r="A79" s="7" t="s">
        <v>181</v>
      </c>
      <c r="B79" s="8" t="s">
        <v>182</v>
      </c>
      <c r="C79" s="11">
        <v>2426793637</v>
      </c>
    </row>
    <row r="80" spans="1:3" s="10" customFormat="1" x14ac:dyDescent="0.25">
      <c r="A80" s="7" t="s">
        <v>118</v>
      </c>
      <c r="B80" s="8" t="s">
        <v>119</v>
      </c>
      <c r="C80" s="11">
        <f>551080240</f>
        <v>551080240</v>
      </c>
    </row>
    <row r="81" spans="1:3" s="10" customFormat="1" x14ac:dyDescent="0.25">
      <c r="A81" s="7" t="s">
        <v>84</v>
      </c>
      <c r="B81" s="8" t="s">
        <v>85</v>
      </c>
      <c r="C81" s="11">
        <v>0</v>
      </c>
    </row>
    <row r="82" spans="1:3" s="10" customFormat="1" x14ac:dyDescent="0.25">
      <c r="A82" s="7" t="s">
        <v>126</v>
      </c>
      <c r="B82" s="8" t="s">
        <v>127</v>
      </c>
      <c r="C82" s="11">
        <v>4643770</v>
      </c>
    </row>
    <row r="83" spans="1:3" s="10" customFormat="1" x14ac:dyDescent="0.25">
      <c r="A83" s="7" t="s">
        <v>66</v>
      </c>
      <c r="B83" s="8" t="s">
        <v>67</v>
      </c>
      <c r="C83" s="11">
        <v>0</v>
      </c>
    </row>
    <row r="84" spans="1:3" s="10" customFormat="1" x14ac:dyDescent="0.25">
      <c r="A84" s="7" t="s">
        <v>6</v>
      </c>
      <c r="B84" s="8" t="s">
        <v>7</v>
      </c>
      <c r="C84" s="11">
        <v>1667587</v>
      </c>
    </row>
    <row r="85" spans="1:3" s="10" customFormat="1" x14ac:dyDescent="0.25">
      <c r="A85" s="7" t="s">
        <v>104</v>
      </c>
      <c r="B85" s="8" t="s">
        <v>105</v>
      </c>
      <c r="C85" s="11">
        <v>896256</v>
      </c>
    </row>
    <row r="86" spans="1:3" s="10" customFormat="1" x14ac:dyDescent="0.25">
      <c r="A86" s="7" t="s">
        <v>108</v>
      </c>
      <c r="B86" s="8" t="s">
        <v>109</v>
      </c>
      <c r="C86" s="11">
        <v>64713</v>
      </c>
    </row>
    <row r="87" spans="1:3" s="10" customFormat="1" x14ac:dyDescent="0.25">
      <c r="A87" s="7" t="s">
        <v>8</v>
      </c>
      <c r="B87" s="8" t="s">
        <v>9</v>
      </c>
      <c r="C87" s="11">
        <v>0</v>
      </c>
    </row>
    <row r="88" spans="1:3" s="10" customFormat="1" x14ac:dyDescent="0.25">
      <c r="A88" s="7" t="s">
        <v>58</v>
      </c>
      <c r="B88" s="8" t="s">
        <v>59</v>
      </c>
      <c r="C88" s="11">
        <v>1053513</v>
      </c>
    </row>
    <row r="89" spans="1:3" s="10" customFormat="1" x14ac:dyDescent="0.25">
      <c r="A89" s="7" t="s">
        <v>50</v>
      </c>
      <c r="B89" s="8" t="s">
        <v>51</v>
      </c>
      <c r="C89" s="11">
        <v>551149</v>
      </c>
    </row>
    <row r="90" spans="1:3" s="10" customFormat="1" x14ac:dyDescent="0.25">
      <c r="A90" s="7" t="s">
        <v>36</v>
      </c>
      <c r="B90" s="8" t="s">
        <v>37</v>
      </c>
      <c r="C90" s="11">
        <v>0</v>
      </c>
    </row>
    <row r="91" spans="1:3" s="10" customFormat="1" x14ac:dyDescent="0.25">
      <c r="A91" s="7" t="s">
        <v>110</v>
      </c>
      <c r="B91" s="8" t="s">
        <v>111</v>
      </c>
      <c r="C91" s="11">
        <v>0</v>
      </c>
    </row>
    <row r="92" spans="1:3" s="10" customFormat="1" x14ac:dyDescent="0.25">
      <c r="A92" s="7" t="s">
        <v>34</v>
      </c>
      <c r="B92" s="8" t="s">
        <v>35</v>
      </c>
      <c r="C92" s="11">
        <v>0</v>
      </c>
    </row>
    <row r="93" spans="1:3" s="10" customFormat="1" x14ac:dyDescent="0.25">
      <c r="A93" s="7" t="s">
        <v>167</v>
      </c>
      <c r="B93" s="8" t="s">
        <v>168</v>
      </c>
      <c r="C93" s="11">
        <v>98562837</v>
      </c>
    </row>
    <row r="94" spans="1:3" s="10" customFormat="1" x14ac:dyDescent="0.25">
      <c r="A94" s="7" t="s">
        <v>0</v>
      </c>
      <c r="B94" s="8" t="s">
        <v>1</v>
      </c>
      <c r="C94" s="11">
        <v>23087449</v>
      </c>
    </row>
    <row r="95" spans="1:3" s="10" customFormat="1" x14ac:dyDescent="0.25">
      <c r="A95" s="7" t="s">
        <v>144</v>
      </c>
      <c r="B95" s="8" t="s">
        <v>145</v>
      </c>
      <c r="C95" s="11">
        <v>82847</v>
      </c>
    </row>
    <row r="96" spans="1:3" s="15" customFormat="1" x14ac:dyDescent="0.25">
      <c r="A96" s="104" t="s">
        <v>194</v>
      </c>
      <c r="B96" s="105"/>
      <c r="C96" s="14">
        <f>SUM(C3:C95)</f>
        <v>4678200708</v>
      </c>
    </row>
    <row r="97" spans="1:3" s="10" customFormat="1" x14ac:dyDescent="0.25">
      <c r="A97" s="7" t="s">
        <v>183</v>
      </c>
      <c r="B97" s="8" t="s">
        <v>184</v>
      </c>
      <c r="C97" s="11">
        <v>24747000</v>
      </c>
    </row>
    <row r="98" spans="1:3" s="10" customFormat="1" x14ac:dyDescent="0.25">
      <c r="A98" s="7" t="s">
        <v>4</v>
      </c>
      <c r="B98" s="8" t="s">
        <v>5</v>
      </c>
      <c r="C98" s="11">
        <v>0</v>
      </c>
    </row>
    <row r="99" spans="1:3" s="10" customFormat="1" x14ac:dyDescent="0.25">
      <c r="A99" s="7" t="s">
        <v>185</v>
      </c>
      <c r="B99" s="8" t="s">
        <v>186</v>
      </c>
      <c r="C99" s="11">
        <v>4902845</v>
      </c>
    </row>
    <row r="100" spans="1:3" s="15" customFormat="1" ht="15.75" thickBot="1" x14ac:dyDescent="0.3">
      <c r="A100" s="102" t="s">
        <v>195</v>
      </c>
      <c r="B100" s="103"/>
      <c r="C100" s="16">
        <f>C97+C98+C99</f>
        <v>29649845</v>
      </c>
    </row>
  </sheetData>
  <sortState ref="A1:C97">
    <sortCondition ref="A1:A97"/>
  </sortState>
  <mergeCells count="3">
    <mergeCell ref="A1:C1"/>
    <mergeCell ref="A100:B100"/>
    <mergeCell ref="A96:B96"/>
  </mergeCells>
  <pageMargins left="0.15748031496062992" right="0.15748031496062992" top="0.31496062992125984" bottom="0.31496062992125984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7.28515625" customWidth="1"/>
    <col min="2" max="2" width="46.5703125" style="24" customWidth="1"/>
    <col min="3" max="3" width="13.7109375" style="5" customWidth="1"/>
    <col min="4" max="4" width="19.140625" customWidth="1"/>
    <col min="5" max="5" width="10" customWidth="1"/>
    <col min="6" max="6" width="0" hidden="1" customWidth="1"/>
    <col min="7" max="7" width="1.5703125" hidden="1" customWidth="1"/>
  </cols>
  <sheetData>
    <row r="1" spans="1:6" x14ac:dyDescent="0.25">
      <c r="A1" s="100" t="s">
        <v>454</v>
      </c>
      <c r="B1" s="101"/>
      <c r="C1" s="101"/>
      <c r="D1" s="1"/>
      <c r="E1" s="1"/>
      <c r="F1" s="1"/>
    </row>
    <row r="2" spans="1:6" ht="60.75" customHeight="1" x14ac:dyDescent="0.25">
      <c r="A2" s="2" t="s">
        <v>191</v>
      </c>
      <c r="B2" s="3" t="s">
        <v>192</v>
      </c>
      <c r="C2" s="4" t="s">
        <v>215</v>
      </c>
      <c r="D2" s="31"/>
    </row>
    <row r="3" spans="1:6" s="10" customFormat="1" ht="30" x14ac:dyDescent="0.25">
      <c r="A3" s="7" t="s">
        <v>159</v>
      </c>
      <c r="B3" s="13" t="s">
        <v>160</v>
      </c>
      <c r="C3" s="11">
        <v>20131437</v>
      </c>
    </row>
    <row r="4" spans="1:6" s="10" customFormat="1" ht="30" x14ac:dyDescent="0.25">
      <c r="A4" s="7" t="s">
        <v>96</v>
      </c>
      <c r="B4" s="13" t="s">
        <v>97</v>
      </c>
      <c r="C4" s="11">
        <v>1150</v>
      </c>
    </row>
    <row r="5" spans="1:6" s="10" customFormat="1" x14ac:dyDescent="0.25">
      <c r="A5" s="7" t="s">
        <v>140</v>
      </c>
      <c r="B5" s="13" t="s">
        <v>141</v>
      </c>
      <c r="C5" s="11">
        <f>4365066</f>
        <v>4365066</v>
      </c>
    </row>
    <row r="6" spans="1:6" s="10" customFormat="1" ht="30" x14ac:dyDescent="0.25">
      <c r="A6" s="7" t="s">
        <v>187</v>
      </c>
      <c r="B6" s="13" t="s">
        <v>188</v>
      </c>
      <c r="C6" s="11">
        <v>1981663</v>
      </c>
    </row>
    <row r="7" spans="1:6" s="10" customFormat="1" x14ac:dyDescent="0.25">
      <c r="A7" s="7" t="s">
        <v>169</v>
      </c>
      <c r="B7" s="13" t="s">
        <v>170</v>
      </c>
      <c r="C7" s="11">
        <v>19941784</v>
      </c>
    </row>
    <row r="8" spans="1:6" s="10" customFormat="1" ht="30" x14ac:dyDescent="0.25">
      <c r="A8" s="7" t="s">
        <v>116</v>
      </c>
      <c r="B8" s="13" t="s">
        <v>117</v>
      </c>
      <c r="C8" s="11">
        <v>10820000</v>
      </c>
    </row>
    <row r="9" spans="1:6" s="10" customFormat="1" ht="30" x14ac:dyDescent="0.25">
      <c r="A9" s="7" t="s">
        <v>120</v>
      </c>
      <c r="B9" s="13" t="s">
        <v>121</v>
      </c>
      <c r="C9" s="11">
        <v>755128</v>
      </c>
    </row>
    <row r="10" spans="1:6" s="10" customFormat="1" x14ac:dyDescent="0.25">
      <c r="A10" s="7" t="s">
        <v>177</v>
      </c>
      <c r="B10" s="13" t="s">
        <v>178</v>
      </c>
      <c r="C10" s="11">
        <v>18000</v>
      </c>
    </row>
    <row r="11" spans="1:6" s="10" customFormat="1" ht="30" x14ac:dyDescent="0.25">
      <c r="A11" s="7" t="s">
        <v>28</v>
      </c>
      <c r="B11" s="13" t="s">
        <v>29</v>
      </c>
      <c r="C11" s="11">
        <v>8694463</v>
      </c>
    </row>
    <row r="12" spans="1:6" s="10" customFormat="1" ht="24" customHeight="1" x14ac:dyDescent="0.25">
      <c r="A12" s="7" t="s">
        <v>130</v>
      </c>
      <c r="B12" s="13" t="s">
        <v>131</v>
      </c>
      <c r="C12" s="11">
        <v>3427337</v>
      </c>
    </row>
    <row r="13" spans="1:6" s="10" customFormat="1" ht="30" x14ac:dyDescent="0.25">
      <c r="A13" s="7" t="s">
        <v>181</v>
      </c>
      <c r="B13" s="13" t="s">
        <v>182</v>
      </c>
      <c r="C13" s="11">
        <v>13630775</v>
      </c>
    </row>
    <row r="14" spans="1:6" s="10" customFormat="1" ht="30" x14ac:dyDescent="0.25">
      <c r="A14" s="7" t="s">
        <v>84</v>
      </c>
      <c r="B14" s="13" t="s">
        <v>85</v>
      </c>
      <c r="C14" s="11">
        <v>138044</v>
      </c>
    </row>
    <row r="15" spans="1:6" s="10" customFormat="1" x14ac:dyDescent="0.25">
      <c r="A15" s="7" t="s">
        <v>167</v>
      </c>
      <c r="B15" s="13" t="s">
        <v>168</v>
      </c>
      <c r="C15" s="11">
        <v>1681350</v>
      </c>
    </row>
    <row r="16" spans="1:6" s="15" customFormat="1" ht="15.75" thickBot="1" x14ac:dyDescent="0.3">
      <c r="A16" s="102" t="s">
        <v>208</v>
      </c>
      <c r="B16" s="103"/>
      <c r="C16" s="16">
        <f>SUM(C3:C15)</f>
        <v>85586197</v>
      </c>
    </row>
  </sheetData>
  <mergeCells count="2">
    <mergeCell ref="A1:C1"/>
    <mergeCell ref="A16:B16"/>
  </mergeCells>
  <printOptions horizontalCentered="1" verticalCentered="1"/>
  <pageMargins left="0.19685039370078741" right="0.23622047244094491" top="0.31496062992125984" bottom="0.43307086614173229" header="0.15748031496062992" footer="0.31496062992125984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" sqref="A2"/>
    </sheetView>
  </sheetViews>
  <sheetFormatPr defaultRowHeight="15" x14ac:dyDescent="0.25"/>
  <cols>
    <col min="2" max="2" width="58.28515625" style="24" customWidth="1"/>
    <col min="3" max="3" width="12.85546875" style="5" customWidth="1"/>
  </cols>
  <sheetData>
    <row r="1" spans="1:5" x14ac:dyDescent="0.25">
      <c r="A1" s="100" t="s">
        <v>455</v>
      </c>
      <c r="B1" s="101"/>
      <c r="C1" s="106"/>
      <c r="D1" s="1"/>
      <c r="E1" s="1"/>
    </row>
    <row r="2" spans="1:5" ht="45" x14ac:dyDescent="0.25">
      <c r="A2" s="2" t="s">
        <v>191</v>
      </c>
      <c r="B2" s="3" t="s">
        <v>192</v>
      </c>
      <c r="C2" s="80" t="s">
        <v>215</v>
      </c>
    </row>
    <row r="3" spans="1:5" s="10" customFormat="1" ht="30" x14ac:dyDescent="0.25">
      <c r="A3" s="7" t="s">
        <v>159</v>
      </c>
      <c r="B3" s="13" t="s">
        <v>160</v>
      </c>
      <c r="C3" s="12">
        <v>465822</v>
      </c>
    </row>
    <row r="4" spans="1:5" s="10" customFormat="1" x14ac:dyDescent="0.25">
      <c r="A4" s="7" t="s">
        <v>173</v>
      </c>
      <c r="B4" s="13" t="s">
        <v>174</v>
      </c>
      <c r="C4" s="12">
        <v>193050</v>
      </c>
    </row>
    <row r="5" spans="1:5" s="10" customFormat="1" x14ac:dyDescent="0.25">
      <c r="A5" s="7" t="s">
        <v>187</v>
      </c>
      <c r="B5" s="13" t="s">
        <v>188</v>
      </c>
      <c r="C5" s="12">
        <v>1050986</v>
      </c>
    </row>
    <row r="6" spans="1:5" s="10" customFormat="1" x14ac:dyDescent="0.25">
      <c r="A6" s="7" t="s">
        <v>163</v>
      </c>
      <c r="B6" s="13" t="s">
        <v>164</v>
      </c>
      <c r="C6" s="12">
        <v>3048742</v>
      </c>
    </row>
    <row r="7" spans="1:5" s="10" customFormat="1" x14ac:dyDescent="0.25">
      <c r="A7" s="7" t="s">
        <v>177</v>
      </c>
      <c r="B7" s="13" t="s">
        <v>178</v>
      </c>
      <c r="C7" s="12">
        <v>1500</v>
      </c>
    </row>
    <row r="8" spans="1:5" s="10" customFormat="1" x14ac:dyDescent="0.25">
      <c r="A8" s="7" t="s">
        <v>130</v>
      </c>
      <c r="B8" s="13" t="s">
        <v>131</v>
      </c>
      <c r="C8" s="12">
        <v>82115116</v>
      </c>
    </row>
    <row r="9" spans="1:5" s="10" customFormat="1" x14ac:dyDescent="0.25">
      <c r="A9" s="7" t="s">
        <v>181</v>
      </c>
      <c r="B9" s="13" t="s">
        <v>182</v>
      </c>
      <c r="C9" s="12">
        <v>40662978</v>
      </c>
    </row>
    <row r="10" spans="1:5" s="10" customFormat="1" x14ac:dyDescent="0.25">
      <c r="A10" s="7" t="s">
        <v>118</v>
      </c>
      <c r="B10" s="13" t="s">
        <v>119</v>
      </c>
      <c r="C10" s="12">
        <v>28349104</v>
      </c>
    </row>
    <row r="11" spans="1:5" s="10" customFormat="1" x14ac:dyDescent="0.25">
      <c r="A11" s="7" t="s">
        <v>84</v>
      </c>
      <c r="B11" s="13" t="s">
        <v>85</v>
      </c>
      <c r="C11" s="12">
        <v>591334</v>
      </c>
    </row>
    <row r="12" spans="1:5" s="10" customFormat="1" x14ac:dyDescent="0.25">
      <c r="A12" s="7" t="s">
        <v>8</v>
      </c>
      <c r="B12" s="13" t="s">
        <v>9</v>
      </c>
      <c r="C12" s="12">
        <v>4747322</v>
      </c>
    </row>
    <row r="13" spans="1:5" s="10" customFormat="1" x14ac:dyDescent="0.25">
      <c r="A13" s="7" t="s">
        <v>50</v>
      </c>
      <c r="B13" s="13" t="s">
        <v>51</v>
      </c>
      <c r="C13" s="12">
        <v>28100</v>
      </c>
    </row>
    <row r="14" spans="1:5" s="15" customFormat="1" ht="15.75" thickBot="1" x14ac:dyDescent="0.3">
      <c r="A14" s="102" t="s">
        <v>208</v>
      </c>
      <c r="B14" s="103"/>
      <c r="C14" s="81">
        <f>SUM(C3:C13)</f>
        <v>161254054</v>
      </c>
    </row>
  </sheetData>
  <mergeCells count="2">
    <mergeCell ref="A1:C1"/>
    <mergeCell ref="A14:B14"/>
  </mergeCells>
  <pageMargins left="0.23622047244094491" right="0.27" top="0.27" bottom="0.32" header="0.17" footer="0.21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5" x14ac:dyDescent="0.25"/>
  <cols>
    <col min="2" max="2" width="54.5703125" customWidth="1"/>
    <col min="3" max="3" width="16.7109375" style="5" customWidth="1"/>
  </cols>
  <sheetData>
    <row r="1" spans="1:5" x14ac:dyDescent="0.25">
      <c r="A1" s="100" t="s">
        <v>456</v>
      </c>
      <c r="B1" s="101"/>
      <c r="C1" s="106"/>
      <c r="D1" s="1"/>
      <c r="E1" s="1"/>
    </row>
    <row r="2" spans="1:5" ht="45" x14ac:dyDescent="0.25">
      <c r="A2" s="2" t="s">
        <v>191</v>
      </c>
      <c r="B2" s="3" t="s">
        <v>192</v>
      </c>
      <c r="C2" s="80" t="s">
        <v>215</v>
      </c>
    </row>
    <row r="3" spans="1:5" s="10" customFormat="1" x14ac:dyDescent="0.25">
      <c r="A3" s="7" t="s">
        <v>142</v>
      </c>
      <c r="B3" s="8" t="s">
        <v>143</v>
      </c>
      <c r="C3" s="12">
        <v>30746783</v>
      </c>
    </row>
    <row r="4" spans="1:5" s="15" customFormat="1" ht="15.75" thickBot="1" x14ac:dyDescent="0.3">
      <c r="A4" s="102" t="s">
        <v>208</v>
      </c>
      <c r="B4" s="103"/>
      <c r="C4" s="81">
        <f>SUM(C3:C3)</f>
        <v>30746783</v>
      </c>
    </row>
  </sheetData>
  <mergeCells count="2">
    <mergeCell ref="A1:C1"/>
    <mergeCell ref="A4:B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"/>
    </sheetView>
  </sheetViews>
  <sheetFormatPr defaultRowHeight="15" x14ac:dyDescent="0.25"/>
  <cols>
    <col min="1" max="1" width="9.140625" style="10"/>
    <col min="2" max="2" width="61.42578125" style="10" customWidth="1"/>
    <col min="3" max="3" width="17.5703125" style="94" customWidth="1"/>
    <col min="4" max="16384" width="9.140625" style="10"/>
  </cols>
  <sheetData>
    <row r="1" spans="1:5" x14ac:dyDescent="0.25">
      <c r="A1" s="107" t="s">
        <v>457</v>
      </c>
      <c r="B1" s="108"/>
      <c r="C1" s="109"/>
      <c r="D1" s="93"/>
      <c r="E1" s="93"/>
    </row>
    <row r="2" spans="1:5" ht="45" x14ac:dyDescent="0.25">
      <c r="A2" s="32" t="s">
        <v>191</v>
      </c>
      <c r="B2" s="33" t="s">
        <v>192</v>
      </c>
      <c r="C2" s="82" t="s">
        <v>215</v>
      </c>
    </row>
    <row r="3" spans="1:5" x14ac:dyDescent="0.25">
      <c r="A3" s="7" t="s">
        <v>136</v>
      </c>
      <c r="B3" s="8" t="s">
        <v>137</v>
      </c>
      <c r="C3" s="12">
        <v>155080201</v>
      </c>
    </row>
    <row r="4" spans="1:5" x14ac:dyDescent="0.25">
      <c r="A4" s="7" t="s">
        <v>120</v>
      </c>
      <c r="B4" s="8" t="s">
        <v>121</v>
      </c>
      <c r="C4" s="12">
        <v>17308989</v>
      </c>
    </row>
    <row r="5" spans="1:5" s="15" customFormat="1" ht="15.75" thickBot="1" x14ac:dyDescent="0.3">
      <c r="A5" s="102" t="s">
        <v>208</v>
      </c>
      <c r="B5" s="103"/>
      <c r="C5" s="81">
        <f>SUM(C3:C4)</f>
        <v>172389190</v>
      </c>
    </row>
  </sheetData>
  <mergeCells count="2">
    <mergeCell ref="A1:C1"/>
    <mergeCell ref="A5:B5"/>
  </mergeCells>
  <pageMargins left="0.70866141732283472" right="0.22" top="0.74803149606299213" bottom="0.74803149606299213" header="0.31496062992125984" footer="0.31496062992125984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zoomScale="145" zoomScaleNormal="145" workbookViewId="0">
      <pane xSplit="2" ySplit="6" topLeftCell="C94" activePane="bottomRight" state="frozen"/>
      <selection pane="topRight" activeCell="C1" sqref="C1"/>
      <selection pane="bottomLeft" activeCell="A7" sqref="A7"/>
      <selection pane="bottomRight" activeCell="C120" sqref="C120"/>
    </sheetView>
  </sheetViews>
  <sheetFormatPr defaultRowHeight="9" x14ac:dyDescent="0.15"/>
  <cols>
    <col min="1" max="1" width="3.5703125" style="54" bestFit="1" customWidth="1"/>
    <col min="2" max="2" width="48.85546875" style="48" customWidth="1"/>
    <col min="3" max="3" width="8.5703125" style="36" customWidth="1"/>
    <col min="4" max="250" width="9.140625" style="36"/>
    <col min="251" max="251" width="3.5703125" style="36" bestFit="1" customWidth="1"/>
    <col min="252" max="252" width="48.85546875" style="36" customWidth="1"/>
    <col min="253" max="257" width="6.5703125" style="36" bestFit="1" customWidth="1"/>
    <col min="258" max="258" width="12.7109375" style="36" bestFit="1" customWidth="1"/>
    <col min="259" max="259" width="11" style="36" bestFit="1" customWidth="1"/>
    <col min="260" max="506" width="9.140625" style="36"/>
    <col min="507" max="507" width="3.5703125" style="36" bestFit="1" customWidth="1"/>
    <col min="508" max="508" width="48.85546875" style="36" customWidth="1"/>
    <col min="509" max="513" width="6.5703125" style="36" bestFit="1" customWidth="1"/>
    <col min="514" max="514" width="12.7109375" style="36" bestFit="1" customWidth="1"/>
    <col min="515" max="515" width="11" style="36" bestFit="1" customWidth="1"/>
    <col min="516" max="762" width="9.140625" style="36"/>
    <col min="763" max="763" width="3.5703125" style="36" bestFit="1" customWidth="1"/>
    <col min="764" max="764" width="48.85546875" style="36" customWidth="1"/>
    <col min="765" max="769" width="6.5703125" style="36" bestFit="1" customWidth="1"/>
    <col min="770" max="770" width="12.7109375" style="36" bestFit="1" customWidth="1"/>
    <col min="771" max="771" width="11" style="36" bestFit="1" customWidth="1"/>
    <col min="772" max="1018" width="9.140625" style="36"/>
    <col min="1019" max="1019" width="3.5703125" style="36" bestFit="1" customWidth="1"/>
    <col min="1020" max="1020" width="48.85546875" style="36" customWidth="1"/>
    <col min="1021" max="1025" width="6.5703125" style="36" bestFit="1" customWidth="1"/>
    <col min="1026" max="1026" width="12.7109375" style="36" bestFit="1" customWidth="1"/>
    <col min="1027" max="1027" width="11" style="36" bestFit="1" customWidth="1"/>
    <col min="1028" max="1274" width="9.140625" style="36"/>
    <col min="1275" max="1275" width="3.5703125" style="36" bestFit="1" customWidth="1"/>
    <col min="1276" max="1276" width="48.85546875" style="36" customWidth="1"/>
    <col min="1277" max="1281" width="6.5703125" style="36" bestFit="1" customWidth="1"/>
    <col min="1282" max="1282" width="12.7109375" style="36" bestFit="1" customWidth="1"/>
    <col min="1283" max="1283" width="11" style="36" bestFit="1" customWidth="1"/>
    <col min="1284" max="1530" width="9.140625" style="36"/>
    <col min="1531" max="1531" width="3.5703125" style="36" bestFit="1" customWidth="1"/>
    <col min="1532" max="1532" width="48.85546875" style="36" customWidth="1"/>
    <col min="1533" max="1537" width="6.5703125" style="36" bestFit="1" customWidth="1"/>
    <col min="1538" max="1538" width="12.7109375" style="36" bestFit="1" customWidth="1"/>
    <col min="1539" max="1539" width="11" style="36" bestFit="1" customWidth="1"/>
    <col min="1540" max="1786" width="9.140625" style="36"/>
    <col min="1787" max="1787" width="3.5703125" style="36" bestFit="1" customWidth="1"/>
    <col min="1788" max="1788" width="48.85546875" style="36" customWidth="1"/>
    <col min="1789" max="1793" width="6.5703125" style="36" bestFit="1" customWidth="1"/>
    <col min="1794" max="1794" width="12.7109375" style="36" bestFit="1" customWidth="1"/>
    <col min="1795" max="1795" width="11" style="36" bestFit="1" customWidth="1"/>
    <col min="1796" max="2042" width="9.140625" style="36"/>
    <col min="2043" max="2043" width="3.5703125" style="36" bestFit="1" customWidth="1"/>
    <col min="2044" max="2044" width="48.85546875" style="36" customWidth="1"/>
    <col min="2045" max="2049" width="6.5703125" style="36" bestFit="1" customWidth="1"/>
    <col min="2050" max="2050" width="12.7109375" style="36" bestFit="1" customWidth="1"/>
    <col min="2051" max="2051" width="11" style="36" bestFit="1" customWidth="1"/>
    <col min="2052" max="2298" width="9.140625" style="36"/>
    <col min="2299" max="2299" width="3.5703125" style="36" bestFit="1" customWidth="1"/>
    <col min="2300" max="2300" width="48.85546875" style="36" customWidth="1"/>
    <col min="2301" max="2305" width="6.5703125" style="36" bestFit="1" customWidth="1"/>
    <col min="2306" max="2306" width="12.7109375" style="36" bestFit="1" customWidth="1"/>
    <col min="2307" max="2307" width="11" style="36" bestFit="1" customWidth="1"/>
    <col min="2308" max="2554" width="9.140625" style="36"/>
    <col min="2555" max="2555" width="3.5703125" style="36" bestFit="1" customWidth="1"/>
    <col min="2556" max="2556" width="48.85546875" style="36" customWidth="1"/>
    <col min="2557" max="2561" width="6.5703125" style="36" bestFit="1" customWidth="1"/>
    <col min="2562" max="2562" width="12.7109375" style="36" bestFit="1" customWidth="1"/>
    <col min="2563" max="2563" width="11" style="36" bestFit="1" customWidth="1"/>
    <col min="2564" max="2810" width="9.140625" style="36"/>
    <col min="2811" max="2811" width="3.5703125" style="36" bestFit="1" customWidth="1"/>
    <col min="2812" max="2812" width="48.85546875" style="36" customWidth="1"/>
    <col min="2813" max="2817" width="6.5703125" style="36" bestFit="1" customWidth="1"/>
    <col min="2818" max="2818" width="12.7109375" style="36" bestFit="1" customWidth="1"/>
    <col min="2819" max="2819" width="11" style="36" bestFit="1" customWidth="1"/>
    <col min="2820" max="3066" width="9.140625" style="36"/>
    <col min="3067" max="3067" width="3.5703125" style="36" bestFit="1" customWidth="1"/>
    <col min="3068" max="3068" width="48.85546875" style="36" customWidth="1"/>
    <col min="3069" max="3073" width="6.5703125" style="36" bestFit="1" customWidth="1"/>
    <col min="3074" max="3074" width="12.7109375" style="36" bestFit="1" customWidth="1"/>
    <col min="3075" max="3075" width="11" style="36" bestFit="1" customWidth="1"/>
    <col min="3076" max="3322" width="9.140625" style="36"/>
    <col min="3323" max="3323" width="3.5703125" style="36" bestFit="1" customWidth="1"/>
    <col min="3324" max="3324" width="48.85546875" style="36" customWidth="1"/>
    <col min="3325" max="3329" width="6.5703125" style="36" bestFit="1" customWidth="1"/>
    <col min="3330" max="3330" width="12.7109375" style="36" bestFit="1" customWidth="1"/>
    <col min="3331" max="3331" width="11" style="36" bestFit="1" customWidth="1"/>
    <col min="3332" max="3578" width="9.140625" style="36"/>
    <col min="3579" max="3579" width="3.5703125" style="36" bestFit="1" customWidth="1"/>
    <col min="3580" max="3580" width="48.85546875" style="36" customWidth="1"/>
    <col min="3581" max="3585" width="6.5703125" style="36" bestFit="1" customWidth="1"/>
    <col min="3586" max="3586" width="12.7109375" style="36" bestFit="1" customWidth="1"/>
    <col min="3587" max="3587" width="11" style="36" bestFit="1" customWidth="1"/>
    <col min="3588" max="3834" width="9.140625" style="36"/>
    <col min="3835" max="3835" width="3.5703125" style="36" bestFit="1" customWidth="1"/>
    <col min="3836" max="3836" width="48.85546875" style="36" customWidth="1"/>
    <col min="3837" max="3841" width="6.5703125" style="36" bestFit="1" customWidth="1"/>
    <col min="3842" max="3842" width="12.7109375" style="36" bestFit="1" customWidth="1"/>
    <col min="3843" max="3843" width="11" style="36" bestFit="1" customWidth="1"/>
    <col min="3844" max="4090" width="9.140625" style="36"/>
    <col min="4091" max="4091" width="3.5703125" style="36" bestFit="1" customWidth="1"/>
    <col min="4092" max="4092" width="48.85546875" style="36" customWidth="1"/>
    <col min="4093" max="4097" width="6.5703125" style="36" bestFit="1" customWidth="1"/>
    <col min="4098" max="4098" width="12.7109375" style="36" bestFit="1" customWidth="1"/>
    <col min="4099" max="4099" width="11" style="36" bestFit="1" customWidth="1"/>
    <col min="4100" max="4346" width="9.140625" style="36"/>
    <col min="4347" max="4347" width="3.5703125" style="36" bestFit="1" customWidth="1"/>
    <col min="4348" max="4348" width="48.85546875" style="36" customWidth="1"/>
    <col min="4349" max="4353" width="6.5703125" style="36" bestFit="1" customWidth="1"/>
    <col min="4354" max="4354" width="12.7109375" style="36" bestFit="1" customWidth="1"/>
    <col min="4355" max="4355" width="11" style="36" bestFit="1" customWidth="1"/>
    <col min="4356" max="4602" width="9.140625" style="36"/>
    <col min="4603" max="4603" width="3.5703125" style="36" bestFit="1" customWidth="1"/>
    <col min="4604" max="4604" width="48.85546875" style="36" customWidth="1"/>
    <col min="4605" max="4609" width="6.5703125" style="36" bestFit="1" customWidth="1"/>
    <col min="4610" max="4610" width="12.7109375" style="36" bestFit="1" customWidth="1"/>
    <col min="4611" max="4611" width="11" style="36" bestFit="1" customWidth="1"/>
    <col min="4612" max="4858" width="9.140625" style="36"/>
    <col min="4859" max="4859" width="3.5703125" style="36" bestFit="1" customWidth="1"/>
    <col min="4860" max="4860" width="48.85546875" style="36" customWidth="1"/>
    <col min="4861" max="4865" width="6.5703125" style="36" bestFit="1" customWidth="1"/>
    <col min="4866" max="4866" width="12.7109375" style="36" bestFit="1" customWidth="1"/>
    <col min="4867" max="4867" width="11" style="36" bestFit="1" customWidth="1"/>
    <col min="4868" max="5114" width="9.140625" style="36"/>
    <col min="5115" max="5115" width="3.5703125" style="36" bestFit="1" customWidth="1"/>
    <col min="5116" max="5116" width="48.85546875" style="36" customWidth="1"/>
    <col min="5117" max="5121" width="6.5703125" style="36" bestFit="1" customWidth="1"/>
    <col min="5122" max="5122" width="12.7109375" style="36" bestFit="1" customWidth="1"/>
    <col min="5123" max="5123" width="11" style="36" bestFit="1" customWidth="1"/>
    <col min="5124" max="5370" width="9.140625" style="36"/>
    <col min="5371" max="5371" width="3.5703125" style="36" bestFit="1" customWidth="1"/>
    <col min="5372" max="5372" width="48.85546875" style="36" customWidth="1"/>
    <col min="5373" max="5377" width="6.5703125" style="36" bestFit="1" customWidth="1"/>
    <col min="5378" max="5378" width="12.7109375" style="36" bestFit="1" customWidth="1"/>
    <col min="5379" max="5379" width="11" style="36" bestFit="1" customWidth="1"/>
    <col min="5380" max="5626" width="9.140625" style="36"/>
    <col min="5627" max="5627" width="3.5703125" style="36" bestFit="1" customWidth="1"/>
    <col min="5628" max="5628" width="48.85546875" style="36" customWidth="1"/>
    <col min="5629" max="5633" width="6.5703125" style="36" bestFit="1" customWidth="1"/>
    <col min="5634" max="5634" width="12.7109375" style="36" bestFit="1" customWidth="1"/>
    <col min="5635" max="5635" width="11" style="36" bestFit="1" customWidth="1"/>
    <col min="5636" max="5882" width="9.140625" style="36"/>
    <col min="5883" max="5883" width="3.5703125" style="36" bestFit="1" customWidth="1"/>
    <col min="5884" max="5884" width="48.85546875" style="36" customWidth="1"/>
    <col min="5885" max="5889" width="6.5703125" style="36" bestFit="1" customWidth="1"/>
    <col min="5890" max="5890" width="12.7109375" style="36" bestFit="1" customWidth="1"/>
    <col min="5891" max="5891" width="11" style="36" bestFit="1" customWidth="1"/>
    <col min="5892" max="6138" width="9.140625" style="36"/>
    <col min="6139" max="6139" width="3.5703125" style="36" bestFit="1" customWidth="1"/>
    <col min="6140" max="6140" width="48.85546875" style="36" customWidth="1"/>
    <col min="6141" max="6145" width="6.5703125" style="36" bestFit="1" customWidth="1"/>
    <col min="6146" max="6146" width="12.7109375" style="36" bestFit="1" customWidth="1"/>
    <col min="6147" max="6147" width="11" style="36" bestFit="1" customWidth="1"/>
    <col min="6148" max="6394" width="9.140625" style="36"/>
    <col min="6395" max="6395" width="3.5703125" style="36" bestFit="1" customWidth="1"/>
    <col min="6396" max="6396" width="48.85546875" style="36" customWidth="1"/>
    <col min="6397" max="6401" width="6.5703125" style="36" bestFit="1" customWidth="1"/>
    <col min="6402" max="6402" width="12.7109375" style="36" bestFit="1" customWidth="1"/>
    <col min="6403" max="6403" width="11" style="36" bestFit="1" customWidth="1"/>
    <col min="6404" max="6650" width="9.140625" style="36"/>
    <col min="6651" max="6651" width="3.5703125" style="36" bestFit="1" customWidth="1"/>
    <col min="6652" max="6652" width="48.85546875" style="36" customWidth="1"/>
    <col min="6653" max="6657" width="6.5703125" style="36" bestFit="1" customWidth="1"/>
    <col min="6658" max="6658" width="12.7109375" style="36" bestFit="1" customWidth="1"/>
    <col min="6659" max="6659" width="11" style="36" bestFit="1" customWidth="1"/>
    <col min="6660" max="6906" width="9.140625" style="36"/>
    <col min="6907" max="6907" width="3.5703125" style="36" bestFit="1" customWidth="1"/>
    <col min="6908" max="6908" width="48.85546875" style="36" customWidth="1"/>
    <col min="6909" max="6913" width="6.5703125" style="36" bestFit="1" customWidth="1"/>
    <col min="6914" max="6914" width="12.7109375" style="36" bestFit="1" customWidth="1"/>
    <col min="6915" max="6915" width="11" style="36" bestFit="1" customWidth="1"/>
    <col min="6916" max="7162" width="9.140625" style="36"/>
    <col min="7163" max="7163" width="3.5703125" style="36" bestFit="1" customWidth="1"/>
    <col min="7164" max="7164" width="48.85546875" style="36" customWidth="1"/>
    <col min="7165" max="7169" width="6.5703125" style="36" bestFit="1" customWidth="1"/>
    <col min="7170" max="7170" width="12.7109375" style="36" bestFit="1" customWidth="1"/>
    <col min="7171" max="7171" width="11" style="36" bestFit="1" customWidth="1"/>
    <col min="7172" max="7418" width="9.140625" style="36"/>
    <col min="7419" max="7419" width="3.5703125" style="36" bestFit="1" customWidth="1"/>
    <col min="7420" max="7420" width="48.85546875" style="36" customWidth="1"/>
    <col min="7421" max="7425" width="6.5703125" style="36" bestFit="1" customWidth="1"/>
    <col min="7426" max="7426" width="12.7109375" style="36" bestFit="1" customWidth="1"/>
    <col min="7427" max="7427" width="11" style="36" bestFit="1" customWidth="1"/>
    <col min="7428" max="7674" width="9.140625" style="36"/>
    <col min="7675" max="7675" width="3.5703125" style="36" bestFit="1" customWidth="1"/>
    <col min="7676" max="7676" width="48.85546875" style="36" customWidth="1"/>
    <col min="7677" max="7681" width="6.5703125" style="36" bestFit="1" customWidth="1"/>
    <col min="7682" max="7682" width="12.7109375" style="36" bestFit="1" customWidth="1"/>
    <col min="7683" max="7683" width="11" style="36" bestFit="1" customWidth="1"/>
    <col min="7684" max="7930" width="9.140625" style="36"/>
    <col min="7931" max="7931" width="3.5703125" style="36" bestFit="1" customWidth="1"/>
    <col min="7932" max="7932" width="48.85546875" style="36" customWidth="1"/>
    <col min="7933" max="7937" width="6.5703125" style="36" bestFit="1" customWidth="1"/>
    <col min="7938" max="7938" width="12.7109375" style="36" bestFit="1" customWidth="1"/>
    <col min="7939" max="7939" width="11" style="36" bestFit="1" customWidth="1"/>
    <col min="7940" max="8186" width="9.140625" style="36"/>
    <col min="8187" max="8187" width="3.5703125" style="36" bestFit="1" customWidth="1"/>
    <col min="8188" max="8188" width="48.85546875" style="36" customWidth="1"/>
    <col min="8189" max="8193" width="6.5703125" style="36" bestFit="1" customWidth="1"/>
    <col min="8194" max="8194" width="12.7109375" style="36" bestFit="1" customWidth="1"/>
    <col min="8195" max="8195" width="11" style="36" bestFit="1" customWidth="1"/>
    <col min="8196" max="8442" width="9.140625" style="36"/>
    <col min="8443" max="8443" width="3.5703125" style="36" bestFit="1" customWidth="1"/>
    <col min="8444" max="8444" width="48.85546875" style="36" customWidth="1"/>
    <col min="8445" max="8449" width="6.5703125" style="36" bestFit="1" customWidth="1"/>
    <col min="8450" max="8450" width="12.7109375" style="36" bestFit="1" customWidth="1"/>
    <col min="8451" max="8451" width="11" style="36" bestFit="1" customWidth="1"/>
    <col min="8452" max="8698" width="9.140625" style="36"/>
    <col min="8699" max="8699" width="3.5703125" style="36" bestFit="1" customWidth="1"/>
    <col min="8700" max="8700" width="48.85546875" style="36" customWidth="1"/>
    <col min="8701" max="8705" width="6.5703125" style="36" bestFit="1" customWidth="1"/>
    <col min="8706" max="8706" width="12.7109375" style="36" bestFit="1" customWidth="1"/>
    <col min="8707" max="8707" width="11" style="36" bestFit="1" customWidth="1"/>
    <col min="8708" max="8954" width="9.140625" style="36"/>
    <col min="8955" max="8955" width="3.5703125" style="36" bestFit="1" customWidth="1"/>
    <col min="8956" max="8956" width="48.85546875" style="36" customWidth="1"/>
    <col min="8957" max="8961" width="6.5703125" style="36" bestFit="1" customWidth="1"/>
    <col min="8962" max="8962" width="12.7109375" style="36" bestFit="1" customWidth="1"/>
    <col min="8963" max="8963" width="11" style="36" bestFit="1" customWidth="1"/>
    <col min="8964" max="9210" width="9.140625" style="36"/>
    <col min="9211" max="9211" width="3.5703125" style="36" bestFit="1" customWidth="1"/>
    <col min="9212" max="9212" width="48.85546875" style="36" customWidth="1"/>
    <col min="9213" max="9217" width="6.5703125" style="36" bestFit="1" customWidth="1"/>
    <col min="9218" max="9218" width="12.7109375" style="36" bestFit="1" customWidth="1"/>
    <col min="9219" max="9219" width="11" style="36" bestFit="1" customWidth="1"/>
    <col min="9220" max="9466" width="9.140625" style="36"/>
    <col min="9467" max="9467" width="3.5703125" style="36" bestFit="1" customWidth="1"/>
    <col min="9468" max="9468" width="48.85546875" style="36" customWidth="1"/>
    <col min="9469" max="9473" width="6.5703125" style="36" bestFit="1" customWidth="1"/>
    <col min="9474" max="9474" width="12.7109375" style="36" bestFit="1" customWidth="1"/>
    <col min="9475" max="9475" width="11" style="36" bestFit="1" customWidth="1"/>
    <col min="9476" max="9722" width="9.140625" style="36"/>
    <col min="9723" max="9723" width="3.5703125" style="36" bestFit="1" customWidth="1"/>
    <col min="9724" max="9724" width="48.85546875" style="36" customWidth="1"/>
    <col min="9725" max="9729" width="6.5703125" style="36" bestFit="1" customWidth="1"/>
    <col min="9730" max="9730" width="12.7109375" style="36" bestFit="1" customWidth="1"/>
    <col min="9731" max="9731" width="11" style="36" bestFit="1" customWidth="1"/>
    <col min="9732" max="9978" width="9.140625" style="36"/>
    <col min="9979" max="9979" width="3.5703125" style="36" bestFit="1" customWidth="1"/>
    <col min="9980" max="9980" width="48.85546875" style="36" customWidth="1"/>
    <col min="9981" max="9985" width="6.5703125" style="36" bestFit="1" customWidth="1"/>
    <col min="9986" max="9986" width="12.7109375" style="36" bestFit="1" customWidth="1"/>
    <col min="9987" max="9987" width="11" style="36" bestFit="1" customWidth="1"/>
    <col min="9988" max="10234" width="9.140625" style="36"/>
    <col min="10235" max="10235" width="3.5703125" style="36" bestFit="1" customWidth="1"/>
    <col min="10236" max="10236" width="48.85546875" style="36" customWidth="1"/>
    <col min="10237" max="10241" width="6.5703125" style="36" bestFit="1" customWidth="1"/>
    <col min="10242" max="10242" width="12.7109375" style="36" bestFit="1" customWidth="1"/>
    <col min="10243" max="10243" width="11" style="36" bestFit="1" customWidth="1"/>
    <col min="10244" max="10490" width="9.140625" style="36"/>
    <col min="10491" max="10491" width="3.5703125" style="36" bestFit="1" customWidth="1"/>
    <col min="10492" max="10492" width="48.85546875" style="36" customWidth="1"/>
    <col min="10493" max="10497" width="6.5703125" style="36" bestFit="1" customWidth="1"/>
    <col min="10498" max="10498" width="12.7109375" style="36" bestFit="1" customWidth="1"/>
    <col min="10499" max="10499" width="11" style="36" bestFit="1" customWidth="1"/>
    <col min="10500" max="10746" width="9.140625" style="36"/>
    <col min="10747" max="10747" width="3.5703125" style="36" bestFit="1" customWidth="1"/>
    <col min="10748" max="10748" width="48.85546875" style="36" customWidth="1"/>
    <col min="10749" max="10753" width="6.5703125" style="36" bestFit="1" customWidth="1"/>
    <col min="10754" max="10754" width="12.7109375" style="36" bestFit="1" customWidth="1"/>
    <col min="10755" max="10755" width="11" style="36" bestFit="1" customWidth="1"/>
    <col min="10756" max="11002" width="9.140625" style="36"/>
    <col min="11003" max="11003" width="3.5703125" style="36" bestFit="1" customWidth="1"/>
    <col min="11004" max="11004" width="48.85546875" style="36" customWidth="1"/>
    <col min="11005" max="11009" width="6.5703125" style="36" bestFit="1" customWidth="1"/>
    <col min="11010" max="11010" width="12.7109375" style="36" bestFit="1" customWidth="1"/>
    <col min="11011" max="11011" width="11" style="36" bestFit="1" customWidth="1"/>
    <col min="11012" max="11258" width="9.140625" style="36"/>
    <col min="11259" max="11259" width="3.5703125" style="36" bestFit="1" customWidth="1"/>
    <col min="11260" max="11260" width="48.85546875" style="36" customWidth="1"/>
    <col min="11261" max="11265" width="6.5703125" style="36" bestFit="1" customWidth="1"/>
    <col min="11266" max="11266" width="12.7109375" style="36" bestFit="1" customWidth="1"/>
    <col min="11267" max="11267" width="11" style="36" bestFit="1" customWidth="1"/>
    <col min="11268" max="11514" width="9.140625" style="36"/>
    <col min="11515" max="11515" width="3.5703125" style="36" bestFit="1" customWidth="1"/>
    <col min="11516" max="11516" width="48.85546875" style="36" customWidth="1"/>
    <col min="11517" max="11521" width="6.5703125" style="36" bestFit="1" customWidth="1"/>
    <col min="11522" max="11522" width="12.7109375" style="36" bestFit="1" customWidth="1"/>
    <col min="11523" max="11523" width="11" style="36" bestFit="1" customWidth="1"/>
    <col min="11524" max="11770" width="9.140625" style="36"/>
    <col min="11771" max="11771" width="3.5703125" style="36" bestFit="1" customWidth="1"/>
    <col min="11772" max="11772" width="48.85546875" style="36" customWidth="1"/>
    <col min="11773" max="11777" width="6.5703125" style="36" bestFit="1" customWidth="1"/>
    <col min="11778" max="11778" width="12.7109375" style="36" bestFit="1" customWidth="1"/>
    <col min="11779" max="11779" width="11" style="36" bestFit="1" customWidth="1"/>
    <col min="11780" max="12026" width="9.140625" style="36"/>
    <col min="12027" max="12027" width="3.5703125" style="36" bestFit="1" customWidth="1"/>
    <col min="12028" max="12028" width="48.85546875" style="36" customWidth="1"/>
    <col min="12029" max="12033" width="6.5703125" style="36" bestFit="1" customWidth="1"/>
    <col min="12034" max="12034" width="12.7109375" style="36" bestFit="1" customWidth="1"/>
    <col min="12035" max="12035" width="11" style="36" bestFit="1" customWidth="1"/>
    <col min="12036" max="12282" width="9.140625" style="36"/>
    <col min="12283" max="12283" width="3.5703125" style="36" bestFit="1" customWidth="1"/>
    <col min="12284" max="12284" width="48.85546875" style="36" customWidth="1"/>
    <col min="12285" max="12289" width="6.5703125" style="36" bestFit="1" customWidth="1"/>
    <col min="12290" max="12290" width="12.7109375" style="36" bestFit="1" customWidth="1"/>
    <col min="12291" max="12291" width="11" style="36" bestFit="1" customWidth="1"/>
    <col min="12292" max="12538" width="9.140625" style="36"/>
    <col min="12539" max="12539" width="3.5703125" style="36" bestFit="1" customWidth="1"/>
    <col min="12540" max="12540" width="48.85546875" style="36" customWidth="1"/>
    <col min="12541" max="12545" width="6.5703125" style="36" bestFit="1" customWidth="1"/>
    <col min="12546" max="12546" width="12.7109375" style="36" bestFit="1" customWidth="1"/>
    <col min="12547" max="12547" width="11" style="36" bestFit="1" customWidth="1"/>
    <col min="12548" max="12794" width="9.140625" style="36"/>
    <col min="12795" max="12795" width="3.5703125" style="36" bestFit="1" customWidth="1"/>
    <col min="12796" max="12796" width="48.85546875" style="36" customWidth="1"/>
    <col min="12797" max="12801" width="6.5703125" style="36" bestFit="1" customWidth="1"/>
    <col min="12802" max="12802" width="12.7109375" style="36" bestFit="1" customWidth="1"/>
    <col min="12803" max="12803" width="11" style="36" bestFit="1" customWidth="1"/>
    <col min="12804" max="13050" width="9.140625" style="36"/>
    <col min="13051" max="13051" width="3.5703125" style="36" bestFit="1" customWidth="1"/>
    <col min="13052" max="13052" width="48.85546875" style="36" customWidth="1"/>
    <col min="13053" max="13057" width="6.5703125" style="36" bestFit="1" customWidth="1"/>
    <col min="13058" max="13058" width="12.7109375" style="36" bestFit="1" customWidth="1"/>
    <col min="13059" max="13059" width="11" style="36" bestFit="1" customWidth="1"/>
    <col min="13060" max="13306" width="9.140625" style="36"/>
    <col min="13307" max="13307" width="3.5703125" style="36" bestFit="1" customWidth="1"/>
    <col min="13308" max="13308" width="48.85546875" style="36" customWidth="1"/>
    <col min="13309" max="13313" width="6.5703125" style="36" bestFit="1" customWidth="1"/>
    <col min="13314" max="13314" width="12.7109375" style="36" bestFit="1" customWidth="1"/>
    <col min="13315" max="13315" width="11" style="36" bestFit="1" customWidth="1"/>
    <col min="13316" max="13562" width="9.140625" style="36"/>
    <col min="13563" max="13563" width="3.5703125" style="36" bestFit="1" customWidth="1"/>
    <col min="13564" max="13564" width="48.85546875" style="36" customWidth="1"/>
    <col min="13565" max="13569" width="6.5703125" style="36" bestFit="1" customWidth="1"/>
    <col min="13570" max="13570" width="12.7109375" style="36" bestFit="1" customWidth="1"/>
    <col min="13571" max="13571" width="11" style="36" bestFit="1" customWidth="1"/>
    <col min="13572" max="13818" width="9.140625" style="36"/>
    <col min="13819" max="13819" width="3.5703125" style="36" bestFit="1" customWidth="1"/>
    <col min="13820" max="13820" width="48.85546875" style="36" customWidth="1"/>
    <col min="13821" max="13825" width="6.5703125" style="36" bestFit="1" customWidth="1"/>
    <col min="13826" max="13826" width="12.7109375" style="36" bestFit="1" customWidth="1"/>
    <col min="13827" max="13827" width="11" style="36" bestFit="1" customWidth="1"/>
    <col min="13828" max="14074" width="9.140625" style="36"/>
    <col min="14075" max="14075" width="3.5703125" style="36" bestFit="1" customWidth="1"/>
    <col min="14076" max="14076" width="48.85546875" style="36" customWidth="1"/>
    <col min="14077" max="14081" width="6.5703125" style="36" bestFit="1" customWidth="1"/>
    <col min="14082" max="14082" width="12.7109375" style="36" bestFit="1" customWidth="1"/>
    <col min="14083" max="14083" width="11" style="36" bestFit="1" customWidth="1"/>
    <col min="14084" max="14330" width="9.140625" style="36"/>
    <col min="14331" max="14331" width="3.5703125" style="36" bestFit="1" customWidth="1"/>
    <col min="14332" max="14332" width="48.85546875" style="36" customWidth="1"/>
    <col min="14333" max="14337" width="6.5703125" style="36" bestFit="1" customWidth="1"/>
    <col min="14338" max="14338" width="12.7109375" style="36" bestFit="1" customWidth="1"/>
    <col min="14339" max="14339" width="11" style="36" bestFit="1" customWidth="1"/>
    <col min="14340" max="14586" width="9.140625" style="36"/>
    <col min="14587" max="14587" width="3.5703125" style="36" bestFit="1" customWidth="1"/>
    <col min="14588" max="14588" width="48.85546875" style="36" customWidth="1"/>
    <col min="14589" max="14593" width="6.5703125" style="36" bestFit="1" customWidth="1"/>
    <col min="14594" max="14594" width="12.7109375" style="36" bestFit="1" customWidth="1"/>
    <col min="14595" max="14595" width="11" style="36" bestFit="1" customWidth="1"/>
    <col min="14596" max="14842" width="9.140625" style="36"/>
    <col min="14843" max="14843" width="3.5703125" style="36" bestFit="1" customWidth="1"/>
    <col min="14844" max="14844" width="48.85546875" style="36" customWidth="1"/>
    <col min="14845" max="14849" width="6.5703125" style="36" bestFit="1" customWidth="1"/>
    <col min="14850" max="14850" width="12.7109375" style="36" bestFit="1" customWidth="1"/>
    <col min="14851" max="14851" width="11" style="36" bestFit="1" customWidth="1"/>
    <col min="14852" max="15098" width="9.140625" style="36"/>
    <col min="15099" max="15099" width="3.5703125" style="36" bestFit="1" customWidth="1"/>
    <col min="15100" max="15100" width="48.85546875" style="36" customWidth="1"/>
    <col min="15101" max="15105" width="6.5703125" style="36" bestFit="1" customWidth="1"/>
    <col min="15106" max="15106" width="12.7109375" style="36" bestFit="1" customWidth="1"/>
    <col min="15107" max="15107" width="11" style="36" bestFit="1" customWidth="1"/>
    <col min="15108" max="15354" width="9.140625" style="36"/>
    <col min="15355" max="15355" width="3.5703125" style="36" bestFit="1" customWidth="1"/>
    <col min="15356" max="15356" width="48.85546875" style="36" customWidth="1"/>
    <col min="15357" max="15361" width="6.5703125" style="36" bestFit="1" customWidth="1"/>
    <col min="15362" max="15362" width="12.7109375" style="36" bestFit="1" customWidth="1"/>
    <col min="15363" max="15363" width="11" style="36" bestFit="1" customWidth="1"/>
    <col min="15364" max="15610" width="9.140625" style="36"/>
    <col min="15611" max="15611" width="3.5703125" style="36" bestFit="1" customWidth="1"/>
    <col min="15612" max="15612" width="48.85546875" style="36" customWidth="1"/>
    <col min="15613" max="15617" width="6.5703125" style="36" bestFit="1" customWidth="1"/>
    <col min="15618" max="15618" width="12.7109375" style="36" bestFit="1" customWidth="1"/>
    <col min="15619" max="15619" width="11" style="36" bestFit="1" customWidth="1"/>
    <col min="15620" max="15866" width="9.140625" style="36"/>
    <col min="15867" max="15867" width="3.5703125" style="36" bestFit="1" customWidth="1"/>
    <col min="15868" max="15868" width="48.85546875" style="36" customWidth="1"/>
    <col min="15869" max="15873" width="6.5703125" style="36" bestFit="1" customWidth="1"/>
    <col min="15874" max="15874" width="12.7109375" style="36" bestFit="1" customWidth="1"/>
    <col min="15875" max="15875" width="11" style="36" bestFit="1" customWidth="1"/>
    <col min="15876" max="16122" width="9.140625" style="36"/>
    <col min="16123" max="16123" width="3.5703125" style="36" bestFit="1" customWidth="1"/>
    <col min="16124" max="16124" width="48.85546875" style="36" customWidth="1"/>
    <col min="16125" max="16129" width="6.5703125" style="36" bestFit="1" customWidth="1"/>
    <col min="16130" max="16130" width="12.7109375" style="36" bestFit="1" customWidth="1"/>
    <col min="16131" max="16131" width="11" style="36" bestFit="1" customWidth="1"/>
    <col min="16132" max="16384" width="9.140625" style="36"/>
  </cols>
  <sheetData>
    <row r="1" spans="1:4" s="34" customFormat="1" x14ac:dyDescent="0.15">
      <c r="A1" s="110" t="s">
        <v>216</v>
      </c>
      <c r="B1" s="110"/>
      <c r="C1" s="35"/>
    </row>
    <row r="2" spans="1:4" x14ac:dyDescent="0.15">
      <c r="A2" s="111" t="s">
        <v>217</v>
      </c>
      <c r="B2" s="111"/>
      <c r="C2" s="111"/>
    </row>
    <row r="3" spans="1:4" x14ac:dyDescent="0.15">
      <c r="A3" s="112" t="s">
        <v>452</v>
      </c>
      <c r="B3" s="112"/>
      <c r="C3" s="112"/>
    </row>
    <row r="4" spans="1:4" x14ac:dyDescent="0.15">
      <c r="A4" s="112" t="s">
        <v>461</v>
      </c>
      <c r="B4" s="112"/>
      <c r="C4" s="112"/>
    </row>
    <row r="5" spans="1:4" x14ac:dyDescent="0.15">
      <c r="A5" s="37"/>
      <c r="B5" s="37"/>
      <c r="C5" s="38"/>
    </row>
    <row r="6" spans="1:4" s="41" customFormat="1" ht="18" x14ac:dyDescent="0.25">
      <c r="A6" s="39" t="s">
        <v>218</v>
      </c>
      <c r="B6" s="39" t="s">
        <v>219</v>
      </c>
      <c r="C6" s="40" t="s">
        <v>220</v>
      </c>
    </row>
    <row r="7" spans="1:4" x14ac:dyDescent="0.15">
      <c r="A7" s="42">
        <v>1</v>
      </c>
      <c r="B7" s="43" t="s">
        <v>221</v>
      </c>
      <c r="C7" s="44">
        <v>16786242</v>
      </c>
      <c r="D7" s="45"/>
    </row>
    <row r="8" spans="1:4" x14ac:dyDescent="0.15">
      <c r="A8" s="42">
        <v>2</v>
      </c>
      <c r="B8" s="43" t="s">
        <v>222</v>
      </c>
      <c r="C8" s="44">
        <v>9068327</v>
      </c>
      <c r="D8" s="45"/>
    </row>
    <row r="9" spans="1:4" x14ac:dyDescent="0.15">
      <c r="A9" s="42">
        <v>3</v>
      </c>
      <c r="B9" s="43" t="s">
        <v>223</v>
      </c>
      <c r="C9" s="46">
        <v>885985</v>
      </c>
      <c r="D9" s="45"/>
    </row>
    <row r="10" spans="1:4" x14ac:dyDescent="0.15">
      <c r="A10" s="42">
        <v>4</v>
      </c>
      <c r="B10" s="43" t="s">
        <v>224</v>
      </c>
      <c r="C10" s="44">
        <v>62577916</v>
      </c>
      <c r="D10" s="45"/>
    </row>
    <row r="11" spans="1:4" x14ac:dyDescent="0.15">
      <c r="A11" s="42">
        <v>5</v>
      </c>
      <c r="B11" s="43" t="s">
        <v>225</v>
      </c>
      <c r="C11" s="44">
        <v>72821292</v>
      </c>
      <c r="D11" s="45"/>
    </row>
    <row r="12" spans="1:4" x14ac:dyDescent="0.15">
      <c r="A12" s="42">
        <v>6</v>
      </c>
      <c r="B12" s="43" t="s">
        <v>226</v>
      </c>
      <c r="C12" s="44">
        <v>12908996</v>
      </c>
      <c r="D12" s="45"/>
    </row>
    <row r="13" spans="1:4" x14ac:dyDescent="0.15">
      <c r="A13" s="42">
        <v>7</v>
      </c>
      <c r="B13" s="43" t="s">
        <v>227</v>
      </c>
      <c r="C13" s="44">
        <v>95582061</v>
      </c>
      <c r="D13" s="45"/>
    </row>
    <row r="14" spans="1:4" x14ac:dyDescent="0.15">
      <c r="A14" s="42">
        <v>8</v>
      </c>
      <c r="B14" s="43" t="s">
        <v>228</v>
      </c>
      <c r="C14" s="44">
        <v>6274784</v>
      </c>
      <c r="D14" s="45"/>
    </row>
    <row r="15" spans="1:4" x14ac:dyDescent="0.15">
      <c r="A15" s="42">
        <v>9</v>
      </c>
      <c r="B15" s="43" t="s">
        <v>229</v>
      </c>
      <c r="C15" s="44">
        <v>43277576</v>
      </c>
      <c r="D15" s="45"/>
    </row>
    <row r="16" spans="1:4" ht="18" x14ac:dyDescent="0.15">
      <c r="A16" s="42">
        <v>10</v>
      </c>
      <c r="B16" s="43" t="s">
        <v>230</v>
      </c>
      <c r="C16" s="44">
        <v>4666761</v>
      </c>
      <c r="D16" s="45"/>
    </row>
    <row r="17" spans="1:4" x14ac:dyDescent="0.15">
      <c r="A17" s="42">
        <v>11</v>
      </c>
      <c r="B17" s="43" t="s">
        <v>231</v>
      </c>
      <c r="C17" s="49" t="s">
        <v>259</v>
      </c>
      <c r="D17" s="45"/>
    </row>
    <row r="18" spans="1:4" x14ac:dyDescent="0.15">
      <c r="A18" s="42">
        <v>12</v>
      </c>
      <c r="B18" s="43" t="s">
        <v>232</v>
      </c>
      <c r="C18" s="44">
        <v>77089851</v>
      </c>
      <c r="D18" s="45"/>
    </row>
    <row r="19" spans="1:4" x14ac:dyDescent="0.15">
      <c r="A19" s="42">
        <v>13</v>
      </c>
      <c r="B19" s="43" t="s">
        <v>233</v>
      </c>
      <c r="C19" s="44">
        <v>43773028</v>
      </c>
      <c r="D19" s="45"/>
    </row>
    <row r="20" spans="1:4" x14ac:dyDescent="0.15">
      <c r="A20" s="42">
        <v>14</v>
      </c>
      <c r="B20" s="43" t="s">
        <v>234</v>
      </c>
      <c r="C20" s="47">
        <v>125457621</v>
      </c>
      <c r="D20" s="45"/>
    </row>
    <row r="21" spans="1:4" x14ac:dyDescent="0.15">
      <c r="A21" s="42">
        <v>15</v>
      </c>
      <c r="B21" s="43" t="s">
        <v>235</v>
      </c>
      <c r="C21" s="44">
        <v>8870716</v>
      </c>
      <c r="D21" s="45"/>
    </row>
    <row r="22" spans="1:4" x14ac:dyDescent="0.15">
      <c r="A22" s="42">
        <v>16</v>
      </c>
      <c r="B22" s="43" t="s">
        <v>236</v>
      </c>
      <c r="C22" s="44">
        <v>37102671</v>
      </c>
      <c r="D22" s="45"/>
    </row>
    <row r="23" spans="1:4" x14ac:dyDescent="0.15">
      <c r="A23" s="42">
        <v>17</v>
      </c>
      <c r="B23" s="43" t="s">
        <v>237</v>
      </c>
      <c r="C23" s="44">
        <v>29308841</v>
      </c>
      <c r="D23" s="45"/>
    </row>
    <row r="24" spans="1:4" x14ac:dyDescent="0.15">
      <c r="A24" s="42">
        <v>18</v>
      </c>
      <c r="B24" s="43" t="s">
        <v>238</v>
      </c>
      <c r="C24" s="44">
        <v>11136057</v>
      </c>
      <c r="D24" s="45"/>
    </row>
    <row r="25" spans="1:4" x14ac:dyDescent="0.15">
      <c r="A25" s="42">
        <v>19</v>
      </c>
      <c r="B25" s="43" t="s">
        <v>239</v>
      </c>
      <c r="C25" s="44">
        <v>61400825</v>
      </c>
      <c r="D25" s="45"/>
    </row>
    <row r="26" spans="1:4" x14ac:dyDescent="0.15">
      <c r="A26" s="42">
        <v>20</v>
      </c>
      <c r="B26" s="43" t="s">
        <v>240</v>
      </c>
      <c r="C26" s="44">
        <v>68434077</v>
      </c>
      <c r="D26" s="45"/>
    </row>
    <row r="27" spans="1:4" x14ac:dyDescent="0.15">
      <c r="A27" s="42">
        <v>21</v>
      </c>
      <c r="B27" s="43" t="s">
        <v>241</v>
      </c>
      <c r="C27" s="44">
        <v>63988333</v>
      </c>
      <c r="D27" s="45"/>
    </row>
    <row r="28" spans="1:4" x14ac:dyDescent="0.15">
      <c r="A28" s="42">
        <v>22</v>
      </c>
      <c r="B28" s="43" t="s">
        <v>242</v>
      </c>
      <c r="C28" s="44">
        <v>68414030</v>
      </c>
      <c r="D28" s="45"/>
    </row>
    <row r="29" spans="1:4" x14ac:dyDescent="0.15">
      <c r="A29" s="42">
        <v>23</v>
      </c>
      <c r="B29" s="43" t="s">
        <v>243</v>
      </c>
      <c r="C29" s="44">
        <v>73783311</v>
      </c>
      <c r="D29" s="45"/>
    </row>
    <row r="30" spans="1:4" x14ac:dyDescent="0.15">
      <c r="A30" s="42">
        <v>24</v>
      </c>
      <c r="B30" s="43" t="s">
        <v>244</v>
      </c>
      <c r="C30" s="44">
        <v>17793349</v>
      </c>
      <c r="D30" s="45"/>
    </row>
    <row r="31" spans="1:4" x14ac:dyDescent="0.15">
      <c r="A31" s="42">
        <v>25</v>
      </c>
      <c r="B31" s="43" t="s">
        <v>245</v>
      </c>
      <c r="C31" s="44">
        <v>30795434</v>
      </c>
      <c r="D31" s="45"/>
    </row>
    <row r="32" spans="1:4" x14ac:dyDescent="0.15">
      <c r="A32" s="42">
        <v>26</v>
      </c>
      <c r="B32" s="43" t="s">
        <v>246</v>
      </c>
      <c r="C32" s="44">
        <v>77446958</v>
      </c>
      <c r="D32" s="45"/>
    </row>
    <row r="33" spans="1:4" x14ac:dyDescent="0.15">
      <c r="A33" s="42">
        <v>27</v>
      </c>
      <c r="B33" s="43" t="s">
        <v>247</v>
      </c>
      <c r="C33" s="44">
        <v>5139365</v>
      </c>
      <c r="D33" s="45"/>
    </row>
    <row r="34" spans="1:4" x14ac:dyDescent="0.15">
      <c r="A34" s="42">
        <v>28</v>
      </c>
      <c r="B34" s="43" t="s">
        <v>248</v>
      </c>
      <c r="C34" s="44">
        <v>0</v>
      </c>
      <c r="D34" s="45"/>
    </row>
    <row r="35" spans="1:4" ht="18" x14ac:dyDescent="0.15">
      <c r="A35" s="42">
        <v>29</v>
      </c>
      <c r="B35" s="48" t="s">
        <v>249</v>
      </c>
      <c r="C35" s="44">
        <v>151575659</v>
      </c>
      <c r="D35" s="45"/>
    </row>
    <row r="36" spans="1:4" x14ac:dyDescent="0.15">
      <c r="A36" s="42">
        <v>30</v>
      </c>
      <c r="B36" s="43" t="s">
        <v>250</v>
      </c>
      <c r="C36" s="44">
        <v>30381945</v>
      </c>
      <c r="D36" s="45"/>
    </row>
    <row r="37" spans="1:4" x14ac:dyDescent="0.15">
      <c r="A37" s="42">
        <v>31</v>
      </c>
      <c r="B37" s="43" t="s">
        <v>251</v>
      </c>
      <c r="C37" s="44">
        <v>26454644</v>
      </c>
      <c r="D37" s="45"/>
    </row>
    <row r="38" spans="1:4" x14ac:dyDescent="0.15">
      <c r="A38" s="42">
        <v>32</v>
      </c>
      <c r="B38" s="43" t="s">
        <v>252</v>
      </c>
      <c r="C38" s="44">
        <v>58543920</v>
      </c>
      <c r="D38" s="45"/>
    </row>
    <row r="39" spans="1:4" x14ac:dyDescent="0.15">
      <c r="A39" s="42">
        <v>33</v>
      </c>
      <c r="B39" s="43" t="s">
        <v>253</v>
      </c>
      <c r="C39" s="44">
        <v>8052261</v>
      </c>
      <c r="D39" s="45"/>
    </row>
    <row r="40" spans="1:4" x14ac:dyDescent="0.15">
      <c r="A40" s="42">
        <v>34</v>
      </c>
      <c r="B40" s="43" t="s">
        <v>254</v>
      </c>
      <c r="C40" s="44">
        <v>26411579</v>
      </c>
      <c r="D40" s="45"/>
    </row>
    <row r="41" spans="1:4" x14ac:dyDescent="0.15">
      <c r="A41" s="42">
        <v>35</v>
      </c>
      <c r="B41" s="43" t="s">
        <v>255</v>
      </c>
      <c r="C41" s="44">
        <v>11417979</v>
      </c>
      <c r="D41" s="45"/>
    </row>
    <row r="42" spans="1:4" x14ac:dyDescent="0.15">
      <c r="A42" s="42">
        <v>36</v>
      </c>
      <c r="B42" s="43" t="s">
        <v>256</v>
      </c>
      <c r="C42" s="44">
        <v>24162976</v>
      </c>
      <c r="D42" s="45"/>
    </row>
    <row r="43" spans="1:4" x14ac:dyDescent="0.15">
      <c r="A43" s="42">
        <v>37</v>
      </c>
      <c r="B43" s="43" t="s">
        <v>257</v>
      </c>
      <c r="C43" s="44">
        <v>172350500</v>
      </c>
      <c r="D43" s="45"/>
    </row>
    <row r="44" spans="1:4" x14ac:dyDescent="0.15">
      <c r="A44" s="42">
        <v>38</v>
      </c>
      <c r="B44" s="43" t="s">
        <v>258</v>
      </c>
      <c r="C44" s="49" t="s">
        <v>259</v>
      </c>
      <c r="D44" s="45"/>
    </row>
    <row r="45" spans="1:4" x14ac:dyDescent="0.15">
      <c r="A45" s="42">
        <v>39</v>
      </c>
      <c r="B45" s="43" t="s">
        <v>260</v>
      </c>
      <c r="C45" s="44">
        <v>77138538</v>
      </c>
      <c r="D45" s="45"/>
    </row>
    <row r="46" spans="1:4" x14ac:dyDescent="0.15">
      <c r="A46" s="42">
        <v>40</v>
      </c>
      <c r="B46" s="43" t="s">
        <v>261</v>
      </c>
      <c r="C46" s="44">
        <v>35599500</v>
      </c>
      <c r="D46" s="45"/>
    </row>
    <row r="47" spans="1:4" x14ac:dyDescent="0.15">
      <c r="A47" s="42">
        <v>41</v>
      </c>
      <c r="B47" s="43" t="s">
        <v>262</v>
      </c>
      <c r="C47" s="44">
        <v>14332360</v>
      </c>
      <c r="D47" s="45"/>
    </row>
    <row r="48" spans="1:4" x14ac:dyDescent="0.15">
      <c r="A48" s="42">
        <v>42</v>
      </c>
      <c r="B48" s="43" t="s">
        <v>263</v>
      </c>
      <c r="C48" s="44">
        <v>1010812</v>
      </c>
      <c r="D48" s="45"/>
    </row>
    <row r="49" spans="1:4" x14ac:dyDescent="0.15">
      <c r="A49" s="42">
        <v>43</v>
      </c>
      <c r="B49" s="43" t="s">
        <v>264</v>
      </c>
      <c r="C49" s="44">
        <v>51303700</v>
      </c>
      <c r="D49" s="45"/>
    </row>
    <row r="50" spans="1:4" x14ac:dyDescent="0.15">
      <c r="A50" s="42">
        <v>44</v>
      </c>
      <c r="B50" s="43" t="s">
        <v>265</v>
      </c>
      <c r="C50" s="44">
        <v>34698324</v>
      </c>
      <c r="D50" s="45"/>
    </row>
    <row r="51" spans="1:4" x14ac:dyDescent="0.15">
      <c r="A51" s="42">
        <v>45</v>
      </c>
      <c r="B51" s="43" t="s">
        <v>266</v>
      </c>
      <c r="C51" s="44">
        <v>225705024</v>
      </c>
      <c r="D51" s="45"/>
    </row>
    <row r="52" spans="1:4" x14ac:dyDescent="0.15">
      <c r="A52" s="42">
        <v>46</v>
      </c>
      <c r="B52" s="43" t="s">
        <v>267</v>
      </c>
      <c r="C52" s="44">
        <v>200696531</v>
      </c>
      <c r="D52" s="45"/>
    </row>
    <row r="53" spans="1:4" x14ac:dyDescent="0.15">
      <c r="A53" s="42">
        <v>47</v>
      </c>
      <c r="B53" s="43" t="s">
        <v>268</v>
      </c>
      <c r="C53" s="44">
        <v>38198133</v>
      </c>
      <c r="D53" s="45"/>
    </row>
    <row r="54" spans="1:4" x14ac:dyDescent="0.15">
      <c r="A54" s="42">
        <v>48</v>
      </c>
      <c r="B54" s="43" t="s">
        <v>269</v>
      </c>
      <c r="C54" s="44">
        <v>46927990</v>
      </c>
      <c r="D54" s="45"/>
    </row>
    <row r="55" spans="1:4" x14ac:dyDescent="0.15">
      <c r="A55" s="42">
        <v>49</v>
      </c>
      <c r="B55" s="43" t="s">
        <v>270</v>
      </c>
      <c r="C55" s="44">
        <v>4000000</v>
      </c>
      <c r="D55" s="45"/>
    </row>
    <row r="56" spans="1:4" x14ac:dyDescent="0.15">
      <c r="A56" s="42">
        <v>50</v>
      </c>
      <c r="B56" s="43" t="s">
        <v>271</v>
      </c>
      <c r="C56" s="44">
        <v>24654</v>
      </c>
      <c r="D56" s="45"/>
    </row>
    <row r="57" spans="1:4" x14ac:dyDescent="0.15">
      <c r="A57" s="42">
        <v>51</v>
      </c>
      <c r="B57" s="43" t="s">
        <v>272</v>
      </c>
      <c r="C57" s="44">
        <v>40502</v>
      </c>
      <c r="D57" s="45"/>
    </row>
    <row r="58" spans="1:4" x14ac:dyDescent="0.15">
      <c r="A58" s="42">
        <v>52</v>
      </c>
      <c r="B58" s="43" t="s">
        <v>273</v>
      </c>
      <c r="C58" s="44">
        <v>0</v>
      </c>
      <c r="D58" s="45"/>
    </row>
    <row r="59" spans="1:4" x14ac:dyDescent="0.15">
      <c r="A59" s="42">
        <v>53</v>
      </c>
      <c r="B59" s="43" t="s">
        <v>274</v>
      </c>
      <c r="C59" s="44">
        <v>92535546</v>
      </c>
      <c r="D59" s="45"/>
    </row>
    <row r="60" spans="1:4" x14ac:dyDescent="0.15">
      <c r="A60" s="42">
        <v>54</v>
      </c>
      <c r="B60" s="43" t="s">
        <v>275</v>
      </c>
      <c r="C60" s="44">
        <v>2808905</v>
      </c>
      <c r="D60" s="45"/>
    </row>
    <row r="61" spans="1:4" x14ac:dyDescent="0.15">
      <c r="A61" s="42">
        <v>55</v>
      </c>
      <c r="B61" s="43" t="s">
        <v>276</v>
      </c>
      <c r="C61" s="44">
        <v>687349</v>
      </c>
      <c r="D61" s="45"/>
    </row>
    <row r="62" spans="1:4" x14ac:dyDescent="0.15">
      <c r="A62" s="42">
        <v>56</v>
      </c>
      <c r="B62" s="43" t="s">
        <v>277</v>
      </c>
      <c r="C62" s="44">
        <v>267084</v>
      </c>
      <c r="D62" s="45"/>
    </row>
    <row r="63" spans="1:4" ht="18" x14ac:dyDescent="0.15">
      <c r="A63" s="42">
        <v>57</v>
      </c>
      <c r="B63" s="43" t="s">
        <v>278</v>
      </c>
      <c r="C63" s="44">
        <v>14786794</v>
      </c>
      <c r="D63" s="45"/>
    </row>
    <row r="64" spans="1:4" x14ac:dyDescent="0.15">
      <c r="A64" s="42">
        <v>58</v>
      </c>
      <c r="B64" s="43" t="s">
        <v>279</v>
      </c>
      <c r="C64" s="44">
        <v>2252411</v>
      </c>
      <c r="D64" s="45"/>
    </row>
    <row r="65" spans="1:4" x14ac:dyDescent="0.15">
      <c r="A65" s="42">
        <v>59</v>
      </c>
      <c r="B65" s="43" t="s">
        <v>280</v>
      </c>
      <c r="C65" s="44">
        <v>4539756</v>
      </c>
      <c r="D65" s="45"/>
    </row>
    <row r="66" spans="1:4" x14ac:dyDescent="0.15">
      <c r="A66" s="42">
        <v>60</v>
      </c>
      <c r="B66" s="43" t="s">
        <v>281</v>
      </c>
      <c r="C66" s="44">
        <v>47348633</v>
      </c>
      <c r="D66" s="45"/>
    </row>
    <row r="67" spans="1:4" x14ac:dyDescent="0.15">
      <c r="A67" s="42">
        <v>61</v>
      </c>
      <c r="B67" s="43" t="s">
        <v>282</v>
      </c>
      <c r="C67" s="44">
        <v>0</v>
      </c>
      <c r="D67" s="45"/>
    </row>
    <row r="68" spans="1:4" x14ac:dyDescent="0.15">
      <c r="A68" s="42">
        <v>62</v>
      </c>
      <c r="B68" s="43" t="s">
        <v>283</v>
      </c>
      <c r="C68" s="44">
        <v>205835</v>
      </c>
      <c r="D68" s="45"/>
    </row>
    <row r="69" spans="1:4" x14ac:dyDescent="0.15">
      <c r="A69" s="42">
        <v>63</v>
      </c>
      <c r="B69" s="43" t="s">
        <v>284</v>
      </c>
      <c r="C69" s="44">
        <v>14760530</v>
      </c>
      <c r="D69" s="45"/>
    </row>
    <row r="70" spans="1:4" x14ac:dyDescent="0.15">
      <c r="A70" s="42">
        <v>64</v>
      </c>
      <c r="B70" s="43" t="s">
        <v>285</v>
      </c>
      <c r="C70" s="44">
        <v>14506157</v>
      </c>
      <c r="D70" s="45"/>
    </row>
    <row r="71" spans="1:4" x14ac:dyDescent="0.15">
      <c r="A71" s="42">
        <v>65</v>
      </c>
      <c r="B71" s="43" t="s">
        <v>286</v>
      </c>
      <c r="C71" s="44">
        <v>1146886</v>
      </c>
      <c r="D71" s="45"/>
    </row>
    <row r="72" spans="1:4" x14ac:dyDescent="0.15">
      <c r="A72" s="42">
        <v>66</v>
      </c>
      <c r="B72" s="43" t="s">
        <v>287</v>
      </c>
      <c r="C72" s="44">
        <v>250444</v>
      </c>
      <c r="D72" s="45"/>
    </row>
    <row r="73" spans="1:4" x14ac:dyDescent="0.15">
      <c r="A73" s="42">
        <v>67</v>
      </c>
      <c r="B73" s="43" t="s">
        <v>288</v>
      </c>
      <c r="C73" s="44">
        <v>892620</v>
      </c>
      <c r="D73" s="45"/>
    </row>
    <row r="74" spans="1:4" x14ac:dyDescent="0.15">
      <c r="A74" s="42">
        <v>68</v>
      </c>
      <c r="B74" s="43" t="s">
        <v>289</v>
      </c>
      <c r="C74" s="44">
        <v>120606</v>
      </c>
      <c r="D74" s="45"/>
    </row>
    <row r="75" spans="1:4" x14ac:dyDescent="0.15">
      <c r="A75" s="42">
        <v>69</v>
      </c>
      <c r="B75" s="43" t="s">
        <v>290</v>
      </c>
      <c r="C75" s="44">
        <v>14736219</v>
      </c>
      <c r="D75" s="45"/>
    </row>
    <row r="76" spans="1:4" x14ac:dyDescent="0.15">
      <c r="A76" s="42">
        <v>70</v>
      </c>
      <c r="B76" s="43" t="s">
        <v>291</v>
      </c>
      <c r="C76" s="44">
        <v>4907379</v>
      </c>
      <c r="D76" s="45"/>
    </row>
    <row r="77" spans="1:4" x14ac:dyDescent="0.15">
      <c r="A77" s="42">
        <v>71</v>
      </c>
      <c r="B77" s="43" t="s">
        <v>292</v>
      </c>
      <c r="C77" s="44">
        <v>3615028</v>
      </c>
      <c r="D77" s="45"/>
    </row>
    <row r="78" spans="1:4" x14ac:dyDescent="0.15">
      <c r="A78" s="42">
        <v>72</v>
      </c>
      <c r="B78" s="43" t="s">
        <v>293</v>
      </c>
      <c r="C78" s="44">
        <v>7050648</v>
      </c>
      <c r="D78" s="45"/>
    </row>
    <row r="79" spans="1:4" x14ac:dyDescent="0.15">
      <c r="A79" s="42">
        <v>73</v>
      </c>
      <c r="B79" s="43" t="s">
        <v>294</v>
      </c>
      <c r="C79" s="44">
        <v>1282005</v>
      </c>
      <c r="D79" s="45"/>
    </row>
    <row r="80" spans="1:4" x14ac:dyDescent="0.15">
      <c r="A80" s="42">
        <v>74</v>
      </c>
      <c r="B80" s="43" t="s">
        <v>295</v>
      </c>
      <c r="C80" s="44">
        <v>529281</v>
      </c>
      <c r="D80" s="45"/>
    </row>
    <row r="81" spans="1:4" x14ac:dyDescent="0.15">
      <c r="A81" s="42">
        <v>75</v>
      </c>
      <c r="B81" s="43" t="s">
        <v>296</v>
      </c>
      <c r="C81" s="44">
        <v>19361053</v>
      </c>
      <c r="D81" s="45"/>
    </row>
    <row r="82" spans="1:4" x14ac:dyDescent="0.15">
      <c r="A82" s="42">
        <v>76</v>
      </c>
      <c r="B82" s="43" t="s">
        <v>297</v>
      </c>
      <c r="C82" s="44">
        <v>532207</v>
      </c>
      <c r="D82" s="45"/>
    </row>
    <row r="83" spans="1:4" x14ac:dyDescent="0.15">
      <c r="A83" s="42">
        <v>77</v>
      </c>
      <c r="B83" s="43" t="s">
        <v>298</v>
      </c>
      <c r="C83" s="44">
        <v>5013248</v>
      </c>
      <c r="D83" s="45"/>
    </row>
    <row r="84" spans="1:4" x14ac:dyDescent="0.15">
      <c r="A84" s="42">
        <v>78</v>
      </c>
      <c r="B84" s="43" t="s">
        <v>299</v>
      </c>
      <c r="C84" s="44">
        <v>0</v>
      </c>
      <c r="D84" s="45"/>
    </row>
    <row r="85" spans="1:4" x14ac:dyDescent="0.15">
      <c r="A85" s="42">
        <v>79</v>
      </c>
      <c r="B85" s="50" t="s">
        <v>300</v>
      </c>
      <c r="C85" s="44">
        <v>1005669</v>
      </c>
      <c r="D85" s="45"/>
    </row>
    <row r="86" spans="1:4" x14ac:dyDescent="0.15">
      <c r="A86" s="42">
        <v>80</v>
      </c>
      <c r="B86" s="43" t="s">
        <v>301</v>
      </c>
      <c r="C86" s="44">
        <v>2111912</v>
      </c>
      <c r="D86" s="45"/>
    </row>
    <row r="87" spans="1:4" x14ac:dyDescent="0.15">
      <c r="A87" s="42">
        <v>81</v>
      </c>
      <c r="B87" s="43" t="s">
        <v>302</v>
      </c>
      <c r="C87" s="44">
        <v>4386724</v>
      </c>
      <c r="D87" s="45"/>
    </row>
    <row r="88" spans="1:4" x14ac:dyDescent="0.15">
      <c r="A88" s="42">
        <v>82</v>
      </c>
      <c r="B88" s="43" t="s">
        <v>303</v>
      </c>
      <c r="C88" s="44">
        <v>0</v>
      </c>
      <c r="D88" s="45"/>
    </row>
    <row r="89" spans="1:4" x14ac:dyDescent="0.15">
      <c r="A89" s="42">
        <v>83</v>
      </c>
      <c r="B89" s="43" t="s">
        <v>304</v>
      </c>
      <c r="C89" s="44">
        <v>7200</v>
      </c>
      <c r="D89" s="45"/>
    </row>
    <row r="90" spans="1:4" x14ac:dyDescent="0.15">
      <c r="A90" s="42">
        <v>84</v>
      </c>
      <c r="B90" s="43" t="s">
        <v>305</v>
      </c>
      <c r="C90" s="44">
        <v>0</v>
      </c>
      <c r="D90" s="45"/>
    </row>
    <row r="91" spans="1:4" x14ac:dyDescent="0.15">
      <c r="A91" s="42">
        <v>85</v>
      </c>
      <c r="B91" s="43" t="s">
        <v>306</v>
      </c>
      <c r="C91" s="44">
        <v>2669995</v>
      </c>
      <c r="D91" s="45"/>
    </row>
    <row r="92" spans="1:4" x14ac:dyDescent="0.15">
      <c r="A92" s="42">
        <v>86</v>
      </c>
      <c r="B92" s="43" t="s">
        <v>307</v>
      </c>
      <c r="C92" s="44">
        <v>2435611</v>
      </c>
      <c r="D92" s="45"/>
    </row>
    <row r="93" spans="1:4" x14ac:dyDescent="0.15">
      <c r="A93" s="42">
        <v>87</v>
      </c>
      <c r="B93" s="43" t="s">
        <v>308</v>
      </c>
      <c r="C93" s="44">
        <v>98531</v>
      </c>
      <c r="D93" s="45"/>
    </row>
    <row r="94" spans="1:4" x14ac:dyDescent="0.15">
      <c r="A94" s="42">
        <v>88</v>
      </c>
      <c r="B94" s="43" t="s">
        <v>309</v>
      </c>
      <c r="C94" s="44">
        <v>98400</v>
      </c>
      <c r="D94" s="45"/>
    </row>
    <row r="95" spans="1:4" x14ac:dyDescent="0.15">
      <c r="A95" s="42">
        <v>89</v>
      </c>
      <c r="B95" s="43" t="s">
        <v>310</v>
      </c>
      <c r="C95" s="44">
        <v>356344</v>
      </c>
      <c r="D95" s="45"/>
    </row>
    <row r="96" spans="1:4" x14ac:dyDescent="0.15">
      <c r="A96" s="42">
        <v>90</v>
      </c>
      <c r="B96" s="43" t="s">
        <v>311</v>
      </c>
      <c r="C96" s="44">
        <v>277473</v>
      </c>
      <c r="D96" s="45"/>
    </row>
    <row r="97" spans="1:4" x14ac:dyDescent="0.15">
      <c r="A97" s="42">
        <v>91</v>
      </c>
      <c r="B97" s="43" t="s">
        <v>312</v>
      </c>
      <c r="C97" s="44">
        <v>1310707</v>
      </c>
      <c r="D97" s="45"/>
    </row>
    <row r="98" spans="1:4" x14ac:dyDescent="0.15">
      <c r="A98" s="42">
        <v>92</v>
      </c>
      <c r="B98" s="43" t="s">
        <v>313</v>
      </c>
      <c r="C98" s="44">
        <v>179903</v>
      </c>
      <c r="D98" s="45"/>
    </row>
    <row r="99" spans="1:4" x14ac:dyDescent="0.15">
      <c r="A99" s="42">
        <v>93</v>
      </c>
      <c r="B99" s="43" t="s">
        <v>314</v>
      </c>
      <c r="C99" s="44">
        <v>0</v>
      </c>
      <c r="D99" s="45"/>
    </row>
    <row r="100" spans="1:4" x14ac:dyDescent="0.15">
      <c r="A100" s="42">
        <v>94</v>
      </c>
      <c r="B100" s="43" t="s">
        <v>315</v>
      </c>
      <c r="C100" s="44">
        <v>14029219</v>
      </c>
      <c r="D100" s="45"/>
    </row>
    <row r="101" spans="1:4" x14ac:dyDescent="0.15">
      <c r="A101" s="42">
        <v>95</v>
      </c>
      <c r="B101" s="43" t="s">
        <v>316</v>
      </c>
      <c r="C101" s="44">
        <v>0</v>
      </c>
      <c r="D101" s="45"/>
    </row>
    <row r="102" spans="1:4" x14ac:dyDescent="0.15">
      <c r="A102" s="42">
        <v>96</v>
      </c>
      <c r="B102" s="43" t="s">
        <v>317</v>
      </c>
      <c r="C102" s="44">
        <v>3418194</v>
      </c>
      <c r="D102" s="45"/>
    </row>
    <row r="103" spans="1:4" x14ac:dyDescent="0.15">
      <c r="A103" s="42">
        <v>97</v>
      </c>
      <c r="B103" s="43" t="s">
        <v>318</v>
      </c>
      <c r="C103" s="44">
        <v>24400</v>
      </c>
      <c r="D103" s="45"/>
    </row>
    <row r="104" spans="1:4" x14ac:dyDescent="0.15">
      <c r="A104" s="42">
        <v>98</v>
      </c>
      <c r="B104" s="43" t="s">
        <v>319</v>
      </c>
      <c r="C104" s="44">
        <v>33724237</v>
      </c>
      <c r="D104" s="45"/>
    </row>
    <row r="105" spans="1:4" x14ac:dyDescent="0.15">
      <c r="A105" s="42">
        <v>99</v>
      </c>
      <c r="B105" s="43" t="s">
        <v>320</v>
      </c>
      <c r="C105" s="44">
        <v>283120562</v>
      </c>
      <c r="D105" s="45"/>
    </row>
    <row r="106" spans="1:4" x14ac:dyDescent="0.15">
      <c r="A106" s="42">
        <v>100</v>
      </c>
      <c r="B106" s="43" t="s">
        <v>321</v>
      </c>
      <c r="C106" s="44">
        <v>134974081</v>
      </c>
      <c r="D106" s="45"/>
    </row>
    <row r="107" spans="1:4" x14ac:dyDescent="0.15">
      <c r="A107" s="42">
        <v>101</v>
      </c>
      <c r="B107" s="43" t="s">
        <v>322</v>
      </c>
      <c r="C107" s="44">
        <v>4028217</v>
      </c>
      <c r="D107" s="45"/>
    </row>
    <row r="108" spans="1:4" x14ac:dyDescent="0.15">
      <c r="A108" s="42">
        <v>102</v>
      </c>
      <c r="B108" s="43" t="s">
        <v>323</v>
      </c>
      <c r="C108" s="44">
        <v>488615</v>
      </c>
      <c r="D108" s="45"/>
    </row>
    <row r="109" spans="1:4" x14ac:dyDescent="0.15">
      <c r="A109" s="42">
        <v>103</v>
      </c>
      <c r="B109" s="43" t="s">
        <v>324</v>
      </c>
      <c r="C109" s="44">
        <v>0</v>
      </c>
      <c r="D109" s="45"/>
    </row>
    <row r="110" spans="1:4" x14ac:dyDescent="0.15">
      <c r="A110" s="42">
        <v>104</v>
      </c>
      <c r="B110" s="43" t="s">
        <v>325</v>
      </c>
      <c r="C110" s="44">
        <v>0</v>
      </c>
      <c r="D110" s="45"/>
    </row>
    <row r="111" spans="1:4" x14ac:dyDescent="0.15">
      <c r="A111" s="42">
        <v>105</v>
      </c>
      <c r="B111" s="43" t="s">
        <v>326</v>
      </c>
      <c r="C111" s="44">
        <v>0</v>
      </c>
      <c r="D111" s="45"/>
    </row>
    <row r="112" spans="1:4" x14ac:dyDescent="0.15">
      <c r="A112" s="42">
        <v>106</v>
      </c>
      <c r="B112" s="43" t="s">
        <v>327</v>
      </c>
      <c r="C112" s="44">
        <v>47205586</v>
      </c>
      <c r="D112" s="45"/>
    </row>
    <row r="113" spans="1:4" x14ac:dyDescent="0.15">
      <c r="A113" s="42">
        <v>107</v>
      </c>
      <c r="B113" s="43" t="s">
        <v>328</v>
      </c>
      <c r="C113" s="44">
        <v>70207</v>
      </c>
      <c r="D113" s="45"/>
    </row>
    <row r="114" spans="1:4" x14ac:dyDescent="0.15">
      <c r="A114" s="42">
        <v>108</v>
      </c>
      <c r="B114" s="43" t="s">
        <v>329</v>
      </c>
      <c r="C114" s="44">
        <v>4924235</v>
      </c>
      <c r="D114" s="45"/>
    </row>
    <row r="115" spans="1:4" x14ac:dyDescent="0.15">
      <c r="A115" s="42">
        <v>109</v>
      </c>
      <c r="B115" s="43" t="s">
        <v>330</v>
      </c>
      <c r="C115" s="44">
        <v>41436</v>
      </c>
      <c r="D115" s="45"/>
    </row>
    <row r="116" spans="1:4" x14ac:dyDescent="0.15">
      <c r="A116" s="42">
        <v>110</v>
      </c>
      <c r="B116" s="43" t="s">
        <v>331</v>
      </c>
      <c r="C116" s="44">
        <v>4363330</v>
      </c>
      <c r="D116" s="45"/>
    </row>
    <row r="117" spans="1:4" x14ac:dyDescent="0.15">
      <c r="A117" s="42">
        <v>111</v>
      </c>
      <c r="B117" s="43" t="s">
        <v>332</v>
      </c>
      <c r="C117" s="44">
        <v>1627816</v>
      </c>
      <c r="D117" s="45"/>
    </row>
    <row r="118" spans="1:4" x14ac:dyDescent="0.15">
      <c r="A118" s="42">
        <v>112</v>
      </c>
      <c r="B118" s="43" t="s">
        <v>333</v>
      </c>
      <c r="C118" s="44">
        <v>0</v>
      </c>
      <c r="D118" s="45"/>
    </row>
    <row r="119" spans="1:4" x14ac:dyDescent="0.15">
      <c r="A119" s="42">
        <v>113</v>
      </c>
      <c r="B119" s="43" t="s">
        <v>334</v>
      </c>
      <c r="C119" s="44">
        <v>17590306</v>
      </c>
      <c r="D119" s="45"/>
    </row>
    <row r="120" spans="1:4" s="34" customFormat="1" x14ac:dyDescent="0.15">
      <c r="A120" s="51"/>
      <c r="B120" s="52" t="s">
        <v>335</v>
      </c>
      <c r="C120" s="53">
        <f>SUM(C7:C119)</f>
        <v>3182517472</v>
      </c>
      <c r="D120" s="45"/>
    </row>
    <row r="121" spans="1:4" ht="11.25" customHeight="1" x14ac:dyDescent="0.15">
      <c r="C121" s="45"/>
    </row>
    <row r="122" spans="1:4" x14ac:dyDescent="0.15">
      <c r="C122" s="45"/>
    </row>
    <row r="123" spans="1:4" x14ac:dyDescent="0.15">
      <c r="C123" s="55"/>
    </row>
    <row r="124" spans="1:4" x14ac:dyDescent="0.15">
      <c r="C124" s="45"/>
    </row>
    <row r="125" spans="1:4" x14ac:dyDescent="0.15">
      <c r="C125" s="45"/>
    </row>
    <row r="126" spans="1:4" x14ac:dyDescent="0.15">
      <c r="C126" s="45"/>
    </row>
    <row r="127" spans="1:4" x14ac:dyDescent="0.15">
      <c r="C127" s="45"/>
    </row>
    <row r="128" spans="1:4" x14ac:dyDescent="0.15">
      <c r="C128" s="45"/>
    </row>
    <row r="129" spans="3:3" s="36" customFormat="1" x14ac:dyDescent="0.15">
      <c r="C129" s="45"/>
    </row>
  </sheetData>
  <mergeCells count="4">
    <mergeCell ref="A1:B1"/>
    <mergeCell ref="A2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51.5703125" customWidth="1"/>
    <col min="2" max="2" width="14.7109375" style="71" customWidth="1"/>
  </cols>
  <sheetData>
    <row r="1" spans="1:2" ht="60" x14ac:dyDescent="0.25">
      <c r="A1" s="62" t="s">
        <v>336</v>
      </c>
      <c r="B1" s="67" t="s">
        <v>458</v>
      </c>
    </row>
    <row r="2" spans="1:2" ht="27.75" customHeight="1" x14ac:dyDescent="0.25">
      <c r="A2" s="63" t="s">
        <v>337</v>
      </c>
      <c r="B2" s="68">
        <v>1359530</v>
      </c>
    </row>
    <row r="3" spans="1:2" s="6" customFormat="1" x14ac:dyDescent="0.25">
      <c r="A3" s="63" t="s">
        <v>338</v>
      </c>
      <c r="B3" s="68">
        <v>1623254</v>
      </c>
    </row>
    <row r="4" spans="1:2" x14ac:dyDescent="0.25">
      <c r="A4" s="63" t="s">
        <v>339</v>
      </c>
      <c r="B4" s="68">
        <v>190043</v>
      </c>
    </row>
    <row r="5" spans="1:2" x14ac:dyDescent="0.25">
      <c r="A5" s="63" t="s">
        <v>340</v>
      </c>
      <c r="B5" s="68">
        <v>74374</v>
      </c>
    </row>
    <row r="6" spans="1:2" x14ac:dyDescent="0.25">
      <c r="A6" s="63" t="s">
        <v>341</v>
      </c>
      <c r="B6" s="68">
        <v>0</v>
      </c>
    </row>
    <row r="7" spans="1:2" x14ac:dyDescent="0.25">
      <c r="A7" s="63" t="s">
        <v>342</v>
      </c>
      <c r="B7" s="68">
        <v>2626843</v>
      </c>
    </row>
    <row r="8" spans="1:2" ht="48.75" customHeight="1" x14ac:dyDescent="0.25">
      <c r="A8" s="63" t="s">
        <v>343</v>
      </c>
      <c r="B8" s="68">
        <v>141339</v>
      </c>
    </row>
    <row r="9" spans="1:2" x14ac:dyDescent="0.25">
      <c r="A9" s="63" t="s">
        <v>344</v>
      </c>
      <c r="B9" s="68">
        <v>802002</v>
      </c>
    </row>
    <row r="10" spans="1:2" s="6" customFormat="1" x14ac:dyDescent="0.25">
      <c r="A10" s="63" t="s">
        <v>345</v>
      </c>
      <c r="B10" s="68">
        <v>0</v>
      </c>
    </row>
    <row r="11" spans="1:2" ht="30" x14ac:dyDescent="0.25">
      <c r="A11" s="64" t="s">
        <v>447</v>
      </c>
      <c r="B11" s="68">
        <v>0</v>
      </c>
    </row>
    <row r="12" spans="1:2" x14ac:dyDescent="0.25">
      <c r="A12" s="65" t="s">
        <v>212</v>
      </c>
      <c r="B12" s="69">
        <v>778617324</v>
      </c>
    </row>
    <row r="13" spans="1:2" x14ac:dyDescent="0.25">
      <c r="A13" s="63" t="s">
        <v>346</v>
      </c>
      <c r="B13" s="68">
        <v>0</v>
      </c>
    </row>
    <row r="14" spans="1:2" s="6" customFormat="1" x14ac:dyDescent="0.25">
      <c r="A14" s="63" t="s">
        <v>347</v>
      </c>
      <c r="B14" s="68">
        <v>627828</v>
      </c>
    </row>
    <row r="15" spans="1:2" s="6" customFormat="1" x14ac:dyDescent="0.25">
      <c r="A15" s="63" t="s">
        <v>348</v>
      </c>
      <c r="B15" s="68">
        <v>10000000</v>
      </c>
    </row>
    <row r="16" spans="1:2" s="6" customFormat="1" x14ac:dyDescent="0.25">
      <c r="A16" s="63" t="s">
        <v>349</v>
      </c>
      <c r="B16" s="68">
        <v>7197708</v>
      </c>
    </row>
    <row r="17" spans="1:2" s="6" customFormat="1" x14ac:dyDescent="0.25">
      <c r="A17" s="63" t="s">
        <v>350</v>
      </c>
      <c r="B17" s="68">
        <v>1336941</v>
      </c>
    </row>
    <row r="18" spans="1:2" s="6" customFormat="1" x14ac:dyDescent="0.25">
      <c r="A18" s="63" t="s">
        <v>351</v>
      </c>
      <c r="B18" s="68">
        <v>159664046</v>
      </c>
    </row>
    <row r="19" spans="1:2" s="6" customFormat="1" x14ac:dyDescent="0.25">
      <c r="A19" s="63" t="s">
        <v>211</v>
      </c>
      <c r="B19" s="68">
        <v>976774701</v>
      </c>
    </row>
    <row r="20" spans="1:2" s="6" customFormat="1" x14ac:dyDescent="0.25">
      <c r="A20" s="63" t="s">
        <v>352</v>
      </c>
      <c r="B20" s="68">
        <v>39551928</v>
      </c>
    </row>
    <row r="21" spans="1:2" s="6" customFormat="1" ht="21.75" customHeight="1" x14ac:dyDescent="0.25">
      <c r="A21" s="63" t="s">
        <v>213</v>
      </c>
      <c r="B21" s="68">
        <v>640958956</v>
      </c>
    </row>
    <row r="22" spans="1:2" s="6" customFormat="1" x14ac:dyDescent="0.25">
      <c r="A22" s="63" t="s">
        <v>353</v>
      </c>
      <c r="B22" s="68">
        <v>110670263</v>
      </c>
    </row>
    <row r="23" spans="1:2" s="6" customFormat="1" x14ac:dyDescent="0.25">
      <c r="A23" s="63" t="s">
        <v>354</v>
      </c>
      <c r="B23" s="68">
        <v>0</v>
      </c>
    </row>
    <row r="24" spans="1:2" s="6" customFormat="1" x14ac:dyDescent="0.25">
      <c r="A24" s="63" t="s">
        <v>355</v>
      </c>
      <c r="B24" s="68">
        <v>98836396</v>
      </c>
    </row>
    <row r="25" spans="1:2" s="6" customFormat="1" x14ac:dyDescent="0.25">
      <c r="A25" s="63" t="s">
        <v>214</v>
      </c>
      <c r="B25" s="68">
        <v>237955614</v>
      </c>
    </row>
    <row r="26" spans="1:2" x14ac:dyDescent="0.25">
      <c r="A26" s="63" t="s">
        <v>448</v>
      </c>
      <c r="B26" s="68">
        <v>74311322</v>
      </c>
    </row>
    <row r="27" spans="1:2" x14ac:dyDescent="0.25">
      <c r="A27" s="63" t="s">
        <v>356</v>
      </c>
      <c r="B27" s="68">
        <v>2438933497</v>
      </c>
    </row>
    <row r="28" spans="1:2" x14ac:dyDescent="0.25">
      <c r="A28" s="63" t="s">
        <v>357</v>
      </c>
      <c r="B28" s="68">
        <v>0</v>
      </c>
    </row>
    <row r="29" spans="1:2" x14ac:dyDescent="0.25">
      <c r="A29" s="63" t="s">
        <v>358</v>
      </c>
      <c r="B29" s="68">
        <v>462020708</v>
      </c>
    </row>
    <row r="30" spans="1:2" s="6" customFormat="1" ht="15.75" thickBot="1" x14ac:dyDescent="0.3">
      <c r="A30" s="66" t="s">
        <v>446</v>
      </c>
      <c r="B30" s="70">
        <f>SUM(B2:B29)</f>
        <v>6044274617</v>
      </c>
    </row>
    <row r="31" spans="1:2" x14ac:dyDescent="0.25">
      <c r="B31" s="6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5.7109375" style="15" customWidth="1"/>
    <col min="2" max="2" width="15.42578125" style="15" customWidth="1"/>
    <col min="3" max="3" width="16.140625" style="15" customWidth="1"/>
    <col min="4" max="4" width="13.140625" style="15" customWidth="1"/>
    <col min="5" max="16384" width="9.140625" style="15"/>
  </cols>
  <sheetData>
    <row r="1" spans="1:3" ht="15" customHeight="1" x14ac:dyDescent="0.25">
      <c r="A1" s="113"/>
      <c r="B1" s="115" t="s">
        <v>449</v>
      </c>
      <c r="C1" s="117" t="s">
        <v>459</v>
      </c>
    </row>
    <row r="2" spans="1:3" s="56" customFormat="1" ht="65.25" customHeight="1" x14ac:dyDescent="0.25">
      <c r="A2" s="114"/>
      <c r="B2" s="116"/>
      <c r="C2" s="118"/>
    </row>
    <row r="3" spans="1:3" x14ac:dyDescent="0.25">
      <c r="A3" s="85">
        <v>1</v>
      </c>
      <c r="B3" s="58" t="s">
        <v>361</v>
      </c>
      <c r="C3" s="90">
        <v>24649020</v>
      </c>
    </row>
    <row r="4" spans="1:3" x14ac:dyDescent="0.25">
      <c r="A4" s="85">
        <v>2</v>
      </c>
      <c r="B4" s="58" t="s">
        <v>362</v>
      </c>
      <c r="C4" s="90">
        <v>28291011</v>
      </c>
    </row>
    <row r="5" spans="1:3" x14ac:dyDescent="0.25">
      <c r="A5" s="85">
        <v>3</v>
      </c>
      <c r="B5" s="91" t="s">
        <v>363</v>
      </c>
      <c r="C5" s="90">
        <v>17343339</v>
      </c>
    </row>
    <row r="6" spans="1:3" x14ac:dyDescent="0.25">
      <c r="A6" s="85">
        <v>4</v>
      </c>
      <c r="B6" s="58" t="s">
        <v>364</v>
      </c>
      <c r="C6" s="90">
        <v>49935462</v>
      </c>
    </row>
    <row r="7" spans="1:3" x14ac:dyDescent="0.25">
      <c r="A7" s="85">
        <v>5</v>
      </c>
      <c r="B7" s="58" t="s">
        <v>365</v>
      </c>
      <c r="C7" s="90">
        <v>85100917</v>
      </c>
    </row>
    <row r="8" spans="1:3" x14ac:dyDescent="0.25">
      <c r="A8" s="85">
        <v>6</v>
      </c>
      <c r="B8" s="58" t="s">
        <v>366</v>
      </c>
      <c r="C8" s="90">
        <v>10596317</v>
      </c>
    </row>
    <row r="9" spans="1:3" ht="20.25" customHeight="1" x14ac:dyDescent="0.25">
      <c r="A9" s="85">
        <v>7</v>
      </c>
      <c r="B9" s="58" t="s">
        <v>367</v>
      </c>
      <c r="C9" s="90">
        <v>66426018</v>
      </c>
    </row>
    <row r="10" spans="1:3" x14ac:dyDescent="0.25">
      <c r="A10" s="85">
        <v>8</v>
      </c>
      <c r="B10" s="58" t="s">
        <v>368</v>
      </c>
      <c r="C10" s="90">
        <v>0</v>
      </c>
    </row>
    <row r="11" spans="1:3" x14ac:dyDescent="0.25">
      <c r="A11" s="85">
        <v>9</v>
      </c>
      <c r="B11" s="58" t="s">
        <v>369</v>
      </c>
      <c r="C11" s="90">
        <v>38392045</v>
      </c>
    </row>
    <row r="12" spans="1:3" x14ac:dyDescent="0.25">
      <c r="A12" s="85">
        <v>10</v>
      </c>
      <c r="B12" s="58" t="s">
        <v>370</v>
      </c>
      <c r="C12" s="90">
        <v>100570363</v>
      </c>
    </row>
    <row r="13" spans="1:3" x14ac:dyDescent="0.25">
      <c r="A13" s="85">
        <v>11</v>
      </c>
      <c r="B13" s="58" t="s">
        <v>371</v>
      </c>
      <c r="C13" s="90">
        <v>5695814</v>
      </c>
    </row>
    <row r="14" spans="1:3" x14ac:dyDescent="0.25">
      <c r="A14" s="85">
        <v>12</v>
      </c>
      <c r="B14" s="58" t="s">
        <v>372</v>
      </c>
      <c r="C14" s="90">
        <v>39714502</v>
      </c>
    </row>
    <row r="15" spans="1:3" x14ac:dyDescent="0.25">
      <c r="A15" s="85">
        <v>13</v>
      </c>
      <c r="B15" s="58" t="s">
        <v>373</v>
      </c>
      <c r="C15" s="90">
        <v>112677093</v>
      </c>
    </row>
    <row r="16" spans="1:3" x14ac:dyDescent="0.25">
      <c r="A16" s="85">
        <v>14</v>
      </c>
      <c r="B16" s="58" t="s">
        <v>374</v>
      </c>
      <c r="C16" s="90">
        <v>112498193</v>
      </c>
    </row>
    <row r="17" spans="1:4" ht="45" x14ac:dyDescent="0.25">
      <c r="A17" s="85">
        <v>15</v>
      </c>
      <c r="B17" s="58" t="s">
        <v>441</v>
      </c>
      <c r="C17" s="90">
        <v>0</v>
      </c>
      <c r="D17" s="72" t="s">
        <v>442</v>
      </c>
    </row>
    <row r="18" spans="1:4" x14ac:dyDescent="0.25">
      <c r="A18" s="85">
        <v>16</v>
      </c>
      <c r="B18" s="58" t="s">
        <v>375</v>
      </c>
      <c r="C18" s="90">
        <v>30395468</v>
      </c>
    </row>
    <row r="19" spans="1:4" x14ac:dyDescent="0.25">
      <c r="A19" s="85">
        <v>17</v>
      </c>
      <c r="B19" s="58" t="s">
        <v>376</v>
      </c>
      <c r="C19" s="90">
        <v>74463000</v>
      </c>
    </row>
    <row r="20" spans="1:4" x14ac:dyDescent="0.25">
      <c r="A20" s="85">
        <v>18</v>
      </c>
      <c r="B20" s="58" t="s">
        <v>377</v>
      </c>
      <c r="C20" s="90">
        <v>0</v>
      </c>
    </row>
    <row r="21" spans="1:4" x14ac:dyDescent="0.25">
      <c r="A21" s="85">
        <v>19</v>
      </c>
      <c r="B21" s="58" t="s">
        <v>378</v>
      </c>
      <c r="C21" s="90">
        <v>52647208</v>
      </c>
    </row>
    <row r="22" spans="1:4" x14ac:dyDescent="0.25">
      <c r="A22" s="85">
        <v>20</v>
      </c>
      <c r="B22" s="58" t="s">
        <v>379</v>
      </c>
      <c r="C22" s="90">
        <v>1554496</v>
      </c>
    </row>
    <row r="23" spans="1:4" x14ac:dyDescent="0.25">
      <c r="A23" s="85">
        <v>21</v>
      </c>
      <c r="B23" s="58" t="s">
        <v>380</v>
      </c>
      <c r="C23" s="90">
        <v>37659772</v>
      </c>
    </row>
    <row r="24" spans="1:4" x14ac:dyDescent="0.25">
      <c r="A24" s="85">
        <v>22</v>
      </c>
      <c r="B24" s="58" t="s">
        <v>381</v>
      </c>
      <c r="C24" s="90">
        <v>435972</v>
      </c>
    </row>
    <row r="25" spans="1:4" x14ac:dyDescent="0.25">
      <c r="A25" s="85">
        <v>23</v>
      </c>
      <c r="B25" s="58" t="s">
        <v>382</v>
      </c>
      <c r="C25" s="90">
        <v>16024106</v>
      </c>
    </row>
    <row r="26" spans="1:4" x14ac:dyDescent="0.25">
      <c r="A26" s="85">
        <v>24</v>
      </c>
      <c r="B26" s="58" t="s">
        <v>383</v>
      </c>
      <c r="C26" s="90">
        <v>34497091</v>
      </c>
    </row>
    <row r="27" spans="1:4" x14ac:dyDescent="0.25">
      <c r="A27" s="85">
        <v>25</v>
      </c>
      <c r="B27" s="58" t="s">
        <v>384</v>
      </c>
      <c r="C27" s="90">
        <v>8265992</v>
      </c>
    </row>
    <row r="28" spans="1:4" x14ac:dyDescent="0.25">
      <c r="A28" s="85">
        <v>26</v>
      </c>
      <c r="B28" s="58" t="s">
        <v>385</v>
      </c>
      <c r="C28" s="90">
        <v>8048822</v>
      </c>
    </row>
    <row r="29" spans="1:4" x14ac:dyDescent="0.25">
      <c r="A29" s="85">
        <v>27</v>
      </c>
      <c r="B29" s="58" t="s">
        <v>386</v>
      </c>
      <c r="C29" s="90">
        <v>23328217</v>
      </c>
    </row>
    <row r="30" spans="1:4" x14ac:dyDescent="0.25">
      <c r="A30" s="85">
        <v>28</v>
      </c>
      <c r="B30" s="58" t="s">
        <v>387</v>
      </c>
      <c r="C30" s="90">
        <v>990960</v>
      </c>
    </row>
    <row r="31" spans="1:4" x14ac:dyDescent="0.25">
      <c r="A31" s="85">
        <v>29</v>
      </c>
      <c r="B31" s="58" t="s">
        <v>388</v>
      </c>
      <c r="C31" s="90">
        <v>52897605</v>
      </c>
    </row>
    <row r="32" spans="1:4" x14ac:dyDescent="0.25">
      <c r="A32" s="85">
        <v>30</v>
      </c>
      <c r="B32" s="58" t="s">
        <v>389</v>
      </c>
      <c r="C32" s="90">
        <v>34553843</v>
      </c>
    </row>
    <row r="33" spans="1:3" x14ac:dyDescent="0.25">
      <c r="A33" s="85">
        <v>31</v>
      </c>
      <c r="B33" s="58" t="s">
        <v>390</v>
      </c>
      <c r="C33" s="90">
        <v>79715465</v>
      </c>
    </row>
    <row r="34" spans="1:3" x14ac:dyDescent="0.25">
      <c r="A34" s="85">
        <v>32</v>
      </c>
      <c r="B34" s="58" t="s">
        <v>391</v>
      </c>
      <c r="C34" s="90">
        <v>30841359</v>
      </c>
    </row>
    <row r="35" spans="1:3" x14ac:dyDescent="0.25">
      <c r="A35" s="85">
        <v>33</v>
      </c>
      <c r="B35" s="58" t="s">
        <v>392</v>
      </c>
      <c r="C35" s="90">
        <v>1881611</v>
      </c>
    </row>
    <row r="36" spans="1:3" x14ac:dyDescent="0.25">
      <c r="A36" s="85">
        <v>34</v>
      </c>
      <c r="B36" s="58" t="s">
        <v>393</v>
      </c>
      <c r="C36" s="90">
        <v>823796</v>
      </c>
    </row>
    <row r="37" spans="1:3" x14ac:dyDescent="0.25">
      <c r="A37" s="85">
        <v>35</v>
      </c>
      <c r="B37" s="58" t="s">
        <v>394</v>
      </c>
      <c r="C37" s="90">
        <v>7619067</v>
      </c>
    </row>
    <row r="38" spans="1:3" x14ac:dyDescent="0.25">
      <c r="A38" s="85">
        <v>36</v>
      </c>
      <c r="B38" s="58" t="s">
        <v>395</v>
      </c>
      <c r="C38" s="90">
        <v>36177453</v>
      </c>
    </row>
    <row r="39" spans="1:3" x14ac:dyDescent="0.25">
      <c r="A39" s="85">
        <v>37</v>
      </c>
      <c r="B39" s="58" t="s">
        <v>396</v>
      </c>
      <c r="C39" s="90">
        <v>14716568</v>
      </c>
    </row>
    <row r="40" spans="1:3" x14ac:dyDescent="0.25">
      <c r="A40" s="85">
        <v>38</v>
      </c>
      <c r="B40" s="58" t="s">
        <v>397</v>
      </c>
      <c r="C40" s="90">
        <v>128356487</v>
      </c>
    </row>
    <row r="41" spans="1:3" x14ac:dyDescent="0.25">
      <c r="A41" s="85">
        <v>39</v>
      </c>
      <c r="B41" s="58" t="s">
        <v>398</v>
      </c>
      <c r="C41" s="90">
        <v>4698972</v>
      </c>
    </row>
    <row r="42" spans="1:3" x14ac:dyDescent="0.25">
      <c r="A42" s="85">
        <v>40</v>
      </c>
      <c r="B42" s="58" t="s">
        <v>399</v>
      </c>
      <c r="C42" s="90">
        <v>306133</v>
      </c>
    </row>
    <row r="43" spans="1:3" ht="30" x14ac:dyDescent="0.25">
      <c r="A43" s="85">
        <v>41</v>
      </c>
      <c r="B43" s="58" t="s">
        <v>400</v>
      </c>
      <c r="C43" s="90">
        <v>35545933</v>
      </c>
    </row>
    <row r="44" spans="1:3" ht="30" x14ac:dyDescent="0.25">
      <c r="A44" s="85">
        <v>42</v>
      </c>
      <c r="B44" s="58" t="s">
        <v>401</v>
      </c>
      <c r="C44" s="90">
        <v>19556402</v>
      </c>
    </row>
    <row r="45" spans="1:3" ht="30" x14ac:dyDescent="0.25">
      <c r="A45" s="85">
        <v>43</v>
      </c>
      <c r="B45" s="58" t="s">
        <v>402</v>
      </c>
      <c r="C45" s="90">
        <v>5680796</v>
      </c>
    </row>
    <row r="46" spans="1:3" x14ac:dyDescent="0.25">
      <c r="A46" s="85">
        <v>44</v>
      </c>
      <c r="B46" s="58" t="s">
        <v>403</v>
      </c>
      <c r="C46" s="90">
        <v>20488822</v>
      </c>
    </row>
    <row r="47" spans="1:3" x14ac:dyDescent="0.25">
      <c r="A47" s="85">
        <v>45</v>
      </c>
      <c r="B47" s="58" t="s">
        <v>404</v>
      </c>
      <c r="C47" s="90">
        <v>42033517</v>
      </c>
    </row>
    <row r="48" spans="1:3" x14ac:dyDescent="0.25">
      <c r="A48" s="85">
        <v>46</v>
      </c>
      <c r="B48" s="58" t="s">
        <v>405</v>
      </c>
      <c r="C48" s="90">
        <v>17173851</v>
      </c>
    </row>
    <row r="49" spans="1:3" x14ac:dyDescent="0.25">
      <c r="A49" s="85">
        <v>47</v>
      </c>
      <c r="B49" s="58" t="s">
        <v>406</v>
      </c>
      <c r="C49" s="90">
        <v>8724300</v>
      </c>
    </row>
    <row r="50" spans="1:3" x14ac:dyDescent="0.25">
      <c r="A50" s="85">
        <v>48</v>
      </c>
      <c r="B50" s="58" t="s">
        <v>407</v>
      </c>
      <c r="C50" s="90">
        <v>719252327</v>
      </c>
    </row>
    <row r="51" spans="1:3" x14ac:dyDescent="0.25">
      <c r="A51" s="85">
        <v>49</v>
      </c>
      <c r="B51" s="58" t="s">
        <v>408</v>
      </c>
      <c r="C51" s="90">
        <v>51001686</v>
      </c>
    </row>
    <row r="52" spans="1:3" x14ac:dyDescent="0.25">
      <c r="A52" s="85">
        <v>50</v>
      </c>
      <c r="B52" s="58" t="s">
        <v>409</v>
      </c>
      <c r="C52" s="90">
        <v>13208774</v>
      </c>
    </row>
    <row r="53" spans="1:3" x14ac:dyDescent="0.25">
      <c r="A53" s="85">
        <v>51</v>
      </c>
      <c r="B53" s="58" t="s">
        <v>410</v>
      </c>
      <c r="C53" s="90">
        <v>23212466</v>
      </c>
    </row>
    <row r="54" spans="1:3" x14ac:dyDescent="0.25">
      <c r="A54" s="85">
        <v>52</v>
      </c>
      <c r="B54" s="58" t="s">
        <v>411</v>
      </c>
      <c r="C54" s="90">
        <v>38684098</v>
      </c>
    </row>
    <row r="55" spans="1:3" x14ac:dyDescent="0.25">
      <c r="A55" s="85">
        <v>53</v>
      </c>
      <c r="B55" s="58" t="s">
        <v>412</v>
      </c>
      <c r="C55" s="90">
        <v>6582712</v>
      </c>
    </row>
    <row r="56" spans="1:3" x14ac:dyDescent="0.25">
      <c r="A56" s="85">
        <v>54</v>
      </c>
      <c r="B56" s="58" t="s">
        <v>413</v>
      </c>
      <c r="C56" s="90">
        <v>354386</v>
      </c>
    </row>
    <row r="57" spans="1:3" x14ac:dyDescent="0.25">
      <c r="A57" s="85">
        <v>55</v>
      </c>
      <c r="B57" s="58" t="s">
        <v>414</v>
      </c>
      <c r="C57" s="90">
        <v>9887278</v>
      </c>
    </row>
    <row r="58" spans="1:3" x14ac:dyDescent="0.25">
      <c r="A58" s="85">
        <v>56</v>
      </c>
      <c r="B58" s="58" t="s">
        <v>415</v>
      </c>
      <c r="C58" s="90">
        <v>94380301</v>
      </c>
    </row>
    <row r="59" spans="1:3" x14ac:dyDescent="0.25">
      <c r="A59" s="85">
        <v>57</v>
      </c>
      <c r="B59" s="58" t="s">
        <v>416</v>
      </c>
      <c r="C59" s="90">
        <v>1073870</v>
      </c>
    </row>
    <row r="60" spans="1:3" x14ac:dyDescent="0.25">
      <c r="A60" s="85">
        <v>58</v>
      </c>
      <c r="B60" s="58" t="s">
        <v>417</v>
      </c>
      <c r="C60" s="90">
        <v>88926044</v>
      </c>
    </row>
    <row r="61" spans="1:3" ht="30" x14ac:dyDescent="0.25">
      <c r="A61" s="85">
        <v>59</v>
      </c>
      <c r="B61" s="58" t="s">
        <v>418</v>
      </c>
      <c r="C61" s="90">
        <v>19890720</v>
      </c>
    </row>
    <row r="62" spans="1:3" x14ac:dyDescent="0.25">
      <c r="A62" s="85">
        <v>60</v>
      </c>
      <c r="B62" s="58" t="s">
        <v>419</v>
      </c>
      <c r="C62" s="90">
        <v>220225113</v>
      </c>
    </row>
    <row r="63" spans="1:3" x14ac:dyDescent="0.25">
      <c r="A63" s="85">
        <v>61</v>
      </c>
      <c r="B63" s="58" t="s">
        <v>420</v>
      </c>
      <c r="C63" s="90">
        <v>89902957</v>
      </c>
    </row>
    <row r="64" spans="1:3" ht="15.75" customHeight="1" x14ac:dyDescent="0.25">
      <c r="A64" s="85">
        <v>62</v>
      </c>
      <c r="B64" s="58" t="s">
        <v>421</v>
      </c>
      <c r="C64" s="90">
        <v>49351815</v>
      </c>
    </row>
    <row r="65" spans="1:3" x14ac:dyDescent="0.25">
      <c r="A65" s="85">
        <v>63</v>
      </c>
      <c r="B65" s="58" t="s">
        <v>422</v>
      </c>
      <c r="C65" s="90">
        <v>11270404</v>
      </c>
    </row>
    <row r="66" spans="1:3" x14ac:dyDescent="0.25">
      <c r="A66" s="85">
        <v>64</v>
      </c>
      <c r="B66" s="58" t="s">
        <v>423</v>
      </c>
      <c r="C66" s="90">
        <v>22027886</v>
      </c>
    </row>
    <row r="67" spans="1:3" x14ac:dyDescent="0.25">
      <c r="A67" s="85">
        <v>65</v>
      </c>
      <c r="B67" s="58" t="s">
        <v>424</v>
      </c>
      <c r="C67" s="90">
        <v>498879907</v>
      </c>
    </row>
    <row r="68" spans="1:3" ht="13.5" customHeight="1" x14ac:dyDescent="0.25">
      <c r="A68" s="85">
        <v>66</v>
      </c>
      <c r="B68" s="58" t="s">
        <v>425</v>
      </c>
      <c r="C68" s="90">
        <v>1106412</v>
      </c>
    </row>
    <row r="69" spans="1:3" x14ac:dyDescent="0.25">
      <c r="A69" s="85">
        <v>67</v>
      </c>
      <c r="B69" s="58" t="s">
        <v>426</v>
      </c>
      <c r="C69" s="90">
        <v>10182015</v>
      </c>
    </row>
    <row r="70" spans="1:3" ht="30" x14ac:dyDescent="0.25">
      <c r="A70" s="85">
        <v>68</v>
      </c>
      <c r="B70" s="58" t="s">
        <v>427</v>
      </c>
      <c r="C70" s="90">
        <v>7229678</v>
      </c>
    </row>
    <row r="71" spans="1:3" ht="30" x14ac:dyDescent="0.25">
      <c r="A71" s="85">
        <v>69</v>
      </c>
      <c r="B71" s="58" t="s">
        <v>428</v>
      </c>
      <c r="C71" s="90">
        <v>200000</v>
      </c>
    </row>
    <row r="72" spans="1:3" x14ac:dyDescent="0.25">
      <c r="A72" s="85">
        <v>70</v>
      </c>
      <c r="B72" s="58" t="s">
        <v>429</v>
      </c>
      <c r="C72" s="90">
        <v>1796796</v>
      </c>
    </row>
    <row r="73" spans="1:3" x14ac:dyDescent="0.25">
      <c r="A73" s="85">
        <v>71</v>
      </c>
      <c r="B73" s="58" t="s">
        <v>430</v>
      </c>
      <c r="C73" s="90">
        <v>4440265</v>
      </c>
    </row>
    <row r="74" spans="1:3" x14ac:dyDescent="0.25">
      <c r="A74" s="85">
        <v>72</v>
      </c>
      <c r="B74" s="58" t="s">
        <v>431</v>
      </c>
      <c r="C74" s="90">
        <v>636599</v>
      </c>
    </row>
    <row r="75" spans="1:3" x14ac:dyDescent="0.25">
      <c r="A75" s="85">
        <v>73</v>
      </c>
      <c r="B75" s="58" t="s">
        <v>432</v>
      </c>
      <c r="C75" s="90">
        <v>115537790</v>
      </c>
    </row>
    <row r="76" spans="1:3" x14ac:dyDescent="0.25">
      <c r="A76" s="85">
        <v>74</v>
      </c>
      <c r="B76" s="58" t="s">
        <v>433</v>
      </c>
      <c r="C76" s="90">
        <v>0</v>
      </c>
    </row>
    <row r="77" spans="1:3" x14ac:dyDescent="0.25">
      <c r="A77" s="85">
        <v>75</v>
      </c>
      <c r="B77" s="58" t="s">
        <v>434</v>
      </c>
      <c r="C77" s="90">
        <v>475779046</v>
      </c>
    </row>
    <row r="78" spans="1:3" x14ac:dyDescent="0.25">
      <c r="A78" s="85">
        <v>76</v>
      </c>
      <c r="B78" s="58" t="s">
        <v>435</v>
      </c>
      <c r="C78" s="90">
        <v>104823693</v>
      </c>
    </row>
    <row r="79" spans="1:3" ht="14.25" customHeight="1" x14ac:dyDescent="0.25">
      <c r="A79" s="85">
        <v>77</v>
      </c>
      <c r="B79" s="58" t="s">
        <v>436</v>
      </c>
      <c r="C79" s="90">
        <v>72796511</v>
      </c>
    </row>
    <row r="80" spans="1:3" x14ac:dyDescent="0.25">
      <c r="A80" s="85">
        <v>78</v>
      </c>
      <c r="B80" s="58" t="s">
        <v>437</v>
      </c>
      <c r="C80" s="90">
        <v>102542420</v>
      </c>
    </row>
    <row r="81" spans="1:3" x14ac:dyDescent="0.25">
      <c r="A81" s="85">
        <v>79</v>
      </c>
      <c r="B81" s="58" t="s">
        <v>438</v>
      </c>
      <c r="C81" s="90">
        <v>143157775</v>
      </c>
    </row>
    <row r="82" spans="1:3" x14ac:dyDescent="0.25">
      <c r="A82" s="85">
        <v>80</v>
      </c>
      <c r="B82" s="58" t="s">
        <v>439</v>
      </c>
      <c r="C82" s="90">
        <v>1503982</v>
      </c>
    </row>
    <row r="83" spans="1:3" x14ac:dyDescent="0.25">
      <c r="A83" s="85">
        <v>81</v>
      </c>
      <c r="B83" s="58" t="s">
        <v>440</v>
      </c>
      <c r="C83" s="90">
        <v>85576216</v>
      </c>
    </row>
    <row r="84" spans="1:3" ht="15.75" thickBot="1" x14ac:dyDescent="0.3">
      <c r="A84" s="88"/>
      <c r="B84" s="89" t="s">
        <v>209</v>
      </c>
      <c r="C84" s="92">
        <f>SUM(C3:C83)</f>
        <v>4607415120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zbirna</vt:lpstr>
      <vt:lpstr>630</vt:lpstr>
      <vt:lpstr>631</vt:lpstr>
      <vt:lpstr>787</vt:lpstr>
      <vt:lpstr>785</vt:lpstr>
      <vt:lpstr>786</vt:lpstr>
      <vt:lpstr>jzu</vt:lpstr>
      <vt:lpstr>jp rm</vt:lpstr>
      <vt:lpstr>opstini</vt:lpstr>
      <vt:lpstr>jp opstini</vt:lpstr>
      <vt:lpstr>'630'!Print_Area</vt:lpstr>
      <vt:lpstr>'787'!Print_Area</vt:lpstr>
      <vt:lpstr>zbirna!Print_Area</vt:lpstr>
      <vt:lpstr>'630'!Print_Titles</vt:lpstr>
    </vt:vector>
  </TitlesOfParts>
  <Company>Ministry of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</dc:creator>
  <cp:lastModifiedBy>mf</cp:lastModifiedBy>
  <cp:lastPrinted>2017-07-19T15:07:33Z</cp:lastPrinted>
  <dcterms:created xsi:type="dcterms:W3CDTF">2017-06-12T13:55:46Z</dcterms:created>
  <dcterms:modified xsi:type="dcterms:W3CDTF">2017-07-20T10:57:53Z</dcterms:modified>
</cp:coreProperties>
</file>