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ierpa/Desktop/untitled_folder/XLDB/BH76/preliminary_results/Supporting_Information/submit/"/>
    </mc:Choice>
  </mc:AlternateContent>
  <xr:revisionPtr revIDLastSave="0" documentId="13_ncr:1_{EC4FC5F1-35F1-A044-8BB1-DAE8F91A30F4}" xr6:coauthVersionLast="45" xr6:coauthVersionMax="45" xr10:uidLastSave="{00000000-0000-0000-0000-000000000000}"/>
  <bookViews>
    <workbookView xWindow="0" yWindow="460" windowWidth="28800" windowHeight="16640" tabRatio="500" activeTab="1" xr2:uid="{00000000-000D-0000-FFFF-FFFF00000000}"/>
  </bookViews>
  <sheets>
    <sheet name="Summary" sheetId="53" r:id="rId1"/>
    <sheet name="MR_Diagnostics_BH76" sheetId="54" r:id="rId2"/>
    <sheet name="PBE_6-31Gs" sheetId="51" r:id="rId3"/>
    <sheet name="PBE+10%HF_6-31Gs" sheetId="32" r:id="rId4"/>
    <sheet name="PBE+20%HF_6-31Gs" sheetId="34" r:id="rId5"/>
    <sheet name="PBE0_6-31Gs" sheetId="52" r:id="rId6"/>
    <sheet name="PBE+30%HF_6-31Gs" sheetId="35" r:id="rId7"/>
    <sheet name="PBE+40%HF_6-31Gs" sheetId="36" r:id="rId8"/>
    <sheet name="PBE+50%HF_6-31Gs" sheetId="37" r:id="rId9"/>
    <sheet name="PBE+60%HF_6-31Gs" sheetId="42" r:id="rId10"/>
    <sheet name="PBE+70%HF_6-31Gs" sheetId="38" r:id="rId11"/>
    <sheet name="PBE+80%HF_6-31Gs" sheetId="46" r:id="rId12"/>
    <sheet name="PBE+90%HF_6-31Gs" sheetId="39" r:id="rId13"/>
    <sheet name="HFPBE_6-31Gs" sheetId="49" r:id="rId14"/>
  </sheets>
  <definedNames>
    <definedName name="PArel" localSheetId="13">#REF!</definedName>
    <definedName name="PArel" localSheetId="2">#REF!</definedName>
    <definedName name="PArel" localSheetId="3">#REF!</definedName>
    <definedName name="PArel" localSheetId="4">#REF!</definedName>
    <definedName name="PArel" localSheetId="6">#REF!</definedName>
    <definedName name="PArel" localSheetId="7">#REF!</definedName>
    <definedName name="PArel" localSheetId="8">#REF!</definedName>
    <definedName name="PArel" localSheetId="9">#REF!</definedName>
    <definedName name="PArel" localSheetId="10">#REF!</definedName>
    <definedName name="PArel" localSheetId="11">#REF!</definedName>
    <definedName name="PArel" localSheetId="12">#REF!</definedName>
    <definedName name="PArel" localSheetId="5">#REF!</definedName>
    <definedName name="PArel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4" l="1"/>
  <c r="D3" i="54"/>
  <c r="E3" i="54"/>
  <c r="R3" i="54" s="1"/>
  <c r="F3" i="54"/>
  <c r="G3" i="54"/>
  <c r="H3" i="54"/>
  <c r="I3" i="54"/>
  <c r="V3" i="54" s="1"/>
  <c r="J3" i="54"/>
  <c r="K3" i="54"/>
  <c r="L3" i="54"/>
  <c r="M3" i="54"/>
  <c r="Z3" i="54" s="1"/>
  <c r="N3" i="54"/>
  <c r="Q3" i="54"/>
  <c r="S3" i="54"/>
  <c r="T3" i="54"/>
  <c r="U3" i="54"/>
  <c r="W3" i="54"/>
  <c r="X3" i="54"/>
  <c r="Y3" i="54"/>
  <c r="AA3" i="54"/>
  <c r="C4" i="54"/>
  <c r="R4" i="54" s="1"/>
  <c r="D4" i="54"/>
  <c r="E4" i="54"/>
  <c r="F4" i="54"/>
  <c r="S4" i="54" s="1"/>
  <c r="G4" i="54"/>
  <c r="H4" i="54"/>
  <c r="I4" i="54"/>
  <c r="J4" i="54"/>
  <c r="W4" i="54" s="1"/>
  <c r="K4" i="54"/>
  <c r="L4" i="54"/>
  <c r="M4" i="54"/>
  <c r="N4" i="54"/>
  <c r="AA4" i="54" s="1"/>
  <c r="Q4" i="54"/>
  <c r="T4" i="54"/>
  <c r="U4" i="54"/>
  <c r="V4" i="54"/>
  <c r="X4" i="54"/>
  <c r="Y4" i="54"/>
  <c r="Z4" i="54"/>
  <c r="C5" i="54"/>
  <c r="S5" i="54" s="1"/>
  <c r="D5" i="54"/>
  <c r="E5" i="54"/>
  <c r="F5" i="54"/>
  <c r="G5" i="54"/>
  <c r="T5" i="54" s="1"/>
  <c r="H5" i="54"/>
  <c r="I5" i="54"/>
  <c r="J5" i="54"/>
  <c r="K5" i="54"/>
  <c r="X5" i="54" s="1"/>
  <c r="L5" i="54"/>
  <c r="M5" i="54"/>
  <c r="N5" i="54"/>
  <c r="Q5" i="54"/>
  <c r="R5" i="54"/>
  <c r="U5" i="54"/>
  <c r="V5" i="54"/>
  <c r="W5" i="54"/>
  <c r="Y5" i="54"/>
  <c r="Z5" i="54"/>
  <c r="AA5" i="54"/>
  <c r="C6" i="54"/>
  <c r="D6" i="54"/>
  <c r="Q6" i="54" s="1"/>
  <c r="E6" i="54"/>
  <c r="F6" i="54"/>
  <c r="G6" i="54"/>
  <c r="H6" i="54"/>
  <c r="U6" i="54" s="1"/>
  <c r="I6" i="54"/>
  <c r="J6" i="54"/>
  <c r="K6" i="54"/>
  <c r="L6" i="54"/>
  <c r="Y6" i="54" s="1"/>
  <c r="M6" i="54"/>
  <c r="N6" i="54"/>
  <c r="R6" i="54"/>
  <c r="S6" i="54"/>
  <c r="T6" i="54"/>
  <c r="V6" i="54"/>
  <c r="W6" i="54"/>
  <c r="X6" i="54"/>
  <c r="Z6" i="54"/>
  <c r="AA6" i="54"/>
  <c r="C7" i="54"/>
  <c r="D7" i="54"/>
  <c r="E7" i="54"/>
  <c r="R7" i="54" s="1"/>
  <c r="F7" i="54"/>
  <c r="G7" i="54"/>
  <c r="H7" i="54"/>
  <c r="I7" i="54"/>
  <c r="V7" i="54" s="1"/>
  <c r="J7" i="54"/>
  <c r="K7" i="54"/>
  <c r="L7" i="54"/>
  <c r="M7" i="54"/>
  <c r="Z7" i="54" s="1"/>
  <c r="N7" i="54"/>
  <c r="Q7" i="54"/>
  <c r="S7" i="54"/>
  <c r="T7" i="54"/>
  <c r="U7" i="54"/>
  <c r="W7" i="54"/>
  <c r="X7" i="54"/>
  <c r="Y7" i="54"/>
  <c r="AA7" i="54"/>
  <c r="C8" i="54"/>
  <c r="D8" i="54"/>
  <c r="E8" i="54"/>
  <c r="F8" i="54"/>
  <c r="S8" i="54" s="1"/>
  <c r="G8" i="54"/>
  <c r="H8" i="54"/>
  <c r="I8" i="54"/>
  <c r="J8" i="54"/>
  <c r="W8" i="54" s="1"/>
  <c r="K8" i="54"/>
  <c r="L8" i="54"/>
  <c r="M8" i="54"/>
  <c r="N8" i="54"/>
  <c r="AA8" i="54" s="1"/>
  <c r="Q8" i="54"/>
  <c r="R8" i="54"/>
  <c r="T8" i="54"/>
  <c r="U8" i="54"/>
  <c r="V8" i="54"/>
  <c r="X8" i="54"/>
  <c r="Y8" i="54"/>
  <c r="Z8" i="54"/>
  <c r="C9" i="54"/>
  <c r="D9" i="54"/>
  <c r="E9" i="54"/>
  <c r="F9" i="54"/>
  <c r="G9" i="54"/>
  <c r="T9" i="54" s="1"/>
  <c r="H9" i="54"/>
  <c r="I9" i="54"/>
  <c r="J9" i="54"/>
  <c r="K9" i="54"/>
  <c r="X9" i="54" s="1"/>
  <c r="L9" i="54"/>
  <c r="M9" i="54"/>
  <c r="N9" i="54"/>
  <c r="Q9" i="54"/>
  <c r="R9" i="54"/>
  <c r="S9" i="54"/>
  <c r="U9" i="54"/>
  <c r="V9" i="54"/>
  <c r="W9" i="54"/>
  <c r="Y9" i="54"/>
  <c r="Z9" i="54"/>
  <c r="AA9" i="54"/>
  <c r="C10" i="54"/>
  <c r="D10" i="54"/>
  <c r="Q10" i="54" s="1"/>
  <c r="E10" i="54"/>
  <c r="F10" i="54"/>
  <c r="G10" i="54"/>
  <c r="H10" i="54"/>
  <c r="U10" i="54" s="1"/>
  <c r="I10" i="54"/>
  <c r="J10" i="54"/>
  <c r="K10" i="54"/>
  <c r="L10" i="54"/>
  <c r="Y10" i="54" s="1"/>
  <c r="M10" i="54"/>
  <c r="N10" i="54"/>
  <c r="R10" i="54"/>
  <c r="S10" i="54"/>
  <c r="T10" i="54"/>
  <c r="V10" i="54"/>
  <c r="W10" i="54"/>
  <c r="X10" i="54"/>
  <c r="Z10" i="54"/>
  <c r="AA10" i="54"/>
  <c r="C11" i="54"/>
  <c r="D11" i="54"/>
  <c r="E11" i="54"/>
  <c r="R11" i="54" s="1"/>
  <c r="F11" i="54"/>
  <c r="G11" i="54"/>
  <c r="H11" i="54"/>
  <c r="I11" i="54"/>
  <c r="V11" i="54" s="1"/>
  <c r="J11" i="54"/>
  <c r="K11" i="54"/>
  <c r="L11" i="54"/>
  <c r="M11" i="54"/>
  <c r="Z11" i="54" s="1"/>
  <c r="N11" i="54"/>
  <c r="Q11" i="54"/>
  <c r="S11" i="54"/>
  <c r="T11" i="54"/>
  <c r="U11" i="54"/>
  <c r="W11" i="54"/>
  <c r="X11" i="54"/>
  <c r="Y11" i="54"/>
  <c r="AA11" i="54"/>
  <c r="C12" i="54"/>
  <c r="D12" i="54"/>
  <c r="E12" i="54"/>
  <c r="F12" i="54"/>
  <c r="S12" i="54" s="1"/>
  <c r="G12" i="54"/>
  <c r="H12" i="54"/>
  <c r="I12" i="54"/>
  <c r="J12" i="54"/>
  <c r="W12" i="54" s="1"/>
  <c r="K12" i="54"/>
  <c r="L12" i="54"/>
  <c r="M12" i="54"/>
  <c r="N12" i="54"/>
  <c r="AA12" i="54" s="1"/>
  <c r="Q12" i="54"/>
  <c r="R12" i="54"/>
  <c r="T12" i="54"/>
  <c r="U12" i="54"/>
  <c r="V12" i="54"/>
  <c r="X12" i="54"/>
  <c r="Y12" i="54"/>
  <c r="Z12" i="54"/>
  <c r="C13" i="54"/>
  <c r="D13" i="54"/>
  <c r="E13" i="54"/>
  <c r="F13" i="54"/>
  <c r="G13" i="54"/>
  <c r="T13" i="54" s="1"/>
  <c r="H13" i="54"/>
  <c r="I13" i="54"/>
  <c r="J13" i="54"/>
  <c r="K13" i="54"/>
  <c r="X13" i="54" s="1"/>
  <c r="L13" i="54"/>
  <c r="M13" i="54"/>
  <c r="N13" i="54"/>
  <c r="Q13" i="54"/>
  <c r="R13" i="54"/>
  <c r="S13" i="54"/>
  <c r="U13" i="54"/>
  <c r="V13" i="54"/>
  <c r="W13" i="54"/>
  <c r="Y13" i="54"/>
  <c r="Z13" i="54"/>
  <c r="AA13" i="54"/>
  <c r="C14" i="54"/>
  <c r="D14" i="54"/>
  <c r="Q14" i="54" s="1"/>
  <c r="E14" i="54"/>
  <c r="F14" i="54"/>
  <c r="G14" i="54"/>
  <c r="H14" i="54"/>
  <c r="U14" i="54" s="1"/>
  <c r="I14" i="54"/>
  <c r="J14" i="54"/>
  <c r="K14" i="54"/>
  <c r="L14" i="54"/>
  <c r="Y14" i="54" s="1"/>
  <c r="M14" i="54"/>
  <c r="N14" i="54"/>
  <c r="R14" i="54"/>
  <c r="S14" i="54"/>
  <c r="T14" i="54"/>
  <c r="V14" i="54"/>
  <c r="W14" i="54"/>
  <c r="X14" i="54"/>
  <c r="Z14" i="54"/>
  <c r="AA14" i="54"/>
  <c r="C15" i="54"/>
  <c r="D15" i="54"/>
  <c r="E15" i="54"/>
  <c r="R15" i="54" s="1"/>
  <c r="F15" i="54"/>
  <c r="G15" i="54"/>
  <c r="H15" i="54"/>
  <c r="I15" i="54"/>
  <c r="V15" i="54" s="1"/>
  <c r="J15" i="54"/>
  <c r="K15" i="54"/>
  <c r="L15" i="54"/>
  <c r="M15" i="54"/>
  <c r="Z15" i="54" s="1"/>
  <c r="N15" i="54"/>
  <c r="Q15" i="54"/>
  <c r="S15" i="54"/>
  <c r="T15" i="54"/>
  <c r="U15" i="54"/>
  <c r="W15" i="54"/>
  <c r="X15" i="54"/>
  <c r="Y15" i="54"/>
  <c r="AA15" i="54"/>
  <c r="C16" i="54"/>
  <c r="D16" i="54"/>
  <c r="E16" i="54"/>
  <c r="F16" i="54"/>
  <c r="S16" i="54" s="1"/>
  <c r="G16" i="54"/>
  <c r="H16" i="54"/>
  <c r="I16" i="54"/>
  <c r="J16" i="54"/>
  <c r="W16" i="54" s="1"/>
  <c r="K16" i="54"/>
  <c r="L16" i="54"/>
  <c r="M16" i="54"/>
  <c r="N16" i="54"/>
  <c r="AA16" i="54" s="1"/>
  <c r="Q16" i="54"/>
  <c r="R16" i="54"/>
  <c r="T16" i="54"/>
  <c r="U16" i="54"/>
  <c r="V16" i="54"/>
  <c r="X16" i="54"/>
  <c r="Y16" i="54"/>
  <c r="Z16" i="54"/>
  <c r="C17" i="54"/>
  <c r="D17" i="54"/>
  <c r="E17" i="54"/>
  <c r="F17" i="54"/>
  <c r="G17" i="54"/>
  <c r="T17" i="54" s="1"/>
  <c r="H17" i="54"/>
  <c r="I17" i="54"/>
  <c r="V17" i="54" s="1"/>
  <c r="J17" i="54"/>
  <c r="K17" i="54"/>
  <c r="X17" i="54" s="1"/>
  <c r="L17" i="54"/>
  <c r="M17" i="54"/>
  <c r="Z17" i="54" s="1"/>
  <c r="N17" i="54"/>
  <c r="Q17" i="54"/>
  <c r="R17" i="54"/>
  <c r="S17" i="54"/>
  <c r="U17" i="54"/>
  <c r="W17" i="54"/>
  <c r="Y17" i="54"/>
  <c r="AA17" i="54"/>
  <c r="C18" i="54"/>
  <c r="D18" i="54"/>
  <c r="Q18" i="54" s="1"/>
  <c r="E18" i="54"/>
  <c r="F18" i="54"/>
  <c r="S18" i="54" s="1"/>
  <c r="G18" i="54"/>
  <c r="H18" i="54"/>
  <c r="U18" i="54" s="1"/>
  <c r="I18" i="54"/>
  <c r="J18" i="54"/>
  <c r="W18" i="54" s="1"/>
  <c r="K18" i="54"/>
  <c r="L18" i="54"/>
  <c r="Y18" i="54" s="1"/>
  <c r="M18" i="54"/>
  <c r="N18" i="54"/>
  <c r="AA18" i="54" s="1"/>
  <c r="R18" i="54"/>
  <c r="T18" i="54"/>
  <c r="V18" i="54"/>
  <c r="X18" i="54"/>
  <c r="Z18" i="54"/>
  <c r="C19" i="54"/>
  <c r="S19" i="54" s="1"/>
  <c r="D19" i="54"/>
  <c r="E19" i="54"/>
  <c r="R19" i="54" s="1"/>
  <c r="F19" i="54"/>
  <c r="G19" i="54"/>
  <c r="T19" i="54" s="1"/>
  <c r="H19" i="54"/>
  <c r="I19" i="54"/>
  <c r="V19" i="54" s="1"/>
  <c r="J19" i="54"/>
  <c r="K19" i="54"/>
  <c r="X19" i="54" s="1"/>
  <c r="L19" i="54"/>
  <c r="M19" i="54"/>
  <c r="Z19" i="54" s="1"/>
  <c r="N19" i="54"/>
  <c r="Q19" i="54"/>
  <c r="U19" i="54"/>
  <c r="Y19" i="54"/>
  <c r="C20" i="54"/>
  <c r="D20" i="54"/>
  <c r="Q20" i="54" s="1"/>
  <c r="E20" i="54"/>
  <c r="F20" i="54"/>
  <c r="S20" i="54" s="1"/>
  <c r="G20" i="54"/>
  <c r="H20" i="54"/>
  <c r="U20" i="54" s="1"/>
  <c r="I20" i="54"/>
  <c r="J20" i="54"/>
  <c r="W20" i="54" s="1"/>
  <c r="K20" i="54"/>
  <c r="L20" i="54"/>
  <c r="Y20" i="54" s="1"/>
  <c r="M20" i="54"/>
  <c r="N20" i="54"/>
  <c r="AA20" i="54" s="1"/>
  <c r="R20" i="54"/>
  <c r="T20" i="54"/>
  <c r="V20" i="54"/>
  <c r="X20" i="54"/>
  <c r="Z20" i="54"/>
  <c r="C21" i="54"/>
  <c r="D21" i="54"/>
  <c r="E21" i="54"/>
  <c r="R21" i="54" s="1"/>
  <c r="F21" i="54"/>
  <c r="G21" i="54"/>
  <c r="T21" i="54" s="1"/>
  <c r="H21" i="54"/>
  <c r="I21" i="54"/>
  <c r="V21" i="54" s="1"/>
  <c r="J21" i="54"/>
  <c r="K21" i="54"/>
  <c r="X21" i="54" s="1"/>
  <c r="L21" i="54"/>
  <c r="M21" i="54"/>
  <c r="Z21" i="54" s="1"/>
  <c r="N21" i="54"/>
  <c r="Q21" i="54"/>
  <c r="S21" i="54"/>
  <c r="U21" i="54"/>
  <c r="W21" i="54"/>
  <c r="Y21" i="54"/>
  <c r="AA21" i="54"/>
  <c r="C22" i="54"/>
  <c r="D22" i="54"/>
  <c r="Q22" i="54" s="1"/>
  <c r="E22" i="54"/>
  <c r="F22" i="54"/>
  <c r="S22" i="54" s="1"/>
  <c r="G22" i="54"/>
  <c r="H22" i="54"/>
  <c r="U22" i="54" s="1"/>
  <c r="I22" i="54"/>
  <c r="J22" i="54"/>
  <c r="W22" i="54" s="1"/>
  <c r="K22" i="54"/>
  <c r="L22" i="54"/>
  <c r="Y22" i="54" s="1"/>
  <c r="M22" i="54"/>
  <c r="N22" i="54"/>
  <c r="AA22" i="54" s="1"/>
  <c r="R22" i="54"/>
  <c r="T22" i="54"/>
  <c r="V22" i="54"/>
  <c r="X22" i="54"/>
  <c r="Z22" i="54"/>
  <c r="C23" i="54"/>
  <c r="S23" i="54" s="1"/>
  <c r="D23" i="54"/>
  <c r="E23" i="54"/>
  <c r="R23" i="54" s="1"/>
  <c r="F23" i="54"/>
  <c r="G23" i="54"/>
  <c r="T23" i="54" s="1"/>
  <c r="H23" i="54"/>
  <c r="I23" i="54"/>
  <c r="V23" i="54" s="1"/>
  <c r="J23" i="54"/>
  <c r="K23" i="54"/>
  <c r="X23" i="54" s="1"/>
  <c r="L23" i="54"/>
  <c r="M23" i="54"/>
  <c r="Z23" i="54" s="1"/>
  <c r="N23" i="54"/>
  <c r="Q23" i="54"/>
  <c r="U23" i="54"/>
  <c r="Y23" i="54"/>
  <c r="C24" i="54"/>
  <c r="D24" i="54"/>
  <c r="Q24" i="54" s="1"/>
  <c r="E24" i="54"/>
  <c r="F24" i="54"/>
  <c r="S24" i="54" s="1"/>
  <c r="G24" i="54"/>
  <c r="H24" i="54"/>
  <c r="U24" i="54" s="1"/>
  <c r="I24" i="54"/>
  <c r="J24" i="54"/>
  <c r="W24" i="54" s="1"/>
  <c r="K24" i="54"/>
  <c r="L24" i="54"/>
  <c r="Y24" i="54" s="1"/>
  <c r="M24" i="54"/>
  <c r="N24" i="54"/>
  <c r="AA24" i="54" s="1"/>
  <c r="R24" i="54"/>
  <c r="T24" i="54"/>
  <c r="V24" i="54"/>
  <c r="X24" i="54"/>
  <c r="Z24" i="54"/>
  <c r="C25" i="54"/>
  <c r="D25" i="54"/>
  <c r="E25" i="54"/>
  <c r="R25" i="54" s="1"/>
  <c r="F25" i="54"/>
  <c r="G25" i="54"/>
  <c r="T25" i="54" s="1"/>
  <c r="H25" i="54"/>
  <c r="I25" i="54"/>
  <c r="V25" i="54" s="1"/>
  <c r="J25" i="54"/>
  <c r="K25" i="54"/>
  <c r="X25" i="54" s="1"/>
  <c r="L25" i="54"/>
  <c r="M25" i="54"/>
  <c r="Z25" i="54" s="1"/>
  <c r="N25" i="54"/>
  <c r="Q25" i="54"/>
  <c r="S25" i="54"/>
  <c r="U25" i="54"/>
  <c r="W25" i="54"/>
  <c r="Y25" i="54"/>
  <c r="AA25" i="54"/>
  <c r="C26" i="54"/>
  <c r="D26" i="54"/>
  <c r="Q26" i="54" s="1"/>
  <c r="E26" i="54"/>
  <c r="F26" i="54"/>
  <c r="S26" i="54" s="1"/>
  <c r="G26" i="54"/>
  <c r="H26" i="54"/>
  <c r="U26" i="54" s="1"/>
  <c r="I26" i="54"/>
  <c r="J26" i="54"/>
  <c r="W26" i="54" s="1"/>
  <c r="K26" i="54"/>
  <c r="L26" i="54"/>
  <c r="Y26" i="54" s="1"/>
  <c r="M26" i="54"/>
  <c r="N26" i="54"/>
  <c r="AA26" i="54" s="1"/>
  <c r="R26" i="54"/>
  <c r="T26" i="54"/>
  <c r="V26" i="54"/>
  <c r="X26" i="54"/>
  <c r="Z26" i="54"/>
  <c r="C27" i="54"/>
  <c r="D27" i="54"/>
  <c r="E27" i="54"/>
  <c r="F27" i="54"/>
  <c r="G27" i="54"/>
  <c r="T27" i="54" s="1"/>
  <c r="H27" i="54"/>
  <c r="I27" i="54"/>
  <c r="J27" i="54"/>
  <c r="K27" i="54"/>
  <c r="X27" i="54" s="1"/>
  <c r="L27" i="54"/>
  <c r="M27" i="54"/>
  <c r="N27" i="54"/>
  <c r="Q27" i="54"/>
  <c r="C28" i="54"/>
  <c r="D28" i="54"/>
  <c r="Q28" i="54" s="1"/>
  <c r="E28" i="54"/>
  <c r="F28" i="54"/>
  <c r="S28" i="54" s="1"/>
  <c r="G28" i="54"/>
  <c r="H28" i="54"/>
  <c r="U28" i="54" s="1"/>
  <c r="I28" i="54"/>
  <c r="J28" i="54"/>
  <c r="W28" i="54" s="1"/>
  <c r="K28" i="54"/>
  <c r="L28" i="54"/>
  <c r="Y28" i="54" s="1"/>
  <c r="M28" i="54"/>
  <c r="N28" i="54"/>
  <c r="AA28" i="54" s="1"/>
  <c r="R28" i="54"/>
  <c r="T28" i="54"/>
  <c r="V28" i="54"/>
  <c r="X28" i="54"/>
  <c r="Z28" i="54"/>
  <c r="C29" i="54"/>
  <c r="D29" i="54"/>
  <c r="E29" i="54"/>
  <c r="R29" i="54" s="1"/>
  <c r="F29" i="54"/>
  <c r="G29" i="54"/>
  <c r="T29" i="54" s="1"/>
  <c r="H29" i="54"/>
  <c r="I29" i="54"/>
  <c r="V29" i="54" s="1"/>
  <c r="J29" i="54"/>
  <c r="K29" i="54"/>
  <c r="X29" i="54" s="1"/>
  <c r="L29" i="54"/>
  <c r="M29" i="54"/>
  <c r="Z29" i="54" s="1"/>
  <c r="N29" i="54"/>
  <c r="Q29" i="54"/>
  <c r="S29" i="54"/>
  <c r="U29" i="54"/>
  <c r="W29" i="54"/>
  <c r="Y29" i="54"/>
  <c r="AA29" i="54"/>
  <c r="C30" i="54"/>
  <c r="D30" i="54"/>
  <c r="Q30" i="54" s="1"/>
  <c r="E30" i="54"/>
  <c r="F30" i="54"/>
  <c r="S30" i="54" s="1"/>
  <c r="G30" i="54"/>
  <c r="H30" i="54"/>
  <c r="U30" i="54" s="1"/>
  <c r="I30" i="54"/>
  <c r="J30" i="54"/>
  <c r="W30" i="54" s="1"/>
  <c r="K30" i="54"/>
  <c r="L30" i="54"/>
  <c r="Y30" i="54" s="1"/>
  <c r="M30" i="54"/>
  <c r="N30" i="54"/>
  <c r="AA30" i="54" s="1"/>
  <c r="R30" i="54"/>
  <c r="T30" i="54"/>
  <c r="V30" i="54"/>
  <c r="X30" i="54"/>
  <c r="Z30" i="54"/>
  <c r="C31" i="54"/>
  <c r="U31" i="54" s="1"/>
  <c r="D31" i="54"/>
  <c r="E31" i="54"/>
  <c r="F31" i="54"/>
  <c r="G31" i="54"/>
  <c r="T31" i="54" s="1"/>
  <c r="H31" i="54"/>
  <c r="I31" i="54"/>
  <c r="J31" i="54"/>
  <c r="K31" i="54"/>
  <c r="X31" i="54" s="1"/>
  <c r="L31" i="54"/>
  <c r="M31" i="54"/>
  <c r="N31" i="54"/>
  <c r="Q31" i="54"/>
  <c r="S31" i="54"/>
  <c r="Y31" i="54"/>
  <c r="AA31" i="54"/>
  <c r="C32" i="54"/>
  <c r="D32" i="54"/>
  <c r="Q32" i="54" s="1"/>
  <c r="E32" i="54"/>
  <c r="F32" i="54"/>
  <c r="S32" i="54" s="1"/>
  <c r="G32" i="54"/>
  <c r="H32" i="54"/>
  <c r="I32" i="54"/>
  <c r="J32" i="54"/>
  <c r="W32" i="54" s="1"/>
  <c r="K32" i="54"/>
  <c r="L32" i="54"/>
  <c r="M32" i="54"/>
  <c r="N32" i="54"/>
  <c r="AA32" i="54" s="1"/>
  <c r="R32" i="54"/>
  <c r="T32" i="54"/>
  <c r="U32" i="54"/>
  <c r="V32" i="54"/>
  <c r="X32" i="54"/>
  <c r="Y32" i="54"/>
  <c r="Z32" i="54"/>
  <c r="C33" i="54"/>
  <c r="D33" i="54"/>
  <c r="Q33" i="54" s="1"/>
  <c r="E33" i="54"/>
  <c r="R33" i="54" s="1"/>
  <c r="F33" i="54"/>
  <c r="G33" i="54"/>
  <c r="T33" i="54" s="1"/>
  <c r="H33" i="54"/>
  <c r="U33" i="54" s="1"/>
  <c r="I33" i="54"/>
  <c r="V33" i="54" s="1"/>
  <c r="J33" i="54"/>
  <c r="K33" i="54"/>
  <c r="X33" i="54" s="1"/>
  <c r="L33" i="54"/>
  <c r="Y33" i="54" s="1"/>
  <c r="M33" i="54"/>
  <c r="Z33" i="54" s="1"/>
  <c r="N33" i="54"/>
  <c r="S33" i="54"/>
  <c r="W33" i="54"/>
  <c r="AA33" i="54"/>
  <c r="C34" i="54"/>
  <c r="D34" i="54"/>
  <c r="Q34" i="54" s="1"/>
  <c r="E34" i="54"/>
  <c r="R34" i="54" s="1"/>
  <c r="F34" i="54"/>
  <c r="S34" i="54" s="1"/>
  <c r="G34" i="54"/>
  <c r="H34" i="54"/>
  <c r="U34" i="54" s="1"/>
  <c r="I34" i="54"/>
  <c r="V34" i="54" s="1"/>
  <c r="J34" i="54"/>
  <c r="W34" i="54" s="1"/>
  <c r="K34" i="54"/>
  <c r="L34" i="54"/>
  <c r="Y34" i="54" s="1"/>
  <c r="M34" i="54"/>
  <c r="Z34" i="54" s="1"/>
  <c r="N34" i="54"/>
  <c r="AA34" i="54" s="1"/>
  <c r="T34" i="54"/>
  <c r="X34" i="54"/>
  <c r="C35" i="54"/>
  <c r="D35" i="54"/>
  <c r="E35" i="54"/>
  <c r="R35" i="54" s="1"/>
  <c r="F35" i="54"/>
  <c r="S35" i="54" s="1"/>
  <c r="G35" i="54"/>
  <c r="T35" i="54" s="1"/>
  <c r="H35" i="54"/>
  <c r="I35" i="54"/>
  <c r="V35" i="54" s="1"/>
  <c r="J35" i="54"/>
  <c r="W35" i="54" s="1"/>
  <c r="K35" i="54"/>
  <c r="X35" i="54" s="1"/>
  <c r="L35" i="54"/>
  <c r="M35" i="54"/>
  <c r="Z35" i="54" s="1"/>
  <c r="N35" i="54"/>
  <c r="AA35" i="54" s="1"/>
  <c r="Q35" i="54"/>
  <c r="U35" i="54"/>
  <c r="Y35" i="54"/>
  <c r="C36" i="54"/>
  <c r="D36" i="54"/>
  <c r="Q36" i="54" s="1"/>
  <c r="E36" i="54"/>
  <c r="F36" i="54"/>
  <c r="S36" i="54" s="1"/>
  <c r="G36" i="54"/>
  <c r="T36" i="54" s="1"/>
  <c r="H36" i="54"/>
  <c r="U36" i="54" s="1"/>
  <c r="I36" i="54"/>
  <c r="J36" i="54"/>
  <c r="W36" i="54" s="1"/>
  <c r="K36" i="54"/>
  <c r="X36" i="54" s="1"/>
  <c r="L36" i="54"/>
  <c r="Y36" i="54" s="1"/>
  <c r="M36" i="54"/>
  <c r="N36" i="54"/>
  <c r="AA36" i="54" s="1"/>
  <c r="R36" i="54"/>
  <c r="V36" i="54"/>
  <c r="Z36" i="54"/>
  <c r="S27" i="54" l="1"/>
  <c r="W27" i="54"/>
  <c r="AA27" i="54"/>
  <c r="T2" i="54"/>
  <c r="Z2" i="54"/>
  <c r="W31" i="54"/>
  <c r="Y27" i="54"/>
  <c r="Y2" i="54" s="1"/>
  <c r="Z27" i="54"/>
  <c r="V27" i="54"/>
  <c r="V2" i="54" s="1"/>
  <c r="R27" i="54"/>
  <c r="R2" i="54" s="1"/>
  <c r="X2" i="54"/>
  <c r="S2" i="54"/>
  <c r="Z31" i="54"/>
  <c r="V31" i="54"/>
  <c r="R31" i="54"/>
  <c r="U27" i="54"/>
  <c r="U2" i="54" s="1"/>
  <c r="Q2" i="54"/>
  <c r="AA23" i="54"/>
  <c r="AA2" i="54" s="1"/>
  <c r="W23" i="54"/>
  <c r="AA19" i="54"/>
  <c r="W19" i="54"/>
  <c r="W2" i="54" s="1"/>
  <c r="E125" i="52"/>
  <c r="E124" i="52"/>
  <c r="E123" i="52"/>
  <c r="E122" i="52"/>
  <c r="E121" i="52"/>
  <c r="E120" i="52"/>
  <c r="E119" i="52"/>
  <c r="E118" i="52"/>
  <c r="E117" i="52"/>
  <c r="E116" i="52"/>
  <c r="E115" i="52"/>
  <c r="E114" i="52"/>
  <c r="E113" i="52"/>
  <c r="E112" i="52"/>
  <c r="E111" i="52"/>
  <c r="E110" i="52"/>
  <c r="E109" i="52"/>
  <c r="E108" i="52"/>
  <c r="E107" i="52"/>
  <c r="E106" i="52"/>
  <c r="E105" i="52"/>
  <c r="E104" i="52"/>
  <c r="E103" i="52"/>
  <c r="E102" i="52"/>
  <c r="E101" i="52"/>
  <c r="E100" i="52"/>
  <c r="E99" i="52"/>
  <c r="E98" i="52"/>
  <c r="E97" i="52"/>
  <c r="E96" i="52"/>
  <c r="E95" i="52"/>
  <c r="E94" i="52"/>
  <c r="E93" i="52"/>
  <c r="E92" i="52"/>
  <c r="K89" i="52"/>
  <c r="E89" i="52" s="1" a="1"/>
  <c r="E89" i="52" s="1"/>
  <c r="G89" i="52" s="1"/>
  <c r="H89" i="52" s="1"/>
  <c r="CA10" i="52" s="1"/>
  <c r="J89" i="52"/>
  <c r="K88" i="52"/>
  <c r="J88" i="52"/>
  <c r="E88" i="52" a="1"/>
  <c r="E88" i="52" s="1"/>
  <c r="G88" i="52" s="1"/>
  <c r="H88" i="52" s="1"/>
  <c r="K87" i="52"/>
  <c r="J87" i="52"/>
  <c r="E87" i="52" s="1" a="1"/>
  <c r="E87" i="52" s="1"/>
  <c r="G87" i="52" s="1"/>
  <c r="H87" i="52" s="1"/>
  <c r="BY10" i="52" s="1"/>
  <c r="L86" i="52"/>
  <c r="K86" i="52"/>
  <c r="J86" i="52"/>
  <c r="K85" i="52"/>
  <c r="J85" i="52"/>
  <c r="L84" i="52"/>
  <c r="K84" i="52"/>
  <c r="J84" i="52"/>
  <c r="E84" i="52" a="1"/>
  <c r="E84" i="52" s="1"/>
  <c r="G84" i="52" s="1"/>
  <c r="H84" i="52" s="1"/>
  <c r="K83" i="52"/>
  <c r="J83" i="52"/>
  <c r="E83" i="52" a="1"/>
  <c r="E83" i="52" s="1"/>
  <c r="G83" i="52" s="1"/>
  <c r="H83" i="52" s="1"/>
  <c r="BU10" i="52" s="1"/>
  <c r="L82" i="52"/>
  <c r="K82" i="52"/>
  <c r="J82" i="52"/>
  <c r="K81" i="52"/>
  <c r="J81" i="52"/>
  <c r="L80" i="52"/>
  <c r="K80" i="52"/>
  <c r="J80" i="52"/>
  <c r="K79" i="52"/>
  <c r="J79" i="52"/>
  <c r="E79" i="52" s="1" a="1"/>
  <c r="E79" i="52" s="1"/>
  <c r="G79" i="52" s="1"/>
  <c r="H79" i="52" s="1"/>
  <c r="BQ10" i="52" s="1"/>
  <c r="K78" i="52"/>
  <c r="J78" i="52"/>
  <c r="E78" i="52" s="1" a="1"/>
  <c r="E78" i="52" s="1"/>
  <c r="G78" i="52" s="1"/>
  <c r="H78" i="52" s="1"/>
  <c r="BP10" i="52" s="1"/>
  <c r="L77" i="52"/>
  <c r="K77" i="52"/>
  <c r="E77" i="52" s="1" a="1"/>
  <c r="E77" i="52" s="1"/>
  <c r="G77" i="52" s="1"/>
  <c r="H77" i="52" s="1"/>
  <c r="BO10" i="52" s="1"/>
  <c r="J77" i="52"/>
  <c r="L76" i="52"/>
  <c r="K76" i="52"/>
  <c r="J76" i="52"/>
  <c r="K75" i="52"/>
  <c r="J75" i="52"/>
  <c r="E75" i="52" s="1" a="1"/>
  <c r="E75" i="52" s="1"/>
  <c r="G75" i="52" s="1"/>
  <c r="H75" i="52" s="1"/>
  <c r="BM10" i="52" s="1"/>
  <c r="K74" i="52"/>
  <c r="J74" i="52"/>
  <c r="E74" i="52" s="1" a="1"/>
  <c r="E74" i="52" s="1"/>
  <c r="G74" i="52" s="1"/>
  <c r="H74" i="52" s="1"/>
  <c r="BL10" i="52" s="1"/>
  <c r="L73" i="52"/>
  <c r="K73" i="52"/>
  <c r="E73" i="52" s="1" a="1"/>
  <c r="E73" i="52" s="1"/>
  <c r="G73" i="52" s="1"/>
  <c r="H73" i="52" s="1"/>
  <c r="BK10" i="52" s="1"/>
  <c r="J73" i="52"/>
  <c r="L72" i="52"/>
  <c r="K72" i="52"/>
  <c r="J72" i="52"/>
  <c r="K71" i="52"/>
  <c r="J71" i="52"/>
  <c r="E71" i="52" s="1" a="1"/>
  <c r="E71" i="52" s="1"/>
  <c r="G71" i="52" s="1"/>
  <c r="H71" i="52" s="1"/>
  <c r="BI10" i="52" s="1"/>
  <c r="K70" i="52"/>
  <c r="E70" i="52" s="1" a="1"/>
  <c r="E70" i="52" s="1"/>
  <c r="G70" i="52" s="1"/>
  <c r="H70" i="52" s="1"/>
  <c r="BH10" i="52" s="1"/>
  <c r="J70" i="52"/>
  <c r="L69" i="52"/>
  <c r="K69" i="52"/>
  <c r="E69" i="52" s="1" a="1"/>
  <c r="E69" i="52" s="1"/>
  <c r="G69" i="52" s="1"/>
  <c r="H69" i="52" s="1"/>
  <c r="BG10" i="52" s="1"/>
  <c r="J69" i="52"/>
  <c r="L68" i="52"/>
  <c r="K68" i="52"/>
  <c r="J68" i="52"/>
  <c r="K67" i="52"/>
  <c r="J67" i="52"/>
  <c r="E67" i="52" s="1" a="1"/>
  <c r="E67" i="52" s="1"/>
  <c r="G67" i="52" s="1"/>
  <c r="H67" i="52" s="1"/>
  <c r="BE10" i="52" s="1"/>
  <c r="K66" i="52"/>
  <c r="E66" i="52" s="1" a="1"/>
  <c r="E66" i="52" s="1"/>
  <c r="G66" i="52" s="1"/>
  <c r="H66" i="52" s="1"/>
  <c r="BD10" i="52" s="1"/>
  <c r="J66" i="52"/>
  <c r="L65" i="52"/>
  <c r="K65" i="52"/>
  <c r="E65" i="52" s="1" a="1"/>
  <c r="E65" i="52" s="1"/>
  <c r="G65" i="52" s="1"/>
  <c r="H65" i="52" s="1"/>
  <c r="BC10" i="52" s="1"/>
  <c r="J65" i="52"/>
  <c r="L64" i="52"/>
  <c r="K64" i="52"/>
  <c r="J64" i="52"/>
  <c r="L63" i="52"/>
  <c r="K63" i="52"/>
  <c r="E63" i="52" s="1" a="1"/>
  <c r="E63" i="52" s="1"/>
  <c r="G63" i="52" s="1"/>
  <c r="H63" i="52" s="1"/>
  <c r="BA10" i="52" s="1"/>
  <c r="J63" i="52"/>
  <c r="L62" i="52"/>
  <c r="K62" i="52"/>
  <c r="J62" i="52"/>
  <c r="L61" i="52"/>
  <c r="K61" i="52"/>
  <c r="E61" i="52" s="1" a="1"/>
  <c r="E61" i="52" s="1"/>
  <c r="G61" i="52" s="1"/>
  <c r="H61" i="52" s="1"/>
  <c r="AY10" i="52" s="1"/>
  <c r="J61" i="52"/>
  <c r="L60" i="52"/>
  <c r="K60" i="52"/>
  <c r="J60" i="52"/>
  <c r="L59" i="52"/>
  <c r="K59" i="52"/>
  <c r="E59" i="52" s="1" a="1"/>
  <c r="E59" i="52" s="1"/>
  <c r="G59" i="52" s="1"/>
  <c r="H59" i="52" s="1"/>
  <c r="AW10" i="52" s="1"/>
  <c r="J59" i="52"/>
  <c r="L58" i="52"/>
  <c r="K58" i="52"/>
  <c r="J58" i="52"/>
  <c r="L57" i="52"/>
  <c r="K57" i="52"/>
  <c r="E57" i="52" s="1" a="1"/>
  <c r="E57" i="52" s="1"/>
  <c r="G57" i="52" s="1"/>
  <c r="H57" i="52" s="1"/>
  <c r="AU10" i="52" s="1"/>
  <c r="J57" i="52"/>
  <c r="L56" i="52"/>
  <c r="K56" i="52"/>
  <c r="J56" i="52"/>
  <c r="L55" i="52"/>
  <c r="K55" i="52"/>
  <c r="E55" i="52" s="1" a="1"/>
  <c r="E55" i="52" s="1"/>
  <c r="G55" i="52" s="1"/>
  <c r="H55" i="52" s="1"/>
  <c r="J55" i="52"/>
  <c r="L54" i="52"/>
  <c r="K54" i="52"/>
  <c r="J54" i="52"/>
  <c r="L53" i="52"/>
  <c r="K53" i="52"/>
  <c r="E53" i="52" s="1" a="1"/>
  <c r="E53" i="52" s="1"/>
  <c r="G53" i="52" s="1"/>
  <c r="H53" i="52" s="1"/>
  <c r="AQ10" i="52" s="1"/>
  <c r="J53" i="52"/>
  <c r="L52" i="52"/>
  <c r="K52" i="52"/>
  <c r="J52" i="52"/>
  <c r="K51" i="52"/>
  <c r="J51" i="52"/>
  <c r="E51" i="52" s="1" a="1"/>
  <c r="E51" i="52" s="1"/>
  <c r="G51" i="52" s="1"/>
  <c r="H51" i="52" s="1"/>
  <c r="AO10" i="52" s="1"/>
  <c r="K50" i="52"/>
  <c r="E50" i="52" s="1" a="1"/>
  <c r="E50" i="52" s="1"/>
  <c r="G50" i="52" s="1"/>
  <c r="H50" i="52" s="1"/>
  <c r="AN10" i="52" s="1"/>
  <c r="J50" i="52"/>
  <c r="L49" i="52"/>
  <c r="K49" i="52"/>
  <c r="E49" i="52" s="1" a="1"/>
  <c r="E49" i="52" s="1"/>
  <c r="G49" i="52" s="1"/>
  <c r="H49" i="52" s="1"/>
  <c r="AM10" i="52" s="1"/>
  <c r="J49" i="52"/>
  <c r="L48" i="52"/>
  <c r="K48" i="52"/>
  <c r="J48" i="52"/>
  <c r="L47" i="52"/>
  <c r="K47" i="52"/>
  <c r="E47" i="52" s="1" a="1"/>
  <c r="E47" i="52" s="1"/>
  <c r="G47" i="52" s="1"/>
  <c r="H47" i="52" s="1"/>
  <c r="J47" i="52"/>
  <c r="L46" i="52"/>
  <c r="K46" i="52"/>
  <c r="J46" i="52"/>
  <c r="E46" i="52" s="1" a="1"/>
  <c r="E46" i="52" s="1"/>
  <c r="G46" i="52" s="1"/>
  <c r="H46" i="52" s="1"/>
  <c r="AJ10" i="52" s="1"/>
  <c r="L45" i="52"/>
  <c r="K45" i="52"/>
  <c r="J45" i="52"/>
  <c r="L44" i="52"/>
  <c r="K44" i="52"/>
  <c r="J44" i="52"/>
  <c r="L43" i="52"/>
  <c r="K43" i="52"/>
  <c r="J43" i="52"/>
  <c r="L42" i="52"/>
  <c r="K42" i="52"/>
  <c r="E42" i="52" s="1" a="1"/>
  <c r="E42" i="52" s="1"/>
  <c r="G42" i="52" s="1"/>
  <c r="H42" i="52" s="1"/>
  <c r="AF10" i="52" s="1"/>
  <c r="J42" i="52"/>
  <c r="L41" i="52"/>
  <c r="K41" i="52"/>
  <c r="E41" i="52" s="1" a="1"/>
  <c r="E41" i="52" s="1"/>
  <c r="G41" i="52" s="1"/>
  <c r="H41" i="52" s="1"/>
  <c r="AE10" i="52" s="1"/>
  <c r="J41" i="52"/>
  <c r="L40" i="52"/>
  <c r="K40" i="52"/>
  <c r="J40" i="52"/>
  <c r="L39" i="52"/>
  <c r="K39" i="52"/>
  <c r="E39" i="52" s="1" a="1"/>
  <c r="E39" i="52" s="1"/>
  <c r="G39" i="52" s="1"/>
  <c r="H39" i="52" s="1"/>
  <c r="J39" i="52"/>
  <c r="L38" i="52"/>
  <c r="K38" i="52"/>
  <c r="J38" i="52"/>
  <c r="E38" i="52" s="1" a="1"/>
  <c r="E38" i="52" s="1"/>
  <c r="G38" i="52" s="1"/>
  <c r="H38" i="52" s="1"/>
  <c r="AB10" i="52" s="1"/>
  <c r="L37" i="52"/>
  <c r="K37" i="52"/>
  <c r="J37" i="52"/>
  <c r="L36" i="52"/>
  <c r="K36" i="52"/>
  <c r="J36" i="52"/>
  <c r="L35" i="52"/>
  <c r="K35" i="52"/>
  <c r="J35" i="52"/>
  <c r="L34" i="52"/>
  <c r="K34" i="52"/>
  <c r="E34" i="52" s="1" a="1"/>
  <c r="E34" i="52" s="1"/>
  <c r="G34" i="52" s="1"/>
  <c r="H34" i="52" s="1"/>
  <c r="X10" i="52" s="1"/>
  <c r="J34" i="52"/>
  <c r="L33" i="52"/>
  <c r="K33" i="52"/>
  <c r="E33" i="52" s="1" a="1"/>
  <c r="E33" i="52" s="1"/>
  <c r="G33" i="52" s="1"/>
  <c r="H33" i="52" s="1"/>
  <c r="W10" i="52" s="1"/>
  <c r="J33" i="52"/>
  <c r="L32" i="52"/>
  <c r="E32" i="52" s="1" a="1"/>
  <c r="E32" i="52" s="1"/>
  <c r="G32" i="52" s="1"/>
  <c r="H32" i="52" s="1"/>
  <c r="V10" i="52" s="1"/>
  <c r="K32" i="52"/>
  <c r="J32" i="52"/>
  <c r="L31" i="52"/>
  <c r="K31" i="52"/>
  <c r="J31" i="52"/>
  <c r="L30" i="52"/>
  <c r="K30" i="52"/>
  <c r="E30" i="52" s="1" a="1"/>
  <c r="E30" i="52" s="1"/>
  <c r="G30" i="52" s="1"/>
  <c r="H30" i="52" s="1"/>
  <c r="T10" i="52" s="1"/>
  <c r="J30" i="52"/>
  <c r="L29" i="52"/>
  <c r="K29" i="52"/>
  <c r="E29" i="52" s="1" a="1"/>
  <c r="E29" i="52" s="1"/>
  <c r="G29" i="52" s="1"/>
  <c r="H29" i="52" s="1"/>
  <c r="S10" i="52" s="1"/>
  <c r="J29" i="52"/>
  <c r="L28" i="52"/>
  <c r="K28" i="52"/>
  <c r="J28" i="52"/>
  <c r="E28" i="52" s="1" a="1"/>
  <c r="E28" i="52" s="1"/>
  <c r="G28" i="52" s="1"/>
  <c r="H28" i="52" s="1"/>
  <c r="R10" i="52" s="1"/>
  <c r="L27" i="52"/>
  <c r="K27" i="52"/>
  <c r="E27" i="52" s="1" a="1"/>
  <c r="E27" i="52" s="1"/>
  <c r="G27" i="52" s="1"/>
  <c r="H27" i="52" s="1"/>
  <c r="Q10" i="52" s="1"/>
  <c r="J27" i="52"/>
  <c r="L26" i="52"/>
  <c r="K26" i="52"/>
  <c r="J26" i="52"/>
  <c r="E26" i="52" s="1" a="1"/>
  <c r="E26" i="52" s="1"/>
  <c r="G26" i="52" s="1"/>
  <c r="H26" i="52" s="1"/>
  <c r="P10" i="52" s="1"/>
  <c r="L25" i="52"/>
  <c r="K25" i="52"/>
  <c r="J25" i="52"/>
  <c r="L24" i="52"/>
  <c r="K24" i="52"/>
  <c r="J24" i="52"/>
  <c r="L23" i="52"/>
  <c r="K23" i="52"/>
  <c r="J23" i="52"/>
  <c r="L22" i="52"/>
  <c r="K22" i="52"/>
  <c r="J22" i="52"/>
  <c r="E22" i="52" a="1"/>
  <c r="E22" i="52" s="1"/>
  <c r="G22" i="52" s="1"/>
  <c r="H22" i="52" s="1"/>
  <c r="L10" i="52" s="1"/>
  <c r="L21" i="52"/>
  <c r="K21" i="52"/>
  <c r="E21" i="52" s="1" a="1"/>
  <c r="E21" i="52" s="1"/>
  <c r="G21" i="52" s="1"/>
  <c r="H21" i="52" s="1"/>
  <c r="K10" i="52" s="1"/>
  <c r="J21" i="52"/>
  <c r="L20" i="52"/>
  <c r="K20" i="52"/>
  <c r="J20" i="52"/>
  <c r="L19" i="52"/>
  <c r="K19" i="52"/>
  <c r="E19" i="52" s="1" a="1"/>
  <c r="E19" i="52" s="1"/>
  <c r="G19" i="52" s="1"/>
  <c r="H19" i="52" s="1"/>
  <c r="I10" i="52" s="1"/>
  <c r="J19" i="52"/>
  <c r="L18" i="52"/>
  <c r="K18" i="52"/>
  <c r="J18" i="52"/>
  <c r="E18" i="52" s="1" a="1"/>
  <c r="E18" i="52" s="1"/>
  <c r="G18" i="52" s="1"/>
  <c r="H18" i="52" s="1"/>
  <c r="H10" i="52" s="1"/>
  <c r="L17" i="52"/>
  <c r="K17" i="52"/>
  <c r="J17" i="52"/>
  <c r="L16" i="52"/>
  <c r="K16" i="52"/>
  <c r="J16" i="52"/>
  <c r="L15" i="52"/>
  <c r="K15" i="52"/>
  <c r="J15" i="52"/>
  <c r="L14" i="52"/>
  <c r="K14" i="52"/>
  <c r="E14" i="52" s="1" a="1"/>
  <c r="E14" i="52" s="1"/>
  <c r="G14" i="52" s="1"/>
  <c r="J14" i="52"/>
  <c r="BZ10" i="52"/>
  <c r="BV10" i="52"/>
  <c r="AS10" i="52"/>
  <c r="AK10" i="52"/>
  <c r="AC10" i="52"/>
  <c r="E125" i="49"/>
  <c r="E124" i="49"/>
  <c r="E123" i="49"/>
  <c r="E122" i="49"/>
  <c r="E121" i="49"/>
  <c r="E120" i="49"/>
  <c r="E119" i="49"/>
  <c r="E118" i="49"/>
  <c r="E117" i="49"/>
  <c r="E116" i="49"/>
  <c r="E115" i="49"/>
  <c r="E114" i="49"/>
  <c r="E113" i="49"/>
  <c r="E112" i="49"/>
  <c r="E111" i="49"/>
  <c r="E110" i="49"/>
  <c r="E109" i="49"/>
  <c r="E108" i="49"/>
  <c r="E107" i="49"/>
  <c r="E106" i="49"/>
  <c r="E105" i="49"/>
  <c r="E104" i="49"/>
  <c r="E103" i="49"/>
  <c r="E102" i="49"/>
  <c r="E101" i="49"/>
  <c r="E100" i="49"/>
  <c r="E99" i="49"/>
  <c r="E98" i="49"/>
  <c r="E97" i="49"/>
  <c r="E96" i="49"/>
  <c r="E95" i="49"/>
  <c r="E94" i="49"/>
  <c r="E93" i="49"/>
  <c r="E92" i="4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125" i="38"/>
  <c r="E124" i="38"/>
  <c r="E123" i="38"/>
  <c r="E122" i="38"/>
  <c r="E121" i="38"/>
  <c r="E120" i="38"/>
  <c r="E119" i="38"/>
  <c r="E118" i="38"/>
  <c r="E117" i="38"/>
  <c r="E116" i="38"/>
  <c r="E115" i="38"/>
  <c r="E114" i="38"/>
  <c r="E113" i="38"/>
  <c r="E112" i="38"/>
  <c r="E111" i="38"/>
  <c r="E110" i="38"/>
  <c r="E109" i="38"/>
  <c r="E108" i="38"/>
  <c r="E107" i="38"/>
  <c r="E106" i="38"/>
  <c r="E105" i="38"/>
  <c r="E104" i="38"/>
  <c r="E103" i="38"/>
  <c r="E102" i="38"/>
  <c r="E101" i="38"/>
  <c r="E100" i="38"/>
  <c r="E99" i="38"/>
  <c r="E98" i="38"/>
  <c r="E97" i="38"/>
  <c r="E96" i="38"/>
  <c r="E95" i="38"/>
  <c r="E94" i="38"/>
  <c r="E93" i="38"/>
  <c r="E92" i="38"/>
  <c r="E125" i="42"/>
  <c r="E124" i="42"/>
  <c r="E123" i="42"/>
  <c r="E122" i="42"/>
  <c r="E121" i="42"/>
  <c r="E120" i="42"/>
  <c r="E119" i="42"/>
  <c r="E118" i="42"/>
  <c r="E117" i="42"/>
  <c r="E116" i="42"/>
  <c r="E115" i="42"/>
  <c r="E114" i="42"/>
  <c r="E113" i="42"/>
  <c r="E112" i="42"/>
  <c r="E111" i="42"/>
  <c r="E110" i="42"/>
  <c r="E109" i="42"/>
  <c r="E108" i="42"/>
  <c r="E107" i="42"/>
  <c r="E106" i="42"/>
  <c r="E105" i="42"/>
  <c r="E104" i="42"/>
  <c r="E103" i="42"/>
  <c r="E102" i="42"/>
  <c r="E101" i="42"/>
  <c r="E100" i="42"/>
  <c r="E99" i="42"/>
  <c r="E98" i="42"/>
  <c r="E97" i="42"/>
  <c r="E96" i="42"/>
  <c r="E95" i="42"/>
  <c r="E94" i="42"/>
  <c r="E93" i="42"/>
  <c r="E92" i="42"/>
  <c r="E125" i="37"/>
  <c r="E124" i="37"/>
  <c r="E123" i="37"/>
  <c r="E122" i="37"/>
  <c r="E121" i="37"/>
  <c r="E120" i="37"/>
  <c r="E119" i="37"/>
  <c r="E118" i="37"/>
  <c r="E117" i="37"/>
  <c r="E116" i="37"/>
  <c r="E115" i="37"/>
  <c r="E114" i="37"/>
  <c r="E113" i="37"/>
  <c r="E112" i="37"/>
  <c r="E111" i="37"/>
  <c r="E110" i="37"/>
  <c r="E109" i="37"/>
  <c r="E108" i="37"/>
  <c r="E107" i="37"/>
  <c r="E106" i="37"/>
  <c r="E105" i="37"/>
  <c r="E104" i="37"/>
  <c r="E103" i="37"/>
  <c r="E102" i="37"/>
  <c r="E101" i="37"/>
  <c r="E100" i="37"/>
  <c r="E99" i="37"/>
  <c r="E98" i="37"/>
  <c r="E97" i="37"/>
  <c r="E96" i="37"/>
  <c r="E95" i="37"/>
  <c r="E94" i="37"/>
  <c r="E93" i="37"/>
  <c r="E92" i="37"/>
  <c r="E125" i="36"/>
  <c r="E124" i="36"/>
  <c r="E123" i="36"/>
  <c r="E122" i="36"/>
  <c r="E121" i="36"/>
  <c r="E120" i="36"/>
  <c r="E119" i="36"/>
  <c r="E118" i="36"/>
  <c r="E117" i="36"/>
  <c r="E116" i="36"/>
  <c r="E115" i="36"/>
  <c r="E114" i="36"/>
  <c r="E113" i="36"/>
  <c r="E112" i="36"/>
  <c r="E111" i="36"/>
  <c r="E110" i="36"/>
  <c r="E109" i="36"/>
  <c r="E108" i="36"/>
  <c r="E107" i="36"/>
  <c r="E106" i="36"/>
  <c r="E105" i="36"/>
  <c r="E104" i="36"/>
  <c r="E103" i="36"/>
  <c r="E102" i="36"/>
  <c r="E101" i="36"/>
  <c r="E100" i="36"/>
  <c r="E99" i="36"/>
  <c r="E98" i="36"/>
  <c r="E97" i="36"/>
  <c r="E96" i="36"/>
  <c r="E95" i="36"/>
  <c r="E94" i="36"/>
  <c r="E93" i="36"/>
  <c r="E92" i="36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125" i="34"/>
  <c r="E124" i="34"/>
  <c r="E123" i="34"/>
  <c r="E122" i="34"/>
  <c r="E121" i="34"/>
  <c r="E120" i="34"/>
  <c r="E119" i="34"/>
  <c r="E118" i="34"/>
  <c r="E117" i="34"/>
  <c r="E116" i="34"/>
  <c r="E115" i="34"/>
  <c r="E114" i="34"/>
  <c r="E113" i="34"/>
  <c r="E112" i="34"/>
  <c r="E111" i="34"/>
  <c r="E110" i="34"/>
  <c r="E109" i="34"/>
  <c r="E108" i="34"/>
  <c r="E107" i="34"/>
  <c r="E106" i="34"/>
  <c r="E105" i="34"/>
  <c r="E104" i="34"/>
  <c r="E103" i="34"/>
  <c r="E102" i="34"/>
  <c r="E101" i="34"/>
  <c r="E100" i="34"/>
  <c r="E99" i="34"/>
  <c r="E98" i="34"/>
  <c r="E97" i="34"/>
  <c r="E96" i="34"/>
  <c r="E95" i="34"/>
  <c r="E94" i="34"/>
  <c r="E93" i="34"/>
  <c r="E92" i="34"/>
  <c r="E125" i="32"/>
  <c r="E124" i="32"/>
  <c r="E123" i="32"/>
  <c r="E122" i="32"/>
  <c r="E121" i="32"/>
  <c r="E120" i="32"/>
  <c r="E119" i="32"/>
  <c r="E118" i="32"/>
  <c r="E117" i="32"/>
  <c r="E116" i="32"/>
  <c r="E115" i="32"/>
  <c r="E114" i="32"/>
  <c r="E113" i="32"/>
  <c r="E112" i="32"/>
  <c r="E111" i="32"/>
  <c r="E110" i="32"/>
  <c r="E109" i="32"/>
  <c r="E108" i="32"/>
  <c r="E107" i="32"/>
  <c r="E106" i="32"/>
  <c r="E105" i="32"/>
  <c r="E104" i="32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125" i="51"/>
  <c r="E124" i="51"/>
  <c r="E123" i="51"/>
  <c r="E122" i="51"/>
  <c r="E121" i="51"/>
  <c r="E120" i="51"/>
  <c r="E119" i="51"/>
  <c r="E118" i="51"/>
  <c r="E117" i="51"/>
  <c r="E116" i="51"/>
  <c r="E115" i="51"/>
  <c r="E114" i="51"/>
  <c r="E113" i="51"/>
  <c r="E112" i="51"/>
  <c r="E111" i="51"/>
  <c r="E110" i="51"/>
  <c r="E109" i="51"/>
  <c r="E108" i="51"/>
  <c r="E107" i="51"/>
  <c r="E106" i="51"/>
  <c r="E105" i="51"/>
  <c r="E104" i="51"/>
  <c r="E103" i="51"/>
  <c r="E102" i="51"/>
  <c r="E101" i="51"/>
  <c r="E100" i="51"/>
  <c r="E99" i="51"/>
  <c r="E98" i="51"/>
  <c r="E97" i="51"/>
  <c r="E96" i="51"/>
  <c r="E95" i="51"/>
  <c r="E94" i="51"/>
  <c r="E93" i="51"/>
  <c r="E92" i="51"/>
  <c r="K89" i="51"/>
  <c r="J89" i="51"/>
  <c r="E89" i="51" a="1"/>
  <c r="E89" i="51" s="1"/>
  <c r="G89" i="51" s="1"/>
  <c r="H89" i="51" s="1"/>
  <c r="CA10" i="51" s="1"/>
  <c r="K88" i="51"/>
  <c r="J88" i="51"/>
  <c r="K87" i="51"/>
  <c r="J87" i="51"/>
  <c r="E87" i="51" s="1" a="1"/>
  <c r="E87" i="51" s="1"/>
  <c r="G87" i="51" s="1"/>
  <c r="H87" i="51" s="1"/>
  <c r="BY10" i="51" s="1"/>
  <c r="L86" i="51"/>
  <c r="K86" i="51"/>
  <c r="E86" i="51" s="1" a="1"/>
  <c r="E86" i="51" s="1"/>
  <c r="G86" i="51" s="1"/>
  <c r="H86" i="51" s="1"/>
  <c r="J86" i="51"/>
  <c r="K85" i="51"/>
  <c r="E85" i="51" s="1" a="1"/>
  <c r="E85" i="51" s="1"/>
  <c r="G85" i="51" s="1"/>
  <c r="H85" i="51" s="1"/>
  <c r="BW10" i="51" s="1"/>
  <c r="J85" i="51"/>
  <c r="L84" i="51"/>
  <c r="K84" i="51"/>
  <c r="J84" i="51"/>
  <c r="E84" i="51" s="1" a="1"/>
  <c r="E84" i="51" s="1"/>
  <c r="G84" i="51" s="1"/>
  <c r="H84" i="51" s="1"/>
  <c r="BV10" i="51" s="1"/>
  <c r="K83" i="51"/>
  <c r="J83" i="51"/>
  <c r="L82" i="51"/>
  <c r="K82" i="51"/>
  <c r="E82" i="51" s="1" a="1"/>
  <c r="E82" i="51" s="1"/>
  <c r="G82" i="51" s="1"/>
  <c r="H82" i="51" s="1"/>
  <c r="J82" i="51"/>
  <c r="K81" i="51"/>
  <c r="E81" i="51" s="1" a="1"/>
  <c r="E81" i="51" s="1"/>
  <c r="G81" i="51" s="1"/>
  <c r="H81" i="51" s="1"/>
  <c r="J81" i="51"/>
  <c r="L80" i="51"/>
  <c r="K80" i="51"/>
  <c r="J80" i="51"/>
  <c r="K79" i="51"/>
  <c r="J79" i="51"/>
  <c r="E79" i="51" s="1" a="1"/>
  <c r="E79" i="51" s="1"/>
  <c r="G79" i="51" s="1"/>
  <c r="H79" i="51" s="1"/>
  <c r="BQ10" i="51" s="1"/>
  <c r="K78" i="51"/>
  <c r="J78" i="51"/>
  <c r="L77" i="51"/>
  <c r="K77" i="51"/>
  <c r="E77" i="51" s="1" a="1"/>
  <c r="E77" i="51" s="1"/>
  <c r="G77" i="51" s="1"/>
  <c r="H77" i="51" s="1"/>
  <c r="J77" i="51"/>
  <c r="L76" i="51"/>
  <c r="K76" i="51"/>
  <c r="J76" i="51"/>
  <c r="E76" i="51" s="1" a="1"/>
  <c r="E76" i="51" s="1"/>
  <c r="G76" i="51" s="1"/>
  <c r="H76" i="51" s="1"/>
  <c r="BN10" i="51" s="1"/>
  <c r="K75" i="51"/>
  <c r="J75" i="51"/>
  <c r="E75" i="51" s="1" a="1"/>
  <c r="E75" i="51" s="1"/>
  <c r="G75" i="51" s="1"/>
  <c r="H75" i="51" s="1"/>
  <c r="BM10" i="51" s="1"/>
  <c r="K74" i="51"/>
  <c r="J74" i="51"/>
  <c r="L73" i="51"/>
  <c r="K73" i="51"/>
  <c r="J73" i="51"/>
  <c r="L72" i="51"/>
  <c r="K72" i="51"/>
  <c r="J72" i="51"/>
  <c r="K71" i="51"/>
  <c r="E71" i="51" s="1" a="1"/>
  <c r="E71" i="51" s="1"/>
  <c r="G71" i="51" s="1"/>
  <c r="H71" i="51" s="1"/>
  <c r="BI10" i="51" s="1"/>
  <c r="J71" i="51"/>
  <c r="K70" i="51"/>
  <c r="J70" i="51"/>
  <c r="E70" i="51" s="1" a="1"/>
  <c r="E70" i="51" s="1"/>
  <c r="G70" i="51" s="1"/>
  <c r="H70" i="51" s="1"/>
  <c r="BH10" i="51" s="1"/>
  <c r="L69" i="51"/>
  <c r="K69" i="51"/>
  <c r="J69" i="51"/>
  <c r="L68" i="51"/>
  <c r="K68" i="51"/>
  <c r="J68" i="51"/>
  <c r="K67" i="51"/>
  <c r="J67" i="51"/>
  <c r="E67" i="51" s="1" a="1"/>
  <c r="E67" i="51" s="1"/>
  <c r="G67" i="51" s="1"/>
  <c r="H67" i="51" s="1"/>
  <c r="BE10" i="51" s="1"/>
  <c r="K66" i="51"/>
  <c r="J66" i="51"/>
  <c r="E66" i="51" s="1" a="1"/>
  <c r="E66" i="51" s="1"/>
  <c r="G66" i="51" s="1"/>
  <c r="H66" i="51" s="1"/>
  <c r="BD10" i="51" s="1"/>
  <c r="L65" i="51"/>
  <c r="K65" i="51"/>
  <c r="J65" i="51"/>
  <c r="L64" i="51"/>
  <c r="K64" i="51"/>
  <c r="J64" i="51"/>
  <c r="L63" i="51"/>
  <c r="K63" i="51"/>
  <c r="J63" i="51"/>
  <c r="L62" i="51"/>
  <c r="K62" i="51"/>
  <c r="J62" i="51"/>
  <c r="L61" i="51"/>
  <c r="K61" i="51"/>
  <c r="J61" i="51"/>
  <c r="L60" i="51"/>
  <c r="K60" i="51"/>
  <c r="J60" i="51"/>
  <c r="L59" i="51"/>
  <c r="K59" i="51"/>
  <c r="J59" i="51"/>
  <c r="L58" i="51"/>
  <c r="K58" i="51"/>
  <c r="E58" i="51" s="1" a="1"/>
  <c r="E58" i="51" s="1"/>
  <c r="G58" i="51" s="1"/>
  <c r="H58" i="51" s="1"/>
  <c r="AV10" i="51" s="1"/>
  <c r="J58" i="51"/>
  <c r="L57" i="51"/>
  <c r="K57" i="51"/>
  <c r="J57" i="51"/>
  <c r="L56" i="51"/>
  <c r="K56" i="51"/>
  <c r="J56" i="51"/>
  <c r="L55" i="51"/>
  <c r="K55" i="51"/>
  <c r="J55" i="51"/>
  <c r="L54" i="51"/>
  <c r="K54" i="51"/>
  <c r="J54" i="51"/>
  <c r="L53" i="51"/>
  <c r="K53" i="51"/>
  <c r="J53" i="51"/>
  <c r="L52" i="51"/>
  <c r="K52" i="51"/>
  <c r="J52" i="51"/>
  <c r="K51" i="51"/>
  <c r="J51" i="51"/>
  <c r="E51" i="51" a="1"/>
  <c r="E51" i="51" s="1"/>
  <c r="G51" i="51" s="1"/>
  <c r="H51" i="51" s="1"/>
  <c r="K50" i="51"/>
  <c r="J50" i="51"/>
  <c r="E50" i="51" s="1" a="1"/>
  <c r="E50" i="51" s="1"/>
  <c r="G50" i="51" s="1"/>
  <c r="H50" i="51" s="1"/>
  <c r="AN10" i="51" s="1"/>
  <c r="L49" i="51"/>
  <c r="K49" i="51"/>
  <c r="J49" i="51"/>
  <c r="L48" i="51"/>
  <c r="K48" i="51"/>
  <c r="J48" i="51"/>
  <c r="L47" i="51"/>
  <c r="K47" i="51"/>
  <c r="E47" i="51" s="1" a="1"/>
  <c r="E47" i="51" s="1"/>
  <c r="G47" i="51" s="1"/>
  <c r="H47" i="51" s="1"/>
  <c r="J47" i="51"/>
  <c r="L46" i="51"/>
  <c r="K46" i="51"/>
  <c r="J46" i="51"/>
  <c r="L45" i="51"/>
  <c r="K45" i="51"/>
  <c r="E45" i="51" s="1" a="1"/>
  <c r="E45" i="51" s="1"/>
  <c r="G45" i="51" s="1"/>
  <c r="H45" i="51" s="1"/>
  <c r="AI10" i="51" s="1"/>
  <c r="J45" i="51"/>
  <c r="L44" i="51"/>
  <c r="K44" i="51"/>
  <c r="J44" i="51"/>
  <c r="E44" i="51" s="1" a="1"/>
  <c r="E44" i="51" s="1"/>
  <c r="G44" i="51" s="1"/>
  <c r="H44" i="51" s="1"/>
  <c r="AH10" i="51" s="1"/>
  <c r="L43" i="51"/>
  <c r="K43" i="51"/>
  <c r="J43" i="51"/>
  <c r="L42" i="51"/>
  <c r="K42" i="51"/>
  <c r="J42" i="51"/>
  <c r="L41" i="51"/>
  <c r="K41" i="51"/>
  <c r="J41" i="51"/>
  <c r="L40" i="51"/>
  <c r="K40" i="51"/>
  <c r="J40" i="51"/>
  <c r="E40" i="51" s="1" a="1"/>
  <c r="E40" i="51" s="1"/>
  <c r="G40" i="51" s="1"/>
  <c r="H40" i="51" s="1"/>
  <c r="AD10" i="51" s="1"/>
  <c r="L39" i="51"/>
  <c r="K39" i="51"/>
  <c r="J39" i="51"/>
  <c r="L38" i="51"/>
  <c r="K38" i="51"/>
  <c r="J38" i="51"/>
  <c r="L37" i="51"/>
  <c r="K37" i="51"/>
  <c r="J37" i="51"/>
  <c r="L36" i="51"/>
  <c r="K36" i="51"/>
  <c r="E36" i="51" s="1" a="1"/>
  <c r="E36" i="51" s="1"/>
  <c r="G36" i="51" s="1"/>
  <c r="H36" i="51" s="1"/>
  <c r="Z10" i="51" s="1"/>
  <c r="J36" i="51"/>
  <c r="L35" i="51"/>
  <c r="K35" i="51"/>
  <c r="J35" i="51"/>
  <c r="L34" i="51"/>
  <c r="K34" i="51"/>
  <c r="J34" i="51"/>
  <c r="L33" i="51"/>
  <c r="K33" i="51"/>
  <c r="J33" i="51"/>
  <c r="L32" i="51"/>
  <c r="K32" i="51"/>
  <c r="E32" i="51" s="1" a="1"/>
  <c r="E32" i="51" s="1"/>
  <c r="G32" i="51" s="1"/>
  <c r="H32" i="51" s="1"/>
  <c r="V10" i="51" s="1"/>
  <c r="J32" i="51"/>
  <c r="L31" i="51"/>
  <c r="K31" i="51"/>
  <c r="J31" i="51"/>
  <c r="L30" i="51"/>
  <c r="K30" i="51"/>
  <c r="J30" i="51"/>
  <c r="L29" i="51"/>
  <c r="K29" i="51"/>
  <c r="J29" i="51"/>
  <c r="L28" i="51"/>
  <c r="K28" i="51"/>
  <c r="J28" i="51"/>
  <c r="E28" i="51" s="1" a="1"/>
  <c r="E28" i="51" s="1"/>
  <c r="G28" i="51" s="1"/>
  <c r="H28" i="51" s="1"/>
  <c r="R10" i="51" s="1"/>
  <c r="L27" i="51"/>
  <c r="K27" i="51"/>
  <c r="E27" i="51" s="1" a="1"/>
  <c r="E27" i="51" s="1"/>
  <c r="G27" i="51" s="1"/>
  <c r="H27" i="51" s="1"/>
  <c r="Q10" i="51" s="1"/>
  <c r="J27" i="51"/>
  <c r="L26" i="51"/>
  <c r="K26" i="51"/>
  <c r="J26" i="51"/>
  <c r="L25" i="51"/>
  <c r="K25" i="51"/>
  <c r="J25" i="51"/>
  <c r="L24" i="51"/>
  <c r="K24" i="51"/>
  <c r="J24" i="51"/>
  <c r="L23" i="51"/>
  <c r="K23" i="51"/>
  <c r="J23" i="51"/>
  <c r="L22" i="51"/>
  <c r="K22" i="51"/>
  <c r="J22" i="51"/>
  <c r="L21" i="51"/>
  <c r="K21" i="51"/>
  <c r="J21" i="51"/>
  <c r="L20" i="51"/>
  <c r="K20" i="51"/>
  <c r="J20" i="51"/>
  <c r="E20" i="51" a="1"/>
  <c r="E20" i="51" s="1"/>
  <c r="G20" i="51" s="1"/>
  <c r="H20" i="51" s="1"/>
  <c r="J10" i="51" s="1"/>
  <c r="L19" i="51"/>
  <c r="K19" i="51"/>
  <c r="E19" i="51" s="1" a="1"/>
  <c r="J19" i="51"/>
  <c r="E19" i="51"/>
  <c r="G19" i="51" s="1"/>
  <c r="H19" i="51" s="1"/>
  <c r="I10" i="51" s="1"/>
  <c r="L18" i="51"/>
  <c r="K18" i="51"/>
  <c r="J18" i="51"/>
  <c r="L17" i="51"/>
  <c r="K17" i="51"/>
  <c r="J17" i="51"/>
  <c r="L16" i="51"/>
  <c r="K16" i="51"/>
  <c r="E16" i="51" s="1" a="1"/>
  <c r="E16" i="51" s="1"/>
  <c r="G16" i="51" s="1"/>
  <c r="H16" i="51" s="1"/>
  <c r="F10" i="51" s="1"/>
  <c r="J16" i="51"/>
  <c r="L15" i="51"/>
  <c r="K15" i="51"/>
  <c r="J15" i="51"/>
  <c r="L14" i="51"/>
  <c r="K14" i="51"/>
  <c r="J14" i="51"/>
  <c r="BX10" i="51"/>
  <c r="BT10" i="51"/>
  <c r="BS10" i="51"/>
  <c r="BO10" i="51"/>
  <c r="AO10" i="51"/>
  <c r="AK10" i="51"/>
  <c r="E48" i="52" l="1" a="1"/>
  <c r="E48" i="52" s="1"/>
  <c r="G48" i="52" s="1"/>
  <c r="H48" i="52" s="1"/>
  <c r="AL10" i="52" s="1"/>
  <c r="E52" i="52" a="1"/>
  <c r="E52" i="52" s="1"/>
  <c r="G52" i="52" s="1"/>
  <c r="E56" i="52" a="1"/>
  <c r="E56" i="52" s="1"/>
  <c r="G56" i="52" s="1"/>
  <c r="H56" i="52" s="1"/>
  <c r="AT10" i="52" s="1"/>
  <c r="E60" i="52" a="1"/>
  <c r="E60" i="52" s="1"/>
  <c r="G60" i="52" s="1"/>
  <c r="H60" i="52" s="1"/>
  <c r="AX10" i="52" s="1"/>
  <c r="E64" i="52" a="1"/>
  <c r="E64" i="52" s="1"/>
  <c r="G64" i="52" s="1"/>
  <c r="H64" i="52" s="1"/>
  <c r="BB10" i="52" s="1"/>
  <c r="E68" i="52" a="1"/>
  <c r="E68" i="52" s="1"/>
  <c r="G68" i="52" s="1"/>
  <c r="H68" i="52" s="1"/>
  <c r="BF10" i="52" s="1"/>
  <c r="E72" i="52" a="1"/>
  <c r="E72" i="52" s="1"/>
  <c r="G72" i="52" s="1"/>
  <c r="H72" i="52" s="1"/>
  <c r="BJ10" i="52" s="1"/>
  <c r="E76" i="52" a="1"/>
  <c r="E76" i="52" s="1"/>
  <c r="G76" i="52" s="1"/>
  <c r="H76" i="52" s="1"/>
  <c r="BN10" i="52" s="1"/>
  <c r="E80" i="52" a="1"/>
  <c r="E80" i="52" s="1"/>
  <c r="G80" i="52" s="1"/>
  <c r="H80" i="52" s="1"/>
  <c r="BR10" i="52" s="1"/>
  <c r="E82" i="52" a="1"/>
  <c r="E82" i="52" s="1"/>
  <c r="G82" i="52" s="1"/>
  <c r="H82" i="52" s="1"/>
  <c r="BT10" i="52" s="1"/>
  <c r="E86" i="52" a="1"/>
  <c r="E86" i="52" s="1"/>
  <c r="G86" i="52" s="1"/>
  <c r="H86" i="52" s="1"/>
  <c r="BX10" i="52" s="1"/>
  <c r="E16" i="52" a="1"/>
  <c r="E16" i="52" s="1"/>
  <c r="G16" i="52" s="1"/>
  <c r="H16" i="52" s="1"/>
  <c r="F10" i="52" s="1"/>
  <c r="E17" i="52" a="1"/>
  <c r="E17" i="52" s="1"/>
  <c r="G17" i="52" s="1"/>
  <c r="H17" i="52" s="1"/>
  <c r="G10" i="52" s="1"/>
  <c r="E23" i="52" a="1"/>
  <c r="E23" i="52" s="1"/>
  <c r="G23" i="52" s="1"/>
  <c r="H23" i="52" s="1"/>
  <c r="M10" i="52" s="1"/>
  <c r="E35" i="52" a="1"/>
  <c r="E35" i="52" s="1"/>
  <c r="G35" i="52" s="1"/>
  <c r="H35" i="52" s="1"/>
  <c r="Y10" i="52" s="1"/>
  <c r="E36" i="52" a="1"/>
  <c r="E36" i="52" s="1"/>
  <c r="G36" i="52" s="1"/>
  <c r="H36" i="52" s="1"/>
  <c r="Z10" i="52" s="1"/>
  <c r="E45" i="52" a="1"/>
  <c r="E45" i="52" s="1"/>
  <c r="G45" i="52" s="1"/>
  <c r="H45" i="52" s="1"/>
  <c r="AI10" i="52" s="1"/>
  <c r="E20" i="52" a="1"/>
  <c r="E20" i="52" s="1"/>
  <c r="G20" i="52" s="1"/>
  <c r="H20" i="52" s="1"/>
  <c r="J10" i="52" s="1"/>
  <c r="E40" i="52" a="1"/>
  <c r="E40" i="52" s="1"/>
  <c r="G40" i="52" s="1"/>
  <c r="H40" i="52" s="1"/>
  <c r="AD10" i="52" s="1"/>
  <c r="E54" i="52" a="1"/>
  <c r="E54" i="52" s="1"/>
  <c r="G54" i="52" s="1"/>
  <c r="H54" i="52" s="1"/>
  <c r="AR10" i="52" s="1"/>
  <c r="E58" i="52" a="1"/>
  <c r="E58" i="52" s="1"/>
  <c r="G58" i="52" s="1"/>
  <c r="H58" i="52" s="1"/>
  <c r="AV10" i="52" s="1"/>
  <c r="E62" i="52" a="1"/>
  <c r="E62" i="52" s="1"/>
  <c r="G62" i="52" s="1"/>
  <c r="H62" i="52" s="1"/>
  <c r="AZ10" i="52" s="1"/>
  <c r="E81" i="52" a="1"/>
  <c r="E81" i="52" s="1"/>
  <c r="G81" i="52" s="1"/>
  <c r="H81" i="52" s="1"/>
  <c r="BS10" i="52" s="1"/>
  <c r="E85" i="52" a="1"/>
  <c r="E85" i="52" s="1"/>
  <c r="G85" i="52" s="1"/>
  <c r="H85" i="52" s="1"/>
  <c r="BW10" i="52" s="1"/>
  <c r="E15" i="52" a="1"/>
  <c r="E15" i="52" s="1"/>
  <c r="G15" i="52" s="1"/>
  <c r="H15" i="52" s="1"/>
  <c r="E10" i="52" s="1"/>
  <c r="E24" i="52" a="1"/>
  <c r="E24" i="52" s="1"/>
  <c r="G24" i="52" s="1"/>
  <c r="H24" i="52" s="1"/>
  <c r="N10" i="52" s="1"/>
  <c r="E25" i="52" a="1"/>
  <c r="E25" i="52" s="1"/>
  <c r="G25" i="52" s="1"/>
  <c r="H25" i="52" s="1"/>
  <c r="O10" i="52" s="1"/>
  <c r="E31" i="52" a="1"/>
  <c r="E31" i="52" s="1"/>
  <c r="G31" i="52" s="1"/>
  <c r="H31" i="52" s="1"/>
  <c r="U10" i="52" s="1"/>
  <c r="E37" i="52" a="1"/>
  <c r="E37" i="52" s="1"/>
  <c r="G37" i="52" s="1"/>
  <c r="H37" i="52" s="1"/>
  <c r="AA10" i="52" s="1"/>
  <c r="E43" i="52" a="1"/>
  <c r="E43" i="52" s="1"/>
  <c r="G43" i="52" s="1"/>
  <c r="H43" i="52" s="1"/>
  <c r="AG10" i="52" s="1"/>
  <c r="E44" i="52" a="1"/>
  <c r="E44" i="52" s="1"/>
  <c r="G44" i="52" s="1"/>
  <c r="H44" i="52" s="1"/>
  <c r="AH10" i="52" s="1"/>
  <c r="E15" i="51" a="1"/>
  <c r="E15" i="51" s="1"/>
  <c r="G15" i="51" s="1"/>
  <c r="H15" i="51" s="1"/>
  <c r="E10" i="51" s="1"/>
  <c r="E31" i="51" a="1"/>
  <c r="E31" i="51" s="1"/>
  <c r="G31" i="51" s="1"/>
  <c r="H31" i="51" s="1"/>
  <c r="U10" i="51" s="1"/>
  <c r="E35" i="51" a="1"/>
  <c r="E35" i="51" s="1"/>
  <c r="G35" i="51" s="1"/>
  <c r="H35" i="51" s="1"/>
  <c r="Y10" i="51" s="1"/>
  <c r="E39" i="51" a="1"/>
  <c r="E39" i="51" s="1"/>
  <c r="G39" i="51" s="1"/>
  <c r="H39" i="51" s="1"/>
  <c r="AC10" i="51" s="1"/>
  <c r="E48" i="51" a="1"/>
  <c r="E48" i="51" s="1"/>
  <c r="G48" i="51" s="1"/>
  <c r="H48" i="51" s="1"/>
  <c r="AL10" i="51" s="1"/>
  <c r="E54" i="51" a="1"/>
  <c r="E54" i="51" s="1"/>
  <c r="G54" i="51" s="1"/>
  <c r="H54" i="51" s="1"/>
  <c r="AR10" i="51" s="1"/>
  <c r="E55" i="51" a="1"/>
  <c r="E55" i="51" s="1"/>
  <c r="G55" i="51" s="1"/>
  <c r="H55" i="51" s="1"/>
  <c r="AS10" i="51" s="1"/>
  <c r="E62" i="51" a="1"/>
  <c r="E62" i="51" s="1"/>
  <c r="G62" i="51" s="1"/>
  <c r="H62" i="51" s="1"/>
  <c r="AZ10" i="51" s="1"/>
  <c r="E63" i="51" a="1"/>
  <c r="E63" i="51" s="1"/>
  <c r="G63" i="51" s="1"/>
  <c r="H63" i="51" s="1"/>
  <c r="BA10" i="51" s="1"/>
  <c r="E64" i="51" a="1"/>
  <c r="E64" i="51" s="1"/>
  <c r="G64" i="51" s="1"/>
  <c r="H64" i="51" s="1"/>
  <c r="BB10" i="51" s="1"/>
  <c r="E24" i="51" a="1"/>
  <c r="E24" i="51" s="1"/>
  <c r="G24" i="51" s="1"/>
  <c r="H24" i="51" s="1"/>
  <c r="N10" i="51" s="1"/>
  <c r="E88" i="51" a="1"/>
  <c r="E88" i="51" s="1"/>
  <c r="G88" i="51" s="1"/>
  <c r="H88" i="51" s="1"/>
  <c r="BZ10" i="51" s="1"/>
  <c r="E23" i="51" a="1"/>
  <c r="E23" i="51" s="1"/>
  <c r="G23" i="51" s="1"/>
  <c r="H23" i="51" s="1"/>
  <c r="M10" i="51" s="1"/>
  <c r="E33" i="51" a="1"/>
  <c r="E33" i="51" s="1"/>
  <c r="G33" i="51" s="1"/>
  <c r="H33" i="51" s="1"/>
  <c r="W10" i="51" s="1"/>
  <c r="E37" i="51" a="1"/>
  <c r="E37" i="51" s="1"/>
  <c r="G37" i="51" s="1"/>
  <c r="H37" i="51" s="1"/>
  <c r="AA10" i="51" s="1"/>
  <c r="E38" i="51" a="1"/>
  <c r="E38" i="51" s="1"/>
  <c r="G38" i="51" s="1"/>
  <c r="H38" i="51" s="1"/>
  <c r="AB10" i="51" s="1"/>
  <c r="E57" i="51" a="1"/>
  <c r="E57" i="51" s="1"/>
  <c r="G57" i="51" s="1"/>
  <c r="H57" i="51" s="1"/>
  <c r="AU10" i="51" s="1"/>
  <c r="E65" i="51" a="1"/>
  <c r="E65" i="51" s="1"/>
  <c r="G65" i="51" s="1"/>
  <c r="H65" i="51" s="1"/>
  <c r="BC10" i="51" s="1"/>
  <c r="E68" i="51" a="1"/>
  <c r="E68" i="51" s="1"/>
  <c r="G68" i="51" s="1"/>
  <c r="H68" i="51" s="1"/>
  <c r="BF10" i="51" s="1"/>
  <c r="E74" i="51" a="1"/>
  <c r="E74" i="51" s="1"/>
  <c r="G74" i="51" s="1"/>
  <c r="H74" i="51" s="1"/>
  <c r="BL10" i="51" s="1"/>
  <c r="E78" i="51" a="1"/>
  <c r="E78" i="51" s="1"/>
  <c r="G78" i="51" s="1"/>
  <c r="H78" i="51" s="1"/>
  <c r="BP10" i="51" s="1"/>
  <c r="E83" i="51" a="1"/>
  <c r="E83" i="51" s="1"/>
  <c r="G83" i="51" s="1"/>
  <c r="H83" i="51" s="1"/>
  <c r="BU10" i="51" s="1"/>
  <c r="E46" i="51" a="1"/>
  <c r="E46" i="51" s="1"/>
  <c r="G46" i="51" s="1"/>
  <c r="H46" i="51" s="1"/>
  <c r="AJ10" i="51" s="1"/>
  <c r="E56" i="51" a="1"/>
  <c r="E56" i="51" s="1"/>
  <c r="G56" i="51" s="1"/>
  <c r="H56" i="51" s="1"/>
  <c r="AT10" i="51" s="1"/>
  <c r="E80" i="51" a="1"/>
  <c r="E80" i="51" s="1"/>
  <c r="G80" i="51" s="1"/>
  <c r="H80" i="51" s="1"/>
  <c r="BR10" i="51" s="1"/>
  <c r="E14" i="51" a="1"/>
  <c r="E14" i="51" s="1"/>
  <c r="G14" i="51" s="1"/>
  <c r="E17" i="51" a="1"/>
  <c r="E17" i="51" s="1"/>
  <c r="G17" i="51" s="1"/>
  <c r="H17" i="51" s="1"/>
  <c r="G10" i="51" s="1"/>
  <c r="E22" i="51" a="1"/>
  <c r="E22" i="51" s="1"/>
  <c r="G22" i="51" s="1"/>
  <c r="H22" i="51" s="1"/>
  <c r="L10" i="51" s="1"/>
  <c r="E25" i="51" a="1"/>
  <c r="E25" i="51" s="1"/>
  <c r="G25" i="51" s="1"/>
  <c r="H25" i="51" s="1"/>
  <c r="O10" i="51" s="1"/>
  <c r="E30" i="51" a="1"/>
  <c r="E30" i="51" s="1"/>
  <c r="G30" i="51" s="1"/>
  <c r="H30" i="51" s="1"/>
  <c r="T10" i="51" s="1"/>
  <c r="E43" i="51" a="1"/>
  <c r="E43" i="51" s="1"/>
  <c r="G43" i="51" s="1"/>
  <c r="H43" i="51" s="1"/>
  <c r="AG10" i="51" s="1"/>
  <c r="E49" i="51" a="1"/>
  <c r="E49" i="51" s="1"/>
  <c r="G49" i="51" s="1"/>
  <c r="H49" i="51" s="1"/>
  <c r="AM10" i="51" s="1"/>
  <c r="E53" i="51" a="1"/>
  <c r="E53" i="51" s="1"/>
  <c r="G53" i="51" s="1"/>
  <c r="H53" i="51" s="1"/>
  <c r="AQ10" i="51" s="1"/>
  <c r="E59" i="51" a="1"/>
  <c r="E59" i="51" s="1"/>
  <c r="G59" i="51" s="1"/>
  <c r="H59" i="51" s="1"/>
  <c r="AW10" i="51" s="1"/>
  <c r="E60" i="51" a="1"/>
  <c r="E60" i="51" s="1"/>
  <c r="G60" i="51" s="1"/>
  <c r="H60" i="51" s="1"/>
  <c r="AX10" i="51" s="1"/>
  <c r="E69" i="51" a="1"/>
  <c r="E69" i="51" s="1"/>
  <c r="G69" i="51" s="1"/>
  <c r="H69" i="51" s="1"/>
  <c r="BG10" i="51" s="1"/>
  <c r="E73" i="51" a="1"/>
  <c r="E73" i="51" s="1"/>
  <c r="G73" i="51" s="1"/>
  <c r="H73" i="51" s="1"/>
  <c r="BK10" i="51" s="1"/>
  <c r="E18" i="51" a="1"/>
  <c r="E18" i="51" s="1"/>
  <c r="G18" i="51" s="1"/>
  <c r="H18" i="51" s="1"/>
  <c r="H10" i="51" s="1"/>
  <c r="E21" i="51" a="1"/>
  <c r="E21" i="51" s="1"/>
  <c r="G21" i="51" s="1"/>
  <c r="H21" i="51" s="1"/>
  <c r="K10" i="51" s="1"/>
  <c r="E26" i="51" a="1"/>
  <c r="E26" i="51" s="1"/>
  <c r="G26" i="51" s="1"/>
  <c r="H26" i="51" s="1"/>
  <c r="P10" i="51" s="1"/>
  <c r="E29" i="51" a="1"/>
  <c r="E29" i="51" s="1"/>
  <c r="G29" i="51" s="1"/>
  <c r="H29" i="51" s="1"/>
  <c r="S10" i="51" s="1"/>
  <c r="E34" i="51" a="1"/>
  <c r="E34" i="51" s="1"/>
  <c r="G34" i="51" s="1"/>
  <c r="H34" i="51" s="1"/>
  <c r="X10" i="51" s="1"/>
  <c r="E41" i="51" a="1"/>
  <c r="E41" i="51" s="1"/>
  <c r="G41" i="51" s="1"/>
  <c r="H41" i="51" s="1"/>
  <c r="AE10" i="51" s="1"/>
  <c r="E42" i="51" a="1"/>
  <c r="E42" i="51" s="1"/>
  <c r="G42" i="51" s="1"/>
  <c r="H42" i="51" s="1"/>
  <c r="AF10" i="51" s="1"/>
  <c r="E52" i="51" a="1"/>
  <c r="E52" i="51" s="1"/>
  <c r="G52" i="51" s="1"/>
  <c r="B5" i="51" s="1" a="1"/>
  <c r="B5" i="51" s="1"/>
  <c r="C10" i="51" s="1"/>
  <c r="E61" i="51" a="1"/>
  <c r="E61" i="51" s="1"/>
  <c r="G61" i="51" s="1"/>
  <c r="H61" i="51" s="1"/>
  <c r="AY10" i="51" s="1"/>
  <c r="E72" i="51" a="1"/>
  <c r="E72" i="51" s="1"/>
  <c r="G72" i="51" s="1"/>
  <c r="H72" i="51" s="1"/>
  <c r="BJ10" i="51" s="1"/>
  <c r="H14" i="52"/>
  <c r="D10" i="52" s="1"/>
  <c r="F6" i="52" a="1"/>
  <c r="F6" i="52" s="1"/>
  <c r="B6" i="52" a="1"/>
  <c r="B6" i="52" s="1"/>
  <c r="C5" i="52" a="1"/>
  <c r="C5" i="52" s="1"/>
  <c r="E6" i="52" a="1"/>
  <c r="E6" i="52" s="1"/>
  <c r="F5" i="52" a="1"/>
  <c r="F5" i="52" s="1"/>
  <c r="B5" i="52" a="1"/>
  <c r="B5" i="52" s="1"/>
  <c r="C10" i="52" s="1"/>
  <c r="C6" i="52" a="1"/>
  <c r="C6" i="52" s="1"/>
  <c r="D5" i="52" a="1"/>
  <c r="D5" i="52" s="1"/>
  <c r="H14" i="51"/>
  <c r="D10" i="51" s="1"/>
  <c r="D5" i="51" a="1"/>
  <c r="D5" i="51" s="1"/>
  <c r="F6" i="51" a="1"/>
  <c r="F6" i="51" s="1"/>
  <c r="D6" i="51" a="1"/>
  <c r="D6" i="51" s="1"/>
  <c r="E5" i="51" a="1"/>
  <c r="E5" i="51" s="1"/>
  <c r="D6" i="52" l="1" a="1"/>
  <c r="D6" i="52" s="1"/>
  <c r="H52" i="52"/>
  <c r="AP10" i="52" s="1"/>
  <c r="D7" i="52" a="1"/>
  <c r="D7" i="52" s="1"/>
  <c r="C7" i="52" a="1"/>
  <c r="C7" i="52" s="1"/>
  <c r="F7" i="52" a="1"/>
  <c r="F7" i="52" s="1"/>
  <c r="B7" i="52" a="1"/>
  <c r="B7" i="52" s="1"/>
  <c r="E7" i="52" a="1"/>
  <c r="E7" i="52" s="1"/>
  <c r="E5" i="52" a="1"/>
  <c r="E5" i="52" s="1"/>
  <c r="C5" i="51" a="1"/>
  <c r="C5" i="51" s="1"/>
  <c r="F5" i="51" a="1"/>
  <c r="F5" i="51" s="1"/>
  <c r="C6" i="51" a="1"/>
  <c r="C6" i="51" s="1"/>
  <c r="B6" i="51" a="1"/>
  <c r="B6" i="51" s="1"/>
  <c r="E6" i="51" a="1"/>
  <c r="E6" i="51" s="1"/>
  <c r="H52" i="51"/>
  <c r="AP10" i="51" s="1"/>
  <c r="F7" i="51" a="1"/>
  <c r="F7" i="51" s="1"/>
  <c r="B7" i="51" a="1"/>
  <c r="B7" i="51" s="1"/>
  <c r="E7" i="51" a="1"/>
  <c r="E7" i="51" s="1"/>
  <c r="D7" i="51" a="1"/>
  <c r="D7" i="51" s="1"/>
  <c r="C7" i="51" a="1"/>
  <c r="C7" i="51" s="1"/>
  <c r="K89" i="49"/>
  <c r="J89" i="49"/>
  <c r="K88" i="49"/>
  <c r="J88" i="49"/>
  <c r="E88" i="49" s="1" a="1"/>
  <c r="E88" i="49" s="1"/>
  <c r="G88" i="49" s="1"/>
  <c r="H88" i="49" s="1"/>
  <c r="K87" i="49"/>
  <c r="J87" i="49"/>
  <c r="L86" i="49"/>
  <c r="K86" i="49"/>
  <c r="J86" i="49"/>
  <c r="K85" i="49"/>
  <c r="J85" i="49"/>
  <c r="L84" i="49"/>
  <c r="K84" i="49"/>
  <c r="J84" i="49"/>
  <c r="K83" i="49"/>
  <c r="J83" i="49"/>
  <c r="E83" i="49" s="1" a="1"/>
  <c r="E83" i="49" s="1"/>
  <c r="G83" i="49" s="1"/>
  <c r="H83" i="49" s="1"/>
  <c r="L82" i="49"/>
  <c r="K82" i="49"/>
  <c r="J82" i="49"/>
  <c r="K81" i="49"/>
  <c r="J81" i="49"/>
  <c r="L80" i="49"/>
  <c r="K80" i="49"/>
  <c r="J80" i="49"/>
  <c r="K79" i="49"/>
  <c r="J79" i="49"/>
  <c r="K78" i="49"/>
  <c r="J78" i="49"/>
  <c r="L77" i="49"/>
  <c r="K77" i="49"/>
  <c r="J77" i="49"/>
  <c r="L76" i="49"/>
  <c r="K76" i="49"/>
  <c r="J76" i="49"/>
  <c r="K75" i="49"/>
  <c r="J75" i="49"/>
  <c r="K74" i="49"/>
  <c r="J74" i="49"/>
  <c r="L73" i="49"/>
  <c r="K73" i="49"/>
  <c r="J73" i="49"/>
  <c r="L72" i="49"/>
  <c r="K72" i="49"/>
  <c r="J72" i="49"/>
  <c r="E72" i="49" s="1" a="1"/>
  <c r="E72" i="49" s="1"/>
  <c r="G72" i="49" s="1"/>
  <c r="H72" i="49" s="1"/>
  <c r="K71" i="49"/>
  <c r="J71" i="49"/>
  <c r="K70" i="49"/>
  <c r="J70" i="49"/>
  <c r="L69" i="49"/>
  <c r="K69" i="49"/>
  <c r="J69" i="49"/>
  <c r="L68" i="49"/>
  <c r="K68" i="49"/>
  <c r="J68" i="49"/>
  <c r="K67" i="49"/>
  <c r="J67" i="49"/>
  <c r="K66" i="49"/>
  <c r="J66" i="49"/>
  <c r="L65" i="49"/>
  <c r="K65" i="49"/>
  <c r="J65" i="49"/>
  <c r="L64" i="49"/>
  <c r="K64" i="49"/>
  <c r="J64" i="49"/>
  <c r="L63" i="49"/>
  <c r="K63" i="49"/>
  <c r="J63" i="49"/>
  <c r="L62" i="49"/>
  <c r="K62" i="49"/>
  <c r="J62" i="49"/>
  <c r="L61" i="49"/>
  <c r="K61" i="49"/>
  <c r="J61" i="49"/>
  <c r="L60" i="49"/>
  <c r="K60" i="49"/>
  <c r="J60" i="49"/>
  <c r="L59" i="49"/>
  <c r="K59" i="49"/>
  <c r="J59" i="49"/>
  <c r="L58" i="49"/>
  <c r="K58" i="49"/>
  <c r="J58" i="49"/>
  <c r="L57" i="49"/>
  <c r="K57" i="49"/>
  <c r="J57" i="49"/>
  <c r="L56" i="49"/>
  <c r="K56" i="49"/>
  <c r="J56" i="49"/>
  <c r="L55" i="49"/>
  <c r="K55" i="49"/>
  <c r="J55" i="49"/>
  <c r="L54" i="49"/>
  <c r="K54" i="49"/>
  <c r="J54" i="49"/>
  <c r="L53" i="49"/>
  <c r="K53" i="49"/>
  <c r="J53" i="49"/>
  <c r="L52" i="49"/>
  <c r="K52" i="49"/>
  <c r="J52" i="49"/>
  <c r="K51" i="49"/>
  <c r="E51" i="49" s="1" a="1"/>
  <c r="E51" i="49" s="1"/>
  <c r="G51" i="49" s="1"/>
  <c r="H51" i="49" s="1"/>
  <c r="J51" i="49"/>
  <c r="K50" i="49"/>
  <c r="J50" i="49"/>
  <c r="L49" i="49"/>
  <c r="K49" i="49"/>
  <c r="J49" i="49"/>
  <c r="L48" i="49"/>
  <c r="K48" i="49"/>
  <c r="J48" i="49"/>
  <c r="L47" i="49"/>
  <c r="K47" i="49"/>
  <c r="J47" i="49"/>
  <c r="L46" i="49"/>
  <c r="K46" i="49"/>
  <c r="J46" i="49"/>
  <c r="L45" i="49"/>
  <c r="K45" i="49"/>
  <c r="J45" i="49"/>
  <c r="L44" i="49"/>
  <c r="K44" i="49"/>
  <c r="J44" i="49"/>
  <c r="L43" i="49"/>
  <c r="K43" i="49"/>
  <c r="J43" i="49"/>
  <c r="L42" i="49"/>
  <c r="K42" i="49"/>
  <c r="J42" i="49"/>
  <c r="L41" i="49"/>
  <c r="K41" i="49"/>
  <c r="J41" i="49"/>
  <c r="L40" i="49"/>
  <c r="K40" i="49"/>
  <c r="J40" i="49"/>
  <c r="L39" i="49"/>
  <c r="K39" i="49"/>
  <c r="J39" i="49"/>
  <c r="L38" i="49"/>
  <c r="K38" i="49"/>
  <c r="J38" i="49"/>
  <c r="L37" i="49"/>
  <c r="K37" i="49"/>
  <c r="J37" i="49"/>
  <c r="L36" i="49"/>
  <c r="K36" i="49"/>
  <c r="J36" i="49"/>
  <c r="L35" i="49"/>
  <c r="K35" i="49"/>
  <c r="J35" i="49"/>
  <c r="L34" i="49"/>
  <c r="K34" i="49"/>
  <c r="J34" i="49"/>
  <c r="L33" i="49"/>
  <c r="K33" i="49"/>
  <c r="J33" i="49"/>
  <c r="L32" i="49"/>
  <c r="K32" i="49"/>
  <c r="J32" i="49"/>
  <c r="L31" i="49"/>
  <c r="K31" i="49"/>
  <c r="J31" i="49"/>
  <c r="L30" i="49"/>
  <c r="K30" i="49"/>
  <c r="J30" i="49"/>
  <c r="L29" i="49"/>
  <c r="K29" i="49"/>
  <c r="J29" i="49"/>
  <c r="L28" i="49"/>
  <c r="K28" i="49"/>
  <c r="J28" i="49"/>
  <c r="L27" i="49"/>
  <c r="K27" i="49"/>
  <c r="J27" i="49"/>
  <c r="L26" i="49"/>
  <c r="K26" i="49"/>
  <c r="J26" i="49"/>
  <c r="L25" i="49"/>
  <c r="K25" i="49"/>
  <c r="J25" i="49"/>
  <c r="L24" i="49"/>
  <c r="K24" i="49"/>
  <c r="J24" i="49"/>
  <c r="L23" i="49"/>
  <c r="K23" i="49"/>
  <c r="J23" i="49"/>
  <c r="L22" i="49"/>
  <c r="K22" i="49"/>
  <c r="J22" i="49"/>
  <c r="L21" i="49"/>
  <c r="K21" i="49"/>
  <c r="J21" i="49"/>
  <c r="L20" i="49"/>
  <c r="K20" i="49"/>
  <c r="J20" i="49"/>
  <c r="L19" i="49"/>
  <c r="K19" i="49"/>
  <c r="J19" i="49"/>
  <c r="L18" i="49"/>
  <c r="K18" i="49"/>
  <c r="J18" i="49"/>
  <c r="L17" i="49"/>
  <c r="K17" i="49"/>
  <c r="J17" i="49"/>
  <c r="L16" i="49"/>
  <c r="K16" i="49"/>
  <c r="J16" i="49"/>
  <c r="L15" i="49"/>
  <c r="K15" i="49"/>
  <c r="J15" i="49"/>
  <c r="L14" i="49"/>
  <c r="K14" i="49"/>
  <c r="J14" i="49"/>
  <c r="K89" i="46"/>
  <c r="E89" i="46" s="1" a="1"/>
  <c r="E89" i="46" s="1"/>
  <c r="G89" i="46" s="1"/>
  <c r="H89" i="46" s="1"/>
  <c r="J89" i="46"/>
  <c r="K88" i="46"/>
  <c r="J88" i="46"/>
  <c r="K87" i="46"/>
  <c r="J87" i="46"/>
  <c r="L86" i="46"/>
  <c r="K86" i="46"/>
  <c r="J86" i="46"/>
  <c r="K85" i="46"/>
  <c r="E85" i="46" s="1" a="1"/>
  <c r="E85" i="46" s="1"/>
  <c r="G85" i="46" s="1"/>
  <c r="H85" i="46" s="1"/>
  <c r="J85" i="46"/>
  <c r="L84" i="46"/>
  <c r="K84" i="46"/>
  <c r="J84" i="46"/>
  <c r="K83" i="46"/>
  <c r="J83" i="46"/>
  <c r="L82" i="46"/>
  <c r="K82" i="46"/>
  <c r="J82" i="46"/>
  <c r="K81" i="46"/>
  <c r="J81" i="46"/>
  <c r="L80" i="46"/>
  <c r="K80" i="46"/>
  <c r="J80" i="46"/>
  <c r="K79" i="46"/>
  <c r="J79" i="46"/>
  <c r="K78" i="46"/>
  <c r="J78" i="46"/>
  <c r="L77" i="46"/>
  <c r="K77" i="46"/>
  <c r="J77" i="46"/>
  <c r="L76" i="46"/>
  <c r="K76" i="46"/>
  <c r="J76" i="46"/>
  <c r="K75" i="46"/>
  <c r="E75" i="46" s="1" a="1"/>
  <c r="E75" i="46" s="1"/>
  <c r="G75" i="46" s="1"/>
  <c r="H75" i="46" s="1"/>
  <c r="J75" i="46"/>
  <c r="K74" i="46"/>
  <c r="J74" i="46"/>
  <c r="L73" i="46"/>
  <c r="K73" i="46"/>
  <c r="J73" i="46"/>
  <c r="L72" i="46"/>
  <c r="K72" i="46"/>
  <c r="J72" i="46"/>
  <c r="K71" i="46"/>
  <c r="J71" i="46"/>
  <c r="K70" i="46"/>
  <c r="J70" i="46"/>
  <c r="L69" i="46"/>
  <c r="K69" i="46"/>
  <c r="J69" i="46"/>
  <c r="L68" i="46"/>
  <c r="K68" i="46"/>
  <c r="J68" i="46"/>
  <c r="K67" i="46"/>
  <c r="J67" i="46"/>
  <c r="K66" i="46"/>
  <c r="J66" i="46"/>
  <c r="L65" i="46"/>
  <c r="K65" i="46"/>
  <c r="J65" i="46"/>
  <c r="L64" i="46"/>
  <c r="K64" i="46"/>
  <c r="J64" i="46"/>
  <c r="L63" i="46"/>
  <c r="K63" i="46"/>
  <c r="J63" i="46"/>
  <c r="L62" i="46"/>
  <c r="K62" i="46"/>
  <c r="J62" i="46"/>
  <c r="L61" i="46"/>
  <c r="K61" i="46"/>
  <c r="J61" i="46"/>
  <c r="L60" i="46"/>
  <c r="K60" i="46"/>
  <c r="J60" i="46"/>
  <c r="L59" i="46"/>
  <c r="K59" i="46"/>
  <c r="J59" i="46"/>
  <c r="L58" i="46"/>
  <c r="K58" i="46"/>
  <c r="J58" i="46"/>
  <c r="L57" i="46"/>
  <c r="K57" i="46"/>
  <c r="J57" i="46"/>
  <c r="L56" i="46"/>
  <c r="K56" i="46"/>
  <c r="J56" i="46"/>
  <c r="L55" i="46"/>
  <c r="K55" i="46"/>
  <c r="J55" i="46"/>
  <c r="L54" i="46"/>
  <c r="K54" i="46"/>
  <c r="J54" i="46"/>
  <c r="L53" i="46"/>
  <c r="K53" i="46"/>
  <c r="J53" i="46"/>
  <c r="L52" i="46"/>
  <c r="K52" i="46"/>
  <c r="J52" i="46"/>
  <c r="K51" i="46"/>
  <c r="J51" i="46"/>
  <c r="K50" i="46"/>
  <c r="J50" i="46"/>
  <c r="L49" i="46"/>
  <c r="K49" i="46"/>
  <c r="J49" i="46"/>
  <c r="L48" i="46"/>
  <c r="K48" i="46"/>
  <c r="J48" i="46"/>
  <c r="L47" i="46"/>
  <c r="K47" i="46"/>
  <c r="J47" i="46"/>
  <c r="L46" i="46"/>
  <c r="K46" i="46"/>
  <c r="J46" i="46"/>
  <c r="L45" i="46"/>
  <c r="K45" i="46"/>
  <c r="J45" i="46"/>
  <c r="L44" i="46"/>
  <c r="K44" i="46"/>
  <c r="J44" i="46"/>
  <c r="L43" i="46"/>
  <c r="K43" i="46"/>
  <c r="J43" i="46"/>
  <c r="L42" i="46"/>
  <c r="K42" i="46"/>
  <c r="J42" i="46"/>
  <c r="L41" i="46"/>
  <c r="K41" i="46"/>
  <c r="J41" i="46"/>
  <c r="L40" i="46"/>
  <c r="K40" i="46"/>
  <c r="J40" i="46"/>
  <c r="L39" i="46"/>
  <c r="K39" i="46"/>
  <c r="J39" i="46"/>
  <c r="L38" i="46"/>
  <c r="K38" i="46"/>
  <c r="J38" i="46"/>
  <c r="L37" i="46"/>
  <c r="K37" i="46"/>
  <c r="J37" i="46"/>
  <c r="L36" i="46"/>
  <c r="K36" i="46"/>
  <c r="J36" i="46"/>
  <c r="L35" i="46"/>
  <c r="K35" i="46"/>
  <c r="J35" i="46"/>
  <c r="L34" i="46"/>
  <c r="K34" i="46"/>
  <c r="J34" i="46"/>
  <c r="L33" i="46"/>
  <c r="K33" i="46"/>
  <c r="J33" i="46"/>
  <c r="L32" i="46"/>
  <c r="K32" i="46"/>
  <c r="J32" i="46"/>
  <c r="L31" i="46"/>
  <c r="K31" i="46"/>
  <c r="J31" i="46"/>
  <c r="L30" i="46"/>
  <c r="K30" i="46"/>
  <c r="J30" i="46"/>
  <c r="L29" i="46"/>
  <c r="K29" i="46"/>
  <c r="J29" i="46"/>
  <c r="L28" i="46"/>
  <c r="K28" i="46"/>
  <c r="J28" i="46"/>
  <c r="L27" i="46"/>
  <c r="K27" i="46"/>
  <c r="J27" i="46"/>
  <c r="L26" i="46"/>
  <c r="K26" i="46"/>
  <c r="J26" i="46"/>
  <c r="L25" i="46"/>
  <c r="K25" i="46"/>
  <c r="J25" i="46"/>
  <c r="L24" i="46"/>
  <c r="K24" i="46"/>
  <c r="J24" i="46"/>
  <c r="L23" i="46"/>
  <c r="K23" i="46"/>
  <c r="J23" i="46"/>
  <c r="L22" i="46"/>
  <c r="K22" i="46"/>
  <c r="J22" i="46"/>
  <c r="L21" i="46"/>
  <c r="K21" i="46"/>
  <c r="J21" i="46"/>
  <c r="L20" i="46"/>
  <c r="K20" i="46"/>
  <c r="J20" i="46"/>
  <c r="L19" i="46"/>
  <c r="K19" i="46"/>
  <c r="J19" i="46"/>
  <c r="L18" i="46"/>
  <c r="K18" i="46"/>
  <c r="J18" i="46"/>
  <c r="L17" i="46"/>
  <c r="K17" i="46"/>
  <c r="J17" i="46"/>
  <c r="L16" i="46"/>
  <c r="K16" i="46"/>
  <c r="J16" i="46"/>
  <c r="L15" i="46"/>
  <c r="K15" i="46"/>
  <c r="J15" i="46"/>
  <c r="L14" i="46"/>
  <c r="K14" i="46"/>
  <c r="J14" i="46"/>
  <c r="E50" i="49" l="1" a="1"/>
  <c r="E50" i="49" s="1"/>
  <c r="G50" i="49" s="1"/>
  <c r="H50" i="49" s="1"/>
  <c r="E34" i="49" a="1"/>
  <c r="E34" i="49" s="1"/>
  <c r="G34" i="49" s="1"/>
  <c r="H34" i="49" s="1"/>
  <c r="E45" i="49" a="1"/>
  <c r="E45" i="49" s="1"/>
  <c r="G45" i="49" s="1"/>
  <c r="H45" i="49" s="1"/>
  <c r="E49" i="49" a="1"/>
  <c r="E49" i="49" s="1"/>
  <c r="G49" i="49" s="1"/>
  <c r="H49" i="49" s="1"/>
  <c r="E60" i="49" a="1"/>
  <c r="E60" i="49" s="1"/>
  <c r="G60" i="49" s="1"/>
  <c r="H60" i="49" s="1"/>
  <c r="E82" i="49" a="1"/>
  <c r="E82" i="49" s="1"/>
  <c r="G82" i="49" s="1"/>
  <c r="H82" i="49" s="1"/>
  <c r="E42" i="49" a="1"/>
  <c r="E42" i="49" s="1"/>
  <c r="G42" i="49" s="1"/>
  <c r="H42" i="49" s="1"/>
  <c r="E87" i="49" a="1"/>
  <c r="E87" i="49" s="1"/>
  <c r="G87" i="49" s="1"/>
  <c r="H87" i="49" s="1"/>
  <c r="E18" i="46" a="1"/>
  <c r="E18" i="46" s="1"/>
  <c r="G18" i="46" s="1"/>
  <c r="H18" i="46" s="1"/>
  <c r="E50" i="46" a="1"/>
  <c r="E50" i="46" s="1"/>
  <c r="G50" i="46" s="1"/>
  <c r="H50" i="46" s="1"/>
  <c r="E67" i="46" a="1"/>
  <c r="E67" i="46" s="1"/>
  <c r="G67" i="46" s="1"/>
  <c r="H67" i="46" s="1"/>
  <c r="E70" i="46" a="1"/>
  <c r="E70" i="46" s="1"/>
  <c r="G70" i="46" s="1"/>
  <c r="H70" i="46" s="1"/>
  <c r="E17" i="46" a="1"/>
  <c r="E17" i="46" s="1"/>
  <c r="G17" i="46" s="1"/>
  <c r="H17" i="46" s="1"/>
  <c r="E77" i="46" a="1"/>
  <c r="E77" i="46" s="1"/>
  <c r="G77" i="46" s="1"/>
  <c r="H77" i="46" s="1"/>
  <c r="E82" i="46" a="1"/>
  <c r="E82" i="46" s="1"/>
  <c r="G82" i="46" s="1"/>
  <c r="H82" i="46" s="1"/>
  <c r="E16" i="46" a="1"/>
  <c r="E16" i="46" s="1"/>
  <c r="G16" i="46" s="1"/>
  <c r="H16" i="46" s="1"/>
  <c r="E20" i="46" a="1"/>
  <c r="E20" i="46" s="1"/>
  <c r="G20" i="46" s="1"/>
  <c r="H20" i="46" s="1"/>
  <c r="E25" i="46" a="1"/>
  <c r="E25" i="46" s="1"/>
  <c r="G25" i="46" s="1"/>
  <c r="H25" i="46" s="1"/>
  <c r="G10" i="46" s="1"/>
  <c r="E28" i="46" a="1"/>
  <c r="E28" i="46" s="1"/>
  <c r="G28" i="46" s="1"/>
  <c r="H28" i="46" s="1"/>
  <c r="K10" i="46" s="1"/>
  <c r="E41" i="46" a="1"/>
  <c r="E41" i="46" s="1"/>
  <c r="G41" i="46" s="1"/>
  <c r="H41" i="46" s="1"/>
  <c r="E66" i="46" a="1"/>
  <c r="E66" i="46" s="1"/>
  <c r="G66" i="46" s="1"/>
  <c r="H66" i="46" s="1"/>
  <c r="E17" i="49" a="1"/>
  <c r="E17" i="49" s="1"/>
  <c r="G17" i="49" s="1"/>
  <c r="H17" i="49" s="1"/>
  <c r="E77" i="49" a="1"/>
  <c r="E77" i="49" s="1"/>
  <c r="G77" i="49" s="1"/>
  <c r="H77" i="49" s="1"/>
  <c r="E56" i="49" a="1"/>
  <c r="E56" i="49" s="1"/>
  <c r="G56" i="49" s="1"/>
  <c r="H56" i="49" s="1"/>
  <c r="E67" i="49" a="1"/>
  <c r="E67" i="49" s="1"/>
  <c r="G67" i="49" s="1"/>
  <c r="H67" i="49" s="1"/>
  <c r="E70" i="49" a="1"/>
  <c r="E70" i="49" s="1"/>
  <c r="G70" i="49" s="1"/>
  <c r="H70" i="49" s="1"/>
  <c r="E64" i="49" a="1"/>
  <c r="E64" i="49" s="1"/>
  <c r="G64" i="49" s="1"/>
  <c r="H64" i="49" s="1"/>
  <c r="E78" i="49" a="1"/>
  <c r="E78" i="49" s="1"/>
  <c r="G78" i="49" s="1"/>
  <c r="H78" i="49" s="1"/>
  <c r="E19" i="49" a="1"/>
  <c r="E19" i="49" s="1"/>
  <c r="G19" i="49" s="1"/>
  <c r="H19" i="49" s="1"/>
  <c r="E23" i="49" a="1"/>
  <c r="E23" i="49" s="1"/>
  <c r="G23" i="49" s="1"/>
  <c r="H23" i="49" s="1"/>
  <c r="E10" i="49" s="1"/>
  <c r="E59" i="49" a="1"/>
  <c r="E59" i="49" s="1"/>
  <c r="G59" i="49" s="1"/>
  <c r="H59" i="49" s="1"/>
  <c r="E69" i="49" a="1"/>
  <c r="E69" i="49" s="1"/>
  <c r="G69" i="49" s="1"/>
  <c r="H69" i="49" s="1"/>
  <c r="E71" i="49" a="1"/>
  <c r="E71" i="49" s="1"/>
  <c r="G71" i="49" s="1"/>
  <c r="H71" i="49" s="1"/>
  <c r="E80" i="49" a="1"/>
  <c r="E80" i="49" s="1"/>
  <c r="G80" i="49" s="1"/>
  <c r="H80" i="49" s="1"/>
  <c r="E42" i="46" a="1"/>
  <c r="E42" i="46" s="1"/>
  <c r="G42" i="46" s="1"/>
  <c r="H42" i="46" s="1"/>
  <c r="E24" i="46" a="1"/>
  <c r="E24" i="46" s="1"/>
  <c r="G24" i="46" s="1"/>
  <c r="H24" i="46" s="1"/>
  <c r="F10" i="46" s="1"/>
  <c r="E71" i="46" a="1"/>
  <c r="E71" i="46" s="1"/>
  <c r="G71" i="46" s="1"/>
  <c r="H71" i="46" s="1"/>
  <c r="E74" i="46" a="1"/>
  <c r="E74" i="46" s="1"/>
  <c r="G74" i="46" s="1"/>
  <c r="H74" i="46" s="1"/>
  <c r="E22" i="46" a="1"/>
  <c r="E22" i="46" s="1"/>
  <c r="G22" i="46" s="1"/>
  <c r="H22" i="46" s="1"/>
  <c r="E68" i="46" a="1"/>
  <c r="E68" i="46" s="1"/>
  <c r="G68" i="46" s="1"/>
  <c r="H68" i="46" s="1"/>
  <c r="E87" i="46" a="1"/>
  <c r="E87" i="46" s="1"/>
  <c r="G87" i="46" s="1"/>
  <c r="H87" i="46" s="1"/>
  <c r="E14" i="46" a="1"/>
  <c r="E14" i="46" s="1"/>
  <c r="G14" i="46" s="1"/>
  <c r="E21" i="46" a="1"/>
  <c r="E21" i="46" s="1"/>
  <c r="G21" i="46" s="1"/>
  <c r="H21" i="46" s="1"/>
  <c r="E26" i="46" a="1"/>
  <c r="E26" i="46" s="1"/>
  <c r="G26" i="46" s="1"/>
  <c r="H26" i="46" s="1"/>
  <c r="H10" i="46" s="1"/>
  <c r="E29" i="46" a="1"/>
  <c r="E29" i="46" s="1"/>
  <c r="G29" i="46" s="1"/>
  <c r="H29" i="46" s="1"/>
  <c r="E59" i="46" a="1"/>
  <c r="E59" i="46" s="1"/>
  <c r="G59" i="46" s="1"/>
  <c r="H59" i="46" s="1"/>
  <c r="E73" i="46" a="1"/>
  <c r="E73" i="46" s="1"/>
  <c r="G73" i="46" s="1"/>
  <c r="H73" i="46" s="1"/>
  <c r="E21" i="49" a="1"/>
  <c r="E21" i="49" s="1"/>
  <c r="G21" i="49" s="1"/>
  <c r="H21" i="49" s="1"/>
  <c r="E25" i="49" a="1"/>
  <c r="E25" i="49" s="1"/>
  <c r="G25" i="49" s="1"/>
  <c r="H25" i="49" s="1"/>
  <c r="G10" i="49" s="1"/>
  <c r="E27" i="49" a="1"/>
  <c r="E27" i="49" s="1"/>
  <c r="G27" i="49" s="1"/>
  <c r="H27" i="49" s="1"/>
  <c r="J10" i="49" s="1"/>
  <c r="E31" i="49" a="1"/>
  <c r="E31" i="49" s="1"/>
  <c r="G31" i="49" s="1"/>
  <c r="H31" i="49" s="1"/>
  <c r="E38" i="49" a="1"/>
  <c r="E38" i="49" s="1"/>
  <c r="G38" i="49" s="1"/>
  <c r="H38" i="49" s="1"/>
  <c r="E39" i="49" a="1"/>
  <c r="E39" i="49" s="1"/>
  <c r="G39" i="49" s="1"/>
  <c r="H39" i="49" s="1"/>
  <c r="E47" i="49" a="1"/>
  <c r="E47" i="49" s="1"/>
  <c r="G47" i="49" s="1"/>
  <c r="H47" i="49" s="1"/>
  <c r="E55" i="49" a="1"/>
  <c r="E55" i="49" s="1"/>
  <c r="G55" i="49" s="1"/>
  <c r="H55" i="49" s="1"/>
  <c r="E57" i="49" a="1"/>
  <c r="E57" i="49" s="1"/>
  <c r="G57" i="49" s="1"/>
  <c r="H57" i="49" s="1"/>
  <c r="E63" i="49" a="1"/>
  <c r="E63" i="49" s="1"/>
  <c r="G63" i="49" s="1"/>
  <c r="H63" i="49" s="1"/>
  <c r="E66" i="49" a="1"/>
  <c r="E66" i="49" s="1"/>
  <c r="G66" i="49" s="1"/>
  <c r="H66" i="49" s="1"/>
  <c r="E75" i="49" a="1"/>
  <c r="E75" i="49" s="1"/>
  <c r="G75" i="49" s="1"/>
  <c r="H75" i="49" s="1"/>
  <c r="E79" i="49" a="1"/>
  <c r="E79" i="49" s="1"/>
  <c r="G79" i="49" s="1"/>
  <c r="H79" i="49" s="1"/>
  <c r="E89" i="49" a="1"/>
  <c r="E89" i="49" s="1"/>
  <c r="G89" i="49" s="1"/>
  <c r="H89" i="49" s="1"/>
  <c r="E20" i="49" a="1"/>
  <c r="E20" i="49" s="1"/>
  <c r="G20" i="49" s="1"/>
  <c r="H20" i="49" s="1"/>
  <c r="E29" i="49" a="1"/>
  <c r="E29" i="49" s="1"/>
  <c r="G29" i="49" s="1"/>
  <c r="H29" i="49" s="1"/>
  <c r="E40" i="49" a="1"/>
  <c r="E40" i="49" s="1"/>
  <c r="G40" i="49" s="1"/>
  <c r="H40" i="49" s="1"/>
  <c r="E15" i="49" a="1"/>
  <c r="E15" i="49" s="1"/>
  <c r="G15" i="49" s="1"/>
  <c r="H15" i="49" s="1"/>
  <c r="E28" i="49" a="1"/>
  <c r="E28" i="49" s="1"/>
  <c r="G28" i="49" s="1"/>
  <c r="H28" i="49" s="1"/>
  <c r="K10" i="49" s="1"/>
  <c r="E52" i="49" a="1"/>
  <c r="E52" i="49" s="1"/>
  <c r="G52" i="49" s="1"/>
  <c r="H52" i="49" s="1"/>
  <c r="E74" i="49" a="1"/>
  <c r="E74" i="49" s="1"/>
  <c r="G74" i="49" s="1"/>
  <c r="H74" i="49" s="1"/>
  <c r="E85" i="49" a="1"/>
  <c r="E85" i="49" s="1"/>
  <c r="G85" i="49" s="1"/>
  <c r="H85" i="49" s="1"/>
  <c r="E30" i="46" a="1"/>
  <c r="E30" i="46" s="1"/>
  <c r="G30" i="46" s="1"/>
  <c r="H30" i="46" s="1"/>
  <c r="E34" i="46" a="1"/>
  <c r="E34" i="46" s="1"/>
  <c r="G34" i="46" s="1"/>
  <c r="H34" i="46" s="1"/>
  <c r="E45" i="46" a="1"/>
  <c r="E45" i="46" s="1"/>
  <c r="G45" i="46" s="1"/>
  <c r="H45" i="46" s="1"/>
  <c r="E51" i="46" a="1"/>
  <c r="E51" i="46" s="1"/>
  <c r="G51" i="46" s="1"/>
  <c r="H51" i="46" s="1"/>
  <c r="E56" i="46" a="1"/>
  <c r="E56" i="46" s="1"/>
  <c r="G56" i="46" s="1"/>
  <c r="H56" i="46" s="1"/>
  <c r="E64" i="46" a="1"/>
  <c r="E64" i="46" s="1"/>
  <c r="G64" i="46" s="1"/>
  <c r="H64" i="46" s="1"/>
  <c r="E79" i="46" a="1"/>
  <c r="E79" i="46" s="1"/>
  <c r="G79" i="46" s="1"/>
  <c r="H79" i="46" s="1"/>
  <c r="E80" i="46" a="1"/>
  <c r="E80" i="46" s="1"/>
  <c r="G80" i="46" s="1"/>
  <c r="H80" i="46" s="1"/>
  <c r="E88" i="46" a="1"/>
  <c r="E88" i="46" s="1"/>
  <c r="G88" i="46" s="1"/>
  <c r="H88" i="46" s="1"/>
  <c r="E44" i="46" a="1"/>
  <c r="E44" i="46" s="1"/>
  <c r="G44" i="46" s="1"/>
  <c r="H44" i="46" s="1"/>
  <c r="E46" i="46" a="1"/>
  <c r="E46" i="46" s="1"/>
  <c r="G46" i="46" s="1"/>
  <c r="H46" i="46" s="1"/>
  <c r="E55" i="46" a="1"/>
  <c r="E55" i="46" s="1"/>
  <c r="G55" i="46" s="1"/>
  <c r="H55" i="46" s="1"/>
  <c r="E63" i="46" a="1"/>
  <c r="E63" i="46" s="1"/>
  <c r="G63" i="46" s="1"/>
  <c r="H63" i="46" s="1"/>
  <c r="E72" i="46" a="1"/>
  <c r="E72" i="46" s="1"/>
  <c r="G72" i="46" s="1"/>
  <c r="H72" i="46" s="1"/>
  <c r="E37" i="46" a="1"/>
  <c r="E37" i="46" s="1"/>
  <c r="G37" i="46" s="1"/>
  <c r="H37" i="46" s="1"/>
  <c r="E49" i="46" a="1"/>
  <c r="E49" i="46" s="1"/>
  <c r="G49" i="46" s="1"/>
  <c r="H49" i="46" s="1"/>
  <c r="E52" i="46" a="1"/>
  <c r="E52" i="46" s="1"/>
  <c r="G52" i="46" s="1"/>
  <c r="H52" i="46" s="1"/>
  <c r="E53" i="46" a="1"/>
  <c r="E53" i="46" s="1"/>
  <c r="G53" i="46" s="1"/>
  <c r="H53" i="46" s="1"/>
  <c r="E54" i="46" a="1"/>
  <c r="E54" i="46" s="1"/>
  <c r="G54" i="46" s="1"/>
  <c r="H54" i="46" s="1"/>
  <c r="E60" i="46" a="1"/>
  <c r="E60" i="46" s="1"/>
  <c r="G60" i="46" s="1"/>
  <c r="H60" i="46" s="1"/>
  <c r="E61" i="46" a="1"/>
  <c r="E61" i="46" s="1"/>
  <c r="G61" i="46" s="1"/>
  <c r="H61" i="46" s="1"/>
  <c r="E62" i="46" a="1"/>
  <c r="E62" i="46" s="1"/>
  <c r="G62" i="46" s="1"/>
  <c r="H62" i="46" s="1"/>
  <c r="E69" i="46" a="1"/>
  <c r="E69" i="46" s="1"/>
  <c r="G69" i="46" s="1"/>
  <c r="H69" i="46" s="1"/>
  <c r="E78" i="46" a="1"/>
  <c r="E78" i="46" s="1"/>
  <c r="G78" i="46" s="1"/>
  <c r="H78" i="46" s="1"/>
  <c r="E83" i="46" a="1"/>
  <c r="E83" i="46" s="1"/>
  <c r="G83" i="46" s="1"/>
  <c r="H83" i="46" s="1"/>
  <c r="E84" i="46" a="1"/>
  <c r="E84" i="46" s="1"/>
  <c r="G84" i="46" s="1"/>
  <c r="H84" i="46" s="1"/>
  <c r="E18" i="49" a="1"/>
  <c r="E18" i="49" s="1"/>
  <c r="G18" i="49" s="1"/>
  <c r="H18" i="49" s="1"/>
  <c r="E26" i="49" a="1"/>
  <c r="E26" i="49" s="1"/>
  <c r="G26" i="49" s="1"/>
  <c r="H26" i="49" s="1"/>
  <c r="H10" i="49" s="1"/>
  <c r="E36" i="49" a="1"/>
  <c r="E36" i="49" s="1"/>
  <c r="G36" i="49" s="1"/>
  <c r="H36" i="49" s="1"/>
  <c r="E41" i="49" a="1"/>
  <c r="E41" i="49" s="1"/>
  <c r="G41" i="49" s="1"/>
  <c r="H41" i="49" s="1"/>
  <c r="E46" i="49" a="1"/>
  <c r="E46" i="49" s="1"/>
  <c r="G46" i="49" s="1"/>
  <c r="H46" i="49" s="1"/>
  <c r="E53" i="49" a="1"/>
  <c r="E53" i="49" s="1"/>
  <c r="G53" i="49" s="1"/>
  <c r="H53" i="49" s="1"/>
  <c r="E61" i="49" a="1"/>
  <c r="E61" i="49" s="1"/>
  <c r="G61" i="49" s="1"/>
  <c r="H61" i="49" s="1"/>
  <c r="E62" i="49" a="1"/>
  <c r="E62" i="49" s="1"/>
  <c r="G62" i="49" s="1"/>
  <c r="H62" i="49" s="1"/>
  <c r="E68" i="49" a="1"/>
  <c r="E68" i="49" s="1"/>
  <c r="G68" i="49" s="1"/>
  <c r="H68" i="49" s="1"/>
  <c r="E73" i="49" a="1"/>
  <c r="E73" i="49" s="1"/>
  <c r="G73" i="49" s="1"/>
  <c r="H73" i="49" s="1"/>
  <c r="E84" i="49" a="1"/>
  <c r="E84" i="49" s="1"/>
  <c r="G84" i="49" s="1"/>
  <c r="H84" i="49" s="1"/>
  <c r="E16" i="49" a="1"/>
  <c r="E16" i="49" s="1"/>
  <c r="G16" i="49" s="1"/>
  <c r="H16" i="49" s="1"/>
  <c r="E32" i="49" a="1"/>
  <c r="E32" i="49" s="1"/>
  <c r="G32" i="49" s="1"/>
  <c r="H32" i="49" s="1"/>
  <c r="E37" i="49" a="1"/>
  <c r="E37" i="49" s="1"/>
  <c r="G37" i="49" s="1"/>
  <c r="H37" i="49" s="1"/>
  <c r="E54" i="49" a="1"/>
  <c r="E54" i="49" s="1"/>
  <c r="G54" i="49" s="1"/>
  <c r="H54" i="49" s="1"/>
  <c r="E86" i="49" a="1"/>
  <c r="E86" i="49" s="1"/>
  <c r="G86" i="49" s="1"/>
  <c r="H86" i="49" s="1"/>
  <c r="E24" i="49" a="1"/>
  <c r="E24" i="49" s="1"/>
  <c r="G24" i="49" s="1"/>
  <c r="H24" i="49" s="1"/>
  <c r="F10" i="49" s="1"/>
  <c r="E14" i="49" a="1"/>
  <c r="E14" i="49" s="1"/>
  <c r="G14" i="49" s="1"/>
  <c r="H14" i="49" s="1"/>
  <c r="D10" i="49" s="1"/>
  <c r="E22" i="49" a="1"/>
  <c r="E22" i="49" s="1"/>
  <c r="G22" i="49" s="1"/>
  <c r="H22" i="49" s="1"/>
  <c r="E30" i="49" a="1"/>
  <c r="E30" i="49" s="1"/>
  <c r="G30" i="49" s="1"/>
  <c r="H30" i="49" s="1"/>
  <c r="E33" i="49" a="1"/>
  <c r="E33" i="49" s="1"/>
  <c r="G33" i="49" s="1"/>
  <c r="H33" i="49" s="1"/>
  <c r="E35" i="49" a="1"/>
  <c r="E35" i="49" s="1"/>
  <c r="G35" i="49" s="1"/>
  <c r="H35" i="49" s="1"/>
  <c r="E44" i="49" a="1"/>
  <c r="E44" i="49" s="1"/>
  <c r="G44" i="49" s="1"/>
  <c r="H44" i="49" s="1"/>
  <c r="E48" i="49" a="1"/>
  <c r="E48" i="49" s="1"/>
  <c r="G48" i="49" s="1"/>
  <c r="H48" i="49" s="1"/>
  <c r="E58" i="49" a="1"/>
  <c r="E58" i="49" s="1"/>
  <c r="G58" i="49" s="1"/>
  <c r="H58" i="49" s="1"/>
  <c r="E65" i="49" a="1"/>
  <c r="E65" i="49" s="1"/>
  <c r="G65" i="49" s="1"/>
  <c r="H65" i="49" s="1"/>
  <c r="E76" i="49" a="1"/>
  <c r="E76" i="49" s="1"/>
  <c r="G76" i="49" s="1"/>
  <c r="H76" i="49" s="1"/>
  <c r="E81" i="49" a="1"/>
  <c r="E81" i="49" s="1"/>
  <c r="G81" i="49" s="1"/>
  <c r="H81" i="49" s="1"/>
  <c r="E15" i="46" a="1"/>
  <c r="E15" i="46" s="1"/>
  <c r="G15" i="46" s="1"/>
  <c r="H15" i="46" s="1"/>
  <c r="E19" i="46" a="1"/>
  <c r="E19" i="46" s="1"/>
  <c r="G19" i="46" s="1"/>
  <c r="H19" i="46" s="1"/>
  <c r="E23" i="46" a="1"/>
  <c r="E23" i="46" s="1"/>
  <c r="G23" i="46" s="1"/>
  <c r="H23" i="46" s="1"/>
  <c r="E10" i="46" s="1"/>
  <c r="E27" i="46" a="1"/>
  <c r="E27" i="46" s="1"/>
  <c r="G27" i="46" s="1"/>
  <c r="H27" i="46" s="1"/>
  <c r="J10" i="46" s="1"/>
  <c r="E33" i="46" a="1"/>
  <c r="E33" i="46" s="1"/>
  <c r="G33" i="46" s="1"/>
  <c r="H33" i="46" s="1"/>
  <c r="E36" i="46" a="1"/>
  <c r="E36" i="46" s="1"/>
  <c r="G36" i="46" s="1"/>
  <c r="H36" i="46" s="1"/>
  <c r="E47" i="46" a="1"/>
  <c r="E47" i="46" s="1"/>
  <c r="G47" i="46" s="1"/>
  <c r="H47" i="46" s="1"/>
  <c r="E48" i="46" a="1"/>
  <c r="E48" i="46" s="1"/>
  <c r="G48" i="46" s="1"/>
  <c r="H48" i="46" s="1"/>
  <c r="E57" i="46" a="1"/>
  <c r="E57" i="46" s="1"/>
  <c r="G57" i="46" s="1"/>
  <c r="H57" i="46" s="1"/>
  <c r="E58" i="46" a="1"/>
  <c r="E58" i="46" s="1"/>
  <c r="G58" i="46" s="1"/>
  <c r="H58" i="46" s="1"/>
  <c r="E65" i="46" a="1"/>
  <c r="E65" i="46" s="1"/>
  <c r="G65" i="46" s="1"/>
  <c r="H65" i="46" s="1"/>
  <c r="E76" i="46" a="1"/>
  <c r="E76" i="46" s="1"/>
  <c r="G76" i="46" s="1"/>
  <c r="H76" i="46" s="1"/>
  <c r="E81" i="46" a="1"/>
  <c r="E81" i="46" s="1"/>
  <c r="G81" i="46" s="1"/>
  <c r="H81" i="46" s="1"/>
  <c r="E38" i="46" a="1"/>
  <c r="E38" i="46" s="1"/>
  <c r="G38" i="46" s="1"/>
  <c r="H38" i="46" s="1"/>
  <c r="E39" i="46" a="1"/>
  <c r="E39" i="46" s="1"/>
  <c r="G39" i="46" s="1"/>
  <c r="H39" i="46" s="1"/>
  <c r="E40" i="46" a="1"/>
  <c r="E40" i="46" s="1"/>
  <c r="G40" i="46" s="1"/>
  <c r="H40" i="46" s="1"/>
  <c r="E43" i="46" a="1"/>
  <c r="E43" i="46" s="1"/>
  <c r="G43" i="46" s="1"/>
  <c r="H43" i="46" s="1"/>
  <c r="E32" i="46" a="1"/>
  <c r="E32" i="46" s="1"/>
  <c r="G32" i="46" s="1"/>
  <c r="H32" i="46" s="1"/>
  <c r="E86" i="46" a="1"/>
  <c r="E86" i="46" s="1"/>
  <c r="G86" i="46" s="1"/>
  <c r="H86" i="46" s="1"/>
  <c r="E43" i="49" a="1"/>
  <c r="E43" i="49" s="1"/>
  <c r="G43" i="49" s="1"/>
  <c r="H43" i="49" s="1"/>
  <c r="H14" i="46"/>
  <c r="D10" i="46" s="1"/>
  <c r="E31" i="46" a="1"/>
  <c r="E31" i="46" s="1"/>
  <c r="G31" i="46" s="1"/>
  <c r="H31" i="46" s="1"/>
  <c r="E35" i="46" a="1"/>
  <c r="E35" i="46" s="1"/>
  <c r="G35" i="46" s="1"/>
  <c r="H35" i="46" s="1"/>
  <c r="K89" i="42"/>
  <c r="J89" i="42"/>
  <c r="K88" i="42"/>
  <c r="J88" i="42"/>
  <c r="K87" i="42"/>
  <c r="J87" i="42"/>
  <c r="L86" i="42"/>
  <c r="K86" i="42"/>
  <c r="J86" i="42"/>
  <c r="K85" i="42"/>
  <c r="J85" i="42"/>
  <c r="L84" i="42"/>
  <c r="K84" i="42"/>
  <c r="J84" i="42"/>
  <c r="K83" i="42"/>
  <c r="J83" i="42"/>
  <c r="E83" i="42" s="1" a="1"/>
  <c r="E83" i="42" s="1"/>
  <c r="G83" i="42" s="1"/>
  <c r="H83" i="42" s="1"/>
  <c r="L82" i="42"/>
  <c r="K82" i="42"/>
  <c r="J82" i="42"/>
  <c r="E82" i="42" s="1" a="1"/>
  <c r="E82" i="42" s="1"/>
  <c r="G82" i="42" s="1"/>
  <c r="H82" i="42" s="1"/>
  <c r="K81" i="42"/>
  <c r="J81" i="42"/>
  <c r="L80" i="42"/>
  <c r="K80" i="42"/>
  <c r="J80" i="42"/>
  <c r="K79" i="42"/>
  <c r="J79" i="42"/>
  <c r="K78" i="42"/>
  <c r="E78" i="42" s="1" a="1"/>
  <c r="E78" i="42" s="1"/>
  <c r="G78" i="42" s="1"/>
  <c r="H78" i="42" s="1"/>
  <c r="J78" i="42"/>
  <c r="L77" i="42"/>
  <c r="K77" i="42"/>
  <c r="J77" i="42"/>
  <c r="L76" i="42"/>
  <c r="K76" i="42"/>
  <c r="J76" i="42"/>
  <c r="K75" i="42"/>
  <c r="J75" i="42"/>
  <c r="K74" i="42"/>
  <c r="J74" i="42"/>
  <c r="L73" i="42"/>
  <c r="K73" i="42"/>
  <c r="J73" i="42"/>
  <c r="L72" i="42"/>
  <c r="K72" i="42"/>
  <c r="J72" i="42"/>
  <c r="K71" i="42"/>
  <c r="J71" i="42"/>
  <c r="K70" i="42"/>
  <c r="J70" i="42"/>
  <c r="L69" i="42"/>
  <c r="K69" i="42"/>
  <c r="J69" i="42"/>
  <c r="L68" i="42"/>
  <c r="K68" i="42"/>
  <c r="J68" i="42"/>
  <c r="K67" i="42"/>
  <c r="J67" i="42"/>
  <c r="K66" i="42"/>
  <c r="J66" i="42"/>
  <c r="L65" i="42"/>
  <c r="K65" i="42"/>
  <c r="J65" i="42"/>
  <c r="L64" i="42"/>
  <c r="K64" i="42"/>
  <c r="J64" i="42"/>
  <c r="L63" i="42"/>
  <c r="K63" i="42"/>
  <c r="J63" i="42"/>
  <c r="L62" i="42"/>
  <c r="K62" i="42"/>
  <c r="J62" i="42"/>
  <c r="L61" i="42"/>
  <c r="K61" i="42"/>
  <c r="J61" i="42"/>
  <c r="L60" i="42"/>
  <c r="K60" i="42"/>
  <c r="J60" i="42"/>
  <c r="L59" i="42"/>
  <c r="K59" i="42"/>
  <c r="J59" i="42"/>
  <c r="L58" i="42"/>
  <c r="K58" i="42"/>
  <c r="J58" i="42"/>
  <c r="L57" i="42"/>
  <c r="K57" i="42"/>
  <c r="J57" i="42"/>
  <c r="L56" i="42"/>
  <c r="K56" i="42"/>
  <c r="J56" i="42"/>
  <c r="L55" i="42"/>
  <c r="K55" i="42"/>
  <c r="J55" i="42"/>
  <c r="L54" i="42"/>
  <c r="K54" i="42"/>
  <c r="J54" i="42"/>
  <c r="L53" i="42"/>
  <c r="K53" i="42"/>
  <c r="J53" i="42"/>
  <c r="L52" i="42"/>
  <c r="K52" i="42"/>
  <c r="J52" i="42"/>
  <c r="K51" i="42"/>
  <c r="J51" i="42"/>
  <c r="K50" i="42"/>
  <c r="J50" i="42"/>
  <c r="L49" i="42"/>
  <c r="K49" i="42"/>
  <c r="J49" i="42"/>
  <c r="L48" i="42"/>
  <c r="K48" i="42"/>
  <c r="J48" i="42"/>
  <c r="L47" i="42"/>
  <c r="K47" i="42"/>
  <c r="J47" i="42"/>
  <c r="L46" i="42"/>
  <c r="K46" i="42"/>
  <c r="J46" i="42"/>
  <c r="L45" i="42"/>
  <c r="K45" i="42"/>
  <c r="J45" i="42"/>
  <c r="L44" i="42"/>
  <c r="K44" i="42"/>
  <c r="J44" i="42"/>
  <c r="L43" i="42"/>
  <c r="K43" i="42"/>
  <c r="J43" i="42"/>
  <c r="L42" i="42"/>
  <c r="K42" i="42"/>
  <c r="J42" i="42"/>
  <c r="L41" i="42"/>
  <c r="K41" i="42"/>
  <c r="J41" i="42"/>
  <c r="L40" i="42"/>
  <c r="K40" i="42"/>
  <c r="J40" i="42"/>
  <c r="L39" i="42"/>
  <c r="K39" i="42"/>
  <c r="J39" i="42"/>
  <c r="L38" i="42"/>
  <c r="K38" i="42"/>
  <c r="J38" i="42"/>
  <c r="L37" i="42"/>
  <c r="K37" i="42"/>
  <c r="J37" i="42"/>
  <c r="L36" i="42"/>
  <c r="K36" i="42"/>
  <c r="J36" i="42"/>
  <c r="L35" i="42"/>
  <c r="K35" i="42"/>
  <c r="J35" i="42"/>
  <c r="L34" i="42"/>
  <c r="E34" i="42" s="1" a="1"/>
  <c r="E34" i="42" s="1"/>
  <c r="G34" i="42" s="1"/>
  <c r="H34" i="42" s="1"/>
  <c r="K34" i="42"/>
  <c r="J34" i="42"/>
  <c r="L33" i="42"/>
  <c r="K33" i="42"/>
  <c r="J33" i="42"/>
  <c r="L32" i="42"/>
  <c r="K32" i="42"/>
  <c r="J32" i="42"/>
  <c r="L31" i="42"/>
  <c r="K31" i="42"/>
  <c r="J31" i="42"/>
  <c r="L30" i="42"/>
  <c r="E30" i="42" s="1" a="1"/>
  <c r="E30" i="42" s="1"/>
  <c r="G30" i="42" s="1"/>
  <c r="H30" i="42" s="1"/>
  <c r="K30" i="42"/>
  <c r="J30" i="42"/>
  <c r="L29" i="42"/>
  <c r="K29" i="42"/>
  <c r="J29" i="42"/>
  <c r="L28" i="42"/>
  <c r="K28" i="42"/>
  <c r="J28" i="42"/>
  <c r="L27" i="42"/>
  <c r="K27" i="42"/>
  <c r="J27" i="42"/>
  <c r="L26" i="42"/>
  <c r="E26" i="42" s="1" a="1"/>
  <c r="E26" i="42" s="1"/>
  <c r="G26" i="42" s="1"/>
  <c r="H26" i="42" s="1"/>
  <c r="H10" i="42" s="1"/>
  <c r="K26" i="42"/>
  <c r="J26" i="42"/>
  <c r="L25" i="42"/>
  <c r="K25" i="42"/>
  <c r="J25" i="42"/>
  <c r="L24" i="42"/>
  <c r="K24" i="42"/>
  <c r="J24" i="42"/>
  <c r="L23" i="42"/>
  <c r="K23" i="42"/>
  <c r="J23" i="42"/>
  <c r="L22" i="42"/>
  <c r="E22" i="42" s="1" a="1"/>
  <c r="E22" i="42" s="1"/>
  <c r="G22" i="42" s="1"/>
  <c r="H22" i="42" s="1"/>
  <c r="K22" i="42"/>
  <c r="J22" i="42"/>
  <c r="L21" i="42"/>
  <c r="K21" i="42"/>
  <c r="J21" i="42"/>
  <c r="L20" i="42"/>
  <c r="K20" i="42"/>
  <c r="J20" i="42"/>
  <c r="L19" i="42"/>
  <c r="K19" i="42"/>
  <c r="J19" i="42"/>
  <c r="L18" i="42"/>
  <c r="E18" i="42" s="1" a="1"/>
  <c r="E18" i="42" s="1"/>
  <c r="G18" i="42" s="1"/>
  <c r="H18" i="42" s="1"/>
  <c r="K18" i="42"/>
  <c r="J18" i="42"/>
  <c r="L17" i="42"/>
  <c r="K17" i="42"/>
  <c r="J17" i="42"/>
  <c r="L16" i="42"/>
  <c r="K16" i="42"/>
  <c r="J16" i="42"/>
  <c r="L15" i="42"/>
  <c r="K15" i="42"/>
  <c r="J15" i="42"/>
  <c r="L14" i="42"/>
  <c r="E14" i="42" s="1" a="1"/>
  <c r="E14" i="42" s="1"/>
  <c r="G14" i="42" s="1"/>
  <c r="K14" i="42"/>
  <c r="J14" i="42"/>
  <c r="K89" i="39"/>
  <c r="E89" i="39" s="1" a="1"/>
  <c r="E89" i="39" s="1"/>
  <c r="G89" i="39" s="1"/>
  <c r="H89" i="39" s="1"/>
  <c r="J89" i="39"/>
  <c r="K88" i="39"/>
  <c r="J88" i="39"/>
  <c r="K87" i="39"/>
  <c r="J87" i="39"/>
  <c r="L86" i="39"/>
  <c r="K86" i="39"/>
  <c r="J86" i="39"/>
  <c r="K85" i="39"/>
  <c r="J85" i="39"/>
  <c r="E85" i="39" s="1" a="1"/>
  <c r="E85" i="39" s="1"/>
  <c r="G85" i="39" s="1"/>
  <c r="H85" i="39" s="1"/>
  <c r="L84" i="39"/>
  <c r="K84" i="39"/>
  <c r="J84" i="39"/>
  <c r="K83" i="39"/>
  <c r="J83" i="39"/>
  <c r="L82" i="39"/>
  <c r="K82" i="39"/>
  <c r="J82" i="39"/>
  <c r="K81" i="39"/>
  <c r="J81" i="39"/>
  <c r="L80" i="39"/>
  <c r="K80" i="39"/>
  <c r="J80" i="39"/>
  <c r="K79" i="39"/>
  <c r="J79" i="39"/>
  <c r="K78" i="39"/>
  <c r="J78" i="39"/>
  <c r="L77" i="39"/>
  <c r="K77" i="39"/>
  <c r="J77" i="39"/>
  <c r="L76" i="39"/>
  <c r="K76" i="39"/>
  <c r="J76" i="39"/>
  <c r="K75" i="39"/>
  <c r="E75" i="39" s="1" a="1"/>
  <c r="E75" i="39" s="1"/>
  <c r="G75" i="39" s="1"/>
  <c r="H75" i="39" s="1"/>
  <c r="J75" i="39"/>
  <c r="K74" i="39"/>
  <c r="J74" i="39"/>
  <c r="L73" i="39"/>
  <c r="K73" i="39"/>
  <c r="J73" i="39"/>
  <c r="L72" i="39"/>
  <c r="K72" i="39"/>
  <c r="J72" i="39"/>
  <c r="K71" i="39"/>
  <c r="J71" i="39"/>
  <c r="K70" i="39"/>
  <c r="J70" i="39"/>
  <c r="L69" i="39"/>
  <c r="K69" i="39"/>
  <c r="J69" i="39"/>
  <c r="L68" i="39"/>
  <c r="K68" i="39"/>
  <c r="J68" i="39"/>
  <c r="K67" i="39"/>
  <c r="J67" i="39"/>
  <c r="K66" i="39"/>
  <c r="J66" i="39"/>
  <c r="L65" i="39"/>
  <c r="K65" i="39"/>
  <c r="J65" i="39"/>
  <c r="L64" i="39"/>
  <c r="K64" i="39"/>
  <c r="J64" i="39"/>
  <c r="L63" i="39"/>
  <c r="K63" i="39"/>
  <c r="J63" i="39"/>
  <c r="L62" i="39"/>
  <c r="K62" i="39"/>
  <c r="J62" i="39"/>
  <c r="L61" i="39"/>
  <c r="K61" i="39"/>
  <c r="J61" i="39"/>
  <c r="L60" i="39"/>
  <c r="K60" i="39"/>
  <c r="J60" i="39"/>
  <c r="L59" i="39"/>
  <c r="K59" i="39"/>
  <c r="J59" i="39"/>
  <c r="L58" i="39"/>
  <c r="K58" i="39"/>
  <c r="J58" i="39"/>
  <c r="L57" i="39"/>
  <c r="K57" i="39"/>
  <c r="J57" i="39"/>
  <c r="L56" i="39"/>
  <c r="K56" i="39"/>
  <c r="J56" i="39"/>
  <c r="L55" i="39"/>
  <c r="K55" i="39"/>
  <c r="J55" i="39"/>
  <c r="L54" i="39"/>
  <c r="K54" i="39"/>
  <c r="J54" i="39"/>
  <c r="L53" i="39"/>
  <c r="K53" i="39"/>
  <c r="J53" i="39"/>
  <c r="L52" i="39"/>
  <c r="K52" i="39"/>
  <c r="J52" i="39"/>
  <c r="K51" i="39"/>
  <c r="J51" i="39"/>
  <c r="K50" i="39"/>
  <c r="J50" i="39"/>
  <c r="L49" i="39"/>
  <c r="K49" i="39"/>
  <c r="J49" i="39"/>
  <c r="L48" i="39"/>
  <c r="K48" i="39"/>
  <c r="J48" i="39"/>
  <c r="L47" i="39"/>
  <c r="K47" i="39"/>
  <c r="J47" i="39"/>
  <c r="L46" i="39"/>
  <c r="K46" i="39"/>
  <c r="J46" i="39"/>
  <c r="L45" i="39"/>
  <c r="K45" i="39"/>
  <c r="J45" i="39"/>
  <c r="L44" i="39"/>
  <c r="K44" i="39"/>
  <c r="J44" i="39"/>
  <c r="L43" i="39"/>
  <c r="K43" i="39"/>
  <c r="J43" i="39"/>
  <c r="L42" i="39"/>
  <c r="K42" i="39"/>
  <c r="J42" i="39"/>
  <c r="L41" i="39"/>
  <c r="K41" i="39"/>
  <c r="J41" i="39"/>
  <c r="L40" i="39"/>
  <c r="K40" i="39"/>
  <c r="J40" i="39"/>
  <c r="L39" i="39"/>
  <c r="K39" i="39"/>
  <c r="J39" i="39"/>
  <c r="L38" i="39"/>
  <c r="K38" i="39"/>
  <c r="J38" i="39"/>
  <c r="L37" i="39"/>
  <c r="K37" i="39"/>
  <c r="J37" i="39"/>
  <c r="L36" i="39"/>
  <c r="K36" i="39"/>
  <c r="J36" i="39"/>
  <c r="L35" i="39"/>
  <c r="K35" i="39"/>
  <c r="J35" i="39"/>
  <c r="L34" i="39"/>
  <c r="K34" i="39"/>
  <c r="J34" i="39"/>
  <c r="L33" i="39"/>
  <c r="K33" i="39"/>
  <c r="J33" i="39"/>
  <c r="L32" i="39"/>
  <c r="K32" i="39"/>
  <c r="J32" i="39"/>
  <c r="L31" i="39"/>
  <c r="K31" i="39"/>
  <c r="J31" i="39"/>
  <c r="L30" i="39"/>
  <c r="K30" i="39"/>
  <c r="J30" i="39"/>
  <c r="L29" i="39"/>
  <c r="K29" i="39"/>
  <c r="J29" i="39"/>
  <c r="L28" i="39"/>
  <c r="K28" i="39"/>
  <c r="J28" i="39"/>
  <c r="L27" i="39"/>
  <c r="K27" i="39"/>
  <c r="J27" i="39"/>
  <c r="L26" i="39"/>
  <c r="K26" i="39"/>
  <c r="J26" i="39"/>
  <c r="L25" i="39"/>
  <c r="K25" i="39"/>
  <c r="J25" i="39"/>
  <c r="L24" i="39"/>
  <c r="K24" i="39"/>
  <c r="J24" i="39"/>
  <c r="L23" i="39"/>
  <c r="K23" i="39"/>
  <c r="J23" i="39"/>
  <c r="L22" i="39"/>
  <c r="K22" i="39"/>
  <c r="J22" i="39"/>
  <c r="L21" i="39"/>
  <c r="K21" i="39"/>
  <c r="J21" i="39"/>
  <c r="L20" i="39"/>
  <c r="K20" i="39"/>
  <c r="J20" i="39"/>
  <c r="L19" i="39"/>
  <c r="K19" i="39"/>
  <c r="J19" i="39"/>
  <c r="L18" i="39"/>
  <c r="K18" i="39"/>
  <c r="J18" i="39"/>
  <c r="L17" i="39"/>
  <c r="K17" i="39"/>
  <c r="J17" i="39"/>
  <c r="L16" i="39"/>
  <c r="K16" i="39"/>
  <c r="J16" i="39"/>
  <c r="L15" i="39"/>
  <c r="K15" i="39"/>
  <c r="J15" i="39"/>
  <c r="L14" i="39"/>
  <c r="K14" i="39"/>
  <c r="E14" i="39" s="1" a="1"/>
  <c r="E14" i="39" s="1"/>
  <c r="G14" i="39" s="1"/>
  <c r="J14" i="39"/>
  <c r="K89" i="38"/>
  <c r="J89" i="38"/>
  <c r="K88" i="38"/>
  <c r="J88" i="38"/>
  <c r="K87" i="38"/>
  <c r="J87" i="38"/>
  <c r="L86" i="38"/>
  <c r="K86" i="38"/>
  <c r="J86" i="38"/>
  <c r="K85" i="38"/>
  <c r="J85" i="38"/>
  <c r="L84" i="38"/>
  <c r="K84" i="38"/>
  <c r="J84" i="38"/>
  <c r="K83" i="38"/>
  <c r="J83" i="38"/>
  <c r="L82" i="38"/>
  <c r="K82" i="38"/>
  <c r="J82" i="38"/>
  <c r="K81" i="38"/>
  <c r="J81" i="38"/>
  <c r="L80" i="38"/>
  <c r="K80" i="38"/>
  <c r="J80" i="38"/>
  <c r="K79" i="38"/>
  <c r="J79" i="38"/>
  <c r="K78" i="38"/>
  <c r="E78" i="38" s="1" a="1"/>
  <c r="E78" i="38" s="1"/>
  <c r="G78" i="38" s="1"/>
  <c r="H78" i="38" s="1"/>
  <c r="J78" i="38"/>
  <c r="L77" i="38"/>
  <c r="K77" i="38"/>
  <c r="E77" i="38" s="1" a="1"/>
  <c r="E77" i="38" s="1"/>
  <c r="G77" i="38" s="1"/>
  <c r="H77" i="38" s="1"/>
  <c r="J77" i="38"/>
  <c r="L76" i="38"/>
  <c r="K76" i="38"/>
  <c r="J76" i="38"/>
  <c r="K75" i="38"/>
  <c r="J75" i="38"/>
  <c r="K74" i="38"/>
  <c r="J74" i="38"/>
  <c r="L73" i="38"/>
  <c r="K73" i="38"/>
  <c r="J73" i="38"/>
  <c r="L72" i="38"/>
  <c r="K72" i="38"/>
  <c r="J72" i="38"/>
  <c r="K71" i="38"/>
  <c r="J71" i="38"/>
  <c r="K70" i="38"/>
  <c r="J70" i="38"/>
  <c r="L69" i="38"/>
  <c r="K69" i="38"/>
  <c r="J69" i="38"/>
  <c r="L68" i="38"/>
  <c r="K68" i="38"/>
  <c r="J68" i="38"/>
  <c r="K67" i="38"/>
  <c r="E67" i="38" s="1" a="1"/>
  <c r="E67" i="38" s="1"/>
  <c r="G67" i="38" s="1"/>
  <c r="H67" i="38" s="1"/>
  <c r="J67" i="38"/>
  <c r="K66" i="38"/>
  <c r="J66" i="38"/>
  <c r="L65" i="38"/>
  <c r="K65" i="38"/>
  <c r="J65" i="38"/>
  <c r="L64" i="38"/>
  <c r="K64" i="38"/>
  <c r="J64" i="38"/>
  <c r="L63" i="38"/>
  <c r="K63" i="38"/>
  <c r="J63" i="38"/>
  <c r="L62" i="38"/>
  <c r="K62" i="38"/>
  <c r="J62" i="38"/>
  <c r="L61" i="38"/>
  <c r="K61" i="38"/>
  <c r="J61" i="38"/>
  <c r="L60" i="38"/>
  <c r="K60" i="38"/>
  <c r="E60" i="38" s="1" a="1"/>
  <c r="E60" i="38" s="1"/>
  <c r="G60" i="38" s="1"/>
  <c r="H60" i="38" s="1"/>
  <c r="J60" i="38"/>
  <c r="L59" i="38"/>
  <c r="K59" i="38"/>
  <c r="E59" i="38" s="1" a="1"/>
  <c r="E59" i="38" s="1"/>
  <c r="G59" i="38" s="1"/>
  <c r="H59" i="38" s="1"/>
  <c r="J59" i="38"/>
  <c r="L58" i="38"/>
  <c r="K58" i="38"/>
  <c r="J58" i="38"/>
  <c r="L57" i="38"/>
  <c r="K57" i="38"/>
  <c r="J57" i="38"/>
  <c r="L56" i="38"/>
  <c r="K56" i="38"/>
  <c r="J56" i="38"/>
  <c r="L55" i="38"/>
  <c r="K55" i="38"/>
  <c r="J55" i="38"/>
  <c r="L54" i="38"/>
  <c r="K54" i="38"/>
  <c r="J54" i="38"/>
  <c r="L53" i="38"/>
  <c r="K53" i="38"/>
  <c r="J53" i="38"/>
  <c r="L52" i="38"/>
  <c r="K52" i="38"/>
  <c r="J52" i="38"/>
  <c r="K51" i="38"/>
  <c r="J51" i="38"/>
  <c r="K50" i="38"/>
  <c r="J50" i="38"/>
  <c r="L49" i="38"/>
  <c r="K49" i="38"/>
  <c r="J49" i="38"/>
  <c r="L48" i="38"/>
  <c r="K48" i="38"/>
  <c r="J48" i="38"/>
  <c r="L47" i="38"/>
  <c r="K47" i="38"/>
  <c r="J47" i="38"/>
  <c r="L46" i="38"/>
  <c r="K46" i="38"/>
  <c r="J46" i="38"/>
  <c r="L45" i="38"/>
  <c r="K45" i="38"/>
  <c r="J45" i="38"/>
  <c r="L44" i="38"/>
  <c r="K44" i="38"/>
  <c r="J44" i="38"/>
  <c r="L43" i="38"/>
  <c r="K43" i="38"/>
  <c r="J43" i="38"/>
  <c r="L42" i="38"/>
  <c r="K42" i="38"/>
  <c r="J42" i="38"/>
  <c r="L41" i="38"/>
  <c r="K41" i="38"/>
  <c r="J41" i="38"/>
  <c r="L40" i="38"/>
  <c r="K40" i="38"/>
  <c r="J40" i="38"/>
  <c r="L39" i="38"/>
  <c r="K39" i="38"/>
  <c r="J39" i="38"/>
  <c r="L38" i="38"/>
  <c r="K38" i="38"/>
  <c r="J38" i="38"/>
  <c r="L37" i="38"/>
  <c r="K37" i="38"/>
  <c r="J37" i="38"/>
  <c r="L36" i="38"/>
  <c r="K36" i="38"/>
  <c r="J36" i="38"/>
  <c r="L35" i="38"/>
  <c r="K35" i="38"/>
  <c r="J35" i="38"/>
  <c r="L34" i="38"/>
  <c r="K34" i="38"/>
  <c r="J34" i="38"/>
  <c r="L33" i="38"/>
  <c r="K33" i="38"/>
  <c r="J33" i="38"/>
  <c r="L32" i="38"/>
  <c r="K32" i="38"/>
  <c r="J32" i="38"/>
  <c r="L31" i="38"/>
  <c r="K31" i="38"/>
  <c r="J31" i="38"/>
  <c r="L30" i="38"/>
  <c r="K30" i="38"/>
  <c r="J30" i="38"/>
  <c r="L29" i="38"/>
  <c r="K29" i="38"/>
  <c r="J29" i="38"/>
  <c r="L28" i="38"/>
  <c r="K28" i="38"/>
  <c r="J28" i="38"/>
  <c r="L27" i="38"/>
  <c r="K27" i="38"/>
  <c r="J27" i="38"/>
  <c r="L26" i="38"/>
  <c r="K26" i="38"/>
  <c r="J26" i="38"/>
  <c r="L25" i="38"/>
  <c r="K25" i="38"/>
  <c r="J25" i="38"/>
  <c r="L24" i="38"/>
  <c r="K24" i="38"/>
  <c r="J24" i="38"/>
  <c r="L23" i="38"/>
  <c r="K23" i="38"/>
  <c r="J23" i="38"/>
  <c r="L22" i="38"/>
  <c r="K22" i="38"/>
  <c r="J22" i="38"/>
  <c r="L21" i="38"/>
  <c r="K21" i="38"/>
  <c r="J21" i="38"/>
  <c r="L20" i="38"/>
  <c r="K20" i="38"/>
  <c r="J20" i="38"/>
  <c r="L19" i="38"/>
  <c r="K19" i="38"/>
  <c r="J19" i="38"/>
  <c r="L18" i="38"/>
  <c r="K18" i="38"/>
  <c r="J18" i="38"/>
  <c r="L17" i="38"/>
  <c r="K17" i="38"/>
  <c r="J17" i="38"/>
  <c r="L16" i="38"/>
  <c r="K16" i="38"/>
  <c r="J16" i="38"/>
  <c r="L15" i="38"/>
  <c r="K15" i="38"/>
  <c r="J15" i="38"/>
  <c r="L14" i="38"/>
  <c r="K14" i="38"/>
  <c r="J14" i="38"/>
  <c r="K89" i="37"/>
  <c r="J89" i="37"/>
  <c r="K88" i="37"/>
  <c r="J88" i="37"/>
  <c r="E88" i="37" s="1" a="1"/>
  <c r="E88" i="37" s="1"/>
  <c r="G88" i="37" s="1"/>
  <c r="H88" i="37" s="1"/>
  <c r="K87" i="37"/>
  <c r="J87" i="37"/>
  <c r="L86" i="37"/>
  <c r="K86" i="37"/>
  <c r="J86" i="37"/>
  <c r="K85" i="37"/>
  <c r="J85" i="37"/>
  <c r="L84" i="37"/>
  <c r="K84" i="37"/>
  <c r="J84" i="37"/>
  <c r="K83" i="37"/>
  <c r="J83" i="37"/>
  <c r="L82" i="37"/>
  <c r="K82" i="37"/>
  <c r="E82" i="37" s="1" a="1"/>
  <c r="E82" i="37" s="1"/>
  <c r="G82" i="37" s="1"/>
  <c r="H82" i="37" s="1"/>
  <c r="J82" i="37"/>
  <c r="K81" i="37"/>
  <c r="J81" i="37"/>
  <c r="L80" i="37"/>
  <c r="K80" i="37"/>
  <c r="J80" i="37"/>
  <c r="K79" i="37"/>
  <c r="J79" i="37"/>
  <c r="E79" i="37" s="1" a="1"/>
  <c r="E79" i="37" s="1"/>
  <c r="G79" i="37" s="1"/>
  <c r="H79" i="37" s="1"/>
  <c r="K78" i="37"/>
  <c r="J78" i="37"/>
  <c r="L77" i="37"/>
  <c r="K77" i="37"/>
  <c r="E77" i="37" s="1" a="1"/>
  <c r="E77" i="37" s="1"/>
  <c r="G77" i="37" s="1"/>
  <c r="H77" i="37" s="1"/>
  <c r="J77" i="37"/>
  <c r="L76" i="37"/>
  <c r="K76" i="37"/>
  <c r="J76" i="37"/>
  <c r="K75" i="37"/>
  <c r="J75" i="37"/>
  <c r="E75" i="37" s="1" a="1"/>
  <c r="E75" i="37" s="1"/>
  <c r="G75" i="37" s="1"/>
  <c r="H75" i="37" s="1"/>
  <c r="K74" i="37"/>
  <c r="J74" i="37"/>
  <c r="E74" i="37" s="1" a="1"/>
  <c r="E74" i="37" s="1"/>
  <c r="G74" i="37" s="1"/>
  <c r="H74" i="37" s="1"/>
  <c r="L73" i="37"/>
  <c r="K73" i="37"/>
  <c r="J73" i="37"/>
  <c r="L72" i="37"/>
  <c r="K72" i="37"/>
  <c r="J72" i="37"/>
  <c r="K71" i="37"/>
  <c r="J71" i="37"/>
  <c r="K70" i="37"/>
  <c r="J70" i="37"/>
  <c r="L69" i="37"/>
  <c r="K69" i="37"/>
  <c r="J69" i="37"/>
  <c r="L68" i="37"/>
  <c r="K68" i="37"/>
  <c r="J68" i="37"/>
  <c r="K67" i="37"/>
  <c r="J67" i="37"/>
  <c r="K66" i="37"/>
  <c r="J66" i="37"/>
  <c r="E66" i="37" s="1" a="1"/>
  <c r="E66" i="37" s="1"/>
  <c r="G66" i="37" s="1"/>
  <c r="H66" i="37" s="1"/>
  <c r="L65" i="37"/>
  <c r="K65" i="37"/>
  <c r="J65" i="37"/>
  <c r="L64" i="37"/>
  <c r="K64" i="37"/>
  <c r="J64" i="37"/>
  <c r="L63" i="37"/>
  <c r="K63" i="37"/>
  <c r="J63" i="37"/>
  <c r="L62" i="37"/>
  <c r="K62" i="37"/>
  <c r="J62" i="37"/>
  <c r="L61" i="37"/>
  <c r="K61" i="37"/>
  <c r="J61" i="37"/>
  <c r="L60" i="37"/>
  <c r="K60" i="37"/>
  <c r="J60" i="37"/>
  <c r="L59" i="37"/>
  <c r="K59" i="37"/>
  <c r="E59" i="37" s="1" a="1"/>
  <c r="E59" i="37" s="1"/>
  <c r="G59" i="37" s="1"/>
  <c r="H59" i="37" s="1"/>
  <c r="J59" i="37"/>
  <c r="L58" i="37"/>
  <c r="K58" i="37"/>
  <c r="J58" i="37"/>
  <c r="L57" i="37"/>
  <c r="K57" i="37"/>
  <c r="J57" i="37"/>
  <c r="L56" i="37"/>
  <c r="K56" i="37"/>
  <c r="J56" i="37"/>
  <c r="L55" i="37"/>
  <c r="K55" i="37"/>
  <c r="J55" i="37"/>
  <c r="L54" i="37"/>
  <c r="K54" i="37"/>
  <c r="J54" i="37"/>
  <c r="L53" i="37"/>
  <c r="K53" i="37"/>
  <c r="J53" i="37"/>
  <c r="L52" i="37"/>
  <c r="K52" i="37"/>
  <c r="J52" i="37"/>
  <c r="K51" i="37"/>
  <c r="J51" i="37"/>
  <c r="K50" i="37"/>
  <c r="J50" i="37"/>
  <c r="L49" i="37"/>
  <c r="K49" i="37"/>
  <c r="J49" i="37"/>
  <c r="L48" i="37"/>
  <c r="K48" i="37"/>
  <c r="J48" i="37"/>
  <c r="L47" i="37"/>
  <c r="K47" i="37"/>
  <c r="J47" i="37"/>
  <c r="L46" i="37"/>
  <c r="K46" i="37"/>
  <c r="J46" i="37"/>
  <c r="L45" i="37"/>
  <c r="K45" i="37"/>
  <c r="J45" i="37"/>
  <c r="L44" i="37"/>
  <c r="K44" i="37"/>
  <c r="J44" i="37"/>
  <c r="L43" i="37"/>
  <c r="K43" i="37"/>
  <c r="J43" i="37"/>
  <c r="L42" i="37"/>
  <c r="K42" i="37"/>
  <c r="J42" i="37"/>
  <c r="L41" i="37"/>
  <c r="K41" i="37"/>
  <c r="J41" i="37"/>
  <c r="L40" i="37"/>
  <c r="K40" i="37"/>
  <c r="J40" i="37"/>
  <c r="L39" i="37"/>
  <c r="K39" i="37"/>
  <c r="J39" i="37"/>
  <c r="L38" i="37"/>
  <c r="K38" i="37"/>
  <c r="J38" i="37"/>
  <c r="L37" i="37"/>
  <c r="K37" i="37"/>
  <c r="J37" i="37"/>
  <c r="L36" i="37"/>
  <c r="K36" i="37"/>
  <c r="J36" i="37"/>
  <c r="L35" i="37"/>
  <c r="K35" i="37"/>
  <c r="J35" i="37"/>
  <c r="L34" i="37"/>
  <c r="K34" i="37"/>
  <c r="J34" i="37"/>
  <c r="L33" i="37"/>
  <c r="K33" i="37"/>
  <c r="J33" i="37"/>
  <c r="L32" i="37"/>
  <c r="K32" i="37"/>
  <c r="J32" i="37"/>
  <c r="L31" i="37"/>
  <c r="K31" i="37"/>
  <c r="J31" i="37"/>
  <c r="L30" i="37"/>
  <c r="K30" i="37"/>
  <c r="J30" i="37"/>
  <c r="L29" i="37"/>
  <c r="K29" i="37"/>
  <c r="J29" i="37"/>
  <c r="L28" i="37"/>
  <c r="K28" i="37"/>
  <c r="J28" i="37"/>
  <c r="L27" i="37"/>
  <c r="K27" i="37"/>
  <c r="J27" i="37"/>
  <c r="L26" i="37"/>
  <c r="K26" i="37"/>
  <c r="J26" i="37"/>
  <c r="L25" i="37"/>
  <c r="K25" i="37"/>
  <c r="J25" i="37"/>
  <c r="L24" i="37"/>
  <c r="K24" i="37"/>
  <c r="J24" i="37"/>
  <c r="L23" i="37"/>
  <c r="K23" i="37"/>
  <c r="J23" i="37"/>
  <c r="L22" i="37"/>
  <c r="K22" i="37"/>
  <c r="J22" i="37"/>
  <c r="L21" i="37"/>
  <c r="K21" i="37"/>
  <c r="J21" i="37"/>
  <c r="L20" i="37"/>
  <c r="K20" i="37"/>
  <c r="J20" i="37"/>
  <c r="L19" i="37"/>
  <c r="K19" i="37"/>
  <c r="J19" i="37"/>
  <c r="L18" i="37"/>
  <c r="K18" i="37"/>
  <c r="J18" i="37"/>
  <c r="L17" i="37"/>
  <c r="K17" i="37"/>
  <c r="J17" i="37"/>
  <c r="L16" i="37"/>
  <c r="K16" i="37"/>
  <c r="J16" i="37"/>
  <c r="E16" i="37" s="1" a="1"/>
  <c r="E16" i="37" s="1"/>
  <c r="G16" i="37" s="1"/>
  <c r="H16" i="37" s="1"/>
  <c r="L15" i="37"/>
  <c r="K15" i="37"/>
  <c r="J15" i="37"/>
  <c r="L14" i="37"/>
  <c r="K14" i="37"/>
  <c r="J14" i="37"/>
  <c r="K89" i="36"/>
  <c r="J89" i="36"/>
  <c r="E89" i="36" s="1" a="1"/>
  <c r="E89" i="36" s="1"/>
  <c r="G89" i="36" s="1"/>
  <c r="H89" i="36" s="1"/>
  <c r="K88" i="36"/>
  <c r="J88" i="36"/>
  <c r="E88" i="36" a="1"/>
  <c r="E88" i="36" s="1"/>
  <c r="G88" i="36" s="1"/>
  <c r="H88" i="36" s="1"/>
  <c r="K87" i="36"/>
  <c r="E87" i="36" s="1" a="1"/>
  <c r="E87" i="36" s="1"/>
  <c r="G87" i="36" s="1"/>
  <c r="H87" i="36" s="1"/>
  <c r="J87" i="36"/>
  <c r="L86" i="36"/>
  <c r="K86" i="36"/>
  <c r="J86" i="36"/>
  <c r="K85" i="36"/>
  <c r="J85" i="36"/>
  <c r="L84" i="36"/>
  <c r="K84" i="36"/>
  <c r="J84" i="36"/>
  <c r="K83" i="36"/>
  <c r="J83" i="36"/>
  <c r="E83" i="36" s="1" a="1"/>
  <c r="E83" i="36" s="1"/>
  <c r="G83" i="36" s="1"/>
  <c r="H83" i="36" s="1"/>
  <c r="L82" i="36"/>
  <c r="K82" i="36"/>
  <c r="J82" i="36"/>
  <c r="K81" i="36"/>
  <c r="J81" i="36"/>
  <c r="L80" i="36"/>
  <c r="K80" i="36"/>
  <c r="J80" i="36"/>
  <c r="E80" i="36" s="1" a="1"/>
  <c r="E80" i="36" s="1"/>
  <c r="G80" i="36" s="1"/>
  <c r="H80" i="36" s="1"/>
  <c r="K79" i="36"/>
  <c r="J79" i="36"/>
  <c r="K78" i="36"/>
  <c r="J78" i="36"/>
  <c r="E78" i="36" s="1" a="1"/>
  <c r="E78" i="36" s="1"/>
  <c r="G78" i="36" s="1"/>
  <c r="H78" i="36" s="1"/>
  <c r="L77" i="36"/>
  <c r="K77" i="36"/>
  <c r="J77" i="36"/>
  <c r="L76" i="36"/>
  <c r="K76" i="36"/>
  <c r="J76" i="36"/>
  <c r="K75" i="36"/>
  <c r="J75" i="36"/>
  <c r="K74" i="36"/>
  <c r="J74" i="36"/>
  <c r="L73" i="36"/>
  <c r="K73" i="36"/>
  <c r="J73" i="36"/>
  <c r="L72" i="36"/>
  <c r="K72" i="36"/>
  <c r="J72" i="36"/>
  <c r="E72" i="36" s="1" a="1"/>
  <c r="E72" i="36" s="1"/>
  <c r="G72" i="36" s="1"/>
  <c r="H72" i="36" s="1"/>
  <c r="K71" i="36"/>
  <c r="J71" i="36"/>
  <c r="K70" i="36"/>
  <c r="J70" i="36"/>
  <c r="L69" i="36"/>
  <c r="K69" i="36"/>
  <c r="J69" i="36"/>
  <c r="L68" i="36"/>
  <c r="K68" i="36"/>
  <c r="J68" i="36"/>
  <c r="K67" i="36"/>
  <c r="J67" i="36"/>
  <c r="K66" i="36"/>
  <c r="J66" i="36"/>
  <c r="L65" i="36"/>
  <c r="K65" i="36"/>
  <c r="J65" i="36"/>
  <c r="L64" i="36"/>
  <c r="K64" i="36"/>
  <c r="J64" i="36"/>
  <c r="L63" i="36"/>
  <c r="K63" i="36"/>
  <c r="J63" i="36"/>
  <c r="L62" i="36"/>
  <c r="K62" i="36"/>
  <c r="J62" i="36"/>
  <c r="L61" i="36"/>
  <c r="K61" i="36"/>
  <c r="J61" i="36"/>
  <c r="L60" i="36"/>
  <c r="K60" i="36"/>
  <c r="J60" i="36"/>
  <c r="L59" i="36"/>
  <c r="K59" i="36"/>
  <c r="J59" i="36"/>
  <c r="L58" i="36"/>
  <c r="K58" i="36"/>
  <c r="J58" i="36"/>
  <c r="L57" i="36"/>
  <c r="K57" i="36"/>
  <c r="J57" i="36"/>
  <c r="L56" i="36"/>
  <c r="K56" i="36"/>
  <c r="J56" i="36"/>
  <c r="L55" i="36"/>
  <c r="K55" i="36"/>
  <c r="J55" i="36"/>
  <c r="L54" i="36"/>
  <c r="K54" i="36"/>
  <c r="J54" i="36"/>
  <c r="L53" i="36"/>
  <c r="K53" i="36"/>
  <c r="J53" i="36"/>
  <c r="L52" i="36"/>
  <c r="K52" i="36"/>
  <c r="J52" i="36"/>
  <c r="K51" i="36"/>
  <c r="J51" i="36"/>
  <c r="K50" i="36"/>
  <c r="J50" i="36"/>
  <c r="L49" i="36"/>
  <c r="K49" i="36"/>
  <c r="J49" i="36"/>
  <c r="L48" i="36"/>
  <c r="K48" i="36"/>
  <c r="J48" i="36"/>
  <c r="L47" i="36"/>
  <c r="K47" i="36"/>
  <c r="J47" i="36"/>
  <c r="L46" i="36"/>
  <c r="K46" i="36"/>
  <c r="J46" i="36"/>
  <c r="L45" i="36"/>
  <c r="K45" i="36"/>
  <c r="J45" i="36"/>
  <c r="L44" i="36"/>
  <c r="K44" i="36"/>
  <c r="J44" i="36"/>
  <c r="L43" i="36"/>
  <c r="K43" i="36"/>
  <c r="J43" i="36"/>
  <c r="L42" i="36"/>
  <c r="K42" i="36"/>
  <c r="J42" i="36"/>
  <c r="L41" i="36"/>
  <c r="K41" i="36"/>
  <c r="J41" i="36"/>
  <c r="L40" i="36"/>
  <c r="K40" i="36"/>
  <c r="J40" i="36"/>
  <c r="L39" i="36"/>
  <c r="K39" i="36"/>
  <c r="J39" i="36"/>
  <c r="L38" i="36"/>
  <c r="K38" i="36"/>
  <c r="J38" i="36"/>
  <c r="L37" i="36"/>
  <c r="K37" i="36"/>
  <c r="J37" i="36"/>
  <c r="L36" i="36"/>
  <c r="K36" i="36"/>
  <c r="J36" i="36"/>
  <c r="L35" i="36"/>
  <c r="K35" i="36"/>
  <c r="J35" i="36"/>
  <c r="L34" i="36"/>
  <c r="K34" i="36"/>
  <c r="J34" i="36"/>
  <c r="L33" i="36"/>
  <c r="K33" i="36"/>
  <c r="J33" i="36"/>
  <c r="L32" i="36"/>
  <c r="K32" i="36"/>
  <c r="J32" i="36"/>
  <c r="L31" i="36"/>
  <c r="K31" i="36"/>
  <c r="J31" i="36"/>
  <c r="L30" i="36"/>
  <c r="K30" i="36"/>
  <c r="J30" i="36"/>
  <c r="L29" i="36"/>
  <c r="K29" i="36"/>
  <c r="J29" i="36"/>
  <c r="L28" i="36"/>
  <c r="K28" i="36"/>
  <c r="J28" i="36"/>
  <c r="L27" i="36"/>
  <c r="K27" i="36"/>
  <c r="J27" i="36"/>
  <c r="L26" i="36"/>
  <c r="K26" i="36"/>
  <c r="J26" i="36"/>
  <c r="L25" i="36"/>
  <c r="K25" i="36"/>
  <c r="J25" i="36"/>
  <c r="L24" i="36"/>
  <c r="K24" i="36"/>
  <c r="J24" i="36"/>
  <c r="L23" i="36"/>
  <c r="K23" i="36"/>
  <c r="J23" i="36"/>
  <c r="L22" i="36"/>
  <c r="K22" i="36"/>
  <c r="J22" i="36"/>
  <c r="L21" i="36"/>
  <c r="K21" i="36"/>
  <c r="J21" i="36"/>
  <c r="L20" i="36"/>
  <c r="K20" i="36"/>
  <c r="J20" i="36"/>
  <c r="L19" i="36"/>
  <c r="K19" i="36"/>
  <c r="J19" i="36"/>
  <c r="L18" i="36"/>
  <c r="K18" i="36"/>
  <c r="J18" i="36"/>
  <c r="L17" i="36"/>
  <c r="K17" i="36"/>
  <c r="J17" i="36"/>
  <c r="L16" i="36"/>
  <c r="K16" i="36"/>
  <c r="J16" i="36"/>
  <c r="L15" i="36"/>
  <c r="K15" i="36"/>
  <c r="J15" i="36"/>
  <c r="L14" i="36"/>
  <c r="K14" i="36"/>
  <c r="J14" i="36"/>
  <c r="K89" i="35"/>
  <c r="J89" i="35"/>
  <c r="K88" i="35"/>
  <c r="J88" i="35"/>
  <c r="K87" i="35"/>
  <c r="E87" i="35" s="1" a="1"/>
  <c r="E87" i="35" s="1"/>
  <c r="G87" i="35" s="1"/>
  <c r="H87" i="35" s="1"/>
  <c r="J87" i="35"/>
  <c r="L86" i="35"/>
  <c r="K86" i="35"/>
  <c r="J86" i="35"/>
  <c r="K85" i="35"/>
  <c r="E85" i="35" s="1" a="1"/>
  <c r="E85" i="35" s="1"/>
  <c r="G85" i="35" s="1"/>
  <c r="H85" i="35" s="1"/>
  <c r="J85" i="35"/>
  <c r="L84" i="35"/>
  <c r="K84" i="35"/>
  <c r="J84" i="35"/>
  <c r="K83" i="35"/>
  <c r="J83" i="35"/>
  <c r="E83" i="35" s="1" a="1"/>
  <c r="E83" i="35" s="1"/>
  <c r="G83" i="35" s="1"/>
  <c r="H83" i="35" s="1"/>
  <c r="L82" i="35"/>
  <c r="K82" i="35"/>
  <c r="J82" i="35"/>
  <c r="K81" i="35"/>
  <c r="J81" i="35"/>
  <c r="L80" i="35"/>
  <c r="K80" i="35"/>
  <c r="J80" i="35"/>
  <c r="K79" i="35"/>
  <c r="J79" i="35"/>
  <c r="K78" i="35"/>
  <c r="J78" i="35"/>
  <c r="L77" i="35"/>
  <c r="K77" i="35"/>
  <c r="J77" i="35"/>
  <c r="L76" i="35"/>
  <c r="K76" i="35"/>
  <c r="J76" i="35"/>
  <c r="K75" i="35"/>
  <c r="J75" i="35"/>
  <c r="K74" i="35"/>
  <c r="J74" i="35"/>
  <c r="L73" i="35"/>
  <c r="K73" i="35"/>
  <c r="J73" i="35"/>
  <c r="L72" i="35"/>
  <c r="K72" i="35"/>
  <c r="J72" i="35"/>
  <c r="K71" i="35"/>
  <c r="J71" i="35"/>
  <c r="K70" i="35"/>
  <c r="J70" i="35"/>
  <c r="L69" i="35"/>
  <c r="K69" i="35"/>
  <c r="J69" i="35"/>
  <c r="L68" i="35"/>
  <c r="K68" i="35"/>
  <c r="J68" i="35"/>
  <c r="K67" i="35"/>
  <c r="E67" i="35" s="1" a="1"/>
  <c r="E67" i="35" s="1"/>
  <c r="G67" i="35" s="1"/>
  <c r="H67" i="35" s="1"/>
  <c r="J67" i="35"/>
  <c r="K66" i="35"/>
  <c r="J66" i="35"/>
  <c r="L65" i="35"/>
  <c r="K65" i="35"/>
  <c r="J65" i="35"/>
  <c r="L64" i="35"/>
  <c r="K64" i="35"/>
  <c r="J64" i="35"/>
  <c r="L63" i="35"/>
  <c r="K63" i="35"/>
  <c r="J63" i="35"/>
  <c r="L62" i="35"/>
  <c r="K62" i="35"/>
  <c r="J62" i="35"/>
  <c r="L61" i="35"/>
  <c r="K61" i="35"/>
  <c r="J61" i="35"/>
  <c r="L60" i="35"/>
  <c r="K60" i="35"/>
  <c r="J60" i="35"/>
  <c r="L59" i="35"/>
  <c r="K59" i="35"/>
  <c r="J59" i="35"/>
  <c r="L58" i="35"/>
  <c r="K58" i="35"/>
  <c r="J58" i="35"/>
  <c r="L57" i="35"/>
  <c r="K57" i="35"/>
  <c r="J57" i="35"/>
  <c r="L56" i="35"/>
  <c r="K56" i="35"/>
  <c r="J56" i="35"/>
  <c r="L55" i="35"/>
  <c r="K55" i="35"/>
  <c r="J55" i="35"/>
  <c r="L54" i="35"/>
  <c r="K54" i="35"/>
  <c r="J54" i="35"/>
  <c r="L53" i="35"/>
  <c r="K53" i="35"/>
  <c r="J53" i="35"/>
  <c r="L52" i="35"/>
  <c r="K52" i="35"/>
  <c r="J52" i="35"/>
  <c r="K51" i="35"/>
  <c r="J51" i="35"/>
  <c r="K50" i="35"/>
  <c r="J50" i="35"/>
  <c r="L49" i="35"/>
  <c r="K49" i="35"/>
  <c r="J49" i="35"/>
  <c r="L48" i="35"/>
  <c r="K48" i="35"/>
  <c r="J48" i="35"/>
  <c r="L47" i="35"/>
  <c r="K47" i="35"/>
  <c r="J47" i="35"/>
  <c r="L46" i="35"/>
  <c r="K46" i="35"/>
  <c r="J46" i="35"/>
  <c r="L45" i="35"/>
  <c r="K45" i="35"/>
  <c r="J45" i="35"/>
  <c r="L44" i="35"/>
  <c r="K44" i="35"/>
  <c r="J44" i="35"/>
  <c r="L43" i="35"/>
  <c r="K43" i="35"/>
  <c r="J43" i="35"/>
  <c r="L42" i="35"/>
  <c r="K42" i="35"/>
  <c r="J42" i="35"/>
  <c r="L41" i="35"/>
  <c r="K41" i="35"/>
  <c r="J41" i="35"/>
  <c r="L40" i="35"/>
  <c r="K40" i="35"/>
  <c r="J40" i="35"/>
  <c r="L39" i="35"/>
  <c r="K39" i="35"/>
  <c r="J39" i="35"/>
  <c r="L38" i="35"/>
  <c r="K38" i="35"/>
  <c r="J38" i="35"/>
  <c r="L37" i="35"/>
  <c r="K37" i="35"/>
  <c r="J37" i="35"/>
  <c r="L36" i="35"/>
  <c r="K36" i="35"/>
  <c r="J36" i="35"/>
  <c r="L35" i="35"/>
  <c r="K35" i="35"/>
  <c r="J35" i="35"/>
  <c r="L34" i="35"/>
  <c r="K34" i="35"/>
  <c r="J34" i="35"/>
  <c r="L33" i="35"/>
  <c r="K33" i="35"/>
  <c r="J33" i="35"/>
  <c r="L32" i="35"/>
  <c r="K32" i="35"/>
  <c r="J32" i="35"/>
  <c r="L31" i="35"/>
  <c r="K31" i="35"/>
  <c r="J31" i="35"/>
  <c r="L30" i="35"/>
  <c r="K30" i="35"/>
  <c r="J30" i="35"/>
  <c r="L29" i="35"/>
  <c r="K29" i="35"/>
  <c r="J29" i="35"/>
  <c r="L28" i="35"/>
  <c r="K28" i="35"/>
  <c r="J28" i="35"/>
  <c r="L27" i="35"/>
  <c r="K27" i="35"/>
  <c r="J27" i="35"/>
  <c r="L26" i="35"/>
  <c r="K26" i="35"/>
  <c r="J26" i="35"/>
  <c r="L25" i="35"/>
  <c r="K25" i="35"/>
  <c r="J25" i="35"/>
  <c r="L24" i="35"/>
  <c r="K24" i="35"/>
  <c r="J24" i="35"/>
  <c r="L23" i="35"/>
  <c r="K23" i="35"/>
  <c r="J23" i="35"/>
  <c r="L22" i="35"/>
  <c r="K22" i="35"/>
  <c r="J22" i="35"/>
  <c r="L21" i="35"/>
  <c r="K21" i="35"/>
  <c r="J21" i="35"/>
  <c r="L20" i="35"/>
  <c r="K20" i="35"/>
  <c r="J20" i="35"/>
  <c r="L19" i="35"/>
  <c r="K19" i="35"/>
  <c r="J19" i="35"/>
  <c r="L18" i="35"/>
  <c r="K18" i="35"/>
  <c r="J18" i="35"/>
  <c r="L17" i="35"/>
  <c r="K17" i="35"/>
  <c r="J17" i="35"/>
  <c r="L16" i="35"/>
  <c r="K16" i="35"/>
  <c r="J16" i="35"/>
  <c r="L15" i="35"/>
  <c r="K15" i="35"/>
  <c r="J15" i="35"/>
  <c r="L14" i="35"/>
  <c r="K14" i="35"/>
  <c r="J14" i="35"/>
  <c r="K89" i="34"/>
  <c r="J89" i="34"/>
  <c r="E89" i="34" s="1" a="1"/>
  <c r="E89" i="34" s="1"/>
  <c r="G89" i="34" s="1"/>
  <c r="H89" i="34" s="1"/>
  <c r="K88" i="34"/>
  <c r="E88" i="34" s="1" a="1"/>
  <c r="E88" i="34" s="1"/>
  <c r="G88" i="34" s="1"/>
  <c r="H88" i="34" s="1"/>
  <c r="J88" i="34"/>
  <c r="K87" i="34"/>
  <c r="J87" i="34"/>
  <c r="L86" i="34"/>
  <c r="K86" i="34"/>
  <c r="J86" i="34"/>
  <c r="K85" i="34"/>
  <c r="J85" i="34"/>
  <c r="L84" i="34"/>
  <c r="K84" i="34"/>
  <c r="J84" i="34"/>
  <c r="K83" i="34"/>
  <c r="J83" i="34"/>
  <c r="L82" i="34"/>
  <c r="K82" i="34"/>
  <c r="J82" i="34"/>
  <c r="K81" i="34"/>
  <c r="J81" i="34"/>
  <c r="L80" i="34"/>
  <c r="K80" i="34"/>
  <c r="J80" i="34"/>
  <c r="K79" i="34"/>
  <c r="J79" i="34"/>
  <c r="K78" i="34"/>
  <c r="J78" i="34"/>
  <c r="L77" i="34"/>
  <c r="K77" i="34"/>
  <c r="J77" i="34"/>
  <c r="L76" i="34"/>
  <c r="K76" i="34"/>
  <c r="J76" i="34"/>
  <c r="K75" i="34"/>
  <c r="J75" i="34"/>
  <c r="K74" i="34"/>
  <c r="J74" i="34"/>
  <c r="L73" i="34"/>
  <c r="K73" i="34"/>
  <c r="J73" i="34"/>
  <c r="L72" i="34"/>
  <c r="K72" i="34"/>
  <c r="J72" i="34"/>
  <c r="K71" i="34"/>
  <c r="J71" i="34"/>
  <c r="K70" i="34"/>
  <c r="J70" i="34"/>
  <c r="L69" i="34"/>
  <c r="K69" i="34"/>
  <c r="J69" i="34"/>
  <c r="L68" i="34"/>
  <c r="K68" i="34"/>
  <c r="J68" i="34"/>
  <c r="K67" i="34"/>
  <c r="J67" i="34"/>
  <c r="K66" i="34"/>
  <c r="J66" i="34"/>
  <c r="L65" i="34"/>
  <c r="K65" i="34"/>
  <c r="J65" i="34"/>
  <c r="L64" i="34"/>
  <c r="K64" i="34"/>
  <c r="J64" i="34"/>
  <c r="L63" i="34"/>
  <c r="K63" i="34"/>
  <c r="J63" i="34"/>
  <c r="L62" i="34"/>
  <c r="K62" i="34"/>
  <c r="J62" i="34"/>
  <c r="L61" i="34"/>
  <c r="K61" i="34"/>
  <c r="J61" i="34"/>
  <c r="L60" i="34"/>
  <c r="K60" i="34"/>
  <c r="J60" i="34"/>
  <c r="L59" i="34"/>
  <c r="K59" i="34"/>
  <c r="J59" i="34"/>
  <c r="L58" i="34"/>
  <c r="K58" i="34"/>
  <c r="J58" i="34"/>
  <c r="L57" i="34"/>
  <c r="K57" i="34"/>
  <c r="J57" i="34"/>
  <c r="L56" i="34"/>
  <c r="K56" i="34"/>
  <c r="J56" i="34"/>
  <c r="L55" i="34"/>
  <c r="K55" i="34"/>
  <c r="J55" i="34"/>
  <c r="L54" i="34"/>
  <c r="K54" i="34"/>
  <c r="J54" i="34"/>
  <c r="L53" i="34"/>
  <c r="K53" i="34"/>
  <c r="J53" i="34"/>
  <c r="L52" i="34"/>
  <c r="K52" i="34"/>
  <c r="J52" i="34"/>
  <c r="K51" i="34"/>
  <c r="J51" i="34"/>
  <c r="K50" i="34"/>
  <c r="J50" i="34"/>
  <c r="L49" i="34"/>
  <c r="K49" i="34"/>
  <c r="J49" i="34"/>
  <c r="L48" i="34"/>
  <c r="K48" i="34"/>
  <c r="J48" i="34"/>
  <c r="L47" i="34"/>
  <c r="K47" i="34"/>
  <c r="J47" i="34"/>
  <c r="L46" i="34"/>
  <c r="K46" i="34"/>
  <c r="J46" i="34"/>
  <c r="L45" i="34"/>
  <c r="K45" i="34"/>
  <c r="J45" i="34"/>
  <c r="L44" i="34"/>
  <c r="K44" i="34"/>
  <c r="J44" i="34"/>
  <c r="L43" i="34"/>
  <c r="K43" i="34"/>
  <c r="J43" i="34"/>
  <c r="L42" i="34"/>
  <c r="K42" i="34"/>
  <c r="J42" i="34"/>
  <c r="L41" i="34"/>
  <c r="K41" i="34"/>
  <c r="J41" i="34"/>
  <c r="L40" i="34"/>
  <c r="K40" i="34"/>
  <c r="J40" i="34"/>
  <c r="L39" i="34"/>
  <c r="K39" i="34"/>
  <c r="J39" i="34"/>
  <c r="L38" i="34"/>
  <c r="K38" i="34"/>
  <c r="J38" i="34"/>
  <c r="L37" i="34"/>
  <c r="K37" i="34"/>
  <c r="J37" i="34"/>
  <c r="L36" i="34"/>
  <c r="K36" i="34"/>
  <c r="J36" i="34"/>
  <c r="L35" i="34"/>
  <c r="K35" i="34"/>
  <c r="J35" i="34"/>
  <c r="L34" i="34"/>
  <c r="K34" i="34"/>
  <c r="J34" i="34"/>
  <c r="L33" i="34"/>
  <c r="K33" i="34"/>
  <c r="J33" i="34"/>
  <c r="L32" i="34"/>
  <c r="K32" i="34"/>
  <c r="J32" i="34"/>
  <c r="L31" i="34"/>
  <c r="K31" i="34"/>
  <c r="J31" i="34"/>
  <c r="L30" i="34"/>
  <c r="K30" i="34"/>
  <c r="J30" i="34"/>
  <c r="L29" i="34"/>
  <c r="K29" i="34"/>
  <c r="J29" i="34"/>
  <c r="L28" i="34"/>
  <c r="K28" i="34"/>
  <c r="J28" i="34"/>
  <c r="L27" i="34"/>
  <c r="K27" i="34"/>
  <c r="J27" i="34"/>
  <c r="L26" i="34"/>
  <c r="K26" i="34"/>
  <c r="J26" i="34"/>
  <c r="L25" i="34"/>
  <c r="K25" i="34"/>
  <c r="J25" i="34"/>
  <c r="L24" i="34"/>
  <c r="K24" i="34"/>
  <c r="J24" i="34"/>
  <c r="L23" i="34"/>
  <c r="K23" i="34"/>
  <c r="J23" i="34"/>
  <c r="L22" i="34"/>
  <c r="K22" i="34"/>
  <c r="J22" i="34"/>
  <c r="L21" i="34"/>
  <c r="K21" i="34"/>
  <c r="J21" i="34"/>
  <c r="L20" i="34"/>
  <c r="K20" i="34"/>
  <c r="J20" i="34"/>
  <c r="L19" i="34"/>
  <c r="K19" i="34"/>
  <c r="J19" i="34"/>
  <c r="L18" i="34"/>
  <c r="K18" i="34"/>
  <c r="J18" i="34"/>
  <c r="L17" i="34"/>
  <c r="K17" i="34"/>
  <c r="J17" i="34"/>
  <c r="L16" i="34"/>
  <c r="K16" i="34"/>
  <c r="J16" i="34"/>
  <c r="L15" i="34"/>
  <c r="K15" i="34"/>
  <c r="J15" i="34"/>
  <c r="L14" i="34"/>
  <c r="K14" i="34"/>
  <c r="J14" i="34"/>
  <c r="K89" i="32"/>
  <c r="J89" i="32"/>
  <c r="E89" i="32" s="1" a="1"/>
  <c r="E89" i="32" s="1"/>
  <c r="G89" i="32" s="1"/>
  <c r="H89" i="32" s="1"/>
  <c r="K88" i="32"/>
  <c r="E88" i="32" s="1" a="1"/>
  <c r="E88" i="32" s="1"/>
  <c r="G88" i="32" s="1"/>
  <c r="H88" i="32" s="1"/>
  <c r="J88" i="32"/>
  <c r="K87" i="32"/>
  <c r="J87" i="32"/>
  <c r="L86" i="32"/>
  <c r="K86" i="32"/>
  <c r="J86" i="32"/>
  <c r="K85" i="32"/>
  <c r="J85" i="32"/>
  <c r="L84" i="32"/>
  <c r="K84" i="32"/>
  <c r="J84" i="32"/>
  <c r="K83" i="32"/>
  <c r="E83" i="32" s="1" a="1"/>
  <c r="E83" i="32" s="1"/>
  <c r="G83" i="32" s="1"/>
  <c r="H83" i="32" s="1"/>
  <c r="J83" i="32"/>
  <c r="L82" i="32"/>
  <c r="K82" i="32"/>
  <c r="J82" i="32"/>
  <c r="K81" i="32"/>
  <c r="J81" i="32"/>
  <c r="L80" i="32"/>
  <c r="K80" i="32"/>
  <c r="J80" i="32"/>
  <c r="K79" i="32"/>
  <c r="J79" i="32"/>
  <c r="E79" i="32" a="1"/>
  <c r="E79" i="32" s="1"/>
  <c r="G79" i="32" s="1"/>
  <c r="H79" i="32" s="1"/>
  <c r="K78" i="32"/>
  <c r="E78" i="32" s="1" a="1"/>
  <c r="E78" i="32" s="1"/>
  <c r="G78" i="32" s="1"/>
  <c r="H78" i="32" s="1"/>
  <c r="J78" i="32"/>
  <c r="L77" i="32"/>
  <c r="K77" i="32"/>
  <c r="J77" i="32"/>
  <c r="L76" i="32"/>
  <c r="K76" i="32"/>
  <c r="J76" i="32"/>
  <c r="K75" i="32"/>
  <c r="J75" i="32"/>
  <c r="K74" i="32"/>
  <c r="J74" i="32"/>
  <c r="E74" i="32" s="1" a="1"/>
  <c r="E74" i="32" s="1"/>
  <c r="G74" i="32" s="1"/>
  <c r="H74" i="32" s="1"/>
  <c r="L73" i="32"/>
  <c r="K73" i="32"/>
  <c r="J73" i="32"/>
  <c r="L72" i="32"/>
  <c r="K72" i="32"/>
  <c r="J72" i="32"/>
  <c r="K71" i="32"/>
  <c r="J71" i="32"/>
  <c r="K70" i="32"/>
  <c r="J70" i="32"/>
  <c r="L69" i="32"/>
  <c r="K69" i="32"/>
  <c r="J69" i="32"/>
  <c r="L68" i="32"/>
  <c r="K68" i="32"/>
  <c r="J68" i="32"/>
  <c r="K67" i="32"/>
  <c r="J67" i="32"/>
  <c r="K66" i="32"/>
  <c r="J66" i="32"/>
  <c r="L65" i="32"/>
  <c r="K65" i="32"/>
  <c r="J65" i="32"/>
  <c r="L64" i="32"/>
  <c r="K64" i="32"/>
  <c r="J64" i="32"/>
  <c r="L63" i="32"/>
  <c r="K63" i="32"/>
  <c r="J63" i="32"/>
  <c r="L62" i="32"/>
  <c r="K62" i="32"/>
  <c r="J62" i="32"/>
  <c r="L61" i="32"/>
  <c r="K61" i="32"/>
  <c r="J61" i="32"/>
  <c r="L60" i="32"/>
  <c r="K60" i="32"/>
  <c r="J60" i="32"/>
  <c r="L59" i="32"/>
  <c r="K59" i="32"/>
  <c r="J59" i="32"/>
  <c r="L58" i="32"/>
  <c r="K58" i="32"/>
  <c r="J58" i="32"/>
  <c r="L57" i="32"/>
  <c r="K57" i="32"/>
  <c r="J57" i="32"/>
  <c r="L56" i="32"/>
  <c r="K56" i="32"/>
  <c r="J56" i="32"/>
  <c r="L55" i="32"/>
  <c r="K55" i="32"/>
  <c r="J55" i="32"/>
  <c r="L54" i="32"/>
  <c r="K54" i="32"/>
  <c r="J54" i="32"/>
  <c r="L53" i="32"/>
  <c r="K53" i="32"/>
  <c r="J53" i="32"/>
  <c r="L52" i="32"/>
  <c r="K52" i="32"/>
  <c r="J52" i="32"/>
  <c r="K51" i="32"/>
  <c r="J51" i="32"/>
  <c r="K50" i="32"/>
  <c r="J50" i="32"/>
  <c r="L49" i="32"/>
  <c r="K49" i="32"/>
  <c r="J49" i="32"/>
  <c r="L48" i="32"/>
  <c r="K48" i="32"/>
  <c r="J48" i="32"/>
  <c r="L47" i="32"/>
  <c r="K47" i="32"/>
  <c r="J47" i="32"/>
  <c r="L46" i="32"/>
  <c r="K46" i="32"/>
  <c r="J46" i="32"/>
  <c r="L45" i="32"/>
  <c r="K45" i="32"/>
  <c r="J45" i="32"/>
  <c r="L44" i="32"/>
  <c r="K44" i="32"/>
  <c r="J44" i="32"/>
  <c r="L43" i="32"/>
  <c r="K43" i="32"/>
  <c r="J43" i="32"/>
  <c r="L42" i="32"/>
  <c r="K42" i="32"/>
  <c r="J42" i="32"/>
  <c r="L41" i="32"/>
  <c r="K41" i="32"/>
  <c r="J41" i="32"/>
  <c r="L40" i="32"/>
  <c r="K40" i="32"/>
  <c r="J40" i="32"/>
  <c r="L39" i="32"/>
  <c r="K39" i="32"/>
  <c r="J39" i="32"/>
  <c r="L38" i="32"/>
  <c r="K38" i="32"/>
  <c r="J38" i="32"/>
  <c r="L37" i="32"/>
  <c r="K37" i="32"/>
  <c r="J37" i="32"/>
  <c r="E37" i="32" s="1" a="1"/>
  <c r="E37" i="32" s="1"/>
  <c r="G37" i="32" s="1"/>
  <c r="H37" i="32" s="1"/>
  <c r="L36" i="32"/>
  <c r="K36" i="32"/>
  <c r="J36" i="32"/>
  <c r="L35" i="32"/>
  <c r="K35" i="32"/>
  <c r="J35" i="32"/>
  <c r="L34" i="32"/>
  <c r="K34" i="32"/>
  <c r="J34" i="32"/>
  <c r="L33" i="32"/>
  <c r="K33" i="32"/>
  <c r="J33" i="32"/>
  <c r="L32" i="32"/>
  <c r="K32" i="32"/>
  <c r="J32" i="32"/>
  <c r="L31" i="32"/>
  <c r="K31" i="32"/>
  <c r="J31" i="32"/>
  <c r="L30" i="32"/>
  <c r="K30" i="32"/>
  <c r="J30" i="32"/>
  <c r="L29" i="32"/>
  <c r="K29" i="32"/>
  <c r="J29" i="32"/>
  <c r="L28" i="32"/>
  <c r="K28" i="32"/>
  <c r="J28" i="32"/>
  <c r="L27" i="32"/>
  <c r="K27" i="32"/>
  <c r="J27" i="32"/>
  <c r="L26" i="32"/>
  <c r="K26" i="32"/>
  <c r="J26" i="32"/>
  <c r="L25" i="32"/>
  <c r="K25" i="32"/>
  <c r="J25" i="32"/>
  <c r="L24" i="32"/>
  <c r="K24" i="32"/>
  <c r="J24" i="32"/>
  <c r="L23" i="32"/>
  <c r="K23" i="32"/>
  <c r="J23" i="32"/>
  <c r="L22" i="32"/>
  <c r="K22" i="32"/>
  <c r="J22" i="32"/>
  <c r="L21" i="32"/>
  <c r="K21" i="32"/>
  <c r="J21" i="32"/>
  <c r="L20" i="32"/>
  <c r="K20" i="32"/>
  <c r="J20" i="32"/>
  <c r="L19" i="32"/>
  <c r="K19" i="32"/>
  <c r="J19" i="32"/>
  <c r="L18" i="32"/>
  <c r="K18" i="32"/>
  <c r="J18" i="32"/>
  <c r="L17" i="32"/>
  <c r="K17" i="32"/>
  <c r="J17" i="32"/>
  <c r="L16" i="32"/>
  <c r="K16" i="32"/>
  <c r="J16" i="32"/>
  <c r="L15" i="32"/>
  <c r="K15" i="32"/>
  <c r="J15" i="32"/>
  <c r="L14" i="32"/>
  <c r="K14" i="32"/>
  <c r="J14" i="32"/>
  <c r="E42" i="39" l="1" a="1"/>
  <c r="E42" i="39" s="1"/>
  <c r="G42" i="39" s="1"/>
  <c r="H42" i="39" s="1"/>
  <c r="E71" i="39" a="1"/>
  <c r="E71" i="39" s="1"/>
  <c r="G71" i="39" s="1"/>
  <c r="H71" i="39" s="1"/>
  <c r="E74" i="39" a="1"/>
  <c r="E74" i="39" s="1"/>
  <c r="G74" i="39" s="1"/>
  <c r="H74" i="39" s="1"/>
  <c r="E17" i="39" a="1"/>
  <c r="E17" i="39" s="1"/>
  <c r="G17" i="39" s="1"/>
  <c r="H17" i="39" s="1"/>
  <c r="E70" i="39" a="1"/>
  <c r="E70" i="39" s="1"/>
  <c r="G70" i="39" s="1"/>
  <c r="H70" i="39" s="1"/>
  <c r="E29" i="38" a="1"/>
  <c r="E29" i="38" s="1"/>
  <c r="G29" i="38" s="1"/>
  <c r="H29" i="38" s="1"/>
  <c r="E37" i="38" a="1"/>
  <c r="E37" i="38" s="1"/>
  <c r="G37" i="38" s="1"/>
  <c r="H37" i="38" s="1"/>
  <c r="E45" i="38" a="1"/>
  <c r="E45" i="38" s="1"/>
  <c r="G45" i="38" s="1"/>
  <c r="H45" i="38" s="1"/>
  <c r="E49" i="38" a="1"/>
  <c r="E49" i="38" s="1"/>
  <c r="G49" i="38" s="1"/>
  <c r="H49" i="38" s="1"/>
  <c r="E55" i="38" a="1"/>
  <c r="E55" i="38" s="1"/>
  <c r="G55" i="38" s="1"/>
  <c r="H55" i="38" s="1"/>
  <c r="E82" i="38" a="1"/>
  <c r="E82" i="38" s="1"/>
  <c r="G82" i="38" s="1"/>
  <c r="H82" i="38" s="1"/>
  <c r="E72" i="42" a="1"/>
  <c r="E72" i="42" s="1"/>
  <c r="G72" i="42" s="1"/>
  <c r="H72" i="42" s="1"/>
  <c r="E59" i="42" a="1"/>
  <c r="E59" i="42" s="1"/>
  <c r="G59" i="42" s="1"/>
  <c r="H59" i="42" s="1"/>
  <c r="E66" i="42" a="1"/>
  <c r="E66" i="42" s="1"/>
  <c r="G66" i="42" s="1"/>
  <c r="H66" i="42" s="1"/>
  <c r="E71" i="42" a="1"/>
  <c r="E71" i="42" s="1"/>
  <c r="G71" i="42" s="1"/>
  <c r="H71" i="42" s="1"/>
  <c r="E79" i="42" a="1"/>
  <c r="E79" i="42" s="1"/>
  <c r="G79" i="42" s="1"/>
  <c r="H79" i="42" s="1"/>
  <c r="E88" i="42" a="1"/>
  <c r="E88" i="42" s="1"/>
  <c r="G88" i="42" s="1"/>
  <c r="H88" i="42" s="1"/>
  <c r="E18" i="37" a="1"/>
  <c r="E18" i="37" s="1"/>
  <c r="G18" i="37" s="1"/>
  <c r="H18" i="37" s="1"/>
  <c r="E17" i="37" a="1"/>
  <c r="E17" i="37" s="1"/>
  <c r="G17" i="37" s="1"/>
  <c r="H17" i="37" s="1"/>
  <c r="E24" i="37" a="1"/>
  <c r="E24" i="37" s="1"/>
  <c r="G24" i="37" s="1"/>
  <c r="H24" i="37" s="1"/>
  <c r="F10" i="37" s="1"/>
  <c r="E26" i="37" a="1"/>
  <c r="E26" i="37" s="1"/>
  <c r="G26" i="37" s="1"/>
  <c r="H26" i="37" s="1"/>
  <c r="H10" i="37" s="1"/>
  <c r="E38" i="36" a="1"/>
  <c r="E38" i="36" s="1"/>
  <c r="G38" i="36" s="1"/>
  <c r="H38" i="36" s="1"/>
  <c r="E36" i="36" a="1"/>
  <c r="E36" i="36" s="1"/>
  <c r="G36" i="36" s="1"/>
  <c r="H36" i="36" s="1"/>
  <c r="E62" i="36" a="1"/>
  <c r="E62" i="36" s="1"/>
  <c r="G62" i="36" s="1"/>
  <c r="H62" i="36" s="1"/>
  <c r="E66" i="36" a="1"/>
  <c r="E66" i="36" s="1"/>
  <c r="G66" i="36" s="1"/>
  <c r="H66" i="36" s="1"/>
  <c r="E71" i="36" a="1"/>
  <c r="E71" i="36" s="1"/>
  <c r="G71" i="36" s="1"/>
  <c r="H71" i="36" s="1"/>
  <c r="E60" i="35" a="1"/>
  <c r="E60" i="35" s="1"/>
  <c r="G60" i="35" s="1"/>
  <c r="H60" i="35" s="1"/>
  <c r="E82" i="35" a="1"/>
  <c r="E82" i="35" s="1"/>
  <c r="G82" i="35" s="1"/>
  <c r="H82" i="35" s="1"/>
  <c r="E14" i="35" a="1"/>
  <c r="E14" i="35" s="1"/>
  <c r="G14" i="35" s="1"/>
  <c r="E29" i="35" a="1"/>
  <c r="E29" i="35" s="1"/>
  <c r="G29" i="35" s="1"/>
  <c r="H29" i="35" s="1"/>
  <c r="E59" i="35" a="1"/>
  <c r="E59" i="35" s="1"/>
  <c r="G59" i="35" s="1"/>
  <c r="H59" i="35" s="1"/>
  <c r="E78" i="35" a="1"/>
  <c r="E78" i="35" s="1"/>
  <c r="G78" i="35" s="1"/>
  <c r="H78" i="35" s="1"/>
  <c r="E22" i="34" a="1"/>
  <c r="E22" i="34" s="1"/>
  <c r="G22" i="34" s="1"/>
  <c r="H22" i="34" s="1"/>
  <c r="E27" i="34" a="1"/>
  <c r="E27" i="34" s="1"/>
  <c r="G27" i="34" s="1"/>
  <c r="H27" i="34" s="1"/>
  <c r="J10" i="34" s="1"/>
  <c r="E43" i="34" a="1"/>
  <c r="E43" i="34" s="1"/>
  <c r="G43" i="34" s="1"/>
  <c r="H43" i="34" s="1"/>
  <c r="E67" i="34" a="1"/>
  <c r="E67" i="34" s="1"/>
  <c r="G67" i="34" s="1"/>
  <c r="H67" i="34" s="1"/>
  <c r="E29" i="34" a="1"/>
  <c r="E29" i="34" s="1"/>
  <c r="G29" i="34" s="1"/>
  <c r="H29" i="34" s="1"/>
  <c r="E51" i="34" a="1"/>
  <c r="E51" i="34" s="1"/>
  <c r="G51" i="34" s="1"/>
  <c r="H51" i="34" s="1"/>
  <c r="E63" i="34" a="1"/>
  <c r="E63" i="34" s="1"/>
  <c r="G63" i="34" s="1"/>
  <c r="H63" i="34" s="1"/>
  <c r="E74" i="34" a="1"/>
  <c r="E74" i="34" s="1"/>
  <c r="G74" i="34" s="1"/>
  <c r="H74" i="34" s="1"/>
  <c r="E39" i="32" a="1"/>
  <c r="E39" i="32" s="1"/>
  <c r="G39" i="32" s="1"/>
  <c r="H39" i="32" s="1"/>
  <c r="E50" i="32" a="1"/>
  <c r="E50" i="32" s="1"/>
  <c r="G50" i="32" s="1"/>
  <c r="H50" i="32" s="1"/>
  <c r="E50" i="39" a="1"/>
  <c r="E50" i="39" s="1"/>
  <c r="G50" i="39" s="1"/>
  <c r="H50" i="39" s="1"/>
  <c r="E67" i="39" a="1"/>
  <c r="E67" i="39" s="1"/>
  <c r="G67" i="39" s="1"/>
  <c r="H67" i="39" s="1"/>
  <c r="E68" i="39" a="1"/>
  <c r="E68" i="39" s="1"/>
  <c r="G68" i="39" s="1"/>
  <c r="H68" i="39" s="1"/>
  <c r="E87" i="39" a="1"/>
  <c r="E87" i="39" s="1"/>
  <c r="G87" i="39" s="1"/>
  <c r="H87" i="39" s="1"/>
  <c r="E18" i="39" a="1"/>
  <c r="E18" i="39" s="1"/>
  <c r="G18" i="39" s="1"/>
  <c r="H18" i="39" s="1"/>
  <c r="E59" i="39" a="1"/>
  <c r="E59" i="39" s="1"/>
  <c r="G59" i="39" s="1"/>
  <c r="H59" i="39" s="1"/>
  <c r="E73" i="39" a="1"/>
  <c r="E73" i="39" s="1"/>
  <c r="G73" i="39" s="1"/>
  <c r="H73" i="39" s="1"/>
  <c r="E41" i="39" a="1"/>
  <c r="E41" i="39" s="1"/>
  <c r="G41" i="39" s="1"/>
  <c r="H41" i="39" s="1"/>
  <c r="E66" i="39" a="1"/>
  <c r="E66" i="39" s="1"/>
  <c r="G66" i="39" s="1"/>
  <c r="H66" i="39" s="1"/>
  <c r="E77" i="39" a="1"/>
  <c r="E77" i="39" s="1"/>
  <c r="G77" i="39" s="1"/>
  <c r="H77" i="39" s="1"/>
  <c r="E82" i="39" a="1"/>
  <c r="E82" i="39" s="1"/>
  <c r="G82" i="39" s="1"/>
  <c r="H82" i="39" s="1"/>
  <c r="E28" i="38" a="1"/>
  <c r="E28" i="38" s="1"/>
  <c r="G28" i="38" s="1"/>
  <c r="H28" i="38" s="1"/>
  <c r="K10" i="38" s="1"/>
  <c r="E32" i="38" a="1"/>
  <c r="E32" i="38" s="1"/>
  <c r="G32" i="38" s="1"/>
  <c r="H32" i="38" s="1"/>
  <c r="E72" i="38" a="1"/>
  <c r="E72" i="38" s="1"/>
  <c r="G72" i="38" s="1"/>
  <c r="H72" i="38" s="1"/>
  <c r="E17" i="38" a="1"/>
  <c r="E17" i="38" s="1"/>
  <c r="G17" i="38" s="1"/>
  <c r="H17" i="38" s="1"/>
  <c r="E70" i="38" a="1"/>
  <c r="E70" i="38" s="1"/>
  <c r="G70" i="38" s="1"/>
  <c r="H70" i="38" s="1"/>
  <c r="E75" i="38" a="1"/>
  <c r="E75" i="38" s="1"/>
  <c r="G75" i="38" s="1"/>
  <c r="H75" i="38" s="1"/>
  <c r="E87" i="38" a="1"/>
  <c r="E87" i="38" s="1"/>
  <c r="G87" i="38" s="1"/>
  <c r="H87" i="38" s="1"/>
  <c r="E89" i="38" a="1"/>
  <c r="E89" i="38" s="1"/>
  <c r="G89" i="38" s="1"/>
  <c r="H89" i="38" s="1"/>
  <c r="E16" i="38" a="1"/>
  <c r="E16" i="38" s="1"/>
  <c r="G16" i="38" s="1"/>
  <c r="H16" i="38" s="1"/>
  <c r="E20" i="38" a="1"/>
  <c r="E20" i="38" s="1"/>
  <c r="G20" i="38" s="1"/>
  <c r="H20" i="38" s="1"/>
  <c r="E22" i="38" a="1"/>
  <c r="E22" i="38" s="1"/>
  <c r="G22" i="38" s="1"/>
  <c r="H22" i="38" s="1"/>
  <c r="E26" i="38" a="1"/>
  <c r="E26" i="38" s="1"/>
  <c r="G26" i="38" s="1"/>
  <c r="H26" i="38" s="1"/>
  <c r="H10" i="38" s="1"/>
  <c r="E54" i="38" a="1"/>
  <c r="E54" i="38" s="1"/>
  <c r="G54" i="38" s="1"/>
  <c r="H54" i="38" s="1"/>
  <c r="E69" i="38" a="1"/>
  <c r="E69" i="38" s="1"/>
  <c r="G69" i="38" s="1"/>
  <c r="H69" i="38" s="1"/>
  <c r="E71" i="38" a="1"/>
  <c r="E71" i="38" s="1"/>
  <c r="G71" i="38" s="1"/>
  <c r="H71" i="38" s="1"/>
  <c r="E74" i="38" a="1"/>
  <c r="E74" i="38" s="1"/>
  <c r="G74" i="38" s="1"/>
  <c r="H74" i="38" s="1"/>
  <c r="E83" i="38" a="1"/>
  <c r="E83" i="38" s="1"/>
  <c r="G83" i="38" s="1"/>
  <c r="H83" i="38" s="1"/>
  <c r="E88" i="38" a="1"/>
  <c r="E88" i="38" s="1"/>
  <c r="G88" i="38" s="1"/>
  <c r="H88" i="38" s="1"/>
  <c r="E17" i="42" a="1"/>
  <c r="E17" i="42" s="1"/>
  <c r="G17" i="42" s="1"/>
  <c r="H17" i="42" s="1"/>
  <c r="E21" i="42" a="1"/>
  <c r="E21" i="42" s="1"/>
  <c r="G21" i="42" s="1"/>
  <c r="H21" i="42" s="1"/>
  <c r="E25" i="42" a="1"/>
  <c r="E25" i="42" s="1"/>
  <c r="G25" i="42" s="1"/>
  <c r="H25" i="42" s="1"/>
  <c r="G10" i="42" s="1"/>
  <c r="E29" i="42" a="1"/>
  <c r="E29" i="42" s="1"/>
  <c r="G29" i="42" s="1"/>
  <c r="H29" i="42" s="1"/>
  <c r="E33" i="42" a="1"/>
  <c r="E33" i="42" s="1"/>
  <c r="G33" i="42" s="1"/>
  <c r="H33" i="42" s="1"/>
  <c r="E77" i="42" a="1"/>
  <c r="E77" i="42" s="1"/>
  <c r="G77" i="42" s="1"/>
  <c r="H77" i="42" s="1"/>
  <c r="E16" i="42" a="1"/>
  <c r="E16" i="42" s="1"/>
  <c r="G16" i="42" s="1"/>
  <c r="H16" i="42" s="1"/>
  <c r="E20" i="42" a="1"/>
  <c r="E20" i="42" s="1"/>
  <c r="G20" i="42" s="1"/>
  <c r="H20" i="42" s="1"/>
  <c r="E24" i="42" a="1"/>
  <c r="E24" i="42" s="1"/>
  <c r="G24" i="42" s="1"/>
  <c r="H24" i="42" s="1"/>
  <c r="F10" i="42" s="1"/>
  <c r="E28" i="42" a="1"/>
  <c r="E28" i="42" s="1"/>
  <c r="G28" i="42" s="1"/>
  <c r="H28" i="42" s="1"/>
  <c r="K10" i="42" s="1"/>
  <c r="E32" i="42" a="1"/>
  <c r="E32" i="42" s="1"/>
  <c r="G32" i="42" s="1"/>
  <c r="H32" i="42" s="1"/>
  <c r="E36" i="42" a="1"/>
  <c r="E36" i="42" s="1"/>
  <c r="G36" i="42" s="1"/>
  <c r="H36" i="42" s="1"/>
  <c r="E38" i="42" a="1"/>
  <c r="E38" i="42" s="1"/>
  <c r="G38" i="42" s="1"/>
  <c r="H38" i="42" s="1"/>
  <c r="E42" i="42" a="1"/>
  <c r="E42" i="42" s="1"/>
  <c r="G42" i="42" s="1"/>
  <c r="H42" i="42" s="1"/>
  <c r="E46" i="42" a="1"/>
  <c r="E46" i="42" s="1"/>
  <c r="G46" i="42" s="1"/>
  <c r="H46" i="42" s="1"/>
  <c r="E50" i="42" a="1"/>
  <c r="E50" i="42" s="1"/>
  <c r="G50" i="42" s="1"/>
  <c r="H50" i="42" s="1"/>
  <c r="E56" i="42" a="1"/>
  <c r="E56" i="42" s="1"/>
  <c r="G56" i="42" s="1"/>
  <c r="H56" i="42" s="1"/>
  <c r="E67" i="42" a="1"/>
  <c r="E67" i="42" s="1"/>
  <c r="G67" i="42" s="1"/>
  <c r="H67" i="42" s="1"/>
  <c r="E70" i="42" a="1"/>
  <c r="E70" i="42" s="1"/>
  <c r="G70" i="42" s="1"/>
  <c r="H70" i="42" s="1"/>
  <c r="E85" i="42" a="1"/>
  <c r="E85" i="42" s="1"/>
  <c r="G85" i="42" s="1"/>
  <c r="H85" i="42" s="1"/>
  <c r="E55" i="42" a="1"/>
  <c r="E55" i="42" s="1"/>
  <c r="G55" i="42" s="1"/>
  <c r="H55" i="42" s="1"/>
  <c r="E60" i="42" a="1"/>
  <c r="E60" i="42" s="1"/>
  <c r="G60" i="42" s="1"/>
  <c r="H60" i="42" s="1"/>
  <c r="E63" i="42" a="1"/>
  <c r="E63" i="42" s="1"/>
  <c r="G63" i="42" s="1"/>
  <c r="H63" i="42" s="1"/>
  <c r="E69" i="42" a="1"/>
  <c r="E69" i="42" s="1"/>
  <c r="G69" i="42" s="1"/>
  <c r="H69" i="42" s="1"/>
  <c r="E75" i="42" a="1"/>
  <c r="E75" i="42" s="1"/>
  <c r="G75" i="42" s="1"/>
  <c r="H75" i="42" s="1"/>
  <c r="E87" i="42" a="1"/>
  <c r="E87" i="42" s="1"/>
  <c r="G87" i="42" s="1"/>
  <c r="H87" i="42" s="1"/>
  <c r="E22" i="37" a="1"/>
  <c r="E22" i="37" s="1"/>
  <c r="G22" i="37" s="1"/>
  <c r="H22" i="37" s="1"/>
  <c r="E87" i="37" a="1"/>
  <c r="E87" i="37" s="1"/>
  <c r="G87" i="37" s="1"/>
  <c r="H87" i="37" s="1"/>
  <c r="E89" i="37" a="1"/>
  <c r="E89" i="37" s="1"/>
  <c r="G89" i="37" s="1"/>
  <c r="H89" i="37" s="1"/>
  <c r="E14" i="37" a="1"/>
  <c r="E14" i="37" s="1"/>
  <c r="G14" i="37" s="1"/>
  <c r="H14" i="37" s="1"/>
  <c r="D10" i="37" s="1"/>
  <c r="E21" i="37" a="1"/>
  <c r="E21" i="37" s="1"/>
  <c r="G21" i="37" s="1"/>
  <c r="H21" i="37" s="1"/>
  <c r="E29" i="37" a="1"/>
  <c r="E29" i="37" s="1"/>
  <c r="G29" i="37" s="1"/>
  <c r="H29" i="37" s="1"/>
  <c r="E55" i="37" a="1"/>
  <c r="E55" i="37" s="1"/>
  <c r="G55" i="37" s="1"/>
  <c r="H55" i="37" s="1"/>
  <c r="E64" i="37" a="1"/>
  <c r="E64" i="37" s="1"/>
  <c r="G64" i="37" s="1"/>
  <c r="H64" i="37" s="1"/>
  <c r="E80" i="37" a="1"/>
  <c r="E80" i="37" s="1"/>
  <c r="G80" i="37" s="1"/>
  <c r="H80" i="37" s="1"/>
  <c r="E20" i="37" a="1"/>
  <c r="E20" i="37" s="1"/>
  <c r="G20" i="37" s="1"/>
  <c r="H20" i="37" s="1"/>
  <c r="E25" i="37" a="1"/>
  <c r="E25" i="37" s="1"/>
  <c r="G25" i="37" s="1"/>
  <c r="H25" i="37" s="1"/>
  <c r="G10" i="37" s="1"/>
  <c r="E28" i="37" a="1"/>
  <c r="E28" i="37" s="1"/>
  <c r="G28" i="37" s="1"/>
  <c r="H28" i="37" s="1"/>
  <c r="K10" i="37" s="1"/>
  <c r="E45" i="37" a="1"/>
  <c r="E45" i="37" s="1"/>
  <c r="G45" i="37" s="1"/>
  <c r="H45" i="37" s="1"/>
  <c r="E51" i="37" a="1"/>
  <c r="E51" i="37" s="1"/>
  <c r="G51" i="37" s="1"/>
  <c r="H51" i="37" s="1"/>
  <c r="E63" i="37" a="1"/>
  <c r="E63" i="37" s="1"/>
  <c r="G63" i="37" s="1"/>
  <c r="H63" i="37" s="1"/>
  <c r="E69" i="37" a="1"/>
  <c r="E69" i="37" s="1"/>
  <c r="G69" i="37" s="1"/>
  <c r="H69" i="37" s="1"/>
  <c r="E72" i="37" a="1"/>
  <c r="E72" i="37" s="1"/>
  <c r="G72" i="37" s="1"/>
  <c r="H72" i="37" s="1"/>
  <c r="E85" i="37" a="1"/>
  <c r="E85" i="37" s="1"/>
  <c r="G85" i="37" s="1"/>
  <c r="H85" i="37" s="1"/>
  <c r="E56" i="36" a="1"/>
  <c r="E56" i="36" s="1"/>
  <c r="G56" i="36" s="1"/>
  <c r="H56" i="36" s="1"/>
  <c r="E63" i="36" a="1"/>
  <c r="E63" i="36" s="1"/>
  <c r="G63" i="36" s="1"/>
  <c r="H63" i="36" s="1"/>
  <c r="E64" i="36" a="1"/>
  <c r="E64" i="36" s="1"/>
  <c r="G64" i="36" s="1"/>
  <c r="H64" i="36" s="1"/>
  <c r="E68" i="36" a="1"/>
  <c r="E68" i="36" s="1"/>
  <c r="G68" i="36" s="1"/>
  <c r="H68" i="36" s="1"/>
  <c r="E69" i="36" a="1"/>
  <c r="E69" i="36" s="1"/>
  <c r="G69" i="36" s="1"/>
  <c r="H69" i="36" s="1"/>
  <c r="E29" i="36" a="1"/>
  <c r="E29" i="36" s="1"/>
  <c r="G29" i="36" s="1"/>
  <c r="H29" i="36" s="1"/>
  <c r="E51" i="36" a="1"/>
  <c r="E51" i="36" s="1"/>
  <c r="G51" i="36" s="1"/>
  <c r="H51" i="36" s="1"/>
  <c r="E79" i="36" a="1"/>
  <c r="E79" i="36" s="1"/>
  <c r="G79" i="36" s="1"/>
  <c r="H79" i="36" s="1"/>
  <c r="E30" i="36" a="1"/>
  <c r="E30" i="36" s="1"/>
  <c r="G30" i="36" s="1"/>
  <c r="H30" i="36" s="1"/>
  <c r="E46" i="36" a="1"/>
  <c r="E46" i="36" s="1"/>
  <c r="G46" i="36" s="1"/>
  <c r="H46" i="36" s="1"/>
  <c r="E50" i="36" a="1"/>
  <c r="E50" i="36" s="1"/>
  <c r="G50" i="36" s="1"/>
  <c r="H50" i="36" s="1"/>
  <c r="E52" i="36" a="1"/>
  <c r="E52" i="36" s="1"/>
  <c r="G52" i="36" s="1"/>
  <c r="E21" i="35" a="1"/>
  <c r="E21" i="35" s="1"/>
  <c r="G21" i="35" s="1"/>
  <c r="H21" i="35" s="1"/>
  <c r="E33" i="35" a="1"/>
  <c r="E33" i="35" s="1"/>
  <c r="G33" i="35" s="1"/>
  <c r="H33" i="35" s="1"/>
  <c r="E75" i="35" a="1"/>
  <c r="E75" i="35" s="1"/>
  <c r="G75" i="35" s="1"/>
  <c r="H75" i="35" s="1"/>
  <c r="E77" i="35" a="1"/>
  <c r="E77" i="35" s="1"/>
  <c r="G77" i="35" s="1"/>
  <c r="H77" i="35" s="1"/>
  <c r="E72" i="35" a="1"/>
  <c r="E72" i="35" s="1"/>
  <c r="G72" i="35" s="1"/>
  <c r="H72" i="35" s="1"/>
  <c r="E74" i="35" a="1"/>
  <c r="E74" i="35" s="1"/>
  <c r="G74" i="35" s="1"/>
  <c r="H74" i="35" s="1"/>
  <c r="E66" i="34" a="1"/>
  <c r="E66" i="34" s="1"/>
  <c r="G66" i="34" s="1"/>
  <c r="H66" i="34" s="1"/>
  <c r="E52" i="34" a="1"/>
  <c r="E52" i="34" s="1"/>
  <c r="G52" i="34" s="1"/>
  <c r="E53" i="34" a="1"/>
  <c r="E53" i="34" s="1"/>
  <c r="G53" i="34" s="1"/>
  <c r="H53" i="34" s="1"/>
  <c r="E54" i="34" a="1"/>
  <c r="E54" i="34" s="1"/>
  <c r="G54" i="34" s="1"/>
  <c r="H54" i="34" s="1"/>
  <c r="E56" i="34" a="1"/>
  <c r="E56" i="34" s="1"/>
  <c r="G56" i="34" s="1"/>
  <c r="H56" i="34" s="1"/>
  <c r="E60" i="34" a="1"/>
  <c r="E60" i="34" s="1"/>
  <c r="G60" i="34" s="1"/>
  <c r="H60" i="34" s="1"/>
  <c r="E61" i="34" a="1"/>
  <c r="E61" i="34" s="1"/>
  <c r="G61" i="34" s="1"/>
  <c r="H61" i="34" s="1"/>
  <c r="E71" i="34" a="1"/>
  <c r="E71" i="34" s="1"/>
  <c r="G71" i="34" s="1"/>
  <c r="H71" i="34" s="1"/>
  <c r="E46" i="34" a="1"/>
  <c r="E46" i="34" s="1"/>
  <c r="G46" i="34" s="1"/>
  <c r="H46" i="34" s="1"/>
  <c r="E75" i="34" a="1"/>
  <c r="E75" i="34" s="1"/>
  <c r="G75" i="34" s="1"/>
  <c r="H75" i="34" s="1"/>
  <c r="E78" i="34" a="1"/>
  <c r="E78" i="34" s="1"/>
  <c r="G78" i="34" s="1"/>
  <c r="H78" i="34" s="1"/>
  <c r="E83" i="34" a="1"/>
  <c r="E83" i="34" s="1"/>
  <c r="G83" i="34" s="1"/>
  <c r="H83" i="34" s="1"/>
  <c r="E16" i="32" a="1"/>
  <c r="E16" i="32" s="1"/>
  <c r="G16" i="32" s="1"/>
  <c r="H16" i="32" s="1"/>
  <c r="E49" i="32" a="1"/>
  <c r="E49" i="32" s="1"/>
  <c r="G49" i="32" s="1"/>
  <c r="H49" i="32" s="1"/>
  <c r="E46" i="32" a="1"/>
  <c r="E46" i="32" s="1"/>
  <c r="G46" i="32" s="1"/>
  <c r="H46" i="32" s="1"/>
  <c r="E48" i="32" a="1"/>
  <c r="E48" i="32" s="1"/>
  <c r="G48" i="32" s="1"/>
  <c r="H48" i="32" s="1"/>
  <c r="E56" i="32" a="1"/>
  <c r="E56" i="32" s="1"/>
  <c r="G56" i="32" s="1"/>
  <c r="H56" i="32" s="1"/>
  <c r="E64" i="32" a="1"/>
  <c r="E64" i="32" s="1"/>
  <c r="G64" i="32" s="1"/>
  <c r="H64" i="32" s="1"/>
  <c r="E70" i="32" a="1"/>
  <c r="E70" i="32" s="1"/>
  <c r="G70" i="32" s="1"/>
  <c r="H70" i="32" s="1"/>
  <c r="E42" i="32" a="1"/>
  <c r="E42" i="32" s="1"/>
  <c r="G42" i="32" s="1"/>
  <c r="H42" i="32" s="1"/>
  <c r="E41" i="32" a="1"/>
  <c r="E41" i="32" s="1"/>
  <c r="G41" i="32" s="1"/>
  <c r="H41" i="32" s="1"/>
  <c r="E45" i="32" a="1"/>
  <c r="E45" i="32" s="1"/>
  <c r="G45" i="32" s="1"/>
  <c r="H45" i="32" s="1"/>
  <c r="E17" i="32" a="1"/>
  <c r="E17" i="32" s="1"/>
  <c r="G17" i="32" s="1"/>
  <c r="H17" i="32" s="1"/>
  <c r="D7" i="49" a="1"/>
  <c r="D7" i="49" s="1"/>
  <c r="B7" i="49" a="1"/>
  <c r="B7" i="49" s="1"/>
  <c r="E32" i="39" a="1"/>
  <c r="E32" i="39" s="1"/>
  <c r="G32" i="39" s="1"/>
  <c r="H32" i="39" s="1"/>
  <c r="E34" i="39" a="1"/>
  <c r="E34" i="39" s="1"/>
  <c r="G34" i="39" s="1"/>
  <c r="H34" i="39" s="1"/>
  <c r="E45" i="39" a="1"/>
  <c r="E45" i="39" s="1"/>
  <c r="G45" i="39" s="1"/>
  <c r="H45" i="39" s="1"/>
  <c r="E51" i="39" a="1"/>
  <c r="E51" i="39" s="1"/>
  <c r="G51" i="39" s="1"/>
  <c r="H51" i="39" s="1"/>
  <c r="E56" i="39" a="1"/>
  <c r="E56" i="39" s="1"/>
  <c r="G56" i="39" s="1"/>
  <c r="H56" i="39" s="1"/>
  <c r="E64" i="39" a="1"/>
  <c r="E64" i="39" s="1"/>
  <c r="G64" i="39" s="1"/>
  <c r="H64" i="39" s="1"/>
  <c r="E79" i="39" a="1"/>
  <c r="E79" i="39" s="1"/>
  <c r="G79" i="39" s="1"/>
  <c r="H79" i="39" s="1"/>
  <c r="E80" i="39" a="1"/>
  <c r="E80" i="39" s="1"/>
  <c r="G80" i="39" s="1"/>
  <c r="H80" i="39" s="1"/>
  <c r="E88" i="39" a="1"/>
  <c r="E88" i="39" s="1"/>
  <c r="G88" i="39" s="1"/>
  <c r="H88" i="39" s="1"/>
  <c r="E29" i="39" a="1"/>
  <c r="E29" i="39" s="1"/>
  <c r="G29" i="39" s="1"/>
  <c r="H29" i="39" s="1"/>
  <c r="E33" i="39" a="1"/>
  <c r="E33" i="39" s="1"/>
  <c r="G33" i="39" s="1"/>
  <c r="H33" i="39" s="1"/>
  <c r="E37" i="39" a="1"/>
  <c r="E37" i="39" s="1"/>
  <c r="G37" i="39" s="1"/>
  <c r="H37" i="39" s="1"/>
  <c r="E44" i="39" a="1"/>
  <c r="E44" i="39" s="1"/>
  <c r="G44" i="39" s="1"/>
  <c r="H44" i="39" s="1"/>
  <c r="E46" i="39" a="1"/>
  <c r="E46" i="39" s="1"/>
  <c r="G46" i="39" s="1"/>
  <c r="H46" i="39" s="1"/>
  <c r="E55" i="39" a="1"/>
  <c r="E55" i="39" s="1"/>
  <c r="G55" i="39" s="1"/>
  <c r="H55" i="39" s="1"/>
  <c r="E63" i="39" a="1"/>
  <c r="E63" i="39" s="1"/>
  <c r="G63" i="39" s="1"/>
  <c r="H63" i="39" s="1"/>
  <c r="E72" i="39" a="1"/>
  <c r="E72" i="39" s="1"/>
  <c r="G72" i="39" s="1"/>
  <c r="H72" i="39" s="1"/>
  <c r="E16" i="39" a="1"/>
  <c r="E16" i="39" s="1"/>
  <c r="G16" i="39" s="1"/>
  <c r="H16" i="39" s="1"/>
  <c r="E20" i="39" a="1"/>
  <c r="E20" i="39" s="1"/>
  <c r="G20" i="39" s="1"/>
  <c r="H20" i="39" s="1"/>
  <c r="E24" i="39" a="1"/>
  <c r="E24" i="39" s="1"/>
  <c r="G24" i="39" s="1"/>
  <c r="H24" i="39" s="1"/>
  <c r="F10" i="39" s="1"/>
  <c r="E49" i="39" a="1"/>
  <c r="E49" i="39" s="1"/>
  <c r="G49" i="39" s="1"/>
  <c r="H49" i="39" s="1"/>
  <c r="E52" i="39" a="1"/>
  <c r="E52" i="39" s="1"/>
  <c r="G52" i="39" s="1"/>
  <c r="E53" i="39" a="1"/>
  <c r="E53" i="39" s="1"/>
  <c r="G53" i="39" s="1"/>
  <c r="H53" i="39" s="1"/>
  <c r="E54" i="39" a="1"/>
  <c r="E54" i="39" s="1"/>
  <c r="G54" i="39" s="1"/>
  <c r="H54" i="39" s="1"/>
  <c r="E60" i="39" a="1"/>
  <c r="E60" i="39" s="1"/>
  <c r="G60" i="39" s="1"/>
  <c r="H60" i="39" s="1"/>
  <c r="E61" i="39" a="1"/>
  <c r="E61" i="39" s="1"/>
  <c r="G61" i="39" s="1"/>
  <c r="H61" i="39" s="1"/>
  <c r="E62" i="39" a="1"/>
  <c r="E62" i="39" s="1"/>
  <c r="G62" i="39" s="1"/>
  <c r="H62" i="39" s="1"/>
  <c r="E69" i="39" a="1"/>
  <c r="E69" i="39" s="1"/>
  <c r="G69" i="39" s="1"/>
  <c r="H69" i="39" s="1"/>
  <c r="E78" i="39" a="1"/>
  <c r="E78" i="39" s="1"/>
  <c r="G78" i="39" s="1"/>
  <c r="H78" i="39" s="1"/>
  <c r="E83" i="39" a="1"/>
  <c r="E83" i="39" s="1"/>
  <c r="G83" i="39" s="1"/>
  <c r="H83" i="39" s="1"/>
  <c r="E84" i="39" a="1"/>
  <c r="E84" i="39" s="1"/>
  <c r="G84" i="39" s="1"/>
  <c r="H84" i="39" s="1"/>
  <c r="E21" i="38" a="1"/>
  <c r="E21" i="38" s="1"/>
  <c r="G21" i="38" s="1"/>
  <c r="H21" i="38" s="1"/>
  <c r="E25" i="38" a="1"/>
  <c r="E25" i="38" s="1"/>
  <c r="G25" i="38" s="1"/>
  <c r="H25" i="38" s="1"/>
  <c r="G10" i="38" s="1"/>
  <c r="E41" i="38" a="1"/>
  <c r="E41" i="38" s="1"/>
  <c r="G41" i="38" s="1"/>
  <c r="H41" i="38" s="1"/>
  <c r="E85" i="38" a="1"/>
  <c r="E85" i="38" s="1"/>
  <c r="G85" i="38" s="1"/>
  <c r="H85" i="38" s="1"/>
  <c r="E14" i="38" a="1"/>
  <c r="E14" i="38" s="1"/>
  <c r="G14" i="38" s="1"/>
  <c r="E18" i="38" a="1"/>
  <c r="E18" i="38" s="1"/>
  <c r="G18" i="38" s="1"/>
  <c r="H18" i="38" s="1"/>
  <c r="E24" i="38" a="1"/>
  <c r="E24" i="38" s="1"/>
  <c r="G24" i="38" s="1"/>
  <c r="H24" i="38" s="1"/>
  <c r="F10" i="38" s="1"/>
  <c r="E51" i="38" a="1"/>
  <c r="E51" i="38" s="1"/>
  <c r="G51" i="38" s="1"/>
  <c r="H51" i="38" s="1"/>
  <c r="E64" i="38" a="1"/>
  <c r="E64" i="38" s="1"/>
  <c r="G64" i="38" s="1"/>
  <c r="H64" i="38" s="1"/>
  <c r="E80" i="38" a="1"/>
  <c r="E80" i="38" s="1"/>
  <c r="G80" i="38" s="1"/>
  <c r="H80" i="38" s="1"/>
  <c r="E30" i="38" a="1"/>
  <c r="E30" i="38" s="1"/>
  <c r="G30" i="38" s="1"/>
  <c r="H30" i="38" s="1"/>
  <c r="E33" i="38" a="1"/>
  <c r="E33" i="38" s="1"/>
  <c r="G33" i="38" s="1"/>
  <c r="H33" i="38" s="1"/>
  <c r="E42" i="38" a="1"/>
  <c r="E42" i="38" s="1"/>
  <c r="G42" i="38" s="1"/>
  <c r="H42" i="38" s="1"/>
  <c r="E43" i="38" a="1"/>
  <c r="E43" i="38" s="1"/>
  <c r="G43" i="38" s="1"/>
  <c r="H43" i="38" s="1"/>
  <c r="E46" i="38" a="1"/>
  <c r="E46" i="38" s="1"/>
  <c r="G46" i="38" s="1"/>
  <c r="H46" i="38" s="1"/>
  <c r="E50" i="38" a="1"/>
  <c r="E50" i="38" s="1"/>
  <c r="G50" i="38" s="1"/>
  <c r="H50" i="38" s="1"/>
  <c r="E52" i="38" a="1"/>
  <c r="E52" i="38" s="1"/>
  <c r="G52" i="38" s="1"/>
  <c r="H52" i="38" s="1"/>
  <c r="E56" i="38" a="1"/>
  <c r="E56" i="38" s="1"/>
  <c r="G56" i="38" s="1"/>
  <c r="H56" i="38" s="1"/>
  <c r="E63" i="38" a="1"/>
  <c r="E63" i="38" s="1"/>
  <c r="G63" i="38" s="1"/>
  <c r="H63" i="38" s="1"/>
  <c r="E66" i="38" a="1"/>
  <c r="E66" i="38" s="1"/>
  <c r="G66" i="38" s="1"/>
  <c r="H66" i="38" s="1"/>
  <c r="E79" i="38" a="1"/>
  <c r="E79" i="38" s="1"/>
  <c r="G79" i="38" s="1"/>
  <c r="H79" i="38" s="1"/>
  <c r="E86" i="38" a="1"/>
  <c r="E86" i="38" s="1"/>
  <c r="G86" i="38" s="1"/>
  <c r="H86" i="38" s="1"/>
  <c r="E58" i="42" a="1"/>
  <c r="E58" i="42" s="1"/>
  <c r="G58" i="42" s="1"/>
  <c r="H58" i="42" s="1"/>
  <c r="E76" i="42" a="1"/>
  <c r="E76" i="42" s="1"/>
  <c r="G76" i="42" s="1"/>
  <c r="H76" i="42" s="1"/>
  <c r="E89" i="42" a="1"/>
  <c r="E89" i="42" s="1"/>
  <c r="G89" i="42" s="1"/>
  <c r="H89" i="42" s="1"/>
  <c r="E15" i="42" a="1"/>
  <c r="E15" i="42" s="1"/>
  <c r="G15" i="42" s="1"/>
  <c r="H15" i="42" s="1"/>
  <c r="E19" i="42" a="1"/>
  <c r="E19" i="42" s="1"/>
  <c r="G19" i="42" s="1"/>
  <c r="H19" i="42" s="1"/>
  <c r="E23" i="42" a="1"/>
  <c r="E23" i="42" s="1"/>
  <c r="G23" i="42" s="1"/>
  <c r="H23" i="42" s="1"/>
  <c r="E10" i="42" s="1"/>
  <c r="E27" i="42" a="1"/>
  <c r="E27" i="42" s="1"/>
  <c r="G27" i="42" s="1"/>
  <c r="H27" i="42" s="1"/>
  <c r="J10" i="42" s="1"/>
  <c r="E31" i="42" a="1"/>
  <c r="E31" i="42" s="1"/>
  <c r="G31" i="42" s="1"/>
  <c r="H31" i="42" s="1"/>
  <c r="E35" i="42" a="1"/>
  <c r="E35" i="42" s="1"/>
  <c r="G35" i="42" s="1"/>
  <c r="H35" i="42" s="1"/>
  <c r="E37" i="42" a="1"/>
  <c r="E37" i="42" s="1"/>
  <c r="G37" i="42" s="1"/>
  <c r="H37" i="42" s="1"/>
  <c r="E51" i="42" a="1"/>
  <c r="E51" i="42" s="1"/>
  <c r="G51" i="42" s="1"/>
  <c r="H51" i="42" s="1"/>
  <c r="E64" i="42" a="1"/>
  <c r="E64" i="42" s="1"/>
  <c r="G64" i="42" s="1"/>
  <c r="H64" i="42" s="1"/>
  <c r="E74" i="42" a="1"/>
  <c r="E74" i="42" s="1"/>
  <c r="G74" i="42" s="1"/>
  <c r="H74" i="42" s="1"/>
  <c r="E80" i="42" a="1"/>
  <c r="E80" i="42" s="1"/>
  <c r="G80" i="42" s="1"/>
  <c r="H80" i="42" s="1"/>
  <c r="E81" i="42" a="1"/>
  <c r="E81" i="42" s="1"/>
  <c r="G81" i="42" s="1"/>
  <c r="H81" i="42" s="1"/>
  <c r="E32" i="37" a="1"/>
  <c r="E32" i="37" s="1"/>
  <c r="G32" i="37" s="1"/>
  <c r="H32" i="37" s="1"/>
  <c r="E38" i="37" a="1"/>
  <c r="E38" i="37" s="1"/>
  <c r="G38" i="37" s="1"/>
  <c r="H38" i="37" s="1"/>
  <c r="E71" i="37" a="1"/>
  <c r="E71" i="37" s="1"/>
  <c r="G71" i="37" s="1"/>
  <c r="H71" i="37" s="1"/>
  <c r="E78" i="37" a="1"/>
  <c r="E78" i="37" s="1"/>
  <c r="G78" i="37" s="1"/>
  <c r="H78" i="37" s="1"/>
  <c r="E33" i="37" a="1"/>
  <c r="E33" i="37" s="1"/>
  <c r="G33" i="37" s="1"/>
  <c r="H33" i="37" s="1"/>
  <c r="E46" i="37" a="1"/>
  <c r="E46" i="37" s="1"/>
  <c r="G46" i="37" s="1"/>
  <c r="H46" i="37" s="1"/>
  <c r="E50" i="37" a="1"/>
  <c r="E50" i="37" s="1"/>
  <c r="G50" i="37" s="1"/>
  <c r="H50" i="37" s="1"/>
  <c r="E60" i="37" a="1"/>
  <c r="E60" i="37" s="1"/>
  <c r="G60" i="37" s="1"/>
  <c r="H60" i="37" s="1"/>
  <c r="E30" i="37" a="1"/>
  <c r="E30" i="37" s="1"/>
  <c r="G30" i="37" s="1"/>
  <c r="H30" i="37" s="1"/>
  <c r="E49" i="37" a="1"/>
  <c r="E49" i="37" s="1"/>
  <c r="G49" i="37" s="1"/>
  <c r="H49" i="37" s="1"/>
  <c r="E56" i="37" a="1"/>
  <c r="E56" i="37" s="1"/>
  <c r="G56" i="37" s="1"/>
  <c r="H56" i="37" s="1"/>
  <c r="E67" i="37" a="1"/>
  <c r="E67" i="37" s="1"/>
  <c r="G67" i="37" s="1"/>
  <c r="H67" i="37" s="1"/>
  <c r="E70" i="37" a="1"/>
  <c r="E70" i="37" s="1"/>
  <c r="G70" i="37" s="1"/>
  <c r="H70" i="37" s="1"/>
  <c r="E83" i="37" a="1"/>
  <c r="E83" i="37" s="1"/>
  <c r="G83" i="37" s="1"/>
  <c r="H83" i="37" s="1"/>
  <c r="E86" i="37" a="1"/>
  <c r="E86" i="37" s="1"/>
  <c r="G86" i="37" s="1"/>
  <c r="H86" i="37" s="1"/>
  <c r="E37" i="36" a="1"/>
  <c r="E37" i="36" s="1"/>
  <c r="G37" i="36" s="1"/>
  <c r="H37" i="36" s="1"/>
  <c r="E45" i="36" a="1"/>
  <c r="E45" i="36" s="1"/>
  <c r="G45" i="36" s="1"/>
  <c r="H45" i="36" s="1"/>
  <c r="E53" i="36" a="1"/>
  <c r="E53" i="36" s="1"/>
  <c r="G53" i="36" s="1"/>
  <c r="H53" i="36" s="1"/>
  <c r="E81" i="36" a="1"/>
  <c r="E81" i="36" s="1"/>
  <c r="G81" i="36" s="1"/>
  <c r="H81" i="36" s="1"/>
  <c r="E86" i="36" a="1"/>
  <c r="E86" i="36" s="1"/>
  <c r="G86" i="36" s="1"/>
  <c r="H86" i="36" s="1"/>
  <c r="E14" i="36" a="1"/>
  <c r="E14" i="36" s="1"/>
  <c r="G14" i="36" s="1"/>
  <c r="E18" i="36" a="1"/>
  <c r="E18" i="36" s="1"/>
  <c r="G18" i="36" s="1"/>
  <c r="H18" i="36" s="1"/>
  <c r="E22" i="36" a="1"/>
  <c r="E22" i="36" s="1"/>
  <c r="G22" i="36" s="1"/>
  <c r="H22" i="36" s="1"/>
  <c r="E26" i="36" a="1"/>
  <c r="E26" i="36" s="1"/>
  <c r="G26" i="36" s="1"/>
  <c r="H26" i="36" s="1"/>
  <c r="H10" i="36" s="1"/>
  <c r="E60" i="36" a="1"/>
  <c r="E60" i="36" s="1"/>
  <c r="G60" i="36" s="1"/>
  <c r="H60" i="36" s="1"/>
  <c r="E61" i="36" a="1"/>
  <c r="E61" i="36" s="1"/>
  <c r="G61" i="36" s="1"/>
  <c r="H61" i="36" s="1"/>
  <c r="E65" i="36" a="1"/>
  <c r="E65" i="36" s="1"/>
  <c r="G65" i="36" s="1"/>
  <c r="H65" i="36" s="1"/>
  <c r="E67" i="36" a="1"/>
  <c r="E67" i="36" s="1"/>
  <c r="G67" i="36" s="1"/>
  <c r="H67" i="36" s="1"/>
  <c r="E34" i="36" a="1"/>
  <c r="E34" i="36" s="1"/>
  <c r="G34" i="36" s="1"/>
  <c r="H34" i="36" s="1"/>
  <c r="E35" i="36" a="1"/>
  <c r="E35" i="36" s="1"/>
  <c r="G35" i="36" s="1"/>
  <c r="H35" i="36" s="1"/>
  <c r="E42" i="36" a="1"/>
  <c r="E42" i="36" s="1"/>
  <c r="G42" i="36" s="1"/>
  <c r="H42" i="36" s="1"/>
  <c r="E43" i="36" a="1"/>
  <c r="E43" i="36" s="1"/>
  <c r="G43" i="36" s="1"/>
  <c r="H43" i="36" s="1"/>
  <c r="E55" i="36" a="1"/>
  <c r="E55" i="36" s="1"/>
  <c r="G55" i="36" s="1"/>
  <c r="H55" i="36" s="1"/>
  <c r="E70" i="36" a="1"/>
  <c r="E70" i="36" s="1"/>
  <c r="G70" i="36" s="1"/>
  <c r="H70" i="36" s="1"/>
  <c r="E82" i="36" a="1"/>
  <c r="E82" i="36" s="1"/>
  <c r="G82" i="36" s="1"/>
  <c r="H82" i="36" s="1"/>
  <c r="E22" i="35" a="1"/>
  <c r="E22" i="35" s="1"/>
  <c r="G22" i="35" s="1"/>
  <c r="H22" i="35" s="1"/>
  <c r="E51" i="35" a="1"/>
  <c r="E51" i="35" s="1"/>
  <c r="G51" i="35" s="1"/>
  <c r="H51" i="35" s="1"/>
  <c r="E64" i="35" a="1"/>
  <c r="E64" i="35" s="1"/>
  <c r="G64" i="35" s="1"/>
  <c r="H64" i="35" s="1"/>
  <c r="E80" i="35" a="1"/>
  <c r="E80" i="35" s="1"/>
  <c r="G80" i="35" s="1"/>
  <c r="H80" i="35" s="1"/>
  <c r="E17" i="35" a="1"/>
  <c r="E17" i="35" s="1"/>
  <c r="G17" i="35" s="1"/>
  <c r="H17" i="35" s="1"/>
  <c r="E30" i="35" a="1"/>
  <c r="E30" i="35" s="1"/>
  <c r="G30" i="35" s="1"/>
  <c r="H30" i="35" s="1"/>
  <c r="E40" i="35" a="1"/>
  <c r="E40" i="35" s="1"/>
  <c r="G40" i="35" s="1"/>
  <c r="H40" i="35" s="1"/>
  <c r="E46" i="35" a="1"/>
  <c r="E46" i="35" s="1"/>
  <c r="G46" i="35" s="1"/>
  <c r="H46" i="35" s="1"/>
  <c r="E50" i="35" a="1"/>
  <c r="E50" i="35" s="1"/>
  <c r="G50" i="35" s="1"/>
  <c r="H50" i="35" s="1"/>
  <c r="E52" i="35" a="1"/>
  <c r="E52" i="35" s="1"/>
  <c r="G52" i="35" s="1"/>
  <c r="H52" i="35" s="1"/>
  <c r="E54" i="35" a="1"/>
  <c r="E54" i="35" s="1"/>
  <c r="G54" i="35" s="1"/>
  <c r="H54" i="35" s="1"/>
  <c r="E56" i="35" a="1"/>
  <c r="E56" i="35" s="1"/>
  <c r="G56" i="35" s="1"/>
  <c r="H56" i="35" s="1"/>
  <c r="E63" i="35" a="1"/>
  <c r="E63" i="35" s="1"/>
  <c r="G63" i="35" s="1"/>
  <c r="H63" i="35" s="1"/>
  <c r="E66" i="35" a="1"/>
  <c r="E66" i="35" s="1"/>
  <c r="G66" i="35" s="1"/>
  <c r="H66" i="35" s="1"/>
  <c r="E70" i="35" a="1"/>
  <c r="E70" i="35" s="1"/>
  <c r="G70" i="35" s="1"/>
  <c r="H70" i="35" s="1"/>
  <c r="E79" i="35" a="1"/>
  <c r="E79" i="35" s="1"/>
  <c r="G79" i="35" s="1"/>
  <c r="H79" i="35" s="1"/>
  <c r="E86" i="35" a="1"/>
  <c r="E86" i="35" s="1"/>
  <c r="G86" i="35" s="1"/>
  <c r="H86" i="35" s="1"/>
  <c r="E89" i="35" a="1"/>
  <c r="E89" i="35" s="1"/>
  <c r="G89" i="35" s="1"/>
  <c r="H89" i="35" s="1"/>
  <c r="E25" i="35" a="1"/>
  <c r="E25" i="35" s="1"/>
  <c r="G25" i="35" s="1"/>
  <c r="H25" i="35" s="1"/>
  <c r="G10" i="35" s="1"/>
  <c r="E37" i="35" a="1"/>
  <c r="E37" i="35" s="1"/>
  <c r="G37" i="35" s="1"/>
  <c r="H37" i="35" s="1"/>
  <c r="E41" i="35" a="1"/>
  <c r="E41" i="35" s="1"/>
  <c r="G41" i="35" s="1"/>
  <c r="H41" i="35" s="1"/>
  <c r="E45" i="35" a="1"/>
  <c r="E45" i="35" s="1"/>
  <c r="G45" i="35" s="1"/>
  <c r="H45" i="35" s="1"/>
  <c r="E49" i="35" a="1"/>
  <c r="E49" i="35" s="1"/>
  <c r="G49" i="35" s="1"/>
  <c r="H49" i="35" s="1"/>
  <c r="E55" i="35" a="1"/>
  <c r="E55" i="35" s="1"/>
  <c r="G55" i="35" s="1"/>
  <c r="H55" i="35" s="1"/>
  <c r="E69" i="35" a="1"/>
  <c r="E69" i="35" s="1"/>
  <c r="G69" i="35" s="1"/>
  <c r="H69" i="35" s="1"/>
  <c r="E71" i="35" a="1"/>
  <c r="E71" i="35" s="1"/>
  <c r="G71" i="35" s="1"/>
  <c r="H71" i="35" s="1"/>
  <c r="E88" i="35" a="1"/>
  <c r="E88" i="35" s="1"/>
  <c r="G88" i="35" s="1"/>
  <c r="H88" i="35" s="1"/>
  <c r="E14" i="34" a="1"/>
  <c r="E14" i="34" s="1"/>
  <c r="G14" i="34" s="1"/>
  <c r="H14" i="34" s="1"/>
  <c r="D10" i="34" s="1"/>
  <c r="E64" i="34" a="1"/>
  <c r="E64" i="34" s="1"/>
  <c r="G64" i="34" s="1"/>
  <c r="H64" i="34" s="1"/>
  <c r="E70" i="34" a="1"/>
  <c r="E70" i="34" s="1"/>
  <c r="G70" i="34" s="1"/>
  <c r="H70" i="34" s="1"/>
  <c r="E72" i="34" a="1"/>
  <c r="E72" i="34" s="1"/>
  <c r="G72" i="34" s="1"/>
  <c r="H72" i="34" s="1"/>
  <c r="E73" i="34" a="1"/>
  <c r="E73" i="34" s="1"/>
  <c r="G73" i="34" s="1"/>
  <c r="H73" i="34" s="1"/>
  <c r="E79" i="34" a="1"/>
  <c r="E79" i="34" s="1"/>
  <c r="G79" i="34" s="1"/>
  <c r="H79" i="34" s="1"/>
  <c r="E87" i="34" a="1"/>
  <c r="E87" i="34" s="1"/>
  <c r="G87" i="34" s="1"/>
  <c r="H87" i="34" s="1"/>
  <c r="E42" i="34" a="1"/>
  <c r="E42" i="34" s="1"/>
  <c r="G42" i="34" s="1"/>
  <c r="H42" i="34" s="1"/>
  <c r="E80" i="34" a="1"/>
  <c r="E80" i="34" s="1"/>
  <c r="G80" i="34" s="1"/>
  <c r="H80" i="34" s="1"/>
  <c r="E84" i="34" a="1"/>
  <c r="E84" i="34" s="1"/>
  <c r="G84" i="34" s="1"/>
  <c r="H84" i="34" s="1"/>
  <c r="E86" i="34" a="1"/>
  <c r="E86" i="34" s="1"/>
  <c r="G86" i="34" s="1"/>
  <c r="H86" i="34" s="1"/>
  <c r="E26" i="34" a="1"/>
  <c r="E26" i="34" s="1"/>
  <c r="G26" i="34" s="1"/>
  <c r="H26" i="34" s="1"/>
  <c r="H10" i="34" s="1"/>
  <c r="E30" i="34" a="1"/>
  <c r="E30" i="34" s="1"/>
  <c r="G30" i="34" s="1"/>
  <c r="H30" i="34" s="1"/>
  <c r="E44" i="34" a="1"/>
  <c r="E44" i="34" s="1"/>
  <c r="G44" i="34" s="1"/>
  <c r="H44" i="34" s="1"/>
  <c r="E17" i="34" a="1"/>
  <c r="E17" i="34" s="1"/>
  <c r="G17" i="34" s="1"/>
  <c r="H17" i="34" s="1"/>
  <c r="E20" i="34" a="1"/>
  <c r="E20" i="34" s="1"/>
  <c r="G20" i="34" s="1"/>
  <c r="H20" i="34" s="1"/>
  <c r="E50" i="34" a="1"/>
  <c r="E50" i="34" s="1"/>
  <c r="G50" i="34" s="1"/>
  <c r="H50" i="34" s="1"/>
  <c r="E77" i="34" a="1"/>
  <c r="E77" i="34" s="1"/>
  <c r="G77" i="34" s="1"/>
  <c r="H77" i="34" s="1"/>
  <c r="E82" i="34" a="1"/>
  <c r="E82" i="34" s="1"/>
  <c r="G82" i="34" s="1"/>
  <c r="H82" i="34" s="1"/>
  <c r="E32" i="32" a="1"/>
  <c r="E32" i="32" s="1"/>
  <c r="G32" i="32" s="1"/>
  <c r="H32" i="32" s="1"/>
  <c r="E14" i="32" a="1"/>
  <c r="E14" i="32" s="1"/>
  <c r="G14" i="32" s="1"/>
  <c r="E29" i="32" a="1"/>
  <c r="E29" i="32" s="1"/>
  <c r="G29" i="32" s="1"/>
  <c r="H29" i="32" s="1"/>
  <c r="E52" i="32" a="1"/>
  <c r="E52" i="32" s="1"/>
  <c r="G52" i="32" s="1"/>
  <c r="H52" i="32" s="1"/>
  <c r="E55" i="32" a="1"/>
  <c r="E55" i="32" s="1"/>
  <c r="G55" i="32" s="1"/>
  <c r="H55" i="32" s="1"/>
  <c r="E60" i="32" a="1"/>
  <c r="E60" i="32" s="1"/>
  <c r="G60" i="32" s="1"/>
  <c r="H60" i="32" s="1"/>
  <c r="E63" i="32" a="1"/>
  <c r="E63" i="32" s="1"/>
  <c r="G63" i="32" s="1"/>
  <c r="H63" i="32" s="1"/>
  <c r="E67" i="32" a="1"/>
  <c r="E67" i="32" s="1"/>
  <c r="G67" i="32" s="1"/>
  <c r="H67" i="32" s="1"/>
  <c r="E69" i="32" a="1"/>
  <c r="E69" i="32" s="1"/>
  <c r="G69" i="32" s="1"/>
  <c r="H69" i="32" s="1"/>
  <c r="E72" i="32" a="1"/>
  <c r="E72" i="32" s="1"/>
  <c r="G72" i="32" s="1"/>
  <c r="H72" i="32" s="1"/>
  <c r="E75" i="32" a="1"/>
  <c r="E75" i="32" s="1"/>
  <c r="G75" i="32" s="1"/>
  <c r="H75" i="32" s="1"/>
  <c r="E76" i="32" a="1"/>
  <c r="E76" i="32" s="1"/>
  <c r="G76" i="32" s="1"/>
  <c r="H76" i="32" s="1"/>
  <c r="E87" i="32" a="1"/>
  <c r="E87" i="32" s="1"/>
  <c r="G87" i="32" s="1"/>
  <c r="H87" i="32" s="1"/>
  <c r="E22" i="32" a="1"/>
  <c r="E22" i="32" s="1"/>
  <c r="G22" i="32" s="1"/>
  <c r="H22" i="32" s="1"/>
  <c r="E26" i="32" a="1"/>
  <c r="E26" i="32" s="1"/>
  <c r="G26" i="32" s="1"/>
  <c r="H26" i="32" s="1"/>
  <c r="H10" i="32" s="1"/>
  <c r="E33" i="32" a="1"/>
  <c r="E33" i="32" s="1"/>
  <c r="G33" i="32" s="1"/>
  <c r="H33" i="32" s="1"/>
  <c r="E36" i="32" a="1"/>
  <c r="E36" i="32" s="1"/>
  <c r="G36" i="32" s="1"/>
  <c r="H36" i="32" s="1"/>
  <c r="E51" i="32" a="1"/>
  <c r="E51" i="32" s="1"/>
  <c r="G51" i="32" s="1"/>
  <c r="H51" i="32" s="1"/>
  <c r="E59" i="32" a="1"/>
  <c r="E59" i="32" s="1"/>
  <c r="G59" i="32" s="1"/>
  <c r="H59" i="32" s="1"/>
  <c r="E66" i="32" a="1"/>
  <c r="E66" i="32" s="1"/>
  <c r="G66" i="32" s="1"/>
  <c r="H66" i="32" s="1"/>
  <c r="E71" i="32" a="1"/>
  <c r="E71" i="32" s="1"/>
  <c r="G71" i="32" s="1"/>
  <c r="H71" i="32" s="1"/>
  <c r="E80" i="32" a="1"/>
  <c r="E80" i="32" s="1"/>
  <c r="G80" i="32" s="1"/>
  <c r="H80" i="32" s="1"/>
  <c r="E81" i="32" a="1"/>
  <c r="E81" i="32" s="1"/>
  <c r="G81" i="32" s="1"/>
  <c r="H81" i="32" s="1"/>
  <c r="E85" i="32" a="1"/>
  <c r="E85" i="32" s="1"/>
  <c r="G85" i="32" s="1"/>
  <c r="H85" i="32" s="1"/>
  <c r="E57" i="32" a="1"/>
  <c r="E57" i="32" s="1"/>
  <c r="G57" i="32" s="1"/>
  <c r="H57" i="32" s="1"/>
  <c r="E58" i="32" a="1"/>
  <c r="E58" i="32" s="1"/>
  <c r="G58" i="32" s="1"/>
  <c r="H58" i="32" s="1"/>
  <c r="E65" i="32" a="1"/>
  <c r="E65" i="32" s="1"/>
  <c r="G65" i="32" s="1"/>
  <c r="H65" i="32" s="1"/>
  <c r="E77" i="32" a="1"/>
  <c r="E77" i="32" s="1"/>
  <c r="G77" i="32" s="1"/>
  <c r="H77" i="32" s="1"/>
  <c r="E82" i="32" a="1"/>
  <c r="E82" i="32" s="1"/>
  <c r="G82" i="32" s="1"/>
  <c r="H82" i="32" s="1"/>
  <c r="E7" i="49" a="1"/>
  <c r="E7" i="49" s="1"/>
  <c r="C7" i="49" a="1"/>
  <c r="C7" i="49" s="1"/>
  <c r="F7" i="49" a="1"/>
  <c r="F7" i="49" s="1"/>
  <c r="H52" i="39"/>
  <c r="E86" i="39" a="1"/>
  <c r="E86" i="39" s="1"/>
  <c r="G86" i="39" s="1"/>
  <c r="H86" i="39" s="1"/>
  <c r="E22" i="39" a="1"/>
  <c r="E22" i="39" s="1"/>
  <c r="G22" i="39" s="1"/>
  <c r="H22" i="39" s="1"/>
  <c r="E26" i="39" a="1"/>
  <c r="E26" i="39" s="1"/>
  <c r="G26" i="39" s="1"/>
  <c r="H26" i="39" s="1"/>
  <c r="H10" i="39" s="1"/>
  <c r="E36" i="39" a="1"/>
  <c r="E36" i="39" s="1"/>
  <c r="G36" i="39" s="1"/>
  <c r="H36" i="39" s="1"/>
  <c r="E47" i="39" a="1"/>
  <c r="E47" i="39" s="1"/>
  <c r="G47" i="39" s="1"/>
  <c r="H47" i="39" s="1"/>
  <c r="E48" i="39" a="1"/>
  <c r="E48" i="39" s="1"/>
  <c r="G48" i="39" s="1"/>
  <c r="H48" i="39" s="1"/>
  <c r="E57" i="39" a="1"/>
  <c r="E57" i="39" s="1"/>
  <c r="G57" i="39" s="1"/>
  <c r="H57" i="39" s="1"/>
  <c r="E58" i="39" a="1"/>
  <c r="E58" i="39" s="1"/>
  <c r="G58" i="39" s="1"/>
  <c r="H58" i="39" s="1"/>
  <c r="E65" i="39" a="1"/>
  <c r="E65" i="39" s="1"/>
  <c r="G65" i="39" s="1"/>
  <c r="H65" i="39" s="1"/>
  <c r="E76" i="39" a="1"/>
  <c r="E76" i="39" s="1"/>
  <c r="G76" i="39" s="1"/>
  <c r="H76" i="39" s="1"/>
  <c r="E81" i="39" a="1"/>
  <c r="E81" i="39" s="1"/>
  <c r="G81" i="39" s="1"/>
  <c r="H81" i="39" s="1"/>
  <c r="E21" i="39" a="1"/>
  <c r="E21" i="39" s="1"/>
  <c r="G21" i="39" s="1"/>
  <c r="H21" i="39" s="1"/>
  <c r="E25" i="39" a="1"/>
  <c r="E25" i="39" s="1"/>
  <c r="G25" i="39" s="1"/>
  <c r="H25" i="39" s="1"/>
  <c r="G10" i="39" s="1"/>
  <c r="E28" i="39" a="1"/>
  <c r="E28" i="39" s="1"/>
  <c r="G28" i="39" s="1"/>
  <c r="H28" i="39" s="1"/>
  <c r="K10" i="39" s="1"/>
  <c r="E30" i="39" a="1"/>
  <c r="E30" i="39" s="1"/>
  <c r="G30" i="39" s="1"/>
  <c r="H30" i="39" s="1"/>
  <c r="E38" i="39" a="1"/>
  <c r="E38" i="39" s="1"/>
  <c r="G38" i="39" s="1"/>
  <c r="H38" i="39" s="1"/>
  <c r="E39" i="39" a="1"/>
  <c r="E39" i="39" s="1"/>
  <c r="G39" i="39" s="1"/>
  <c r="H39" i="39" s="1"/>
  <c r="E40" i="39" a="1"/>
  <c r="E40" i="39" s="1"/>
  <c r="G40" i="39" s="1"/>
  <c r="H40" i="39" s="1"/>
  <c r="E43" i="39" a="1"/>
  <c r="E43" i="39" s="1"/>
  <c r="G43" i="39" s="1"/>
  <c r="H43" i="39" s="1"/>
  <c r="E7" i="46" a="1"/>
  <c r="E7" i="46" s="1"/>
  <c r="B7" i="46" a="1"/>
  <c r="B7" i="46" s="1"/>
  <c r="D7" i="46" a="1"/>
  <c r="D7" i="46" s="1"/>
  <c r="F7" i="46" a="1"/>
  <c r="F7" i="46" s="1"/>
  <c r="C7" i="46" a="1"/>
  <c r="C7" i="46" s="1"/>
  <c r="E36" i="38" a="1"/>
  <c r="E36" i="38" s="1"/>
  <c r="G36" i="38" s="1"/>
  <c r="H36" i="38" s="1"/>
  <c r="E38" i="38" a="1"/>
  <c r="E38" i="38" s="1"/>
  <c r="G38" i="38" s="1"/>
  <c r="H38" i="38" s="1"/>
  <c r="E44" i="38" a="1"/>
  <c r="E44" i="38" s="1"/>
  <c r="G44" i="38" s="1"/>
  <c r="H44" i="38" s="1"/>
  <c r="E47" i="38" a="1"/>
  <c r="E47" i="38" s="1"/>
  <c r="G47" i="38" s="1"/>
  <c r="H47" i="38" s="1"/>
  <c r="E61" i="38" a="1"/>
  <c r="E61" i="38" s="1"/>
  <c r="G61" i="38" s="1"/>
  <c r="H61" i="38" s="1"/>
  <c r="E62" i="38" a="1"/>
  <c r="E62" i="38" s="1"/>
  <c r="G62" i="38" s="1"/>
  <c r="H62" i="38" s="1"/>
  <c r="E68" i="38" a="1"/>
  <c r="E68" i="38" s="1"/>
  <c r="G68" i="38" s="1"/>
  <c r="H68" i="38" s="1"/>
  <c r="E73" i="38" a="1"/>
  <c r="E73" i="38" s="1"/>
  <c r="G73" i="38" s="1"/>
  <c r="H73" i="38" s="1"/>
  <c r="E84" i="38" a="1"/>
  <c r="E84" i="38" s="1"/>
  <c r="G84" i="38" s="1"/>
  <c r="H84" i="38" s="1"/>
  <c r="E40" i="38" a="1"/>
  <c r="E40" i="38" s="1"/>
  <c r="G40" i="38" s="1"/>
  <c r="H40" i="38" s="1"/>
  <c r="E48" i="38" a="1"/>
  <c r="E48" i="38" s="1"/>
  <c r="G48" i="38" s="1"/>
  <c r="H48" i="38" s="1"/>
  <c r="E15" i="38" a="1"/>
  <c r="E15" i="38" s="1"/>
  <c r="G15" i="38" s="1"/>
  <c r="H15" i="38" s="1"/>
  <c r="E19" i="38" a="1"/>
  <c r="E19" i="38" s="1"/>
  <c r="G19" i="38" s="1"/>
  <c r="H19" i="38" s="1"/>
  <c r="E23" i="38" a="1"/>
  <c r="E23" i="38" s="1"/>
  <c r="G23" i="38" s="1"/>
  <c r="H23" i="38" s="1"/>
  <c r="E10" i="38" s="1"/>
  <c r="E34" i="38" a="1"/>
  <c r="E34" i="38" s="1"/>
  <c r="G34" i="38" s="1"/>
  <c r="H34" i="38" s="1"/>
  <c r="E53" i="38" a="1"/>
  <c r="E53" i="38" s="1"/>
  <c r="G53" i="38" s="1"/>
  <c r="H53" i="38" s="1"/>
  <c r="E57" i="38" a="1"/>
  <c r="E57" i="38" s="1"/>
  <c r="G57" i="38" s="1"/>
  <c r="H57" i="38" s="1"/>
  <c r="E58" i="38" a="1"/>
  <c r="E58" i="38" s="1"/>
  <c r="G58" i="38" s="1"/>
  <c r="H58" i="38" s="1"/>
  <c r="E65" i="38" a="1"/>
  <c r="E65" i="38" s="1"/>
  <c r="G65" i="38" s="1"/>
  <c r="H65" i="38" s="1"/>
  <c r="E76" i="38" a="1"/>
  <c r="E76" i="38" s="1"/>
  <c r="G76" i="38" s="1"/>
  <c r="H76" i="38" s="1"/>
  <c r="E81" i="38" a="1"/>
  <c r="E81" i="38" s="1"/>
  <c r="G81" i="38" s="1"/>
  <c r="H81" i="38" s="1"/>
  <c r="E39" i="42" a="1"/>
  <c r="E39" i="42" s="1"/>
  <c r="G39" i="42" s="1"/>
  <c r="H39" i="42" s="1"/>
  <c r="E41" i="42" a="1"/>
  <c r="E41" i="42" s="1"/>
  <c r="G41" i="42" s="1"/>
  <c r="H41" i="42" s="1"/>
  <c r="E43" i="42" a="1"/>
  <c r="E43" i="42" s="1"/>
  <c r="G43" i="42" s="1"/>
  <c r="H43" i="42" s="1"/>
  <c r="E45" i="42" a="1"/>
  <c r="E45" i="42" s="1"/>
  <c r="G45" i="42" s="1"/>
  <c r="H45" i="42" s="1"/>
  <c r="E47" i="42" a="1"/>
  <c r="E47" i="42" s="1"/>
  <c r="G47" i="42" s="1"/>
  <c r="H47" i="42" s="1"/>
  <c r="E49" i="42" a="1"/>
  <c r="E49" i="42" s="1"/>
  <c r="G49" i="42" s="1"/>
  <c r="H49" i="42" s="1"/>
  <c r="E61" i="42" a="1"/>
  <c r="E61" i="42" s="1"/>
  <c r="G61" i="42" s="1"/>
  <c r="H61" i="42" s="1"/>
  <c r="E62" i="42" a="1"/>
  <c r="E62" i="42" s="1"/>
  <c r="G62" i="42" s="1"/>
  <c r="H62" i="42" s="1"/>
  <c r="E68" i="42" a="1"/>
  <c r="E68" i="42" s="1"/>
  <c r="G68" i="42" s="1"/>
  <c r="H68" i="42" s="1"/>
  <c r="E73" i="42" a="1"/>
  <c r="E73" i="42" s="1"/>
  <c r="G73" i="42" s="1"/>
  <c r="H73" i="42" s="1"/>
  <c r="E84" i="42" a="1"/>
  <c r="E84" i="42" s="1"/>
  <c r="G84" i="42" s="1"/>
  <c r="H84" i="42" s="1"/>
  <c r="E40" i="42" a="1"/>
  <c r="E40" i="42" s="1"/>
  <c r="G40" i="42" s="1"/>
  <c r="H40" i="42" s="1"/>
  <c r="E44" i="42" a="1"/>
  <c r="E44" i="42" s="1"/>
  <c r="G44" i="42" s="1"/>
  <c r="H44" i="42" s="1"/>
  <c r="E48" i="42" a="1"/>
  <c r="E48" i="42" s="1"/>
  <c r="G48" i="42" s="1"/>
  <c r="H48" i="42" s="1"/>
  <c r="E52" i="42" a="1"/>
  <c r="E52" i="42" s="1"/>
  <c r="G52" i="42" s="1"/>
  <c r="E53" i="42" a="1"/>
  <c r="E53" i="42" s="1"/>
  <c r="G53" i="42" s="1"/>
  <c r="H53" i="42" s="1"/>
  <c r="E54" i="42" a="1"/>
  <c r="E54" i="42" s="1"/>
  <c r="G54" i="42" s="1"/>
  <c r="H54" i="42" s="1"/>
  <c r="E57" i="42" a="1"/>
  <c r="E57" i="42" s="1"/>
  <c r="G57" i="42" s="1"/>
  <c r="H57" i="42" s="1"/>
  <c r="E86" i="42" a="1"/>
  <c r="E86" i="42" s="1"/>
  <c r="G86" i="42" s="1"/>
  <c r="H86" i="42" s="1"/>
  <c r="E65" i="42" a="1"/>
  <c r="E65" i="42" s="1"/>
  <c r="G65" i="42" s="1"/>
  <c r="H65" i="42" s="1"/>
  <c r="E36" i="37" a="1"/>
  <c r="E36" i="37" s="1"/>
  <c r="G36" i="37" s="1"/>
  <c r="H36" i="37" s="1"/>
  <c r="E47" i="37" a="1"/>
  <c r="E47" i="37" s="1"/>
  <c r="G47" i="37" s="1"/>
  <c r="H47" i="37" s="1"/>
  <c r="E65" i="37" a="1"/>
  <c r="E65" i="37" s="1"/>
  <c r="G65" i="37" s="1"/>
  <c r="H65" i="37" s="1"/>
  <c r="E76" i="37" a="1"/>
  <c r="E76" i="37" s="1"/>
  <c r="G76" i="37" s="1"/>
  <c r="H76" i="37" s="1"/>
  <c r="E81" i="37" a="1"/>
  <c r="E81" i="37" s="1"/>
  <c r="G81" i="37" s="1"/>
  <c r="H81" i="37" s="1"/>
  <c r="E37" i="37" a="1"/>
  <c r="E37" i="37" s="1"/>
  <c r="G37" i="37" s="1"/>
  <c r="H37" i="37" s="1"/>
  <c r="E40" i="37" a="1"/>
  <c r="E40" i="37" s="1"/>
  <c r="G40" i="37" s="1"/>
  <c r="H40" i="37" s="1"/>
  <c r="E42" i="37" a="1"/>
  <c r="E42" i="37" s="1"/>
  <c r="G42" i="37" s="1"/>
  <c r="H42" i="37" s="1"/>
  <c r="E48" i="37" a="1"/>
  <c r="E48" i="37" s="1"/>
  <c r="G48" i="37" s="1"/>
  <c r="H48" i="37" s="1"/>
  <c r="E52" i="37" a="1"/>
  <c r="E52" i="37" s="1"/>
  <c r="G52" i="37" s="1"/>
  <c r="E53" i="37" a="1"/>
  <c r="E53" i="37" s="1"/>
  <c r="G53" i="37" s="1"/>
  <c r="H53" i="37" s="1"/>
  <c r="E57" i="37" a="1"/>
  <c r="E57" i="37" s="1"/>
  <c r="G57" i="37" s="1"/>
  <c r="H57" i="37" s="1"/>
  <c r="E15" i="37" a="1"/>
  <c r="E15" i="37" s="1"/>
  <c r="G15" i="37" s="1"/>
  <c r="H15" i="37" s="1"/>
  <c r="E19" i="37" a="1"/>
  <c r="E19" i="37" s="1"/>
  <c r="G19" i="37" s="1"/>
  <c r="H19" i="37" s="1"/>
  <c r="E23" i="37" a="1"/>
  <c r="E23" i="37" s="1"/>
  <c r="G23" i="37" s="1"/>
  <c r="H23" i="37" s="1"/>
  <c r="E10" i="37" s="1"/>
  <c r="E27" i="37" a="1"/>
  <c r="E27" i="37" s="1"/>
  <c r="G27" i="37" s="1"/>
  <c r="H27" i="37" s="1"/>
  <c r="J10" i="37" s="1"/>
  <c r="E31" i="37" a="1"/>
  <c r="E31" i="37" s="1"/>
  <c r="G31" i="37" s="1"/>
  <c r="H31" i="37" s="1"/>
  <c r="E41" i="37" a="1"/>
  <c r="E41" i="37" s="1"/>
  <c r="G41" i="37" s="1"/>
  <c r="H41" i="37" s="1"/>
  <c r="E44" i="37" a="1"/>
  <c r="E44" i="37" s="1"/>
  <c r="G44" i="37" s="1"/>
  <c r="H44" i="37" s="1"/>
  <c r="E54" i="37" a="1"/>
  <c r="E54" i="37" s="1"/>
  <c r="G54" i="37" s="1"/>
  <c r="H54" i="37" s="1"/>
  <c r="E58" i="37" a="1"/>
  <c r="E58" i="37" s="1"/>
  <c r="G58" i="37" s="1"/>
  <c r="H58" i="37" s="1"/>
  <c r="E61" i="37" a="1"/>
  <c r="E61" i="37" s="1"/>
  <c r="G61" i="37" s="1"/>
  <c r="H61" i="37" s="1"/>
  <c r="E62" i="37" a="1"/>
  <c r="E62" i="37" s="1"/>
  <c r="G62" i="37" s="1"/>
  <c r="H62" i="37" s="1"/>
  <c r="E68" i="37" a="1"/>
  <c r="E68" i="37" s="1"/>
  <c r="G68" i="37" s="1"/>
  <c r="H68" i="37" s="1"/>
  <c r="E73" i="37" a="1"/>
  <c r="E73" i="37" s="1"/>
  <c r="G73" i="37" s="1"/>
  <c r="H73" i="37" s="1"/>
  <c r="E84" i="37" a="1"/>
  <c r="E84" i="37" s="1"/>
  <c r="G84" i="37" s="1"/>
  <c r="H84" i="37" s="1"/>
  <c r="E34" i="37" a="1"/>
  <c r="E34" i="37" s="1"/>
  <c r="G34" i="37" s="1"/>
  <c r="H34" i="37" s="1"/>
  <c r="E17" i="36" a="1"/>
  <c r="E17" i="36" s="1"/>
  <c r="G17" i="36" s="1"/>
  <c r="H17" i="36" s="1"/>
  <c r="E21" i="36" a="1"/>
  <c r="E21" i="36" s="1"/>
  <c r="G21" i="36" s="1"/>
  <c r="H21" i="36" s="1"/>
  <c r="E25" i="36" a="1"/>
  <c r="E25" i="36" s="1"/>
  <c r="G25" i="36" s="1"/>
  <c r="H25" i="36" s="1"/>
  <c r="G10" i="36" s="1"/>
  <c r="E31" i="36" a="1"/>
  <c r="E31" i="36" s="1"/>
  <c r="G31" i="36" s="1"/>
  <c r="H31" i="36" s="1"/>
  <c r="E40" i="36" a="1"/>
  <c r="E40" i="36" s="1"/>
  <c r="G40" i="36" s="1"/>
  <c r="H40" i="36" s="1"/>
  <c r="E41" i="36" a="1"/>
  <c r="E41" i="36" s="1"/>
  <c r="G41" i="36" s="1"/>
  <c r="H41" i="36" s="1"/>
  <c r="E47" i="36" a="1"/>
  <c r="E47" i="36" s="1"/>
  <c r="G47" i="36" s="1"/>
  <c r="H47" i="36" s="1"/>
  <c r="E57" i="36" a="1"/>
  <c r="E57" i="36" s="1"/>
  <c r="G57" i="36" s="1"/>
  <c r="H57" i="36" s="1"/>
  <c r="E73" i="36" a="1"/>
  <c r="E73" i="36" s="1"/>
  <c r="G73" i="36" s="1"/>
  <c r="H73" i="36" s="1"/>
  <c r="E75" i="36" a="1"/>
  <c r="E75" i="36" s="1"/>
  <c r="G75" i="36" s="1"/>
  <c r="H75" i="36" s="1"/>
  <c r="E16" i="36" a="1"/>
  <c r="E16" i="36" s="1"/>
  <c r="G16" i="36" s="1"/>
  <c r="H16" i="36" s="1"/>
  <c r="E20" i="36" a="1"/>
  <c r="E20" i="36" s="1"/>
  <c r="G20" i="36" s="1"/>
  <c r="H20" i="36" s="1"/>
  <c r="E24" i="36" a="1"/>
  <c r="E24" i="36" s="1"/>
  <c r="G24" i="36" s="1"/>
  <c r="H24" i="36" s="1"/>
  <c r="F10" i="36" s="1"/>
  <c r="E28" i="36" a="1"/>
  <c r="E28" i="36" s="1"/>
  <c r="G28" i="36" s="1"/>
  <c r="H28" i="36" s="1"/>
  <c r="K10" i="36" s="1"/>
  <c r="E44" i="36" a="1"/>
  <c r="E44" i="36" s="1"/>
  <c r="G44" i="36" s="1"/>
  <c r="H44" i="36" s="1"/>
  <c r="E54" i="36" a="1"/>
  <c r="E54" i="36" s="1"/>
  <c r="G54" i="36" s="1"/>
  <c r="H54" i="36" s="1"/>
  <c r="E84" i="36" a="1"/>
  <c r="E84" i="36" s="1"/>
  <c r="G84" i="36" s="1"/>
  <c r="H84" i="36" s="1"/>
  <c r="E85" i="36" a="1"/>
  <c r="E85" i="36" s="1"/>
  <c r="G85" i="36" s="1"/>
  <c r="H85" i="36" s="1"/>
  <c r="E32" i="36" a="1"/>
  <c r="E32" i="36" s="1"/>
  <c r="G32" i="36" s="1"/>
  <c r="H32" i="36" s="1"/>
  <c r="E33" i="36" a="1"/>
  <c r="E33" i="36" s="1"/>
  <c r="G33" i="36" s="1"/>
  <c r="H33" i="36" s="1"/>
  <c r="E39" i="36" a="1"/>
  <c r="E39" i="36" s="1"/>
  <c r="G39" i="36" s="1"/>
  <c r="H39" i="36" s="1"/>
  <c r="E48" i="36" a="1"/>
  <c r="E48" i="36" s="1"/>
  <c r="G48" i="36" s="1"/>
  <c r="H48" i="36" s="1"/>
  <c r="E49" i="36" a="1"/>
  <c r="E49" i="36" s="1"/>
  <c r="G49" i="36" s="1"/>
  <c r="H49" i="36" s="1"/>
  <c r="E58" i="36" a="1"/>
  <c r="E58" i="36" s="1"/>
  <c r="G58" i="36" s="1"/>
  <c r="H58" i="36" s="1"/>
  <c r="E59" i="36" a="1"/>
  <c r="E59" i="36" s="1"/>
  <c r="G59" i="36" s="1"/>
  <c r="H59" i="36" s="1"/>
  <c r="E74" i="36" a="1"/>
  <c r="E74" i="36" s="1"/>
  <c r="G74" i="36" s="1"/>
  <c r="H74" i="36" s="1"/>
  <c r="E76" i="36" a="1"/>
  <c r="E76" i="36" s="1"/>
  <c r="G76" i="36" s="1"/>
  <c r="H76" i="36" s="1"/>
  <c r="E77" i="36" a="1"/>
  <c r="E77" i="36" s="1"/>
  <c r="G77" i="36" s="1"/>
  <c r="H77" i="36" s="1"/>
  <c r="E15" i="35" a="1"/>
  <c r="E15" i="35" s="1"/>
  <c r="G15" i="35" s="1"/>
  <c r="H15" i="35" s="1"/>
  <c r="E20" i="35" a="1"/>
  <c r="E20" i="35" s="1"/>
  <c r="G20" i="35" s="1"/>
  <c r="H20" i="35" s="1"/>
  <c r="E23" i="35" a="1"/>
  <c r="E23" i="35" s="1"/>
  <c r="G23" i="35" s="1"/>
  <c r="H23" i="35" s="1"/>
  <c r="E10" i="35" s="1"/>
  <c r="E28" i="35" a="1"/>
  <c r="E28" i="35" s="1"/>
  <c r="G28" i="35" s="1"/>
  <c r="H28" i="35" s="1"/>
  <c r="K10" i="35" s="1"/>
  <c r="E31" i="35" a="1"/>
  <c r="E31" i="35" s="1"/>
  <c r="G31" i="35" s="1"/>
  <c r="H31" i="35" s="1"/>
  <c r="E42" i="35" a="1"/>
  <c r="E42" i="35" s="1"/>
  <c r="G42" i="35" s="1"/>
  <c r="H42" i="35" s="1"/>
  <c r="E43" i="35" a="1"/>
  <c r="E43" i="35" s="1"/>
  <c r="G43" i="35" s="1"/>
  <c r="H43" i="35" s="1"/>
  <c r="E44" i="35" a="1"/>
  <c r="E44" i="35" s="1"/>
  <c r="G44" i="35" s="1"/>
  <c r="H44" i="35" s="1"/>
  <c r="E47" i="35" a="1"/>
  <c r="E47" i="35" s="1"/>
  <c r="G47" i="35" s="1"/>
  <c r="H47" i="35" s="1"/>
  <c r="E61" i="35" a="1"/>
  <c r="E61" i="35" s="1"/>
  <c r="G61" i="35" s="1"/>
  <c r="H61" i="35" s="1"/>
  <c r="E62" i="35" a="1"/>
  <c r="E62" i="35" s="1"/>
  <c r="G62" i="35" s="1"/>
  <c r="H62" i="35" s="1"/>
  <c r="E68" i="35" a="1"/>
  <c r="E68" i="35" s="1"/>
  <c r="G68" i="35" s="1"/>
  <c r="H68" i="35" s="1"/>
  <c r="E73" i="35" a="1"/>
  <c r="E73" i="35" s="1"/>
  <c r="G73" i="35" s="1"/>
  <c r="H73" i="35" s="1"/>
  <c r="E84" i="35" a="1"/>
  <c r="E84" i="35" s="1"/>
  <c r="G84" i="35" s="1"/>
  <c r="H84" i="35" s="1"/>
  <c r="E18" i="35" a="1"/>
  <c r="E18" i="35" s="1"/>
  <c r="G18" i="35" s="1"/>
  <c r="H18" i="35" s="1"/>
  <c r="E26" i="35" a="1"/>
  <c r="E26" i="35" s="1"/>
  <c r="G26" i="35" s="1"/>
  <c r="H26" i="35" s="1"/>
  <c r="H10" i="35" s="1"/>
  <c r="E34" i="35" a="1"/>
  <c r="E34" i="35" s="1"/>
  <c r="G34" i="35" s="1"/>
  <c r="H34" i="35" s="1"/>
  <c r="E48" i="35" a="1"/>
  <c r="E48" i="35" s="1"/>
  <c r="G48" i="35" s="1"/>
  <c r="H48" i="35" s="1"/>
  <c r="E16" i="35" a="1"/>
  <c r="E16" i="35" s="1"/>
  <c r="G16" i="35" s="1"/>
  <c r="H16" i="35" s="1"/>
  <c r="E19" i="35" a="1"/>
  <c r="E19" i="35" s="1"/>
  <c r="G19" i="35" s="1"/>
  <c r="H19" i="35" s="1"/>
  <c r="E24" i="35" a="1"/>
  <c r="E24" i="35" s="1"/>
  <c r="G24" i="35" s="1"/>
  <c r="H24" i="35" s="1"/>
  <c r="F10" i="35" s="1"/>
  <c r="E27" i="35" a="1"/>
  <c r="E27" i="35" s="1"/>
  <c r="G27" i="35" s="1"/>
  <c r="H27" i="35" s="1"/>
  <c r="J10" i="35" s="1"/>
  <c r="E32" i="35" a="1"/>
  <c r="E32" i="35" s="1"/>
  <c r="G32" i="35" s="1"/>
  <c r="H32" i="35" s="1"/>
  <c r="E36" i="35" a="1"/>
  <c r="E36" i="35" s="1"/>
  <c r="G36" i="35" s="1"/>
  <c r="H36" i="35" s="1"/>
  <c r="E38" i="35" a="1"/>
  <c r="E38" i="35" s="1"/>
  <c r="G38" i="35" s="1"/>
  <c r="H38" i="35" s="1"/>
  <c r="E53" i="35" a="1"/>
  <c r="E53" i="35" s="1"/>
  <c r="G53" i="35" s="1"/>
  <c r="H53" i="35" s="1"/>
  <c r="E57" i="35" a="1"/>
  <c r="E57" i="35" s="1"/>
  <c r="G57" i="35" s="1"/>
  <c r="H57" i="35" s="1"/>
  <c r="E58" i="35" a="1"/>
  <c r="E58" i="35" s="1"/>
  <c r="G58" i="35" s="1"/>
  <c r="H58" i="35" s="1"/>
  <c r="E65" i="35" a="1"/>
  <c r="E65" i="35" s="1"/>
  <c r="G65" i="35" s="1"/>
  <c r="H65" i="35" s="1"/>
  <c r="E76" i="35" a="1"/>
  <c r="E76" i="35" s="1"/>
  <c r="G76" i="35" s="1"/>
  <c r="H76" i="35" s="1"/>
  <c r="E81" i="35" a="1"/>
  <c r="E81" i="35" s="1"/>
  <c r="G81" i="35" s="1"/>
  <c r="H81" i="35" s="1"/>
  <c r="H52" i="34"/>
  <c r="E24" i="34" a="1"/>
  <c r="E24" i="34" s="1"/>
  <c r="G24" i="34" s="1"/>
  <c r="H24" i="34" s="1"/>
  <c r="F10" i="34" s="1"/>
  <c r="E31" i="34" a="1"/>
  <c r="E31" i="34" s="1"/>
  <c r="G31" i="34" s="1"/>
  <c r="H31" i="34" s="1"/>
  <c r="E32" i="34" a="1"/>
  <c r="E32" i="34" s="1"/>
  <c r="G32" i="34" s="1"/>
  <c r="H32" i="34" s="1"/>
  <c r="E34" i="34" a="1"/>
  <c r="E34" i="34" s="1"/>
  <c r="G34" i="34" s="1"/>
  <c r="H34" i="34" s="1"/>
  <c r="E35" i="34" a="1"/>
  <c r="E35" i="34" s="1"/>
  <c r="G35" i="34" s="1"/>
  <c r="H35" i="34" s="1"/>
  <c r="E36" i="34" a="1"/>
  <c r="E36" i="34" s="1"/>
  <c r="G36" i="34" s="1"/>
  <c r="H36" i="34" s="1"/>
  <c r="E38" i="34" a="1"/>
  <c r="E38" i="34" s="1"/>
  <c r="G38" i="34" s="1"/>
  <c r="H38" i="34" s="1"/>
  <c r="E39" i="34" a="1"/>
  <c r="E39" i="34" s="1"/>
  <c r="G39" i="34" s="1"/>
  <c r="H39" i="34" s="1"/>
  <c r="E40" i="34" a="1"/>
  <c r="E40" i="34" s="1"/>
  <c r="G40" i="34" s="1"/>
  <c r="H40" i="34" s="1"/>
  <c r="E49" i="34" a="1"/>
  <c r="E49" i="34" s="1"/>
  <c r="G49" i="34" s="1"/>
  <c r="H49" i="34" s="1"/>
  <c r="E59" i="34" a="1"/>
  <c r="E59" i="34" s="1"/>
  <c r="G59" i="34" s="1"/>
  <c r="H59" i="34" s="1"/>
  <c r="E65" i="34" a="1"/>
  <c r="E65" i="34" s="1"/>
  <c r="G65" i="34" s="1"/>
  <c r="H65" i="34" s="1"/>
  <c r="E69" i="34" a="1"/>
  <c r="E69" i="34" s="1"/>
  <c r="G69" i="34" s="1"/>
  <c r="H69" i="34" s="1"/>
  <c r="E23" i="34" a="1"/>
  <c r="E23" i="34" s="1"/>
  <c r="G23" i="34" s="1"/>
  <c r="H23" i="34" s="1"/>
  <c r="E10" i="34" s="1"/>
  <c r="E25" i="34" a="1"/>
  <c r="E25" i="34" s="1"/>
  <c r="G25" i="34" s="1"/>
  <c r="H25" i="34" s="1"/>
  <c r="G10" i="34" s="1"/>
  <c r="E33" i="34" a="1"/>
  <c r="E33" i="34" s="1"/>
  <c r="G33" i="34" s="1"/>
  <c r="H33" i="34" s="1"/>
  <c r="E37" i="34" a="1"/>
  <c r="E37" i="34" s="1"/>
  <c r="G37" i="34" s="1"/>
  <c r="H37" i="34" s="1"/>
  <c r="E41" i="34" a="1"/>
  <c r="E41" i="34" s="1"/>
  <c r="G41" i="34" s="1"/>
  <c r="H41" i="34" s="1"/>
  <c r="E47" i="34" a="1"/>
  <c r="E47" i="34" s="1"/>
  <c r="G47" i="34" s="1"/>
  <c r="H47" i="34" s="1"/>
  <c r="E48" i="34" a="1"/>
  <c r="E48" i="34" s="1"/>
  <c r="G48" i="34" s="1"/>
  <c r="H48" i="34" s="1"/>
  <c r="E57" i="34" a="1"/>
  <c r="E57" i="34" s="1"/>
  <c r="G57" i="34" s="1"/>
  <c r="H57" i="34" s="1"/>
  <c r="E58" i="34" a="1"/>
  <c r="E58" i="34" s="1"/>
  <c r="G58" i="34" s="1"/>
  <c r="H58" i="34" s="1"/>
  <c r="E68" i="34" a="1"/>
  <c r="E68" i="34" s="1"/>
  <c r="G68" i="34" s="1"/>
  <c r="H68" i="34" s="1"/>
  <c r="E16" i="34" a="1"/>
  <c r="E16" i="34" s="1"/>
  <c r="G16" i="34" s="1"/>
  <c r="H16" i="34" s="1"/>
  <c r="E18" i="34" a="1"/>
  <c r="E18" i="34" s="1"/>
  <c r="G18" i="34" s="1"/>
  <c r="H18" i="34" s="1"/>
  <c r="E21" i="34" a="1"/>
  <c r="E21" i="34" s="1"/>
  <c r="G21" i="34" s="1"/>
  <c r="H21" i="34" s="1"/>
  <c r="E28" i="34" a="1"/>
  <c r="E28" i="34" s="1"/>
  <c r="G28" i="34" s="1"/>
  <c r="H28" i="34" s="1"/>
  <c r="K10" i="34" s="1"/>
  <c r="E45" i="34" a="1"/>
  <c r="E45" i="34" s="1"/>
  <c r="G45" i="34" s="1"/>
  <c r="H45" i="34" s="1"/>
  <c r="E55" i="34" a="1"/>
  <c r="E55" i="34" s="1"/>
  <c r="G55" i="34" s="1"/>
  <c r="H55" i="34" s="1"/>
  <c r="E62" i="34" a="1"/>
  <c r="E62" i="34" s="1"/>
  <c r="G62" i="34" s="1"/>
  <c r="H62" i="34" s="1"/>
  <c r="E76" i="34" a="1"/>
  <c r="E76" i="34" s="1"/>
  <c r="G76" i="34" s="1"/>
  <c r="H76" i="34" s="1"/>
  <c r="E81" i="34" a="1"/>
  <c r="E81" i="34" s="1"/>
  <c r="G81" i="34" s="1"/>
  <c r="H81" i="34" s="1"/>
  <c r="E85" i="34" a="1"/>
  <c r="E85" i="34" s="1"/>
  <c r="G85" i="34" s="1"/>
  <c r="H85" i="34" s="1"/>
  <c r="E19" i="32" a="1"/>
  <c r="E19" i="32" s="1"/>
  <c r="G19" i="32" s="1"/>
  <c r="H19" i="32" s="1"/>
  <c r="E20" i="32" a="1"/>
  <c r="E20" i="32" s="1"/>
  <c r="G20" i="32" s="1"/>
  <c r="H20" i="32" s="1"/>
  <c r="E28" i="32" a="1"/>
  <c r="E28" i="32" s="1"/>
  <c r="G28" i="32" s="1"/>
  <c r="H28" i="32" s="1"/>
  <c r="K10" i="32" s="1"/>
  <c r="E35" i="32" a="1"/>
  <c r="E35" i="32" s="1"/>
  <c r="G35" i="32" s="1"/>
  <c r="H35" i="32" s="1"/>
  <c r="E38" i="32" a="1"/>
  <c r="E38" i="32" s="1"/>
  <c r="G38" i="32" s="1"/>
  <c r="H38" i="32" s="1"/>
  <c r="E43" i="32" a="1"/>
  <c r="E43" i="32" s="1"/>
  <c r="G43" i="32" s="1"/>
  <c r="H43" i="32" s="1"/>
  <c r="E44" i="32" a="1"/>
  <c r="E44" i="32" s="1"/>
  <c r="G44" i="32" s="1"/>
  <c r="H44" i="32" s="1"/>
  <c r="E18" i="32" a="1"/>
  <c r="E18" i="32" s="1"/>
  <c r="G18" i="32" s="1"/>
  <c r="H18" i="32" s="1"/>
  <c r="E21" i="32" a="1"/>
  <c r="E21" i="32" s="1"/>
  <c r="G21" i="32" s="1"/>
  <c r="H21" i="32" s="1"/>
  <c r="E23" i="32" a="1"/>
  <c r="E23" i="32" s="1"/>
  <c r="G23" i="32" s="1"/>
  <c r="H23" i="32" s="1"/>
  <c r="E10" i="32" s="1"/>
  <c r="E24" i="32" a="1"/>
  <c r="E24" i="32" s="1"/>
  <c r="G24" i="32" s="1"/>
  <c r="H24" i="32" s="1"/>
  <c r="F10" i="32" s="1"/>
  <c r="E31" i="32" a="1"/>
  <c r="E31" i="32" s="1"/>
  <c r="G31" i="32" s="1"/>
  <c r="H31" i="32" s="1"/>
  <c r="E34" i="32" a="1"/>
  <c r="E34" i="32" s="1"/>
  <c r="G34" i="32" s="1"/>
  <c r="H34" i="32" s="1"/>
  <c r="E40" i="32" a="1"/>
  <c r="E40" i="32" s="1"/>
  <c r="G40" i="32" s="1"/>
  <c r="H40" i="32" s="1"/>
  <c r="E53" i="32" a="1"/>
  <c r="E53" i="32" s="1"/>
  <c r="G53" i="32" s="1"/>
  <c r="H53" i="32" s="1"/>
  <c r="E54" i="32" a="1"/>
  <c r="E54" i="32" s="1"/>
  <c r="G54" i="32" s="1"/>
  <c r="H54" i="32" s="1"/>
  <c r="E61" i="32" a="1"/>
  <c r="E61" i="32" s="1"/>
  <c r="G61" i="32" s="1"/>
  <c r="H61" i="32" s="1"/>
  <c r="E62" i="32" a="1"/>
  <c r="E62" i="32" s="1"/>
  <c r="G62" i="32" s="1"/>
  <c r="H62" i="32" s="1"/>
  <c r="E68" i="32" a="1"/>
  <c r="E68" i="32" s="1"/>
  <c r="G68" i="32" s="1"/>
  <c r="H68" i="32" s="1"/>
  <c r="E73" i="32" a="1"/>
  <c r="E73" i="32" s="1"/>
  <c r="G73" i="32" s="1"/>
  <c r="H73" i="32" s="1"/>
  <c r="E84" i="32" a="1"/>
  <c r="E84" i="32" s="1"/>
  <c r="G84" i="32" s="1"/>
  <c r="H84" i="32" s="1"/>
  <c r="E15" i="32" a="1"/>
  <c r="E15" i="32" s="1"/>
  <c r="G15" i="32" s="1"/>
  <c r="H15" i="32" s="1"/>
  <c r="E25" i="32" a="1"/>
  <c r="E25" i="32" s="1"/>
  <c r="G25" i="32" s="1"/>
  <c r="H25" i="32" s="1"/>
  <c r="G10" i="32" s="1"/>
  <c r="E27" i="32" a="1"/>
  <c r="E27" i="32" s="1"/>
  <c r="G27" i="32" s="1"/>
  <c r="H27" i="32" s="1"/>
  <c r="J10" i="32" s="1"/>
  <c r="E30" i="32" a="1"/>
  <c r="E30" i="32" s="1"/>
  <c r="G30" i="32" s="1"/>
  <c r="H30" i="32" s="1"/>
  <c r="E47" i="32" a="1"/>
  <c r="E47" i="32" s="1"/>
  <c r="G47" i="32" s="1"/>
  <c r="H47" i="32" s="1"/>
  <c r="E86" i="32" a="1"/>
  <c r="E86" i="32" s="1"/>
  <c r="G86" i="32" s="1"/>
  <c r="H86" i="32" s="1"/>
  <c r="E5" i="49" a="1"/>
  <c r="E5" i="49" s="1"/>
  <c r="F6" i="49" a="1"/>
  <c r="F6" i="49" s="1"/>
  <c r="B5" i="49" a="1"/>
  <c r="B5" i="49" s="1"/>
  <c r="C10" i="49" s="1"/>
  <c r="E6" i="49" a="1"/>
  <c r="E6" i="49" s="1"/>
  <c r="F5" i="49" a="1"/>
  <c r="F5" i="49" s="1"/>
  <c r="D5" i="49" a="1"/>
  <c r="D5" i="49" s="1"/>
  <c r="C5" i="49" a="1"/>
  <c r="C5" i="49" s="1"/>
  <c r="D6" i="49" a="1"/>
  <c r="D6" i="49" s="1"/>
  <c r="B6" i="49" a="1"/>
  <c r="B6" i="49" s="1"/>
  <c r="C6" i="49" a="1"/>
  <c r="C6" i="49" s="1"/>
  <c r="D6" i="46" a="1"/>
  <c r="D6" i="46" s="1"/>
  <c r="C5" i="46" a="1"/>
  <c r="C5" i="46" s="1"/>
  <c r="F5" i="46" a="1"/>
  <c r="F5" i="46" s="1"/>
  <c r="E5" i="46" a="1"/>
  <c r="E5" i="46" s="1"/>
  <c r="C6" i="46" a="1"/>
  <c r="C6" i="46" s="1"/>
  <c r="D5" i="46" a="1"/>
  <c r="D5" i="46" s="1"/>
  <c r="B5" i="46" a="1"/>
  <c r="B5" i="46" s="1"/>
  <c r="C10" i="46" s="1"/>
  <c r="F6" i="46" a="1"/>
  <c r="F6" i="46" s="1"/>
  <c r="B6" i="46" a="1"/>
  <c r="B6" i="46" s="1"/>
  <c r="E6" i="46" a="1"/>
  <c r="E6" i="46" s="1"/>
  <c r="H14" i="42"/>
  <c r="D10" i="42" s="1"/>
  <c r="H52" i="42"/>
  <c r="D7" i="42" a="1"/>
  <c r="D7" i="42" s="1"/>
  <c r="H14" i="39"/>
  <c r="D10" i="39" s="1"/>
  <c r="E15" i="39" a="1"/>
  <c r="E15" i="39" s="1"/>
  <c r="G15" i="39" s="1"/>
  <c r="H15" i="39" s="1"/>
  <c r="E19" i="39" a="1"/>
  <c r="E19" i="39" s="1"/>
  <c r="G19" i="39" s="1"/>
  <c r="H19" i="39" s="1"/>
  <c r="E23" i="39" a="1"/>
  <c r="E23" i="39" s="1"/>
  <c r="G23" i="39" s="1"/>
  <c r="H23" i="39" s="1"/>
  <c r="E10" i="39" s="1"/>
  <c r="E27" i="39" a="1"/>
  <c r="E27" i="39" s="1"/>
  <c r="G27" i="39" s="1"/>
  <c r="H27" i="39" s="1"/>
  <c r="J10" i="39" s="1"/>
  <c r="E31" i="39" a="1"/>
  <c r="E31" i="39" s="1"/>
  <c r="G31" i="39" s="1"/>
  <c r="H31" i="39" s="1"/>
  <c r="E35" i="39" a="1"/>
  <c r="E35" i="39" s="1"/>
  <c r="G35" i="39" s="1"/>
  <c r="H35" i="39" s="1"/>
  <c r="H14" i="38"/>
  <c r="D10" i="38" s="1"/>
  <c r="E27" i="38" a="1"/>
  <c r="E27" i="38" s="1"/>
  <c r="G27" i="38" s="1"/>
  <c r="H27" i="38" s="1"/>
  <c r="J10" i="38" s="1"/>
  <c r="E31" i="38" a="1"/>
  <c r="E31" i="38" s="1"/>
  <c r="G31" i="38" s="1"/>
  <c r="H31" i="38" s="1"/>
  <c r="E35" i="38" a="1"/>
  <c r="E35" i="38" s="1"/>
  <c r="G35" i="38" s="1"/>
  <c r="H35" i="38" s="1"/>
  <c r="E39" i="38" a="1"/>
  <c r="E39" i="38" s="1"/>
  <c r="G39" i="38" s="1"/>
  <c r="H39" i="38" s="1"/>
  <c r="H52" i="37"/>
  <c r="E35" i="37" a="1"/>
  <c r="E35" i="37" s="1"/>
  <c r="G35" i="37" s="1"/>
  <c r="H35" i="37" s="1"/>
  <c r="E39" i="37" a="1"/>
  <c r="E39" i="37" s="1"/>
  <c r="G39" i="37" s="1"/>
  <c r="H39" i="37" s="1"/>
  <c r="E43" i="37" a="1"/>
  <c r="E43" i="37" s="1"/>
  <c r="G43" i="37" s="1"/>
  <c r="H43" i="37" s="1"/>
  <c r="H52" i="36"/>
  <c r="H14" i="36"/>
  <c r="D10" i="36" s="1"/>
  <c r="E15" i="36" a="1"/>
  <c r="E15" i="36" s="1"/>
  <c r="G15" i="36" s="1"/>
  <c r="H15" i="36" s="1"/>
  <c r="E19" i="36" a="1"/>
  <c r="E19" i="36" s="1"/>
  <c r="G19" i="36" s="1"/>
  <c r="H19" i="36" s="1"/>
  <c r="E23" i="36" a="1"/>
  <c r="E23" i="36" s="1"/>
  <c r="G23" i="36" s="1"/>
  <c r="H23" i="36" s="1"/>
  <c r="E10" i="36" s="1"/>
  <c r="E27" i="36" a="1"/>
  <c r="E27" i="36" s="1"/>
  <c r="G27" i="36" s="1"/>
  <c r="H27" i="36" s="1"/>
  <c r="J10" i="36" s="1"/>
  <c r="H14" i="35"/>
  <c r="D10" i="35" s="1"/>
  <c r="E35" i="35" a="1"/>
  <c r="E35" i="35" s="1"/>
  <c r="G35" i="35" s="1"/>
  <c r="H35" i="35" s="1"/>
  <c r="E39" i="35" a="1"/>
  <c r="E39" i="35" s="1"/>
  <c r="G39" i="35" s="1"/>
  <c r="H39" i="35" s="1"/>
  <c r="E15" i="34" a="1"/>
  <c r="E15" i="34" s="1"/>
  <c r="G15" i="34" s="1"/>
  <c r="H15" i="34" s="1"/>
  <c r="E19" i="34" a="1"/>
  <c r="E19" i="34" s="1"/>
  <c r="G19" i="34" s="1"/>
  <c r="H19" i="34" s="1"/>
  <c r="H14" i="32"/>
  <c r="D10" i="32" s="1"/>
  <c r="E5" i="42" l="1" a="1"/>
  <c r="E5" i="42" s="1"/>
  <c r="D6" i="42" a="1"/>
  <c r="D6" i="42" s="1"/>
  <c r="E7" i="36" a="1"/>
  <c r="E7" i="36" s="1"/>
  <c r="F6" i="32" a="1"/>
  <c r="F6" i="32" s="1"/>
  <c r="B7" i="42" a="1"/>
  <c r="B7" i="42" s="1"/>
  <c r="B5" i="42" a="1"/>
  <c r="B5" i="42" s="1"/>
  <c r="C10" i="42" s="1"/>
  <c r="E6" i="42" a="1"/>
  <c r="E6" i="42" s="1"/>
  <c r="E7" i="42" a="1"/>
  <c r="E7" i="42" s="1"/>
  <c r="C5" i="42" a="1"/>
  <c r="C5" i="42" s="1"/>
  <c r="C7" i="42" a="1"/>
  <c r="C7" i="42" s="1"/>
  <c r="F7" i="42" a="1"/>
  <c r="F7" i="42" s="1"/>
  <c r="C6" i="42" a="1"/>
  <c r="C6" i="42" s="1"/>
  <c r="F7" i="37" a="1"/>
  <c r="F7" i="37" s="1"/>
  <c r="F7" i="34" a="1"/>
  <c r="F7" i="34" s="1"/>
  <c r="D7" i="38" a="1"/>
  <c r="D7" i="38" s="1"/>
  <c r="F6" i="42" a="1"/>
  <c r="F6" i="42" s="1"/>
  <c r="D5" i="42" a="1"/>
  <c r="D5" i="42" s="1"/>
  <c r="F5" i="42" a="1"/>
  <c r="F5" i="42" s="1"/>
  <c r="B6" i="42" a="1"/>
  <c r="B6" i="42" s="1"/>
  <c r="D7" i="37" a="1"/>
  <c r="D7" i="37" s="1"/>
  <c r="B7" i="37" a="1"/>
  <c r="B7" i="37" s="1"/>
  <c r="C7" i="37" a="1"/>
  <c r="C7" i="37" s="1"/>
  <c r="E7" i="37" a="1"/>
  <c r="E7" i="37" s="1"/>
  <c r="C7" i="36" a="1"/>
  <c r="C7" i="36" s="1"/>
  <c r="D7" i="36" a="1"/>
  <c r="D7" i="36" s="1"/>
  <c r="B7" i="36" a="1"/>
  <c r="B7" i="36" s="1"/>
  <c r="F7" i="36" a="1"/>
  <c r="F7" i="36" s="1"/>
  <c r="C7" i="35" a="1"/>
  <c r="C7" i="35" s="1"/>
  <c r="D5" i="32" a="1"/>
  <c r="D5" i="32" s="1"/>
  <c r="C7" i="32" a="1"/>
  <c r="C7" i="32" s="1"/>
  <c r="F7" i="32" a="1"/>
  <c r="F7" i="32" s="1"/>
  <c r="E7" i="39" a="1"/>
  <c r="E7" i="39" s="1"/>
  <c r="B7" i="39" a="1"/>
  <c r="B7" i="39" s="1"/>
  <c r="D7" i="39" a="1"/>
  <c r="D7" i="39" s="1"/>
  <c r="F7" i="39" a="1"/>
  <c r="F7" i="39" s="1"/>
  <c r="C7" i="39" a="1"/>
  <c r="C7" i="39" s="1"/>
  <c r="E7" i="38" a="1"/>
  <c r="E7" i="38" s="1"/>
  <c r="F7" i="38" a="1"/>
  <c r="F7" i="38" s="1"/>
  <c r="C7" i="38" a="1"/>
  <c r="C7" i="38" s="1"/>
  <c r="B7" i="38" a="1"/>
  <c r="B7" i="38" s="1"/>
  <c r="B7" i="35" a="1"/>
  <c r="B7" i="35" s="1"/>
  <c r="F7" i="35" a="1"/>
  <c r="F7" i="35" s="1"/>
  <c r="E7" i="35" a="1"/>
  <c r="E7" i="35" s="1"/>
  <c r="D7" i="35" a="1"/>
  <c r="D7" i="35" s="1"/>
  <c r="B7" i="34" a="1"/>
  <c r="B7" i="34" s="1"/>
  <c r="C7" i="34" a="1"/>
  <c r="C7" i="34" s="1"/>
  <c r="D7" i="34" a="1"/>
  <c r="D7" i="34" s="1"/>
  <c r="E7" i="34" a="1"/>
  <c r="E7" i="34" s="1"/>
  <c r="D7" i="32" a="1"/>
  <c r="D7" i="32" s="1"/>
  <c r="F5" i="32" a="1"/>
  <c r="F5" i="32" s="1"/>
  <c r="B6" i="32" a="1"/>
  <c r="B6" i="32" s="1"/>
  <c r="B7" i="32" a="1"/>
  <c r="B7" i="32" s="1"/>
  <c r="C5" i="32" a="1"/>
  <c r="C5" i="32" s="1"/>
  <c r="D6" i="32" a="1"/>
  <c r="D6" i="32" s="1"/>
  <c r="E5" i="32" a="1"/>
  <c r="E5" i="32" s="1"/>
  <c r="E7" i="32" a="1"/>
  <c r="E7" i="32" s="1"/>
  <c r="C6" i="32" a="1"/>
  <c r="C6" i="32" s="1"/>
  <c r="B5" i="32" a="1"/>
  <c r="B5" i="32" s="1"/>
  <c r="E6" i="32" a="1"/>
  <c r="E6" i="32" s="1"/>
  <c r="E5" i="39" a="1"/>
  <c r="E5" i="39" s="1"/>
  <c r="F6" i="39" a="1"/>
  <c r="F6" i="39" s="1"/>
  <c r="B5" i="39" a="1"/>
  <c r="B5" i="39" s="1"/>
  <c r="C10" i="39" s="1"/>
  <c r="E6" i="39" a="1"/>
  <c r="E6" i="39" s="1"/>
  <c r="F5" i="39" a="1"/>
  <c r="F5" i="39" s="1"/>
  <c r="D5" i="39" a="1"/>
  <c r="D5" i="39" s="1"/>
  <c r="C5" i="39" a="1"/>
  <c r="C5" i="39" s="1"/>
  <c r="D6" i="39" a="1"/>
  <c r="D6" i="39" s="1"/>
  <c r="B6" i="39" a="1"/>
  <c r="B6" i="39" s="1"/>
  <c r="C6" i="39" a="1"/>
  <c r="C6" i="39" s="1"/>
  <c r="B5" i="38" a="1"/>
  <c r="B5" i="38" s="1"/>
  <c r="C10" i="38" s="1"/>
  <c r="E6" i="38" a="1"/>
  <c r="E6" i="38" s="1"/>
  <c r="F5" i="38" a="1"/>
  <c r="F5" i="38" s="1"/>
  <c r="D6" i="38" a="1"/>
  <c r="D6" i="38" s="1"/>
  <c r="D5" i="38" a="1"/>
  <c r="D5" i="38" s="1"/>
  <c r="C5" i="38" a="1"/>
  <c r="C5" i="38" s="1"/>
  <c r="B6" i="38" a="1"/>
  <c r="B6" i="38" s="1"/>
  <c r="C6" i="38" a="1"/>
  <c r="C6" i="38" s="1"/>
  <c r="E5" i="38" a="1"/>
  <c r="E5" i="38" s="1"/>
  <c r="F6" i="38" a="1"/>
  <c r="F6" i="38" s="1"/>
  <c r="C6" i="37" a="1"/>
  <c r="C6" i="37" s="1"/>
  <c r="B5" i="37" a="1"/>
  <c r="B5" i="37" s="1"/>
  <c r="C10" i="37" s="1"/>
  <c r="E5" i="37" a="1"/>
  <c r="E5" i="37" s="1"/>
  <c r="F6" i="37" a="1"/>
  <c r="F6" i="37" s="1"/>
  <c r="D5" i="37" a="1"/>
  <c r="D5" i="37" s="1"/>
  <c r="E6" i="37" a="1"/>
  <c r="E6" i="37" s="1"/>
  <c r="F5" i="37" a="1"/>
  <c r="F5" i="37" s="1"/>
  <c r="B6" i="37" a="1"/>
  <c r="B6" i="37" s="1"/>
  <c r="C5" i="37" a="1"/>
  <c r="C5" i="37" s="1"/>
  <c r="D6" i="37" a="1"/>
  <c r="D6" i="37" s="1"/>
  <c r="B6" i="36" a="1"/>
  <c r="B6" i="36" s="1"/>
  <c r="C6" i="36" a="1"/>
  <c r="C6" i="36" s="1"/>
  <c r="D5" i="36" a="1"/>
  <c r="D5" i="36" s="1"/>
  <c r="E5" i="36" a="1"/>
  <c r="E5" i="36" s="1"/>
  <c r="F6" i="36" a="1"/>
  <c r="F6" i="36" s="1"/>
  <c r="E6" i="36" a="1"/>
  <c r="E6" i="36" s="1"/>
  <c r="F5" i="36" a="1"/>
  <c r="F5" i="36" s="1"/>
  <c r="B5" i="36" a="1"/>
  <c r="B5" i="36" s="1"/>
  <c r="C10" i="36" s="1"/>
  <c r="C5" i="36" a="1"/>
  <c r="C5" i="36" s="1"/>
  <c r="D6" i="36" a="1"/>
  <c r="D6" i="36" s="1"/>
  <c r="F5" i="35" a="1"/>
  <c r="F5" i="35" s="1"/>
  <c r="B6" i="35" a="1"/>
  <c r="B6" i="35" s="1"/>
  <c r="C6" i="35" a="1"/>
  <c r="C6" i="35" s="1"/>
  <c r="D6" i="35" a="1"/>
  <c r="D6" i="35" s="1"/>
  <c r="E5" i="35" a="1"/>
  <c r="E5" i="35" s="1"/>
  <c r="F6" i="35" a="1"/>
  <c r="F6" i="35" s="1"/>
  <c r="B5" i="35" a="1"/>
  <c r="B5" i="35" s="1"/>
  <c r="C10" i="35" s="1"/>
  <c r="E6" i="35" a="1"/>
  <c r="E6" i="35" s="1"/>
  <c r="D5" i="35" a="1"/>
  <c r="D5" i="35" s="1"/>
  <c r="C5" i="35" a="1"/>
  <c r="C5" i="35" s="1"/>
  <c r="E5" i="34" a="1"/>
  <c r="E5" i="34" s="1"/>
  <c r="F6" i="34" a="1"/>
  <c r="F6" i="34" s="1"/>
  <c r="D5" i="34" a="1"/>
  <c r="D5" i="34" s="1"/>
  <c r="E6" i="34" a="1"/>
  <c r="E6" i="34" s="1"/>
  <c r="F5" i="34" a="1"/>
  <c r="F5" i="34" s="1"/>
  <c r="B6" i="34" a="1"/>
  <c r="B6" i="34" s="1"/>
  <c r="C5" i="34" a="1"/>
  <c r="C5" i="34" s="1"/>
  <c r="D6" i="34" a="1"/>
  <c r="D6" i="34" s="1"/>
  <c r="B5" i="34" a="1"/>
  <c r="B5" i="34" s="1"/>
  <c r="C10" i="34" s="1"/>
  <c r="C6" i="34" a="1"/>
  <c r="C6" i="3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<sst xmlns="http://schemas.openxmlformats.org/spreadsheetml/2006/main" count="6646" uniqueCount="318">
  <si>
    <t>Coefficients</t>
  </si>
  <si>
    <t>Structures</t>
  </si>
  <si>
    <t>Datapoint</t>
  </si>
  <si>
    <t>Molecules</t>
  </si>
  <si>
    <t>Energies</t>
  </si>
  <si>
    <t>Calculated</t>
  </si>
  <si>
    <t>INDEX-MATCH Energies</t>
  </si>
  <si>
    <t>Units below are in Hartrees.</t>
  </si>
  <si>
    <t xml:space="preserve">Calculated energies  ↓ </t>
  </si>
  <si>
    <t>All values are in kcal/mol.</t>
  </si>
  <si>
    <t>Name of subset</t>
  </si>
  <si>
    <t>MSE</t>
  </si>
  <si>
    <r>
      <t>MAX |</t>
    </r>
    <r>
      <rPr>
        <b/>
        <sz val="14"/>
        <color rgb="FF000000"/>
        <rFont val="Symbol"/>
        <charset val="2"/>
      </rPr>
      <t>e</t>
    </r>
    <r>
      <rPr>
        <b/>
        <sz val="14"/>
        <color rgb="FF000000"/>
        <rFont val="Calibri"/>
        <family val="2"/>
        <scheme val="minor"/>
      </rPr>
      <t>|</t>
    </r>
  </si>
  <si>
    <r>
      <t>MIN |</t>
    </r>
    <r>
      <rPr>
        <b/>
        <sz val="14"/>
        <color rgb="FF000000"/>
        <rFont val="Symbol"/>
        <charset val="2"/>
      </rPr>
      <t>e</t>
    </r>
    <r>
      <rPr>
        <b/>
        <sz val="14"/>
        <color rgb="FF000000"/>
        <rFont val="Calibri"/>
        <family val="2"/>
        <scheme val="minor"/>
      </rPr>
      <t>|</t>
    </r>
  </si>
  <si>
    <t>MUE</t>
  </si>
  <si>
    <t>RMSE</t>
  </si>
  <si>
    <t>Calc-Ref</t>
  </si>
  <si>
    <r>
      <t>|</t>
    </r>
    <r>
      <rPr>
        <b/>
        <sz val="12"/>
        <color theme="1"/>
        <rFont val="Symbol"/>
        <charset val="2"/>
      </rPr>
      <t>e</t>
    </r>
    <r>
      <rPr>
        <b/>
        <sz val="12"/>
        <color theme="1"/>
        <rFont val="Calibri"/>
        <family val="2"/>
        <scheme val="minor"/>
      </rPr>
      <t>| (kcal/mol)</t>
    </r>
  </si>
  <si>
    <t>Next line is to tansfer data to the global results sheet</t>
  </si>
  <si>
    <t>TOTAL MUE</t>
  </si>
  <si>
    <t>Reference</t>
  </si>
  <si>
    <t>MN_75_OH_upper_BH76</t>
  </si>
  <si>
    <t>MN_42_H2_BH76</t>
  </si>
  <si>
    <t>MN_79_RKT02_BH76</t>
  </si>
  <si>
    <t>MN_55_hf_lower_BH76</t>
  </si>
  <si>
    <t>MN_52_hf2ts_BH76</t>
  </si>
  <si>
    <t>MN_20_ch3f_BH76</t>
  </si>
  <si>
    <t>MN_21_ch3fclts_BH76</t>
  </si>
  <si>
    <t>MN_11_c2h4_BH76</t>
  </si>
  <si>
    <t>MN_12_c2h5_lower_BH76</t>
  </si>
  <si>
    <t>MN_13_c2h5ts_BH76</t>
  </si>
  <si>
    <t>MN_14_C2H5_upper_BH76</t>
  </si>
  <si>
    <t>MN_15_C2H6_BH76</t>
  </si>
  <si>
    <t>MN_16_c3h7_BH76</t>
  </si>
  <si>
    <t>MN_17_c3h7ts_BH76</t>
  </si>
  <si>
    <t>MN_18_C5H8_BH76</t>
  </si>
  <si>
    <t>MN_19_ch3cl_BH76</t>
  </si>
  <si>
    <t>MN_22_ch3_lower_BH76</t>
  </si>
  <si>
    <t>MN_23_ch3oh_lower_BH76</t>
  </si>
  <si>
    <t>MN_24_CH3_upper_BH76</t>
  </si>
  <si>
    <t>MN_25_CH4_BH76</t>
  </si>
  <si>
    <t>MN_26_cl-_BH76</t>
  </si>
  <si>
    <t>MN_27_clch3clcomp_BH76</t>
  </si>
  <si>
    <t>MN_28_clch3clts_BH76</t>
  </si>
  <si>
    <t>MN_29_clf_BH76</t>
  </si>
  <si>
    <t>MN_30_cl_lower_BH76</t>
  </si>
  <si>
    <t>MN_31_Cl_upper_BH76</t>
  </si>
  <si>
    <t>MN_32_co_BH76</t>
  </si>
  <si>
    <t>MN_33_f-_BH76</t>
  </si>
  <si>
    <t>MN_34_f2_BH76</t>
  </si>
  <si>
    <t>MN_35_fch3clcomp1_BH76</t>
  </si>
  <si>
    <t>MN_36_fch3clcomp2_BH76</t>
  </si>
  <si>
    <t>MN_37_fch3clts_BH76</t>
  </si>
  <si>
    <t>MN_38_fch3fcomp_BH76</t>
  </si>
  <si>
    <t>MN_39_fch3fts_BH76</t>
  </si>
  <si>
    <t>MN_40_f_lower_BH76</t>
  </si>
  <si>
    <t>MN_41_F_upper_BH76</t>
  </si>
  <si>
    <t>MN_43_H2O_BH76</t>
  </si>
  <si>
    <t>MN_44_H2S_BH76</t>
  </si>
  <si>
    <t>MN_45_hclhts_BH76</t>
  </si>
  <si>
    <t>MN_46_hcl_lower_BH76</t>
  </si>
  <si>
    <t>MN_47_HCl_upper_BH76</t>
  </si>
  <si>
    <t>MN_48_hcn_BH76</t>
  </si>
  <si>
    <t>MN_49_hcnts_BH76</t>
  </si>
  <si>
    <t>MN_50_hco_BH76</t>
  </si>
  <si>
    <t>MN_51_hcots_BH76</t>
  </si>
  <si>
    <t>MN_53_hfch3ts_BH76</t>
  </si>
  <si>
    <t>MN_54_hfhts_BH76</t>
  </si>
  <si>
    <t>MN_56_HF_upper_BH76</t>
  </si>
  <si>
    <t>MN_57_h_lower_BH76</t>
  </si>
  <si>
    <t>MN_58_hn2_BH76</t>
  </si>
  <si>
    <t>MN_59_hn2ts_BH76</t>
  </si>
  <si>
    <t>MN_60_hnc_BH76</t>
  </si>
  <si>
    <t>MN_61_hoch3fcomp1_BH76</t>
  </si>
  <si>
    <t>MN_62_hoch3fcomp2_BH76</t>
  </si>
  <si>
    <t>MN_63_hoch3fts_BH76</t>
  </si>
  <si>
    <t>MN_64_HS_BH76</t>
  </si>
  <si>
    <t>MN_65_H_upper_BH76</t>
  </si>
  <si>
    <t>MN_66_n2_BH76</t>
  </si>
  <si>
    <t>MN_67_n2o_BH76</t>
  </si>
  <si>
    <t>MN_68_n2ohts_BH76</t>
  </si>
  <si>
    <t>MN_69_NH_BH76</t>
  </si>
  <si>
    <t>MN_70_NH2_BH76</t>
  </si>
  <si>
    <t>MN_71_NH3_BH76</t>
  </si>
  <si>
    <t>MN_72_O_BH76</t>
  </si>
  <si>
    <t>MN_73_oh-_BH76</t>
  </si>
  <si>
    <t>MN_74_oh_lower_BH76</t>
  </si>
  <si>
    <t>MN_76_PH2_BH76</t>
  </si>
  <si>
    <t>MN_77_PH3_BH76</t>
  </si>
  <si>
    <t>MN_78_RKT01_BH76</t>
  </si>
  <si>
    <t>MN_80_RKT03_BH76</t>
  </si>
  <si>
    <t>MN_81_RKT04_BH76</t>
  </si>
  <si>
    <t>MN_82_RKT06_BH76</t>
  </si>
  <si>
    <t>MN_83_RKT07_BH76</t>
  </si>
  <si>
    <t>MN_84_RKT08_BH76</t>
  </si>
  <si>
    <t>MN_85_RKT09_BH76</t>
  </si>
  <si>
    <t>MN_86_RKT10_BH76</t>
  </si>
  <si>
    <t>MN_87_RKT11_BH76</t>
  </si>
  <si>
    <t>MN_88_RKT12_BH76</t>
  </si>
  <si>
    <t>MN_89_RKT14_BH76</t>
  </si>
  <si>
    <t>MN_90_RKT16_BH76</t>
  </si>
  <si>
    <t>MN_91_RKT17_BH76</t>
  </si>
  <si>
    <t>MN_92_RKT18_BH76</t>
  </si>
  <si>
    <t>MN_93_RKT19_BH76</t>
  </si>
  <si>
    <t>MN_94_RKT20_BH76</t>
  </si>
  <si>
    <t>MN_95_RKT21_BH76</t>
  </si>
  <si>
    <t>MN_96_RKT22_BH76</t>
  </si>
  <si>
    <t>HTBH38_1</t>
  </si>
  <si>
    <t>HTBH38_10</t>
  </si>
  <si>
    <t>HTBH38_11</t>
  </si>
  <si>
    <t>HTBH38_12</t>
  </si>
  <si>
    <t>HTBH38_13</t>
  </si>
  <si>
    <t>HTBH38_14</t>
  </si>
  <si>
    <t>HTBH38_15</t>
  </si>
  <si>
    <t>HTBH38_16</t>
  </si>
  <si>
    <t>HTBH38_17</t>
  </si>
  <si>
    <t>HTBH38_18</t>
  </si>
  <si>
    <t>HTBH38_19</t>
  </si>
  <si>
    <t>HTBH38_2</t>
  </si>
  <si>
    <t>HTBH38_20</t>
  </si>
  <si>
    <t>HTBH38_21</t>
  </si>
  <si>
    <t>HTBH38_22</t>
  </si>
  <si>
    <t>HTBH38_23</t>
  </si>
  <si>
    <t>HTBH38_24</t>
  </si>
  <si>
    <t>HTBH38_25</t>
  </si>
  <si>
    <t>HTBH38_26</t>
  </si>
  <si>
    <t>HTBH38_27</t>
  </si>
  <si>
    <t>HTBH38_28</t>
  </si>
  <si>
    <t>HTBH38_29</t>
  </si>
  <si>
    <t>HTBH38_3</t>
  </si>
  <si>
    <t>HTBH38_30</t>
  </si>
  <si>
    <t>HTBH38_31</t>
  </si>
  <si>
    <t>HTBH38_32</t>
  </si>
  <si>
    <t>HTBH38_33</t>
  </si>
  <si>
    <t>HTBH38_34</t>
  </si>
  <si>
    <t>HTBH38_35</t>
  </si>
  <si>
    <t>HTBH38_36</t>
  </si>
  <si>
    <t>HTBH38_37</t>
  </si>
  <si>
    <t>HTBH38_38</t>
  </si>
  <si>
    <t>HTBH38_4</t>
  </si>
  <si>
    <t>HTBH38_5</t>
  </si>
  <si>
    <t>HTBH38_6</t>
  </si>
  <si>
    <t>HTBH38_7</t>
  </si>
  <si>
    <t>HTBH38_8</t>
  </si>
  <si>
    <t>HTBH38_9</t>
  </si>
  <si>
    <t>NHTBH38_1</t>
  </si>
  <si>
    <t>NHTBH38_10</t>
  </si>
  <si>
    <t>NHTBH38_11</t>
  </si>
  <si>
    <t>NHTBH38_12</t>
  </si>
  <si>
    <t>NHTBH38_13</t>
  </si>
  <si>
    <t>NHTBH38_14</t>
  </si>
  <si>
    <t>NHTBH38_15</t>
  </si>
  <si>
    <t>NHTBH38_16</t>
  </si>
  <si>
    <t>NHTBH38_17</t>
  </si>
  <si>
    <t>NHTBH38_18</t>
  </si>
  <si>
    <t>NHTBH38_19</t>
  </si>
  <si>
    <t>NHTBH38_2</t>
  </si>
  <si>
    <t>NHTBH38_20</t>
  </si>
  <si>
    <t>NHTBH38_21</t>
  </si>
  <si>
    <t>NHTBH38_22</t>
  </si>
  <si>
    <t>NHTBH38_23</t>
  </si>
  <si>
    <t>NHTBH38_24</t>
  </si>
  <si>
    <t>NHTBH38_25</t>
  </si>
  <si>
    <t>NHTBH38_26</t>
  </si>
  <si>
    <t>NHTBH38_27</t>
  </si>
  <si>
    <t>NHTBH38_28</t>
  </si>
  <si>
    <t>NHTBH38_29</t>
  </si>
  <si>
    <t>NHTBH38_3</t>
  </si>
  <si>
    <t>NHTBH38_30</t>
  </si>
  <si>
    <t>NHTBH38_31</t>
  </si>
  <si>
    <t>NHTBH38_32</t>
  </si>
  <si>
    <t>NHTBH38_33</t>
  </si>
  <si>
    <t>NHTBH38_34</t>
  </si>
  <si>
    <t>NHTBH38_35</t>
  </si>
  <si>
    <t>NHTBH38_36</t>
  </si>
  <si>
    <t>NHTBH38_37</t>
  </si>
  <si>
    <t>NHTBH38_38</t>
  </si>
  <si>
    <t>NHTBH38_4</t>
  </si>
  <si>
    <t>NHTBH38_5</t>
  </si>
  <si>
    <t>NHTBH38_6</t>
  </si>
  <si>
    <t>NHTBH38_7</t>
  </si>
  <si>
    <t>NHTBH38_8</t>
  </si>
  <si>
    <t>NHTBH38_9</t>
  </si>
  <si>
    <t>HTBH38</t>
  </si>
  <si>
    <t>NHTBH38</t>
  </si>
  <si>
    <t>BH76 Opt</t>
  </si>
  <si>
    <t/>
  </si>
  <si>
    <t>TS Check</t>
  </si>
  <si>
    <t>BH76</t>
  </si>
  <si>
    <t>RMS Force</t>
  </si>
  <si>
    <t>RMS Displacement</t>
  </si>
  <si>
    <r>
      <t>E</t>
    </r>
    <r>
      <rPr>
        <vertAlign val="subscript"/>
        <sz val="12"/>
        <color theme="1"/>
        <rFont val="Calibri (Body)"/>
      </rPr>
      <t>1</t>
    </r>
  </si>
  <si>
    <t>PBE/6-31G*</t>
  </si>
  <si>
    <t>PBE+10%HF/6-31G*</t>
  </si>
  <si>
    <t>PBE+20%HF/6-31G*</t>
  </si>
  <si>
    <t>PBE0/6-31G*</t>
  </si>
  <si>
    <t>PBE+30%HF/6-31G*</t>
  </si>
  <si>
    <t>PBE+40%HF/6-31G*</t>
  </si>
  <si>
    <t>PBE+50%HF/6-31G*</t>
  </si>
  <si>
    <t>PBE+60%HF/6-31G*</t>
  </si>
  <si>
    <t>PBE+70%HF/6-31G*</t>
  </si>
  <si>
    <t>PBE+80%HF/6-31G*</t>
  </si>
  <si>
    <t>PBE+90%HF/6-31G*</t>
  </si>
  <si>
    <t>HFPBE/6-31G*</t>
  </si>
  <si>
    <t>Supporting Information for</t>
  </si>
  <si>
    <t>CLB18: A New Structural Database with Unusual Carbon–Carbon Long Bonds</t>
  </si>
  <si>
    <t>Pierpaolo Morgante, Roberto Peverati</t>
  </si>
  <si>
    <t>Email: rpeverati@fit.edu</t>
  </si>
  <si>
    <r>
      <rPr>
        <b/>
        <sz val="12"/>
        <color theme="1"/>
        <rFont val="Calibri"/>
        <family val="2"/>
        <scheme val="minor"/>
      </rPr>
      <t>MR_Diagnostics_BH76</t>
    </r>
    <r>
      <rPr>
        <sz val="12"/>
        <color theme="1"/>
        <rFont val="Calibri"/>
        <family val="2"/>
        <scheme val="minor"/>
      </rPr>
      <t xml:space="preserve">: it collects the </t>
    </r>
    <r>
      <rPr>
        <b/>
        <sz val="12"/>
        <color theme="1"/>
        <rFont val="Calibri"/>
        <family val="2"/>
        <scheme val="minor"/>
      </rPr>
      <t>A</t>
    </r>
    <r>
      <rPr>
        <b/>
        <vertAlign val="subscript"/>
        <sz val="12"/>
        <color theme="1"/>
        <rFont val="Calibri (Body)"/>
      </rPr>
      <t>λ</t>
    </r>
    <r>
      <rPr>
        <b/>
        <sz val="12"/>
        <color theme="1"/>
        <rFont val="Calibri"/>
        <family val="2"/>
        <scheme val="minor"/>
      </rPr>
      <t xml:space="preserve"> values</t>
    </r>
    <r>
      <rPr>
        <sz val="12"/>
        <color theme="1"/>
        <rFont val="Calibri"/>
        <family val="2"/>
        <scheme val="minor"/>
      </rPr>
      <t xml:space="preserve"> for all structures in the CLB18 database calculated with PBE and its hybrids with the 6-31G* basis set.</t>
    </r>
  </si>
  <si>
    <r>
      <t xml:space="preserve">This Excel file collects all the results used for the main text and Supporting Information involving the BH76 dataset, and the calculation of the </t>
    </r>
    <r>
      <rPr>
        <b/>
        <sz val="12"/>
        <color theme="1"/>
        <rFont val="Calibri"/>
        <family val="2"/>
        <scheme val="minor"/>
      </rPr>
      <t>A</t>
    </r>
    <r>
      <rPr>
        <b/>
        <vertAlign val="subscript"/>
        <sz val="12"/>
        <color theme="1"/>
        <rFont val="Calibri (Body)"/>
      </rPr>
      <t>λ</t>
    </r>
    <r>
      <rPr>
        <b/>
        <sz val="12"/>
        <color theme="1"/>
        <rFont val="Calibri"/>
        <family val="2"/>
        <scheme val="minor"/>
      </rPr>
      <t xml:space="preserve"> diagnostic</t>
    </r>
    <r>
      <rPr>
        <sz val="12"/>
        <color theme="1"/>
        <rFont val="Calibri"/>
        <family val="2"/>
        <scheme val="minor"/>
      </rPr>
      <t>. For more details, we refer to our group's GitHub page, where we collected the output files for each method.</t>
    </r>
  </si>
  <si>
    <t>Absolute energy, Cl</t>
  </si>
  <si>
    <t>Absolute energy, S</t>
  </si>
  <si>
    <t>Absolute energy, P</t>
  </si>
  <si>
    <t>Absolute energy, F</t>
  </si>
  <si>
    <t>Absolute energy, O</t>
  </si>
  <si>
    <t>Absolute energy, N</t>
  </si>
  <si>
    <t>Absolute energy, C</t>
  </si>
  <si>
    <t>Absolute energy, H</t>
  </si>
  <si>
    <t>AVERAGE</t>
  </si>
  <si>
    <t>C5H8</t>
  </si>
  <si>
    <t>BH76_96_RKT22</t>
  </si>
  <si>
    <t>CH6N(2)</t>
  </si>
  <si>
    <t>BH76_95_RKT21</t>
  </si>
  <si>
    <t>C2H8N(2)</t>
  </si>
  <si>
    <t>BH76_94_RKT20</t>
  </si>
  <si>
    <t>C2H7N(3)</t>
  </si>
  <si>
    <t>BH76_93_RKT19</t>
  </si>
  <si>
    <t>CH5N(3)</t>
  </si>
  <si>
    <t>BH76_92_RKT18</t>
  </si>
  <si>
    <t>ClHO(3)</t>
  </si>
  <si>
    <t>BH76_91_RKT17</t>
  </si>
  <si>
    <t>H3S(2)</t>
  </si>
  <si>
    <t>BH76_90_RKT16</t>
  </si>
  <si>
    <t>H2O(3)</t>
  </si>
  <si>
    <t>BH76_89_RKT14</t>
  </si>
  <si>
    <t>H4P(2)</t>
  </si>
  <si>
    <t>BH76_88_RKT12</t>
  </si>
  <si>
    <t>CH4O(3)</t>
  </si>
  <si>
    <t>BH76_87_RKT11</t>
  </si>
  <si>
    <t>FH2(2)</t>
  </si>
  <si>
    <t>BH76_86_RKT10</t>
  </si>
  <si>
    <t>C2H7O(2)</t>
  </si>
  <si>
    <t>BH76_85_RKT09</t>
  </si>
  <si>
    <t>CH4Cl(2)</t>
  </si>
  <si>
    <t>BH76_84_RKT08</t>
  </si>
  <si>
    <t>H4NO(2)</t>
  </si>
  <si>
    <t>BH76_83_RKT07</t>
  </si>
  <si>
    <t>H3(2)</t>
  </si>
  <si>
    <t>BH76_82_RKT06</t>
  </si>
  <si>
    <t>CH5O(2)</t>
  </si>
  <si>
    <t>BH76_81_RKT04</t>
  </si>
  <si>
    <t>CH5(2)</t>
  </si>
  <si>
    <t>BH76_80_RKT03</t>
  </si>
  <si>
    <t>H3O(2)</t>
  </si>
  <si>
    <t>BH76_79_RKT02</t>
  </si>
  <si>
    <t>ClH2(2)</t>
  </si>
  <si>
    <t>BH76_78_RKT01</t>
  </si>
  <si>
    <t>HN2O(2)</t>
  </si>
  <si>
    <t>BH76_68_n2ohts</t>
  </si>
  <si>
    <t>CH4FO(1-)</t>
  </si>
  <si>
    <t>BH76_63_hoch3fts</t>
  </si>
  <si>
    <t>HN2(2)</t>
  </si>
  <si>
    <t>BH76_59_hn2ts</t>
  </si>
  <si>
    <t>BH76_54_hfhts</t>
  </si>
  <si>
    <t>CH4F(2)</t>
  </si>
  <si>
    <t>BH76_53_hfch3ts</t>
  </si>
  <si>
    <t>F2H(2)</t>
  </si>
  <si>
    <t>BH76_52_hf2ts</t>
  </si>
  <si>
    <t>CHO(2)</t>
  </si>
  <si>
    <t>BH76_51_hcots</t>
  </si>
  <si>
    <t>CHN</t>
  </si>
  <si>
    <t>BH76_49_hcnts</t>
  </si>
  <si>
    <t>BH76_45_hclhts</t>
  </si>
  <si>
    <t>CH3F2(1-)</t>
  </si>
  <si>
    <t>BH76_39_fch3fts</t>
  </si>
  <si>
    <t>CH3ClF(1-)</t>
  </si>
  <si>
    <t>BH76_37_fch3clts</t>
  </si>
  <si>
    <t>CH3Cl2(1-)</t>
  </si>
  <si>
    <t>BH76_28_clch3clts</t>
  </si>
  <si>
    <t>CH3ClF(2)</t>
  </si>
  <si>
    <t>BH76_21_ch3fclts</t>
  </si>
  <si>
    <t>C3H7(2)</t>
  </si>
  <si>
    <t>BH76_17_c3h7ts</t>
  </si>
  <si>
    <t>C2H5(2)</t>
  </si>
  <si>
    <t>BH76_13_c2h5ts</t>
  </si>
  <si>
    <t>PBE+100%</t>
  </si>
  <si>
    <t>PBE+90%</t>
  </si>
  <si>
    <t>PBE+80%</t>
  </si>
  <si>
    <t>PBE+70%</t>
  </si>
  <si>
    <t>PBE+60%</t>
  </si>
  <si>
    <t>PBE+50%</t>
  </si>
  <si>
    <t>PBE+40%</t>
  </si>
  <si>
    <t>PBE+30%</t>
  </si>
  <si>
    <t>PBE0</t>
  </si>
  <si>
    <t>PBE+20%</t>
  </si>
  <si>
    <t>PBE+10%</t>
  </si>
  <si>
    <t>PBE</t>
  </si>
  <si>
    <t>Stoichiometry</t>
  </si>
  <si>
    <t>Functional</t>
  </si>
  <si>
    <r>
      <t>A</t>
    </r>
    <r>
      <rPr>
        <b/>
        <vertAlign val="subscript"/>
        <sz val="12"/>
        <color theme="1"/>
        <rFont val="Calibri"/>
        <family val="2"/>
        <scheme val="minor"/>
      </rPr>
      <t>100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</si>
  <si>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90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</si>
  <si>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80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</si>
  <si>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70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</si>
  <si>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60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</si>
  <si>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50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</si>
  <si>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40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</si>
  <si>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30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</si>
  <si>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vertAlign val="subscript"/>
        <sz val="12"/>
        <color theme="1"/>
        <rFont val="Calibri (Body)"/>
      </rPr>
      <t>5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</si>
  <si>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vertAlign val="subscript"/>
        <sz val="12"/>
        <color theme="1"/>
        <rFont val="Calibri (Body)"/>
      </rPr>
      <t>0</t>
    </r>
  </si>
  <si>
    <r>
      <t>A</t>
    </r>
    <r>
      <rPr>
        <b/>
        <vertAlign val="subscript"/>
        <sz val="12"/>
        <color theme="1"/>
        <rFont val="Calibri (Body)"/>
      </rPr>
      <t>10</t>
    </r>
  </si>
  <si>
    <t>Transition structure</t>
  </si>
  <si>
    <t>All values (below) are in Hartrees</t>
  </si>
  <si>
    <t>Fraction of Exact Exchange</t>
  </si>
  <si>
    <r>
      <t>Total atomization energies, kcal mol</t>
    </r>
    <r>
      <rPr>
        <b/>
        <vertAlign val="superscript"/>
        <sz val="12"/>
        <color theme="1"/>
        <rFont val="Calibri (Body)"/>
      </rPr>
      <t>–1</t>
    </r>
  </si>
  <si>
    <r>
      <t xml:space="preserve">Each of the other sheet refers to either </t>
    </r>
    <r>
      <rPr>
        <b/>
        <sz val="12"/>
        <color theme="1"/>
        <rFont val="Calibri"/>
        <family val="2"/>
        <scheme val="minor"/>
      </rPr>
      <t>PBE or one of its hybrids</t>
    </r>
    <r>
      <rPr>
        <sz val="12"/>
        <color theme="1"/>
        <rFont val="Calibri"/>
        <family val="2"/>
        <scheme val="minor"/>
      </rPr>
      <t>, in the following order:</t>
    </r>
  </si>
  <si>
    <t>PBE+100%HF/6-31G*</t>
  </si>
  <si>
    <t>PBE+25%HF/6-31G* (Equivalent to PBE0/6-31G*)</t>
  </si>
  <si>
    <r>
      <t xml:space="preserve">There are </t>
    </r>
    <r>
      <rPr>
        <b/>
        <u/>
        <sz val="12"/>
        <color theme="1"/>
        <rFont val="Calibri (Body)"/>
      </rPr>
      <t>thirteen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sheets: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</si>
</sst>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00"/>
    <numFmt numFmtId="166" formatCode="0.000000000000"/>
    <numFmt numFmtId="167" formatCode="0.0000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Symbol"/>
      <charset val="2"/>
    </font>
    <font>
      <b/>
      <sz val="12"/>
      <color theme="1"/>
      <name val="Symbol"/>
      <charset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bscript"/>
      <sz val="12"/>
      <color theme="1"/>
      <name val="Calibri (Body)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 (Body)"/>
    </font>
    <font>
      <b/>
      <vertAlign val="subscript"/>
      <sz val="12"/>
      <color theme="1"/>
      <name val="Calibri (Body)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rgb="FF548235"/>
      </left>
      <right style="medium">
        <color rgb="FF548235"/>
      </right>
      <top style="medium">
        <color rgb="FF548235"/>
      </top>
      <bottom/>
      <diagonal/>
    </border>
    <border>
      <left/>
      <right/>
      <top style="medium">
        <color rgb="FF548235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548235"/>
      </left>
      <right style="medium">
        <color rgb="FF548235"/>
      </right>
      <top/>
      <bottom style="medium">
        <color rgb="FF548235"/>
      </bottom>
      <diagonal/>
    </border>
    <border>
      <left/>
      <right/>
      <top/>
      <bottom style="medium">
        <color rgb="FF548235"/>
      </bottom>
      <diagonal/>
    </border>
    <border>
      <left/>
      <right/>
      <top style="medium">
        <color rgb="FF548235"/>
      </top>
      <bottom style="medium">
        <color rgb="FF548235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/>
      <bottom/>
      <diagonal/>
    </border>
    <border>
      <left style="medium">
        <color rgb="FF548235"/>
      </left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/>
      <right style="medium">
        <color rgb="FF548235"/>
      </right>
      <top/>
      <bottom style="medium">
        <color rgb="FF548235"/>
      </bottom>
      <diagonal/>
    </border>
    <border>
      <left/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5" fillId="3" borderId="2" xfId="0" applyFont="1" applyFill="1" applyBorder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4" xfId="0" applyNumberFormat="1" applyFont="1" applyBorder="1" applyAlignment="1">
      <alignment horizontal="left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2" fontId="1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" fontId="7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horizontal="center" vertical="center"/>
    </xf>
    <xf numFmtId="0" fontId="7" fillId="0" borderId="0" xfId="0" applyFont="1"/>
    <xf numFmtId="2" fontId="1" fillId="0" borderId="0" xfId="0" applyNumberFormat="1" applyFont="1" applyAlignment="1">
      <alignment horizontal="center" vertical="center"/>
    </xf>
    <xf numFmtId="0" fontId="0" fillId="0" borderId="17" xfId="0" applyBorder="1"/>
    <xf numFmtId="0" fontId="1" fillId="0" borderId="0" xfId="0" applyFont="1" applyBorder="1" applyAlignment="1">
      <alignment horizontal="center" vertical="center"/>
    </xf>
    <xf numFmtId="0" fontId="1" fillId="5" borderId="8" xfId="0" applyFont="1" applyFill="1" applyBorder="1"/>
    <xf numFmtId="0" fontId="1" fillId="4" borderId="12" xfId="0" applyFont="1" applyFill="1" applyBorder="1"/>
    <xf numFmtId="0" fontId="1" fillId="4" borderId="18" xfId="0" applyFont="1" applyFill="1" applyBorder="1"/>
    <xf numFmtId="2" fontId="0" fillId="5" borderId="7" xfId="0" applyNumberFormat="1" applyFont="1" applyFill="1" applyBorder="1" applyAlignment="1">
      <alignment horizontal="center" vertical="center"/>
    </xf>
    <xf numFmtId="2" fontId="0" fillId="5" borderId="8" xfId="0" applyNumberFormat="1" applyFont="1" applyFill="1" applyBorder="1" applyAlignment="1">
      <alignment horizontal="center" vertical="center"/>
    </xf>
    <xf numFmtId="2" fontId="0" fillId="4" borderId="18" xfId="0" applyNumberFormat="1" applyFont="1" applyFill="1" applyBorder="1" applyAlignment="1">
      <alignment horizontal="center" vertical="center"/>
    </xf>
    <xf numFmtId="2" fontId="0" fillId="4" borderId="14" xfId="0" applyNumberFormat="1" applyFont="1" applyFill="1" applyBorder="1" applyAlignment="1">
      <alignment horizontal="center" vertical="center"/>
    </xf>
    <xf numFmtId="2" fontId="0" fillId="4" borderId="20" xfId="0" applyNumberFormat="1" applyFont="1" applyFill="1" applyBorder="1" applyAlignment="1">
      <alignment horizontal="center" vertical="center"/>
    </xf>
    <xf numFmtId="2" fontId="0" fillId="4" borderId="12" xfId="0" applyNumberFormat="1" applyFont="1" applyFill="1" applyBorder="1" applyAlignment="1">
      <alignment horizontal="center" vertical="center"/>
    </xf>
    <xf numFmtId="2" fontId="0" fillId="4" borderId="13" xfId="0" applyNumberFormat="1" applyFont="1" applyFill="1" applyBorder="1" applyAlignment="1">
      <alignment horizontal="center" vertical="center"/>
    </xf>
    <xf numFmtId="2" fontId="0" fillId="4" borderId="19" xfId="0" applyNumberFormat="1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2" fontId="0" fillId="4" borderId="18" xfId="0" applyNumberFormat="1" applyFill="1" applyBorder="1" applyAlignment="1">
      <alignment horizontal="center" vertical="center"/>
    </xf>
    <xf numFmtId="2" fontId="0" fillId="4" borderId="20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19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2" fontId="0" fillId="7" borderId="6" xfId="0" applyNumberForma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2" fontId="0" fillId="7" borderId="11" xfId="0" applyNumberForma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167" fontId="0" fillId="0" borderId="0" xfId="0" applyNumberForma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3" borderId="0" xfId="0" applyFont="1" applyFill="1"/>
    <xf numFmtId="2" fontId="0" fillId="7" borderId="0" xfId="0" applyNumberForma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colors>
    <mruColors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DCF9-EC7C-E341-8952-03AD9025CDF4}">
  <dimension ref="A1:M22"/>
  <sheetViews>
    <sheetView workbookViewId="0">
      <selection activeCell="D20" sqref="D20"/>
    </sheetView>
  </sheetViews>
  <sheetFormatPr baseColWidth="10" defaultRowHeight="16" x14ac:dyDescent="0.2"/>
  <cols>
    <col min="1" max="1" width="26" customWidth="1"/>
    <col min="2" max="2" width="17" customWidth="1"/>
  </cols>
  <sheetData>
    <row r="1" spans="1:13" ht="21" x14ac:dyDescent="0.2">
      <c r="A1" s="77" t="s">
        <v>204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x14ac:dyDescent="0.2">
      <c r="A2" s="78" t="s">
        <v>205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ht="19" x14ac:dyDescent="0.25">
      <c r="A4" s="79" t="s">
        <v>206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3" x14ac:dyDescent="0.2">
      <c r="A5" s="80" t="s">
        <v>207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</row>
    <row r="7" spans="1:13" ht="35" customHeight="1" x14ac:dyDescent="0.2">
      <c r="A7" s="81" t="s">
        <v>209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x14ac:dyDescent="0.2">
      <c r="A8" t="s">
        <v>317</v>
      </c>
    </row>
    <row r="9" spans="1:13" ht="18" x14ac:dyDescent="0.25">
      <c r="A9" t="s">
        <v>208</v>
      </c>
    </row>
    <row r="10" spans="1:13" x14ac:dyDescent="0.2">
      <c r="A10" t="s">
        <v>314</v>
      </c>
    </row>
    <row r="11" spans="1:13" x14ac:dyDescent="0.2">
      <c r="A11" s="106" t="s">
        <v>192</v>
      </c>
      <c r="B11" s="106"/>
    </row>
    <row r="12" spans="1:13" x14ac:dyDescent="0.2">
      <c r="A12" s="106" t="s">
        <v>193</v>
      </c>
      <c r="B12" s="106"/>
    </row>
    <row r="13" spans="1:13" x14ac:dyDescent="0.2">
      <c r="A13" s="106" t="s">
        <v>194</v>
      </c>
      <c r="B13" s="106"/>
    </row>
    <row r="14" spans="1:13" x14ac:dyDescent="0.2">
      <c r="A14" s="106" t="s">
        <v>316</v>
      </c>
      <c r="B14" s="106"/>
    </row>
    <row r="15" spans="1:13" x14ac:dyDescent="0.2">
      <c r="A15" s="106" t="s">
        <v>196</v>
      </c>
      <c r="B15" s="106"/>
    </row>
    <row r="16" spans="1:13" x14ac:dyDescent="0.2">
      <c r="A16" s="106" t="s">
        <v>197</v>
      </c>
      <c r="B16" s="106"/>
    </row>
    <row r="17" spans="1:2" x14ac:dyDescent="0.2">
      <c r="A17" s="106" t="s">
        <v>198</v>
      </c>
      <c r="B17" s="106"/>
    </row>
    <row r="18" spans="1:2" x14ac:dyDescent="0.2">
      <c r="A18" s="106" t="s">
        <v>199</v>
      </c>
      <c r="B18" s="106"/>
    </row>
    <row r="19" spans="1:2" x14ac:dyDescent="0.2">
      <c r="A19" s="106" t="s">
        <v>200</v>
      </c>
      <c r="B19" s="106"/>
    </row>
    <row r="20" spans="1:2" x14ac:dyDescent="0.2">
      <c r="A20" s="106" t="s">
        <v>201</v>
      </c>
      <c r="B20" s="106"/>
    </row>
    <row r="21" spans="1:2" x14ac:dyDescent="0.2">
      <c r="A21" s="106" t="s">
        <v>202</v>
      </c>
      <c r="B21" s="106"/>
    </row>
    <row r="22" spans="1:2" x14ac:dyDescent="0.2">
      <c r="A22" s="106" t="s">
        <v>315</v>
      </c>
      <c r="B22" s="106"/>
    </row>
  </sheetData>
  <mergeCells count="17">
    <mergeCell ref="A20:B20"/>
    <mergeCell ref="A21:B21"/>
    <mergeCell ref="A22:B22"/>
    <mergeCell ref="A14:B14"/>
    <mergeCell ref="A15:B15"/>
    <mergeCell ref="A16:B16"/>
    <mergeCell ref="A17:B17"/>
    <mergeCell ref="A18:B18"/>
    <mergeCell ref="A19:B19"/>
    <mergeCell ref="A1:M1"/>
    <mergeCell ref="A2:M3"/>
    <mergeCell ref="A4:M4"/>
    <mergeCell ref="A5:M5"/>
    <mergeCell ref="A7:M7"/>
    <mergeCell ref="A11:B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7A62-B34F-1641-B860-EBFCE9983186}">
  <dimension ref="A1:AG82"/>
  <sheetViews>
    <sheetView tabSelected="1" topLeftCell="G1" zoomScale="84" workbookViewId="0">
      <selection activeCell="H24" sqref="H24"/>
    </sheetView>
  </sheetViews>
  <sheetFormatPr baseColWidth="10" defaultRowHeight="16" x14ac:dyDescent="0.2"/>
  <cols>
    <col min="1" max="1" width="39.83203125" customWidth="1"/>
    <col min="2" max="2" width="18.6640625" style="11" customWidth="1"/>
    <col min="3" max="3" width="10.83203125" customWidth="1"/>
    <col min="4" max="14" width="14.33203125" bestFit="1" customWidth="1"/>
    <col min="15" max="15" width="14.33203125" customWidth="1"/>
    <col min="16" max="16" width="18.33203125" customWidth="1"/>
  </cols>
  <sheetData>
    <row r="1" spans="1:33" ht="19" x14ac:dyDescent="0.2">
      <c r="A1" s="1" t="s">
        <v>313</v>
      </c>
      <c r="B1" s="62" t="s">
        <v>297</v>
      </c>
      <c r="C1" s="62" t="s">
        <v>296</v>
      </c>
      <c r="D1" s="62" t="s">
        <v>295</v>
      </c>
      <c r="E1" s="62" t="s">
        <v>294</v>
      </c>
      <c r="F1" s="62" t="s">
        <v>293</v>
      </c>
      <c r="G1" s="62" t="s">
        <v>292</v>
      </c>
      <c r="H1" s="62" t="s">
        <v>291</v>
      </c>
      <c r="I1" s="62" t="s">
        <v>290</v>
      </c>
      <c r="J1" s="62" t="s">
        <v>289</v>
      </c>
      <c r="K1" s="62" t="s">
        <v>288</v>
      </c>
      <c r="L1" s="62" t="s">
        <v>287</v>
      </c>
      <c r="M1" s="62" t="s">
        <v>286</v>
      </c>
      <c r="N1" s="62" t="s">
        <v>285</v>
      </c>
      <c r="O1" s="62"/>
      <c r="Q1" s="62" t="s">
        <v>309</v>
      </c>
      <c r="R1" s="62" t="s">
        <v>308</v>
      </c>
      <c r="S1" s="62" t="s">
        <v>307</v>
      </c>
      <c r="T1" s="62" t="s">
        <v>306</v>
      </c>
      <c r="U1" s="62" t="s">
        <v>305</v>
      </c>
      <c r="V1" s="62" t="s">
        <v>304</v>
      </c>
      <c r="W1" s="62" t="s">
        <v>303</v>
      </c>
      <c r="X1" s="62" t="s">
        <v>302</v>
      </c>
      <c r="Y1" s="62" t="s">
        <v>301</v>
      </c>
      <c r="Z1" s="62" t="s">
        <v>300</v>
      </c>
      <c r="AA1" s="62" t="s">
        <v>299</v>
      </c>
    </row>
    <row r="2" spans="1:33" x14ac:dyDescent="0.2">
      <c r="A2" s="1" t="s">
        <v>312</v>
      </c>
      <c r="C2" s="12">
        <v>0</v>
      </c>
      <c r="D2" s="12">
        <v>0.1</v>
      </c>
      <c r="E2" s="12">
        <v>0.2</v>
      </c>
      <c r="F2" s="12">
        <v>0.25</v>
      </c>
      <c r="G2" s="12">
        <v>0.3</v>
      </c>
      <c r="H2" s="12">
        <v>0.4</v>
      </c>
      <c r="I2" s="12">
        <v>0.5</v>
      </c>
      <c r="J2" s="12">
        <v>0.6</v>
      </c>
      <c r="K2" s="12">
        <v>0.7</v>
      </c>
      <c r="L2" s="12">
        <v>0.8</v>
      </c>
      <c r="M2" s="12">
        <v>0.9</v>
      </c>
      <c r="N2" s="12">
        <v>1</v>
      </c>
      <c r="O2" s="12"/>
      <c r="P2" s="105" t="s">
        <v>218</v>
      </c>
      <c r="Q2" s="104">
        <f>AVERAGE(Q3:Q36)</f>
        <v>0.23085796632148545</v>
      </c>
      <c r="R2" s="104">
        <f>AVERAGE(R3:R36)</f>
        <v>0.22520050956692253</v>
      </c>
      <c r="S2" s="104">
        <f>AVERAGE(S3:S36)</f>
        <v>0.22262976025252112</v>
      </c>
      <c r="T2" s="104">
        <f>AVERAGE(T3:T36)</f>
        <v>0.21983074297320138</v>
      </c>
      <c r="U2" s="104">
        <f>AVERAGE(U3:U36)</f>
        <v>0.2145854950736219</v>
      </c>
      <c r="V2" s="104">
        <f>AVERAGE(V3:V36)</f>
        <v>0.209387135041183</v>
      </c>
      <c r="W2" s="104">
        <f>AVERAGE(W3:W36)</f>
        <v>0.20422326101870325</v>
      </c>
      <c r="X2" s="104">
        <f>AVERAGE(X3:X36)</f>
        <v>0.19911647330311918</v>
      </c>
      <c r="Y2" s="104">
        <f>AVERAGE(Y3:Y36)</f>
        <v>0.19409922595690884</v>
      </c>
      <c r="Z2" s="104">
        <f>AVERAGE(Z3:Z36)</f>
        <v>0.18920014573809651</v>
      </c>
      <c r="AA2" s="104">
        <f>AVERAGE(AA3:AA36)</f>
        <v>0.18443966076764587</v>
      </c>
    </row>
    <row r="3" spans="1:33" x14ac:dyDescent="0.2">
      <c r="A3" t="s">
        <v>30</v>
      </c>
      <c r="B3" s="11" t="s">
        <v>283</v>
      </c>
      <c r="C3" s="12">
        <f>(2*C76+5*C75-C40)*627.51</f>
        <v>572.57458786577297</v>
      </c>
      <c r="D3" s="12">
        <f>(2*D76+5*D75-D40)*627.51</f>
        <v>568.46984055379414</v>
      </c>
      <c r="E3" s="12">
        <f>(2*E76+5*E75-E40)*627.51</f>
        <v>564.57216312063917</v>
      </c>
      <c r="F3" s="12">
        <f>(2*F76+5*F75-F40)*627.51</f>
        <v>562.6975010857542</v>
      </c>
      <c r="G3" s="12">
        <f>(2*G76+5*G75-G40)*627.51</f>
        <v>560.87086916512612</v>
      </c>
      <c r="H3" s="12">
        <f>(2*H76+5*H75-H40)*627.51</f>
        <v>557.35850190435758</v>
      </c>
      <c r="I3" s="12">
        <f>(2*I76+5*I75-I40)*627.51</f>
        <v>554.03003503027185</v>
      </c>
      <c r="J3" s="12">
        <f>(2*J76+5*J75-J40)*627.51</f>
        <v>550.88198829713861</v>
      </c>
      <c r="K3" s="12">
        <f>(2*K76+5*K75-K40)*627.51</f>
        <v>547.91150613597256</v>
      </c>
      <c r="L3" s="12">
        <f>(2*L76+5*L75-L40)*627.51</f>
        <v>545.1155116456132</v>
      </c>
      <c r="M3" s="12">
        <f>(2*M76+5*M75-M40)*627.51</f>
        <v>542.49008797767181</v>
      </c>
      <c r="N3" s="12">
        <f>(2*N76+5*N75-N40)*627.51</f>
        <v>540.03018253144785</v>
      </c>
      <c r="O3" s="12"/>
      <c r="P3" s="24" t="s">
        <v>30</v>
      </c>
      <c r="Q3" s="12">
        <f>(1-(D3/$C3))*(1/D$2)</f>
        <v>7.1689303000311844E-2</v>
      </c>
      <c r="R3" s="12">
        <f>(1-(E3/$C3))*(1/E$2)</f>
        <v>6.9881068027854987E-2</v>
      </c>
      <c r="S3" s="12">
        <f>(1-(F3/$C3))*(1/F$2)</f>
        <v>6.9001223521531596E-2</v>
      </c>
      <c r="T3" s="12">
        <f>(1-(G3/$C3))*(1/G$2)</f>
        <v>6.8135045626524324E-2</v>
      </c>
      <c r="U3" s="12">
        <f>(1-(H3/$C3))*(1/H$2)</f>
        <v>6.6437134496887817E-2</v>
      </c>
      <c r="V3" s="12">
        <f>(1-(I3/$C3))*(1/I$2)</f>
        <v>6.4776024743342209E-2</v>
      </c>
      <c r="W3" s="12">
        <f>(1-(J3/$C3))*(1/J$2)</f>
        <v>6.3143446077746912E-2</v>
      </c>
      <c r="X3" s="12">
        <f>(1-(K3/$C3))*(1/K$2)</f>
        <v>6.1534295524785669E-2</v>
      </c>
      <c r="Y3" s="12">
        <f>(1-(L3/$C3))*(1/L$2)</f>
        <v>5.9946504791872079E-2</v>
      </c>
      <c r="Z3" s="12">
        <f>(1-(M3/$C3))*(1/M$2)</f>
        <v>5.8380554789355173E-2</v>
      </c>
      <c r="AA3" s="12">
        <f>(1-(N3/$C3))*(1/N$2)</f>
        <v>5.6838717651846671E-2</v>
      </c>
      <c r="AB3" s="12"/>
      <c r="AC3" s="12"/>
      <c r="AD3" s="12"/>
      <c r="AE3" s="12"/>
      <c r="AF3" s="12"/>
      <c r="AG3" s="12"/>
    </row>
    <row r="4" spans="1:33" x14ac:dyDescent="0.2">
      <c r="A4" t="s">
        <v>34</v>
      </c>
      <c r="B4" s="11" t="s">
        <v>281</v>
      </c>
      <c r="C4" s="12">
        <f>(3*C76+7*C75-C41)*627.51</f>
        <v>881.7840104132174</v>
      </c>
      <c r="D4" s="12">
        <f>(3*D76+7*D75-D41)*627.51</f>
        <v>876.00795635956069</v>
      </c>
      <c r="E4" s="12">
        <f>(3*E76+7*E75-E41)*627.51</f>
        <v>870.57412514543876</v>
      </c>
      <c r="F4" s="12">
        <f>(3*F76+7*F75-F41)*627.51</f>
        <v>867.98027738600183</v>
      </c>
      <c r="G4" s="12">
        <f>(3*G76+7*G75-G41)*627.51</f>
        <v>865.46569023455834</v>
      </c>
      <c r="H4" s="12">
        <f>(3*H76+7*H75-H41)*627.51</f>
        <v>860.66620186515286</v>
      </c>
      <c r="I4" s="12">
        <f>(3*I76+7*I75-I41)*627.51</f>
        <v>856.15997031996505</v>
      </c>
      <c r="J4" s="12">
        <f>(3*J76+7*J75-J41)*627.51</f>
        <v>851.93206824804736</v>
      </c>
      <c r="K4" s="12">
        <f>(3*K76+7*K75-K41)*627.51</f>
        <v>847.96812871447685</v>
      </c>
      <c r="L4" s="12">
        <f>(3*L76+7*L75-L41)*627.51</f>
        <v>844.25414778562708</v>
      </c>
      <c r="M4" s="12">
        <f>(3*M76+7*M75-M41)*627.51</f>
        <v>840.77636954748868</v>
      </c>
      <c r="N4" s="12">
        <f>(3*N76+7*N75-N41)*627.51</f>
        <v>837.52129225957628</v>
      </c>
      <c r="O4" s="12"/>
      <c r="P4" s="24" t="s">
        <v>34</v>
      </c>
      <c r="Q4" s="12">
        <f>(1-(D4/$C4))*(1/D$2)</f>
        <v>6.5504182265110344E-2</v>
      </c>
      <c r="R4" s="12">
        <f>(1-(E4/$C4))*(1/E$2)</f>
        <v>6.3563668287234809E-2</v>
      </c>
      <c r="S4" s="12">
        <f>(1-(F4/$C4))*(1/F$2)</f>
        <v>6.2617297951442552E-2</v>
      </c>
      <c r="T4" s="12">
        <f>(1-(G4/$C4))*(1/G$2)</f>
        <v>6.1686762237886571E-2</v>
      </c>
      <c r="U4" s="12">
        <f>(1-(H4/$C4))*(1/H$2)</f>
        <v>5.9872395900466557E-2</v>
      </c>
      <c r="V4" s="12">
        <f>(1-(I4/$C4))*(1/I$2)</f>
        <v>5.8118631752563932E-2</v>
      </c>
      <c r="W4" s="12">
        <f>(1-(J4/$C4))*(1/J$2)</f>
        <v>5.6423382999012395E-2</v>
      </c>
      <c r="X4" s="12">
        <f>(1-(K4/$C4))*(1/K$2)</f>
        <v>5.4784847373376806E-2</v>
      </c>
      <c r="Y4" s="12">
        <f>(1-(L4/$C4))*(1/L$2)</f>
        <v>5.3201609158805285E-2</v>
      </c>
      <c r="Z4" s="12">
        <f>(1-(M4/$C4))*(1/M$2)</f>
        <v>5.167256932342558E-2</v>
      </c>
      <c r="AA4" s="12">
        <f>(1-(N4/$C4))*(1/N$2)</f>
        <v>5.0196780198927593E-2</v>
      </c>
      <c r="AB4" s="12"/>
      <c r="AC4" s="12"/>
      <c r="AD4" s="12"/>
      <c r="AE4" s="12"/>
      <c r="AF4" s="12"/>
      <c r="AG4" s="12"/>
    </row>
    <row r="5" spans="1:33" x14ac:dyDescent="0.2">
      <c r="A5" t="s">
        <v>27</v>
      </c>
      <c r="B5" s="11" t="s">
        <v>279</v>
      </c>
      <c r="C5" s="12">
        <f>(1*C76+3*C75+1*C79+1*C82-C42)*627.51</f>
        <v>387.29151883280326</v>
      </c>
      <c r="D5" s="12">
        <f>(1*D76+3*D75+1*D79+1*D82-D42)*627.51</f>
        <v>378.68726440043508</v>
      </c>
      <c r="E5" s="12">
        <f>(1*E76+3*E75+1*E79+1*E82-E42)*627.51</f>
        <v>370.37191676932969</v>
      </c>
      <c r="F5" s="12">
        <f>(1*F76+3*F75+1*F79+1*F82-F42)*627.51</f>
        <v>366.32547490609778</v>
      </c>
      <c r="G5" s="12">
        <f>(1*G76+3*G75+1*G79+1*G82-G42)*627.51</f>
        <v>362.3554877799836</v>
      </c>
      <c r="H5" s="12">
        <f>(1*H76+3*H75+1*H79+1*H82-H42)*627.51</f>
        <v>354.65425973687218</v>
      </c>
      <c r="I5" s="12">
        <f>(1*I76+3*I75+1*I79+1*I82-I42)*627.51</f>
        <v>347.29129437602785</v>
      </c>
      <c r="J5" s="12">
        <f>(1*J76+3*J75+1*J79+1*J82-J42)*627.51</f>
        <v>340.29608465995693</v>
      </c>
      <c r="K5" s="12">
        <f>(1*K76+3*K75+1*K79+1*K82-K42)*627.51</f>
        <v>333.70244897187399</v>
      </c>
      <c r="L5" s="12">
        <f>(1*L76+3*L75+1*L79+1*L82-L42)*627.51</f>
        <v>327.54382667333101</v>
      </c>
      <c r="M5" s="12">
        <f>(1*M76+3*M75+1*M79+1*M82-M42)*627.51</f>
        <v>321.84633952864709</v>
      </c>
      <c r="N5" s="12">
        <f>(1*N76+3*N75+1*N79+1*N82-N42)*627.51</f>
        <v>316.62207251731201</v>
      </c>
      <c r="O5" s="12"/>
      <c r="P5" s="24" t="s">
        <v>27</v>
      </c>
      <c r="Q5" s="12">
        <f>(1-(D5/$C5))*(1/D$2)</f>
        <v>0.2221648038743318</v>
      </c>
      <c r="R5" s="12">
        <f>(1-(E5/$C5))*(1/E$2)</f>
        <v>0.21843496746927094</v>
      </c>
      <c r="S5" s="12">
        <f>(1-(F5/$C5))*(1/F$2)</f>
        <v>0.21654018130726671</v>
      </c>
      <c r="T5" s="12">
        <f>(1-(G5/$C5))*(1/G$2)</f>
        <v>0.21461896134441938</v>
      </c>
      <c r="U5" s="12">
        <f>(1-(H5/$C5))*(1/H$2)</f>
        <v>0.21067630911652396</v>
      </c>
      <c r="V5" s="12">
        <f>(1-(I5/$C5))*(1/I$2)</f>
        <v>0.20656390605880426</v>
      </c>
      <c r="W5" s="12">
        <f>(1-(J5/$C5))*(1/J$2)</f>
        <v>0.20223970784969442</v>
      </c>
      <c r="X5" s="12">
        <f>(1-(K5/$C5))*(1/K$2)</f>
        <v>0.19766974065882284</v>
      </c>
      <c r="Y5" s="12">
        <f>(1-(L5/$C5))*(1/L$2)</f>
        <v>0.1928382408796879</v>
      </c>
      <c r="Z5" s="12">
        <f>(1-(M5/$C5))*(1/M$2)</f>
        <v>0.18775744460569843</v>
      </c>
      <c r="AA5" s="12">
        <f>(1-(N5/$C5))*(1/N$2)</f>
        <v>0.18247093695330774</v>
      </c>
      <c r="AB5" s="12"/>
      <c r="AC5" s="12"/>
      <c r="AD5" s="12"/>
      <c r="AE5" s="12"/>
      <c r="AF5" s="12"/>
      <c r="AG5" s="12"/>
    </row>
    <row r="6" spans="1:33" x14ac:dyDescent="0.2">
      <c r="A6" t="s">
        <v>43</v>
      </c>
      <c r="B6" s="11" t="s">
        <v>277</v>
      </c>
      <c r="C6" s="12">
        <f>(1*C76+3*C75+2*C82-C43)*627.51</f>
        <v>481.65164206078373</v>
      </c>
      <c r="D6" s="12">
        <f>(1*D76+3*D75+2*D82-D43)*627.51</f>
        <v>477.50411588242088</v>
      </c>
      <c r="E6" s="12">
        <f>(1*E76+3*E75+2*E82-E43)*627.51</f>
        <v>473.61314466238645</v>
      </c>
      <c r="F6" s="12">
        <f>(1*F76+3*F75+2*F82-F43)*627.51</f>
        <v>471.76221069076132</v>
      </c>
      <c r="G6" s="12">
        <f>(1*G76+3*G75+2*G82-G43)*627.51</f>
        <v>469.97332194412888</v>
      </c>
      <c r="H6" s="12">
        <f>(1*H76+3*H75+2*H82-H43)*627.51</f>
        <v>466.57838999843528</v>
      </c>
      <c r="I6" s="12">
        <f>(1*I76+3*I75+2*I82-I43)*627.51</f>
        <v>463.42125650948492</v>
      </c>
      <c r="J6" s="12">
        <f>(1*J76+3*J75+2*J82-J43)*627.51</f>
        <v>460.49404032074335</v>
      </c>
      <c r="K6" s="12">
        <f>(1*K76+3*K75+2*K82-K43)*627.51</f>
        <v>457.78815639182653</v>
      </c>
      <c r="L6" s="12">
        <f>(1*L76+3*L75+2*L82-L43)*627.51</f>
        <v>455.29442611531886</v>
      </c>
      <c r="M6" s="12">
        <f>(1*M76+3*M75+2*M82-M43)*627.51</f>
        <v>453.00319753767138</v>
      </c>
      <c r="N6" s="12">
        <f>(1*N76+3*N75+2*N82-N43)*627.51</f>
        <v>450.90449822290191</v>
      </c>
      <c r="O6" s="12"/>
      <c r="P6" s="24" t="s">
        <v>43</v>
      </c>
      <c r="Q6" s="12">
        <f>(1-(D6/$C6))*(1/D$2)</f>
        <v>8.6110495972095968E-2</v>
      </c>
      <c r="R6" s="12">
        <f>(1-(E6/$C6))*(1/E$2)</f>
        <v>8.3447212636958423E-2</v>
      </c>
      <c r="S6" s="12">
        <f>(1-(F6/$C6))*(1/F$2)</f>
        <v>8.2129327558894794E-2</v>
      </c>
      <c r="T6" s="12">
        <f>(1-(G6/$C6))*(1/G$2)</f>
        <v>8.0821345393171651E-2</v>
      </c>
      <c r="U6" s="12">
        <f>(1-(H6/$C6))*(1/H$2)</f>
        <v>7.8237312748776211E-2</v>
      </c>
      <c r="V6" s="12">
        <f>(1-(I6/$C6))*(1/I$2)</f>
        <v>7.5699463925000599E-2</v>
      </c>
      <c r="W6" s="12">
        <f>(1-(J6/$C6))*(1/J$2)</f>
        <v>7.3211978300042529E-2</v>
      </c>
      <c r="X6" s="12">
        <f>(1-(K6/$C6))*(1/K$2)</f>
        <v>7.0778734744755267E-2</v>
      </c>
      <c r="Y6" s="12">
        <f>(1-(L6/$C6))*(1/L$2)</f>
        <v>6.8403213141487174E-2</v>
      </c>
      <c r="Z6" s="12">
        <f>(1-(M6/$C6))*(1/M$2)</f>
        <v>6.6088438709533709E-2</v>
      </c>
      <c r="AA6" s="12">
        <f>(1-(N6/$C6))*(1/N$2)</f>
        <v>6.3836891962680276E-2</v>
      </c>
      <c r="AB6" s="12"/>
      <c r="AC6" s="12"/>
      <c r="AD6" s="12"/>
      <c r="AE6" s="12"/>
      <c r="AF6" s="12"/>
      <c r="AG6" s="12"/>
    </row>
    <row r="7" spans="1:33" x14ac:dyDescent="0.2">
      <c r="A7" t="s">
        <v>52</v>
      </c>
      <c r="B7" s="11" t="s">
        <v>275</v>
      </c>
      <c r="C7" s="12">
        <f>(1*C76+3*C75+1*C79+1*C82-C44)*627.51</f>
        <v>475.16276948415862</v>
      </c>
      <c r="D7" s="12">
        <f>(1*D76+3*D75+1*D79+1*D82-D44)*627.51</f>
        <v>468.76063150220739</v>
      </c>
      <c r="E7" s="12">
        <f>(1*E76+3*E75+1*E79+1*E82-E44)*627.51</f>
        <v>462.78512872636696</v>
      </c>
      <c r="F7" s="12">
        <f>(1*F76+3*F75+1*F79+1*F82-F44)*627.51</f>
        <v>459.95460106741905</v>
      </c>
      <c r="G7" s="12">
        <f>(1*G76+3*G75+1*G79+1*G82-G44)*627.51</f>
        <v>457.22690866608491</v>
      </c>
      <c r="H7" s="12">
        <f>(1*H76+3*H75+1*H79+1*H82-H44)*627.51</f>
        <v>452.07385064059679</v>
      </c>
      <c r="I7" s="12">
        <f>(1*I76+3*I75+1*I79+1*I82-I44)*627.51</f>
        <v>447.31070376291882</v>
      </c>
      <c r="J7" s="12">
        <f>(1*J76+3*J75+1*J79+1*J82-J44)*627.51</f>
        <v>442.91915226376108</v>
      </c>
      <c r="K7" s="12">
        <f>(1*K76+3*K75+1*K79+1*K82-K44)*627.51</f>
        <v>438.87824419845856</v>
      </c>
      <c r="L7" s="12">
        <f>(1*L76+3*L75+1*L79+1*L82-L44)*627.51</f>
        <v>435.16510680865332</v>
      </c>
      <c r="M7" s="12">
        <f>(1*M76+3*M75+1*M79+1*M82-M44)*627.51</f>
        <v>431.75581605369143</v>
      </c>
      <c r="N7" s="12">
        <f>(1*N76+3*N75+1*N79+1*N82-N44)*627.51</f>
        <v>428.6262878640805</v>
      </c>
      <c r="O7" s="12"/>
      <c r="P7" s="24" t="s">
        <v>52</v>
      </c>
      <c r="Q7" s="12">
        <f>(1-(D7/$C7))*(1/D$2)</f>
        <v>0.1347356820253709</v>
      </c>
      <c r="R7" s="12">
        <f>(1-(E7/$C7))*(1/E$2)</f>
        <v>0.13024632349909193</v>
      </c>
      <c r="S7" s="12">
        <f>(1-(F7/$C7))*(1/F$2)</f>
        <v>0.12802491603666422</v>
      </c>
      <c r="T7" s="12">
        <f>(1-(G7/$C7))*(1/G$2)</f>
        <v>0.12582257400304497</v>
      </c>
      <c r="U7" s="12">
        <f>(1-(H7/$C7))*(1/H$2)</f>
        <v>0.12147899796856654</v>
      </c>
      <c r="V7" s="12">
        <f>(1-(I7/$C7))*(1/I$2)</f>
        <v>0.11723168358277003</v>
      </c>
      <c r="W7" s="12">
        <f>(1-(J7/$C7))*(1/J$2)</f>
        <v>0.11309674386386767</v>
      </c>
      <c r="X7" s="12">
        <f>(1-(K7/$C7))*(1/K$2)</f>
        <v>0.10908901002218942</v>
      </c>
      <c r="Y7" s="12">
        <f>(1-(L7/$C7))*(1/L$2)</f>
        <v>0.10522095070423745</v>
      </c>
      <c r="Z7" s="12">
        <f>(1-(M7/$C7))*(1/M$2)</f>
        <v>0.10150195123332904</v>
      </c>
      <c r="AA7" s="12">
        <f>(1-(N7/$C7))*(1/N$2)</f>
        <v>9.7937979590864366E-2</v>
      </c>
      <c r="AB7" s="12"/>
      <c r="AC7" s="12"/>
      <c r="AD7" s="12"/>
      <c r="AE7" s="12"/>
      <c r="AF7" s="12"/>
      <c r="AG7" s="12"/>
    </row>
    <row r="8" spans="1:33" x14ac:dyDescent="0.2">
      <c r="A8" t="s">
        <v>54</v>
      </c>
      <c r="B8" s="11" t="s">
        <v>273</v>
      </c>
      <c r="C8" s="12">
        <f>(1*C76+3*C75+2*C79-C45)*627.51</f>
        <v>480.42741209403187</v>
      </c>
      <c r="D8" s="12">
        <f>(1*D76+3*D75+2*D79-D45)*627.51</f>
        <v>472.80811329638772</v>
      </c>
      <c r="E8" s="12">
        <f>(1*E76+3*E75+2*E79-E45)*627.51</f>
        <v>465.64018671383701</v>
      </c>
      <c r="F8" s="12">
        <f>(1*F76+3*F75+2*F79-F45)*627.51</f>
        <v>462.22111830440298</v>
      </c>
      <c r="G8" s="12">
        <f>(1*G76+3*G75+2*G79-G45)*627.51</f>
        <v>458.90950739121052</v>
      </c>
      <c r="H8" s="12">
        <f>(1*H76+3*H75+2*H79-H45)*627.51</f>
        <v>452.60082387490945</v>
      </c>
      <c r="I8" s="12">
        <f>(1*I76+3*I75+2*I79-I45)*627.51</f>
        <v>446.69780815706508</v>
      </c>
      <c r="J8" s="12">
        <f>(1*J76+3*J75+2*J79-J45)*627.51</f>
        <v>441.18316881558667</v>
      </c>
      <c r="K8" s="12">
        <f>(1*K76+3*K75+2*K79-K45)*627.51</f>
        <v>436.03882168940504</v>
      </c>
      <c r="L8" s="12">
        <f>(1*L76+3*L75+2*L79-L45)*627.51</f>
        <v>431.24609645458094</v>
      </c>
      <c r="M8" s="12">
        <f>(1*M76+3*M75+2*M79-M45)*627.51</f>
        <v>426.78596804085385</v>
      </c>
      <c r="N8" s="12">
        <f>(1*N76+3*N75+2*N79-N45)*627.51</f>
        <v>422.63929508712943</v>
      </c>
      <c r="O8" s="12"/>
      <c r="P8" s="24" t="s">
        <v>54</v>
      </c>
      <c r="Q8" s="12">
        <f>(1-(D8/$C8))*(1/D$2)</f>
        <v>0.15859417272703125</v>
      </c>
      <c r="R8" s="12">
        <f>(1-(E8/$C8))*(1/E$2)</f>
        <v>0.15389656176925892</v>
      </c>
      <c r="S8" s="12">
        <f>(1-(F8/$C8))*(1/F$2)</f>
        <v>0.15158413805135229</v>
      </c>
      <c r="T8" s="12">
        <f>(1-(G8/$C8))*(1/G$2)</f>
        <v>0.14929695351223166</v>
      </c>
      <c r="U8" s="12">
        <f>(1-(H8/$C8))*(1/H$2)</f>
        <v>0.14480120991553685</v>
      </c>
      <c r="V8" s="12">
        <f>(1-(I8/$C8))*(1/I$2)</f>
        <v>0.14041498502323191</v>
      </c>
      <c r="W8" s="12">
        <f>(1-(J8/$C8))*(1/J$2)</f>
        <v>0.13614350572889494</v>
      </c>
      <c r="X8" s="12">
        <f>(1-(K8/$C8))*(1/K$2)</f>
        <v>0.1319913693729832</v>
      </c>
      <c r="Y8" s="12">
        <f>(1-(L8/$C8))*(1/L$2)</f>
        <v>0.12796239973351289</v>
      </c>
      <c r="Z8" s="12">
        <f>(1-(M8/$C8))*(1/M$2)</f>
        <v>0.12405954157308904</v>
      </c>
      <c r="AA8" s="12">
        <f>(1-(N8/$C8))*(1/N$2)</f>
        <v>0.12028480380630702</v>
      </c>
      <c r="AB8" s="12"/>
      <c r="AC8" s="12"/>
      <c r="AD8" s="12"/>
      <c r="AE8" s="12"/>
      <c r="AF8" s="12"/>
      <c r="AG8" s="12"/>
    </row>
    <row r="9" spans="1:33" x14ac:dyDescent="0.2">
      <c r="A9" t="s">
        <v>59</v>
      </c>
      <c r="B9" s="11" t="s">
        <v>255</v>
      </c>
      <c r="C9" s="12">
        <f>(1*C82+2*C75-C46)*627.51</f>
        <v>89.859012075320663</v>
      </c>
      <c r="D9" s="12">
        <f>(1*D82+2*D75-D46)*627.51</f>
        <v>87.372909012811817</v>
      </c>
      <c r="E9" s="12">
        <f>(1*E82+2*E75-E46)*627.51</f>
        <v>84.961081593100587</v>
      </c>
      <c r="F9" s="12">
        <f>(1*F82+2*F75-F46)*627.51</f>
        <v>83.78254273532697</v>
      </c>
      <c r="G9" s="12">
        <f>(1*G82+2*G75-G46)*627.51</f>
        <v>82.622000310837976</v>
      </c>
      <c r="H9" s="12">
        <f>(1*H82+2*H75-H46)*627.51</f>
        <v>80.354151227837789</v>
      </c>
      <c r="I9" s="12">
        <f>(1*I82+2*I75-I46)*627.51</f>
        <v>78.156046009563497</v>
      </c>
      <c r="J9" s="12">
        <f>(1*J82+2*J75-J46)*627.51</f>
        <v>76.026216905172603</v>
      </c>
      <c r="K9" s="12">
        <f>(1*K82+2*K75-K46)*627.51</f>
        <v>73.963220507329126</v>
      </c>
      <c r="L9" s="12">
        <f>(1*L82+2*L75-L46)*627.51</f>
        <v>71.965638379920875</v>
      </c>
      <c r="M9" s="12">
        <f>(1*M82+2*M75-M46)*627.51</f>
        <v>70.032073286511803</v>
      </c>
      <c r="N9" s="12">
        <f>(1*N82+2*N75-N46)*627.51</f>
        <v>68.161150446918114</v>
      </c>
      <c r="O9" s="12"/>
      <c r="P9" s="24" t="s">
        <v>59</v>
      </c>
      <c r="Q9" s="12">
        <f>(1-(D9/$C9))*(1/D$2)</f>
        <v>0.27666708158609277</v>
      </c>
      <c r="R9" s="12">
        <f>(1-(E9/$C9))*(1/E$2)</f>
        <v>0.27253418266576235</v>
      </c>
      <c r="S9" s="12">
        <f>(1-(F9/$C9))*(1/F$2)</f>
        <v>0.27048903386119294</v>
      </c>
      <c r="T9" s="12">
        <f>(1-(G9/$C9))*(1/G$2)</f>
        <v>0.26845802097240046</v>
      </c>
      <c r="U9" s="12">
        <f>(1-(H9/$C9))*(1/H$2)</f>
        <v>0.2644381634063539</v>
      </c>
      <c r="V9" s="12">
        <f>(1-(I9/$C9))*(1/I$2)</f>
        <v>0.26047395348499114</v>
      </c>
      <c r="W9" s="12">
        <f>(1-(J9/$C9))*(1/J$2)</f>
        <v>0.25656479060318188</v>
      </c>
      <c r="X9" s="12">
        <f>(1-(K9/$C9))*(1/K$2)</f>
        <v>0.25271003034759665</v>
      </c>
      <c r="Y9" s="12">
        <f>(1-(L9/$C9))*(1/L$2)</f>
        <v>0.24890900314485695</v>
      </c>
      <c r="Z9" s="12">
        <f>(1-(M9/$C9))*(1/M$2)</f>
        <v>0.24516107487471264</v>
      </c>
      <c r="AA9" s="12">
        <f>(1-(N9/$C9))*(1/N$2)</f>
        <v>0.24146561515961473</v>
      </c>
      <c r="AB9" s="12"/>
      <c r="AC9" s="12"/>
      <c r="AD9" s="12"/>
      <c r="AE9" s="12"/>
      <c r="AF9" s="12"/>
      <c r="AG9" s="12"/>
    </row>
    <row r="10" spans="1:33" x14ac:dyDescent="0.2">
      <c r="A10" t="s">
        <v>63</v>
      </c>
      <c r="B10" s="11" t="s">
        <v>270</v>
      </c>
      <c r="C10" s="12">
        <f>(1*C76+1*C75+1*C77-C47)*627.51</f>
        <v>274.30006389810916</v>
      </c>
      <c r="D10" s="12">
        <f>(1*D76+1*D75+1*D77-D47)*627.51</f>
        <v>267.40392770103836</v>
      </c>
      <c r="E10" s="12">
        <f>(1*E76+1*E75+1*E77-E47)*627.51</f>
        <v>260.67807665621041</v>
      </c>
      <c r="F10" s="12">
        <f>(1*F76+1*F75+1*F77-F47)*627.51</f>
        <v>257.37772689127615</v>
      </c>
      <c r="G10" s="12">
        <f>(1*G76+1*G75+1*G77-G47)*627.51</f>
        <v>254.11843263263106</v>
      </c>
      <c r="H10" s="12">
        <f>(1*H76+1*H75+1*H77-H47)*627.51</f>
        <v>247.72109100830218</v>
      </c>
      <c r="I10" s="12">
        <f>(1*I76+1*I75+1*I77-I47)*627.51</f>
        <v>241.48231627580773</v>
      </c>
      <c r="J10" s="12">
        <f>(1*J76+1*J75+1*J77-J47)*627.51</f>
        <v>235.39853827723124</v>
      </c>
      <c r="K10" s="12">
        <f>(1*K76+1*K75+1*K77-K47)*627.51</f>
        <v>229.46634730712714</v>
      </c>
      <c r="L10" s="12">
        <f>(1*L76+1*L75+1*L77-L47)*627.51</f>
        <v>223.68248808830856</v>
      </c>
      <c r="M10" s="12">
        <f>(1*M76+1*M75+1*M77-M47)*627.51</f>
        <v>218.04385330548061</v>
      </c>
      <c r="N10" s="12">
        <f>(1*N76+1*N75+1*N77-N47)*627.51</f>
        <v>212.54747500891352</v>
      </c>
      <c r="O10" s="12"/>
      <c r="P10" s="24" t="s">
        <v>63</v>
      </c>
      <c r="Q10" s="12">
        <f>(1-(D10/$C10))*(1/D$2)</f>
        <v>0.25140847942465072</v>
      </c>
      <c r="R10" s="12">
        <f>(1-(E10/$C10))*(1/E$2)</f>
        <v>0.24830448539302441</v>
      </c>
      <c r="S10" s="12">
        <f>(1-(F10/$C10))*(1/F$2)</f>
        <v>0.24677117119621128</v>
      </c>
      <c r="T10" s="12">
        <f>(1-(G10/$C10))*(1/G$2)</f>
        <v>0.24525004938842837</v>
      </c>
      <c r="U10" s="12">
        <f>(1-(H10/$C10))*(1/H$2)</f>
        <v>0.24224359003138934</v>
      </c>
      <c r="V10" s="12">
        <f>(1-(I10/$C10))*(1/I$2)</f>
        <v>0.23928355798336098</v>
      </c>
      <c r="W10" s="12">
        <f>(1-(J10/$C10))*(1/J$2)</f>
        <v>0.2363684321228606</v>
      </c>
      <c r="X10" s="12">
        <f>(1-(K10/$C10))*(1/K$2)</f>
        <v>0.23349672489444592</v>
      </c>
      <c r="Y10" s="12">
        <f>(1-(L10/$C10))*(1/L$2)</f>
        <v>0.23066698878259684</v>
      </c>
      <c r="Z10" s="12">
        <f>(1-(M10/$C10))*(1/M$2)</f>
        <v>0.22787782026071582</v>
      </c>
      <c r="AA10" s="12">
        <f>(1-(N10/$C10))*(1/N$2)</f>
        <v>0.22512786913580196</v>
      </c>
      <c r="AB10" s="12"/>
      <c r="AC10" s="12"/>
      <c r="AD10" s="12"/>
      <c r="AE10" s="12"/>
      <c r="AF10" s="12"/>
      <c r="AG10" s="12"/>
    </row>
    <row r="11" spans="1:33" x14ac:dyDescent="0.2">
      <c r="A11" t="s">
        <v>65</v>
      </c>
      <c r="B11" s="11" t="s">
        <v>268</v>
      </c>
      <c r="C11" s="12">
        <f>(1*C76+1*C75+1*C78-C48)*627.51</f>
        <v>269.62184588676678</v>
      </c>
      <c r="D11" s="12">
        <f>(1*D76+1*D75+1*D78-D48)*627.51</f>
        <v>262.81725944537908</v>
      </c>
      <c r="E11" s="12">
        <f>(1*E76+1*E75+1*E78-E48)*627.51</f>
        <v>256.26620658214284</v>
      </c>
      <c r="F11" s="12">
        <f>(1*F76+1*F75+1*F78-F48)*627.51</f>
        <v>252.7644858461658</v>
      </c>
      <c r="G11" s="12">
        <f>(1*G76+1*G75+1*G78-G48)*627.51</f>
        <v>249.95219055488303</v>
      </c>
      <c r="H11" s="12">
        <f>(1*H76+1*H75+1*H78-H48)*627.51</f>
        <v>243.86066793708645</v>
      </c>
      <c r="I11" s="12">
        <f>(1*I76+1*I75+1*I78-I48)*627.51</f>
        <v>237.97883494881492</v>
      </c>
      <c r="J11" s="12">
        <f>(1*J76+1*J75+1*J78-J48)*627.51</f>
        <v>232.29539816459697</v>
      </c>
      <c r="K11" s="12">
        <f>(1*K76+1*K75+1*K78-K48)*627.51</f>
        <v>226.80035030154826</v>
      </c>
      <c r="L11" s="12">
        <f>(1*L76+1*L75+1*L78-L48)*627.51</f>
        <v>221.48477104773676</v>
      </c>
      <c r="M11" s="12">
        <f>(1*M76+1*M75+1*M78-M48)*627.51</f>
        <v>216.34065537232036</v>
      </c>
      <c r="N11" s="12">
        <f>(1*N76+1*N75+1*N78-N48)*627.51</f>
        <v>211.36076361397841</v>
      </c>
      <c r="O11" s="12"/>
      <c r="P11" s="24" t="s">
        <v>65</v>
      </c>
      <c r="Q11" s="12">
        <f>(1-(D11/$C11))*(1/D$2)</f>
        <v>0.25237518936968573</v>
      </c>
      <c r="R11" s="12">
        <f>(1-(E11/$C11))*(1/E$2)</f>
        <v>0.24767353811220694</v>
      </c>
      <c r="S11" s="12">
        <f>(1-(F11/$C11))*(1/F$2)</f>
        <v>0.25008893452469838</v>
      </c>
      <c r="T11" s="12">
        <f>(1-(G11/$C11))*(1/G$2)</f>
        <v>0.24317583598356268</v>
      </c>
      <c r="U11" s="12">
        <f>(1-(H11/$C11))*(1/H$2)</f>
        <v>0.2388639713610155</v>
      </c>
      <c r="V11" s="12">
        <f>(1-(I11/$C11))*(1/I$2)</f>
        <v>0.23472141757564402</v>
      </c>
      <c r="W11" s="12">
        <f>(1-(J11/$C11))*(1/J$2)</f>
        <v>0.23073332948600553</v>
      </c>
      <c r="X11" s="12">
        <f>(1-(K11/$C11))*(1/K$2)</f>
        <v>0.2268865303571575</v>
      </c>
      <c r="Y11" s="12">
        <f>(1-(L11/$C11))*(1/L$2)</f>
        <v>0.2231693924907617</v>
      </c>
      <c r="Z11" s="12">
        <f>(1-(M11/$C11))*(1/M$2)</f>
        <v>0.21957168418278747</v>
      </c>
      <c r="AA11" s="12">
        <f>(1-(N11/$C11))*(1/N$2)</f>
        <v>0.21608442773311587</v>
      </c>
      <c r="AB11" s="12"/>
      <c r="AC11" s="12"/>
      <c r="AD11" s="12"/>
      <c r="AE11" s="12"/>
      <c r="AF11" s="12"/>
      <c r="AG11" s="12"/>
    </row>
    <row r="12" spans="1:33" x14ac:dyDescent="0.2">
      <c r="A12" t="s">
        <v>25</v>
      </c>
      <c r="B12" s="11" t="s">
        <v>266</v>
      </c>
      <c r="C12" s="12">
        <f>(2*C79+1*C75-C49)*627.51</f>
        <v>64.248039565346247</v>
      </c>
      <c r="D12" s="12">
        <f>(2*D79+1*D75-D49)*627.51</f>
        <v>54.502826366856098</v>
      </c>
      <c r="E12" s="12">
        <f>(2*E79+1*E75-E49)*627.51</f>
        <v>45.162700451714691</v>
      </c>
      <c r="F12" s="12">
        <f>(2*F79+1*F75-F49)*627.51</f>
        <v>40.669753938313214</v>
      </c>
      <c r="G12" s="12">
        <f>(2*G79+1*G75-G49)*627.51</f>
        <v>36.311397689254001</v>
      </c>
      <c r="H12" s="12">
        <f>(2*H79+1*H75-H49)*627.51</f>
        <v>28.052429489779364</v>
      </c>
      <c r="I12" s="12">
        <f>(2*I79+1*I75-I49)*627.51</f>
        <v>20.484564104388834</v>
      </c>
      <c r="J12" s="12">
        <f>(2*J79+1*J75-J49)*627.51</f>
        <v>13.668668620063558</v>
      </c>
      <c r="K12" s="12">
        <f>(2*K79+1*K75-K49)*627.51</f>
        <v>7.6126484661112581</v>
      </c>
      <c r="L12" s="12">
        <f>(2*L79+1*L75-L49)*627.51</f>
        <v>2.2808157620375864</v>
      </c>
      <c r="M12" s="12">
        <f>(2*M79+1*M75-M49)*627.51</f>
        <v>-2.387727654680361</v>
      </c>
      <c r="N12" s="12">
        <f>(2*N79+1*N75-N49)*627.51</f>
        <v>-6.4637097068060001</v>
      </c>
      <c r="O12" s="12"/>
      <c r="P12" s="24" t="s">
        <v>25</v>
      </c>
      <c r="Q12" s="12">
        <f>(1-(D12/$C12))*(1/D$2)</f>
        <v>1.5168109820033271</v>
      </c>
      <c r="R12" s="12">
        <f>(1-(E12/$C12))*(1/E$2)</f>
        <v>1.4852857178793748</v>
      </c>
      <c r="S12" s="12">
        <f>(1-(F12/$C12))*(1/F$2)</f>
        <v>1.46795362389551</v>
      </c>
      <c r="T12" s="12">
        <f>(1-(G12/$C12))*(1/G$2)</f>
        <v>1.4494160478197979</v>
      </c>
      <c r="U12" s="12">
        <f>(1-(H12/$C12))*(1/H$2)</f>
        <v>1.4084324720426906</v>
      </c>
      <c r="V12" s="12">
        <f>(1-(I12/$C12))*(1/I$2)</f>
        <v>1.3623287420761181</v>
      </c>
      <c r="W12" s="12">
        <f>(1-(J12/$C12))*(1/J$2)</f>
        <v>1.3120859740744504</v>
      </c>
      <c r="X12" s="12">
        <f>(1-(K12/$C12))*(1/K$2)</f>
        <v>1.2593022622588355</v>
      </c>
      <c r="Y12" s="12">
        <f>(1-(L12/$C12))*(1/L$2)</f>
        <v>1.2056247984866957</v>
      </c>
      <c r="Z12" s="12">
        <f>(1-(M12/$C12))*(1/M$2)</f>
        <v>1.152404678126868</v>
      </c>
      <c r="AA12" s="12">
        <f>(1-(N12/$C12))*(1/N$2)</f>
        <v>1.1006055554462764</v>
      </c>
      <c r="AB12" s="12"/>
      <c r="AC12" s="12"/>
      <c r="AD12" s="12"/>
      <c r="AE12" s="12"/>
      <c r="AF12" s="12"/>
      <c r="AG12" s="12"/>
    </row>
    <row r="13" spans="1:33" x14ac:dyDescent="0.2">
      <c r="A13" t="s">
        <v>66</v>
      </c>
      <c r="B13" s="11" t="s">
        <v>264</v>
      </c>
      <c r="C13" s="12">
        <f>(1*C76+4*C75+1*C79-C50)*627.51</f>
        <v>405.58408317665629</v>
      </c>
      <c r="D13" s="12">
        <f>(1*D76+4*D75+1*D79-D50)*627.51</f>
        <v>398.89582476434435</v>
      </c>
      <c r="E13" s="12">
        <f>(1*E76+4*E75+1*E79-E50)*627.51</f>
        <v>392.41595190848631</v>
      </c>
      <c r="F13" s="12">
        <f>(1*F76+4*F75+1*F79-F50)*627.51</f>
        <v>389.25302101904327</v>
      </c>
      <c r="G13" s="12">
        <f>(1*G76+4*G75+1*G79-G50)*627.51</f>
        <v>386.14086844963691</v>
      </c>
      <c r="H13" s="12">
        <f>(1*H76+4*H75+1*H79-H50)*627.51</f>
        <v>380.06733497790685</v>
      </c>
      <c r="I13" s="12">
        <f>(1*I76+4*I75+1*I79-I50)*627.51</f>
        <v>374.1923728789875</v>
      </c>
      <c r="J13" s="12">
        <f>(1*J76+4*J75+1*J79-J50)*627.51</f>
        <v>368.51318031073032</v>
      </c>
      <c r="K13" s="12">
        <f>(1*K76+4*K75+1*K79-K50)*627.51</f>
        <v>363.02705889978864</v>
      </c>
      <c r="L13" s="12">
        <f>(1*L76+4*L75+1*L79-L50)*627.51</f>
        <v>357.73135099072874</v>
      </c>
      <c r="M13" s="12">
        <f>(1*M76+4*M75+1*M79-M50)*627.51</f>
        <v>352.62337920419014</v>
      </c>
      <c r="N13" s="12">
        <f>(1*N76+4*N75+1*N79-N50)*627.51</f>
        <v>347.70041274214515</v>
      </c>
      <c r="O13" s="12"/>
      <c r="P13" s="24" t="s">
        <v>66</v>
      </c>
      <c r="Q13" s="12">
        <f>(1-(D13/$C13))*(1/D$2)</f>
        <v>0.16490436113585805</v>
      </c>
      <c r="R13" s="12">
        <f>(1-(E13/$C13))*(1/E$2)</f>
        <v>0.16233540484420939</v>
      </c>
      <c r="S13" s="12">
        <f>(1-(F13/$C13))*(1/F$2)</f>
        <v>0.16106216032644305</v>
      </c>
      <c r="T13" s="12">
        <f>(1-(G13/$C13))*(1/G$2)</f>
        <v>0.15979600394846435</v>
      </c>
      <c r="U13" s="12">
        <f>(1-(H13/$C13))*(1/H$2)</f>
        <v>0.15728395946220691</v>
      </c>
      <c r="V13" s="12">
        <f>(1-(I13/$C13))*(1/I$2)</f>
        <v>0.15479754556342296</v>
      </c>
      <c r="W13" s="12">
        <f>(1-(J13/$C13))*(1/J$2)</f>
        <v>0.15233546056827291</v>
      </c>
      <c r="X13" s="12">
        <f>(1-(K13/$C13))*(1/K$2)</f>
        <v>0.149896782168529</v>
      </c>
      <c r="Y13" s="12">
        <f>(1-(L13/$C13))*(1/L$2)</f>
        <v>0.1474809237184882</v>
      </c>
      <c r="Z13" s="12">
        <f>(1-(M13/$C13))*(1/M$2)</f>
        <v>0.14508761333822581</v>
      </c>
      <c r="AA13" s="12">
        <f>(1-(N13/$C13))*(1/N$2)</f>
        <v>0.1427168196077836</v>
      </c>
      <c r="AB13" s="12"/>
      <c r="AC13" s="12"/>
      <c r="AD13" s="12"/>
      <c r="AE13" s="12"/>
      <c r="AF13" s="12"/>
      <c r="AG13" s="12"/>
    </row>
    <row r="14" spans="1:33" x14ac:dyDescent="0.2">
      <c r="A14" t="s">
        <v>67</v>
      </c>
      <c r="B14" s="11" t="s">
        <v>239</v>
      </c>
      <c r="C14" s="12">
        <f>(1*C79+2*C75-C51)*627.51</f>
        <v>101.54655337050237</v>
      </c>
      <c r="D14" s="12">
        <f>(1*D79+2*D75-D51)*627.51</f>
        <v>96.885177103822201</v>
      </c>
      <c r="E14" s="12">
        <f>(1*E79+2*E75-E51)*627.51</f>
        <v>92.311412259740834</v>
      </c>
      <c r="F14" s="12">
        <f>(1*F79+2*F75-F51)*627.51</f>
        <v>90.056953792085423</v>
      </c>
      <c r="G14" s="12">
        <f>(1*G79+2*G75-G51)*627.51</f>
        <v>87.823895371986552</v>
      </c>
      <c r="H14" s="12">
        <f>(1*H79+2*H75-H51)*627.51</f>
        <v>83.421379696164394</v>
      </c>
      <c r="I14" s="12">
        <f>(1*I79+2*I75-I51)*627.51</f>
        <v>79.102747442442435</v>
      </c>
      <c r="J14" s="12">
        <f>(1*J79+2*J75-J51)*627.51</f>
        <v>74.867010528541513</v>
      </c>
      <c r="K14" s="12">
        <f>(1*K79+2*K75-K51)*627.51</f>
        <v>70.713322371943775</v>
      </c>
      <c r="L14" s="12">
        <f>(1*L79+2*L75-L51)*627.51</f>
        <v>66.640984917951855</v>
      </c>
      <c r="M14" s="12">
        <f>(1*M79+2*M75-M51)*627.51</f>
        <v>62.64945497135713</v>
      </c>
      <c r="N14" s="12">
        <f>(1*N79+2*N75-N51)*627.51</f>
        <v>58.738354049485736</v>
      </c>
      <c r="O14" s="12"/>
      <c r="P14" s="24" t="s">
        <v>67</v>
      </c>
      <c r="Q14" s="12">
        <f>(1-(D14/$C14))*(1/D$2)</f>
        <v>0.45903835353945377</v>
      </c>
      <c r="R14" s="12">
        <f>(1-(E14/$C14))*(1/E$2)</f>
        <v>0.45472449848032892</v>
      </c>
      <c r="S14" s="12">
        <f>(1-(F14/$C14))*(1/F$2)</f>
        <v>0.45258452195796472</v>
      </c>
      <c r="T14" s="12">
        <f>(1-(G14/$C14))*(1/G$2)</f>
        <v>0.45045540011083629</v>
      </c>
      <c r="U14" s="12">
        <f>(1-(H14/$C14))*(1/H$2)</f>
        <v>0.44622818482589283</v>
      </c>
      <c r="V14" s="12">
        <f>(1-(I14/$C14))*(1/I$2)</f>
        <v>0.4420397380927652</v>
      </c>
      <c r="W14" s="12">
        <f>(1-(J14/$C14))*(1/J$2)</f>
        <v>0.43788689286541599</v>
      </c>
      <c r="X14" s="12">
        <f>(1-(K14/$C14))*(1/K$2)</f>
        <v>0.43376630119953219</v>
      </c>
      <c r="Y14" s="12">
        <f>(1-(L14/$C14))*(1/L$2)</f>
        <v>0.42967446080117294</v>
      </c>
      <c r="Z14" s="12">
        <f>(1-(M14/$C14))*(1/M$2)</f>
        <v>0.4256077314961525</v>
      </c>
      <c r="AA14" s="12">
        <f>(1-(N14/$C14))*(1/N$2)</f>
        <v>0.42156230714032017</v>
      </c>
      <c r="AB14" s="12"/>
      <c r="AC14" s="12"/>
      <c r="AD14" s="12"/>
      <c r="AE14" s="12"/>
      <c r="AF14" s="12"/>
      <c r="AG14" s="12"/>
    </row>
    <row r="15" spans="1:33" x14ac:dyDescent="0.2">
      <c r="A15" t="s">
        <v>71</v>
      </c>
      <c r="B15" s="11" t="s">
        <v>261</v>
      </c>
      <c r="C15" s="12">
        <f>(2*C77+1*C75-C52)*627.51</f>
        <v>232.5255173748923</v>
      </c>
      <c r="D15" s="12">
        <f>(2*D77+1*D75-D52)*627.51</f>
        <v>223.39656982473227</v>
      </c>
      <c r="E15" s="12">
        <f>(2*E77+1*E75-E52)*627.51</f>
        <v>214.49962058803706</v>
      </c>
      <c r="F15" s="12">
        <f>(2*F77+1*F75-F52)*627.51</f>
        <v>210.13750765058566</v>
      </c>
      <c r="G15" s="12">
        <f>(2*G77+1*G75-G52)*627.51</f>
        <v>205.83272983687363</v>
      </c>
      <c r="H15" s="12">
        <f>(2*H77+1*H75-H52)*627.51</f>
        <v>197.39477030850622</v>
      </c>
      <c r="I15" s="12">
        <f>(2*I77+1*I75-I52)*627.51</f>
        <v>189.18542692702002</v>
      </c>
      <c r="J15" s="12">
        <f>(2*J77+1*J75-J52)*627.51</f>
        <v>181.20522089972488</v>
      </c>
      <c r="K15" s="12">
        <f>(2*K77+1*K75-K52)*627.51</f>
        <v>173.45555778187281</v>
      </c>
      <c r="L15" s="12">
        <f>(2*L77+1*L75-L52)*627.51</f>
        <v>165.93888473068793</v>
      </c>
      <c r="M15" s="12">
        <f>(2*M77+1*M75-M52)*627.51</f>
        <v>158.6590441668618</v>
      </c>
      <c r="N15" s="12">
        <f>(2*N77+1*N75-N52)*627.51</f>
        <v>151.6219945331317</v>
      </c>
      <c r="O15" s="12"/>
      <c r="P15" s="24" t="s">
        <v>71</v>
      </c>
      <c r="Q15" s="12">
        <f>(1-(D15/$C15))*(1/D$2)</f>
        <v>0.39259981670922484</v>
      </c>
      <c r="R15" s="12">
        <f>(1-(E15/$C15))*(1/E$2)</f>
        <v>0.38761115318351802</v>
      </c>
      <c r="S15" s="12">
        <f>(1-(F15/$C15))*(1/F$2)</f>
        <v>0.38512779116988316</v>
      </c>
      <c r="T15" s="12">
        <f>(1-(G15/$C15))*(1/G$2)</f>
        <v>0.38265029775897519</v>
      </c>
      <c r="U15" s="12">
        <f>(1-(H15/$C15))*(1/H$2)</f>
        <v>0.37770851413423651</v>
      </c>
      <c r="V15" s="12">
        <f>(1-(I15/$C15))*(1/I$2)</f>
        <v>0.37277706926243859</v>
      </c>
      <c r="W15" s="12">
        <f>(1-(J15/$C15))*(1/J$2)</f>
        <v>0.3678470579240099</v>
      </c>
      <c r="X15" s="12">
        <f>(1-(K15/$C15))*(1/K$2)</f>
        <v>0.36290923041106293</v>
      </c>
      <c r="Y15" s="12">
        <f>(1-(L15/$C15))*(1/L$2)</f>
        <v>0.35795336247359688</v>
      </c>
      <c r="Z15" s="12">
        <f>(1-(M15/$C15))*(1/M$2)</f>
        <v>0.35296710677869053</v>
      </c>
      <c r="AA15" s="12">
        <f>(1-(N15/$C15))*(1/N$2)</f>
        <v>0.34793395475526601</v>
      </c>
      <c r="AB15" s="12"/>
      <c r="AC15" s="12"/>
      <c r="AD15" s="12"/>
      <c r="AE15" s="12"/>
      <c r="AF15" s="12"/>
      <c r="AG15" s="12"/>
    </row>
    <row r="16" spans="1:33" x14ac:dyDescent="0.2">
      <c r="A16" t="s">
        <v>75</v>
      </c>
      <c r="B16" s="11" t="s">
        <v>259</v>
      </c>
      <c r="C16" s="12">
        <f>(1*C76+4*C75+1*C79+1*C78-C53)*627.51</f>
        <v>552.62322160751182</v>
      </c>
      <c r="D16" s="12">
        <f>(1*D76+4*D75+1*D79+1*D78-D53)*627.51</f>
        <v>543.71419928111015</v>
      </c>
      <c r="E16" s="12">
        <f>(1*E76+4*E75+1*E79+1*E78-E53)*627.51</f>
        <v>535.25578877578243</v>
      </c>
      <c r="F16" s="12">
        <f>(1*F76+4*F75+1*F79+1*F78-F53)*627.51</f>
        <v>531.19072089587041</v>
      </c>
      <c r="G16" s="12">
        <f>(1*G76+4*G75+1*G79+1*G78-G53)*627.51</f>
        <v>527.23244683192252</v>
      </c>
      <c r="H16" s="12">
        <f>(1*H76+4*H75+1*H79+1*H78-H53)*627.51</f>
        <v>519.62819702993795</v>
      </c>
      <c r="I16" s="12">
        <f>(1*I76+4*I75+1*I79+1*I78-I53)*627.51</f>
        <v>512.42658083673041</v>
      </c>
      <c r="J16" s="12">
        <f>(1*J76+4*J75+1*J79+1*J78-J53)*627.51</f>
        <v>505.61068007065091</v>
      </c>
      <c r="K16" s="12">
        <f>(1*K76+4*K75+1*K79+1*K78-K53)*627.51</f>
        <v>499.16320129151785</v>
      </c>
      <c r="L16" s="12">
        <f>(1*L76+4*L75+1*L79+1*L78-L53)*627.51</f>
        <v>493.06658737194164</v>
      </c>
      <c r="M16" s="12">
        <f>(1*M76+4*M75+1*M79+1*M78-M53)*627.51</f>
        <v>487.30316777342995</v>
      </c>
      <c r="N16" s="12">
        <f>(1*N76+4*N75+1*N79+1*N78-N53)*627.51</f>
        <v>481.85530902570366</v>
      </c>
      <c r="O16" s="12"/>
      <c r="P16" s="24" t="s">
        <v>75</v>
      </c>
      <c r="Q16" s="12">
        <f>(1-(D16/$C16))*(1/D$2)</f>
        <v>0.16121331818967799</v>
      </c>
      <c r="R16" s="12">
        <f>(1-(E16/$C16))*(1/E$2)</f>
        <v>0.15713629243817973</v>
      </c>
      <c r="S16" s="12">
        <f>(1-(F16/$C16))*(1/F$2)</f>
        <v>0.15513282738497258</v>
      </c>
      <c r="T16" s="12">
        <f>(1-(G16/$C16))*(1/G$2)</f>
        <v>0.15315302109896106</v>
      </c>
      <c r="U16" s="12">
        <f>(1-(H16/$C16))*(1/H$2)</f>
        <v>0.14926546373492722</v>
      </c>
      <c r="V16" s="12">
        <f>(1-(I16/$C16))*(1/I$2)</f>
        <v>0.14547575707678151</v>
      </c>
      <c r="W16" s="12">
        <f>(1-(J16/$C16))*(1/J$2)</f>
        <v>0.14178599963071675</v>
      </c>
      <c r="X16" s="12">
        <f>(1-(K16/$C16))*(1/K$2)</f>
        <v>0.13819806082727054</v>
      </c>
      <c r="Y16" s="12">
        <f>(1-(L16/$C16))*(1/L$2)</f>
        <v>0.13471347182608298</v>
      </c>
      <c r="Z16" s="12">
        <f>(1-(M16/$C16))*(1/M$2)</f>
        <v>0.13133331129717005</v>
      </c>
      <c r="AA16" s="12">
        <f>(1-(N16/$C16))*(1/N$2)</f>
        <v>0.12805815936571241</v>
      </c>
      <c r="AB16" s="12"/>
      <c r="AC16" s="12"/>
      <c r="AD16" s="12"/>
      <c r="AE16" s="12"/>
      <c r="AF16" s="12"/>
      <c r="AG16" s="12"/>
    </row>
    <row r="17" spans="1:33" x14ac:dyDescent="0.2">
      <c r="A17" t="s">
        <v>80</v>
      </c>
      <c r="B17" s="11" t="s">
        <v>257</v>
      </c>
      <c r="C17" s="12">
        <f>(1*C75+2*C77+1*C78-C54)*627.51</f>
        <v>295.27078946362531</v>
      </c>
      <c r="D17" s="12">
        <f>(1*D75+2*D77+1*D78-D54)*627.51</f>
        <v>278.54403391577523</v>
      </c>
      <c r="E17" s="12">
        <f>(1*E75+2*E77+1*E78-E54)*627.51</f>
        <v>262.26730992548818</v>
      </c>
      <c r="F17" s="12">
        <f>(1*F75+2*F77+1*F78-F54)*627.51</f>
        <v>254.29593165676758</v>
      </c>
      <c r="G17" s="12">
        <f>(1*G75+2*G77+1*G78-G54)*627.51</f>
        <v>246.43515237634787</v>
      </c>
      <c r="H17" s="12">
        <f>(1*H75+2*H77+1*H78-H54)*627.51</f>
        <v>231.04397058968303</v>
      </c>
      <c r="I17" s="12">
        <f>(1*I75+2*I77+1*I78-I54)*627.51</f>
        <v>216.09237167836719</v>
      </c>
      <c r="J17" s="12">
        <f>(1*J75+2*J77+1*J78-J54)*627.51</f>
        <v>201.58151703539608</v>
      </c>
      <c r="K17" s="12">
        <f>(1*K75+2*K77+1*K78-K54)*627.51</f>
        <v>187.51537452763941</v>
      </c>
      <c r="L17" s="12">
        <f>(1*L75+2*L77+1*L78-L54)*627.51</f>
        <v>173.9007526322807</v>
      </c>
      <c r="M17" s="12">
        <f>(1*M75+2*M77+1*M78-M54)*627.51</f>
        <v>160.74706913360919</v>
      </c>
      <c r="N17" s="12">
        <f>(1*N75+2*N77+1*N78-N54)*627.51</f>
        <v>148.06604935409462</v>
      </c>
      <c r="O17" s="12"/>
      <c r="P17" s="24" t="s">
        <v>80</v>
      </c>
      <c r="Q17" s="12">
        <f>(1-(D17/$C17))*(1/D$2)</f>
        <v>0.56648866548008714</v>
      </c>
      <c r="R17" s="12">
        <f>(1-(E17/$C17))*(1/E$2)</f>
        <v>0.55886800719586349</v>
      </c>
      <c r="S17" s="12">
        <f>(1-(F17/$C17))*(1/F$2)</f>
        <v>0.55508176587722335</v>
      </c>
      <c r="T17" s="12">
        <f>(1-(G17/$C17))*(1/G$2)</f>
        <v>0.55130904500678746</v>
      </c>
      <c r="U17" s="12">
        <f>(1-(H17/$C17))*(1/H$2)</f>
        <v>0.54379590841523495</v>
      </c>
      <c r="V17" s="12">
        <f>(1-(I17/$C17))*(1/I$2)</f>
        <v>0.53631053670489948</v>
      </c>
      <c r="W17" s="12">
        <f>(1-(J17/$C17))*(1/J$2)</f>
        <v>0.52883249191033899</v>
      </c>
      <c r="X17" s="12">
        <f>(1-(K17/$C17))*(1/K$2)</f>
        <v>0.5213394366948445</v>
      </c>
      <c r="Y17" s="12">
        <f>(1-(L17/$C17))*(1/L$2)</f>
        <v>0.51380817694420255</v>
      </c>
      <c r="Z17" s="12">
        <f>(1-(M17/$C17))*(1/M$2)</f>
        <v>0.50621600815375611</v>
      </c>
      <c r="AA17" s="12">
        <f>(1-(N17/$C17))*(1/N$2)</f>
        <v>0.498541492631004</v>
      </c>
      <c r="AB17" s="12"/>
      <c r="AC17" s="12"/>
      <c r="AD17" s="12"/>
      <c r="AE17" s="12"/>
      <c r="AF17" s="12"/>
      <c r="AG17" s="12"/>
    </row>
    <row r="18" spans="1:33" x14ac:dyDescent="0.2">
      <c r="A18" t="s">
        <v>89</v>
      </c>
      <c r="B18" s="11" t="s">
        <v>255</v>
      </c>
      <c r="C18" s="12">
        <f>(1*C82+2*C75-C55)*627.51</f>
        <v>102.7960010817021</v>
      </c>
      <c r="D18" s="12">
        <f>(1*D82+2*D75-D55)*627.51</f>
        <v>101.02533848545055</v>
      </c>
      <c r="E18" s="12">
        <f>(1*E82+2*E75-E55)*627.51</f>
        <v>99.335839081755779</v>
      </c>
      <c r="F18" s="12">
        <f>(1*F82+2*F75-F55)*627.51</f>
        <v>98.520883910536583</v>
      </c>
      <c r="G18" s="12">
        <f>(1*G82+2*G75-G55)*627.51</f>
        <v>97.725450649437889</v>
      </c>
      <c r="H18" s="12">
        <f>(1*H82+2*H75-H55)*627.51</f>
        <v>96.192123356766487</v>
      </c>
      <c r="I18" s="12">
        <f>(1*I82+2*I75-I55)*627.51</f>
        <v>94.733794070059901</v>
      </c>
      <c r="J18" s="12">
        <f>(1*J82+2*J75-J55)*627.51</f>
        <v>93.348364390960398</v>
      </c>
      <c r="K18" s="12">
        <f>(1*K82+2*K75-K55)*627.51</f>
        <v>92.03369123835499</v>
      </c>
      <c r="L18" s="12">
        <f>(1*L82+2*L75-L55)*627.51</f>
        <v>90.787580573912436</v>
      </c>
      <c r="M18" s="12">
        <f>(1*M82+2*M75-M55)*627.51</f>
        <v>89.607775472421082</v>
      </c>
      <c r="N18" s="12">
        <f>(1*N82+2*N75-N55)*627.51</f>
        <v>88.491968673853592</v>
      </c>
      <c r="O18" s="12"/>
      <c r="P18" s="24" t="s">
        <v>89</v>
      </c>
      <c r="Q18" s="12">
        <f>(1-(D18/$C18))*(1/D$2)</f>
        <v>0.1722501437428714</v>
      </c>
      <c r="R18" s="12">
        <f>(1-(E18/$C18))*(1/E$2)</f>
        <v>0.16830236407718802</v>
      </c>
      <c r="S18" s="12">
        <f>(1-(F18/$C18))*(1/F$2)</f>
        <v>0.1663534427868516</v>
      </c>
      <c r="T18" s="12">
        <f>(1-(G18/$C18))*(1/G$2)</f>
        <v>0.16442113113700291</v>
      </c>
      <c r="U18" s="12">
        <f>(1-(H18/$C18))*(1/H$2)</f>
        <v>0.16060638681087563</v>
      </c>
      <c r="V18" s="12">
        <f>(1-(I18/$C18))*(1/I$2)</f>
        <v>0.15685837827941129</v>
      </c>
      <c r="W18" s="12">
        <f>(1-(J18/$C18))*(1/J$2)</f>
        <v>0.15317775969437991</v>
      </c>
      <c r="X18" s="12">
        <f>(1-(K18/$C18))*(1/K$2)</f>
        <v>0.14956543236948411</v>
      </c>
      <c r="Y18" s="12">
        <f>(1-(L18/$C18))*(1/L$2)</f>
        <v>0.14602246660166032</v>
      </c>
      <c r="Z18" s="12">
        <f>(1-(M18/$C18))*(1/M$2)</f>
        <v>0.14255013673796127</v>
      </c>
      <c r="AA18" s="12">
        <f>(1-(N18/$C18))*(1/N$2)</f>
        <v>0.13914969704395108</v>
      </c>
      <c r="AB18" s="12"/>
      <c r="AC18" s="12"/>
      <c r="AD18" s="12"/>
      <c r="AE18" s="12"/>
      <c r="AF18" s="12"/>
      <c r="AG18" s="12"/>
    </row>
    <row r="19" spans="1:33" x14ac:dyDescent="0.2">
      <c r="A19" t="s">
        <v>23</v>
      </c>
      <c r="B19" s="11" t="s">
        <v>253</v>
      </c>
      <c r="C19" s="12">
        <f>(3*C75+1*C78-C56)*627.51</f>
        <v>211.14281926295305</v>
      </c>
      <c r="D19" s="12">
        <f>(3*D75+1*D78-D56)*627.51</f>
        <v>206.66978457120399</v>
      </c>
      <c r="E19" s="12">
        <f>(3*E75+1*E78-E56)*627.51</f>
        <v>202.40333615387269</v>
      </c>
      <c r="F19" s="12">
        <f>(3*F75+1*F78-F56)*627.51</f>
        <v>200.3455509153298</v>
      </c>
      <c r="G19" s="12">
        <f>(3*G75+1*G78-G56)*627.51</f>
        <v>198.33692617628836</v>
      </c>
      <c r="H19" s="12">
        <f>(3*H75+1*H78-H56)*627.51</f>
        <v>194.46357853575742</v>
      </c>
      <c r="I19" s="12">
        <f>(3*I75+1*I78-I56)*627.51</f>
        <v>190.77581782171404</v>
      </c>
      <c r="J19" s="12">
        <f>(3*J75+1*J78-J56)*627.51</f>
        <v>187.26565011401718</v>
      </c>
      <c r="K19" s="12">
        <f>(3*K75+1*K78-K56)*627.51</f>
        <v>183.92459315854313</v>
      </c>
      <c r="L19" s="12">
        <f>(3*L75+1*L78-L56)*627.51</f>
        <v>180.74376083012081</v>
      </c>
      <c r="M19" s="12">
        <f>(3*M75+1*M78-M56)*627.51</f>
        <v>177.71399320586974</v>
      </c>
      <c r="N19" s="12">
        <f>(3*N75+1*N78-N56)*627.51</f>
        <v>174.82601168763762</v>
      </c>
      <c r="O19" s="12"/>
      <c r="P19" s="24" t="s">
        <v>23</v>
      </c>
      <c r="Q19" s="12">
        <f>(1-(D19/$C19))*(1/D$2)</f>
        <v>0.21184877171590788</v>
      </c>
      <c r="R19" s="12">
        <f>(1-(E19/$C19))*(1/E$2)</f>
        <v>0.20695667367679693</v>
      </c>
      <c r="S19" s="12">
        <f>(1-(F19/$C19))*(1/F$2)</f>
        <v>0.20454909876289085</v>
      </c>
      <c r="T19" s="12">
        <f>(1-(G19/$C19))*(1/G$2)</f>
        <v>0.20216794697489382</v>
      </c>
      <c r="U19" s="12">
        <f>(1-(H19/$C19))*(1/H$2)</f>
        <v>0.19748766244358562</v>
      </c>
      <c r="V19" s="12">
        <f>(1-(I19/$C19))*(1/I$2)</f>
        <v>0.19292156382428849</v>
      </c>
      <c r="W19" s="12">
        <f>(1-(J19/$C19))*(1/J$2)</f>
        <v>0.18847565857938492</v>
      </c>
      <c r="X19" s="12">
        <f>(1-(K19/$C19))*(1/K$2)</f>
        <v>0.18415582535502986</v>
      </c>
      <c r="Y19" s="12">
        <f>(1-(L19/$C19))*(1/L$2)</f>
        <v>0.17996739445691176</v>
      </c>
      <c r="Z19" s="12">
        <f>(1-(M19/$C19))*(1/M$2)</f>
        <v>0.17591476799013739</v>
      </c>
      <c r="AA19" s="12">
        <f>(1-(N19/$C19))*(1/N$2)</f>
        <v>0.17200114927937571</v>
      </c>
      <c r="AB19" s="12"/>
      <c r="AC19" s="12"/>
      <c r="AD19" s="12"/>
      <c r="AE19" s="12"/>
      <c r="AF19" s="12"/>
      <c r="AG19" s="12"/>
    </row>
    <row r="20" spans="1:33" x14ac:dyDescent="0.2">
      <c r="A20" t="s">
        <v>90</v>
      </c>
      <c r="B20" s="11" t="s">
        <v>251</v>
      </c>
      <c r="C20" s="12">
        <f>(1*C76+5*C75-C57)*627.51</f>
        <v>411.66065332239282</v>
      </c>
      <c r="D20" s="12">
        <f>(1*D76+5*D75-D57)*627.51</f>
        <v>409.17568251317886</v>
      </c>
      <c r="E20" s="12">
        <f>(1*E76+5*E75-E57)*627.51</f>
        <v>406.78452719746622</v>
      </c>
      <c r="F20" s="12">
        <f>(1*F76+5*F75-F57)*627.51</f>
        <v>405.62298980317803</v>
      </c>
      <c r="G20" s="12">
        <f>(1*G76+5*G75-G57)*627.51</f>
        <v>404.48355318245166</v>
      </c>
      <c r="H20" s="12">
        <f>(1*H76+5*H75-H57)*627.51</f>
        <v>402.26924858960706</v>
      </c>
      <c r="I20" s="12">
        <f>(1*I76+5*I75-I57)*627.51</f>
        <v>400.13821725636086</v>
      </c>
      <c r="J20" s="12">
        <f>(1*J76+5*J75-J57)*627.51</f>
        <v>398.08717459457915</v>
      </c>
      <c r="K20" s="12">
        <f>(1*K76+5*K75-K57)*627.51</f>
        <v>396.11294500519472</v>
      </c>
      <c r="L20" s="12">
        <f>(1*L76+5*L75-L57)*627.51</f>
        <v>394.21246074869151</v>
      </c>
      <c r="M20" s="12">
        <f>(1*M76+5*M75-M57)*627.51</f>
        <v>392.38276155291487</v>
      </c>
      <c r="N20" s="12">
        <f>(1*N76+5*N75-N57)*627.51</f>
        <v>390.62099430246337</v>
      </c>
      <c r="O20" s="12"/>
      <c r="P20" s="24" t="s">
        <v>90</v>
      </c>
      <c r="Q20" s="12">
        <f>(1-(D20/$C20))*(1/D$2)</f>
        <v>6.0364545145582538E-2</v>
      </c>
      <c r="R20" s="12">
        <f>(1-(E20/$C20))*(1/E$2)</f>
        <v>5.922506906565872E-2</v>
      </c>
      <c r="S20" s="12">
        <f>(1-(F20/$C20))*(1/F$2)</f>
        <v>5.8666413420729757E-2</v>
      </c>
      <c r="T20" s="12">
        <f>(1-(G20/$C20))*(1/G$2)</f>
        <v>5.8115020077960475E-2</v>
      </c>
      <c r="U20" s="12">
        <f>(1-(H20/$C20))*(1/H$2)</f>
        <v>5.7033655372395187E-2</v>
      </c>
      <c r="V20" s="12">
        <f>(1-(I20/$C20))*(1/I$2)</f>
        <v>5.5980264195947482E-2</v>
      </c>
      <c r="W20" s="12">
        <f>(1-(J20/$C20))*(1/J$2)</f>
        <v>5.4954157905976284E-2</v>
      </c>
      <c r="X20" s="12">
        <f>(1-(K20/$C20))*(1/K$2)</f>
        <v>5.395466314901113E-2</v>
      </c>
      <c r="Y20" s="12">
        <f>(1-(L20/$C20))*(1/L$2)</f>
        <v>5.2981115734774681E-2</v>
      </c>
      <c r="Z20" s="12">
        <f>(1-(M20/$C20))*(1/M$2)</f>
        <v>5.2032856604076194E-2</v>
      </c>
      <c r="AA20" s="12">
        <f>(1-(N20/$C20))*(1/N$2)</f>
        <v>5.1109230017793772E-2</v>
      </c>
      <c r="AB20" s="12"/>
      <c r="AC20" s="12"/>
      <c r="AD20" s="12"/>
      <c r="AE20" s="12"/>
      <c r="AF20" s="12"/>
      <c r="AG20" s="12"/>
    </row>
    <row r="21" spans="1:33" x14ac:dyDescent="0.2">
      <c r="A21" t="s">
        <v>91</v>
      </c>
      <c r="B21" s="11" t="s">
        <v>249</v>
      </c>
      <c r="C21" s="12">
        <f>(1*C76+5*C75+1*C78-C58)*627.51</f>
        <v>528.05158186734297</v>
      </c>
      <c r="D21" s="12">
        <f>(1*D76+5*D75+1*D78-D58)*627.51</f>
        <v>522.1114273560795</v>
      </c>
      <c r="E21" s="12">
        <f>(1*E76+5*E75+1*E78-E58)*627.51</f>
        <v>516.41027664477724</v>
      </c>
      <c r="F21" s="12">
        <f>(1*F76+5*F75+1*F78-F58)*627.51</f>
        <v>513.64680116273939</v>
      </c>
      <c r="G21" s="12">
        <f>(1*G76+5*G75+1*G78-G58)*627.51</f>
        <v>510.94012330195631</v>
      </c>
      <c r="H21" s="12">
        <f>(1*H76+5*H75+1*H78-H58)*627.51</f>
        <v>505.69351713360282</v>
      </c>
      <c r="I21" s="12">
        <f>(1*I76+5*I75+1*I78-I58)*627.51</f>
        <v>500.66337623439864</v>
      </c>
      <c r="J21" s="12">
        <f>(1*J76+5*J75+1*J78-J58)*627.51</f>
        <v>495.84281166151794</v>
      </c>
      <c r="K21" s="12">
        <f>(1*K76+5*K75+1*K78-K58)*627.51</f>
        <v>491.22495968861529</v>
      </c>
      <c r="L21" s="12">
        <f>(1*L76+5*L75+1*L78-L58)*627.51</f>
        <v>486.80282467733576</v>
      </c>
      <c r="M21" s="12">
        <f>(1*M76+5*M75+1*M78-M58)*627.51</f>
        <v>482.56916949834476</v>
      </c>
      <c r="N21" s="12">
        <f>(1*N76+5*N75+1*N78-N58)*627.51</f>
        <v>478.51643715857648</v>
      </c>
      <c r="O21" s="12"/>
      <c r="P21" s="24" t="s">
        <v>91</v>
      </c>
      <c r="Q21" s="12">
        <f>(1-(D21/$C21))*(1/D$2)</f>
        <v>0.11249193668272706</v>
      </c>
      <c r="R21" s="12">
        <f>(1-(E21/$C21))*(1/E$2)</f>
        <v>0.11022886420866962</v>
      </c>
      <c r="S21" s="12">
        <f>(1-(F21/$C21))*(1/F$2)</f>
        <v>0.10911646664262697</v>
      </c>
      <c r="T21" s="12">
        <f>(1-(G21/$C21))*(1/G$2)</f>
        <v>0.10801633245042463</v>
      </c>
      <c r="U21" s="12">
        <f>(1-(H21/$C21))*(1/H$2)</f>
        <v>0.10585170796513665</v>
      </c>
      <c r="V21" s="12">
        <f>(1-(I21/$C21))*(1/I$2)</f>
        <v>0.10373306916756775</v>
      </c>
      <c r="W21" s="12">
        <f>(1-(J21/$C21))*(1/J$2)</f>
        <v>0.1016591664900283</v>
      </c>
      <c r="X21" s="12">
        <f>(1-(K21/$C21))*(1/K$2)</f>
        <v>9.9629396183764818E-2</v>
      </c>
      <c r="Y21" s="12">
        <f>(1-(L21/$C21))*(1/L$2)</f>
        <v>9.7643768635584105E-2</v>
      </c>
      <c r="Z21" s="12">
        <f>(1-(M21/$C21))*(1/M$2)</f>
        <v>9.5702797754381175E-2</v>
      </c>
      <c r="AA21" s="12">
        <f>(1-(N21/$C21))*(1/N$2)</f>
        <v>9.3807397628837497E-2</v>
      </c>
      <c r="AB21" s="12"/>
      <c r="AC21" s="12"/>
      <c r="AD21" s="12"/>
      <c r="AE21" s="12"/>
      <c r="AF21" s="12"/>
      <c r="AG21" s="12"/>
    </row>
    <row r="22" spans="1:33" x14ac:dyDescent="0.2">
      <c r="A22" t="s">
        <v>92</v>
      </c>
      <c r="B22" s="11" t="s">
        <v>247</v>
      </c>
      <c r="C22" s="12">
        <f>(3*C75-C59)*627.51</f>
        <v>100.8269294983814</v>
      </c>
      <c r="D22" s="12">
        <f>(3*D75-D59)*627.51</f>
        <v>99.589012138476534</v>
      </c>
      <c r="E22" s="12">
        <f>(3*E75-E59)*627.51</f>
        <v>98.393286460108413</v>
      </c>
      <c r="F22" s="12">
        <f>(3*F75-F59)*627.51</f>
        <v>97.810759636195229</v>
      </c>
      <c r="G22" s="12">
        <f>(3*G75-G59)*627.51</f>
        <v>97.238204038426289</v>
      </c>
      <c r="H22" s="12">
        <f>(3*H75-H59)*627.51</f>
        <v>96.122267365995668</v>
      </c>
      <c r="I22" s="12">
        <f>(3*I75-I59)*627.51</f>
        <v>95.044030173456889</v>
      </c>
      <c r="J22" s="12">
        <f>(3*J75-J59)*627.51</f>
        <v>94.002097316571195</v>
      </c>
      <c r="K22" s="12">
        <f>(3*K75-K59)*627.51</f>
        <v>92.995124379636934</v>
      </c>
      <c r="L22" s="12">
        <f>(3*L75-L59)*627.51</f>
        <v>92.021816909925747</v>
      </c>
      <c r="M22" s="12">
        <f>(3*M75-M59)*627.51</f>
        <v>91.080929473279937</v>
      </c>
      <c r="N22" s="12">
        <f>(3*N75-N59)*627.51</f>
        <v>90.171264507653234</v>
      </c>
      <c r="O22" s="12"/>
      <c r="P22" s="24" t="s">
        <v>92</v>
      </c>
      <c r="Q22" s="12">
        <f>(1-(D22/$C22))*(1/D$2)</f>
        <v>0.12277646121562569</v>
      </c>
      <c r="R22" s="12">
        <f>(1-(E22/$C22))*(1/E$2)</f>
        <v>0.12068417883895066</v>
      </c>
      <c r="S22" s="12">
        <f>(1-(F22/$C22))*(1/F$2)</f>
        <v>0.11965731287035153</v>
      </c>
      <c r="T22" s="12">
        <f>(1-(G22/$C22))*(1/G$2)</f>
        <v>0.11864308731173279</v>
      </c>
      <c r="U22" s="12">
        <f>(1-(H22/$C22))*(1/H$2)</f>
        <v>0.1166519241385125</v>
      </c>
      <c r="V22" s="12">
        <f>(1-(I22/$C22))*(1/I$2)</f>
        <v>0.11470942046325727</v>
      </c>
      <c r="W22" s="12">
        <f>(1-(J22/$C22))*(1/J$2)</f>
        <v>0.1128143082369637</v>
      </c>
      <c r="X22" s="12">
        <f>(1-(K22/$C22))*(1/K$2)</f>
        <v>0.11096532526022639</v>
      </c>
      <c r="Y22" s="12">
        <f>(1-(L22/$C22))*(1/L$2)</f>
        <v>0.10916122101830211</v>
      </c>
      <c r="Z22" s="12">
        <f>(1-(M22/$C22))*(1/M$2)</f>
        <v>0.10740076059693207</v>
      </c>
      <c r="AA22" s="12">
        <f>(1-(N22/$C22))*(1/N$2)</f>
        <v>0.10568272825266611</v>
      </c>
      <c r="AB22" s="12"/>
      <c r="AC22" s="12"/>
      <c r="AD22" s="12"/>
      <c r="AE22" s="12"/>
      <c r="AF22" s="12"/>
      <c r="AG22" s="12"/>
    </row>
    <row r="23" spans="1:33" x14ac:dyDescent="0.2">
      <c r="A23" t="s">
        <v>93</v>
      </c>
      <c r="B23" s="11" t="s">
        <v>245</v>
      </c>
      <c r="C23" s="12">
        <f>(4*C75+1*C77+1*C78-C60)*627.51</f>
        <v>408.4157959095931</v>
      </c>
      <c r="D23" s="12">
        <f>(4*D75+1*D77+1*D78-D60)*627.51</f>
        <v>399.54112567685064</v>
      </c>
      <c r="E23" s="12">
        <f>(4*E75+1*E77+1*E78-E60)*627.51</f>
        <v>391.01343317293976</v>
      </c>
      <c r="F23" s="12">
        <f>(4*F75+1*F77+1*F78-F60)*627.51</f>
        <v>386.87550560893106</v>
      </c>
      <c r="G23" s="12">
        <f>(4*G75+1*G77+1*G78-G60)*627.51</f>
        <v>382.81954662404621</v>
      </c>
      <c r="H23" s="12">
        <f>(4*H75+1*H77+1*H78-H60)*627.51</f>
        <v>374.94851301634714</v>
      </c>
      <c r="I23" s="12">
        <f>(4*I75+1*I77+1*I78-I60)*627.51</f>
        <v>367.3919545767767</v>
      </c>
      <c r="J23" s="12">
        <f>(4*J75+1*J77+1*J78-J60)*627.51</f>
        <v>360.14422213651392</v>
      </c>
      <c r="K23" s="12">
        <f>(4*K75+1*K77+1*K78-K60)*627.51</f>
        <v>353.20214449345178</v>
      </c>
      <c r="L23" s="12">
        <f>(4*L75+1*L77+1*L78-L60)*627.51</f>
        <v>346.56400437864221</v>
      </c>
      <c r="M23" s="12">
        <f>(4*M75+1*M77+1*M78-M60)*627.51</f>
        <v>340.22749407885516</v>
      </c>
      <c r="N23" s="12">
        <f>(4*N75+1*N77+1*N78-N60)*627.51</f>
        <v>334.18705655378187</v>
      </c>
      <c r="O23" s="12"/>
      <c r="P23" s="24" t="s">
        <v>93</v>
      </c>
      <c r="Q23" s="12">
        <f>(1-(D23/$C23))*(1/D$2)</f>
        <v>0.21729498030254812</v>
      </c>
      <c r="R23" s="12">
        <f>(1-(E23/$C23))*(1/E$2)</f>
        <v>0.2130471312684673</v>
      </c>
      <c r="S23" s="12">
        <f>(1-(F23/$C23))*(1/F$2)</f>
        <v>0.21096432132541887</v>
      </c>
      <c r="T23" s="12">
        <f>(1-(G23/$C23))*(1/G$2)</f>
        <v>0.20890678520844883</v>
      </c>
      <c r="U23" s="12">
        <f>(1-(H23/$C23))*(1/H$2)</f>
        <v>0.20486036062041968</v>
      </c>
      <c r="V23" s="12">
        <f>(1-(I23/$C23))*(1/I$2)</f>
        <v>0.20089253032660581</v>
      </c>
      <c r="W23" s="12">
        <f>(1-(J23/$C23))*(1/J$2)</f>
        <v>0.19698705035625247</v>
      </c>
      <c r="X23" s="12">
        <f>(1-(K23/$C23))*(1/K$2)</f>
        <v>0.19312829148670338</v>
      </c>
      <c r="Y23" s="12">
        <f>(1-(L23/$C23))*(1/L$2)</f>
        <v>0.18930398918949501</v>
      </c>
      <c r="Z23" s="12">
        <f>(1-(M23/$C23))*(1/M$2)</f>
        <v>0.18550893616441405</v>
      </c>
      <c r="AA23" s="12">
        <f>(1-(N23/$C23))*(1/N$2)</f>
        <v>0.18174796396034232</v>
      </c>
      <c r="AB23" s="12"/>
      <c r="AC23" s="12"/>
      <c r="AD23" s="12"/>
      <c r="AE23" s="12"/>
      <c r="AF23" s="12"/>
      <c r="AG23" s="12"/>
    </row>
    <row r="24" spans="1:33" x14ac:dyDescent="0.2">
      <c r="A24" t="s">
        <v>94</v>
      </c>
      <c r="B24" s="11" t="s">
        <v>243</v>
      </c>
      <c r="C24" s="26">
        <f>(1*C76+4*C75+1*C82-C61)*627.51</f>
        <v>420.20735909818916</v>
      </c>
      <c r="D24" s="26">
        <f>(1*D76+4*D75+1*D82-D61)*627.51</f>
        <v>416.96680164494467</v>
      </c>
      <c r="E24" s="26">
        <f>(1*E76+4*E75+1*E82-E61)*627.51</f>
        <v>413.85946791811818</v>
      </c>
      <c r="F24" s="26">
        <f>(1*F76+4*F75+1*F82-F61)*627.51</f>
        <v>412.35359176698506</v>
      </c>
      <c r="G24" s="26">
        <f>(1*G76+4*G75+1*G82-G61)*627.51</f>
        <v>410.8784631892222</v>
      </c>
      <c r="H24" s="26">
        <f>(1*H76+4*H75+1*H82-H61)*627.51</f>
        <v>408.01725186383413</v>
      </c>
      <c r="I24" s="26">
        <f>(1*I76+4*I75+1*I82-I61)*627.51</f>
        <v>405.26966098797465</v>
      </c>
      <c r="J24" s="26">
        <f>(1*J76+4*J75+1*J82-J61)*627.51</f>
        <v>402.62987328289898</v>
      </c>
      <c r="K24" s="26">
        <f>(1*K76+4*K75+1*K82-K61)*627.51</f>
        <v>400.092428641053</v>
      </c>
      <c r="L24" s="26">
        <f>(1*L76+4*L75+1*L82-L61)*627.51</f>
        <v>397.65221521543293</v>
      </c>
      <c r="M24" s="26">
        <f>(1*M76+4*M75+1*M82-M61)*627.51</f>
        <v>395.3044584881784</v>
      </c>
      <c r="N24" s="26">
        <f>(1*N76+4*N75+1*N82-N61)*627.51</f>
        <v>393.04471600228374</v>
      </c>
      <c r="O24" s="26"/>
      <c r="P24" s="24" t="s">
        <v>94</v>
      </c>
      <c r="Q24" s="12">
        <f>(1-(D24/$C24))*(1/D$2)</f>
        <v>7.7118055718945477E-2</v>
      </c>
      <c r="R24" s="12">
        <f>(1-(E24/$C24))*(1/E$2)</f>
        <v>7.5532841615318924E-2</v>
      </c>
      <c r="S24" s="12">
        <f>(1-(F24/$C24))*(1/F$2)</f>
        <v>7.4760873755844059E-2</v>
      </c>
      <c r="T24" s="12">
        <f>(1-(G24/$C24))*(1/G$2)</f>
        <v>7.4002320576423614E-2</v>
      </c>
      <c r="U24" s="12">
        <f>(1-(H24/$C24))*(1/H$2)</f>
        <v>7.252435595438117E-2</v>
      </c>
      <c r="V24" s="12">
        <f>(1-(I24/$C24))*(1/I$2)</f>
        <v>7.1096794412513153E-2</v>
      </c>
      <c r="W24" s="12">
        <f>(1-(J24/$C24))*(1/J$2)</f>
        <v>6.9717507458751576E-2</v>
      </c>
      <c r="X24" s="12">
        <f>(1-(K24/$C24))*(1/K$2)</f>
        <v>6.8384368613714219E-2</v>
      </c>
      <c r="Y24" s="12">
        <f>(1-(L24/$C24))*(1/L$2)</f>
        <v>6.7095278659451696E-2</v>
      </c>
      <c r="Z24" s="12">
        <f>(1-(M24/$C24))*(1/M$2)</f>
        <v>6.5848179399002532E-2</v>
      </c>
      <c r="AA24" s="12">
        <f>(1-(N24/$C24))*(1/N$2)</f>
        <v>6.4641045683253684E-2</v>
      </c>
      <c r="AB24" s="12"/>
      <c r="AC24" s="12"/>
      <c r="AD24" s="12"/>
      <c r="AE24" s="12"/>
      <c r="AF24" s="12"/>
      <c r="AG24" s="12"/>
    </row>
    <row r="25" spans="1:33" x14ac:dyDescent="0.2">
      <c r="A25" t="s">
        <v>95</v>
      </c>
      <c r="B25" s="11" t="s">
        <v>241</v>
      </c>
      <c r="C25" s="26">
        <f>(2*C76+7*C75+1*C78-C62)*627.51</f>
        <v>830.65363109269856</v>
      </c>
      <c r="D25" s="26">
        <f>(2*D76+7*D75+1*D78-D62)*627.51</f>
        <v>823.23961899876974</v>
      </c>
      <c r="E25" s="26">
        <f>(2*E76+7*E75+1*E78-E62)*627.51</f>
        <v>816.16973724932211</v>
      </c>
      <c r="F25" s="26">
        <f>(2*F76+7*F75+1*F78-F62)*627.51</f>
        <v>812.75897281273353</v>
      </c>
      <c r="G25" s="26">
        <f>(2*G76+7*G75+1*G78-G62)*627.51</f>
        <v>809.42864255336383</v>
      </c>
      <c r="H25" s="26">
        <f>(2*H76+7*H75+1*H78-H62)*627.51</f>
        <v>803.00249571627046</v>
      </c>
      <c r="I25" s="26">
        <f>(2*I76+7*I75+1*I78-I62)*627.51</f>
        <v>796.87848478165506</v>
      </c>
      <c r="J25" s="26">
        <f>(2*J76+7*J75+1*J78-J62)*627.51</f>
        <v>791.0443509475831</v>
      </c>
      <c r="K25" s="26">
        <f>(2*K76+7*K75+1*K78-K62)*627.51</f>
        <v>785.48798637784739</v>
      </c>
      <c r="L25" s="26">
        <f>(2*L76+7*L75+1*L78-L62)*627.51</f>
        <v>780.19713513075112</v>
      </c>
      <c r="M25" s="26">
        <f>(2*M76+7*M75+1*M78-M62)*627.51</f>
        <v>775.15923814205621</v>
      </c>
      <c r="N25" s="26">
        <f>(2*N76+7*N75+1*N78-N62)*627.51</f>
        <v>770.36141107839876</v>
      </c>
      <c r="O25" s="26"/>
      <c r="P25" s="24" t="s">
        <v>95</v>
      </c>
      <c r="Q25" s="12">
        <f>(1-(D25/$C25))*(1/D$2)</f>
        <v>8.9255157822832887E-2</v>
      </c>
      <c r="R25" s="12">
        <f>(1-(E25/$C25))*(1/E$2)</f>
        <v>8.718371473512565E-2</v>
      </c>
      <c r="S25" s="12">
        <f>(1-(F25/$C25))*(1/F$2)</f>
        <v>8.6171456357448051E-2</v>
      </c>
      <c r="T25" s="12">
        <f>(1-(G25/$C25))*(1/G$2)</f>
        <v>8.5173842802219735E-2</v>
      </c>
      <c r="U25" s="12">
        <f>(1-(H25/$C25))*(1/H$2)</f>
        <v>8.3221015178293611E-2</v>
      </c>
      <c r="V25" s="12">
        <f>(1-(I25/$C25))*(1/I$2)</f>
        <v>8.1321853169084024E-2</v>
      </c>
      <c r="W25" s="12">
        <f>(1-(J25/$C25))*(1/J$2)</f>
        <v>7.9474120665293996E-2</v>
      </c>
      <c r="X25" s="12">
        <f>(1-(K25/$C25))*(1/K$2)</f>
        <v>7.7676599701090074E-2</v>
      </c>
      <c r="Y25" s="12">
        <f>(1-(L25/$C25))*(1/L$2)</f>
        <v>7.5928904168476169E-2</v>
      </c>
      <c r="Z25" s="12">
        <f>(1-(M25/$C25))*(1/M$2)</f>
        <v>7.4231225030236089E-2</v>
      </c>
      <c r="AA25" s="12">
        <f>(1-(N25/$C25))*(1/N$2)</f>
        <v>7.2584068446179262E-2</v>
      </c>
      <c r="AB25" s="12"/>
      <c r="AC25" s="12"/>
      <c r="AD25" s="12"/>
      <c r="AE25" s="12"/>
      <c r="AF25" s="12"/>
      <c r="AG25" s="12"/>
    </row>
    <row r="26" spans="1:33" x14ac:dyDescent="0.2">
      <c r="A26" t="s">
        <v>96</v>
      </c>
      <c r="B26" s="11" t="s">
        <v>239</v>
      </c>
      <c r="C26" s="26">
        <f>(1*C79+2*C75-C63)*627.51</f>
        <v>112.9665438544788</v>
      </c>
      <c r="D26" s="26">
        <f>(1*D79+2*D75-D63)*627.51</f>
        <v>109.74551450867284</v>
      </c>
      <c r="E26" s="26">
        <f>(1*E79+2*E75-E63)*627.51</f>
        <v>106.81848650698441</v>
      </c>
      <c r="F26" s="26">
        <f>(1*F79+2*F75-F63)*627.51</f>
        <v>105.46194025596351</v>
      </c>
      <c r="G26" s="26">
        <f>(1*G79+2*G75-G63)*627.51</f>
        <v>104.1746548677076</v>
      </c>
      <c r="H26" s="26">
        <f>(1*H79+2*H75-H63)*627.51</f>
        <v>101.80039270163856</v>
      </c>
      <c r="I26" s="26">
        <f>(1*I79+2*I75-I63)*627.51</f>
        <v>99.678303354520523</v>
      </c>
      <c r="J26" s="26">
        <f>(1*J79+2*J75-J63)*627.51</f>
        <v>97.787401255407303</v>
      </c>
      <c r="K26" s="26">
        <f>(1*K79+2*K75-K63)*627.51</f>
        <v>96.104245069216432</v>
      </c>
      <c r="L26" s="26">
        <f>(1*L79+2*L75-L63)*627.51</f>
        <v>94.604548012826115</v>
      </c>
      <c r="M26" s="26">
        <f>(1*M79+2*M75-M63)*627.51</f>
        <v>93.264726606357485</v>
      </c>
      <c r="N26" s="26">
        <f>(1*N79+2*N75-N63)*627.51</f>
        <v>92.063014943813869</v>
      </c>
      <c r="O26" s="26"/>
      <c r="P26" s="24" t="s">
        <v>96</v>
      </c>
      <c r="Q26" s="12">
        <f>(1-(D26/$C26))*(1/D$2)</f>
        <v>0.28513126416925938</v>
      </c>
      <c r="R26" s="12">
        <f>(1-(E26/$C26))*(1/E$2)</f>
        <v>0.27211850242201741</v>
      </c>
      <c r="S26" s="12">
        <f>(1-(F26/$C26))*(1/F$2)</f>
        <v>0.26572835965248487</v>
      </c>
      <c r="T26" s="12">
        <f>(1-(G26/$C26))*(1/G$2)</f>
        <v>0.25942456609385545</v>
      </c>
      <c r="U26" s="12">
        <f>(1-(H26/$C26))*(1/H$2)</f>
        <v>0.24711190525630866</v>
      </c>
      <c r="V26" s="12">
        <f>(1-(I26/$C26))*(1/I$2)</f>
        <v>0.23525975118927112</v>
      </c>
      <c r="W26" s="12">
        <f>(1-(J26/$C26))*(1/J$2)</f>
        <v>0.22394746387073322</v>
      </c>
      <c r="X26" s="12">
        <f>(1-(K26/$C26))*(1/K$2)</f>
        <v>0.21324011023734141</v>
      </c>
      <c r="Y26" s="12">
        <f>(1-(L26/$C26))*(1/L$2)</f>
        <v>0.20317957882851401</v>
      </c>
      <c r="Z26" s="12">
        <f>(1-(M26/$C26))*(1/M$2)</f>
        <v>0.1937822235375064</v>
      </c>
      <c r="AA26" s="12">
        <f>(1-(N26/$C26))*(1/N$2)</f>
        <v>0.18504176721200249</v>
      </c>
      <c r="AB26" s="12"/>
      <c r="AC26" s="12"/>
      <c r="AD26" s="12"/>
      <c r="AE26" s="12"/>
      <c r="AF26" s="12"/>
      <c r="AG26" s="12"/>
    </row>
    <row r="27" spans="1:33" x14ac:dyDescent="0.2">
      <c r="A27" t="s">
        <v>97</v>
      </c>
      <c r="B27" s="11" t="s">
        <v>237</v>
      </c>
      <c r="C27" s="26">
        <f>(1*C76+4*C75+1*C78-C64)*627.51</f>
        <v>418.25683964471943</v>
      </c>
      <c r="D27" s="26">
        <f>(1*D76+4*D75+1*D78-D64)*627.51</f>
        <v>413.69050629739178</v>
      </c>
      <c r="E27" s="26">
        <f>(1*E76+4*E75+1*E78-E64)*627.51</f>
        <v>409.3122453175805</v>
      </c>
      <c r="F27" s="26">
        <f>(1*F76+4*F75+1*F78-F64)*627.51</f>
        <v>407.19046395988215</v>
      </c>
      <c r="G27" s="26">
        <f>(1*G76+4*G75+1*G78-G64)*627.51</f>
        <v>405.11213116619126</v>
      </c>
      <c r="H27" s="26">
        <f>(1*H76+4*H75+1*H78-H64)*627.51</f>
        <v>401.08192851247645</v>
      </c>
      <c r="I27" s="26">
        <f>(1*I76+4*I75+1*I78-I64)*627.51</f>
        <v>397.21444808730604</v>
      </c>
      <c r="J27" s="26">
        <f>(1*J76+4*J75+1*J78-J64)*627.51</f>
        <v>393.50323267723996</v>
      </c>
      <c r="K27" s="26">
        <f>(1*K76+4*K75+1*K78-K64)*627.51</f>
        <v>389.94237934087943</v>
      </c>
      <c r="L27" s="26">
        <f>(1*L76+4*L75+1*L78-L64)*627.51</f>
        <v>386.52643185367742</v>
      </c>
      <c r="M27" s="26">
        <f>(1*M76+4*M75+1*M78-M64)*627.51</f>
        <v>383.25030313513588</v>
      </c>
      <c r="N27" s="26">
        <f>(1*N76+4*N75+1*N78-N64)*627.51</f>
        <v>380.10922197571625</v>
      </c>
      <c r="O27" s="26"/>
      <c r="P27" s="24" t="s">
        <v>97</v>
      </c>
      <c r="Q27" s="12">
        <f>(1-(D27/$C27))*(1/D$2)</f>
        <v>0.10917534190729383</v>
      </c>
      <c r="R27" s="12">
        <f>(1-(E27/$C27))*(1/E$2)</f>
        <v>0.10692705389751367</v>
      </c>
      <c r="S27" s="12">
        <f>(1-(F27/$C27))*(1/F$2)</f>
        <v>0.10583330275471337</v>
      </c>
      <c r="T27" s="12">
        <f>(1-(G27/$C27))*(1/G$2)</f>
        <v>0.10475786831279477</v>
      </c>
      <c r="U27" s="12">
        <f>(1-(H27/$C27))*(1/H$2)</f>
        <v>0.10265768245913132</v>
      </c>
      <c r="V27" s="12">
        <f>(1-(I27/$C27))*(1/I$2)</f>
        <v>0.10061947379168967</v>
      </c>
      <c r="W27" s="12">
        <f>(1-(J27/$C27))*(1/J$2)</f>
        <v>9.8637984372257903E-2</v>
      </c>
      <c r="X27" s="12">
        <f>(1-(K27/$C27))*(1/K$2)</f>
        <v>9.6709067662454906E-2</v>
      </c>
      <c r="Y27" s="12">
        <f>(1-(L27/$C27))*(1/L$2)</f>
        <v>9.482931533766073E-2</v>
      </c>
      <c r="Z27" s="12">
        <f>(1-(M27/$C27))*(1/M$2)</f>
        <v>9.2995853242602539E-2</v>
      </c>
      <c r="AA27" s="12">
        <f>(1-(N27/$C27))*(1/N$2)</f>
        <v>9.1206201676001242E-2</v>
      </c>
      <c r="AB27" s="12"/>
      <c r="AC27" s="12"/>
      <c r="AD27" s="12"/>
      <c r="AE27" s="12"/>
      <c r="AF27" s="12"/>
      <c r="AG27" s="12"/>
    </row>
    <row r="28" spans="1:33" x14ac:dyDescent="0.2">
      <c r="A28" t="s">
        <v>98</v>
      </c>
      <c r="B28" s="11" t="s">
        <v>235</v>
      </c>
      <c r="C28" s="26">
        <f>(4*C75+1*C80-C65)*627.51</f>
        <v>236.21669899859074</v>
      </c>
      <c r="D28" s="26">
        <f>(4*D75+1*D80-D65)*627.51</f>
        <v>234.21582614220463</v>
      </c>
      <c r="E28" s="26">
        <f>(4*E75+1*E80-E65)*627.51</f>
        <v>232.3697125279316</v>
      </c>
      <c r="F28" s="26">
        <f>(4*F75+1*F80-F65)*627.51</f>
        <v>231.50039199621855</v>
      </c>
      <c r="G28" s="26">
        <f>(4*G75+1*G80-G65)*627.51</f>
        <v>230.66484231826399</v>
      </c>
      <c r="H28" s="26">
        <f>(4*H75+1*H80-H65)*627.51</f>
        <v>229.08954431418132</v>
      </c>
      <c r="I28" s="26">
        <f>(4*I75+1*I80-I65)*627.51</f>
        <v>227.63373466835549</v>
      </c>
      <c r="J28" s="26">
        <f>(4*J75+1*J80-J65)*627.51</f>
        <v>226.28867403913733</v>
      </c>
      <c r="K28" s="26">
        <f>(4*K75+1*K80-K65)*627.51</f>
        <v>225.04674606884996</v>
      </c>
      <c r="L28" s="26">
        <f>(4*L75+1*L80-L65)*627.51</f>
        <v>223.90126913167356</v>
      </c>
      <c r="M28" s="26">
        <f>(4*M75+1*M80-M65)*627.51</f>
        <v>222.8463406976874</v>
      </c>
      <c r="N28" s="26">
        <f>(4*N75+1*N80-N65)*627.51</f>
        <v>221.87671371656182</v>
      </c>
      <c r="O28" s="26"/>
      <c r="P28" s="24" t="s">
        <v>98</v>
      </c>
      <c r="Q28" s="12">
        <f>(1-(D28/$C28))*(1/D$2)</f>
        <v>8.4704970684483794E-2</v>
      </c>
      <c r="R28" s="12">
        <f>(1-(E28/$C28))*(1/E$2)</f>
        <v>8.1429181064842648E-2</v>
      </c>
      <c r="S28" s="12">
        <f>(1-(F28/$C28))*(1/F$2)</f>
        <v>7.9864074341337243E-2</v>
      </c>
      <c r="T28" s="12">
        <f>(1-(G28/$C28))*(1/G$2)</f>
        <v>7.8344117976743385E-2</v>
      </c>
      <c r="U28" s="12">
        <f>(1-(H28/$C28))*(1/H$2)</f>
        <v>7.543025868433556E-2</v>
      </c>
      <c r="V28" s="12">
        <f>(1-(I28/$C28))*(1/I$2)</f>
        <v>7.2670258848096525E-2</v>
      </c>
      <c r="W28" s="12">
        <f>(1-(J28/$C28))*(1/J$2)</f>
        <v>7.0048850635468327E-2</v>
      </c>
      <c r="X28" s="12">
        <f>(1-(K28/$C28))*(1/K$2)</f>
        <v>6.7552699201890914E-2</v>
      </c>
      <c r="Y28" s="12">
        <f>(1-(L28/$C28))*(1/L$2)</f>
        <v>6.517019075665903E-2</v>
      </c>
      <c r="Z28" s="12">
        <f>(1-(M28/$C28))*(1/M$2)</f>
        <v>6.2891208499019025E-2</v>
      </c>
      <c r="AA28" s="12">
        <f>(1-(N28/$C28))*(1/N$2)</f>
        <v>6.0706907440589042E-2</v>
      </c>
      <c r="AB28" s="12"/>
      <c r="AC28" s="12"/>
      <c r="AD28" s="12"/>
      <c r="AE28" s="12"/>
      <c r="AF28" s="12"/>
      <c r="AG28" s="12"/>
    </row>
    <row r="29" spans="1:33" x14ac:dyDescent="0.2">
      <c r="A29" t="s">
        <v>99</v>
      </c>
      <c r="B29" s="11" t="s">
        <v>233</v>
      </c>
      <c r="C29" s="26">
        <f>(2*C75+1*C78-C66)*627.51</f>
        <v>101.65566537404816</v>
      </c>
      <c r="D29" s="26">
        <f>(2*D75+1*D78-D66)*627.51</f>
        <v>98.463427755819595</v>
      </c>
      <c r="E29" s="26">
        <f>(2*E75+1*E78-E66)*627.51</f>
        <v>95.400370269875012</v>
      </c>
      <c r="F29" s="26">
        <f>(2*F75+1*F78-F66)*627.51</f>
        <v>93.91613489549556</v>
      </c>
      <c r="G29" s="26">
        <f>(2*G75+1*G78-G66)*627.51</f>
        <v>92.462835273389018</v>
      </c>
      <c r="H29" s="26">
        <f>(2*H75+1*H78-H66)*627.51</f>
        <v>89.647309832350203</v>
      </c>
      <c r="I29" s="26">
        <f>(2*I75+1*I78-I66)*627.51</f>
        <v>86.950409904549147</v>
      </c>
      <c r="J29" s="26">
        <f>(2*J75+1*J78-J66)*627.51</f>
        <v>84.36886628337993</v>
      </c>
      <c r="K29" s="26">
        <f>(2*K75+1*K78-K66)*627.51</f>
        <v>81.89950294367722</v>
      </c>
      <c r="L29" s="26">
        <f>(2*L75+1*L78-L66)*627.51</f>
        <v>79.539212255119267</v>
      </c>
      <c r="M29" s="26">
        <f>(2*M75+1*M78-M66)*627.51</f>
        <v>77.284930503060338</v>
      </c>
      <c r="N29" s="26">
        <f>(2*N75+1*N78-N66)*627.51</f>
        <v>75.133610028292608</v>
      </c>
      <c r="O29" s="26"/>
      <c r="P29" s="24" t="s">
        <v>99</v>
      </c>
      <c r="Q29" s="12">
        <f>(1-(D29/$C29))*(1/D$2)</f>
        <v>0.31402456582055982</v>
      </c>
      <c r="R29" s="12">
        <f>(1-(E29/$C29))*(1/E$2)</f>
        <v>0.30767075701862767</v>
      </c>
      <c r="S29" s="12">
        <f>(1-(F29/$C29))*(1/F$2)</f>
        <v>0.30453907118996382</v>
      </c>
      <c r="T29" s="12">
        <f>(1-(G29/$C29))*(1/G$2)</f>
        <v>0.30143688391045609</v>
      </c>
      <c r="U29" s="12">
        <f>(1-(H29/$C29))*(1/H$2)</f>
        <v>0.2953193876974905</v>
      </c>
      <c r="V29" s="12">
        <f>(1-(I29/$C29))*(1/I$2)</f>
        <v>0.28931502076918458</v>
      </c>
      <c r="W29" s="12">
        <f>(1-(J29/$C29))*(1/J$2)</f>
        <v>0.2834208178340808</v>
      </c>
      <c r="X29" s="12">
        <f>(1-(K29/$C29))*(1/K$2)</f>
        <v>0.27763419857019911</v>
      </c>
      <c r="Y29" s="12">
        <f>(1-(L29/$C29))*(1/L$2)</f>
        <v>0.27195303180533592</v>
      </c>
      <c r="Z29" s="12">
        <f>(1-(M29/$C29))*(1/M$2)</f>
        <v>0.26637565355024978</v>
      </c>
      <c r="AA29" s="12">
        <f>(1-(N29/$C29))*(1/N$2)</f>
        <v>0.2609009074719647</v>
      </c>
      <c r="AB29" s="12"/>
      <c r="AC29" s="12"/>
      <c r="AD29" s="12"/>
      <c r="AE29" s="12"/>
      <c r="AF29" s="12"/>
      <c r="AG29" s="12"/>
    </row>
    <row r="30" spans="1:33" x14ac:dyDescent="0.2">
      <c r="A30" t="s">
        <v>100</v>
      </c>
      <c r="B30" s="11" t="s">
        <v>231</v>
      </c>
      <c r="C30" s="26">
        <f>(3*C75+1*C81-C67)*627.51</f>
        <v>177.18605744273123</v>
      </c>
      <c r="D30" s="26">
        <f>(3*D75+1*D81-D67)*627.51</f>
        <v>175.00754751626616</v>
      </c>
      <c r="E30" s="26">
        <f>(3*E75+1*E81-E67)*627.51</f>
        <v>172.92971718174181</v>
      </c>
      <c r="F30" s="26">
        <f>(3*F75+1*F81-F67)*627.51</f>
        <v>171.92618093449713</v>
      </c>
      <c r="G30" s="26">
        <f>(3*G75+1*G81-G67)*627.51</f>
        <v>170.94507263318783</v>
      </c>
      <c r="H30" s="26">
        <f>(3*H75+1*H81-H67)*627.51</f>
        <v>169.04696639485016</v>
      </c>
      <c r="I30" s="26">
        <f>(3*I75+1*I81-I67)*627.51</f>
        <v>167.22950005157071</v>
      </c>
      <c r="J30" s="26">
        <f>(3*J75+1*J81-J67)*627.51</f>
        <v>165.48743890743819</v>
      </c>
      <c r="K30" s="26">
        <f>(3*K75+1*K81-K67)*627.51</f>
        <v>163.81612475422412</v>
      </c>
      <c r="L30" s="26">
        <f>(3*L75+1*L81-L67)*627.51</f>
        <v>162.21140496296763</v>
      </c>
      <c r="M30" s="26">
        <f>(3*M75+1*M81-M67)*627.51</f>
        <v>160.66956031074434</v>
      </c>
      <c r="N30" s="26">
        <f>(3*N75+1*N81-N67)*627.51</f>
        <v>159.18725603693787</v>
      </c>
      <c r="O30" s="26"/>
      <c r="P30" s="24" t="s">
        <v>100</v>
      </c>
      <c r="Q30" s="12">
        <f>(1-(D30/$C30))*(1/D$2)</f>
        <v>0.12295041482985658</v>
      </c>
      <c r="R30" s="12">
        <f>(1-(E30/$C30))*(1/E$2)</f>
        <v>0.12010934501336612</v>
      </c>
      <c r="S30" s="12">
        <f>(1-(F30/$C30))*(1/F$2)</f>
        <v>0.11874244698817016</v>
      </c>
      <c r="T30" s="12">
        <f>(1-(G30/$C30))*(1/G$2)</f>
        <v>0.11740925329410772</v>
      </c>
      <c r="U30" s="12">
        <f>(1-(H30/$C30))*(1/H$2)</f>
        <v>0.11483819840779119</v>
      </c>
      <c r="V30" s="12">
        <f>(1-(I30/$C30))*(1/I$2)</f>
        <v>0.11238533702775788</v>
      </c>
      <c r="W30" s="12">
        <f>(1-(J30/$C30))*(1/J$2)</f>
        <v>0.11004081156398912</v>
      </c>
      <c r="X30" s="12">
        <f>(1-(K30/$C30))*(1/K$2)</f>
        <v>0.10779574937434216</v>
      </c>
      <c r="Y30" s="12">
        <f>(1-(L30/$C30))*(1/L$2)</f>
        <v>0.10564214741193442</v>
      </c>
      <c r="Z30" s="12">
        <f>(1-(M30/$C30))*(1/M$2)</f>
        <v>0.10357284170576971</v>
      </c>
      <c r="AA30" s="12">
        <f>(1-(N30/$C30))*(1/N$2)</f>
        <v>0.10158136405067197</v>
      </c>
      <c r="AB30" s="12"/>
      <c r="AC30" s="12"/>
      <c r="AD30" s="12"/>
      <c r="AE30" s="12"/>
      <c r="AF30" s="12"/>
      <c r="AG30" s="12"/>
    </row>
    <row r="31" spans="1:33" x14ac:dyDescent="0.2">
      <c r="A31" t="s">
        <v>101</v>
      </c>
      <c r="B31" s="11" t="s">
        <v>229</v>
      </c>
      <c r="C31" s="26">
        <f>(1*C82+1*C75+1*C78-C68)*627.51</f>
        <v>112.03514556820492</v>
      </c>
      <c r="D31" s="26">
        <f>(1*D82+1*D75+1*D78-D68)*627.51</f>
        <v>104.9669650799668</v>
      </c>
      <c r="E31" s="26">
        <f>(1*E82+1*E75+1*E78-E68)*627.51</f>
        <v>98.962207048683425</v>
      </c>
      <c r="F31" s="26">
        <f>(1*F82+1*F75+1*F78-F68)*627.51</f>
        <v>96.226285774264824</v>
      </c>
      <c r="G31" s="26">
        <f>(1*G82+1*G75+1*G78-G68)*627.51</f>
        <v>93.628662281457082</v>
      </c>
      <c r="H31" s="26">
        <f>(1*H82+1*H75+1*H78-H68)*627.51</f>
        <v>88.783912676220027</v>
      </c>
      <c r="I31" s="26">
        <f>(1*I82+1*I75+1*I78-I68)*627.51</f>
        <v>84.336655211205155</v>
      </c>
      <c r="J31" s="26">
        <f>(1*J82+1*J75+1*J78-J68)*627.51</f>
        <v>80.228476985757922</v>
      </c>
      <c r="K31" s="26">
        <f>(1*K82+1*K75+1*K78-K68)*627.51</f>
        <v>76.416411883968777</v>
      </c>
      <c r="L31" s="26">
        <f>(1*L82+1*L75+1*L78-L68)*627.51</f>
        <v>72.866824108481055</v>
      </c>
      <c r="M31" s="26">
        <f>(1*M82+1*M75+1*M78-M68)*627.51</f>
        <v>69.552538449020261</v>
      </c>
      <c r="N31" s="26">
        <f>(1*N82+1*N75+1*N78-N68)*627.51</f>
        <v>66.451177067392607</v>
      </c>
      <c r="O31" s="26"/>
      <c r="P31" s="24" t="s">
        <v>101</v>
      </c>
      <c r="Q31" s="12">
        <f>(1-(D31/$C31))*(1/D$2)</f>
        <v>0.63088957062452766</v>
      </c>
      <c r="R31" s="12">
        <f>(1-(E31/$C31))*(1/E$2)</f>
        <v>0.58343024651862196</v>
      </c>
      <c r="S31" s="12">
        <f>(1-(F31/$C31))*(1/F$2)</f>
        <v>0.56442501908710296</v>
      </c>
      <c r="T31" s="12">
        <f>(1-(G31/$C31))*(1/G$2)</f>
        <v>0.54764015325715554</v>
      </c>
      <c r="U31" s="12">
        <f>(1-(H31/$C31))*(1/H$2)</f>
        <v>0.51883792300314313</v>
      </c>
      <c r="V31" s="12">
        <f>(1-(I31/$C31))*(1/I$2)</f>
        <v>0.49446073759305187</v>
      </c>
      <c r="W31" s="12">
        <f>(1-(J31/$C31))*(1/J$2)</f>
        <v>0.47316504151642441</v>
      </c>
      <c r="X31" s="12">
        <f>(1-(K31/$C31))*(1/K$2)</f>
        <v>0.45417806176024755</v>
      </c>
      <c r="Y31" s="12">
        <f>(1-(L31/$C31))*(1/L$2)</f>
        <v>0.43700931146511202</v>
      </c>
      <c r="Z31" s="12">
        <f>(1-(M31/$C31))*(1/M$2)</f>
        <v>0.42132222491162663</v>
      </c>
      <c r="AA31" s="12">
        <f>(1-(N31/$C31))*(1/N$2)</f>
        <v>0.40687204242584429</v>
      </c>
      <c r="AB31" s="12"/>
      <c r="AC31" s="12"/>
      <c r="AD31" s="12"/>
      <c r="AE31" s="12"/>
      <c r="AF31" s="12"/>
      <c r="AG31" s="12"/>
    </row>
    <row r="32" spans="1:33" x14ac:dyDescent="0.2">
      <c r="A32" t="s">
        <v>102</v>
      </c>
      <c r="B32" s="11" t="s">
        <v>227</v>
      </c>
      <c r="C32" s="26">
        <f>(1*C76+5*C75+1*C77-C69)*627.51</f>
        <v>494.10364829704736</v>
      </c>
      <c r="D32" s="26">
        <f>(1*D76+5*D75+1*D77-D69)*627.51</f>
        <v>488.83812068787449</v>
      </c>
      <c r="E32" s="26">
        <f>(1*E76+5*E75+1*E77-E69)*627.51</f>
        <v>483.78010886613509</v>
      </c>
      <c r="F32" s="26">
        <f>(1*F76+5*F75+1*F77-F69)*627.51</f>
        <v>481.32579036733443</v>
      </c>
      <c r="G32" s="26">
        <f>(1*G76+5*G75+1*G77-G69)*627.51</f>
        <v>478.91968439996623</v>
      </c>
      <c r="H32" s="26">
        <f>(1*H76+5*H75+1*H77-H69)*627.51</f>
        <v>474.24758152064004</v>
      </c>
      <c r="I32" s="26">
        <f>(1*I76+5*I75+1*I77-I69)*627.51</f>
        <v>469.75503439978024</v>
      </c>
      <c r="J32" s="26">
        <f>(1*J76+5*J75+1*J77-J69)*627.51</f>
        <v>465.43370404444437</v>
      </c>
      <c r="K32" s="26">
        <f>(1*K76+5*K75+1*K77-K69)*627.51</f>
        <v>461.27564690907889</v>
      </c>
      <c r="L32" s="26">
        <f>(1*L76+5*L75+1*L77-L69)*627.51</f>
        <v>457.27330234532712</v>
      </c>
      <c r="M32" s="26">
        <f>(1*M76+5*M75+1*M77-M69)*627.51</f>
        <v>453.41948737799765</v>
      </c>
      <c r="N32" s="26">
        <f>(1*N76+5*N75+1*N77-N69)*627.51</f>
        <v>449.70739244111263</v>
      </c>
      <c r="O32" s="26"/>
      <c r="P32" s="24" t="s">
        <v>102</v>
      </c>
      <c r="Q32" s="12">
        <f>(1-(D32/$C32))*(1/D$2)</f>
        <v>0.10656726837214747</v>
      </c>
      <c r="R32" s="12">
        <f>(1-(E32/$C32))*(1/E$2)</f>
        <v>0.104467346744887</v>
      </c>
      <c r="S32" s="12">
        <f>(1-(F32/$C32))*(1/F$2)</f>
        <v>0.1034427329063643</v>
      </c>
      <c r="T32" s="12">
        <f>(1-(G32/$C32))*(1/G$2)</f>
        <v>0.10243440453174417</v>
      </c>
      <c r="U32" s="12">
        <f>(1-(H32/$C32))*(1/H$2)</f>
        <v>0.10046508887782052</v>
      </c>
      <c r="V32" s="12">
        <f>(1-(I32/$C32))*(1/I$2)</f>
        <v>9.8556705586715809E-2</v>
      </c>
      <c r="W32" s="12">
        <f>(1-(J32/$C32))*(1/J$2)</f>
        <v>9.6706916829479489E-2</v>
      </c>
      <c r="X32" s="12">
        <f>(1-(K32/$C32))*(1/K$2)</f>
        <v>9.4913577346753708E-2</v>
      </c>
      <c r="Y32" s="12">
        <f>(1-(L32/$C32))*(1/L$2)</f>
        <v>9.3174645842673542E-2</v>
      </c>
      <c r="Z32" s="12">
        <f>(1-(M32/$C32))*(1/M$2)</f>
        <v>9.1488138974866004E-2</v>
      </c>
      <c r="AA32" s="12">
        <f>(1-(N32/$C32))*(1/N$2)</f>
        <v>8.9852111007373892E-2</v>
      </c>
      <c r="AB32" s="12"/>
      <c r="AC32" s="12"/>
      <c r="AD32" s="12"/>
      <c r="AE32" s="12"/>
      <c r="AF32" s="12"/>
      <c r="AG32" s="12"/>
    </row>
    <row r="33" spans="1:33" x14ac:dyDescent="0.2">
      <c r="A33" t="s">
        <v>103</v>
      </c>
      <c r="B33" s="11" t="s">
        <v>225</v>
      </c>
      <c r="C33" s="26">
        <f>(2*C76+7*C75+1*C77-C70)*627.51</f>
        <v>796.22400691567111</v>
      </c>
      <c r="D33" s="26">
        <f>(2*D76+7*D75+1*D77-D70)*627.51</f>
        <v>789.54559843933816</v>
      </c>
      <c r="E33" s="26">
        <f>(2*E76+7*E75+1*E77-E70)*627.51</f>
        <v>783.14291845440619</v>
      </c>
      <c r="F33" s="26">
        <f>(2*F76+7*F75+1*F77-F70)*627.51</f>
        <v>780.04042439216369</v>
      </c>
      <c r="G33" s="26">
        <f>(2*G76+7*G75+1*G77-G70)*627.51</f>
        <v>777.00157754786983</v>
      </c>
      <c r="H33" s="26">
        <f>(2*H76+7*H75+1*H77-H70)*627.51</f>
        <v>771.10851708480345</v>
      </c>
      <c r="I33" s="26">
        <f>(2*I76+7*I75+1*I77-I70)*627.51</f>
        <v>765.45175216695725</v>
      </c>
      <c r="J33" s="26">
        <f>(2*J76+7*J75+1*J77-J70)*627.51</f>
        <v>760.02020565651185</v>
      </c>
      <c r="K33" s="26">
        <f>(2*K76+7*K75+1*K77-K70)*627.51</f>
        <v>754.8035889942779</v>
      </c>
      <c r="L33" s="26">
        <f>(2*L76+7*L75+1*L77-L70)*627.51</f>
        <v>749.79231742305319</v>
      </c>
      <c r="M33" s="26">
        <f>(2*M76+7*M75+1*M77-M70)*627.51</f>
        <v>744.9774393708974</v>
      </c>
      <c r="N33" s="26">
        <f>(2*N76+7*N75+1*N77-N70)*627.51</f>
        <v>740.35057841072739</v>
      </c>
      <c r="O33" s="26"/>
      <c r="P33" s="24" t="s">
        <v>103</v>
      </c>
      <c r="Q33" s="12">
        <f>(1-(D33/$C33))*(1/D$2)</f>
        <v>8.387599994884698E-2</v>
      </c>
      <c r="R33" s="12">
        <f>(1-(E33/$C33))*(1/E$2)</f>
        <v>8.2144524327626423E-2</v>
      </c>
      <c r="S33" s="12">
        <f>(1-(F33/$C33))*(1/F$2)</f>
        <v>8.1301655729762334E-2</v>
      </c>
      <c r="T33" s="12">
        <f>(1-(G33/$C33))*(1/G$2)</f>
        <v>8.0473288927250072E-2</v>
      </c>
      <c r="U33" s="12">
        <f>(1-(H33/$C33))*(1/H$2)</f>
        <v>7.8858115344190016E-2</v>
      </c>
      <c r="V33" s="12">
        <f>(1-(I33/$C33))*(1/I$2)</f>
        <v>7.7295470825895274E-2</v>
      </c>
      <c r="W33" s="12">
        <f>(1-(J33/$C33))*(1/J$2)</f>
        <v>7.5782277651992497E-2</v>
      </c>
      <c r="X33" s="12">
        <f>(1-(K33/$C33))*(1/K$2)</f>
        <v>7.4315801945239776E-2</v>
      </c>
      <c r="Y33" s="12">
        <f>(1-(L33/$C33))*(1/L$2)</f>
        <v>7.2893571861265688E-2</v>
      </c>
      <c r="Z33" s="12">
        <f>(1-(M33/$C33))*(1/M$2)</f>
        <v>7.151333055866374E-2</v>
      </c>
      <c r="AA33" s="12">
        <f>(1-(N33/$C33))*(1/N$2)</f>
        <v>7.0173001592077511E-2</v>
      </c>
      <c r="AB33" s="12"/>
      <c r="AC33" s="12"/>
      <c r="AD33" s="12"/>
      <c r="AE33" s="12"/>
      <c r="AF33" s="12"/>
      <c r="AG33" s="12"/>
    </row>
    <row r="34" spans="1:33" x14ac:dyDescent="0.2">
      <c r="A34" t="s">
        <v>104</v>
      </c>
      <c r="B34" s="11" t="s">
        <v>223</v>
      </c>
      <c r="C34" s="26">
        <f>(2*C76+8*C75+1*C77-C71)*627.51</f>
        <v>900.13380975588336</v>
      </c>
      <c r="D34" s="26">
        <f>(2*D76+8*D75+1*D77-D71)*627.51</f>
        <v>892.71437939739269</v>
      </c>
      <c r="E34" s="26">
        <f>(2*E76+8*E75+1*E77-E71)*627.51</f>
        <v>885.59093439145022</v>
      </c>
      <c r="F34" s="26">
        <f>(2*F76+8*F75+1*F77-F71)*627.51</f>
        <v>882.13520878679924</v>
      </c>
      <c r="G34" s="26">
        <f>(2*G76+8*G75+1*G77-G71)*627.51</f>
        <v>878.74766733443641</v>
      </c>
      <c r="H34" s="26">
        <f>(2*H76+8*H75+1*H77-H71)*627.51</f>
        <v>872.17019566705096</v>
      </c>
      <c r="I34" s="26">
        <f>(2*I76+8*I75+1*I77-I71)*627.51</f>
        <v>865.84539310997286</v>
      </c>
      <c r="J34" s="26">
        <f>(2*J76+8*J75+1*J77-J71)*627.51</f>
        <v>859.76123310027344</v>
      </c>
      <c r="K34" s="26">
        <f>(2*K76+8*K75+1*K77-K71)*627.51</f>
        <v>853.90664764414362</v>
      </c>
      <c r="L34" s="26">
        <f>(2*L76+8*L75+1*L77-L71)*627.51</f>
        <v>848.27139547719628</v>
      </c>
      <c r="M34" s="26">
        <f>(2*M76+8*M75+1*M77-M71)*627.51</f>
        <v>842.845955048836</v>
      </c>
      <c r="N34" s="26">
        <f>(2*N76+8*N75+1*N77-N71)*627.51</f>
        <v>837.62142883199124</v>
      </c>
      <c r="O34" s="26"/>
      <c r="P34" s="24" t="s">
        <v>104</v>
      </c>
      <c r="Q34" s="12">
        <f>(1-(D34/$C34))*(1/D$2)</f>
        <v>8.2425860222968828E-2</v>
      </c>
      <c r="R34" s="12">
        <f>(1-(E34/$C34))*(1/E$2)</f>
        <v>8.0781741596714363E-2</v>
      </c>
      <c r="S34" s="12">
        <f>(1-(F34/$C34))*(1/F$2)</f>
        <v>7.9981890576759085E-2</v>
      </c>
      <c r="T34" s="12">
        <f>(1-(G34/$C34))*(1/G$2)</f>
        <v>7.9196160206621208E-2</v>
      </c>
      <c r="U34" s="12">
        <f>(1-(H34/$C34))*(1/H$2)</f>
        <v>7.7665158740165829E-2</v>
      </c>
      <c r="V34" s="12">
        <f>(1-(I34/$C34))*(1/I$2)</f>
        <v>7.6185154416562817E-2</v>
      </c>
      <c r="W34" s="12">
        <f>(1-(J34/$C34))*(1/J$2)</f>
        <v>7.4752916766450878E-2</v>
      </c>
      <c r="X34" s="12">
        <f>(1-(K34/$C34))*(1/K$2)</f>
        <v>7.3365539990860762E-2</v>
      </c>
      <c r="Y34" s="12">
        <f>(1-(L34/$C34))*(1/L$2)</f>
        <v>7.2020423125690874E-2</v>
      </c>
      <c r="Z34" s="12">
        <f>(1-(M34/$C34))*(1/M$2)</f>
        <v>7.071523278742535E-2</v>
      </c>
      <c r="AA34" s="12">
        <f>(1-(N34/$C34))*(1/N$2)</f>
        <v>6.9447875689555016E-2</v>
      </c>
      <c r="AB34" s="12"/>
      <c r="AC34" s="12"/>
      <c r="AD34" s="12"/>
      <c r="AE34" s="12"/>
      <c r="AF34" s="12"/>
      <c r="AG34" s="12"/>
    </row>
    <row r="35" spans="1:33" x14ac:dyDescent="0.2">
      <c r="A35" t="s">
        <v>105</v>
      </c>
      <c r="B35" s="11" t="s">
        <v>221</v>
      </c>
      <c r="C35" s="26">
        <f>(1*C76+6*C75+1*C77-C72)*627.51</f>
        <v>598.04526489026307</v>
      </c>
      <c r="D35" s="26">
        <f>(1*D76+6*D75+1*D77-D72)*627.51</f>
        <v>592.03938470108483</v>
      </c>
      <c r="E35" s="26">
        <f>(1*E76+6*E75+1*E77-E72)*627.51</f>
        <v>586.25406569008146</v>
      </c>
      <c r="F35" s="26">
        <f>(1*F76+6*F75+1*F77-F72)*627.51</f>
        <v>583.44076257443692</v>
      </c>
      <c r="G35" s="26">
        <f>(1*G76+6*G75+1*G77-G72)*627.51</f>
        <v>580.67865263701708</v>
      </c>
      <c r="H35" s="26">
        <f>(1*H76+6*H75+1*H77-H72)*627.51</f>
        <v>575.30311383070477</v>
      </c>
      <c r="I35" s="26">
        <f>(1*I76+6*I75+1*I77-I72)*627.51</f>
        <v>570.11803547278748</v>
      </c>
      <c r="J35" s="26">
        <f>(1*J76+6*J75+1*J77-J72)*627.51</f>
        <v>565.11459996594158</v>
      </c>
      <c r="K35" s="26">
        <f>(1*K76+6*K75+1*K77-K72)*627.51</f>
        <v>560.28455351929233</v>
      </c>
      <c r="L35" s="26">
        <f>(1*L76+6*L75+1*L77-L72)*627.51</f>
        <v>555.62016573674384</v>
      </c>
      <c r="M35" s="26">
        <f>(1*M76+6*M75+1*M77-M72)*627.51</f>
        <v>551.11418692748884</v>
      </c>
      <c r="N35" s="26">
        <f>(1*N76+6*N75+1*N77-N72)*627.51</f>
        <v>546.75980474883283</v>
      </c>
      <c r="O35" s="26"/>
      <c r="P35" s="24" t="s">
        <v>105</v>
      </c>
      <c r="Q35" s="12">
        <f>(1-(D35/$C35))*(1/D$2)</f>
        <v>0.10042517752030466</v>
      </c>
      <c r="R35" s="12">
        <f>(1-(E35/$C35))*(1/E$2)</f>
        <v>9.8581160092833242E-2</v>
      </c>
      <c r="S35" s="12">
        <f>(1-(F35/$C35))*(1/F$2)</f>
        <v>9.7681584811183164E-2</v>
      </c>
      <c r="T35" s="12">
        <f>(1-(G35/$C35))*(1/G$2)</f>
        <v>9.6796531816771475E-2</v>
      </c>
      <c r="U35" s="12">
        <f>(1-(H35/$C35))*(1/H$2)</f>
        <v>9.5068686246229661E-2</v>
      </c>
      <c r="V35" s="12">
        <f>(1-(I35/$C35))*(1/I$2)</f>
        <v>9.3395035650353453E-2</v>
      </c>
      <c r="W35" s="12">
        <f>(1-(J35/$C35))*(1/J$2)</f>
        <v>9.1773055925134156E-2</v>
      </c>
      <c r="X35" s="12">
        <f>(1-(K35/$C35))*(1/K$2)</f>
        <v>9.0200318527727807E-2</v>
      </c>
      <c r="Y35" s="12">
        <f>(1-(L35/$C35))*(1/L$2)</f>
        <v>8.8674515216887323E-2</v>
      </c>
      <c r="Z35" s="12">
        <f>(1-(M35/$C35))*(1/M$2)</f>
        <v>8.7193470531747502E-2</v>
      </c>
      <c r="AA35" s="12">
        <f>(1-(N35/$C35))*(1/N$2)</f>
        <v>8.5755147899784334E-2</v>
      </c>
      <c r="AB35" s="12"/>
      <c r="AC35" s="12"/>
      <c r="AD35" s="12"/>
      <c r="AE35" s="12"/>
      <c r="AF35" s="12"/>
      <c r="AG35" s="12"/>
    </row>
    <row r="36" spans="1:33" x14ac:dyDescent="0.2">
      <c r="A36" t="s">
        <v>106</v>
      </c>
      <c r="B36" s="11" t="s">
        <v>219</v>
      </c>
      <c r="C36" s="26">
        <f>(5*C76+8*C75-C73)*627.51</f>
        <v>1309.0460763189344</v>
      </c>
      <c r="D36" s="26">
        <f>(5*D76+8*D75-D73)*627.51</f>
        <v>1297.880504822175</v>
      </c>
      <c r="E36" s="26">
        <f>(5*E76+8*E75-E73)*627.51</f>
        <v>1287.0400830837464</v>
      </c>
      <c r="F36" s="26">
        <f>(5*F76+8*F75-F73)*627.51</f>
        <v>1281.7382592036806</v>
      </c>
      <c r="G36" s="26">
        <f>(5*G76+8*G75-G73)*627.51</f>
        <v>1276.5135838954859</v>
      </c>
      <c r="H36" s="26">
        <f>(5*H76+8*H75-H73)*627.51</f>
        <v>1266.2906565126098</v>
      </c>
      <c r="I36" s="26">
        <f>(5*I76+8*I75-I73)*627.51</f>
        <v>1256.3617111766691</v>
      </c>
      <c r="J36" s="26">
        <f>(5*J76+8*J75-J73)*627.51</f>
        <v>1246.7178259304262</v>
      </c>
      <c r="K36" s="26">
        <f>(5*K76+8*K75-K73)*627.51</f>
        <v>1237.3506750615504</v>
      </c>
      <c r="L36" s="26">
        <f>(5*L76+8*L75-L73)*627.51</f>
        <v>1228.2524694892459</v>
      </c>
      <c r="M36" s="26">
        <f>(5*M76+8*M75-M73)*627.51</f>
        <v>1219.4159153233475</v>
      </c>
      <c r="N36" s="26">
        <f>(5*N76+8*N75-N73)*627.51</f>
        <v>1210.8341768464729</v>
      </c>
      <c r="O36" s="26"/>
      <c r="P36" s="24" t="s">
        <v>106</v>
      </c>
      <c r="Q36" s="12">
        <f>(1-(D36/$C36))*(1/D$2)</f>
        <v>8.5295481180901467E-2</v>
      </c>
      <c r="R36" s="12">
        <f>(1-(E36/$C36))*(1/E$2)</f>
        <v>8.4053547210001245E-2</v>
      </c>
      <c r="S36" s="12">
        <f>(1-(F36/$C36))*(1/F$2)</f>
        <v>8.3443410004463647E-2</v>
      </c>
      <c r="T36" s="12">
        <f>(1-(G36/$C36))*(1/G$2)</f>
        <v>8.2840202016750325E-2</v>
      </c>
      <c r="U36" s="12">
        <f>(1-(H36/$C36))*(1/H$2)</f>
        <v>8.1653771742232761E-2</v>
      </c>
      <c r="V36" s="12">
        <f>(1-(I36/$C36))*(1/I$2)</f>
        <v>8.0492758956834942E-2</v>
      </c>
      <c r="W36" s="12">
        <f>(1-(J36/$C36))*(1/J$2)</f>
        <v>7.9355814278359402E-2</v>
      </c>
      <c r="X36" s="12">
        <f>(1-(K36/$C36))*(1/K$2)</f>
        <v>7.8241708713780056E-2</v>
      </c>
      <c r="Y36" s="12">
        <f>(1-(L36/$C36))*(1/L$2)</f>
        <v>7.7149315340451913E-2</v>
      </c>
      <c r="Z36" s="12">
        <f>(1-(M36/$C36))*(1/M$2)</f>
        <v>7.6077587775153804E-2</v>
      </c>
      <c r="AA36" s="12">
        <f>(1-(N36/$C36))*(1/N$2)</f>
        <v>7.5025548182868773E-2</v>
      </c>
      <c r="AB36" s="12"/>
      <c r="AC36" s="12"/>
      <c r="AD36" s="12"/>
      <c r="AE36" s="12"/>
      <c r="AF36" s="12"/>
      <c r="AG36" s="12"/>
    </row>
    <row r="37" spans="1:33" ht="17" thickBot="1" x14ac:dyDescent="0.25"/>
    <row r="38" spans="1:33" ht="19" thickBot="1" x14ac:dyDescent="0.25">
      <c r="A38" s="103" t="s">
        <v>311</v>
      </c>
      <c r="P38" s="102" t="s">
        <v>310</v>
      </c>
      <c r="Q38" s="101" t="s">
        <v>309</v>
      </c>
      <c r="R38" s="27" t="s">
        <v>308</v>
      </c>
      <c r="S38" s="101" t="s">
        <v>307</v>
      </c>
      <c r="T38" s="27" t="s">
        <v>306</v>
      </c>
      <c r="U38" s="101" t="s">
        <v>305</v>
      </c>
      <c r="V38" s="27" t="s">
        <v>304</v>
      </c>
      <c r="W38" s="101" t="s">
        <v>303</v>
      </c>
      <c r="X38" s="27" t="s">
        <v>302</v>
      </c>
      <c r="Y38" s="101" t="s">
        <v>301</v>
      </c>
      <c r="Z38" s="27" t="s">
        <v>300</v>
      </c>
      <c r="AA38" s="100" t="s">
        <v>299</v>
      </c>
    </row>
    <row r="39" spans="1:33" x14ac:dyDescent="0.2">
      <c r="A39" s="1" t="s">
        <v>298</v>
      </c>
      <c r="B39" s="62" t="s">
        <v>297</v>
      </c>
      <c r="C39" s="62" t="s">
        <v>296</v>
      </c>
      <c r="D39" s="62" t="s">
        <v>295</v>
      </c>
      <c r="E39" s="62" t="s">
        <v>294</v>
      </c>
      <c r="F39" s="62" t="s">
        <v>293</v>
      </c>
      <c r="G39" s="62" t="s">
        <v>292</v>
      </c>
      <c r="H39" s="62" t="s">
        <v>291</v>
      </c>
      <c r="I39" s="62" t="s">
        <v>290</v>
      </c>
      <c r="J39" s="62" t="s">
        <v>289</v>
      </c>
      <c r="K39" s="62" t="s">
        <v>288</v>
      </c>
      <c r="L39" s="62" t="s">
        <v>287</v>
      </c>
      <c r="M39" s="62" t="s">
        <v>286</v>
      </c>
      <c r="N39" s="62" t="s">
        <v>285</v>
      </c>
      <c r="O39" s="62"/>
      <c r="P39" s="99" t="s">
        <v>284</v>
      </c>
      <c r="Q39" s="98">
        <v>7.1689303000311844E-2</v>
      </c>
      <c r="R39" s="97">
        <v>6.9881068027854987E-2</v>
      </c>
      <c r="S39" s="98">
        <v>6.9001223521531596E-2</v>
      </c>
      <c r="T39" s="97">
        <v>6.8135045626524324E-2</v>
      </c>
      <c r="U39" s="98">
        <v>6.6437134496887817E-2</v>
      </c>
      <c r="V39" s="97">
        <v>6.4776024743342209E-2</v>
      </c>
      <c r="W39" s="98">
        <v>6.3143446077746912E-2</v>
      </c>
      <c r="X39" s="97">
        <v>6.1534295524785669E-2</v>
      </c>
      <c r="Y39" s="98">
        <v>5.9946504791872079E-2</v>
      </c>
      <c r="Z39" s="97">
        <v>5.8380554789355173E-2</v>
      </c>
      <c r="AA39" s="96">
        <v>5.6838717651846671E-2</v>
      </c>
    </row>
    <row r="40" spans="1:33" x14ac:dyDescent="0.2">
      <c r="A40" t="s">
        <v>30</v>
      </c>
      <c r="B40" s="11" t="s">
        <v>283</v>
      </c>
      <c r="C40" s="87">
        <v>-78.9622268392</v>
      </c>
      <c r="D40" s="87">
        <v>-78.967905450200007</v>
      </c>
      <c r="E40" s="87">
        <v>-78.973978971099996</v>
      </c>
      <c r="F40" s="86">
        <v>-78.977157777800002</v>
      </c>
      <c r="G40" s="86">
        <v>-78.980428754800002</v>
      </c>
      <c r="H40" s="86">
        <v>-78.987241363999999</v>
      </c>
      <c r="I40" s="86">
        <v>-78.994407294499993</v>
      </c>
      <c r="J40" s="86">
        <v>-79.001919564000005</v>
      </c>
      <c r="K40" s="86">
        <v>-79.009772240999993</v>
      </c>
      <c r="L40" s="86">
        <v>-79.017959094999995</v>
      </c>
      <c r="M40" s="86">
        <v>-79.026472607499997</v>
      </c>
      <c r="N40" s="86">
        <v>-79.035303499400001</v>
      </c>
      <c r="O40" s="86"/>
      <c r="P40" s="95" t="s">
        <v>282</v>
      </c>
      <c r="Q40" s="94">
        <v>6.5504182265110344E-2</v>
      </c>
      <c r="R40" s="93">
        <v>6.3563668287234809E-2</v>
      </c>
      <c r="S40" s="94">
        <v>6.2617297951442552E-2</v>
      </c>
      <c r="T40" s="93">
        <v>6.1686762237886571E-2</v>
      </c>
      <c r="U40" s="94">
        <v>5.9872395900466557E-2</v>
      </c>
      <c r="V40" s="93">
        <v>5.8118631752563932E-2</v>
      </c>
      <c r="W40" s="94">
        <v>5.6423382999012395E-2</v>
      </c>
      <c r="X40" s="93">
        <v>5.4784847373376806E-2</v>
      </c>
      <c r="Y40" s="94">
        <v>5.3201609158805285E-2</v>
      </c>
      <c r="Z40" s="93">
        <v>5.167256932342558E-2</v>
      </c>
      <c r="AA40" s="92">
        <v>5.0196780198927593E-2</v>
      </c>
    </row>
    <row r="41" spans="1:33" x14ac:dyDescent="0.2">
      <c r="A41" t="s">
        <v>34</v>
      </c>
      <c r="B41" s="11" t="s">
        <v>281</v>
      </c>
      <c r="C41" s="87">
        <v>-118.231153511</v>
      </c>
      <c r="D41" s="87">
        <v>-118.239943209</v>
      </c>
      <c r="E41" s="87">
        <v>-118.24937552199999</v>
      </c>
      <c r="F41" s="86">
        <v>-118.254323505</v>
      </c>
      <c r="G41" s="86">
        <v>-118.259421207</v>
      </c>
      <c r="H41" s="86">
        <v>-118.270051716</v>
      </c>
      <c r="I41" s="86">
        <v>-118.281239802</v>
      </c>
      <c r="J41" s="86">
        <v>-118.29295952</v>
      </c>
      <c r="K41" s="86">
        <v>-118.305185901</v>
      </c>
      <c r="L41" s="86">
        <v>-118.317894635</v>
      </c>
      <c r="M41" s="86">
        <v>-118.331061883</v>
      </c>
      <c r="N41" s="86">
        <v>-118.34466428499999</v>
      </c>
      <c r="O41" s="86"/>
      <c r="P41" s="95" t="s">
        <v>280</v>
      </c>
      <c r="Q41" s="94">
        <v>0.2221648038743318</v>
      </c>
      <c r="R41" s="93">
        <v>0.21843496746927094</v>
      </c>
      <c r="S41" s="94">
        <v>0.21654018130726671</v>
      </c>
      <c r="T41" s="93">
        <v>0.21461896134441938</v>
      </c>
      <c r="U41" s="94">
        <v>0.21067630911652396</v>
      </c>
      <c r="V41" s="93">
        <v>0.20656390605880426</v>
      </c>
      <c r="W41" s="94">
        <v>0.20223970784969442</v>
      </c>
      <c r="X41" s="93">
        <v>0.19766974065882284</v>
      </c>
      <c r="Y41" s="94">
        <v>0.1928382408796879</v>
      </c>
      <c r="Z41" s="93">
        <v>0.18775744460569843</v>
      </c>
      <c r="AA41" s="92">
        <v>0.18247093695330774</v>
      </c>
    </row>
    <row r="42" spans="1:33" x14ac:dyDescent="0.2">
      <c r="A42" t="s">
        <v>27</v>
      </c>
      <c r="B42" s="11" t="s">
        <v>279</v>
      </c>
      <c r="C42" s="87">
        <v>-599.42675065399999</v>
      </c>
      <c r="D42" s="87">
        <v>-599.44040835299995</v>
      </c>
      <c r="E42" s="87">
        <v>-599.45467349399996</v>
      </c>
      <c r="F42" s="86">
        <v>-599.46203729000001</v>
      </c>
      <c r="G42" s="86">
        <v>-599.46955829499996</v>
      </c>
      <c r="H42" s="86">
        <v>-599.48508511299997</v>
      </c>
      <c r="I42" s="86">
        <v>-599.50128724299998</v>
      </c>
      <c r="J42" s="86">
        <v>-599.51820836100001</v>
      </c>
      <c r="K42" s="86">
        <v>-599.53589915999999</v>
      </c>
      <c r="L42" s="86">
        <v>-599.55440984500001</v>
      </c>
      <c r="M42" s="86">
        <v>-599.57377907800003</v>
      </c>
      <c r="N42" s="86">
        <v>-599.594023257</v>
      </c>
      <c r="O42" s="86"/>
      <c r="P42" s="95" t="s">
        <v>278</v>
      </c>
      <c r="Q42" s="94">
        <v>8.6110495972095968E-2</v>
      </c>
      <c r="R42" s="93">
        <v>8.3447212636958423E-2</v>
      </c>
      <c r="S42" s="94">
        <v>8.2129327558894794E-2</v>
      </c>
      <c r="T42" s="93">
        <v>8.0821345393171651E-2</v>
      </c>
      <c r="U42" s="94">
        <v>7.8237312748776211E-2</v>
      </c>
      <c r="V42" s="93">
        <v>7.5699463925000599E-2</v>
      </c>
      <c r="W42" s="94">
        <v>7.3211978300042529E-2</v>
      </c>
      <c r="X42" s="93">
        <v>7.0778734744755267E-2</v>
      </c>
      <c r="Y42" s="94">
        <v>6.8403213141487174E-2</v>
      </c>
      <c r="Z42" s="93">
        <v>6.6088438709533709E-2</v>
      </c>
      <c r="AA42" s="92">
        <v>6.3836891962680276E-2</v>
      </c>
    </row>
    <row r="43" spans="1:33" x14ac:dyDescent="0.2">
      <c r="A43" t="s">
        <v>43</v>
      </c>
      <c r="B43" s="11" t="s">
        <v>277</v>
      </c>
      <c r="C43" s="87">
        <v>-959.88793232099999</v>
      </c>
      <c r="D43" s="87">
        <v>-959.920914068</v>
      </c>
      <c r="E43" s="87">
        <v>-959.95449061299996</v>
      </c>
      <c r="F43" s="86">
        <v>-959.97149764799997</v>
      </c>
      <c r="G43" s="86">
        <v>-959.988648098</v>
      </c>
      <c r="H43" s="86">
        <v>-960.02337152200005</v>
      </c>
      <c r="I43" s="86">
        <v>-960.05864474800001</v>
      </c>
      <c r="J43" s="86">
        <v>-960.09445057300002</v>
      </c>
      <c r="K43" s="86">
        <v>-960.13077084999998</v>
      </c>
      <c r="L43" s="86">
        <v>-960.16758665099997</v>
      </c>
      <c r="M43" s="86">
        <v>-960.20487846499998</v>
      </c>
      <c r="N43" s="86">
        <v>-960.242626417</v>
      </c>
      <c r="O43" s="86"/>
      <c r="P43" s="95" t="s">
        <v>276</v>
      </c>
      <c r="Q43" s="94">
        <v>0.1347356820253709</v>
      </c>
      <c r="R43" s="93">
        <v>0.13024632349909193</v>
      </c>
      <c r="S43" s="94">
        <v>0.12802491603666422</v>
      </c>
      <c r="T43" s="93">
        <v>0.12582257400304497</v>
      </c>
      <c r="U43" s="94">
        <v>0.12147899796856654</v>
      </c>
      <c r="V43" s="93">
        <v>0.11723168358277003</v>
      </c>
      <c r="W43" s="94">
        <v>0.11309674386386767</v>
      </c>
      <c r="X43" s="93">
        <v>0.10908901002218942</v>
      </c>
      <c r="Y43" s="94">
        <v>0.10522095070423745</v>
      </c>
      <c r="Z43" s="93">
        <v>0.10150195123332904</v>
      </c>
      <c r="AA43" s="92">
        <v>9.7937979590864366E-2</v>
      </c>
    </row>
    <row r="44" spans="1:33" x14ac:dyDescent="0.2">
      <c r="A44" t="s">
        <v>52</v>
      </c>
      <c r="B44" s="11" t="s">
        <v>275</v>
      </c>
      <c r="C44" s="87">
        <v>-599.56678228800001</v>
      </c>
      <c r="D44" s="87">
        <v>-599.58394927999996</v>
      </c>
      <c r="E44" s="87">
        <v>-599.60194319799996</v>
      </c>
      <c r="F44" s="86">
        <v>-599.61124467499997</v>
      </c>
      <c r="G44" s="86">
        <v>-599.62074540100002</v>
      </c>
      <c r="H44" s="86">
        <v>-599.64033298300001</v>
      </c>
      <c r="I44" s="86">
        <v>-599.66067818399995</v>
      </c>
      <c r="J44" s="86">
        <v>-599.681748492</v>
      </c>
      <c r="K44" s="86">
        <v>-599.70350731799999</v>
      </c>
      <c r="L44" s="86">
        <v>-599.725915128</v>
      </c>
      <c r="M44" s="86">
        <v>-599.74893083100005</v>
      </c>
      <c r="N44" s="86">
        <v>-599.77251318599997</v>
      </c>
      <c r="O44" s="86"/>
      <c r="P44" s="95" t="s">
        <v>274</v>
      </c>
      <c r="Q44" s="94">
        <v>0.15859417272703125</v>
      </c>
      <c r="R44" s="93">
        <v>0.15389656176925892</v>
      </c>
      <c r="S44" s="94">
        <v>0.15158413805135229</v>
      </c>
      <c r="T44" s="93">
        <v>0.14929695351223166</v>
      </c>
      <c r="U44" s="94">
        <v>0.14480120991553685</v>
      </c>
      <c r="V44" s="93">
        <v>0.14041498502323191</v>
      </c>
      <c r="W44" s="94">
        <v>0.13614350572889494</v>
      </c>
      <c r="X44" s="93">
        <v>0.1319913693729832</v>
      </c>
      <c r="Y44" s="94">
        <v>0.12796239973351289</v>
      </c>
      <c r="Z44" s="93">
        <v>0.12405954157308904</v>
      </c>
      <c r="AA44" s="92">
        <v>0.12028480380630702</v>
      </c>
    </row>
    <row r="45" spans="1:33" x14ac:dyDescent="0.2">
      <c r="A45" t="s">
        <v>54</v>
      </c>
      <c r="B45" s="11" t="s">
        <v>273</v>
      </c>
      <c r="C45" s="87">
        <v>-239.26436265800001</v>
      </c>
      <c r="D45" s="87">
        <v>-239.26736817700001</v>
      </c>
      <c r="E45" s="87">
        <v>-239.271201131</v>
      </c>
      <c r="F45" s="86">
        <v>-239.27342023200001</v>
      </c>
      <c r="G45" s="86">
        <v>-239.275836779</v>
      </c>
      <c r="H45" s="86">
        <v>-239.281248664</v>
      </c>
      <c r="I45" s="86">
        <v>-239.287408688</v>
      </c>
      <c r="J45" s="86">
        <v>-239.29428729099999</v>
      </c>
      <c r="K45" s="86">
        <v>-239.30185372</v>
      </c>
      <c r="L45" s="86">
        <v>-239.31007635500001</v>
      </c>
      <c r="M45" s="86">
        <v>-239.318923076</v>
      </c>
      <c r="N45" s="86">
        <v>-239.32836164099999</v>
      </c>
      <c r="O45" s="86"/>
      <c r="P45" s="95" t="s">
        <v>272</v>
      </c>
      <c r="Q45" s="94">
        <v>0.27666708158609277</v>
      </c>
      <c r="R45" s="93">
        <v>0.27253418266576235</v>
      </c>
      <c r="S45" s="94">
        <v>0.27048903386119294</v>
      </c>
      <c r="T45" s="93">
        <v>0.26845802097240046</v>
      </c>
      <c r="U45" s="94">
        <v>0.2644381634063539</v>
      </c>
      <c r="V45" s="93">
        <v>0.26047395348499114</v>
      </c>
      <c r="W45" s="94">
        <v>0.25656479060318188</v>
      </c>
      <c r="X45" s="93">
        <v>0.25271003034759665</v>
      </c>
      <c r="Y45" s="94">
        <v>0.24890900314485695</v>
      </c>
      <c r="Z45" s="93">
        <v>0.24516107487471264</v>
      </c>
      <c r="AA45" s="92">
        <v>0.24146561515961473</v>
      </c>
    </row>
    <row r="46" spans="1:33" x14ac:dyDescent="0.2">
      <c r="A46" t="s">
        <v>59</v>
      </c>
      <c r="B46" s="11" t="s">
        <v>255</v>
      </c>
      <c r="C46" s="87">
        <v>-461.06144654899998</v>
      </c>
      <c r="D46" s="87">
        <v>-461.07539953700001</v>
      </c>
      <c r="E46" s="87">
        <v>-461.08954811299998</v>
      </c>
      <c r="F46" s="86">
        <v>-461.09669429000002</v>
      </c>
      <c r="G46" s="86">
        <v>-461.10388763100002</v>
      </c>
      <c r="H46" s="86">
        <v>-461.11841356100001</v>
      </c>
      <c r="I46" s="86">
        <v>-461.133121496</v>
      </c>
      <c r="J46" s="86">
        <v>-461.14800714299997</v>
      </c>
      <c r="K46" s="86">
        <v>-461.16306632300001</v>
      </c>
      <c r="L46" s="86">
        <v>-461.17829496600001</v>
      </c>
      <c r="M46" s="86">
        <v>-461.19368910899999</v>
      </c>
      <c r="N46" s="86">
        <v>-461.20924488600002</v>
      </c>
      <c r="O46" s="86"/>
      <c r="P46" s="95" t="s">
        <v>271</v>
      </c>
      <c r="Q46" s="94">
        <v>0.25140847942465072</v>
      </c>
      <c r="R46" s="93">
        <v>0.24830448539302441</v>
      </c>
      <c r="S46" s="94">
        <v>0.24677117119621128</v>
      </c>
      <c r="T46" s="93">
        <v>0.24525004938842837</v>
      </c>
      <c r="U46" s="94">
        <v>0.24224359003138934</v>
      </c>
      <c r="V46" s="93">
        <v>0.23928355798336098</v>
      </c>
      <c r="W46" s="94">
        <v>0.2363684321228606</v>
      </c>
      <c r="X46" s="93">
        <v>0.23349672489444592</v>
      </c>
      <c r="Y46" s="94">
        <v>0.23066698878259684</v>
      </c>
      <c r="Z46" s="93">
        <v>0.22787782026071582</v>
      </c>
      <c r="AA46" s="92">
        <v>0.22512786913580196</v>
      </c>
    </row>
    <row r="47" spans="1:33" x14ac:dyDescent="0.2">
      <c r="A47" t="s">
        <v>63</v>
      </c>
      <c r="B47" s="11" t="s">
        <v>270</v>
      </c>
      <c r="C47" s="87">
        <v>-93.226895829300005</v>
      </c>
      <c r="D47" s="87">
        <v>-93.226370427600003</v>
      </c>
      <c r="E47" s="87">
        <v>-93.226167361400002</v>
      </c>
      <c r="F47" s="86">
        <v>-93.2261843175</v>
      </c>
      <c r="G47" s="86">
        <v>-93.226279033899999</v>
      </c>
      <c r="H47" s="86">
        <v>-93.226698169200006</v>
      </c>
      <c r="I47" s="86">
        <v>-93.227417803500003</v>
      </c>
      <c r="J47" s="86">
        <v>-93.228431277499993</v>
      </c>
      <c r="K47" s="86">
        <v>-93.229732226899998</v>
      </c>
      <c r="L47" s="86">
        <v>-93.231314571699997</v>
      </c>
      <c r="M47" s="86">
        <v>-93.233172503999995</v>
      </c>
      <c r="N47" s="86">
        <v>-93.235300473400002</v>
      </c>
      <c r="O47" s="86"/>
      <c r="P47" s="95" t="s">
        <v>269</v>
      </c>
      <c r="Q47" s="94">
        <v>0.25237518936968573</v>
      </c>
      <c r="R47" s="93">
        <v>0.24767353811220694</v>
      </c>
      <c r="S47" s="94">
        <v>0.25008893452469838</v>
      </c>
      <c r="T47" s="93">
        <v>0.24317583598356268</v>
      </c>
      <c r="U47" s="94">
        <v>0.2388639713610155</v>
      </c>
      <c r="V47" s="93">
        <v>0.23472141757564402</v>
      </c>
      <c r="W47" s="94">
        <v>0.23073332948600553</v>
      </c>
      <c r="X47" s="93">
        <v>0.2268865303571575</v>
      </c>
      <c r="Y47" s="94">
        <v>0.2231693924907617</v>
      </c>
      <c r="Z47" s="93">
        <v>0.21957168418278747</v>
      </c>
      <c r="AA47" s="92">
        <v>0.21608442773311587</v>
      </c>
    </row>
    <row r="48" spans="1:33" x14ac:dyDescent="0.2">
      <c r="A48" t="s">
        <v>65</v>
      </c>
      <c r="B48" s="11" t="s">
        <v>268</v>
      </c>
      <c r="C48" s="87">
        <v>-113.680804321</v>
      </c>
      <c r="D48" s="87">
        <v>-113.67961895099999</v>
      </c>
      <c r="E48" s="87">
        <v>-113.678903257</v>
      </c>
      <c r="F48" s="86">
        <v>-113.678209181</v>
      </c>
      <c r="G48" s="86">
        <v>-113.67862972899999</v>
      </c>
      <c r="H48" s="86">
        <v>-113.67877401299999</v>
      </c>
      <c r="I48" s="86">
        <v>-113.679314573</v>
      </c>
      <c r="J48" s="86">
        <v>-113.68023232</v>
      </c>
      <c r="K48" s="86">
        <v>-113.68151025500001</v>
      </c>
      <c r="L48" s="86">
        <v>-113.683133152</v>
      </c>
      <c r="M48" s="86">
        <v>-113.68508728</v>
      </c>
      <c r="N48" s="86">
        <v>-113.687360165</v>
      </c>
      <c r="O48" s="86"/>
      <c r="P48" s="95" t="s">
        <v>267</v>
      </c>
      <c r="Q48" s="94">
        <v>1.5168109820033271</v>
      </c>
      <c r="R48" s="93">
        <v>1.4852857178793748</v>
      </c>
      <c r="S48" s="94">
        <v>1.46795362389551</v>
      </c>
      <c r="T48" s="93">
        <v>1.4494160478197979</v>
      </c>
      <c r="U48" s="94">
        <v>1.4084324720426906</v>
      </c>
      <c r="V48" s="93">
        <v>1.3623287420761181</v>
      </c>
      <c r="W48" s="94">
        <v>1.3120859740744504</v>
      </c>
      <c r="X48" s="93">
        <v>1.2593022622588355</v>
      </c>
      <c r="Y48" s="94">
        <v>1.2056247984866957</v>
      </c>
      <c r="Z48" s="93">
        <v>1.152404678126868</v>
      </c>
      <c r="AA48" s="92">
        <v>1.1006055554462764</v>
      </c>
    </row>
    <row r="49" spans="1:27" x14ac:dyDescent="0.2">
      <c r="A49" t="s">
        <v>25</v>
      </c>
      <c r="B49" s="11" t="s">
        <v>266</v>
      </c>
      <c r="C49" s="87">
        <v>-199.82496866299999</v>
      </c>
      <c r="D49" s="87">
        <v>-199.81881184299999</v>
      </c>
      <c r="E49" s="87">
        <v>-199.81337637300001</v>
      </c>
      <c r="F49" s="86">
        <v>-199.810968871</v>
      </c>
      <c r="G49" s="86">
        <v>-199.80879427400001</v>
      </c>
      <c r="H49" s="86">
        <v>-199.805229129</v>
      </c>
      <c r="I49" s="86">
        <v>-199.80283700699999</v>
      </c>
      <c r="J49" s="86">
        <v>-199.80171362199999</v>
      </c>
      <c r="K49" s="86">
        <v>-199.801870331</v>
      </c>
      <c r="L49" s="86">
        <v>-199.803249061</v>
      </c>
      <c r="M49" s="86">
        <v>-199.80575160399999</v>
      </c>
      <c r="N49" s="86">
        <v>-199.80926412599999</v>
      </c>
      <c r="O49" s="86"/>
      <c r="P49" s="95" t="s">
        <v>265</v>
      </c>
      <c r="Q49" s="94">
        <v>0.16490436113585805</v>
      </c>
      <c r="R49" s="93">
        <v>0.16233540484420939</v>
      </c>
      <c r="S49" s="94">
        <v>0.16106216032644305</v>
      </c>
      <c r="T49" s="93">
        <v>0.15979600394846435</v>
      </c>
      <c r="U49" s="94">
        <v>0.15728395946220691</v>
      </c>
      <c r="V49" s="93">
        <v>0.15479754556342296</v>
      </c>
      <c r="W49" s="94">
        <v>0.15233546056827291</v>
      </c>
      <c r="X49" s="93">
        <v>0.149896782168529</v>
      </c>
      <c r="Y49" s="94">
        <v>0.1474809237184882</v>
      </c>
      <c r="Z49" s="93">
        <v>0.14508761333822581</v>
      </c>
      <c r="AA49" s="92">
        <v>0.1427168196077836</v>
      </c>
    </row>
    <row r="50" spans="1:27" x14ac:dyDescent="0.2">
      <c r="A50" t="s">
        <v>66</v>
      </c>
      <c r="B50" s="11" t="s">
        <v>264</v>
      </c>
      <c r="C50" s="87">
        <v>-140.02994719399999</v>
      </c>
      <c r="D50" s="87">
        <v>-140.030756303</v>
      </c>
      <c r="E50" s="87">
        <v>-140.03196813100001</v>
      </c>
      <c r="F50" s="86">
        <v>-140.03272277400001</v>
      </c>
      <c r="G50" s="86">
        <v>-140.03357543300001</v>
      </c>
      <c r="H50" s="86">
        <v>-140.03557158800001</v>
      </c>
      <c r="I50" s="86">
        <v>-140.037950443</v>
      </c>
      <c r="J50" s="86">
        <v>-140.04070617799999</v>
      </c>
      <c r="K50" s="86">
        <v>-140.04383318699999</v>
      </c>
      <c r="L50" s="86">
        <v>-140.047325976</v>
      </c>
      <c r="M50" s="86">
        <v>-140.05117906500001</v>
      </c>
      <c r="N50" s="86">
        <v>-140.05538693299999</v>
      </c>
      <c r="O50" s="86"/>
      <c r="P50" s="95" t="s">
        <v>263</v>
      </c>
      <c r="Q50" s="94">
        <v>0.45903835353945377</v>
      </c>
      <c r="R50" s="93">
        <v>0.45472449848032892</v>
      </c>
      <c r="S50" s="94">
        <v>0.45258452195796472</v>
      </c>
      <c r="T50" s="93">
        <v>0.45045540011083629</v>
      </c>
      <c r="U50" s="94">
        <v>0.44622818482589283</v>
      </c>
      <c r="V50" s="93">
        <v>0.4420397380927652</v>
      </c>
      <c r="W50" s="94">
        <v>0.43788689286541599</v>
      </c>
      <c r="X50" s="93">
        <v>0.43376630119953219</v>
      </c>
      <c r="Y50" s="94">
        <v>0.42967446080117294</v>
      </c>
      <c r="Z50" s="93">
        <v>0.4256077314961525</v>
      </c>
      <c r="AA50" s="92">
        <v>0.42156230714032017</v>
      </c>
    </row>
    <row r="51" spans="1:27" x14ac:dyDescent="0.2">
      <c r="A51" t="s">
        <v>67</v>
      </c>
      <c r="B51" s="11" t="s">
        <v>239</v>
      </c>
      <c r="C51" s="87">
        <v>-100.769262451</v>
      </c>
      <c r="D51" s="87">
        <v>-100.767527118</v>
      </c>
      <c r="E51" s="87">
        <v>-100.765969713</v>
      </c>
      <c r="F51" s="86">
        <v>-100.765256827</v>
      </c>
      <c r="G51" s="86">
        <v>-100.76458735999999</v>
      </c>
      <c r="H51" s="86">
        <v>-100.763377393</v>
      </c>
      <c r="I51" s="86">
        <v>-100.762337374</v>
      </c>
      <c r="J51" s="86">
        <v>-100.761465094</v>
      </c>
      <c r="K51" s="86">
        <v>-100.760758591</v>
      </c>
      <c r="L51" s="86">
        <v>-100.76021616</v>
      </c>
      <c r="M51" s="86">
        <v>-100.75983636300001</v>
      </c>
      <c r="N51" s="86">
        <v>-100.75961804400001</v>
      </c>
      <c r="O51" s="86"/>
      <c r="P51" s="95" t="s">
        <v>262</v>
      </c>
      <c r="Q51" s="94">
        <v>0.39259981670922484</v>
      </c>
      <c r="R51" s="93">
        <v>0.38761115318351802</v>
      </c>
      <c r="S51" s="94">
        <v>0.38512779116988316</v>
      </c>
      <c r="T51" s="93">
        <v>0.38265029775897519</v>
      </c>
      <c r="U51" s="94">
        <v>0.37770851413423651</v>
      </c>
      <c r="V51" s="93">
        <v>0.37277706926243859</v>
      </c>
      <c r="W51" s="94">
        <v>0.3678470579240099</v>
      </c>
      <c r="X51" s="93">
        <v>0.36290923041106293</v>
      </c>
      <c r="Y51" s="94">
        <v>0.35795336247359688</v>
      </c>
      <c r="Z51" s="93">
        <v>0.35296710677869053</v>
      </c>
      <c r="AA51" s="92">
        <v>0.34793395475526601</v>
      </c>
    </row>
    <row r="52" spans="1:27" x14ac:dyDescent="0.2">
      <c r="A52" t="s">
        <v>71</v>
      </c>
      <c r="B52" s="11" t="s">
        <v>261</v>
      </c>
      <c r="C52" s="87">
        <v>-109.890046844</v>
      </c>
      <c r="D52" s="87">
        <v>-109.88689147300001</v>
      </c>
      <c r="E52" s="87">
        <v>-109.88414392</v>
      </c>
      <c r="F52" s="86">
        <v>-109.88292188299999</v>
      </c>
      <c r="G52" s="86">
        <v>-109.88180053400001</v>
      </c>
      <c r="H52" s="86">
        <v>-109.879858985</v>
      </c>
      <c r="I52" s="86">
        <v>-109.878318263</v>
      </c>
      <c r="J52" s="86">
        <v>-109.877178715</v>
      </c>
      <c r="K52" s="86">
        <v>-109.876442121</v>
      </c>
      <c r="L52" s="86">
        <v>-109.876111944</v>
      </c>
      <c r="M52" s="86">
        <v>-109.87619389300001</v>
      </c>
      <c r="N52" s="86">
        <v>-109.876697071</v>
      </c>
      <c r="O52" s="86"/>
      <c r="P52" s="95" t="s">
        <v>260</v>
      </c>
      <c r="Q52" s="94">
        <v>0.16121331818967799</v>
      </c>
      <c r="R52" s="93">
        <v>0.15713629243817973</v>
      </c>
      <c r="S52" s="94">
        <v>0.15513282738497258</v>
      </c>
      <c r="T52" s="93">
        <v>0.15315302109896106</v>
      </c>
      <c r="U52" s="94">
        <v>0.14926546373492722</v>
      </c>
      <c r="V52" s="93">
        <v>0.14547575707678151</v>
      </c>
      <c r="W52" s="94">
        <v>0.14178599963071675</v>
      </c>
      <c r="X52" s="93">
        <v>0.13819806082727054</v>
      </c>
      <c r="Y52" s="94">
        <v>0.13471347182608298</v>
      </c>
      <c r="Z52" s="93">
        <v>0.13133331129717005</v>
      </c>
      <c r="AA52" s="92">
        <v>0.12805815936571241</v>
      </c>
    </row>
    <row r="53" spans="1:27" x14ac:dyDescent="0.2">
      <c r="A53" t="s">
        <v>75</v>
      </c>
      <c r="B53" s="11" t="s">
        <v>259</v>
      </c>
      <c r="C53" s="87">
        <v>-215.236664104</v>
      </c>
      <c r="D53" s="87">
        <v>-215.23848911499999</v>
      </c>
      <c r="E53" s="87">
        <v>-215.24113644900001</v>
      </c>
      <c r="F53" s="86">
        <v>-215.24276016900001</v>
      </c>
      <c r="G53" s="86">
        <v>-215.24457941700001</v>
      </c>
      <c r="H53" s="86">
        <v>-215.24879070700001</v>
      </c>
      <c r="I53" s="86">
        <v>-215.25374230700001</v>
      </c>
      <c r="J53" s="86">
        <v>-215.25940553500001</v>
      </c>
      <c r="K53" s="86">
        <v>-215.26575117300001</v>
      </c>
      <c r="L53" s="86">
        <v>-215.27274964399999</v>
      </c>
      <c r="M53" s="86">
        <v>-215.28037124700001</v>
      </c>
      <c r="N53" s="86">
        <v>-215.28858639699999</v>
      </c>
      <c r="O53" s="86"/>
      <c r="P53" s="95" t="s">
        <v>258</v>
      </c>
      <c r="Q53" s="94">
        <v>0.56648866548008714</v>
      </c>
      <c r="R53" s="93">
        <v>0.55886800719586349</v>
      </c>
      <c r="S53" s="94">
        <v>0.55508176587722335</v>
      </c>
      <c r="T53" s="93">
        <v>0.55130904500678746</v>
      </c>
      <c r="U53" s="94">
        <v>0.54379590841523495</v>
      </c>
      <c r="V53" s="93">
        <v>0.53631053670489948</v>
      </c>
      <c r="W53" s="94">
        <v>0.52883249191033899</v>
      </c>
      <c r="X53" s="93">
        <v>0.5213394366948445</v>
      </c>
      <c r="Y53" s="94">
        <v>0.51380817694420255</v>
      </c>
      <c r="Z53" s="93">
        <v>0.50621600815375611</v>
      </c>
      <c r="AA53" s="92">
        <v>0.498541492631004</v>
      </c>
    </row>
    <row r="54" spans="1:27" x14ac:dyDescent="0.2">
      <c r="A54" t="s">
        <v>80</v>
      </c>
      <c r="B54" s="11" t="s">
        <v>257</v>
      </c>
      <c r="C54" s="87">
        <v>-184.96243304000001</v>
      </c>
      <c r="D54" s="87">
        <v>-184.951724713</v>
      </c>
      <c r="E54" s="87">
        <v>-184.941805254</v>
      </c>
      <c r="F54" s="86">
        <v>-184.93713821399999</v>
      </c>
      <c r="G54" s="86">
        <v>-184.93266498899999</v>
      </c>
      <c r="H54" s="86">
        <v>-184.92429726899999</v>
      </c>
      <c r="I54" s="86">
        <v>-184.916698989</v>
      </c>
      <c r="J54" s="86">
        <v>-184.90987114999999</v>
      </c>
      <c r="K54" s="86">
        <v>-184.90381926200001</v>
      </c>
      <c r="L54" s="86">
        <v>-184.89855339900001</v>
      </c>
      <c r="M54" s="86">
        <v>-184.89408782699999</v>
      </c>
      <c r="N54" s="86">
        <v>-184.89044052400001</v>
      </c>
      <c r="O54" s="86"/>
      <c r="P54" s="95" t="s">
        <v>256</v>
      </c>
      <c r="Q54" s="94">
        <v>0.1722501437428714</v>
      </c>
      <c r="R54" s="93">
        <v>0.16830236407718802</v>
      </c>
      <c r="S54" s="94">
        <v>0.1663534427868516</v>
      </c>
      <c r="T54" s="93">
        <v>0.16442113113700291</v>
      </c>
      <c r="U54" s="94">
        <v>0.16060638681087563</v>
      </c>
      <c r="V54" s="93">
        <v>0.15685837827941129</v>
      </c>
      <c r="W54" s="94">
        <v>0.15317775969437991</v>
      </c>
      <c r="X54" s="93">
        <v>0.14956543236948411</v>
      </c>
      <c r="Y54" s="94">
        <v>0.14602246660166032</v>
      </c>
      <c r="Z54" s="93">
        <v>0.14255013673796127</v>
      </c>
      <c r="AA54" s="92">
        <v>0.13914969704395108</v>
      </c>
    </row>
    <row r="55" spans="1:27" x14ac:dyDescent="0.2">
      <c r="A55" t="s">
        <v>89</v>
      </c>
      <c r="B55" s="11" t="s">
        <v>255</v>
      </c>
      <c r="C55" s="87">
        <v>-461.082062936</v>
      </c>
      <c r="D55" s="87">
        <v>-461.09715605000002</v>
      </c>
      <c r="E55" s="87">
        <v>-461.11245572799999</v>
      </c>
      <c r="F55" s="86">
        <v>-461.120181312</v>
      </c>
      <c r="G55" s="86">
        <v>-461.12795649100002</v>
      </c>
      <c r="H55" s="86">
        <v>-461.14365295499999</v>
      </c>
      <c r="I55" s="86">
        <v>-461.15953979699998</v>
      </c>
      <c r="J55" s="86">
        <v>-461.17561171900002</v>
      </c>
      <c r="K55" s="86">
        <v>-461.19186342699999</v>
      </c>
      <c r="L55" s="86">
        <v>-461.20828961500001</v>
      </c>
      <c r="M55" s="86">
        <v>-461.22488494999999</v>
      </c>
      <c r="N55" s="86">
        <v>-461.24164408000001</v>
      </c>
      <c r="O55" s="86"/>
      <c r="P55" s="95" t="s">
        <v>254</v>
      </c>
      <c r="Q55" s="94">
        <v>0.21184877171590788</v>
      </c>
      <c r="R55" s="93">
        <v>0.20695667367679693</v>
      </c>
      <c r="S55" s="94">
        <v>0.20454909876289085</v>
      </c>
      <c r="T55" s="93">
        <v>0.20216794697489382</v>
      </c>
      <c r="U55" s="94">
        <v>0.19748766244358562</v>
      </c>
      <c r="V55" s="93">
        <v>0.19292156382428849</v>
      </c>
      <c r="W55" s="94">
        <v>0.18847565857938492</v>
      </c>
      <c r="X55" s="93">
        <v>0.18415582535502986</v>
      </c>
      <c r="Y55" s="94">
        <v>0.17996739445691176</v>
      </c>
      <c r="Z55" s="93">
        <v>0.17591476799013739</v>
      </c>
      <c r="AA55" s="92">
        <v>0.17200114927937571</v>
      </c>
    </row>
    <row r="56" spans="1:27" x14ac:dyDescent="0.2">
      <c r="A56" t="s">
        <v>23</v>
      </c>
      <c r="B56" s="11" t="s">
        <v>253</v>
      </c>
      <c r="C56" s="87">
        <v>-76.801165268099993</v>
      </c>
      <c r="D56" s="87">
        <v>-76.800604871800005</v>
      </c>
      <c r="E56" s="87">
        <v>-76.800408101599999</v>
      </c>
      <c r="F56" s="86">
        <v>-76.800442717899998</v>
      </c>
      <c r="G56" s="86">
        <v>-76.800564131900003</v>
      </c>
      <c r="H56" s="86">
        <v>-76.801061466700006</v>
      </c>
      <c r="I56" s="86">
        <v>-76.801887830499993</v>
      </c>
      <c r="J56" s="86">
        <v>-76.803030132999993</v>
      </c>
      <c r="K56" s="86">
        <v>-76.804474518899994</v>
      </c>
      <c r="L56" s="86">
        <v>-76.806206503699997</v>
      </c>
      <c r="M56" s="86">
        <v>-76.808211178199997</v>
      </c>
      <c r="N56" s="86">
        <v>-76.810473457200004</v>
      </c>
      <c r="O56" s="86"/>
      <c r="P56" s="95" t="s">
        <v>252</v>
      </c>
      <c r="Q56" s="94">
        <v>6.0364545145582538E-2</v>
      </c>
      <c r="R56" s="93">
        <v>5.922506906565872E-2</v>
      </c>
      <c r="S56" s="94">
        <v>5.8666413420729757E-2</v>
      </c>
      <c r="T56" s="93">
        <v>5.8115020077960475E-2</v>
      </c>
      <c r="U56" s="94">
        <v>5.7033655372395187E-2</v>
      </c>
      <c r="V56" s="93">
        <v>5.5980264195947482E-2</v>
      </c>
      <c r="W56" s="94">
        <v>5.4954157905976284E-2</v>
      </c>
      <c r="X56" s="93">
        <v>5.395466314901113E-2</v>
      </c>
      <c r="Y56" s="94">
        <v>5.2981115734774681E-2</v>
      </c>
      <c r="Z56" s="93">
        <v>5.2032856604076194E-2</v>
      </c>
      <c r="AA56" s="92">
        <v>5.1109230017793772E-2</v>
      </c>
    </row>
    <row r="57" spans="1:27" x14ac:dyDescent="0.2">
      <c r="A57" t="s">
        <v>90</v>
      </c>
      <c r="B57" s="11" t="s">
        <v>251</v>
      </c>
      <c r="C57" s="87">
        <v>-40.924485689400001</v>
      </c>
      <c r="D57" s="87">
        <v>-40.928313041899997</v>
      </c>
      <c r="E57" s="87">
        <v>-40.932323042100002</v>
      </c>
      <c r="F57" s="86">
        <v>-40.934394467200001</v>
      </c>
      <c r="G57" s="86">
        <v>-40.936509101699997</v>
      </c>
      <c r="H57" s="86">
        <v>-40.940864859100003</v>
      </c>
      <c r="I57" s="86">
        <v>-40.945384167299999</v>
      </c>
      <c r="J57" s="86">
        <v>-40.950061086399998</v>
      </c>
      <c r="K57" s="86">
        <v>-40.954889878099998</v>
      </c>
      <c r="L57" s="86">
        <v>-40.959865003099999</v>
      </c>
      <c r="M57" s="86">
        <v>-40.964981118899999</v>
      </c>
      <c r="N57" s="86">
        <v>-40.970233078699998</v>
      </c>
      <c r="O57" s="86"/>
      <c r="P57" s="95" t="s">
        <v>250</v>
      </c>
      <c r="Q57" s="94">
        <v>0.11249193668272706</v>
      </c>
      <c r="R57" s="93">
        <v>0.11022886420866962</v>
      </c>
      <c r="S57" s="94">
        <v>0.10911646664262697</v>
      </c>
      <c r="T57" s="93">
        <v>0.10801633245042463</v>
      </c>
      <c r="U57" s="94">
        <v>0.10585170796513665</v>
      </c>
      <c r="V57" s="93">
        <v>0.10373306916756775</v>
      </c>
      <c r="W57" s="94">
        <v>0.1016591664900283</v>
      </c>
      <c r="X57" s="93">
        <v>9.9629396183764818E-2</v>
      </c>
      <c r="Y57" s="94">
        <v>9.7643768635584105E-2</v>
      </c>
      <c r="Z57" s="93">
        <v>9.5702797754381175E-2</v>
      </c>
      <c r="AA57" s="92">
        <v>9.3807397628837497E-2</v>
      </c>
    </row>
    <row r="58" spans="1:27" x14ac:dyDescent="0.2">
      <c r="A58" t="s">
        <v>91</v>
      </c>
      <c r="B58" s="11" t="s">
        <v>249</v>
      </c>
      <c r="C58" s="87">
        <v>-116.082361609</v>
      </c>
      <c r="D58" s="87">
        <v>-116.08523769200001</v>
      </c>
      <c r="E58" s="87">
        <v>-116.088561387</v>
      </c>
      <c r="F58" s="86">
        <v>-116.090386686</v>
      </c>
      <c r="G58" s="86">
        <v>-116.092318733</v>
      </c>
      <c r="H58" s="86">
        <v>-116.096496699</v>
      </c>
      <c r="I58" s="86">
        <v>-116.101082887</v>
      </c>
      <c r="J58" s="86">
        <v>-116.106065247</v>
      </c>
      <c r="K58" s="86">
        <v>-116.11143181</v>
      </c>
      <c r="L58" s="86">
        <v>-116.117170438</v>
      </c>
      <c r="M58" s="86">
        <v>-116.123268645</v>
      </c>
      <c r="N58" s="86">
        <v>-116.129713473</v>
      </c>
      <c r="O58" s="86"/>
      <c r="P58" s="95" t="s">
        <v>248</v>
      </c>
      <c r="Q58" s="94">
        <v>0.12277646121562569</v>
      </c>
      <c r="R58" s="93">
        <v>0.12068417883895066</v>
      </c>
      <c r="S58" s="94">
        <v>0.11965731287035153</v>
      </c>
      <c r="T58" s="93">
        <v>0.11864308731173279</v>
      </c>
      <c r="U58" s="94">
        <v>0.1166519241385125</v>
      </c>
      <c r="V58" s="93">
        <v>0.11470942046325727</v>
      </c>
      <c r="W58" s="94">
        <v>0.1128143082369637</v>
      </c>
      <c r="X58" s="93">
        <v>0.11096532526022639</v>
      </c>
      <c r="Y58" s="94">
        <v>0.10916122101830211</v>
      </c>
      <c r="Z58" s="93">
        <v>0.10740076059693207</v>
      </c>
      <c r="AA58" s="92">
        <v>0.10568272825266611</v>
      </c>
    </row>
    <row r="59" spans="1:27" x14ac:dyDescent="0.2">
      <c r="A59" t="s">
        <v>92</v>
      </c>
      <c r="B59" s="11" t="s">
        <v>247</v>
      </c>
      <c r="C59" s="87">
        <v>-1.65297053092</v>
      </c>
      <c r="D59" s="87">
        <v>-1.6530107063299999</v>
      </c>
      <c r="E59" s="87">
        <v>-1.6531189364000001</v>
      </c>
      <c r="F59" s="86">
        <v>-1.65319780206</v>
      </c>
      <c r="G59" s="86">
        <v>-1.65329276769</v>
      </c>
      <c r="H59" s="86">
        <v>-1.6535298281899999</v>
      </c>
      <c r="I59" s="86">
        <v>-1.65382782784</v>
      </c>
      <c r="J59" s="86">
        <v>-1.6541845583499999</v>
      </c>
      <c r="K59" s="86">
        <v>-1.65459789258</v>
      </c>
      <c r="L59" s="86">
        <v>-1.65506578332</v>
      </c>
      <c r="M59" s="86">
        <v>-1.6555862617999999</v>
      </c>
      <c r="N59" s="86">
        <v>-1.65615743586</v>
      </c>
      <c r="O59" s="86"/>
      <c r="P59" s="95" t="s">
        <v>246</v>
      </c>
      <c r="Q59" s="94">
        <v>0.21729498030254812</v>
      </c>
      <c r="R59" s="93">
        <v>0.2130471312684673</v>
      </c>
      <c r="S59" s="94">
        <v>0.21096432132541887</v>
      </c>
      <c r="T59" s="93">
        <v>0.20890678520844883</v>
      </c>
      <c r="U59" s="94">
        <v>0.20486036062041968</v>
      </c>
      <c r="V59" s="93">
        <v>0.20089253032660581</v>
      </c>
      <c r="W59" s="94">
        <v>0.19698705035625247</v>
      </c>
      <c r="X59" s="93">
        <v>0.19312829148670338</v>
      </c>
      <c r="Y59" s="94">
        <v>0.18930398918949501</v>
      </c>
      <c r="Z59" s="93">
        <v>0.18550893616441405</v>
      </c>
      <c r="AA59" s="92">
        <v>0.18174796396034232</v>
      </c>
    </row>
    <row r="60" spans="1:27" x14ac:dyDescent="0.2">
      <c r="A60" t="s">
        <v>93</v>
      </c>
      <c r="B60" s="11" t="s">
        <v>245</v>
      </c>
      <c r="C60" s="87">
        <v>-132.12400203600001</v>
      </c>
      <c r="D60" s="87">
        <v>-132.12245894</v>
      </c>
      <c r="E60" s="87">
        <v>-132.121522387</v>
      </c>
      <c r="F60" s="86">
        <v>-132.12127466499999</v>
      </c>
      <c r="G60" s="86">
        <v>-132.121170718</v>
      </c>
      <c r="H60" s="86">
        <v>-132.12138583500001</v>
      </c>
      <c r="I60" s="86">
        <v>-132.12215377300001</v>
      </c>
      <c r="J60" s="86">
        <v>-132.123464939</v>
      </c>
      <c r="K60" s="86">
        <v>-132.12531371399999</v>
      </c>
      <c r="L60" s="86">
        <v>-132.12769682199999</v>
      </c>
      <c r="M60" s="86">
        <v>-132.130610069</v>
      </c>
      <c r="N60" s="86">
        <v>-132.13404410699999</v>
      </c>
      <c r="O60" s="86"/>
      <c r="P60" s="95" t="s">
        <v>244</v>
      </c>
      <c r="Q60" s="94">
        <v>7.7118055718945477E-2</v>
      </c>
      <c r="R60" s="93">
        <v>7.5532841615318924E-2</v>
      </c>
      <c r="S60" s="94">
        <v>7.4760873755844059E-2</v>
      </c>
      <c r="T60" s="93">
        <v>7.4002320576423614E-2</v>
      </c>
      <c r="U60" s="94">
        <v>7.252435595438117E-2</v>
      </c>
      <c r="V60" s="93">
        <v>7.1096794412513153E-2</v>
      </c>
      <c r="W60" s="94">
        <v>6.9717507458751576E-2</v>
      </c>
      <c r="X60" s="93">
        <v>6.8384368613714219E-2</v>
      </c>
      <c r="Y60" s="94">
        <v>6.7095278659451696E-2</v>
      </c>
      <c r="Z60" s="93">
        <v>6.5848179399002532E-2</v>
      </c>
      <c r="AA60" s="92">
        <v>6.4641045683253684E-2</v>
      </c>
    </row>
    <row r="61" spans="1:27" x14ac:dyDescent="0.2">
      <c r="A61" t="s">
        <v>94</v>
      </c>
      <c r="B61" s="11" t="s">
        <v>243</v>
      </c>
      <c r="C61" s="87">
        <v>-500.36406021300002</v>
      </c>
      <c r="D61" s="87">
        <v>-500.38258538399998</v>
      </c>
      <c r="E61" s="87">
        <v>-500.40143240800001</v>
      </c>
      <c r="F61" s="86">
        <v>-500.410972211</v>
      </c>
      <c r="G61" s="86">
        <v>-500.42058727800003</v>
      </c>
      <c r="H61" s="86">
        <v>-500.44003668200003</v>
      </c>
      <c r="I61" s="86">
        <v>-500.45976799800002</v>
      </c>
      <c r="J61" s="86">
        <v>-500.47976928100002</v>
      </c>
      <c r="K61" s="86">
        <v>-500.50002925799998</v>
      </c>
      <c r="L61" s="86">
        <v>-500.52053730699998</v>
      </c>
      <c r="M61" s="86">
        <v>-500.54128344200001</v>
      </c>
      <c r="N61" s="86">
        <v>-500.56225829200002</v>
      </c>
      <c r="O61" s="86"/>
      <c r="P61" s="95" t="s">
        <v>242</v>
      </c>
      <c r="Q61" s="94">
        <v>8.9255157822832887E-2</v>
      </c>
      <c r="R61" s="93">
        <v>8.718371473512565E-2</v>
      </c>
      <c r="S61" s="94">
        <v>8.6171456357448051E-2</v>
      </c>
      <c r="T61" s="93">
        <v>8.5173842802219735E-2</v>
      </c>
      <c r="U61" s="94">
        <v>8.3221015178293611E-2</v>
      </c>
      <c r="V61" s="93">
        <v>8.1321853169084024E-2</v>
      </c>
      <c r="W61" s="94">
        <v>7.9474120665293996E-2</v>
      </c>
      <c r="X61" s="93">
        <v>7.7676599701090074E-2</v>
      </c>
      <c r="Y61" s="94">
        <v>7.5928904168476169E-2</v>
      </c>
      <c r="Z61" s="93">
        <v>7.4231225030236089E-2</v>
      </c>
      <c r="AA61" s="92">
        <v>7.2584068446179262E-2</v>
      </c>
    </row>
    <row r="62" spans="1:27" x14ac:dyDescent="0.2">
      <c r="A62" t="s">
        <v>95</v>
      </c>
      <c r="B62" s="11" t="s">
        <v>241</v>
      </c>
      <c r="C62" s="87">
        <v>-155.34075877000001</v>
      </c>
      <c r="D62" s="87">
        <v>-155.34706059499999</v>
      </c>
      <c r="E62" s="87">
        <v>-155.35400988699999</v>
      </c>
      <c r="F62" s="86">
        <v>-155.35771893699999</v>
      </c>
      <c r="G62" s="86">
        <v>-155.36158018200001</v>
      </c>
      <c r="H62" s="86">
        <v>-155.369747488</v>
      </c>
      <c r="I62" s="86">
        <v>-155.37848952600001</v>
      </c>
      <c r="J62" s="86">
        <v>-155.38778496800001</v>
      </c>
      <c r="K62" s="86">
        <v>-155.39761279499999</v>
      </c>
      <c r="L62" s="86">
        <v>-155.40795181999999</v>
      </c>
      <c r="M62" s="86">
        <v>-155.418780435</v>
      </c>
      <c r="N62" s="86">
        <v>-155.430076576</v>
      </c>
      <c r="O62" s="86"/>
      <c r="P62" s="95" t="s">
        <v>240</v>
      </c>
      <c r="Q62" s="94">
        <v>0.28513126416925938</v>
      </c>
      <c r="R62" s="93">
        <v>0.27211850242201741</v>
      </c>
      <c r="S62" s="94">
        <v>0.26572835965248487</v>
      </c>
      <c r="T62" s="93">
        <v>0.25942456609385545</v>
      </c>
      <c r="U62" s="94">
        <v>0.24711190525630866</v>
      </c>
      <c r="V62" s="93">
        <v>0.23525975118927112</v>
      </c>
      <c r="W62" s="94">
        <v>0.22394746387073322</v>
      </c>
      <c r="X62" s="93">
        <v>0.21324011023734141</v>
      </c>
      <c r="Y62" s="94">
        <v>0.20317957882851401</v>
      </c>
      <c r="Z62" s="93">
        <v>0.1937822235375064</v>
      </c>
      <c r="AA62" s="92">
        <v>0.18504176721200249</v>
      </c>
    </row>
    <row r="63" spans="1:27" x14ac:dyDescent="0.2">
      <c r="A63" t="s">
        <v>96</v>
      </c>
      <c r="B63" s="11" t="s">
        <v>239</v>
      </c>
      <c r="C63" s="87">
        <v>-100.787461349</v>
      </c>
      <c r="D63" s="87">
        <v>-100.788021353</v>
      </c>
      <c r="E63" s="87">
        <v>-100.78908818799999</v>
      </c>
      <c r="F63" s="86">
        <v>-100.789806215</v>
      </c>
      <c r="G63" s="86">
        <v>-100.79064393199999</v>
      </c>
      <c r="H63" s="86">
        <v>-100.79266619000001</v>
      </c>
      <c r="I63" s="86">
        <v>-100.79512658199999</v>
      </c>
      <c r="J63" s="86">
        <v>-100.797991031</v>
      </c>
      <c r="K63" s="86">
        <v>-100.801221568</v>
      </c>
      <c r="L63" s="86">
        <v>-100.80477889700001</v>
      </c>
      <c r="M63" s="86">
        <v>-100.80862486300001</v>
      </c>
      <c r="N63" s="86">
        <v>-100.812724227</v>
      </c>
      <c r="O63" s="86"/>
      <c r="P63" s="95" t="s">
        <v>238</v>
      </c>
      <c r="Q63" s="94">
        <v>0.10917534190729383</v>
      </c>
      <c r="R63" s="93">
        <v>0.10692705389751367</v>
      </c>
      <c r="S63" s="94">
        <v>0.10583330275471337</v>
      </c>
      <c r="T63" s="93">
        <v>0.10475786831279477</v>
      </c>
      <c r="U63" s="94">
        <v>0.10265768245913132</v>
      </c>
      <c r="V63" s="93">
        <v>0.10061947379168967</v>
      </c>
      <c r="W63" s="94">
        <v>9.8637984372257903E-2</v>
      </c>
      <c r="X63" s="93">
        <v>9.6709067662454906E-2</v>
      </c>
      <c r="Y63" s="94">
        <v>9.482931533766073E-2</v>
      </c>
      <c r="Z63" s="93">
        <v>9.2995853242602539E-2</v>
      </c>
      <c r="AA63" s="92">
        <v>9.1206201676001242E-2</v>
      </c>
    </row>
    <row r="64" spans="1:27" x14ac:dyDescent="0.2">
      <c r="A64" t="s">
        <v>97</v>
      </c>
      <c r="B64" s="11" t="s">
        <v>237</v>
      </c>
      <c r="C64" s="87">
        <v>-115.409961788</v>
      </c>
      <c r="D64" s="87">
        <v>-115.414356219</v>
      </c>
      <c r="E64" s="87">
        <v>-115.419116825</v>
      </c>
      <c r="F64" s="86">
        <v>-115.421629001</v>
      </c>
      <c r="G64" s="86">
        <v>-115.424226582</v>
      </c>
      <c r="H64" s="86">
        <v>-115.429671203</v>
      </c>
      <c r="I64" s="86">
        <v>-115.43543811399999</v>
      </c>
      <c r="J64" s="86">
        <v>-115.441515948</v>
      </c>
      <c r="K64" s="86">
        <v>-115.44789426200001</v>
      </c>
      <c r="L64" s="86">
        <v>-115.454563366</v>
      </c>
      <c r="M64" s="86">
        <v>-115.46151419500001</v>
      </c>
      <c r="N64" s="86">
        <v>-115.468738225</v>
      </c>
      <c r="O64" s="86"/>
      <c r="P64" s="95" t="s">
        <v>236</v>
      </c>
      <c r="Q64" s="94">
        <v>8.4704970684483794E-2</v>
      </c>
      <c r="R64" s="93">
        <v>8.1429181064842648E-2</v>
      </c>
      <c r="S64" s="94">
        <v>7.9864074341337243E-2</v>
      </c>
      <c r="T64" s="93">
        <v>7.8344117976743385E-2</v>
      </c>
      <c r="U64" s="94">
        <v>7.543025868433556E-2</v>
      </c>
      <c r="V64" s="93">
        <v>7.2670258848096525E-2</v>
      </c>
      <c r="W64" s="94">
        <v>7.0048850635468327E-2</v>
      </c>
      <c r="X64" s="93">
        <v>6.7552699201890914E-2</v>
      </c>
      <c r="Y64" s="94">
        <v>6.517019075665903E-2</v>
      </c>
      <c r="Z64" s="93">
        <v>6.2891208499019025E-2</v>
      </c>
      <c r="AA64" s="92">
        <v>6.0706907440589042E-2</v>
      </c>
    </row>
    <row r="65" spans="1:27" x14ac:dyDescent="0.2">
      <c r="A65" t="s">
        <v>98</v>
      </c>
      <c r="B65" s="11" t="s">
        <v>235</v>
      </c>
      <c r="C65" s="87">
        <v>-343.44335823400002</v>
      </c>
      <c r="D65" s="87">
        <v>-343.45651940499999</v>
      </c>
      <c r="E65" s="87">
        <v>-343.46998466399998</v>
      </c>
      <c r="F65" s="86">
        <v>-343.476823991</v>
      </c>
      <c r="G65" s="86">
        <v>-343.48373092899999</v>
      </c>
      <c r="H65" s="86">
        <v>-343.49773812500001</v>
      </c>
      <c r="I65" s="86">
        <v>-343.511988772</v>
      </c>
      <c r="J65" s="86">
        <v>-343.52646759200002</v>
      </c>
      <c r="K65" s="86">
        <v>-343.54116115199997</v>
      </c>
      <c r="L65" s="86">
        <v>-343.55605756400001</v>
      </c>
      <c r="M65" s="86">
        <v>-343.57114623299998</v>
      </c>
      <c r="N65" s="86">
        <v>-343.586417654</v>
      </c>
      <c r="O65" s="86"/>
      <c r="P65" s="95" t="s">
        <v>234</v>
      </c>
      <c r="Q65" s="94">
        <v>0.31402456582055982</v>
      </c>
      <c r="R65" s="93">
        <v>0.30767075701862767</v>
      </c>
      <c r="S65" s="94">
        <v>0.30453907118996382</v>
      </c>
      <c r="T65" s="93">
        <v>0.30143688391045609</v>
      </c>
      <c r="U65" s="94">
        <v>0.2953193876974905</v>
      </c>
      <c r="V65" s="93">
        <v>0.28931502076918458</v>
      </c>
      <c r="W65" s="94">
        <v>0.2834208178340808</v>
      </c>
      <c r="X65" s="93">
        <v>0.27763419857019911</v>
      </c>
      <c r="Y65" s="94">
        <v>0.27195303180533592</v>
      </c>
      <c r="Z65" s="93">
        <v>0.26637565355024978</v>
      </c>
      <c r="AA65" s="92">
        <v>0.2609009074719647</v>
      </c>
    </row>
    <row r="66" spans="1:27" x14ac:dyDescent="0.2">
      <c r="A66" t="s">
        <v>99</v>
      </c>
      <c r="B66" s="11" t="s">
        <v>233</v>
      </c>
      <c r="C66" s="87">
        <v>-76.129255619899993</v>
      </c>
      <c r="D66" s="87">
        <v>-76.130065328399994</v>
      </c>
      <c r="E66" s="87">
        <v>-76.131115035899995</v>
      </c>
      <c r="F66" s="86">
        <v>-76.131727934500006</v>
      </c>
      <c r="G66" s="86">
        <v>-76.1323985179</v>
      </c>
      <c r="H66" s="86">
        <v>-76.133909792500006</v>
      </c>
      <c r="I66" s="86">
        <v>-76.135643099299998</v>
      </c>
      <c r="J66" s="86">
        <v>-76.137592872300004</v>
      </c>
      <c r="K66" s="86">
        <v>-76.139753707099999</v>
      </c>
      <c r="L66" s="86">
        <v>-76.142120322599993</v>
      </c>
      <c r="M66" s="86">
        <v>-76.144687519200005</v>
      </c>
      <c r="N66" s="86">
        <v>-76.147450135900002</v>
      </c>
      <c r="O66" s="86"/>
      <c r="P66" s="95" t="s">
        <v>232</v>
      </c>
      <c r="Q66" s="94">
        <v>0.12295041482985658</v>
      </c>
      <c r="R66" s="93">
        <v>0.12010934501336612</v>
      </c>
      <c r="S66" s="94">
        <v>0.11874244698817016</v>
      </c>
      <c r="T66" s="93">
        <v>0.11740925329410772</v>
      </c>
      <c r="U66" s="94">
        <v>0.11483819840779119</v>
      </c>
      <c r="V66" s="93">
        <v>0.11238533702775788</v>
      </c>
      <c r="W66" s="94">
        <v>0.11004081156398912</v>
      </c>
      <c r="X66" s="93">
        <v>0.10779574937434216</v>
      </c>
      <c r="Y66" s="94">
        <v>0.10564214741193442</v>
      </c>
      <c r="Z66" s="93">
        <v>0.10357284170576971</v>
      </c>
      <c r="AA66" s="92">
        <v>0.10158136405067197</v>
      </c>
    </row>
    <row r="67" spans="1:27" x14ac:dyDescent="0.2">
      <c r="A67" t="s">
        <v>100</v>
      </c>
      <c r="B67" s="11" t="s">
        <v>231</v>
      </c>
      <c r="C67" s="87">
        <v>-399.68170956400002</v>
      </c>
      <c r="D67" s="87">
        <v>-399.695273859</v>
      </c>
      <c r="E67" s="87">
        <v>-399.70906873400003</v>
      </c>
      <c r="F67" s="86">
        <v>-399.71604829900002</v>
      </c>
      <c r="G67" s="86">
        <v>-399.723080482</v>
      </c>
      <c r="H67" s="86">
        <v>-399.73729680899999</v>
      </c>
      <c r="I67" s="86">
        <v>-399.75170667899999</v>
      </c>
      <c r="J67" s="86">
        <v>-399.766300172</v>
      </c>
      <c r="K67" s="86">
        <v>-399.78106834300002</v>
      </c>
      <c r="L67" s="86">
        <v>-399.79600310500001</v>
      </c>
      <c r="M67" s="86">
        <v>-399.81109711699997</v>
      </c>
      <c r="N67" s="86">
        <v>-399.826343694</v>
      </c>
      <c r="O67" s="86"/>
      <c r="P67" s="95" t="s">
        <v>230</v>
      </c>
      <c r="Q67" s="94">
        <v>0.63088957062452766</v>
      </c>
      <c r="R67" s="93">
        <v>0.58343024651862196</v>
      </c>
      <c r="S67" s="94">
        <v>0.56442501908710296</v>
      </c>
      <c r="T67" s="93">
        <v>0.54764015325715554</v>
      </c>
      <c r="U67" s="94">
        <v>0.51883792300314313</v>
      </c>
      <c r="V67" s="93">
        <v>0.49446073759305187</v>
      </c>
      <c r="W67" s="94">
        <v>0.47316504151642441</v>
      </c>
      <c r="X67" s="93">
        <v>0.45417806176024755</v>
      </c>
      <c r="Y67" s="94">
        <v>0.43700931146511202</v>
      </c>
      <c r="Z67" s="93">
        <v>0.42132222491162663</v>
      </c>
      <c r="AA67" s="92">
        <v>0.40687204242584429</v>
      </c>
    </row>
    <row r="68" spans="1:27" x14ac:dyDescent="0.2">
      <c r="A68" t="s">
        <v>101</v>
      </c>
      <c r="B68" s="11" t="s">
        <v>229</v>
      </c>
      <c r="C68" s="87">
        <v>-535.57175085300003</v>
      </c>
      <c r="D68" s="87">
        <v>-535.58228578000001</v>
      </c>
      <c r="E68" s="87">
        <v>-535.59462591900001</v>
      </c>
      <c r="F68" s="86">
        <v>-535.60126124700002</v>
      </c>
      <c r="G68" s="86">
        <v>-535.608143627</v>
      </c>
      <c r="H68" s="86">
        <v>-535.62254568699996</v>
      </c>
      <c r="I68" s="86">
        <v>-535.63768418100005</v>
      </c>
      <c r="J68" s="86">
        <v>-535.65346369700001</v>
      </c>
      <c r="K68" s="86">
        <v>-535.66981352699997</v>
      </c>
      <c r="L68" s="86">
        <v>-535.68667791500002</v>
      </c>
      <c r="M68" s="86">
        <v>-535.70401148500002</v>
      </c>
      <c r="N68" s="86">
        <v>-535.72177657999998</v>
      </c>
      <c r="O68" s="86"/>
      <c r="P68" s="95" t="s">
        <v>228</v>
      </c>
      <c r="Q68" s="94">
        <v>0.10656726837214747</v>
      </c>
      <c r="R68" s="93">
        <v>0.104467346744887</v>
      </c>
      <c r="S68" s="94">
        <v>0.1034427329063643</v>
      </c>
      <c r="T68" s="93">
        <v>0.10243440453174417</v>
      </c>
      <c r="U68" s="94">
        <v>0.10046508887782052</v>
      </c>
      <c r="V68" s="93">
        <v>9.8556705586715809E-2</v>
      </c>
      <c r="W68" s="94">
        <v>9.6706916829479489E-2</v>
      </c>
      <c r="X68" s="93">
        <v>9.4913577346753708E-2</v>
      </c>
      <c r="Y68" s="94">
        <v>9.3174645842673542E-2</v>
      </c>
      <c r="Z68" s="93">
        <v>9.1488138974866004E-2</v>
      </c>
      <c r="AA68" s="92">
        <v>8.9852111007373892E-2</v>
      </c>
    </row>
    <row r="69" spans="1:27" x14ac:dyDescent="0.2">
      <c r="A69" t="s">
        <v>102</v>
      </c>
      <c r="B69" s="11" t="s">
        <v>227</v>
      </c>
      <c r="C69" s="87">
        <v>-95.566898478200002</v>
      </c>
      <c r="D69" s="87">
        <v>-95.571655508700005</v>
      </c>
      <c r="E69" s="87">
        <v>-95.576795296100002</v>
      </c>
      <c r="F69" s="86">
        <v>-95.579503395000003</v>
      </c>
      <c r="G69" s="86">
        <v>-95.5823009394</v>
      </c>
      <c r="H69" s="86">
        <v>-95.588156638399994</v>
      </c>
      <c r="I69" s="86">
        <v>-95.594347432600003</v>
      </c>
      <c r="J69" s="86">
        <v>-95.600859083100005</v>
      </c>
      <c r="K69" s="86">
        <v>-95.607678020899996</v>
      </c>
      <c r="L69" s="86">
        <v>-95.614791325799999</v>
      </c>
      <c r="M69" s="86">
        <v>-95.622186716200005</v>
      </c>
      <c r="N69" s="86">
        <v>-95.629852541399998</v>
      </c>
      <c r="O69" s="86"/>
      <c r="P69" s="95" t="s">
        <v>226</v>
      </c>
      <c r="Q69" s="94">
        <v>8.387599994884698E-2</v>
      </c>
      <c r="R69" s="93">
        <v>8.2144524327626423E-2</v>
      </c>
      <c r="S69" s="94">
        <v>8.1301655729762334E-2</v>
      </c>
      <c r="T69" s="93">
        <v>8.0473288927250072E-2</v>
      </c>
      <c r="U69" s="94">
        <v>7.8858115344190016E-2</v>
      </c>
      <c r="V69" s="93">
        <v>7.7295470825895274E-2</v>
      </c>
      <c r="W69" s="94">
        <v>7.5782277651992497E-2</v>
      </c>
      <c r="X69" s="93">
        <v>7.4315801945239776E-2</v>
      </c>
      <c r="Y69" s="94">
        <v>7.2893571861265688E-2</v>
      </c>
      <c r="Z69" s="93">
        <v>7.151333055866374E-2</v>
      </c>
      <c r="AA69" s="92">
        <v>7.0173001592077511E-2</v>
      </c>
    </row>
    <row r="70" spans="1:27" x14ac:dyDescent="0.2">
      <c r="A70" t="s">
        <v>103</v>
      </c>
      <c r="B70" s="11" t="s">
        <v>225</v>
      </c>
      <c r="C70" s="87">
        <v>-134.82452801700001</v>
      </c>
      <c r="D70" s="87">
        <v>-134.832807962</v>
      </c>
      <c r="E70" s="87">
        <v>-134.841611693</v>
      </c>
      <c r="F70" s="86">
        <v>-134.84620212999999</v>
      </c>
      <c r="G70" s="86">
        <v>-134.850914389</v>
      </c>
      <c r="H70" s="86">
        <v>-134.86069342600001</v>
      </c>
      <c r="I70" s="86">
        <v>-134.870927964</v>
      </c>
      <c r="J70" s="86">
        <v>-134.88159868</v>
      </c>
      <c r="K70" s="86">
        <v>-134.892687575</v>
      </c>
      <c r="L70" s="86">
        <v>-134.90417783699999</v>
      </c>
      <c r="M70" s="86">
        <v>-134.91605372500001</v>
      </c>
      <c r="N70" s="86">
        <v>-134.92830047499999</v>
      </c>
      <c r="O70" s="86"/>
      <c r="P70" s="95" t="s">
        <v>224</v>
      </c>
      <c r="Q70" s="94">
        <v>8.2425860222968828E-2</v>
      </c>
      <c r="R70" s="93">
        <v>8.0781741596714363E-2</v>
      </c>
      <c r="S70" s="94">
        <v>7.9981890576759085E-2</v>
      </c>
      <c r="T70" s="93">
        <v>7.9196160206621208E-2</v>
      </c>
      <c r="U70" s="94">
        <v>7.7665158740165829E-2</v>
      </c>
      <c r="V70" s="93">
        <v>7.6185154416562817E-2</v>
      </c>
      <c r="W70" s="94">
        <v>7.4752916766450878E-2</v>
      </c>
      <c r="X70" s="93">
        <v>7.3365539990860762E-2</v>
      </c>
      <c r="Y70" s="94">
        <v>7.2020423125690874E-2</v>
      </c>
      <c r="Z70" s="93">
        <v>7.071523278742535E-2</v>
      </c>
      <c r="AA70" s="92">
        <v>6.9447875689555016E-2</v>
      </c>
    </row>
    <row r="71" spans="1:27" x14ac:dyDescent="0.2">
      <c r="A71" t="s">
        <v>104</v>
      </c>
      <c r="B71" s="11" t="s">
        <v>223</v>
      </c>
      <c r="C71" s="87">
        <v>-135.48754959799999</v>
      </c>
      <c r="D71" s="87">
        <v>-135.49531962399999</v>
      </c>
      <c r="E71" s="87">
        <v>-135.50364599</v>
      </c>
      <c r="F71" s="86">
        <v>-135.50800924399999</v>
      </c>
      <c r="G71" s="86">
        <v>-135.51250161999999</v>
      </c>
      <c r="H71" s="86">
        <v>-135.521861785</v>
      </c>
      <c r="I71" s="86">
        <v>-135.53170383099999</v>
      </c>
      <c r="J71" s="86">
        <v>-135.54200692699999</v>
      </c>
      <c r="K71" s="86">
        <v>-135.55275183699999</v>
      </c>
      <c r="L71" s="86">
        <v>-135.56392070800001</v>
      </c>
      <c r="M71" s="86">
        <v>-135.575496896</v>
      </c>
      <c r="N71" s="86">
        <v>-135.58746481200001</v>
      </c>
      <c r="O71" s="86"/>
      <c r="P71" s="95" t="s">
        <v>222</v>
      </c>
      <c r="Q71" s="94">
        <v>0.10042517752030466</v>
      </c>
      <c r="R71" s="93">
        <v>9.8581160092833242E-2</v>
      </c>
      <c r="S71" s="94">
        <v>9.7681584811183164E-2</v>
      </c>
      <c r="T71" s="93">
        <v>9.6796531816771475E-2</v>
      </c>
      <c r="U71" s="94">
        <v>9.5068686246229661E-2</v>
      </c>
      <c r="V71" s="93">
        <v>9.3395035650353453E-2</v>
      </c>
      <c r="W71" s="94">
        <v>9.1773055925134156E-2</v>
      </c>
      <c r="X71" s="93">
        <v>9.0200318527727807E-2</v>
      </c>
      <c r="Y71" s="94">
        <v>8.8674515216887323E-2</v>
      </c>
      <c r="Z71" s="93">
        <v>8.7193470531747502E-2</v>
      </c>
      <c r="AA71" s="92">
        <v>8.5755147899784334E-2</v>
      </c>
    </row>
    <row r="72" spans="1:27" ht="17" thickBot="1" x14ac:dyDescent="0.25">
      <c r="A72" t="s">
        <v>105</v>
      </c>
      <c r="B72" s="11" t="s">
        <v>221</v>
      </c>
      <c r="C72" s="87">
        <v>-96.2299707576</v>
      </c>
      <c r="D72" s="87">
        <v>-96.2342189357</v>
      </c>
      <c r="E72" s="87">
        <v>-96.238870932500006</v>
      </c>
      <c r="F72" s="86">
        <v>-96.241342680299994</v>
      </c>
      <c r="G72" s="86">
        <v>-96.243908693500003</v>
      </c>
      <c r="H72" s="86">
        <v>-96.249315202700004</v>
      </c>
      <c r="I72" s="86">
        <v>-96.255074471900002</v>
      </c>
      <c r="J72" s="86">
        <v>-96.261171504499998</v>
      </c>
      <c r="K72" s="86">
        <v>-96.267592242199996</v>
      </c>
      <c r="L72" s="86">
        <v>-96.274323499499999</v>
      </c>
      <c r="M72" s="86">
        <v>-96.281352893800005</v>
      </c>
      <c r="N72" s="86">
        <v>-96.288668775399998</v>
      </c>
      <c r="O72" s="86"/>
      <c r="P72" s="91" t="s">
        <v>220</v>
      </c>
      <c r="Q72" s="90">
        <v>8.5295481180901467E-2</v>
      </c>
      <c r="R72" s="89">
        <v>8.4053547210001245E-2</v>
      </c>
      <c r="S72" s="90">
        <v>8.3443410004463647E-2</v>
      </c>
      <c r="T72" s="89">
        <v>8.2840202016750325E-2</v>
      </c>
      <c r="U72" s="90">
        <v>8.1653771742232761E-2</v>
      </c>
      <c r="V72" s="89">
        <v>8.0492758956834942E-2</v>
      </c>
      <c r="W72" s="90">
        <v>7.9355814278359402E-2</v>
      </c>
      <c r="X72" s="89">
        <v>7.8241708713780056E-2</v>
      </c>
      <c r="Y72" s="90">
        <v>7.7149315340451913E-2</v>
      </c>
      <c r="Z72" s="89">
        <v>7.6077587775153804E-2</v>
      </c>
      <c r="AA72" s="88">
        <v>7.5025548182868773E-2</v>
      </c>
    </row>
    <row r="73" spans="1:27" ht="17" thickBot="1" x14ac:dyDescent="0.25">
      <c r="A73" t="s">
        <v>106</v>
      </c>
      <c r="B73" s="11" t="s">
        <v>219</v>
      </c>
      <c r="C73" s="87">
        <v>-194.972086666</v>
      </c>
      <c r="D73" s="87">
        <v>-194.981823671</v>
      </c>
      <c r="E73" s="87">
        <v>-194.99223991599999</v>
      </c>
      <c r="F73" s="86">
        <v>-194.99769582900001</v>
      </c>
      <c r="G73" s="86">
        <v>-195.003313445</v>
      </c>
      <c r="H73" s="86">
        <v>-195.015023856</v>
      </c>
      <c r="I73" s="86">
        <v>-195.02735210899999</v>
      </c>
      <c r="J73" s="86">
        <v>-195.040280373</v>
      </c>
      <c r="K73" s="86">
        <v>-195.053791905</v>
      </c>
      <c r="L73" s="86">
        <v>-195.067870951</v>
      </c>
      <c r="M73" s="86">
        <v>-195.082502672</v>
      </c>
      <c r="N73" s="86">
        <v>-195.097673082</v>
      </c>
      <c r="O73" s="86"/>
      <c r="P73" s="85" t="s">
        <v>218</v>
      </c>
      <c r="Q73" s="84">
        <v>0.23085796632148545</v>
      </c>
      <c r="R73" s="83">
        <v>0.22520050956692253</v>
      </c>
      <c r="S73" s="84">
        <v>0.22262976025252112</v>
      </c>
      <c r="T73" s="83">
        <v>0.21983074297320138</v>
      </c>
      <c r="U73" s="84">
        <v>0.2145854950736219</v>
      </c>
      <c r="V73" s="83">
        <v>0.209387135041183</v>
      </c>
      <c r="W73" s="84">
        <v>0.20422326101870325</v>
      </c>
      <c r="X73" s="83">
        <v>0.19911647330311918</v>
      </c>
      <c r="Y73" s="84">
        <v>0.19409922595690884</v>
      </c>
      <c r="Z73" s="83">
        <v>0.18920014573809651</v>
      </c>
      <c r="AA73" s="82">
        <v>0.18443966076764587</v>
      </c>
    </row>
    <row r="75" spans="1:27" x14ac:dyDescent="0.2">
      <c r="A75" t="s">
        <v>217</v>
      </c>
      <c r="C75" s="11">
        <v>-0.49743090859599998</v>
      </c>
      <c r="D75" s="11">
        <v>-0.498101882143</v>
      </c>
      <c r="E75">
        <v>-0.49877312835400001</v>
      </c>
      <c r="F75">
        <v>-0.49910885517600001</v>
      </c>
      <c r="G75">
        <v>-0.49944465193900001</v>
      </c>
      <c r="H75">
        <v>-0.50011645770400004</v>
      </c>
      <c r="I75">
        <v>-0.50078855055399996</v>
      </c>
      <c r="J75">
        <v>-0.50146093549299997</v>
      </c>
      <c r="K75">
        <v>-0.50213361762800002</v>
      </c>
      <c r="L75">
        <v>-0.50280660216899997</v>
      </c>
      <c r="M75">
        <v>-0.50347989443399999</v>
      </c>
      <c r="N75">
        <v>-0.50415349984799995</v>
      </c>
    </row>
    <row r="76" spans="1:27" x14ac:dyDescent="0.2">
      <c r="A76" t="s">
        <v>216</v>
      </c>
      <c r="C76" s="11">
        <v>-37.781308687299997</v>
      </c>
      <c r="D76" s="11">
        <v>-37.785741221800002</v>
      </c>
      <c r="E76">
        <v>-37.7902055363</v>
      </c>
      <c r="F76">
        <v>-37.792449353400002</v>
      </c>
      <c r="G76">
        <v>-37.794700810400002</v>
      </c>
      <c r="H76">
        <v>-37.799226255000001</v>
      </c>
      <c r="I76">
        <v>-37.803781110700001</v>
      </c>
      <c r="J76">
        <v>-37.808364646900003</v>
      </c>
      <c r="K76">
        <v>-37.812976160399998</v>
      </c>
      <c r="L76">
        <v>-37.817614974599998</v>
      </c>
      <c r="M76">
        <v>-37.822280437899998</v>
      </c>
      <c r="N76">
        <v>-37.826971923099997</v>
      </c>
    </row>
    <row r="77" spans="1:27" x14ac:dyDescent="0.2">
      <c r="A77" t="s">
        <v>215</v>
      </c>
      <c r="C77" s="11">
        <v>-54.511031623599997</v>
      </c>
      <c r="D77" s="11">
        <v>-54.516392397200001</v>
      </c>
      <c r="E77">
        <v>-54.521772087199999</v>
      </c>
      <c r="F77">
        <v>-54.524468937100004</v>
      </c>
      <c r="G77">
        <v>-54.5271704114</v>
      </c>
      <c r="H77">
        <v>-54.532587100599997</v>
      </c>
      <c r="I77">
        <v>-54.538021898399997</v>
      </c>
      <c r="J77">
        <v>-54.543474560500002</v>
      </c>
      <c r="K77">
        <v>-54.548944854399998</v>
      </c>
      <c r="L77">
        <v>-54.5544325591</v>
      </c>
      <c r="M77">
        <v>-54.559937464800001</v>
      </c>
      <c r="N77">
        <v>-54.565459372600003</v>
      </c>
    </row>
    <row r="78" spans="1:27" x14ac:dyDescent="0.2">
      <c r="A78" t="s">
        <v>214</v>
      </c>
      <c r="C78" s="11">
        <v>-74.972395324000004</v>
      </c>
      <c r="D78" s="11">
        <v>-74.9769502356</v>
      </c>
      <c r="E78">
        <v>-74.981538739399994</v>
      </c>
      <c r="F78">
        <v>-74.983845462000005</v>
      </c>
      <c r="G78">
        <v>-74.986160430300004</v>
      </c>
      <c r="H78">
        <v>-74.990814915000001</v>
      </c>
      <c r="I78">
        <v>-74.995501816100003</v>
      </c>
      <c r="J78">
        <v>-75.000220767399995</v>
      </c>
      <c r="K78">
        <v>-75.004971415599996</v>
      </c>
      <c r="L78">
        <v>-75.009753421499994</v>
      </c>
      <c r="M78">
        <v>-75.014566457200004</v>
      </c>
      <c r="N78">
        <v>-75.019410207600004</v>
      </c>
    </row>
    <row r="79" spans="1:27" x14ac:dyDescent="0.2">
      <c r="A79" t="s">
        <v>213</v>
      </c>
      <c r="C79" s="11">
        <v>-99.612576035999993</v>
      </c>
      <c r="D79" s="11">
        <v>-99.6169271256</v>
      </c>
      <c r="E79">
        <v>-99.621315980299997</v>
      </c>
      <c r="F79">
        <v>-99.623524345899995</v>
      </c>
      <c r="G79">
        <v>-99.625741887499998</v>
      </c>
      <c r="H79">
        <v>-99.630204158400005</v>
      </c>
      <c r="I79">
        <v>-99.634702126500002</v>
      </c>
      <c r="J79">
        <v>-99.639235147400001</v>
      </c>
      <c r="K79">
        <v>-99.643802597999994</v>
      </c>
      <c r="L79">
        <v>-99.648403875300005</v>
      </c>
      <c r="M79">
        <v>-99.653038396300005</v>
      </c>
      <c r="N79">
        <v>-99.657705597299994</v>
      </c>
    </row>
    <row r="80" spans="1:27" x14ac:dyDescent="0.2">
      <c r="A80" t="s">
        <v>212</v>
      </c>
      <c r="C80" s="11">
        <v>-341.07719964400002</v>
      </c>
      <c r="D80" s="11">
        <v>-341.09086551199999</v>
      </c>
      <c r="E80">
        <v>-341.10458775299998</v>
      </c>
      <c r="F80">
        <v>-341.11146952199999</v>
      </c>
      <c r="G80">
        <v>-341.118364805</v>
      </c>
      <c r="H80">
        <v>-341.13219517300001</v>
      </c>
      <c r="I80">
        <v>-341.14607742700002</v>
      </c>
      <c r="J80">
        <v>-341.16001019599997</v>
      </c>
      <c r="K80">
        <v>-341.17399216400003</v>
      </c>
      <c r="L80">
        <v>-341.18802206999999</v>
      </c>
      <c r="M80">
        <v>-341.20209870399998</v>
      </c>
      <c r="N80">
        <v>-341.21622090099999</v>
      </c>
    </row>
    <row r="81" spans="1:14" x14ac:dyDescent="0.2">
      <c r="A81" t="s">
        <v>211</v>
      </c>
      <c r="C81" s="11">
        <v>-397.90705311900001</v>
      </c>
      <c r="D81" s="11">
        <v>-397.922076167</v>
      </c>
      <c r="E81">
        <v>-397.93716853400002</v>
      </c>
      <c r="F81">
        <v>-397.94474015399999</v>
      </c>
      <c r="G81">
        <v>-397.95232844100002</v>
      </c>
      <c r="H81">
        <v>-397.967554173</v>
      </c>
      <c r="I81">
        <v>-397.98284407900002</v>
      </c>
      <c r="J81">
        <v>-397.99819656599999</v>
      </c>
      <c r="K81">
        <v>-398.01361009700003</v>
      </c>
      <c r="L81">
        <v>-398.02908318700003</v>
      </c>
      <c r="M81">
        <v>-398.04461440599999</v>
      </c>
      <c r="N81">
        <v>-398.06020236699999</v>
      </c>
    </row>
    <row r="82" spans="1:14" x14ac:dyDescent="0.2">
      <c r="A82" t="s">
        <v>210</v>
      </c>
      <c r="C82" s="11">
        <v>-459.92338540100002</v>
      </c>
      <c r="D82" s="11">
        <v>-459.93995829599999</v>
      </c>
      <c r="E82">
        <v>-459.95660786799999</v>
      </c>
      <c r="F82">
        <v>-459.964960711</v>
      </c>
      <c r="G82">
        <v>-459.97333189900002</v>
      </c>
      <c r="H82">
        <v>-459.99012826199998</v>
      </c>
      <c r="I82">
        <v>-460.00699491199998</v>
      </c>
      <c r="J82">
        <v>-460.02392988499997</v>
      </c>
      <c r="K82">
        <v>-460.04093129199998</v>
      </c>
      <c r="L82">
        <v>-460.05799731299999</v>
      </c>
      <c r="M82">
        <v>-460.07512620099999</v>
      </c>
      <c r="N82">
        <v>-460.09231627000003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3738-96DC-6841-A677-FEB3CC77AC76}">
  <dimension ref="A1:CA1039"/>
  <sheetViews>
    <sheetView zoomScale="92" zoomScaleNormal="150" workbookViewId="0">
      <pane ySplit="8" topLeftCell="A9" activePane="bottomLeft" state="frozen"/>
      <selection activeCell="C16" sqref="C16:W16"/>
      <selection pane="bottomLeft" activeCell="E26" sqref="E26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62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63" cm="1">
        <f t="array" ref="B5">ROUND((AVERAGE(IF(ISNUMBER(G14:G89),ABS(G14:G89),""))),2)</f>
        <v>11.16</v>
      </c>
      <c r="C5" s="64" cm="1">
        <f t="array" ref="C5">ROUND((AVERAGE(IF(ISNUMBER(G14:G89),G14:G89,""))),2)</f>
        <v>-10.73</v>
      </c>
      <c r="D5" s="63" cm="1">
        <f t="array" ref="D5">ROUND((SQRT(AVERAGE(IF(ISNUMBER(G14:G89),G14:G89^2,"")))),2)</f>
        <v>13.95</v>
      </c>
      <c r="E5" s="64" cm="1">
        <f t="array" ref="E5">ROUND((MAX(IF(ISNUMBER(G14:G89),ABS(G14:G89),""))),2)</f>
        <v>39.94</v>
      </c>
      <c r="F5" s="63">
        <f t="array" ref="F5">ROUND((MIN(IF(ISNUMBER(G14:G89),ABS(G14:G89),""))),2)</f>
        <v>0.2</v>
      </c>
      <c r="H5" s="22"/>
      <c r="I5" s="22"/>
      <c r="J5" s="22"/>
      <c r="K5" s="23"/>
    </row>
    <row r="6" spans="1:79" ht="17" thickBot="1" x14ac:dyDescent="0.25">
      <c r="A6" s="47" t="s">
        <v>183</v>
      </c>
      <c r="B6" s="65" cm="1">
        <f t="array" ref="B6">ROUND((AVERAGE(IF(ISNUMBER(G14:G51),ABS(G14:G51),""))),2)</f>
        <v>9.94</v>
      </c>
      <c r="C6" s="66" cm="1">
        <f t="array" ref="C6">ROUND((AVERAGE(IF(ISNUMBER(G14:G51),G14:G51,""))),2)</f>
        <v>-9.94</v>
      </c>
      <c r="D6" s="65" cm="1">
        <f t="array" ref="D6">ROUND((SQRT(AVERAGE(IF(ISNUMBER(G14:G51),G14:G51^2,"")))),2)</f>
        <v>10.84</v>
      </c>
      <c r="E6" s="66" cm="1">
        <f t="array" ref="E6">ROUND((MAX(IF(ISNUMBER(G14:G51),ABS(G14:G51),""))),2)</f>
        <v>20.170000000000002</v>
      </c>
      <c r="F6" s="67">
        <f t="array" ref="F6">ROUND((MIN(IF(ISNUMBER(G14:G51),ABS(G14:G51),""))),2)</f>
        <v>3.79</v>
      </c>
      <c r="H6" s="22"/>
      <c r="I6" s="22"/>
      <c r="J6" s="22"/>
      <c r="K6" s="23"/>
    </row>
    <row r="7" spans="1:79" ht="17" thickBot="1" x14ac:dyDescent="0.25">
      <c r="A7" s="46" t="s">
        <v>184</v>
      </c>
      <c r="B7" s="68" cm="1">
        <f t="array" ref="B7">ROUND((AVERAGE(IF(ISNUMBER(G52:G89),ABS(G52:G89),""))),2)</f>
        <v>12.38</v>
      </c>
      <c r="C7" s="69" cm="1">
        <f t="array" ref="C7">ROUND((AVERAGE(IF(ISNUMBER(G52:G89),G52:G89,""))),2)</f>
        <v>-11.53</v>
      </c>
      <c r="D7" s="68" cm="1">
        <f t="array" ref="D7">ROUND((SQRT(AVERAGE(IF(ISNUMBER(G52:G89),G52:G89^2,"")))),2)</f>
        <v>16.489999999999998</v>
      </c>
      <c r="E7" s="69" cm="1">
        <f t="array" ref="E7">ROUND((MAX(IF(ISNUMBER(G52:G89),ABS(G52:G89),""))),2)</f>
        <v>39.94</v>
      </c>
      <c r="F7" s="70">
        <f t="array" ref="F7">ROUND((MIN(IF(ISNUMBER(G52:G89),ABS(G52:G89),""))),2)</f>
        <v>0.2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192</v>
      </c>
      <c r="C10" s="26">
        <f>B5</f>
        <v>11.16</v>
      </c>
      <c r="D10" s="26">
        <f>H14</f>
        <v>7.0571339635002497</v>
      </c>
      <c r="E10" s="26">
        <f>H15</f>
        <v>5.8213189108199286</v>
      </c>
      <c r="F10" s="26">
        <f>H16</f>
        <v>7.9772503742444858</v>
      </c>
      <c r="G10" s="12">
        <f>H17</f>
        <v>11.16249357776085</v>
      </c>
      <c r="H10" s="26">
        <f>H18</f>
        <v>9.2771862850248876</v>
      </c>
      <c r="I10" s="26">
        <f>H19</f>
        <v>5.1045521356588477</v>
      </c>
      <c r="J10" s="26">
        <f>H20</f>
        <v>9.464584923892648</v>
      </c>
      <c r="K10" s="26">
        <f>H21</f>
        <v>16.822462276779511</v>
      </c>
      <c r="L10" s="26">
        <f>H22</f>
        <v>5.592249726182299</v>
      </c>
      <c r="M10" s="26">
        <f>H23</f>
        <v>5.592249726182299</v>
      </c>
      <c r="N10" s="26">
        <f>H24</f>
        <v>16.328644788299606</v>
      </c>
      <c r="O10" s="26">
        <f>H25</f>
        <v>18.636267695343907</v>
      </c>
      <c r="P10" s="26">
        <f>H26</f>
        <v>10.819693835681704</v>
      </c>
      <c r="Q10" s="26">
        <f>H27</f>
        <v>5.4112452611052166</v>
      </c>
      <c r="R10" s="26">
        <f>H28</f>
        <v>9.5231288458394374</v>
      </c>
      <c r="S10" s="26">
        <f>H29</f>
        <v>15.231854823344493</v>
      </c>
      <c r="T10" s="26">
        <f>H30</f>
        <v>9.5518514280955387</v>
      </c>
      <c r="U10" s="26">
        <f>H31</f>
        <v>16.253419770525486</v>
      </c>
      <c r="V10" s="26">
        <f>H32</f>
        <v>9.8707360650655023</v>
      </c>
      <c r="W10" s="26">
        <f>H33</f>
        <v>13.277178931893946</v>
      </c>
      <c r="X10" s="26">
        <f>H34</f>
        <v>4.2945400137883469</v>
      </c>
      <c r="Y10" s="26">
        <f>H35</f>
        <v>3.7939683879665687</v>
      </c>
      <c r="Z10" s="26">
        <f>H36</f>
        <v>8.9248003851328459</v>
      </c>
      <c r="AA10" s="26">
        <f>H37</f>
        <v>9.6909910401649011</v>
      </c>
      <c r="AB10" s="26">
        <f>H38</f>
        <v>4.426735662991149</v>
      </c>
      <c r="AC10" s="26">
        <f>H39</f>
        <v>4.4543906599894498</v>
      </c>
      <c r="AD10" s="26">
        <f>H40</f>
        <v>20.166284477423073</v>
      </c>
      <c r="AE10" s="26">
        <f>H41</f>
        <v>18.164278769728533</v>
      </c>
      <c r="AF10" s="26">
        <f>H42</f>
        <v>11.155680197180182</v>
      </c>
      <c r="AG10" s="26">
        <f>H43</f>
        <v>9.7307405920920882</v>
      </c>
      <c r="AH10" s="26">
        <f>H44</f>
        <v>8.2833809332200641</v>
      </c>
      <c r="AI10" s="26">
        <f>H45</f>
        <v>8.5075927035137848</v>
      </c>
      <c r="AJ10" s="26">
        <f>H46</f>
        <v>8.1350115902993014</v>
      </c>
      <c r="AK10" s="26">
        <f>H47</f>
        <v>11.536114660777887</v>
      </c>
      <c r="AL10" s="26">
        <f>H48</f>
        <v>9.3899732318721565</v>
      </c>
      <c r="AM10" s="26">
        <f>H49</f>
        <v>14.340227684132554</v>
      </c>
      <c r="AN10" s="26">
        <f>H50</f>
        <v>6.9163669017195168</v>
      </c>
      <c r="AO10" s="26">
        <f>H51</f>
        <v>6.9163669017195168</v>
      </c>
      <c r="AP10" s="26">
        <f>H52</f>
        <v>5.50256955496803</v>
      </c>
      <c r="AQ10" s="26">
        <f>H53</f>
        <v>36.651054067490797</v>
      </c>
      <c r="AR10" s="26">
        <f>H54</f>
        <v>13.613443157359065</v>
      </c>
      <c r="AS10" s="26">
        <f>H55</f>
        <v>13.613443157359065</v>
      </c>
      <c r="AT10" s="26">
        <f>H56</f>
        <v>6.4201648777488138</v>
      </c>
      <c r="AU10" s="26">
        <f>H57</f>
        <v>6.4201648777488138</v>
      </c>
      <c r="AV10" s="26">
        <f>H58</f>
        <v>5.9991809689685098</v>
      </c>
      <c r="AW10" s="26">
        <f>H59</f>
        <v>22.842205616403845</v>
      </c>
      <c r="AX10" s="26">
        <f>H60</f>
        <v>8.5505211671231613</v>
      </c>
      <c r="AY10" s="26">
        <f>H61</f>
        <v>39.935030702202937</v>
      </c>
      <c r="AZ10" s="26">
        <f>H62</f>
        <v>16.04710878726619</v>
      </c>
      <c r="BA10" s="26">
        <f>H63</f>
        <v>16.486662473973311</v>
      </c>
      <c r="BB10" s="26">
        <f>H64</f>
        <v>27.565937743823664</v>
      </c>
      <c r="BC10" s="26">
        <f>H65</f>
        <v>27.565937743823664</v>
      </c>
      <c r="BD10" s="26">
        <f>H66</f>
        <v>9.2215882652518957</v>
      </c>
      <c r="BE10" s="26">
        <f>H67</f>
        <v>9.2215882652518957</v>
      </c>
      <c r="BF10" s="26">
        <f>H68</f>
        <v>12.016546670703679</v>
      </c>
      <c r="BG10" s="26">
        <f>H69</f>
        <v>12.016546670703679</v>
      </c>
      <c r="BH10" s="26">
        <f>H70</f>
        <v>9.0024749509160422</v>
      </c>
      <c r="BI10" s="26">
        <f>H71</f>
        <v>9.0024749509160422</v>
      </c>
      <c r="BJ10" s="26">
        <f>H72</f>
        <v>39.249965610490648</v>
      </c>
      <c r="BK10" s="26">
        <f>H73</f>
        <v>6.6109885326894755</v>
      </c>
      <c r="BL10" s="26">
        <f>H74</f>
        <v>13.026596179340592</v>
      </c>
      <c r="BM10" s="26">
        <f>H75</f>
        <v>7.4370075561490232</v>
      </c>
      <c r="BN10" s="26">
        <f>H76</f>
        <v>20.967532229879417</v>
      </c>
      <c r="BO10" s="26">
        <f>H77</f>
        <v>31.789507378122188</v>
      </c>
      <c r="BP10" s="26">
        <f>H78</f>
        <v>12.813058918921328</v>
      </c>
      <c r="BQ10" s="26">
        <f>H79</f>
        <v>0.32654553632654881</v>
      </c>
      <c r="BR10" s="26">
        <f>H80</f>
        <v>9.2265558879120615</v>
      </c>
      <c r="BS10" s="26">
        <f>H81</f>
        <v>1.6177088573041356</v>
      </c>
      <c r="BT10" s="26">
        <f>H82</f>
        <v>5.3748668773921056</v>
      </c>
      <c r="BU10" s="26">
        <f>H83</f>
        <v>1.7608043551820849</v>
      </c>
      <c r="BV10" s="26">
        <f>H84</f>
        <v>2.4678031829258478</v>
      </c>
      <c r="BW10" s="26">
        <f>H85</f>
        <v>0.20024942242881139</v>
      </c>
      <c r="BX10" s="26">
        <f>H86</f>
        <v>7.1584401794189514</v>
      </c>
      <c r="BY10" s="26">
        <f>H87</f>
        <v>0.41416413012218811</v>
      </c>
      <c r="BZ10" s="26">
        <f>H88</f>
        <v>0.39867417127069871</v>
      </c>
      <c r="CA10" s="26">
        <f>H89</f>
        <v>2.062829875513426</v>
      </c>
    </row>
    <row r="11" spans="1:79" x14ac:dyDescent="0.2">
      <c r="H11" s="62"/>
      <c r="I11" s="62"/>
      <c r="J11" s="62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62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-78.463604239199995</v>
      </c>
      <c r="D14" t="s">
        <v>107</v>
      </c>
      <c r="E14" s="11" cm="1">
        <f t="array" ref="E14">SUM(IF(J14:L14&lt;&gt;"",J14:L14*R14:T14,""))*627.51</f>
        <v>-1.3571249156502494</v>
      </c>
      <c r="F14">
        <v>5.7000090478500001</v>
      </c>
      <c r="G14">
        <f t="shared" ref="G14:G83" si="0">E14-F14</f>
        <v>-7.0571339635002497</v>
      </c>
      <c r="H14" s="12">
        <f>ABS(G14)</f>
        <v>7.0571339635002497</v>
      </c>
      <c r="I14" s="56"/>
      <c r="J14" s="57">
        <f>B68</f>
        <v>-0.49743090859599998</v>
      </c>
      <c r="K14" s="57">
        <f>B50</f>
        <v>-460.58246931299999</v>
      </c>
      <c r="L14" s="57">
        <f>B81</f>
        <v>-461.082062936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-79.028440631699993</v>
      </c>
      <c r="D15" t="s">
        <v>118</v>
      </c>
      <c r="E15" s="11" cm="1">
        <f t="array" ref="E15">SUM(IF(J15:L15&lt;&gt;"",J15:L15*R15:T15,""))*627.51</f>
        <v>2.0386937638500715</v>
      </c>
      <c r="F15">
        <v>7.8600126746700001</v>
      </c>
      <c r="G15">
        <f t="shared" si="0"/>
        <v>-5.8213189108199286</v>
      </c>
      <c r="H15" s="12">
        <f t="shared" ref="H15:H84" si="1">ABS(G15)</f>
        <v>5.8213189108199286</v>
      </c>
      <c r="I15" s="12"/>
      <c r="J15" s="57">
        <f>B45</f>
        <v>-1.16192639759</v>
      </c>
      <c r="K15" s="57">
        <f>B34</f>
        <v>-459.92338540100002</v>
      </c>
      <c r="L15" s="57">
        <f>B81</f>
        <v>-461.082062936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-78.9622268392</v>
      </c>
      <c r="D16" t="s">
        <v>129</v>
      </c>
      <c r="E16" s="11" cm="1">
        <f t="array" ref="E16">SUM(IF(J16:L16&lt;&gt;"",J16:L16*R16:T16,""))*627.51</f>
        <v>-3.0772425302144857</v>
      </c>
      <c r="F16">
        <v>4.9000078440300001</v>
      </c>
      <c r="G16">
        <f t="shared" si="0"/>
        <v>-7.9772503742444858</v>
      </c>
      <c r="H16" s="12">
        <f t="shared" si="1"/>
        <v>7.9772503742444858</v>
      </c>
      <c r="I16" s="12"/>
      <c r="J16" s="57">
        <f>B78</f>
        <v>-75.6343349765</v>
      </c>
      <c r="K16" s="57">
        <f>B45</f>
        <v>-1.16192639759</v>
      </c>
      <c r="L16" s="57">
        <f>B82</f>
        <v>-76.801165268099993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-79.028467793000004</v>
      </c>
      <c r="D17" t="s">
        <v>139</v>
      </c>
      <c r="E17" s="11" cm="1">
        <f t="array" ref="E17">SUM(IF(J17:L17&lt;&gt;"",J17:L17*R17:T17,""))*627.51</f>
        <v>10.037540205999148</v>
      </c>
      <c r="F17">
        <v>21.200033783759999</v>
      </c>
      <c r="G17">
        <f t="shared" si="0"/>
        <v>-11.16249357776085</v>
      </c>
      <c r="H17" s="12">
        <f t="shared" si="1"/>
        <v>11.16249357776085</v>
      </c>
      <c r="I17" s="12"/>
      <c r="J17" s="57">
        <f>B46</f>
        <v>-76.319730184600004</v>
      </c>
      <c r="K17" s="57">
        <f>B68</f>
        <v>-0.49743090859599998</v>
      </c>
      <c r="L17" s="57">
        <f>B82</f>
        <v>-76.801165268099993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-79.696347262399996</v>
      </c>
      <c r="D18" t="s">
        <v>140</v>
      </c>
      <c r="E18" s="11" cm="1">
        <f t="array" ref="E18">SUM(IF(J18:L18&lt;&gt;"",J18:L18*R18:T18,""))*627.51</f>
        <v>2.822833020895112</v>
      </c>
      <c r="F18">
        <v>12.10001930592</v>
      </c>
      <c r="G18">
        <f t="shared" si="0"/>
        <v>-9.2771862850248876</v>
      </c>
      <c r="H18" s="12">
        <f t="shared" si="1"/>
        <v>9.2771862850248876</v>
      </c>
      <c r="I18" s="12"/>
      <c r="J18" s="57">
        <f>B27</f>
        <v>-39.7670577588</v>
      </c>
      <c r="K18" s="57">
        <f>B45</f>
        <v>-1.16192639759</v>
      </c>
      <c r="L18" s="57">
        <f>B83</f>
        <v>-40.924485689400001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-118.283034578</v>
      </c>
      <c r="D19" t="s">
        <v>141</v>
      </c>
      <c r="E19" s="11" cm="1">
        <f t="array" ref="E19">SUM(IF(J19:L19&lt;&gt;"",J19:L19*R19:T19,""))*627.51</f>
        <v>10.195471985541152</v>
      </c>
      <c r="F19">
        <v>15.3000241212</v>
      </c>
      <c r="G19">
        <f t="shared" si="0"/>
        <v>-5.1045521356588477</v>
      </c>
      <c r="H19" s="12">
        <f t="shared" si="1"/>
        <v>5.1045521356588477</v>
      </c>
      <c r="I19" s="12"/>
      <c r="J19" s="57">
        <f>B28</f>
        <v>-40.443302285999998</v>
      </c>
      <c r="K19" s="57">
        <f>B68</f>
        <v>-0.49743090859599998</v>
      </c>
      <c r="L19" s="57">
        <f>B83</f>
        <v>-40.924485689400001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-118.231153511</v>
      </c>
      <c r="D20" t="s">
        <v>142</v>
      </c>
      <c r="E20" s="11" cm="1">
        <f t="array" ref="E20">SUM(IF(J20:L20&lt;&gt;"",J20:L20*R20:T20,""))*627.51</f>
        <v>-2.9645746722226485</v>
      </c>
      <c r="F20">
        <v>6.50001025167</v>
      </c>
      <c r="G20">
        <f t="shared" si="0"/>
        <v>-9.464584923892648</v>
      </c>
      <c r="H20" s="12">
        <f t="shared" si="1"/>
        <v>9.464584923892648</v>
      </c>
      <c r="I20" s="12"/>
      <c r="J20" s="57">
        <f>B78</f>
        <v>-75.6343349765</v>
      </c>
      <c r="K20" s="57">
        <f>B28</f>
        <v>-40.443302285999998</v>
      </c>
      <c r="L20" s="57">
        <f>B84</f>
        <v>-116.082361609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-195.02225908400001</v>
      </c>
      <c r="D21" t="s">
        <v>143</v>
      </c>
      <c r="E21" s="11" cm="1">
        <f t="array" ref="E21">SUM(IF(J21:L21&lt;&gt;"",J21:L21*R21:T21,""))*627.51</f>
        <v>2.7775690993404876</v>
      </c>
      <c r="F21">
        <v>19.60003137612</v>
      </c>
      <c r="G21">
        <f t="shared" si="0"/>
        <v>-16.822462276779511</v>
      </c>
      <c r="H21" s="12">
        <f t="shared" si="1"/>
        <v>16.822462276779511</v>
      </c>
      <c r="I21" s="12"/>
      <c r="J21" s="57">
        <f>B46</f>
        <v>-76.319730184600004</v>
      </c>
      <c r="K21" s="57">
        <f>B27</f>
        <v>-39.7670577588</v>
      </c>
      <c r="L21" s="57">
        <f>B84</f>
        <v>-116.082361609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-499.83572764799999</v>
      </c>
      <c r="D22" t="s">
        <v>144</v>
      </c>
      <c r="E22" s="11" cm="1">
        <f t="array" ref="E22">SUM(IF(J22:L22&lt;&gt;"",J22:L22*R22:T22,""))*627.51</f>
        <v>4.0077653471677017</v>
      </c>
      <c r="F22">
        <v>9.6000150733500007</v>
      </c>
      <c r="G22">
        <f t="shared" si="0"/>
        <v>-5.592249726182299</v>
      </c>
      <c r="H22" s="12">
        <f t="shared" si="1"/>
        <v>5.592249726182299</v>
      </c>
      <c r="I22" s="12"/>
      <c r="J22" s="57">
        <f>B68</f>
        <v>-0.49743090859599998</v>
      </c>
      <c r="K22" s="57">
        <f>B45</f>
        <v>-1.16192639759</v>
      </c>
      <c r="L22" s="57">
        <f>B85</f>
        <v>-1.65297053092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-139.57136963799999</v>
      </c>
      <c r="D23" t="s">
        <v>108</v>
      </c>
      <c r="E23" s="11" cm="1">
        <f t="array" ref="E23">SUM(IF(J23:L23&lt;&gt;"",J23:L23*R23:T23,""))*627.51</f>
        <v>4.0077653471677017</v>
      </c>
      <c r="F23">
        <v>9.6000150733500007</v>
      </c>
      <c r="G23">
        <f t="shared" si="0"/>
        <v>-5.592249726182299</v>
      </c>
      <c r="H23" s="12">
        <f t="shared" si="1"/>
        <v>5.592249726182299</v>
      </c>
      <c r="I23" s="12"/>
      <c r="J23" s="57">
        <f>B68</f>
        <v>-0.49743090859599998</v>
      </c>
      <c r="K23" s="57">
        <f>B45</f>
        <v>-1.16192639759</v>
      </c>
      <c r="L23" s="57">
        <f>B85</f>
        <v>-1.65297053092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-599.42675065399999</v>
      </c>
      <c r="D24" t="s">
        <v>109</v>
      </c>
      <c r="E24" s="11" cm="1">
        <f t="array" ref="E24">SUM(IF(J24:L24&lt;&gt;"",J24:L24*R24:T24,""))*627.51</f>
        <v>-13.328639960219606</v>
      </c>
      <c r="F24">
        <v>3.0000048280800002</v>
      </c>
      <c r="G24">
        <f t="shared" si="0"/>
        <v>-16.328644788299606</v>
      </c>
      <c r="H24" s="12">
        <f t="shared" si="1"/>
        <v>16.328644788299606</v>
      </c>
      <c r="I24" s="12"/>
      <c r="J24" s="57">
        <f>B78</f>
        <v>-75.6343349765</v>
      </c>
      <c r="K24" s="57">
        <f>B74</f>
        <v>-56.468426537500001</v>
      </c>
      <c r="L24" s="57">
        <f>B86</f>
        <v>-132.12400203600001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-39.7670577588</v>
      </c>
      <c r="D25" t="s">
        <v>110</v>
      </c>
      <c r="E25" s="11" cm="1">
        <f t="array" ref="E25">SUM(IF(J25:L25&lt;&gt;"",J25:L25*R25:T25,""))*627.51</f>
        <v>-5.936247172803907</v>
      </c>
      <c r="F25">
        <v>12.700020522540001</v>
      </c>
      <c r="G25">
        <f t="shared" si="0"/>
        <v>-18.636267695343907</v>
      </c>
      <c r="H25" s="12">
        <f t="shared" si="1"/>
        <v>18.636267695343907</v>
      </c>
      <c r="I25" s="12"/>
      <c r="J25" s="57">
        <f>B46</f>
        <v>-76.319730184600004</v>
      </c>
      <c r="K25" s="57">
        <f>B73</f>
        <v>-55.794811847299997</v>
      </c>
      <c r="L25" s="57">
        <f>B86</f>
        <v>-132.12400203600001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-115.565625251</v>
      </c>
      <c r="D26" t="s">
        <v>111</v>
      </c>
      <c r="E26" s="11" cm="1">
        <f t="array" ref="E26">SUM(IF(J26:L26&lt;&gt;"",J26:L26*R26:T26,""))*627.51</f>
        <v>-9.1196914344417053</v>
      </c>
      <c r="F26">
        <v>1.7000024012399999</v>
      </c>
      <c r="G26">
        <f t="shared" si="0"/>
        <v>-10.819693835681704</v>
      </c>
      <c r="H26" s="12">
        <f t="shared" si="1"/>
        <v>10.819693835681704</v>
      </c>
      <c r="I26" s="12"/>
      <c r="J26" s="57">
        <f>B50</f>
        <v>-460.58246931299999</v>
      </c>
      <c r="K26" s="57">
        <f>B27</f>
        <v>-39.7670577588</v>
      </c>
      <c r="L26" s="57">
        <f>B87</f>
        <v>-500.36406021300002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-39.7670577588</v>
      </c>
      <c r="D27" t="s">
        <v>112</v>
      </c>
      <c r="E27" s="11" cm="1">
        <f t="array" ref="E27">SUM(IF(J27:L27&lt;&gt;"",J27:L27*R27:T27,""))*627.51</f>
        <v>1.6487662097447837</v>
      </c>
      <c r="F27">
        <v>7.0600114708500001</v>
      </c>
      <c r="G27">
        <f t="shared" si="0"/>
        <v>-5.4112452611052166</v>
      </c>
      <c r="H27" s="12">
        <f t="shared" si="1"/>
        <v>5.4112452611052166</v>
      </c>
      <c r="I27" s="12"/>
      <c r="J27" s="57">
        <f>B34</f>
        <v>-459.92338540100002</v>
      </c>
      <c r="K27" s="57">
        <f>B28</f>
        <v>-40.443302285999998</v>
      </c>
      <c r="L27" s="57">
        <f>B87</f>
        <v>-500.36406021300002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-40.443302285999998</v>
      </c>
      <c r="D28" t="s">
        <v>113</v>
      </c>
      <c r="E28" s="11" cm="1">
        <f t="array" ref="E28">SUM(IF(J28:L28&lt;&gt;"",J28:L28*R28:T28,""))*627.51</f>
        <v>-6.3231240305594376</v>
      </c>
      <c r="F28">
        <v>3.2000048152799998</v>
      </c>
      <c r="G28">
        <f t="shared" si="0"/>
        <v>-9.5231288458394374</v>
      </c>
      <c r="H28" s="12">
        <f t="shared" si="1"/>
        <v>9.5231288458394374</v>
      </c>
      <c r="I28" s="12"/>
      <c r="J28" s="57">
        <f>B78</f>
        <v>-75.6343349765</v>
      </c>
      <c r="K28" s="57">
        <f>B18</f>
        <v>-79.696347262399996</v>
      </c>
      <c r="L28" s="57">
        <f>B88</f>
        <v>-155.34075877000001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-460.037995271</v>
      </c>
      <c r="D29" t="s">
        <v>114</v>
      </c>
      <c r="E29" s="11" cm="1">
        <f t="array" ref="E29">SUM(IF(J29:L29&lt;&gt;"",J29:L29*R29:T29,""))*627.51</f>
        <v>4.6681771610855076</v>
      </c>
      <c r="F29">
        <v>19.900031984430001</v>
      </c>
      <c r="G29">
        <f t="shared" si="0"/>
        <v>-15.231854823344493</v>
      </c>
      <c r="H29" s="12">
        <f t="shared" si="1"/>
        <v>15.231854823344493</v>
      </c>
      <c r="I29" s="12"/>
      <c r="J29" s="57">
        <f>B46</f>
        <v>-76.319730184600004</v>
      </c>
      <c r="K29" s="57">
        <f>B17</f>
        <v>-79.028467793000004</v>
      </c>
      <c r="L29" s="57">
        <f>B88</f>
        <v>-155.34075877000001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-959.89495618700005</v>
      </c>
      <c r="D30" t="s">
        <v>115</v>
      </c>
      <c r="E30" s="11" cm="1">
        <f t="array" ref="E30">SUM(IF(J30:L30&lt;&gt;"",J30:L30*R30:T30,""))*627.51</f>
        <v>-8.1318490089355393</v>
      </c>
      <c r="F30">
        <v>1.4200024191599998</v>
      </c>
      <c r="G30">
        <f t="shared" si="0"/>
        <v>-9.5518514280955387</v>
      </c>
      <c r="H30" s="12">
        <f t="shared" si="1"/>
        <v>9.5518514280955387</v>
      </c>
      <c r="I30" s="12"/>
      <c r="J30" s="57">
        <f>B44</f>
        <v>-99.612576035999993</v>
      </c>
      <c r="K30" s="57">
        <f>B45</f>
        <v>-1.16192639759</v>
      </c>
      <c r="L30" s="57">
        <f>B89</f>
        <v>-100.787461349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-959.88793232099999</v>
      </c>
      <c r="D31" t="s">
        <v>116</v>
      </c>
      <c r="E31" s="11" cm="1">
        <f t="array" ref="E31">SUM(IF(J31:L31&lt;&gt;"",J31:L31*R31:T31,""))*627.51</f>
        <v>17.146633312754513</v>
      </c>
      <c r="F31">
        <v>33.40005308328</v>
      </c>
      <c r="G31">
        <f t="shared" si="0"/>
        <v>-16.253419770525486</v>
      </c>
      <c r="H31" s="12">
        <f t="shared" si="1"/>
        <v>16.253419770525486</v>
      </c>
      <c r="I31" s="12"/>
      <c r="J31" s="57">
        <f>B59</f>
        <v>-100.31735531699999</v>
      </c>
      <c r="K31" s="57">
        <f>B68</f>
        <v>-0.49743090859599998</v>
      </c>
      <c r="L31" s="57">
        <f>B89</f>
        <v>-100.787461349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-559.64484516699997</v>
      </c>
      <c r="D32" t="s">
        <v>117</v>
      </c>
      <c r="E32" s="11" cm="1">
        <f t="array" ref="E32">SUM(IF(J32:L32&lt;&gt;"",J32:L32*R32:T32,""))*627.51</f>
        <v>3.5992856632144972</v>
      </c>
      <c r="F32">
        <v>13.470021728279999</v>
      </c>
      <c r="G32">
        <f t="shared" si="0"/>
        <v>-9.8707360650655023</v>
      </c>
      <c r="H32" s="12">
        <f t="shared" si="1"/>
        <v>9.8707360650655023</v>
      </c>
      <c r="I32" s="12"/>
      <c r="J32" s="57">
        <f>B75</f>
        <v>-74.972395324000004</v>
      </c>
      <c r="K32" s="57">
        <f>B28</f>
        <v>-40.443302285999998</v>
      </c>
      <c r="L32" s="57">
        <f>B90</f>
        <v>-115.409961788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-459.92338540100002</v>
      </c>
      <c r="D33" t="s">
        <v>119</v>
      </c>
      <c r="E33" s="11" cm="1">
        <f t="array" ref="E33">SUM(IF(J33:L33&lt;&gt;"",J33:L33*R33:T33,""))*627.51</f>
        <v>-5.3771662597839471</v>
      </c>
      <c r="F33">
        <v>7.9000126721099999</v>
      </c>
      <c r="G33">
        <f t="shared" si="0"/>
        <v>-13.277178931893946</v>
      </c>
      <c r="H33" s="12">
        <f t="shared" si="1"/>
        <v>13.277178931893946</v>
      </c>
      <c r="I33" s="12"/>
      <c r="J33" s="57">
        <f>B78</f>
        <v>-75.6343349765</v>
      </c>
      <c r="K33" s="57">
        <f>B27</f>
        <v>-39.7670577588</v>
      </c>
      <c r="L33" s="57">
        <f>B90</f>
        <v>-115.409961788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-459.92338540100002</v>
      </c>
      <c r="D34" t="s">
        <v>120</v>
      </c>
      <c r="E34" s="11" cm="1">
        <f t="array" ref="E34">SUM(IF(J34:L34&lt;&gt;"",J34:L34*R34:T34,""))*627.51</f>
        <v>-1.1945351921083471</v>
      </c>
      <c r="F34">
        <v>3.1000048216799998</v>
      </c>
      <c r="G34">
        <f t="shared" si="0"/>
        <v>-4.2945400137883469</v>
      </c>
      <c r="H34" s="12">
        <f t="shared" si="1"/>
        <v>4.2945400137883469</v>
      </c>
      <c r="I34" s="12"/>
      <c r="J34" s="57">
        <f>B68</f>
        <v>-0.49743090859599998</v>
      </c>
      <c r="K34" s="57">
        <f>B80</f>
        <v>-342.94402371400002</v>
      </c>
      <c r="L34" s="57">
        <f>B91</f>
        <v>-343.44335823400002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-113.179859744</v>
      </c>
      <c r="D35" t="s">
        <v>121</v>
      </c>
      <c r="E35" s="11" cm="1">
        <f t="array" ref="E35">SUM(IF(J35:L35&lt;&gt;"",J35:L35*R35:T35,""))*627.51</f>
        <v>19.406068405343433</v>
      </c>
      <c r="F35">
        <v>23.200036793310002</v>
      </c>
      <c r="G35">
        <f t="shared" si="0"/>
        <v>-3.7939683879665687</v>
      </c>
      <c r="H35" s="12">
        <f t="shared" si="1"/>
        <v>3.7939683879665687</v>
      </c>
      <c r="I35" s="12"/>
      <c r="J35" s="57">
        <f>B45</f>
        <v>-1.16192639759</v>
      </c>
      <c r="K35" s="57">
        <f>B79</f>
        <v>-342.31235734900002</v>
      </c>
      <c r="L35" s="57">
        <f>B91</f>
        <v>-343.44335823400002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-99.648522113799999</v>
      </c>
      <c r="D36" t="s">
        <v>122</v>
      </c>
      <c r="E36" s="11" cm="1">
        <f t="array" ref="E36">SUM(IF(J36:L36&lt;&gt;"",J36:L36*R36:T36,""))*627.51</f>
        <v>1.5752165131471536</v>
      </c>
      <c r="F36">
        <v>10.50001689828</v>
      </c>
      <c r="G36">
        <f t="shared" si="0"/>
        <v>-8.9248003851328459</v>
      </c>
      <c r="H36" s="12">
        <f t="shared" si="1"/>
        <v>8.9248003851328459</v>
      </c>
      <c r="I36" s="12"/>
      <c r="J36" s="57">
        <f>B68</f>
        <v>-0.49743090859599998</v>
      </c>
      <c r="K36" s="57">
        <f>B78</f>
        <v>-75.6343349765</v>
      </c>
      <c r="L36" s="57">
        <f>B92</f>
        <v>-76.129255619899993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-199.31752912100001</v>
      </c>
      <c r="D37" t="s">
        <v>123</v>
      </c>
      <c r="E37" s="11" cm="1">
        <f t="array" ref="E37">SUM(IF(J37:L37&lt;&gt;"",J37:L37*R37:T37,""))*627.51</f>
        <v>3.1790294714950993</v>
      </c>
      <c r="F37">
        <v>12.87002051166</v>
      </c>
      <c r="G37">
        <f t="shared" si="0"/>
        <v>-9.6909910401649011</v>
      </c>
      <c r="H37" s="12">
        <f t="shared" si="1"/>
        <v>9.6909910401649011</v>
      </c>
      <c r="I37" s="12"/>
      <c r="J37" s="57">
        <f>B45</f>
        <v>-1.16192639759</v>
      </c>
      <c r="K37" s="57">
        <f>B75</f>
        <v>-74.972395324000004</v>
      </c>
      <c r="L37" s="57">
        <f>B92</f>
        <v>-76.129255619899993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-599.55150509600003</v>
      </c>
      <c r="D38" t="s">
        <v>124</v>
      </c>
      <c r="E38" s="11" cm="1">
        <f t="array" ref="E38">SUM(IF(J38:L38&lt;&gt;"",J38:L38*R38:T38,""))*627.51</f>
        <v>-0.92673023940114885</v>
      </c>
      <c r="F38">
        <v>3.5000054235899998</v>
      </c>
      <c r="G38">
        <f t="shared" si="0"/>
        <v>-4.426735662991149</v>
      </c>
      <c r="H38" s="12">
        <f t="shared" si="1"/>
        <v>4.426735662991149</v>
      </c>
      <c r="I38" s="12"/>
      <c r="J38" s="57">
        <f>B68</f>
        <v>-0.49743090859599998</v>
      </c>
      <c r="K38" s="57">
        <f>B47</f>
        <v>-399.18280181799997</v>
      </c>
      <c r="L38" s="57">
        <f>B93</f>
        <v>-399.68170956400002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-599.625517694</v>
      </c>
      <c r="D39" t="s">
        <v>125</v>
      </c>
      <c r="E39" s="11" cm="1">
        <f t="array" ref="E39">SUM(IF(J39:L39&lt;&gt;"",J39:L39*R39:T39,""))*627.51</f>
        <v>12.305635877810552</v>
      </c>
      <c r="F39">
        <v>16.760026537800002</v>
      </c>
      <c r="G39">
        <f t="shared" si="0"/>
        <v>-4.4543906599894498</v>
      </c>
      <c r="H39" s="12">
        <f t="shared" si="1"/>
        <v>4.4543906599894498</v>
      </c>
      <c r="I39" s="12"/>
      <c r="J39" s="57">
        <f>B45</f>
        <v>-1.16192639759</v>
      </c>
      <c r="K39" s="57">
        <f>B67</f>
        <v>-398.53939342899997</v>
      </c>
      <c r="L39" s="57">
        <f>B93</f>
        <v>-399.68170956400002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-599.56678228800001</v>
      </c>
      <c r="D40" t="s">
        <v>126</v>
      </c>
      <c r="E40" s="11" cm="1">
        <f t="array" ref="E40">SUM(IF(J40:L40&lt;&gt;"",J40:L40*R40:T40,""))*627.51</f>
        <v>-10.596269402153073</v>
      </c>
      <c r="F40">
        <v>9.5700150752699997</v>
      </c>
      <c r="G40">
        <f t="shared" si="0"/>
        <v>-20.166284477423073</v>
      </c>
      <c r="H40" s="12">
        <f t="shared" si="1"/>
        <v>20.166284477423073</v>
      </c>
      <c r="I40" s="12"/>
      <c r="J40" s="57">
        <f>B75</f>
        <v>-74.972395324000004</v>
      </c>
      <c r="K40" s="57">
        <f>B50</f>
        <v>-460.58246931299999</v>
      </c>
      <c r="L40" s="57">
        <f>B94</f>
        <v>-535.57175085300003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-239.27098953699999</v>
      </c>
      <c r="D41" t="s">
        <v>127</v>
      </c>
      <c r="E41" s="11" cm="1">
        <f t="array" ref="E41">SUM(IF(J41:L41&lt;&gt;"",J41:L41*R41:T41,""))*627.51</f>
        <v>-8.8042636810185328</v>
      </c>
      <c r="F41">
        <v>9.36001508871</v>
      </c>
      <c r="G41">
        <f t="shared" si="0"/>
        <v>-18.164278769728533</v>
      </c>
      <c r="H41" s="12">
        <f t="shared" si="1"/>
        <v>18.164278769728533</v>
      </c>
      <c r="I41" s="12"/>
      <c r="J41" s="57">
        <f>B78</f>
        <v>-75.6343349765</v>
      </c>
      <c r="K41" s="57">
        <f>B34</f>
        <v>-459.92338540100002</v>
      </c>
      <c r="L41" s="57">
        <f>B94</f>
        <v>-535.57175085300003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-239.26436265800001</v>
      </c>
      <c r="D42" t="s">
        <v>128</v>
      </c>
      <c r="E42" s="11" cm="1">
        <f t="array" ref="E42">SUM(IF(J42:L42&lt;&gt;"",J42:L42*R42:T42,""))*627.51</f>
        <v>-3.1556675314701801</v>
      </c>
      <c r="F42">
        <v>8.0000126657100008</v>
      </c>
      <c r="G42">
        <f t="shared" si="0"/>
        <v>-11.155680197180182</v>
      </c>
      <c r="H42" s="12">
        <f t="shared" si="1"/>
        <v>11.155680197180182</v>
      </c>
      <c r="I42" s="12"/>
      <c r="J42" s="57">
        <f>B73</f>
        <v>-55.794811847299997</v>
      </c>
      <c r="K42" s="57">
        <f>B27</f>
        <v>-39.7670577588</v>
      </c>
      <c r="L42" s="57">
        <f>B95</f>
        <v>-95.566898478200002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-99.612576035999993</v>
      </c>
      <c r="D43" t="s">
        <v>130</v>
      </c>
      <c r="E43" s="11" cm="1">
        <f t="array" ref="E43">SUM(IF(J43:L43&lt;&gt;"",J43:L43*R43:T43,""))*627.51</f>
        <v>12.669294997397911</v>
      </c>
      <c r="F43">
        <v>22.400035589489999</v>
      </c>
      <c r="G43">
        <f t="shared" si="0"/>
        <v>-9.7307405920920882</v>
      </c>
      <c r="H43" s="12">
        <f t="shared" si="1"/>
        <v>9.7307405920920882</v>
      </c>
      <c r="I43" s="12"/>
      <c r="J43" s="57">
        <f>B72</f>
        <v>-55.143785981999997</v>
      </c>
      <c r="K43" s="57">
        <f>B28</f>
        <v>-40.443302285999998</v>
      </c>
      <c r="L43" s="57">
        <f>B95</f>
        <v>-95.566898478200002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-99.612576035999993</v>
      </c>
      <c r="D44" t="s">
        <v>131</v>
      </c>
      <c r="E44" s="11" cm="1">
        <f t="array" ref="E44">SUM(IF(J44:L44&lt;&gt;"",J44:L44*R44:T44,""))*627.51</f>
        <v>-0.78336886302006403</v>
      </c>
      <c r="F44">
        <v>7.5000120702000004</v>
      </c>
      <c r="G44">
        <f t="shared" si="0"/>
        <v>-8.2833809332200641</v>
      </c>
      <c r="H44" s="12">
        <f t="shared" si="1"/>
        <v>8.2833809332200641</v>
      </c>
      <c r="I44" s="12"/>
      <c r="J44" s="57">
        <f>B73</f>
        <v>-55.794811847299997</v>
      </c>
      <c r="K44" s="57">
        <f>B17</f>
        <v>-79.028467793000004</v>
      </c>
      <c r="L44" s="57">
        <f>B96</f>
        <v>-134.82452801700001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-1.16192639759</v>
      </c>
      <c r="D45" t="s">
        <v>132</v>
      </c>
      <c r="E45" s="11" cm="1">
        <f t="array" ref="E45">SUM(IF(J45:L45&lt;&gt;"",J45:L45*R45:T45,""))*627.51</f>
        <v>9.7924362457662166</v>
      </c>
      <c r="F45">
        <v>18.300028949280001</v>
      </c>
      <c r="G45">
        <f t="shared" si="0"/>
        <v>-8.5075927035137848</v>
      </c>
      <c r="H45" s="12">
        <f t="shared" si="1"/>
        <v>8.5075927035137848</v>
      </c>
      <c r="I45" s="12"/>
      <c r="J45" s="57">
        <f>B72</f>
        <v>-55.143785981999997</v>
      </c>
      <c r="K45" s="57">
        <f>B18</f>
        <v>-79.696347262399996</v>
      </c>
      <c r="L45" s="57">
        <f>B96</f>
        <v>-134.82452801700001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-76.319730184600004</v>
      </c>
      <c r="D46" t="s">
        <v>133</v>
      </c>
      <c r="E46" s="11" cm="1">
        <f t="array" ref="E46">SUM(IF(J46:L46&lt;&gt;"",J46:L46*R46:T46,""))*627.51</f>
        <v>2.2650046868707001</v>
      </c>
      <c r="F46">
        <v>10.400016277170002</v>
      </c>
      <c r="G46">
        <f t="shared" si="0"/>
        <v>-8.1350115902993014</v>
      </c>
      <c r="H46" s="12">
        <f t="shared" si="1"/>
        <v>8.1350115902993014</v>
      </c>
      <c r="I46" s="12"/>
      <c r="J46" s="57">
        <f>B18</f>
        <v>-79.696347262399996</v>
      </c>
      <c r="K46" s="57">
        <f>B73</f>
        <v>-55.794811847299997</v>
      </c>
      <c r="L46" s="57">
        <f>B97</f>
        <v>-135.48754959799999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-399.18280181799997</v>
      </c>
      <c r="D47" t="s">
        <v>134</v>
      </c>
      <c r="E47" s="11" cm="1">
        <f t="array" ref="E47">SUM(IF(J47:L47&lt;&gt;"",J47:L47*R47:T47,""))*627.51</f>
        <v>5.8639130910821109</v>
      </c>
      <c r="F47">
        <v>17.400027751859998</v>
      </c>
      <c r="G47">
        <f t="shared" si="0"/>
        <v>-11.536114660777887</v>
      </c>
      <c r="H47" s="12">
        <f t="shared" si="1"/>
        <v>11.536114660777887</v>
      </c>
      <c r="I47" s="12"/>
      <c r="J47" s="57">
        <f>B17</f>
        <v>-79.028467793000004</v>
      </c>
      <c r="K47" s="57">
        <f>B74</f>
        <v>-56.468426537500001</v>
      </c>
      <c r="L47" s="57">
        <f>B97</f>
        <v>-135.48754959799999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-461.06144654899998</v>
      </c>
      <c r="D48" t="s">
        <v>135</v>
      </c>
      <c r="E48" s="11" cm="1">
        <f t="array" ref="E48">SUM(IF(J48:L48&lt;&gt;"",J48:L48*R48:T48,""))*627.51</f>
        <v>5.1100496855078426</v>
      </c>
      <c r="F48">
        <v>14.500022917379999</v>
      </c>
      <c r="G48">
        <f t="shared" si="0"/>
        <v>-9.3899732318721565</v>
      </c>
      <c r="H48" s="12">
        <f t="shared" si="1"/>
        <v>9.3899732318721565</v>
      </c>
      <c r="I48" s="12"/>
      <c r="J48" s="57">
        <f>B73</f>
        <v>-55.794811847299997</v>
      </c>
      <c r="K48" s="57">
        <f>B28</f>
        <v>-40.443302285999998</v>
      </c>
      <c r="L48" s="57">
        <f>B98</f>
        <v>-96.2299707576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-460.58246931299999</v>
      </c>
      <c r="D49" t="s">
        <v>136</v>
      </c>
      <c r="E49" s="11" cm="1">
        <f t="array" ref="E49">SUM(IF(J49:L49&lt;&gt;"",J49:L49*R49:T49,""))*627.51</f>
        <v>3.4598006696374446</v>
      </c>
      <c r="F49">
        <v>17.800028353769999</v>
      </c>
      <c r="G49">
        <f t="shared" si="0"/>
        <v>-14.340227684132554</v>
      </c>
      <c r="H49" s="12">
        <f t="shared" si="1"/>
        <v>14.340227684132554</v>
      </c>
      <c r="I49" s="12"/>
      <c r="J49" s="57">
        <f>B74</f>
        <v>-56.468426537500001</v>
      </c>
      <c r="K49" s="57">
        <f>B27</f>
        <v>-39.7670577588</v>
      </c>
      <c r="L49" s="57">
        <f>B98</f>
        <v>-96.2299707576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-460.58246931299999</v>
      </c>
      <c r="D50" t="s">
        <v>137</v>
      </c>
      <c r="E50" s="11" cm="1">
        <f t="array" ref="E50">SUM(IF(J50:L50&lt;&gt;"",J50:L50*R50:T50,""))*627.51</f>
        <v>31.483694019190484</v>
      </c>
      <c r="F50">
        <v>38.400060920910001</v>
      </c>
      <c r="G50">
        <f t="shared" si="0"/>
        <v>-6.9163669017195168</v>
      </c>
      <c r="H50" s="12">
        <f t="shared" si="1"/>
        <v>6.9163669017195168</v>
      </c>
      <c r="I50" s="12"/>
      <c r="J50" s="57">
        <f>B21</f>
        <v>-195.02225908400001</v>
      </c>
      <c r="K50" s="57">
        <f>B99</f>
        <v>-194.972086666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-93.304135635500003</v>
      </c>
      <c r="D51" t="s">
        <v>138</v>
      </c>
      <c r="E51" s="11" cm="1">
        <f t="array" ref="E51">SUM(IF(J51:L51&lt;&gt;"",J51:L51*R51:T51,""))*627.51</f>
        <v>31.483694019190484</v>
      </c>
      <c r="F51">
        <v>38.400060920910001</v>
      </c>
      <c r="G51">
        <f t="shared" si="0"/>
        <v>-6.9163669017195168</v>
      </c>
      <c r="H51" s="12">
        <f t="shared" si="1"/>
        <v>6.9163669017195168</v>
      </c>
      <c r="I51" s="12"/>
      <c r="J51" s="57">
        <f>B21</f>
        <v>-195.02225908400001</v>
      </c>
      <c r="K51" s="57">
        <f>B99</f>
        <v>-194.972086666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-93.226895829300005</v>
      </c>
      <c r="D52" t="s">
        <v>145</v>
      </c>
      <c r="E52" s="11" cm="1">
        <f t="array" ref="E52">SUM(IF(J52:L52&lt;&gt;"",J52:L52*R52:T52,""))*627.51</f>
        <v>11.627457586661968</v>
      </c>
      <c r="F52">
        <v>17.130027141629999</v>
      </c>
      <c r="G52">
        <f t="shared" si="0"/>
        <v>-5.50256955496803</v>
      </c>
      <c r="H52" s="12">
        <f t="shared" si="1"/>
        <v>5.50256955496803</v>
      </c>
      <c r="I52" s="12"/>
      <c r="J52" s="57">
        <f>B60</f>
        <v>-0.49743090859599998</v>
      </c>
      <c r="K52" s="57">
        <f>B70</f>
        <v>-184.48353164900001</v>
      </c>
      <c r="L52" s="57">
        <f>B71</f>
        <v>-184.96243304000001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-113.719753247</v>
      </c>
      <c r="D53" t="s">
        <v>156</v>
      </c>
      <c r="E53" s="11" cm="1">
        <f t="array" ref="E53">SUM(IF(J53:L53&lt;&gt;"",J53:L53*R53:T53,""))*627.51</f>
        <v>45.619076836899204</v>
      </c>
      <c r="F53">
        <v>82.270130904390001</v>
      </c>
      <c r="G53">
        <f t="shared" si="0"/>
        <v>-36.651054067490797</v>
      </c>
      <c r="H53" s="12">
        <f t="shared" si="1"/>
        <v>36.651054067490797</v>
      </c>
      <c r="I53" s="12"/>
      <c r="J53" s="57">
        <f>B77</f>
        <v>-75.6343349765</v>
      </c>
      <c r="K53" s="57">
        <f>B69</f>
        <v>-109.400796629</v>
      </c>
      <c r="L53" s="57">
        <f>B71</f>
        <v>-184.96243304000001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-113.680804321</v>
      </c>
      <c r="D54" t="s">
        <v>167</v>
      </c>
      <c r="E54" s="11" cm="1">
        <f t="array" ref="E54">SUM(IF(J54:L54&lt;&gt;"",J54:L54*R54:T54,""))*627.51</f>
        <v>28.566623796730937</v>
      </c>
      <c r="F54">
        <v>42.180066954090002</v>
      </c>
      <c r="G54">
        <f t="shared" si="0"/>
        <v>-13.613443157359065</v>
      </c>
      <c r="H54" s="12">
        <f t="shared" si="1"/>
        <v>13.613443157359065</v>
      </c>
      <c r="I54" s="12"/>
      <c r="J54" s="57">
        <f>B60</f>
        <v>-0.49743090859599998</v>
      </c>
      <c r="K54" s="57">
        <f>B58</f>
        <v>-100.31735531699999</v>
      </c>
      <c r="L54" s="57">
        <f>B57</f>
        <v>-100.769262451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-199.82496866299999</v>
      </c>
      <c r="D55" t="s">
        <v>177</v>
      </c>
      <c r="E55" s="11" cm="1">
        <f t="array" ref="E55">SUM(IF(J55:L55&lt;&gt;"",J55:L55*R55:T55,""))*627.51</f>
        <v>28.566623796730937</v>
      </c>
      <c r="F55">
        <v>42.180066954090002</v>
      </c>
      <c r="G55">
        <f t="shared" si="0"/>
        <v>-13.613443157359065</v>
      </c>
      <c r="H55" s="12">
        <f t="shared" si="1"/>
        <v>13.613443157359065</v>
      </c>
      <c r="I55" s="12"/>
      <c r="J55" s="57">
        <f>B58</f>
        <v>-100.31735531699999</v>
      </c>
      <c r="K55" s="57">
        <f>B60</f>
        <v>-0.49743090859599998</v>
      </c>
      <c r="L55" s="57">
        <f>B57</f>
        <v>-100.769262451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-140.02994719399999</v>
      </c>
      <c r="D56" t="s">
        <v>178</v>
      </c>
      <c r="E56" s="11" cm="1">
        <f t="array" ref="E56">SUM(IF(J56:L56&lt;&gt;"",J56:L56*R56:T56,""))*627.51</f>
        <v>11.579864090731185</v>
      </c>
      <c r="F56">
        <v>18.000028968479999</v>
      </c>
      <c r="G56">
        <f t="shared" si="0"/>
        <v>-6.4201648777488138</v>
      </c>
      <c r="H56" s="12">
        <f t="shared" si="1"/>
        <v>6.4201648777488138</v>
      </c>
      <c r="I56" s="12"/>
      <c r="J56" s="57">
        <f>B60</f>
        <v>-0.49743090859599998</v>
      </c>
      <c r="K56" s="57">
        <f>B49</f>
        <v>-460.58246931299999</v>
      </c>
      <c r="L56" s="57">
        <f>B48</f>
        <v>-461.06144654899998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-100.769262451</v>
      </c>
      <c r="D57" t="s">
        <v>179</v>
      </c>
      <c r="E57" s="11" cm="1">
        <f t="array" ref="E57">SUM(IF(J57:L57&lt;&gt;"",J57:L57*R57:T57,""))*627.51</f>
        <v>11.579864090731185</v>
      </c>
      <c r="F57">
        <v>18.000028968479999</v>
      </c>
      <c r="G57">
        <f t="shared" si="0"/>
        <v>-6.4201648777488138</v>
      </c>
      <c r="H57" s="12">
        <f t="shared" si="1"/>
        <v>6.4201648777488138</v>
      </c>
      <c r="I57" s="12"/>
      <c r="J57" s="57">
        <f>B49</f>
        <v>-460.58246931299999</v>
      </c>
      <c r="K57" s="57">
        <f>B60</f>
        <v>-0.49743090859599998</v>
      </c>
      <c r="L57" s="57">
        <f>B48</f>
        <v>-461.06144654899998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-100.31735531699999</v>
      </c>
      <c r="D58" t="s">
        <v>180</v>
      </c>
      <c r="E58" s="11" cm="1">
        <f t="array" ref="E58">SUM(IF(J58:L58&lt;&gt;"",J58:L58*R58:T58,""))*627.51</f>
        <v>24.380867287511489</v>
      </c>
      <c r="F58">
        <v>30.380048256479999</v>
      </c>
      <c r="G58">
        <f t="shared" si="0"/>
        <v>-5.9991809689685098</v>
      </c>
      <c r="H58" s="12">
        <f t="shared" si="1"/>
        <v>5.9991809689685098</v>
      </c>
      <c r="I58" s="12"/>
      <c r="J58" s="57">
        <f>B60</f>
        <v>-0.49743090859599998</v>
      </c>
      <c r="K58" s="57">
        <f>B23</f>
        <v>-139.57136963799999</v>
      </c>
      <c r="L58" s="57">
        <f>B56</f>
        <v>-140.02994719399999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-100.31735531699999</v>
      </c>
      <c r="D59" t="s">
        <v>181</v>
      </c>
      <c r="E59" s="11" cm="1">
        <f t="array" ref="E59">SUM(IF(J59:L59&lt;&gt;"",J59:L59*R59:T59,""))*627.51</f>
        <v>34.177885488326154</v>
      </c>
      <c r="F59">
        <v>57.02009110473</v>
      </c>
      <c r="G59">
        <f t="shared" si="0"/>
        <v>-22.842205616403845</v>
      </c>
      <c r="H59" s="12">
        <f t="shared" si="1"/>
        <v>22.842205616403845</v>
      </c>
      <c r="I59" s="12"/>
      <c r="J59" s="57">
        <f>B58</f>
        <v>-100.31735531699999</v>
      </c>
      <c r="K59" s="57">
        <f>B25</f>
        <v>-39.7670577588</v>
      </c>
      <c r="L59" s="57">
        <f>B56</f>
        <v>-140.02994719399999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-0.49743090859599998</v>
      </c>
      <c r="D60" t="s">
        <v>182</v>
      </c>
      <c r="E60" s="11" cm="1">
        <f t="array" ref="E60">SUM(IF(J60:L60&lt;&gt;"",J60:L60*R60:T60,""))*627.51</f>
        <v>-6.2805175473431625</v>
      </c>
      <c r="F60">
        <v>2.2700036197799998</v>
      </c>
      <c r="G60">
        <f t="shared" si="0"/>
        <v>-8.5505211671231613</v>
      </c>
      <c r="H60" s="12">
        <f t="shared" si="1"/>
        <v>8.5505211671231613</v>
      </c>
      <c r="I60" s="12"/>
      <c r="J60" s="57">
        <f>B60</f>
        <v>-0.49743090859599998</v>
      </c>
      <c r="K60" s="57">
        <f>B37</f>
        <v>-199.31752912100001</v>
      </c>
      <c r="L60" s="57">
        <f>B55</f>
        <v>-199.82496866299999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-109.90437698700001</v>
      </c>
      <c r="D61" t="s">
        <v>146</v>
      </c>
      <c r="E61" s="11" cm="1">
        <f t="array" ref="E61">SUM(IF(J61:L61&lt;&gt;"",J61:L61*R61:T61,""))*627.51</f>
        <v>65.865137601887056</v>
      </c>
      <c r="F61">
        <v>105.80016830408999</v>
      </c>
      <c r="G61">
        <f t="shared" si="0"/>
        <v>-39.935030702202937</v>
      </c>
      <c r="H61" s="12">
        <f t="shared" si="1"/>
        <v>39.935030702202937</v>
      </c>
      <c r="I61" s="12"/>
      <c r="J61" s="57">
        <f>B58</f>
        <v>-100.31735531699999</v>
      </c>
      <c r="K61" s="57">
        <f>B43</f>
        <v>-99.612576035999993</v>
      </c>
      <c r="L61" s="57">
        <f>B55</f>
        <v>-199.82496866299999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-109.890046844</v>
      </c>
      <c r="D62" t="s">
        <v>147</v>
      </c>
      <c r="E62" s="11" cm="1">
        <f t="array" ref="E62">SUM(IF(J62:L62&lt;&gt;"",J62:L62*R62:T62,""))*627.51</f>
        <v>-9.3170979228061874</v>
      </c>
      <c r="F62">
        <v>6.7300108644600005</v>
      </c>
      <c r="G62">
        <f t="shared" si="0"/>
        <v>-16.04710878726619</v>
      </c>
      <c r="H62" s="12">
        <f t="shared" si="1"/>
        <v>16.04710878726619</v>
      </c>
      <c r="I62" s="12"/>
      <c r="J62" s="57">
        <f>B25</f>
        <v>-39.7670577588</v>
      </c>
      <c r="K62" s="57">
        <f>B32</f>
        <v>-559.64484516699997</v>
      </c>
      <c r="L62" s="57">
        <f>B24</f>
        <v>-599.42675065399999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-93.275910542399998</v>
      </c>
      <c r="D63" t="s">
        <v>148</v>
      </c>
      <c r="E63" s="11" cm="1">
        <f t="array" ref="E63">SUM(IF(J63:L63&lt;&gt;"",J63:L63*R63:T63,""))*627.51</f>
        <v>42.673431631346688</v>
      </c>
      <c r="F63">
        <v>59.160094105319999</v>
      </c>
      <c r="G63">
        <f t="shared" si="0"/>
        <v>-16.486662473973311</v>
      </c>
      <c r="H63" s="12">
        <f t="shared" si="1"/>
        <v>16.486662473973311</v>
      </c>
      <c r="I63" s="12"/>
      <c r="J63" s="57">
        <f>B23</f>
        <v>-139.57136963799999</v>
      </c>
      <c r="K63" s="57">
        <f>B33</f>
        <v>-459.92338540100002</v>
      </c>
      <c r="L63" s="57">
        <f>B24</f>
        <v>-599.42675065399999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-215.311361766</v>
      </c>
      <c r="D64" t="s">
        <v>149</v>
      </c>
      <c r="E64" s="11" cm="1">
        <f t="array" ref="E64">SUM(IF(J64:L64&lt;&gt;"",J64:L64*R64:T64,""))*627.51</f>
        <v>-27.905938349573663</v>
      </c>
      <c r="F64">
        <v>-0.34000060575000002</v>
      </c>
      <c r="G64">
        <f t="shared" si="0"/>
        <v>-27.565937743823664</v>
      </c>
      <c r="H64" s="12">
        <f t="shared" si="1"/>
        <v>27.565937743823664</v>
      </c>
      <c r="I64" s="12"/>
      <c r="J64" s="57">
        <f>B36</f>
        <v>-99.648522113799999</v>
      </c>
      <c r="K64" s="57">
        <f>B23</f>
        <v>-139.57136963799999</v>
      </c>
      <c r="L64" s="57">
        <f>B42</f>
        <v>-239.26436265800001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-215.233711097</v>
      </c>
      <c r="D65" t="s">
        <v>150</v>
      </c>
      <c r="E65" s="11" cm="1">
        <f t="array" ref="E65">SUM(IF(J65:L65&lt;&gt;"",J65:L65*R65:T65,""))*627.51</f>
        <v>-27.905938349573663</v>
      </c>
      <c r="F65">
        <v>-0.34000060575000002</v>
      </c>
      <c r="G65">
        <f t="shared" si="0"/>
        <v>-27.565937743823664</v>
      </c>
      <c r="H65" s="12">
        <f t="shared" si="1"/>
        <v>27.565937743823664</v>
      </c>
      <c r="I65" s="12"/>
      <c r="J65" s="57">
        <f>B23</f>
        <v>-139.57136963799999</v>
      </c>
      <c r="K65" s="57">
        <f>B36</f>
        <v>-99.648522113799999</v>
      </c>
      <c r="L65" s="57">
        <f>B42</f>
        <v>-239.26436265800001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-215.236664104</v>
      </c>
      <c r="D66" t="s">
        <v>151</v>
      </c>
      <c r="E66" s="11" cm="1">
        <f t="array" ref="E66">SUM(IF(J66:L66&lt;&gt;"",J66:L66*R66:T66,""))*627.51</f>
        <v>4.1584328412781053</v>
      </c>
      <c r="F66">
        <v>13.38002110653</v>
      </c>
      <c r="G66">
        <f t="shared" si="0"/>
        <v>-9.2215882652518957</v>
      </c>
      <c r="H66" s="12">
        <f t="shared" si="1"/>
        <v>9.2215882652518957</v>
      </c>
      <c r="I66" s="12"/>
      <c r="J66" s="57">
        <f>B41</f>
        <v>-239.27098953699999</v>
      </c>
      <c r="K66" s="57">
        <f>B42</f>
        <v>-239.26436265800001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-398.53939342899997</v>
      </c>
      <c r="D67" t="s">
        <v>152</v>
      </c>
      <c r="E67" s="11" cm="1">
        <f t="array" ref="E67">SUM(IF(J67:L67&lt;&gt;"",J67:L67*R67:T67,""))*627.51</f>
        <v>4.1584328412781053</v>
      </c>
      <c r="F67">
        <v>13.38002110653</v>
      </c>
      <c r="G67">
        <f t="shared" si="0"/>
        <v>-9.2215882652518957</v>
      </c>
      <c r="H67" s="12">
        <f t="shared" si="1"/>
        <v>9.2215882652518957</v>
      </c>
      <c r="I67" s="12"/>
      <c r="J67" s="57">
        <f>B41</f>
        <v>-239.27098953699999</v>
      </c>
      <c r="K67" s="57">
        <f>B42</f>
        <v>-239.26436265800001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-0.49743090859599998</v>
      </c>
      <c r="D68" t="s">
        <v>153</v>
      </c>
      <c r="E68" s="11" cm="1">
        <f t="array" ref="E68">SUM(IF(J68:L68&lt;&gt;"",J68:L68*R68:T68,""))*627.51</f>
        <v>-8.9165418490236803</v>
      </c>
      <c r="F68">
        <v>3.1000048216799998</v>
      </c>
      <c r="G68">
        <f t="shared" si="0"/>
        <v>-12.016546670703679</v>
      </c>
      <c r="H68" s="12">
        <f t="shared" si="1"/>
        <v>12.016546670703679</v>
      </c>
      <c r="I68" s="12"/>
      <c r="J68" s="57">
        <f>B29</f>
        <v>-460.037995271</v>
      </c>
      <c r="K68" s="57">
        <f>B22</f>
        <v>-499.83572764799999</v>
      </c>
      <c r="L68" s="57">
        <f>B31</f>
        <v>-959.88793232099999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-109.400796629</v>
      </c>
      <c r="D69" t="s">
        <v>154</v>
      </c>
      <c r="E69" s="11" cm="1">
        <f t="array" ref="E69">SUM(IF(J69:L69&lt;&gt;"",J69:L69*R69:T69,""))*627.51</f>
        <v>-8.9165418490236803</v>
      </c>
      <c r="F69">
        <v>3.1000048216799998</v>
      </c>
      <c r="G69">
        <f t="shared" si="0"/>
        <v>-12.016546670703679</v>
      </c>
      <c r="H69" s="12">
        <f t="shared" si="1"/>
        <v>12.016546670703679</v>
      </c>
      <c r="I69" s="12"/>
      <c r="J69" s="57">
        <f>B22</f>
        <v>-499.83572764799999</v>
      </c>
      <c r="K69" s="57">
        <f>B29</f>
        <v>-460.037995271</v>
      </c>
      <c r="L69" s="57">
        <f>B31</f>
        <v>-959.88793232099999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-184.48353164900001</v>
      </c>
      <c r="D70" t="s">
        <v>155</v>
      </c>
      <c r="E70" s="11" cm="1">
        <f t="array" ref="E70">SUM(IF(J70:L70&lt;&gt;"",J70:L70*R70:T70,""))*627.51</f>
        <v>4.4075461536939562</v>
      </c>
      <c r="F70">
        <v>13.410021104609999</v>
      </c>
      <c r="G70">
        <f t="shared" si="0"/>
        <v>-9.0024749509160422</v>
      </c>
      <c r="H70" s="12">
        <f t="shared" si="1"/>
        <v>9.0024749509160422</v>
      </c>
      <c r="I70" s="12"/>
      <c r="J70" s="57">
        <f>B30</f>
        <v>-959.89495618700005</v>
      </c>
      <c r="K70" s="57">
        <f>B31</f>
        <v>-959.88793232099999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-184.96243304000001</v>
      </c>
      <c r="D71" t="s">
        <v>157</v>
      </c>
      <c r="E71" s="11" cm="1">
        <f t="array" ref="E71">SUM(IF(J71:L71&lt;&gt;"",J71:L71*R71:T71,""))*627.51</f>
        <v>4.4075461536939562</v>
      </c>
      <c r="F71">
        <v>13.410021104609999</v>
      </c>
      <c r="G71">
        <f t="shared" si="0"/>
        <v>-9.0024749509160422</v>
      </c>
      <c r="H71" s="12">
        <f t="shared" si="1"/>
        <v>9.0024749509160422</v>
      </c>
      <c r="I71" s="12"/>
      <c r="J71" s="57">
        <f>B30</f>
        <v>-959.89495618700005</v>
      </c>
      <c r="K71" s="57">
        <f>B31</f>
        <v>-959.88793232099999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-55.143785981999997</v>
      </c>
      <c r="D72" t="s">
        <v>158</v>
      </c>
      <c r="E72" s="11" cm="1">
        <f t="array" ref="E72">SUM(IF(J72:L72&lt;&gt;"",J72:L72*R72:T72,""))*627.51</f>
        <v>-51.789985515760648</v>
      </c>
      <c r="F72">
        <v>-12.54001990527</v>
      </c>
      <c r="G72">
        <f t="shared" si="0"/>
        <v>-39.249965610490648</v>
      </c>
      <c r="H72" s="12">
        <f t="shared" si="1"/>
        <v>39.249965610490648</v>
      </c>
      <c r="I72" s="12"/>
      <c r="J72" s="57">
        <f>B36</f>
        <v>-99.648522113799999</v>
      </c>
      <c r="K72" s="57">
        <f>B22</f>
        <v>-499.83572764799999</v>
      </c>
      <c r="L72" s="57">
        <f>B40</f>
        <v>-599.56678228800001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-55.794811847299997</v>
      </c>
      <c r="D73" t="s">
        <v>159</v>
      </c>
      <c r="E73" s="11" cm="1">
        <f t="array" ref="E73">SUM(IF(J73:L73&lt;&gt;"",J73:L73*R73:T73,""))*627.51</f>
        <v>26.721020503679476</v>
      </c>
      <c r="F73">
        <v>20.110031970990001</v>
      </c>
      <c r="G73">
        <f t="shared" si="0"/>
        <v>6.6109885326894755</v>
      </c>
      <c r="H73" s="12">
        <f t="shared" si="1"/>
        <v>6.6109885326894755</v>
      </c>
      <c r="I73" s="12"/>
      <c r="J73" s="57">
        <f>B29</f>
        <v>-460.037995271</v>
      </c>
      <c r="K73" s="57">
        <f>B23</f>
        <v>-139.57136963799999</v>
      </c>
      <c r="L73" s="57">
        <f>B40</f>
        <v>-599.56678228800001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-56.468426537500001</v>
      </c>
      <c r="D74" t="s">
        <v>160</v>
      </c>
      <c r="E74" s="11" cm="1">
        <f t="array" ref="E74">SUM(IF(J74:L74&lt;&gt;"",J74:L74*R74:T74,""))*627.51</f>
        <v>-9.5865907519105917</v>
      </c>
      <c r="F74">
        <v>3.44000542743</v>
      </c>
      <c r="G74">
        <f t="shared" si="0"/>
        <v>-13.026596179340592</v>
      </c>
      <c r="H74" s="12">
        <f t="shared" si="1"/>
        <v>13.026596179340592</v>
      </c>
      <c r="I74" s="12"/>
      <c r="J74" s="57">
        <f>B38</f>
        <v>-599.55150509600003</v>
      </c>
      <c r="K74" s="57">
        <f>B40</f>
        <v>-599.56678228800001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-74.972395324000004</v>
      </c>
      <c r="D75" t="s">
        <v>161</v>
      </c>
      <c r="E75" s="11" cm="1">
        <f t="array" ref="E75">SUM(IF(J75:L75&lt;&gt;"",J75:L75*R75:T75,""))*627.51</f>
        <v>36.857054619049023</v>
      </c>
      <c r="F75">
        <v>29.4200470629</v>
      </c>
      <c r="G75">
        <f t="shared" si="0"/>
        <v>7.4370075561490232</v>
      </c>
      <c r="H75" s="12">
        <f t="shared" si="1"/>
        <v>7.4370075561490232</v>
      </c>
      <c r="I75" s="12"/>
      <c r="J75" s="57">
        <f>B39</f>
        <v>-599.625517694</v>
      </c>
      <c r="K75" s="57">
        <f>B40</f>
        <v>-599.56678228800001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-75.627992214499997</v>
      </c>
      <c r="D76" t="s">
        <v>162</v>
      </c>
      <c r="E76" s="11" cm="1">
        <f t="array" ref="E76">SUM(IF(J76:L76&lt;&gt;"",J76:L76*R76:T76,""))*627.51</f>
        <v>-23.407535838779417</v>
      </c>
      <c r="F76">
        <v>-2.4400036088999997</v>
      </c>
      <c r="G76">
        <f t="shared" si="0"/>
        <v>-20.967532229879417</v>
      </c>
      <c r="H76" s="12">
        <f t="shared" si="1"/>
        <v>20.967532229879417</v>
      </c>
      <c r="I76" s="12"/>
      <c r="J76" s="57">
        <f>B76</f>
        <v>-75.627992214499997</v>
      </c>
      <c r="K76" s="57">
        <f>B23</f>
        <v>-139.57136963799999</v>
      </c>
      <c r="L76" s="57">
        <f>B66</f>
        <v>-215.236664104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-75.6343349765</v>
      </c>
      <c r="D77" t="s">
        <v>163</v>
      </c>
      <c r="E77" s="11" cm="1">
        <f t="array" ref="E77">SUM(IF(J77:L77&lt;&gt;"",J77:L77*R77:T77,""))*627.51</f>
        <v>-14.129479015392189</v>
      </c>
      <c r="F77">
        <v>17.660028362729999</v>
      </c>
      <c r="G77">
        <f t="shared" si="0"/>
        <v>-31.789507378122188</v>
      </c>
      <c r="H77" s="12">
        <f t="shared" si="1"/>
        <v>31.789507378122188</v>
      </c>
      <c r="I77" s="12"/>
      <c r="J77" s="57">
        <f>B26</f>
        <v>-115.565625251</v>
      </c>
      <c r="K77" s="57">
        <f>B36</f>
        <v>-99.648522113799999</v>
      </c>
      <c r="L77" s="57">
        <f>B66</f>
        <v>-215.236664104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-75.6343349765</v>
      </c>
      <c r="D78" t="s">
        <v>164</v>
      </c>
      <c r="E78" s="11" cm="1">
        <f t="array" ref="E78">SUM(IF(J78:L78&lt;&gt;"",J78:L78*R78:T78,""))*627.51</f>
        <v>-1.8530414225713283</v>
      </c>
      <c r="F78">
        <v>10.96001749635</v>
      </c>
      <c r="G78">
        <f t="shared" si="0"/>
        <v>-12.813058918921328</v>
      </c>
      <c r="H78" s="12">
        <f t="shared" si="1"/>
        <v>12.813058918921328</v>
      </c>
      <c r="I78" s="12"/>
      <c r="J78" s="57">
        <f>B65</f>
        <v>-215.233711097</v>
      </c>
      <c r="K78" s="57">
        <f>B66</f>
        <v>-215.236664104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-342.31235734900002</v>
      </c>
      <c r="D79" t="s">
        <v>165</v>
      </c>
      <c r="E79" s="11" cm="1">
        <f t="array" ref="E79">SUM(IF(J79:L79&lt;&gt;"",J79:L79*R79:T79,""))*627.51</f>
        <v>46.873529881623448</v>
      </c>
      <c r="F79">
        <v>47.200075417949996</v>
      </c>
      <c r="G79">
        <f t="shared" si="0"/>
        <v>-0.32654553632654881</v>
      </c>
      <c r="H79" s="12">
        <f t="shared" si="1"/>
        <v>0.32654553632654881</v>
      </c>
      <c r="I79" s="12"/>
      <c r="J79" s="57">
        <f>B64</f>
        <v>-215.311361766</v>
      </c>
      <c r="K79" s="57">
        <f>B66</f>
        <v>-215.236664104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-342.94402371400002</v>
      </c>
      <c r="D80" t="s">
        <v>166</v>
      </c>
      <c r="E80" s="11" cm="1">
        <f t="array" ref="E80">SUM(IF(J80:L80&lt;&gt;"",J80:L80*R80:T80,""))*627.51</f>
        <v>5.1334670384279377</v>
      </c>
      <c r="F80">
        <v>14.360022926339999</v>
      </c>
      <c r="G80">
        <f t="shared" si="0"/>
        <v>-9.2265558879120615</v>
      </c>
      <c r="H80" s="12">
        <f t="shared" si="1"/>
        <v>9.2265558879120615</v>
      </c>
      <c r="I80" s="12"/>
      <c r="J80" s="57">
        <f>B60</f>
        <v>-0.49743090859599998</v>
      </c>
      <c r="K80" s="57">
        <f>B69</f>
        <v>-109.400796629</v>
      </c>
      <c r="L80" s="57">
        <f>B62</f>
        <v>-109.890046844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-461.082062936</v>
      </c>
      <c r="D81" t="s">
        <v>168</v>
      </c>
      <c r="E81" s="11" cm="1">
        <f t="array" ref="E81">SUM(IF(J81:L81&lt;&gt;"",J81:L81*R81:T81,""))*627.51</f>
        <v>8.9923080339358634</v>
      </c>
      <c r="F81">
        <v>10.610016891239999</v>
      </c>
      <c r="G81">
        <f t="shared" si="0"/>
        <v>-1.6177088573041356</v>
      </c>
      <c r="H81" s="12">
        <f t="shared" si="1"/>
        <v>1.6177088573041356</v>
      </c>
      <c r="I81" s="12"/>
      <c r="J81" s="57">
        <f>B61</f>
        <v>-109.90437698700001</v>
      </c>
      <c r="K81" s="57">
        <f>B62</f>
        <v>-109.890046844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-76.801165268099993</v>
      </c>
      <c r="D82" t="s">
        <v>169</v>
      </c>
      <c r="E82" s="11" cm="1">
        <f t="array" ref="E82">SUM(IF(J82:L82&lt;&gt;"",J82:L82*R82:T82,""))*627.51</f>
        <v>-2.2048620601921054</v>
      </c>
      <c r="F82">
        <v>3.1700048172000002</v>
      </c>
      <c r="G82">
        <f t="shared" si="0"/>
        <v>-5.3748668773921056</v>
      </c>
      <c r="H82" s="12">
        <f t="shared" si="1"/>
        <v>5.3748668773921056</v>
      </c>
      <c r="I82" s="12"/>
      <c r="J82" s="57">
        <f>B60</f>
        <v>-0.49743090859599998</v>
      </c>
      <c r="K82" s="57">
        <f>B35</f>
        <v>-113.179859744</v>
      </c>
      <c r="L82" s="57">
        <f>B54</f>
        <v>-113.680804321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-40.924485689400001</v>
      </c>
      <c r="D83" t="s">
        <v>170</v>
      </c>
      <c r="E83" s="11" cm="1">
        <f t="array" ref="E83">SUM(IF(J83:L83&lt;&gt;"",J83:L83*R83:T83,""))*627.51</f>
        <v>24.440840554262085</v>
      </c>
      <c r="F83">
        <v>22.68003619908</v>
      </c>
      <c r="G83">
        <f t="shared" si="0"/>
        <v>1.7608043551820849</v>
      </c>
      <c r="H83" s="12">
        <f t="shared" si="1"/>
        <v>1.7608043551820849</v>
      </c>
      <c r="I83" s="12"/>
      <c r="J83" s="57">
        <f>B53</f>
        <v>-113.719753247</v>
      </c>
      <c r="K83" s="57">
        <f>B54</f>
        <v>-113.680804321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-116.082361609</v>
      </c>
      <c r="D84" t="s">
        <v>171</v>
      </c>
      <c r="E84" s="11" cm="1">
        <f t="array" ref="E84">SUM(IF(J84:L84&lt;&gt;"",J84:L84*R84:T84,""))*627.51</f>
        <v>-0.74779827292584811</v>
      </c>
      <c r="F84">
        <v>1.7200049099999999</v>
      </c>
      <c r="G84">
        <f t="shared" ref="G84:G89" si="2">E84-F84</f>
        <v>-2.4678031829258478</v>
      </c>
      <c r="H84" s="12">
        <f t="shared" si="1"/>
        <v>2.4678031829258478</v>
      </c>
      <c r="I84" s="12"/>
      <c r="J84" s="57">
        <f>B60</f>
        <v>-0.49743090859599998</v>
      </c>
      <c r="K84" s="57">
        <f>B14</f>
        <v>-78.463604239199995</v>
      </c>
      <c r="L84" s="57">
        <f>B16</f>
        <v>-78.9622268392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-1.65297053092</v>
      </c>
      <c r="D85" t="s">
        <v>172</v>
      </c>
      <c r="E85" s="11" cm="1">
        <f t="array" ref="E85">SUM(IF(J85:L85&lt;&gt;"",J85:L85*R85:T85,""))*627.51</f>
        <v>41.549816931671188</v>
      </c>
      <c r="F85">
        <v>41.750066354099999</v>
      </c>
      <c r="G85">
        <f t="shared" si="2"/>
        <v>-0.20024942242881139</v>
      </c>
      <c r="H85" s="12">
        <f t="shared" ref="H85:H89" si="3">ABS(G85)</f>
        <v>0.20024942242881139</v>
      </c>
      <c r="I85" s="12"/>
      <c r="J85" s="57">
        <f>B15</f>
        <v>-79.028440631699993</v>
      </c>
      <c r="K85" s="57">
        <f>B16</f>
        <v>-78.9622268392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-132.12400203600001</v>
      </c>
      <c r="D86" t="s">
        <v>173</v>
      </c>
      <c r="E86" s="11" cm="1">
        <f t="array" ref="E86">SUM(IF(J86:L86&lt;&gt;"",J86:L86*R86:T86,""))*627.51</f>
        <v>-0.30842932263895162</v>
      </c>
      <c r="F86">
        <v>6.85001085678</v>
      </c>
      <c r="G86">
        <f t="shared" si="2"/>
        <v>-7.1584401794189514</v>
      </c>
      <c r="H86" s="12">
        <f t="shared" si="3"/>
        <v>7.1584401794189514</v>
      </c>
      <c r="I86" s="12"/>
      <c r="J86" s="57">
        <f>B25</f>
        <v>-39.7670577588</v>
      </c>
      <c r="K86" s="57">
        <f>B14</f>
        <v>-78.463604239199995</v>
      </c>
      <c r="L86" s="57">
        <f>B20</f>
        <v>-118.231153511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-500.36406021300002</v>
      </c>
      <c r="D87" t="s">
        <v>174</v>
      </c>
      <c r="E87" s="11" cm="1">
        <f t="array" ref="E87">SUM(IF(J87:L87&lt;&gt;"",J87:L87*R87:T87,""))*627.51</f>
        <v>32.555888353167809</v>
      </c>
      <c r="F87">
        <v>32.970052483289997</v>
      </c>
      <c r="G87">
        <f t="shared" si="2"/>
        <v>-0.41416413012218811</v>
      </c>
      <c r="H87" s="12">
        <f t="shared" si="3"/>
        <v>0.41416413012218811</v>
      </c>
      <c r="I87" s="12"/>
      <c r="J87" s="57">
        <f>B19</f>
        <v>-118.283034578</v>
      </c>
      <c r="K87" s="57">
        <f>B20</f>
        <v>-118.231153511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-155.34075877000001</v>
      </c>
      <c r="D88" t="s">
        <v>175</v>
      </c>
      <c r="E88" s="11" cm="1">
        <f t="array" ref="E88">SUM(IF(J88:L88&lt;&gt;"",J88:L88*R88:T88,""))*627.51</f>
        <v>48.468750788560698</v>
      </c>
      <c r="F88">
        <v>48.070076617289999</v>
      </c>
      <c r="G88">
        <f t="shared" si="2"/>
        <v>0.39867417127069871</v>
      </c>
      <c r="H88" s="12">
        <f t="shared" si="3"/>
        <v>0.39867417127069871</v>
      </c>
      <c r="I88" s="12"/>
      <c r="J88" s="57">
        <f>B51</f>
        <v>-93.304135635500003</v>
      </c>
      <c r="K88" s="57">
        <f>B52</f>
        <v>-93.226895829300005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-100.787461349</v>
      </c>
      <c r="D89" t="s">
        <v>176</v>
      </c>
      <c r="E89" s="11" cm="1">
        <f t="array" ref="E89">SUM(IF(J89:L89&lt;&gt;"",J89:L89*R89:T89,""))*627.51</f>
        <v>30.757222617376573</v>
      </c>
      <c r="F89">
        <v>32.820052492889999</v>
      </c>
      <c r="G89">
        <f t="shared" si="2"/>
        <v>-2.062829875513426</v>
      </c>
      <c r="H89" s="12">
        <f t="shared" si="3"/>
        <v>2.062829875513426</v>
      </c>
      <c r="I89" s="12"/>
      <c r="J89" s="57">
        <f>B63</f>
        <v>-93.275910542399998</v>
      </c>
      <c r="K89" s="57">
        <f>B52</f>
        <v>-93.226895829300005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-115.409961788</v>
      </c>
    </row>
    <row r="91" spans="1:20" ht="18" x14ac:dyDescent="0.2">
      <c r="A91" s="43" t="s">
        <v>98</v>
      </c>
      <c r="B91" s="5">
        <v>-343.44335823400002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-76.129255619899993</v>
      </c>
      <c r="D92" t="s">
        <v>30</v>
      </c>
      <c r="E92" s="61">
        <f>INDEX($B$14:$B$99,MATCH(D92,$A$14:$A$99,0))</f>
        <v>-78.9622268392</v>
      </c>
      <c r="G92">
        <v>5.6800000000000002E-3</v>
      </c>
      <c r="H92" s="11">
        <v>2.7296999999999998E-2</v>
      </c>
    </row>
    <row r="93" spans="1:20" x14ac:dyDescent="0.2">
      <c r="A93" s="43" t="s">
        <v>100</v>
      </c>
      <c r="B93" s="5">
        <v>-399.68170956400002</v>
      </c>
      <c r="D93" t="s">
        <v>34</v>
      </c>
      <c r="E93" s="61">
        <f t="shared" ref="E93:E125" si="4">INDEX($B$14:$B$99,MATCH(D93,$A$14:$A$99,0))</f>
        <v>-118.231153511</v>
      </c>
      <c r="G93">
        <v>5.2040000000000003E-3</v>
      </c>
      <c r="H93" s="11">
        <v>2.4316000000000001E-2</v>
      </c>
    </row>
    <row r="94" spans="1:20" x14ac:dyDescent="0.2">
      <c r="A94" s="43" t="s">
        <v>101</v>
      </c>
      <c r="B94" s="5">
        <v>-535.57175085300003</v>
      </c>
      <c r="D94" t="s">
        <v>27</v>
      </c>
      <c r="E94" s="61">
        <f t="shared" si="4"/>
        <v>-599.42675065399999</v>
      </c>
      <c r="G94">
        <v>6.8349999999999999E-3</v>
      </c>
      <c r="H94" s="11">
        <v>1.6889999999999999E-2</v>
      </c>
    </row>
    <row r="95" spans="1:20" x14ac:dyDescent="0.2">
      <c r="A95" s="43" t="s">
        <v>102</v>
      </c>
      <c r="B95" s="5">
        <v>-95.566898478200002</v>
      </c>
      <c r="D95" t="s">
        <v>43</v>
      </c>
      <c r="E95" s="61">
        <f t="shared" si="4"/>
        <v>-959.88793232099999</v>
      </c>
      <c r="G95">
        <v>4.1260000000000003E-3</v>
      </c>
      <c r="H95" s="11">
        <v>1.9837E-2</v>
      </c>
    </row>
    <row r="96" spans="1:20" x14ac:dyDescent="0.2">
      <c r="A96" s="43" t="s">
        <v>103</v>
      </c>
      <c r="B96" s="5">
        <v>-134.82452801700001</v>
      </c>
      <c r="D96" t="s">
        <v>52</v>
      </c>
      <c r="E96" s="61">
        <f t="shared" si="4"/>
        <v>-599.56678228800001</v>
      </c>
      <c r="G96">
        <v>5.568E-3</v>
      </c>
      <c r="H96" s="11">
        <v>1.8622E-2</v>
      </c>
    </row>
    <row r="97" spans="1:8" x14ac:dyDescent="0.2">
      <c r="A97" s="43" t="s">
        <v>104</v>
      </c>
      <c r="B97" s="5">
        <v>-135.48754959799999</v>
      </c>
      <c r="D97" t="s">
        <v>54</v>
      </c>
      <c r="E97" s="61">
        <f t="shared" si="4"/>
        <v>-239.26436265800001</v>
      </c>
      <c r="G97">
        <v>4.8580000000000003E-3</v>
      </c>
      <c r="H97" s="11">
        <v>1.5025999999999999E-2</v>
      </c>
    </row>
    <row r="98" spans="1:8" x14ac:dyDescent="0.2">
      <c r="A98" s="43" t="s">
        <v>105</v>
      </c>
      <c r="B98" s="5">
        <v>-96.2299707576</v>
      </c>
      <c r="D98" t="s">
        <v>59</v>
      </c>
      <c r="E98" s="61">
        <f t="shared" si="4"/>
        <v>-461.06144654899998</v>
      </c>
      <c r="G98">
        <v>4.2529999999999998E-3</v>
      </c>
      <c r="H98" s="11">
        <v>2.3650000000000001E-2</v>
      </c>
    </row>
    <row r="99" spans="1:8" x14ac:dyDescent="0.2">
      <c r="A99" s="43" t="s">
        <v>106</v>
      </c>
      <c r="B99" s="5">
        <v>-194.972086666</v>
      </c>
      <c r="D99" t="s">
        <v>63</v>
      </c>
      <c r="E99" s="61">
        <f t="shared" si="4"/>
        <v>-93.226895829300005</v>
      </c>
      <c r="G99">
        <v>1.8617999999999999E-2</v>
      </c>
      <c r="H99" s="11">
        <v>2.0629999999999999E-2</v>
      </c>
    </row>
    <row r="100" spans="1:8" x14ac:dyDescent="0.2">
      <c r="D100" t="s">
        <v>65</v>
      </c>
      <c r="E100" s="61">
        <f t="shared" si="4"/>
        <v>-113.680804321</v>
      </c>
      <c r="G100">
        <v>3.0089999999999999E-2</v>
      </c>
      <c r="H100" s="11">
        <v>3.2585000000000003E-2</v>
      </c>
    </row>
    <row r="101" spans="1:8" x14ac:dyDescent="0.2">
      <c r="D101" t="s">
        <v>25</v>
      </c>
      <c r="E101" s="61">
        <f t="shared" si="4"/>
        <v>-199.82496866299999</v>
      </c>
      <c r="G101">
        <v>1.6118E-2</v>
      </c>
      <c r="H101" s="11">
        <v>2.2352E-2</v>
      </c>
    </row>
    <row r="102" spans="1:8" x14ac:dyDescent="0.2">
      <c r="D102" t="s">
        <v>66</v>
      </c>
      <c r="E102" s="61">
        <f t="shared" si="4"/>
        <v>-140.02994719399999</v>
      </c>
      <c r="G102">
        <v>5.6940000000000003E-3</v>
      </c>
      <c r="H102" s="11">
        <v>2.6244E-2</v>
      </c>
    </row>
    <row r="103" spans="1:8" x14ac:dyDescent="0.2">
      <c r="D103" t="s">
        <v>67</v>
      </c>
      <c r="E103" s="61">
        <f t="shared" si="4"/>
        <v>-100.769262451</v>
      </c>
      <c r="G103">
        <v>1.4770999999999999E-2</v>
      </c>
      <c r="H103" s="11">
        <v>3.4383999999999998E-2</v>
      </c>
    </row>
    <row r="104" spans="1:8" x14ac:dyDescent="0.2">
      <c r="D104" t="s">
        <v>71</v>
      </c>
      <c r="E104" s="61">
        <f t="shared" si="4"/>
        <v>-109.890046844</v>
      </c>
      <c r="G104">
        <v>3.1607000000000003E-2</v>
      </c>
      <c r="H104" s="11">
        <v>4.4305999999999998E-2</v>
      </c>
    </row>
    <row r="105" spans="1:8" x14ac:dyDescent="0.2">
      <c r="D105" t="s">
        <v>75</v>
      </c>
      <c r="E105" s="61">
        <f t="shared" si="4"/>
        <v>-215.236664104</v>
      </c>
      <c r="G105">
        <v>7.0860000000000003E-3</v>
      </c>
      <c r="H105" s="11">
        <v>3.0172999999999998E-2</v>
      </c>
    </row>
    <row r="106" spans="1:8" x14ac:dyDescent="0.2">
      <c r="D106" t="s">
        <v>80</v>
      </c>
      <c r="E106" s="61">
        <f t="shared" si="4"/>
        <v>-184.96243304000001</v>
      </c>
      <c r="G106">
        <v>3.1447999999999997E-2</v>
      </c>
      <c r="H106" s="11">
        <v>3.4028000000000003E-2</v>
      </c>
    </row>
    <row r="107" spans="1:8" x14ac:dyDescent="0.2">
      <c r="D107" t="s">
        <v>89</v>
      </c>
      <c r="E107" s="61">
        <f t="shared" si="4"/>
        <v>-461.082062936</v>
      </c>
      <c r="G107">
        <v>2.2794999999999999E-2</v>
      </c>
      <c r="H107" s="11">
        <v>3.4077000000000003E-2</v>
      </c>
    </row>
    <row r="108" spans="1:8" x14ac:dyDescent="0.2">
      <c r="D108" t="s">
        <v>23</v>
      </c>
      <c r="E108" s="61">
        <f t="shared" si="4"/>
        <v>-76.801165268099993</v>
      </c>
      <c r="G108">
        <v>9.2230000000000003E-3</v>
      </c>
      <c r="H108" s="11">
        <v>3.0890000000000001E-2</v>
      </c>
    </row>
    <row r="109" spans="1:8" x14ac:dyDescent="0.2">
      <c r="D109" t="s">
        <v>90</v>
      </c>
      <c r="E109" s="61">
        <f t="shared" si="4"/>
        <v>-40.924485689400001</v>
      </c>
      <c r="G109">
        <v>4.2719999999999998E-3</v>
      </c>
      <c r="H109" s="11">
        <v>1.9109000000000001E-2</v>
      </c>
    </row>
    <row r="110" spans="1:8" x14ac:dyDescent="0.2">
      <c r="D110" t="s">
        <v>91</v>
      </c>
      <c r="E110" s="61">
        <f t="shared" si="4"/>
        <v>-116.082361609</v>
      </c>
      <c r="G110">
        <v>6.1529999999999996E-3</v>
      </c>
      <c r="H110" s="11">
        <v>4.3069000000000003E-2</v>
      </c>
    </row>
    <row r="111" spans="1:8" x14ac:dyDescent="0.2">
      <c r="D111" t="s">
        <v>92</v>
      </c>
      <c r="E111" s="61">
        <f t="shared" si="4"/>
        <v>-1.65297053092</v>
      </c>
      <c r="G111">
        <v>2.1210000000000001E-3</v>
      </c>
      <c r="H111" s="11">
        <v>1.4859000000000001E-2</v>
      </c>
    </row>
    <row r="112" spans="1:8" x14ac:dyDescent="0.2">
      <c r="D112" t="s">
        <v>93</v>
      </c>
      <c r="E112" s="61">
        <f t="shared" si="4"/>
        <v>-132.12400203600001</v>
      </c>
      <c r="G112">
        <v>7.4739999999999997E-3</v>
      </c>
      <c r="H112" s="11">
        <v>2.2082999999999998E-2</v>
      </c>
    </row>
    <row r="113" spans="4:8" x14ac:dyDescent="0.2">
      <c r="D113" t="s">
        <v>94</v>
      </c>
      <c r="E113" s="61">
        <f t="shared" si="4"/>
        <v>-500.36406021300002</v>
      </c>
      <c r="G113">
        <v>5.594E-3</v>
      </c>
      <c r="H113" s="11">
        <v>1.7342E-2</v>
      </c>
    </row>
    <row r="114" spans="4:8" x14ac:dyDescent="0.2">
      <c r="D114" t="s">
        <v>95</v>
      </c>
      <c r="E114" s="61">
        <f t="shared" si="4"/>
        <v>-155.34075877000001</v>
      </c>
      <c r="G114">
        <v>4.9760000000000004E-3</v>
      </c>
      <c r="H114" s="11">
        <v>1.7222999999999999E-2</v>
      </c>
    </row>
    <row r="115" spans="4:8" x14ac:dyDescent="0.2">
      <c r="D115" t="s">
        <v>96</v>
      </c>
      <c r="E115" s="61">
        <f t="shared" si="4"/>
        <v>-100.787461349</v>
      </c>
      <c r="G115">
        <v>9.9880000000000004E-3</v>
      </c>
      <c r="H115" s="11">
        <v>3.3730000000000003E-2</v>
      </c>
    </row>
    <row r="116" spans="4:8" x14ac:dyDescent="0.2">
      <c r="D116" t="s">
        <v>97</v>
      </c>
      <c r="E116" s="61">
        <f t="shared" si="4"/>
        <v>-115.409961788</v>
      </c>
      <c r="G116">
        <v>4.5250000000000004E-3</v>
      </c>
      <c r="H116" s="11">
        <v>2.4257000000000001E-2</v>
      </c>
    </row>
    <row r="117" spans="4:8" x14ac:dyDescent="0.2">
      <c r="D117" t="s">
        <v>98</v>
      </c>
      <c r="E117" s="61">
        <f t="shared" si="4"/>
        <v>-343.44335823400002</v>
      </c>
      <c r="G117">
        <v>6.0679999999999996E-3</v>
      </c>
      <c r="H117" s="11">
        <v>3.4671E-2</v>
      </c>
    </row>
    <row r="118" spans="4:8" x14ac:dyDescent="0.2">
      <c r="D118" t="s">
        <v>99</v>
      </c>
      <c r="E118" s="61">
        <f t="shared" si="4"/>
        <v>-76.129255619899993</v>
      </c>
      <c r="G118">
        <v>4.0870000000000004E-3</v>
      </c>
      <c r="H118" s="11">
        <v>1.6709000000000002E-2</v>
      </c>
    </row>
    <row r="119" spans="4:8" x14ac:dyDescent="0.2">
      <c r="D119" t="s">
        <v>100</v>
      </c>
      <c r="E119" s="61">
        <f t="shared" si="4"/>
        <v>-399.68170956400002</v>
      </c>
      <c r="G119">
        <v>7.8960000000000002E-3</v>
      </c>
      <c r="H119" s="11">
        <v>2.4368999999999998E-2</v>
      </c>
    </row>
    <row r="120" spans="4:8" x14ac:dyDescent="0.2">
      <c r="D120" t="s">
        <v>101</v>
      </c>
      <c r="E120" s="61">
        <f t="shared" si="4"/>
        <v>-535.57175085300003</v>
      </c>
      <c r="G120">
        <v>1.0465E-2</v>
      </c>
      <c r="H120" s="11">
        <v>3.6823000000000002E-2</v>
      </c>
    </row>
    <row r="121" spans="4:8" x14ac:dyDescent="0.2">
      <c r="D121" t="s">
        <v>102</v>
      </c>
      <c r="E121" s="61">
        <f t="shared" si="4"/>
        <v>-95.566898478200002</v>
      </c>
      <c r="G121">
        <v>5.633E-3</v>
      </c>
      <c r="H121" s="11">
        <v>3.6325999999999997E-2</v>
      </c>
    </row>
    <row r="122" spans="4:8" x14ac:dyDescent="0.2">
      <c r="D122" t="s">
        <v>103</v>
      </c>
      <c r="E122" s="61">
        <f t="shared" si="4"/>
        <v>-134.82452801700001</v>
      </c>
      <c r="G122">
        <v>5.0629999999999998E-3</v>
      </c>
      <c r="H122" s="11">
        <v>3.4891999999999999E-2</v>
      </c>
    </row>
    <row r="123" spans="4:8" x14ac:dyDescent="0.2">
      <c r="D123" t="s">
        <v>104</v>
      </c>
      <c r="E123" s="61">
        <f t="shared" si="4"/>
        <v>-135.48754959799999</v>
      </c>
      <c r="G123">
        <v>4.4759999999999999E-3</v>
      </c>
      <c r="H123" s="11">
        <v>3.4193000000000001E-2</v>
      </c>
    </row>
    <row r="124" spans="4:8" x14ac:dyDescent="0.2">
      <c r="D124" t="s">
        <v>105</v>
      </c>
      <c r="E124" s="61">
        <f t="shared" si="4"/>
        <v>-96.2299707576</v>
      </c>
      <c r="G124">
        <v>5.2379999999999996E-3</v>
      </c>
      <c r="H124" s="11">
        <v>3.5767E-2</v>
      </c>
    </row>
    <row r="125" spans="4:8" x14ac:dyDescent="0.2">
      <c r="D125" t="s">
        <v>106</v>
      </c>
      <c r="E125" s="61">
        <f t="shared" si="4"/>
        <v>-194.972086666</v>
      </c>
      <c r="G125">
        <v>4.2059999999999997E-3</v>
      </c>
      <c r="H125" s="11">
        <v>1.8030999999999998E-2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62"/>
      <c r="F1005" s="62"/>
      <c r="G1005" s="62"/>
      <c r="H1005" s="62"/>
      <c r="I1005" s="62"/>
      <c r="J1005" s="62"/>
      <c r="K1005" s="31"/>
      <c r="L1005" s="62"/>
      <c r="M1005" s="62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9D92-54D6-B74E-B663-9839C3331ABA}">
  <dimension ref="A1:CA1039"/>
  <sheetViews>
    <sheetView zoomScale="92" zoomScaleNormal="150" workbookViewId="0">
      <pane ySplit="8" topLeftCell="A9" activePane="bottomLeft" state="frozen"/>
      <selection activeCell="D8" sqref="D8"/>
      <selection pane="bottomLeft" activeCell="E92" sqref="E92:H12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9.09</v>
      </c>
      <c r="C5" s="48" cm="1">
        <f t="array" ref="C5">ROUND((AVERAGE(IF(ISNUMBER(G14:G89),G14:G89,""))),2)</f>
        <v>-8.3699999999999992</v>
      </c>
      <c r="D5" s="49" cm="1">
        <f t="array" ref="D5">ROUND((SQRT(AVERAGE(IF(ISNUMBER(G14:G89),G14:G89^2,"")))),2)</f>
        <v>11.49</v>
      </c>
      <c r="E5" s="48" cm="1">
        <f t="array" ref="E5">ROUND((MAX(IF(ISNUMBER(G14:G89),ABS(G14:G89),""))),2)</f>
        <v>35.07</v>
      </c>
      <c r="F5" s="49">
        <f t="array" ref="F5">ROUND((MIN(IF(ISNUMBER(G14:G89),ABS(G14:G89),""))),2)</f>
        <v>0.56999999999999995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7.67</v>
      </c>
      <c r="C6" s="50" cm="1">
        <f t="array" ref="C6">ROUND((AVERAGE(IF(ISNUMBER(G14:G51),G14:G51,""))),2)</f>
        <v>-7.67</v>
      </c>
      <c r="D6" s="51" cm="1">
        <f t="array" ref="D6">ROUND((SQRT(AVERAGE(IF(ISNUMBER(G14:G51),G14:G51^2,"")))),2)</f>
        <v>8.44</v>
      </c>
      <c r="E6" s="50" cm="1">
        <f t="array" ref="E6">ROUND((MAX(IF(ISNUMBER(G14:G51),ABS(G14:G51),""))),2)</f>
        <v>14.8</v>
      </c>
      <c r="F6" s="52">
        <f t="array" ref="F6">ROUND((MIN(IF(ISNUMBER(G14:G51),ABS(G14:G51),""))),2)</f>
        <v>2.99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10.52</v>
      </c>
      <c r="C7" s="53" cm="1">
        <f t="array" ref="C7">ROUND((AVERAGE(IF(ISNUMBER(G52:G89),G52:G89,""))),2)</f>
        <v>-9.08</v>
      </c>
      <c r="D7" s="54" cm="1">
        <f t="array" ref="D7">ROUND((SQRT(AVERAGE(IF(ISNUMBER(G52:G89),G52:G89^2,"")))),2)</f>
        <v>13.89</v>
      </c>
      <c r="E7" s="53" cm="1">
        <f t="array" ref="E7">ROUND((MAX(IF(ISNUMBER(G52:G89),ABS(G52:G89),""))),2)</f>
        <v>35.07</v>
      </c>
      <c r="F7" s="55">
        <f t="array" ref="F7">ROUND((MIN(IF(ISNUMBER(G52:G89),ABS(G52:G89),""))),2)</f>
        <v>0.56999999999999995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/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193</v>
      </c>
      <c r="C10" s="26"/>
      <c r="D10" s="26">
        <f>H14</f>
        <v>6.0526350651000724</v>
      </c>
      <c r="E10" s="26">
        <f>H23</f>
        <v>4.7059679198270565</v>
      </c>
      <c r="F10" s="26">
        <f>H24</f>
        <v>11.802437121162486</v>
      </c>
      <c r="G10" s="12">
        <f>H25</f>
        <v>14.741712472707603</v>
      </c>
      <c r="H10" s="26">
        <f>H26</f>
        <v>9.2293663771832364</v>
      </c>
      <c r="I10" s="26"/>
      <c r="J10" s="26">
        <f>H27</f>
        <v>3.4452318954510064</v>
      </c>
      <c r="K10" s="26">
        <f>H28</f>
        <v>6.2760624120803055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-78.469280832600006</v>
      </c>
      <c r="D14" t="s">
        <v>107</v>
      </c>
      <c r="E14" s="11" cm="1">
        <f t="array" ref="E14">SUM(IF(J14:L14&lt;&gt;"",J14:L14*R14:T14,""))*627.51</f>
        <v>-0.35262601725007242</v>
      </c>
      <c r="F14">
        <v>5.7000090478500001</v>
      </c>
      <c r="G14">
        <f t="shared" ref="G14:G83" si="0">E14-F14</f>
        <v>-6.0526350651000724</v>
      </c>
      <c r="H14" s="12">
        <f>ABS(G14)</f>
        <v>6.0526350651000724</v>
      </c>
      <c r="I14" s="56"/>
      <c r="J14" s="57">
        <f>B68</f>
        <v>-0.498101882143</v>
      </c>
      <c r="K14" s="57">
        <f>B50</f>
        <v>-460.59849222299999</v>
      </c>
      <c r="L14" s="57">
        <f>B81</f>
        <v>-461.09715605000002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-79.036756253999997</v>
      </c>
      <c r="D15" t="s">
        <v>118</v>
      </c>
      <c r="E15" s="11" cm="1">
        <f t="array" ref="E15">SUM(IF(J15:L15&lt;&gt;"",J15:L15*R15:T15,""))*627.51</f>
        <v>3.4577208065455807</v>
      </c>
      <c r="F15">
        <v>7.8600126746700001</v>
      </c>
      <c r="G15">
        <f t="shared" si="0"/>
        <v>-4.4022918681244194</v>
      </c>
      <c r="H15" s="12">
        <f t="shared" ref="H15:H84" si="1">ABS(G15)</f>
        <v>4.4022918681244194</v>
      </c>
      <c r="I15" s="12"/>
      <c r="J15" s="57">
        <f>B45</f>
        <v>-1.16270797823</v>
      </c>
      <c r="K15" s="57">
        <f>B34</f>
        <v>-459.93995829599999</v>
      </c>
      <c r="L15" s="57">
        <f>B81</f>
        <v>-461.09715605000002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-78.967905450200007</v>
      </c>
      <c r="D16" t="s">
        <v>129</v>
      </c>
      <c r="E16" s="11" cm="1">
        <f t="array" ref="E16">SUM(IF(J16:L16&lt;&gt;"",J16:L16*R16:T16,""))*627.51</f>
        <v>-0.55049461210937767</v>
      </c>
      <c r="F16">
        <v>4.9000078440300001</v>
      </c>
      <c r="G16">
        <f t="shared" si="0"/>
        <v>-5.450502456139378</v>
      </c>
      <c r="H16" s="12">
        <f t="shared" si="1"/>
        <v>5.450502456139378</v>
      </c>
      <c r="I16" s="12"/>
      <c r="J16" s="57">
        <f>B78</f>
        <v>-75.637019625299999</v>
      </c>
      <c r="K16" s="57">
        <f>B45</f>
        <v>-1.16270797823</v>
      </c>
      <c r="L16" s="57">
        <f>B82</f>
        <v>-76.800604871800005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-79.036779539199998</v>
      </c>
      <c r="D17" t="s">
        <v>139</v>
      </c>
      <c r="E17" s="11" cm="1">
        <f t="array" ref="E17">SUM(IF(J17:L17&lt;&gt;"",J17:L17*R17:T17,""))*627.51</f>
        <v>11.779807506005112</v>
      </c>
      <c r="F17">
        <v>21.200033783759999</v>
      </c>
      <c r="G17">
        <f t="shared" si="0"/>
        <v>-9.4202262777548871</v>
      </c>
      <c r="H17" s="12">
        <f t="shared" si="1"/>
        <v>9.4202262777548871</v>
      </c>
      <c r="I17" s="12"/>
      <c r="J17" s="57">
        <f>B46</f>
        <v>-76.321275292099998</v>
      </c>
      <c r="K17" s="57">
        <f>B68</f>
        <v>-0.498101882143</v>
      </c>
      <c r="L17" s="57">
        <f>B82</f>
        <v>-76.800604871800005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-79.705138964</v>
      </c>
      <c r="D18" t="s">
        <v>140</v>
      </c>
      <c r="E18" s="11" cm="1">
        <f t="array" ref="E18">SUM(IF(J18:L18&lt;&gt;"",J18:L18*R18:T18,""))*627.51</f>
        <v>4.0721019796004008</v>
      </c>
      <c r="F18">
        <v>12.10001930592</v>
      </c>
      <c r="G18">
        <f t="shared" si="0"/>
        <v>-8.0279173263195993</v>
      </c>
      <c r="H18" s="12">
        <f t="shared" si="1"/>
        <v>8.0279173263195993</v>
      </c>
      <c r="I18" s="12"/>
      <c r="J18" s="57">
        <f>B27</f>
        <v>-39.772094365800001</v>
      </c>
      <c r="K18" s="57">
        <f>B45</f>
        <v>-1.16270797823</v>
      </c>
      <c r="L18" s="57">
        <f>B83</f>
        <v>-40.928313041899997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-118.294948328</v>
      </c>
      <c r="D19" t="s">
        <v>141</v>
      </c>
      <c r="E19" s="11" cm="1">
        <f t="array" ref="E19">SUM(IF(J19:L19&lt;&gt;"",J19:L19*R19:T19,""))*627.51</f>
        <v>11.405898707146978</v>
      </c>
      <c r="F19">
        <v>15.3000241212</v>
      </c>
      <c r="G19">
        <f t="shared" si="0"/>
        <v>-3.8941254140530219</v>
      </c>
      <c r="H19" s="12">
        <f t="shared" si="1"/>
        <v>3.8941254140530219</v>
      </c>
      <c r="I19" s="12"/>
      <c r="J19" s="57">
        <f>B28</f>
        <v>-40.448387601100002</v>
      </c>
      <c r="K19" s="57">
        <f>B68</f>
        <v>-0.498101882143</v>
      </c>
      <c r="L19" s="57">
        <f>B83</f>
        <v>-40.928313041899997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-118.239943209</v>
      </c>
      <c r="D20" t="s">
        <v>142</v>
      </c>
      <c r="E20" s="11" cm="1">
        <f t="array" ref="E20">SUM(IF(J20:L20&lt;&gt;"",J20:L20*R20:T20,""))*627.51</f>
        <v>0.10638453134476904</v>
      </c>
      <c r="F20">
        <v>6.50001025167</v>
      </c>
      <c r="G20">
        <f t="shared" si="0"/>
        <v>-6.3936257203252307</v>
      </c>
      <c r="H20" s="12">
        <f t="shared" si="1"/>
        <v>6.3936257203252307</v>
      </c>
      <c r="I20" s="12"/>
      <c r="J20" s="57">
        <f>B78</f>
        <v>-75.637019625299999</v>
      </c>
      <c r="K20" s="57">
        <f>B28</f>
        <v>-40.448387601100002</v>
      </c>
      <c r="L20" s="57">
        <f>B84</f>
        <v>-116.08523769200001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-195.03478452799999</v>
      </c>
      <c r="D21" t="s">
        <v>143</v>
      </c>
      <c r="E21" s="11" cm="1">
        <f t="array" ref="E21">SUM(IF(J21:L21&lt;&gt;"",J21:L21*R21:T21,""))*627.51</f>
        <v>5.1028899219037633</v>
      </c>
      <c r="F21">
        <v>19.60003137612</v>
      </c>
      <c r="G21">
        <f t="shared" si="0"/>
        <v>-14.497141454216237</v>
      </c>
      <c r="H21" s="12">
        <f t="shared" si="1"/>
        <v>14.497141454216237</v>
      </c>
      <c r="I21" s="12"/>
      <c r="J21" s="57">
        <f>B46</f>
        <v>-76.321275292099998</v>
      </c>
      <c r="K21" s="57">
        <f>B27</f>
        <v>-39.772094365800001</v>
      </c>
      <c r="L21" s="57">
        <f>B84</f>
        <v>-116.08523769200001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-499.85507762399999</v>
      </c>
      <c r="D22" t="s">
        <v>144</v>
      </c>
      <c r="E22" s="11" cm="1">
        <f t="array" ref="E22">SUM(IF(J22:L22&lt;&gt;"",J22:L22*R22:T22,""))*627.51</f>
        <v>4.8940471535229442</v>
      </c>
      <c r="F22">
        <v>9.6000150733500007</v>
      </c>
      <c r="G22">
        <f t="shared" si="0"/>
        <v>-4.7059679198270565</v>
      </c>
      <c r="H22" s="12">
        <f t="shared" si="1"/>
        <v>4.7059679198270565</v>
      </c>
      <c r="I22" s="12"/>
      <c r="J22" s="57">
        <f>B68</f>
        <v>-0.498101882143</v>
      </c>
      <c r="K22" s="57">
        <f>B45</f>
        <v>-1.16270797823</v>
      </c>
      <c r="L22" s="57">
        <f>B85</f>
        <v>-1.6530107063299999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-139.575714963</v>
      </c>
      <c r="D23" t="s">
        <v>108</v>
      </c>
      <c r="E23" s="11" cm="1">
        <f t="array" ref="E23">SUM(IF(J23:L23&lt;&gt;"",J23:L23*R23:T23,""))*627.51</f>
        <v>4.8940471535229442</v>
      </c>
      <c r="F23">
        <v>9.6000150733500007</v>
      </c>
      <c r="G23">
        <f t="shared" si="0"/>
        <v>-4.7059679198270565</v>
      </c>
      <c r="H23" s="12">
        <f t="shared" si="1"/>
        <v>4.7059679198270565</v>
      </c>
      <c r="I23" s="12"/>
      <c r="J23" s="57">
        <f>B68</f>
        <v>-0.498101882143</v>
      </c>
      <c r="K23" s="57">
        <f>B45</f>
        <v>-1.16270797823</v>
      </c>
      <c r="L23" s="57">
        <f>B85</f>
        <v>-1.6530107063299999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-599.44040835299995</v>
      </c>
      <c r="D24" t="s">
        <v>109</v>
      </c>
      <c r="E24" s="11" cm="1">
        <f t="array" ref="E24">SUM(IF(J24:L24&lt;&gt;"",J24:L24*R24:T24,""))*627.51</f>
        <v>-8.8024322930824859</v>
      </c>
      <c r="F24">
        <v>3.0000048280800002</v>
      </c>
      <c r="G24">
        <f t="shared" si="0"/>
        <v>-11.802437121162486</v>
      </c>
      <c r="H24" s="12">
        <f t="shared" si="1"/>
        <v>11.802437121162486</v>
      </c>
      <c r="I24" s="12"/>
      <c r="J24" s="57">
        <f>B78</f>
        <v>-75.637019625299999</v>
      </c>
      <c r="K24" s="57">
        <f>B74</f>
        <v>-56.471411757699997</v>
      </c>
      <c r="L24" s="57">
        <f>B86</f>
        <v>-132.12245894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-39.772094365800001</v>
      </c>
      <c r="D25" t="s">
        <v>110</v>
      </c>
      <c r="E25" s="11" cm="1">
        <f t="array" ref="E25">SUM(IF(J25:L25&lt;&gt;"",J25:L25*R25:T25,""))*627.51</f>
        <v>-2.0416919501676021</v>
      </c>
      <c r="F25">
        <v>12.700020522540001</v>
      </c>
      <c r="G25">
        <f t="shared" si="0"/>
        <v>-14.741712472707603</v>
      </c>
      <c r="H25" s="12">
        <f t="shared" si="1"/>
        <v>14.741712472707603</v>
      </c>
      <c r="I25" s="12"/>
      <c r="J25" s="57">
        <f>B46</f>
        <v>-76.321275292099998</v>
      </c>
      <c r="K25" s="57">
        <f>B73</f>
        <v>-55.797930007399998</v>
      </c>
      <c r="L25" s="57">
        <f>B86</f>
        <v>-132.12245894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-115.569970109</v>
      </c>
      <c r="D26" t="s">
        <v>111</v>
      </c>
      <c r="E26" s="11" cm="1">
        <f t="array" ref="E26">SUM(IF(J26:L26&lt;&gt;"",J26:L26*R26:T26,""))*627.51</f>
        <v>-7.5293639759432365</v>
      </c>
      <c r="F26">
        <v>1.7000024012399999</v>
      </c>
      <c r="G26">
        <f t="shared" si="0"/>
        <v>-9.2293663771832364</v>
      </c>
      <c r="H26" s="12">
        <f t="shared" si="1"/>
        <v>9.2293663771832364</v>
      </c>
      <c r="I26" s="12"/>
      <c r="J26" s="57">
        <f>B50</f>
        <v>-460.59849222299999</v>
      </c>
      <c r="K26" s="57">
        <f>B27</f>
        <v>-39.772094365800001</v>
      </c>
      <c r="L26" s="57">
        <f>B87</f>
        <v>-500.38258538399998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-39.772094365800001</v>
      </c>
      <c r="D27" t="s">
        <v>112</v>
      </c>
      <c r="E27" s="11" cm="1">
        <f t="array" ref="E27">SUM(IF(J27:L27&lt;&gt;"",J27:L27*R27:T27,""))*627.51</f>
        <v>3.6147795753989937</v>
      </c>
      <c r="F27">
        <v>7.0600114708500001</v>
      </c>
      <c r="G27">
        <f t="shared" si="0"/>
        <v>-3.4452318954510064</v>
      </c>
      <c r="H27" s="12">
        <f t="shared" si="1"/>
        <v>3.4452318954510064</v>
      </c>
      <c r="I27" s="12"/>
      <c r="J27" s="57">
        <f>B34</f>
        <v>-459.93995829599999</v>
      </c>
      <c r="K27" s="57">
        <f>B28</f>
        <v>-40.448387601100002</v>
      </c>
      <c r="L27" s="57">
        <f>B87</f>
        <v>-500.38258538399998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-40.448387601100002</v>
      </c>
      <c r="D28" t="s">
        <v>113</v>
      </c>
      <c r="E28" s="11" cm="1">
        <f t="array" ref="E28">SUM(IF(J28:L28&lt;&gt;"",J28:L28*R28:T28,""))*627.51</f>
        <v>-3.0760575968003052</v>
      </c>
      <c r="F28">
        <v>3.2000048152799998</v>
      </c>
      <c r="G28">
        <f t="shared" si="0"/>
        <v>-6.2760624120803055</v>
      </c>
      <c r="H28" s="12">
        <f t="shared" si="1"/>
        <v>6.2760624120803055</v>
      </c>
      <c r="I28" s="12"/>
      <c r="J28" s="57">
        <f>B78</f>
        <v>-75.637019625299999</v>
      </c>
      <c r="K28" s="57">
        <f>B18</f>
        <v>-79.705138964</v>
      </c>
      <c r="L28" s="57">
        <f>B88</f>
        <v>-155.34706059499999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-460.05521656399998</v>
      </c>
      <c r="D29" t="s">
        <v>114</v>
      </c>
      <c r="E29" s="11" cm="1">
        <f t="array" ref="E29">SUM(IF(J29:L29&lt;&gt;"",J29:L29*R29:T29,""))*627.51</f>
        <v>6.898993220617573</v>
      </c>
      <c r="F29">
        <v>19.900031984430001</v>
      </c>
      <c r="G29">
        <f t="shared" si="0"/>
        <v>-13.001038763812428</v>
      </c>
      <c r="H29" s="12">
        <f t="shared" si="1"/>
        <v>13.001038763812428</v>
      </c>
      <c r="I29" s="12"/>
      <c r="J29" s="57">
        <f>B46</f>
        <v>-76.321275292099998</v>
      </c>
      <c r="K29" s="57">
        <f>B17</f>
        <v>-79.036779539199998</v>
      </c>
      <c r="L29" s="57">
        <f>B88</f>
        <v>-155.34706059499999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-959.93066605599995</v>
      </c>
      <c r="D30" t="s">
        <v>115</v>
      </c>
      <c r="E30" s="11" cm="1">
        <f t="array" ref="E30">SUM(IF(J30:L30&lt;&gt;"",J30:L30*R30:T30,""))*627.51</f>
        <v>-5.2624552166677967</v>
      </c>
      <c r="F30">
        <v>1.4200024191599998</v>
      </c>
      <c r="G30">
        <f t="shared" si="0"/>
        <v>-6.6824576358277969</v>
      </c>
      <c r="H30" s="12">
        <f t="shared" si="1"/>
        <v>6.6824576358277969</v>
      </c>
      <c r="I30" s="12"/>
      <c r="J30" s="57">
        <f>B44</f>
        <v>-99.6169271256</v>
      </c>
      <c r="K30" s="57">
        <f>B45</f>
        <v>-1.16270797823</v>
      </c>
      <c r="L30" s="57">
        <f>B89</f>
        <v>-100.788021353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-959.920914068</v>
      </c>
      <c r="D31" t="s">
        <v>116</v>
      </c>
      <c r="E31" s="11" cm="1">
        <f t="array" ref="E31">SUM(IF(J31:L31&lt;&gt;"",J31:L31*R31:T31,""))*627.51</f>
        <v>18.6024305005858</v>
      </c>
      <c r="F31">
        <v>33.40005308328</v>
      </c>
      <c r="G31">
        <f t="shared" si="0"/>
        <v>-14.797622582694199</v>
      </c>
      <c r="H31" s="12">
        <f t="shared" si="1"/>
        <v>14.797622582694199</v>
      </c>
      <c r="I31" s="12"/>
      <c r="J31" s="57">
        <f>B59</f>
        <v>-100.319564306</v>
      </c>
      <c r="K31" s="57">
        <f>B68</f>
        <v>-0.498101882143</v>
      </c>
      <c r="L31" s="57">
        <f>B89</f>
        <v>-100.788021353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-559.65827728399995</v>
      </c>
      <c r="D32" t="s">
        <v>117</v>
      </c>
      <c r="E32" s="11" cm="1">
        <f t="array" ref="E32">SUM(IF(J32:L32&lt;&gt;"",J32:L32*R32:T32,""))*627.51</f>
        <v>6.891074922934072</v>
      </c>
      <c r="F32">
        <v>13.470021728279999</v>
      </c>
      <c r="G32">
        <f t="shared" si="0"/>
        <v>-6.578946805345927</v>
      </c>
      <c r="H32" s="12">
        <f t="shared" si="1"/>
        <v>6.578946805345927</v>
      </c>
      <c r="I32" s="12"/>
      <c r="J32" s="57">
        <f>B75</f>
        <v>-74.9769502356</v>
      </c>
      <c r="K32" s="57">
        <f>B28</f>
        <v>-40.448387601100002</v>
      </c>
      <c r="L32" s="57">
        <f>B90</f>
        <v>-115.414356219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-459.93995829599999</v>
      </c>
      <c r="D33" t="s">
        <v>119</v>
      </c>
      <c r="E33" s="11" cm="1">
        <f t="array" ref="E33">SUM(IF(J33:L33&lt;&gt;"",J33:L33*R33:T33,""))*627.51</f>
        <v>-3.2895504295279943</v>
      </c>
      <c r="F33">
        <v>7.9000126721099999</v>
      </c>
      <c r="G33">
        <f t="shared" si="0"/>
        <v>-11.189563101637994</v>
      </c>
      <c r="H33" s="12">
        <f t="shared" si="1"/>
        <v>11.189563101637994</v>
      </c>
      <c r="I33" s="12"/>
      <c r="J33" s="57">
        <f>B78</f>
        <v>-75.637019625299999</v>
      </c>
      <c r="K33" s="57">
        <f>B27</f>
        <v>-39.772094365800001</v>
      </c>
      <c r="L33" s="57">
        <f>B90</f>
        <v>-115.414356219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-459.93995829599999</v>
      </c>
      <c r="D34" t="s">
        <v>120</v>
      </c>
      <c r="E34" s="11" cm="1">
        <f t="array" ref="E34">SUM(IF(J34:L34&lt;&gt;"",J34:L34*R34:T34,""))*627.51</f>
        <v>-0.23647579875379335</v>
      </c>
      <c r="F34">
        <v>3.1000048216799998</v>
      </c>
      <c r="G34">
        <f t="shared" si="0"/>
        <v>-3.3364806204337931</v>
      </c>
      <c r="H34" s="12">
        <f t="shared" si="1"/>
        <v>3.3364806204337931</v>
      </c>
      <c r="I34" s="12"/>
      <c r="J34" s="57">
        <f>B68</f>
        <v>-0.498101882143</v>
      </c>
      <c r="K34" s="57">
        <f>B80</f>
        <v>-342.95804067500001</v>
      </c>
      <c r="L34" s="57">
        <f>B91</f>
        <v>-343.45651940499999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-113.179608841</v>
      </c>
      <c r="D35" t="s">
        <v>121</v>
      </c>
      <c r="E35" s="11" cm="1">
        <f t="array" ref="E35">SUM(IF(J35:L35&lt;&gt;"",J35:L35*R35:T35,""))*627.51</f>
        <v>20.212827038449745</v>
      </c>
      <c r="F35">
        <v>23.200036793310002</v>
      </c>
      <c r="G35">
        <f t="shared" si="0"/>
        <v>-2.9872097548602561</v>
      </c>
      <c r="H35" s="12">
        <f t="shared" si="1"/>
        <v>2.9872097548602561</v>
      </c>
      <c r="I35" s="12"/>
      <c r="J35" s="57">
        <f>B45</f>
        <v>-1.16270797823</v>
      </c>
      <c r="K35" s="57">
        <f>B79</f>
        <v>-342.32602258999998</v>
      </c>
      <c r="L35" s="57">
        <f>B91</f>
        <v>-343.45651940499999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-99.653006196099994</v>
      </c>
      <c r="D36" t="s">
        <v>122</v>
      </c>
      <c r="E36" s="11" cm="1">
        <f t="array" ref="E36">SUM(IF(J36:L36&lt;&gt;"",J36:L36*R36:T36,""))*627.51</f>
        <v>3.172802911278878</v>
      </c>
      <c r="F36">
        <v>10.50001689828</v>
      </c>
      <c r="G36">
        <f t="shared" si="0"/>
        <v>-7.3272139870011221</v>
      </c>
      <c r="H36" s="12">
        <f t="shared" si="1"/>
        <v>7.3272139870011221</v>
      </c>
      <c r="I36" s="12"/>
      <c r="J36" s="57">
        <f>B68</f>
        <v>-0.498101882143</v>
      </c>
      <c r="K36" s="57">
        <f>B78</f>
        <v>-75.637019625299999</v>
      </c>
      <c r="L36" s="57">
        <f>B92</f>
        <v>-76.130065328399994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-199.31366631200001</v>
      </c>
      <c r="D37" t="s">
        <v>123</v>
      </c>
      <c r="E37" s="11" cm="1">
        <f t="array" ref="E37">SUM(IF(J37:L37&lt;&gt;"",J37:L37*R37:T37,""))*627.51</f>
        <v>6.0196315361854502</v>
      </c>
      <c r="F37">
        <v>12.87002051166</v>
      </c>
      <c r="G37">
        <f t="shared" si="0"/>
        <v>-6.8503889754745497</v>
      </c>
      <c r="H37" s="12">
        <f t="shared" si="1"/>
        <v>6.8503889754745497</v>
      </c>
      <c r="I37" s="12"/>
      <c r="J37" s="57">
        <f>B45</f>
        <v>-1.16270797823</v>
      </c>
      <c r="K37" s="57">
        <f>B75</f>
        <v>-74.9769502356</v>
      </c>
      <c r="L37" s="57">
        <f>B92</f>
        <v>-76.130065328399994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-599.56959330200004</v>
      </c>
      <c r="D38" t="s">
        <v>124</v>
      </c>
      <c r="E38" s="11" cm="1">
        <f t="array" ref="E38">SUM(IF(J38:L38&lt;&gt;"",J38:L38*R38:T38,""))*627.51</f>
        <v>0.10160211633924178</v>
      </c>
      <c r="F38">
        <v>3.5000054235899998</v>
      </c>
      <c r="G38">
        <f t="shared" si="0"/>
        <v>-3.3984033072507578</v>
      </c>
      <c r="H38" s="12">
        <f t="shared" si="1"/>
        <v>3.3984033072507578</v>
      </c>
      <c r="I38" s="12"/>
      <c r="J38" s="57">
        <f>B68</f>
        <v>-0.498101882143</v>
      </c>
      <c r="K38" s="57">
        <f>B47</f>
        <v>-399.19733388999998</v>
      </c>
      <c r="L38" s="57">
        <f>B93</f>
        <v>-399.695273859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-599.64686293099999</v>
      </c>
      <c r="D39" t="s">
        <v>125</v>
      </c>
      <c r="E39" s="11" cm="1">
        <f t="array" ref="E39">SUM(IF(J39:L39&lt;&gt;"",J39:L39*R39:T39,""))*627.51</f>
        <v>13.46242900162515</v>
      </c>
      <c r="F39">
        <v>16.760026537800002</v>
      </c>
      <c r="G39">
        <f t="shared" si="0"/>
        <v>-3.2975975361748517</v>
      </c>
      <c r="H39" s="12">
        <f t="shared" si="1"/>
        <v>3.2975975361748517</v>
      </c>
      <c r="I39" s="12"/>
      <c r="J39" s="57">
        <f>B45</f>
        <v>-1.16270797823</v>
      </c>
      <c r="K39" s="57">
        <f>B67</f>
        <v>-398.55401960900002</v>
      </c>
      <c r="L39" s="57">
        <f>B93</f>
        <v>-399.695273859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-599.58394927999996</v>
      </c>
      <c r="D40" t="s">
        <v>126</v>
      </c>
      <c r="E40" s="11" cm="1">
        <f t="array" ref="E40">SUM(IF(J40:L40&lt;&gt;"",J40:L40*R40:T40,""))*627.51</f>
        <v>-4.2942526116949749</v>
      </c>
      <c r="F40">
        <v>9.5700150752699997</v>
      </c>
      <c r="G40">
        <f t="shared" si="0"/>
        <v>-13.864267686964975</v>
      </c>
      <c r="H40" s="12">
        <f t="shared" si="1"/>
        <v>13.864267686964975</v>
      </c>
      <c r="I40" s="12"/>
      <c r="J40" s="57">
        <f>B75</f>
        <v>-74.9769502356</v>
      </c>
      <c r="K40" s="57">
        <f>B50</f>
        <v>-460.59849222299999</v>
      </c>
      <c r="L40" s="57">
        <f>B94</f>
        <v>-535.58228578000001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-239.27639541400001</v>
      </c>
      <c r="D41" t="s">
        <v>127</v>
      </c>
      <c r="E41" s="11" cm="1">
        <f t="array" ref="E41">SUM(IF(J41:L41&lt;&gt;"",J41:L41*R41:T41,""))*627.51</f>
        <v>-3.3307344128415637</v>
      </c>
      <c r="F41">
        <v>9.36001508871</v>
      </c>
      <c r="G41">
        <f t="shared" si="0"/>
        <v>-12.690749501551563</v>
      </c>
      <c r="H41" s="12">
        <f t="shared" si="1"/>
        <v>12.690749501551563</v>
      </c>
      <c r="I41" s="12"/>
      <c r="J41" s="57">
        <f>B78</f>
        <v>-75.637019625299999</v>
      </c>
      <c r="K41" s="57">
        <f>B34</f>
        <v>-459.93995829599999</v>
      </c>
      <c r="L41" s="57">
        <f>B94</f>
        <v>-535.58228578000001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-239.26736817700001</v>
      </c>
      <c r="D42" t="s">
        <v>128</v>
      </c>
      <c r="E42" s="11" cm="1">
        <f t="array" ref="E42">SUM(IF(J42:L42&lt;&gt;"",J42:L42*R42:T42,""))*627.51</f>
        <v>-1.0235538376085129</v>
      </c>
      <c r="F42">
        <v>8.0000126657100008</v>
      </c>
      <c r="G42">
        <f t="shared" si="0"/>
        <v>-9.0235665033185128</v>
      </c>
      <c r="H42" s="12">
        <f t="shared" si="1"/>
        <v>9.0235665033185128</v>
      </c>
      <c r="I42" s="12"/>
      <c r="J42" s="57">
        <f>B73</f>
        <v>-55.797930007399998</v>
      </c>
      <c r="K42" s="57">
        <f>B27</f>
        <v>-39.772094365800001</v>
      </c>
      <c r="L42" s="57">
        <f>B95</f>
        <v>-95.571655508700005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-99.6169271256</v>
      </c>
      <c r="D43" t="s">
        <v>130</v>
      </c>
      <c r="E43" s="11" cm="1">
        <f t="array" ref="E43">SUM(IF(J43:L43&lt;&gt;"",J43:L43*R43:T43,""))*627.51</f>
        <v>15.285334425852522</v>
      </c>
      <c r="F43">
        <v>22.400035589489999</v>
      </c>
      <c r="G43">
        <f t="shared" si="0"/>
        <v>-7.1147011636374771</v>
      </c>
      <c r="H43" s="12">
        <f t="shared" si="1"/>
        <v>7.1147011636374771</v>
      </c>
      <c r="I43" s="12"/>
      <c r="J43" s="57">
        <f>B72</f>
        <v>-55.147626618099999</v>
      </c>
      <c r="K43" s="57">
        <f>B28</f>
        <v>-40.448387601100002</v>
      </c>
      <c r="L43" s="57">
        <f>B95</f>
        <v>-95.571655508700005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-99.6169271256</v>
      </c>
      <c r="D44" t="s">
        <v>131</v>
      </c>
      <c r="E44" s="11" cm="1">
        <f t="array" ref="E44">SUM(IF(J44:L44&lt;&gt;"",J44:L44*R44:T44,""))*627.51</f>
        <v>1.1932633523318612</v>
      </c>
      <c r="F44">
        <v>7.5000120702000004</v>
      </c>
      <c r="G44">
        <f t="shared" si="0"/>
        <v>-6.306748717868139</v>
      </c>
      <c r="H44" s="12">
        <f t="shared" si="1"/>
        <v>6.306748717868139</v>
      </c>
      <c r="I44" s="12"/>
      <c r="J44" s="57">
        <f>B73</f>
        <v>-55.797930007399998</v>
      </c>
      <c r="K44" s="57">
        <f>B17</f>
        <v>-79.036779539199998</v>
      </c>
      <c r="L44" s="57">
        <f>B96</f>
        <v>-134.832807962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-1.16270797823</v>
      </c>
      <c r="D45" t="s">
        <v>132</v>
      </c>
      <c r="E45" s="11" cm="1">
        <f t="array" ref="E45">SUM(IF(J45:L45&lt;&gt;"",J45:L45*R45:T45,""))*627.51</f>
        <v>12.523606188951847</v>
      </c>
      <c r="F45">
        <v>18.300028949280001</v>
      </c>
      <c r="G45">
        <f t="shared" si="0"/>
        <v>-5.7764227603281544</v>
      </c>
      <c r="H45" s="12">
        <f t="shared" si="1"/>
        <v>5.7764227603281544</v>
      </c>
      <c r="I45" s="12"/>
      <c r="J45" s="57">
        <f>B72</f>
        <v>-55.147626618099999</v>
      </c>
      <c r="K45" s="57">
        <f>B18</f>
        <v>-79.705138964</v>
      </c>
      <c r="L45" s="57">
        <f>B96</f>
        <v>-134.832807962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-76.321275292099998</v>
      </c>
      <c r="D46" t="s">
        <v>133</v>
      </c>
      <c r="E46" s="11" cm="1">
        <f t="array" ref="E46">SUM(IF(J46:L46&lt;&gt;"",J46:L46*R46:T46,""))*627.51</f>
        <v>4.862792986987861</v>
      </c>
      <c r="F46">
        <v>10.400016277170002</v>
      </c>
      <c r="G46">
        <f t="shared" si="0"/>
        <v>-5.5372232901821405</v>
      </c>
      <c r="H46" s="12">
        <f t="shared" si="1"/>
        <v>5.5372232901821405</v>
      </c>
      <c r="I46" s="12"/>
      <c r="J46" s="57">
        <f>B18</f>
        <v>-79.705138964</v>
      </c>
      <c r="K46" s="57">
        <f>B73</f>
        <v>-55.797930007399998</v>
      </c>
      <c r="L46" s="57">
        <f>B97</f>
        <v>-135.49531962399999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-399.19733388999998</v>
      </c>
      <c r="D47" t="s">
        <v>134</v>
      </c>
      <c r="E47" s="11" cm="1">
        <f t="array" ref="E47">SUM(IF(J47:L47&lt;&gt;"",J47:L47*R47:T47,""))*627.51</f>
        <v>8.0771034614908555</v>
      </c>
      <c r="F47">
        <v>17.400027751859998</v>
      </c>
      <c r="G47">
        <f t="shared" si="0"/>
        <v>-9.3229242903691425</v>
      </c>
      <c r="H47" s="12">
        <f t="shared" si="1"/>
        <v>9.3229242903691425</v>
      </c>
      <c r="I47" s="12"/>
      <c r="J47" s="57">
        <f>B17</f>
        <v>-79.036779539199998</v>
      </c>
      <c r="K47" s="57">
        <f>B74</f>
        <v>-56.471411757699997</v>
      </c>
      <c r="L47" s="57">
        <f>B97</f>
        <v>-135.49531962399999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-461.07539953700001</v>
      </c>
      <c r="D48" t="s">
        <v>135</v>
      </c>
      <c r="E48" s="11" cm="1">
        <f t="array" ref="E48">SUM(IF(J48:L48&lt;&gt;"",J48:L48*R48:T48,""))*627.51</f>
        <v>7.5920381687238816</v>
      </c>
      <c r="F48">
        <v>14.500022917379999</v>
      </c>
      <c r="G48">
        <f t="shared" si="0"/>
        <v>-6.9079847486561174</v>
      </c>
      <c r="H48" s="12">
        <f t="shared" si="1"/>
        <v>6.9079847486561174</v>
      </c>
      <c r="I48" s="12"/>
      <c r="J48" s="57">
        <f>B73</f>
        <v>-55.797930007399998</v>
      </c>
      <c r="K48" s="57">
        <f>B28</f>
        <v>-40.448387601100002</v>
      </c>
      <c r="L48" s="57">
        <f>B98</f>
        <v>-96.2342189357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-460.59849222299999</v>
      </c>
      <c r="D49" t="s">
        <v>136</v>
      </c>
      <c r="E49" s="11" cm="1">
        <f t="array" ref="E49">SUM(IF(J49:L49&lt;&gt;"",J49:L49*R49:T49,""))*627.51</f>
        <v>5.8278032163769105</v>
      </c>
      <c r="F49">
        <v>17.800028353769999</v>
      </c>
      <c r="G49">
        <f t="shared" si="0"/>
        <v>-11.972225137393089</v>
      </c>
      <c r="H49" s="12">
        <f t="shared" si="1"/>
        <v>11.972225137393089</v>
      </c>
      <c r="I49" s="12"/>
      <c r="J49" s="57">
        <f>B74</f>
        <v>-56.471411757699997</v>
      </c>
      <c r="K49" s="57">
        <f>B27</f>
        <v>-39.772094365800001</v>
      </c>
      <c r="L49" s="57">
        <f>B98</f>
        <v>-96.2342189357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-460.59849222299999</v>
      </c>
      <c r="D50" t="s">
        <v>137</v>
      </c>
      <c r="E50" s="11" cm="1">
        <f t="array" ref="E50">SUM(IF(J50:L50&lt;&gt;"",J50:L50*R50:T50,""))*627.51</f>
        <v>33.233467376062457</v>
      </c>
      <c r="F50">
        <v>38.400060920910001</v>
      </c>
      <c r="G50">
        <f t="shared" si="0"/>
        <v>-5.1665935448475437</v>
      </c>
      <c r="H50" s="12">
        <f t="shared" si="1"/>
        <v>5.1665935448475437</v>
      </c>
      <c r="I50" s="12"/>
      <c r="J50" s="57">
        <f>B21</f>
        <v>-195.03478452799999</v>
      </c>
      <c r="K50" s="57">
        <f>B99</f>
        <v>-194.981823671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-93.304382796100001</v>
      </c>
      <c r="D51" t="s">
        <v>138</v>
      </c>
      <c r="E51" s="11" cm="1">
        <f t="array" ref="E51">SUM(IF(J51:L51&lt;&gt;"",J51:L51*R51:T51,""))*627.51</f>
        <v>33.233467376062457</v>
      </c>
      <c r="F51">
        <v>38.400060920910001</v>
      </c>
      <c r="G51">
        <f t="shared" si="0"/>
        <v>-5.1665935448475437</v>
      </c>
      <c r="H51" s="12">
        <f t="shared" si="1"/>
        <v>5.1665935448475437</v>
      </c>
      <c r="I51" s="12"/>
      <c r="J51" s="57">
        <f>B21</f>
        <v>-195.03478452799999</v>
      </c>
      <c r="K51" s="57">
        <f>B99</f>
        <v>-194.981823671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-93.226370427600003</v>
      </c>
      <c r="D52" t="s">
        <v>145</v>
      </c>
      <c r="E52" s="11" cm="1">
        <f t="array" ref="E52">SUM(IF(J52:L52&lt;&gt;"",J52:L52*R52:T52,""))*627.51</f>
        <v>13.236734935349348</v>
      </c>
      <c r="F52">
        <v>17.130027141629999</v>
      </c>
      <c r="G52">
        <f t="shared" si="0"/>
        <v>-3.8932922062806501</v>
      </c>
      <c r="H52" s="12">
        <f t="shared" si="1"/>
        <v>3.8932922062806501</v>
      </c>
      <c r="I52" s="12"/>
      <c r="J52" s="57">
        <f>B60</f>
        <v>-0.498101882143</v>
      </c>
      <c r="K52" s="57">
        <f>B70</f>
        <v>-184.47471689299999</v>
      </c>
      <c r="L52" s="57">
        <f>B71</f>
        <v>-184.951724713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-113.719141541</v>
      </c>
      <c r="D53" t="s">
        <v>156</v>
      </c>
      <c r="E53" s="11" cm="1">
        <f t="array" ref="E53">SUM(IF(J53:L53&lt;&gt;"",J53:L53*R53:T53,""))*627.51</f>
        <v>53.163793849023627</v>
      </c>
      <c r="F53">
        <v>82.270130904390001</v>
      </c>
      <c r="G53">
        <f t="shared" si="0"/>
        <v>-29.106337055366374</v>
      </c>
      <c r="H53" s="12">
        <f t="shared" si="1"/>
        <v>29.106337055366374</v>
      </c>
      <c r="I53" s="12"/>
      <c r="J53" s="57">
        <f>B77</f>
        <v>-75.637019625299999</v>
      </c>
      <c r="K53" s="57">
        <f>B69</f>
        <v>-109.39942691500001</v>
      </c>
      <c r="L53" s="57">
        <f>B71</f>
        <v>-184.951724713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-113.67961895099999</v>
      </c>
      <c r="D54" t="s">
        <v>167</v>
      </c>
      <c r="E54" s="11" cm="1">
        <f t="array" ref="E54">SUM(IF(J54:L54&lt;&gt;"",J54:L54*R54:T54,""))*627.51</f>
        <v>31.462767905436444</v>
      </c>
      <c r="F54">
        <v>42.180066954090002</v>
      </c>
      <c r="G54">
        <f t="shared" si="0"/>
        <v>-10.717299048653558</v>
      </c>
      <c r="H54" s="12">
        <f t="shared" si="1"/>
        <v>10.717299048653558</v>
      </c>
      <c r="I54" s="12"/>
      <c r="J54" s="57">
        <f>B60</f>
        <v>-0.498101882143</v>
      </c>
      <c r="K54" s="57">
        <f>B58</f>
        <v>-100.319564306</v>
      </c>
      <c r="L54" s="57">
        <f>B57</f>
        <v>-100.767527118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-199.81881184299999</v>
      </c>
      <c r="D55" t="s">
        <v>177</v>
      </c>
      <c r="E55" s="11" cm="1">
        <f t="array" ref="E55">SUM(IF(J55:L55&lt;&gt;"",J55:L55*R55:T55,""))*627.51</f>
        <v>31.462767905436444</v>
      </c>
      <c r="F55">
        <v>42.180066954090002</v>
      </c>
      <c r="G55">
        <f t="shared" si="0"/>
        <v>-10.717299048653558</v>
      </c>
      <c r="H55" s="12">
        <f t="shared" si="1"/>
        <v>10.717299048653558</v>
      </c>
      <c r="I55" s="12"/>
      <c r="J55" s="57">
        <f>B58</f>
        <v>-100.319564306</v>
      </c>
      <c r="K55" s="57">
        <f>B60</f>
        <v>-0.498101882143</v>
      </c>
      <c r="L55" s="57">
        <f>B57</f>
        <v>-100.767527118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-140.030756303</v>
      </c>
      <c r="D56" t="s">
        <v>178</v>
      </c>
      <c r="E56" s="11" cm="1">
        <f t="array" ref="E56">SUM(IF(J56:L56&lt;&gt;"",J56:L56*R56:T56,""))*627.51</f>
        <v>13.299803455388657</v>
      </c>
      <c r="F56">
        <v>18.000028968479999</v>
      </c>
      <c r="G56">
        <f t="shared" si="0"/>
        <v>-4.7002255130913415</v>
      </c>
      <c r="H56" s="12">
        <f t="shared" si="1"/>
        <v>4.7002255130913415</v>
      </c>
      <c r="I56" s="12"/>
      <c r="J56" s="57">
        <f>B60</f>
        <v>-0.498101882143</v>
      </c>
      <c r="K56" s="57">
        <f>B49</f>
        <v>-460.59849222299999</v>
      </c>
      <c r="L56" s="57">
        <f>B48</f>
        <v>-461.07539953700001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-100.767527118</v>
      </c>
      <c r="D57" t="s">
        <v>179</v>
      </c>
      <c r="E57" s="11" cm="1">
        <f t="array" ref="E57">SUM(IF(J57:L57&lt;&gt;"",J57:L57*R57:T57,""))*627.51</f>
        <v>13.299803455388657</v>
      </c>
      <c r="F57">
        <v>18.000028968479999</v>
      </c>
      <c r="G57">
        <f t="shared" si="0"/>
        <v>-4.7002255130913415</v>
      </c>
      <c r="H57" s="12">
        <f t="shared" si="1"/>
        <v>4.7002255130913415</v>
      </c>
      <c r="I57" s="12"/>
      <c r="J57" s="57">
        <f>B49</f>
        <v>-460.59849222299999</v>
      </c>
      <c r="K57" s="57">
        <f>B60</f>
        <v>-0.498101882143</v>
      </c>
      <c r="L57" s="57">
        <f>B48</f>
        <v>-461.07539953700001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-100.319564306</v>
      </c>
      <c r="D58" t="s">
        <v>180</v>
      </c>
      <c r="E58" s="11" cm="1">
        <f t="array" ref="E58">SUM(IF(J58:L58&lt;&gt;"",J58:L58*R58:T58,""))*627.51</f>
        <v>27.020920800151373</v>
      </c>
      <c r="F58">
        <v>30.380048256479999</v>
      </c>
      <c r="G58">
        <f t="shared" si="0"/>
        <v>-3.3591274563286255</v>
      </c>
      <c r="H58" s="12">
        <f t="shared" si="1"/>
        <v>3.3591274563286255</v>
      </c>
      <c r="I58" s="12"/>
      <c r="J58" s="57">
        <f>B60</f>
        <v>-0.498101882143</v>
      </c>
      <c r="K58" s="57">
        <f>B23</f>
        <v>-139.575714963</v>
      </c>
      <c r="L58" s="57">
        <f>B56</f>
        <v>-140.030756303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-100.319564306</v>
      </c>
      <c r="D59" t="s">
        <v>181</v>
      </c>
      <c r="E59" s="11" cm="1">
        <f t="array" ref="E59">SUM(IF(J59:L59&lt;&gt;"",J59:L59*R59:T59,""))*627.51</f>
        <v>38.216845445697402</v>
      </c>
      <c r="F59">
        <v>57.02009110473</v>
      </c>
      <c r="G59">
        <f t="shared" si="0"/>
        <v>-18.803245659032598</v>
      </c>
      <c r="H59" s="12">
        <f t="shared" si="1"/>
        <v>18.803245659032598</v>
      </c>
      <c r="I59" s="12"/>
      <c r="J59" s="57">
        <f>B58</f>
        <v>-100.319564306</v>
      </c>
      <c r="K59" s="57">
        <f>B25</f>
        <v>-39.772094365800001</v>
      </c>
      <c r="L59" s="57">
        <f>B56</f>
        <v>-140.030756303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-0.498101882143</v>
      </c>
      <c r="D60" t="s">
        <v>182</v>
      </c>
      <c r="E60" s="11" cm="1">
        <f t="array" ref="E60">SUM(IF(J60:L60&lt;&gt;"",J60:L60*R60:T60,""))*627.51</f>
        <v>-4.4199600942424402</v>
      </c>
      <c r="F60">
        <v>2.2700036197799998</v>
      </c>
      <c r="G60">
        <f t="shared" si="0"/>
        <v>-6.6899637140224399</v>
      </c>
      <c r="H60" s="12">
        <f t="shared" si="1"/>
        <v>6.6899637140224399</v>
      </c>
      <c r="I60" s="12"/>
      <c r="J60" s="57">
        <f>B60</f>
        <v>-0.498101882143</v>
      </c>
      <c r="K60" s="57">
        <f>B37</f>
        <v>-199.31366631200001</v>
      </c>
      <c r="L60" s="57">
        <f>B55</f>
        <v>-199.81881184299999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-109.90289258200001</v>
      </c>
      <c r="D61" t="s">
        <v>146</v>
      </c>
      <c r="E61" s="11" cm="1">
        <f t="array" ref="E61">SUM(IF(J61:L61&lt;&gt;"",J61:L61*R61:T61,""))*627.51</f>
        <v>73.845118642402539</v>
      </c>
      <c r="F61">
        <v>105.80016830408999</v>
      </c>
      <c r="G61">
        <f t="shared" si="0"/>
        <v>-31.955049661687454</v>
      </c>
      <c r="H61" s="12">
        <f t="shared" si="1"/>
        <v>31.955049661687454</v>
      </c>
      <c r="I61" s="12"/>
      <c r="J61" s="57">
        <f>B58</f>
        <v>-100.319564306</v>
      </c>
      <c r="K61" s="57">
        <f>B43</f>
        <v>-99.6169271256</v>
      </c>
      <c r="L61" s="57">
        <f>B55</f>
        <v>-199.81881184299999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-109.88689147300001</v>
      </c>
      <c r="D62" t="s">
        <v>147</v>
      </c>
      <c r="E62" s="11" cm="1">
        <f t="array" ref="E62">SUM(IF(J62:L62&lt;&gt;"",J62:L62*R62:T62,""))*627.51</f>
        <v>-6.2981316249968504</v>
      </c>
      <c r="F62">
        <v>6.7300108644600005</v>
      </c>
      <c r="G62">
        <f t="shared" si="0"/>
        <v>-13.028142489456851</v>
      </c>
      <c r="H62" s="12">
        <f t="shared" si="1"/>
        <v>13.028142489456851</v>
      </c>
      <c r="I62" s="12"/>
      <c r="J62" s="57">
        <f>B25</f>
        <v>-39.772094365800001</v>
      </c>
      <c r="K62" s="57">
        <f>B32</f>
        <v>-559.65827728399995</v>
      </c>
      <c r="L62" s="57">
        <f>B24</f>
        <v>-599.44040835299995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-93.277046778300004</v>
      </c>
      <c r="D63" t="s">
        <v>148</v>
      </c>
      <c r="E63" s="11" cm="1">
        <f t="array" ref="E63">SUM(IF(J63:L63&lt;&gt;"",J63:L63*R63:T63,""))*627.51</f>
        <v>47.229481164078472</v>
      </c>
      <c r="F63">
        <v>59.160094105319999</v>
      </c>
      <c r="G63">
        <f t="shared" si="0"/>
        <v>-11.930612941241527</v>
      </c>
      <c r="H63" s="12">
        <f t="shared" si="1"/>
        <v>11.930612941241527</v>
      </c>
      <c r="I63" s="12"/>
      <c r="J63" s="57">
        <f>B23</f>
        <v>-139.575714963</v>
      </c>
      <c r="K63" s="57">
        <f>B33</f>
        <v>-459.93995829599999</v>
      </c>
      <c r="L63" s="57">
        <f>B24</f>
        <v>-599.44040835299995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-215.316724878</v>
      </c>
      <c r="D64" t="s">
        <v>149</v>
      </c>
      <c r="E64" s="11" cm="1">
        <f t="array" ref="E64">SUM(IF(J64:L64&lt;&gt;"",J64:L64*R64:T64,""))*627.51</f>
        <v>-24.251390202440579</v>
      </c>
      <c r="F64">
        <v>-0.34000060575000002</v>
      </c>
      <c r="G64">
        <f t="shared" si="0"/>
        <v>-23.911389596690579</v>
      </c>
      <c r="H64" s="12">
        <f t="shared" si="1"/>
        <v>23.911389596690579</v>
      </c>
      <c r="I64" s="12"/>
      <c r="J64" s="57">
        <f>B36</f>
        <v>-99.653006196099994</v>
      </c>
      <c r="K64" s="57">
        <f>B23</f>
        <v>-139.575714963</v>
      </c>
      <c r="L64" s="57">
        <f>B42</f>
        <v>-239.26736817700001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-215.238867774</v>
      </c>
      <c r="D65" t="s">
        <v>150</v>
      </c>
      <c r="E65" s="11" cm="1">
        <f t="array" ref="E65">SUM(IF(J65:L65&lt;&gt;"",J65:L65*R65:T65,""))*627.51</f>
        <v>-24.251390202440579</v>
      </c>
      <c r="F65">
        <v>-0.34000060575000002</v>
      </c>
      <c r="G65">
        <f t="shared" si="0"/>
        <v>-23.911389596690579</v>
      </c>
      <c r="H65" s="12">
        <f t="shared" si="1"/>
        <v>23.911389596690579</v>
      </c>
      <c r="I65" s="12"/>
      <c r="J65" s="57">
        <f>B23</f>
        <v>-139.575714963</v>
      </c>
      <c r="K65" s="57">
        <f>B36</f>
        <v>-99.653006196099994</v>
      </c>
      <c r="L65" s="57">
        <f>B42</f>
        <v>-239.26736817700001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-215.23848911499999</v>
      </c>
      <c r="D66" t="s">
        <v>151</v>
      </c>
      <c r="E66" s="11" cm="1">
        <f t="array" ref="E66">SUM(IF(J66:L66&lt;&gt;"",J66:L66*R66:T66,""))*627.51</f>
        <v>5.6646814898687241</v>
      </c>
      <c r="F66">
        <v>13.38002110653</v>
      </c>
      <c r="G66">
        <f t="shared" si="0"/>
        <v>-7.715339616661276</v>
      </c>
      <c r="H66" s="12">
        <f t="shared" si="1"/>
        <v>7.715339616661276</v>
      </c>
      <c r="I66" s="12"/>
      <c r="J66" s="57">
        <f>B41</f>
        <v>-239.27639541400001</v>
      </c>
      <c r="K66" s="57">
        <f>B42</f>
        <v>-239.26736817700001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-398.55401960900002</v>
      </c>
      <c r="D67" t="s">
        <v>152</v>
      </c>
      <c r="E67" s="11" cm="1">
        <f t="array" ref="E67">SUM(IF(J67:L67&lt;&gt;"",J67:L67*R67:T67,""))*627.51</f>
        <v>5.6646814898687241</v>
      </c>
      <c r="F67">
        <v>13.38002110653</v>
      </c>
      <c r="G67">
        <f t="shared" si="0"/>
        <v>-7.715339616661276</v>
      </c>
      <c r="H67" s="12">
        <f t="shared" si="1"/>
        <v>7.715339616661276</v>
      </c>
      <c r="I67" s="12"/>
      <c r="J67" s="57">
        <f>B41</f>
        <v>-239.27639541400001</v>
      </c>
      <c r="K67" s="57">
        <f>B42</f>
        <v>-239.26736817700001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-0.498101882143</v>
      </c>
      <c r="D68" t="s">
        <v>153</v>
      </c>
      <c r="E68" s="11" cm="1">
        <f t="array" ref="E68">SUM(IF(J68:L68&lt;&gt;"",J68:L68*R68:T68,""))*627.51</f>
        <v>-6.6640808988223794</v>
      </c>
      <c r="F68">
        <v>3.1000048216799998</v>
      </c>
      <c r="G68">
        <f t="shared" si="0"/>
        <v>-9.7640857205023792</v>
      </c>
      <c r="H68" s="12">
        <f t="shared" si="1"/>
        <v>9.7640857205023792</v>
      </c>
      <c r="I68" s="12"/>
      <c r="J68" s="57">
        <f>B29</f>
        <v>-460.05521656399998</v>
      </c>
      <c r="K68" s="57">
        <f>B22</f>
        <v>-499.85507762399999</v>
      </c>
      <c r="L68" s="57">
        <f>B31</f>
        <v>-959.920914068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-109.39942691500001</v>
      </c>
      <c r="D69" t="s">
        <v>154</v>
      </c>
      <c r="E69" s="11" cm="1">
        <f t="array" ref="E69">SUM(IF(J69:L69&lt;&gt;"",J69:L69*R69:T69,""))*627.51</f>
        <v>-6.6640808988223794</v>
      </c>
      <c r="F69">
        <v>3.1000048216799998</v>
      </c>
      <c r="G69">
        <f t="shared" si="0"/>
        <v>-9.7640857205023792</v>
      </c>
      <c r="H69" s="12">
        <f t="shared" si="1"/>
        <v>9.7640857205023792</v>
      </c>
      <c r="I69" s="12"/>
      <c r="J69" s="57">
        <f>B22</f>
        <v>-499.85507762399999</v>
      </c>
      <c r="K69" s="57">
        <f>B29</f>
        <v>-460.05521656399998</v>
      </c>
      <c r="L69" s="57">
        <f>B31</f>
        <v>-959.920914068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-184.47471689299999</v>
      </c>
      <c r="D70" t="s">
        <v>155</v>
      </c>
      <c r="E70" s="11" cm="1">
        <f t="array" ref="E70">SUM(IF(J70:L70&lt;&gt;"",J70:L70*R70:T70,""))*627.51</f>
        <v>6.1194699898474587</v>
      </c>
      <c r="F70">
        <v>13.410021104609999</v>
      </c>
      <c r="G70">
        <f t="shared" si="0"/>
        <v>-7.2905511147625406</v>
      </c>
      <c r="H70" s="12">
        <f t="shared" si="1"/>
        <v>7.2905511147625406</v>
      </c>
      <c r="I70" s="12"/>
      <c r="J70" s="57">
        <f>B30</f>
        <v>-959.93066605599995</v>
      </c>
      <c r="K70" s="57">
        <f>B31</f>
        <v>-959.920914068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-184.951724713</v>
      </c>
      <c r="D71" t="s">
        <v>157</v>
      </c>
      <c r="E71" s="11" cm="1">
        <f t="array" ref="E71">SUM(IF(J71:L71&lt;&gt;"",J71:L71*R71:T71,""))*627.51</f>
        <v>6.1194699898474587</v>
      </c>
      <c r="F71">
        <v>13.410021104609999</v>
      </c>
      <c r="G71">
        <f t="shared" si="0"/>
        <v>-7.2905511147625406</v>
      </c>
      <c r="H71" s="12">
        <f t="shared" si="1"/>
        <v>7.2905511147625406</v>
      </c>
      <c r="I71" s="12"/>
      <c r="J71" s="57">
        <f>B30</f>
        <v>-959.93066605599995</v>
      </c>
      <c r="K71" s="57">
        <f>B31</f>
        <v>-959.920914068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-55.147626618099999</v>
      </c>
      <c r="D72" t="s">
        <v>158</v>
      </c>
      <c r="E72" s="11" cm="1">
        <f t="array" ref="E72">SUM(IF(J72:L72&lt;&gt;"",J72:L72*R72:T72,""))*627.51</f>
        <v>-47.606334741849651</v>
      </c>
      <c r="F72">
        <v>-12.54001990527</v>
      </c>
      <c r="G72">
        <f t="shared" si="0"/>
        <v>-35.06631483657965</v>
      </c>
      <c r="H72" s="12">
        <f t="shared" si="1"/>
        <v>35.06631483657965</v>
      </c>
      <c r="I72" s="12"/>
      <c r="J72" s="57">
        <f>B36</f>
        <v>-99.653006196099994</v>
      </c>
      <c r="K72" s="57">
        <f>B22</f>
        <v>-499.85507762399999</v>
      </c>
      <c r="L72" s="57">
        <f>B40</f>
        <v>-599.58394927999996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-55.797930007399998</v>
      </c>
      <c r="D73" t="s">
        <v>159</v>
      </c>
      <c r="E73" s="11" cm="1">
        <f t="array" ref="E73">SUM(IF(J73:L73&lt;&gt;"",J73:L73*R73:T73,""))*627.51</f>
        <v>29.481829815016173</v>
      </c>
      <c r="F73">
        <v>20.110031970990001</v>
      </c>
      <c r="G73">
        <f t="shared" si="0"/>
        <v>9.3717978440261724</v>
      </c>
      <c r="H73" s="12">
        <f t="shared" si="1"/>
        <v>9.3717978440261724</v>
      </c>
      <c r="I73" s="12"/>
      <c r="J73" s="57">
        <f>B29</f>
        <v>-460.05521656399998</v>
      </c>
      <c r="K73" s="57">
        <f>B23</f>
        <v>-139.575714963</v>
      </c>
      <c r="L73" s="57">
        <f>B40</f>
        <v>-599.58394927999996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-56.471411757699997</v>
      </c>
      <c r="D74" t="s">
        <v>160</v>
      </c>
      <c r="E74" s="11" cm="1">
        <f t="array" ref="E74">SUM(IF(J74:L74&lt;&gt;"",J74:L74*R74:T74,""))*627.51</f>
        <v>-9.0085197547249578</v>
      </c>
      <c r="F74">
        <v>3.44000542743</v>
      </c>
      <c r="G74">
        <f t="shared" si="0"/>
        <v>-12.448525182154958</v>
      </c>
      <c r="H74" s="12">
        <f t="shared" si="1"/>
        <v>12.448525182154958</v>
      </c>
      <c r="I74" s="12"/>
      <c r="J74" s="57">
        <f>B38</f>
        <v>-599.56959330200004</v>
      </c>
      <c r="K74" s="57">
        <f>B40</f>
        <v>-599.58394927999996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-74.9769502356</v>
      </c>
      <c r="D75" t="s">
        <v>161</v>
      </c>
      <c r="E75" s="11" cm="1">
        <f t="array" ref="E75">SUM(IF(J75:L75&lt;&gt;"",J75:L75*R75:T75,""))*627.51</f>
        <v>39.478945139029307</v>
      </c>
      <c r="F75">
        <v>29.4200470629</v>
      </c>
      <c r="G75">
        <f t="shared" si="0"/>
        <v>10.058898076129307</v>
      </c>
      <c r="H75" s="12">
        <f t="shared" si="1"/>
        <v>10.058898076129307</v>
      </c>
      <c r="I75" s="12"/>
      <c r="J75" s="57">
        <f>B39</f>
        <v>-599.64686293099999</v>
      </c>
      <c r="K75" s="57">
        <f>B40</f>
        <v>-599.58394927999996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-75.630180799200005</v>
      </c>
      <c r="D76" t="s">
        <v>162</v>
      </c>
      <c r="E76" s="11" cm="1">
        <f t="array" ref="E76">SUM(IF(J76:L76&lt;&gt;"",J76:L76*R76:T76,""))*627.51</f>
        <v>-20.452654815532025</v>
      </c>
      <c r="F76">
        <v>-2.4400036088999997</v>
      </c>
      <c r="G76">
        <f t="shared" si="0"/>
        <v>-18.012651206632025</v>
      </c>
      <c r="H76" s="12">
        <f t="shared" si="1"/>
        <v>18.012651206632025</v>
      </c>
      <c r="I76" s="12"/>
      <c r="J76" s="57">
        <f>B76</f>
        <v>-75.630180799200005</v>
      </c>
      <c r="K76" s="57">
        <f>B23</f>
        <v>-139.575714963</v>
      </c>
      <c r="L76" s="57">
        <f>B66</f>
        <v>-215.23848911499999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-75.637019625299999</v>
      </c>
      <c r="D77" t="s">
        <v>163</v>
      </c>
      <c r="E77" s="11" cm="1">
        <f t="array" ref="E77">SUM(IF(J77:L77&lt;&gt;"",J77:L77*R77:T77,""))*627.51</f>
        <v>-9.7344433403504844</v>
      </c>
      <c r="F77">
        <v>17.660028362729999</v>
      </c>
      <c r="G77">
        <f t="shared" si="0"/>
        <v>-27.394471703080484</v>
      </c>
      <c r="H77" s="12">
        <f t="shared" si="1"/>
        <v>27.394471703080484</v>
      </c>
      <c r="I77" s="12"/>
      <c r="J77" s="57">
        <f>B26</f>
        <v>-115.569970109</v>
      </c>
      <c r="K77" s="57">
        <f>B36</f>
        <v>-99.653006196099994</v>
      </c>
      <c r="L77" s="57">
        <f>B66</f>
        <v>-215.23848911499999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-75.637019625299999</v>
      </c>
      <c r="D78" t="s">
        <v>164</v>
      </c>
      <c r="E78" s="11" cm="1">
        <f t="array" ref="E78">SUM(IF(J78:L78&lt;&gt;"",J78:L78*R78:T78,""))*627.51</f>
        <v>0.23761230909383385</v>
      </c>
      <c r="F78">
        <v>10.96001749635</v>
      </c>
      <c r="G78">
        <f t="shared" si="0"/>
        <v>-10.722405187256166</v>
      </c>
      <c r="H78" s="12">
        <f t="shared" si="1"/>
        <v>10.722405187256166</v>
      </c>
      <c r="I78" s="12"/>
      <c r="J78" s="57">
        <f>B65</f>
        <v>-215.238867774</v>
      </c>
      <c r="K78" s="57">
        <f>B66</f>
        <v>-215.23848911499999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-342.32602258999998</v>
      </c>
      <c r="D79" t="s">
        <v>165</v>
      </c>
      <c r="E79" s="11" cm="1">
        <f t="array" ref="E79">SUM(IF(J79:L79&lt;&gt;"",J79:L79*R79:T79,""))*627.51</f>
        <v>49.093723640135792</v>
      </c>
      <c r="F79">
        <v>47.200075417949996</v>
      </c>
      <c r="G79">
        <f t="shared" si="0"/>
        <v>1.8936482221857958</v>
      </c>
      <c r="H79" s="12">
        <f t="shared" si="1"/>
        <v>1.8936482221857958</v>
      </c>
      <c r="I79" s="12"/>
      <c r="J79" s="57">
        <f>B64</f>
        <v>-215.316724878</v>
      </c>
      <c r="K79" s="57">
        <f>B66</f>
        <v>-215.23848911499999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-342.95804067500001</v>
      </c>
      <c r="D80" t="s">
        <v>166</v>
      </c>
      <c r="E80" s="11" cm="1">
        <f t="array" ref="E80">SUM(IF(J80:L80&lt;&gt;"",J80:L80*R80:T80,""))*627.51</f>
        <v>6.6750272729769984</v>
      </c>
      <c r="F80">
        <v>14.360022926339999</v>
      </c>
      <c r="G80">
        <f t="shared" si="0"/>
        <v>-7.6849956533630008</v>
      </c>
      <c r="H80" s="12">
        <f t="shared" si="1"/>
        <v>7.6849956533630008</v>
      </c>
      <c r="I80" s="12"/>
      <c r="J80" s="57">
        <f>B60</f>
        <v>-0.498101882143</v>
      </c>
      <c r="K80" s="57">
        <f>B69</f>
        <v>-109.39942691500001</v>
      </c>
      <c r="L80" s="57">
        <f>B62</f>
        <v>-109.88689147300001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-461.09715605000002</v>
      </c>
      <c r="D81" t="s">
        <v>168</v>
      </c>
      <c r="E81" s="11" cm="1">
        <f t="array" ref="E81">SUM(IF(J81:L81&lt;&gt;"",J81:L81*R81:T81,""))*627.51</f>
        <v>10.040855908590739</v>
      </c>
      <c r="F81">
        <v>10.610016891239999</v>
      </c>
      <c r="G81">
        <f t="shared" si="0"/>
        <v>-0.56916098264925985</v>
      </c>
      <c r="H81" s="12">
        <f t="shared" si="1"/>
        <v>0.56916098264925985</v>
      </c>
      <c r="I81" s="12"/>
      <c r="J81" s="57">
        <f>B61</f>
        <v>-109.90289258200001</v>
      </c>
      <c r="K81" s="57">
        <f>B62</f>
        <v>-109.88689147300001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-76.800604871800005</v>
      </c>
      <c r="D82" t="s">
        <v>169</v>
      </c>
      <c r="E82" s="11" cm="1">
        <f t="array" ref="E82">SUM(IF(J82:L82&lt;&gt;"",J82:L82*R82:T82,""))*627.51</f>
        <v>-1.1974320625378214</v>
      </c>
      <c r="F82">
        <v>3.1700048172000002</v>
      </c>
      <c r="G82">
        <f t="shared" si="0"/>
        <v>-4.3674368797378218</v>
      </c>
      <c r="H82" s="12">
        <f t="shared" si="1"/>
        <v>4.3674368797378218</v>
      </c>
      <c r="I82" s="12"/>
      <c r="J82" s="57">
        <f>B60</f>
        <v>-0.498101882143</v>
      </c>
      <c r="K82" s="57">
        <f>B35</f>
        <v>-113.179608841</v>
      </c>
      <c r="L82" s="57">
        <f>B54</f>
        <v>-113.67961895099999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-40.928313041899997</v>
      </c>
      <c r="D83" t="s">
        <v>170</v>
      </c>
      <c r="E83" s="11" cm="1">
        <f t="array" ref="E83">SUM(IF(J83:L83&lt;&gt;"",J83:L83*R83:T83,""))*627.51</f>
        <v>24.800820450902663</v>
      </c>
      <c r="F83">
        <v>22.68003619908</v>
      </c>
      <c r="G83">
        <f t="shared" si="0"/>
        <v>2.1207842518226627</v>
      </c>
      <c r="H83" s="12">
        <f t="shared" si="1"/>
        <v>2.1207842518226627</v>
      </c>
      <c r="I83" s="12"/>
      <c r="J83" s="57">
        <f>B53</f>
        <v>-113.719141541</v>
      </c>
      <c r="K83" s="57">
        <f>B54</f>
        <v>-113.67961895099999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-116.08523769200001</v>
      </c>
      <c r="D84" t="s">
        <v>171</v>
      </c>
      <c r="E84" s="11" cm="1">
        <f t="array" ref="E84">SUM(IF(J84:L84&lt;&gt;"",J84:L84*R84:T84,""))*627.51</f>
        <v>-0.32802172662004325</v>
      </c>
      <c r="F84">
        <v>1.7200049099999999</v>
      </c>
      <c r="G84">
        <f t="shared" ref="G84:G89" si="2">E84-F84</f>
        <v>-2.048026636620043</v>
      </c>
      <c r="H84" s="12">
        <f t="shared" si="1"/>
        <v>2.048026636620043</v>
      </c>
      <c r="I84" s="12"/>
      <c r="J84" s="57">
        <f>B60</f>
        <v>-0.498101882143</v>
      </c>
      <c r="K84" s="57">
        <f>B14</f>
        <v>-78.469280832600006</v>
      </c>
      <c r="L84" s="57">
        <f>B16</f>
        <v>-78.967905450200007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-1.6530107063299999</v>
      </c>
      <c r="D85" t="s">
        <v>172</v>
      </c>
      <c r="E85" s="11" cm="1">
        <f t="array" ref="E85">SUM(IF(J85:L85&lt;&gt;"",J85:L85*R85:T85,""))*627.51</f>
        <v>43.204567892531429</v>
      </c>
      <c r="F85">
        <v>41.750066354099999</v>
      </c>
      <c r="G85">
        <f t="shared" si="2"/>
        <v>1.4545015384314297</v>
      </c>
      <c r="H85" s="12">
        <f t="shared" ref="H85:H89" si="3">ABS(G85)</f>
        <v>1.4545015384314297</v>
      </c>
      <c r="I85" s="12"/>
      <c r="J85" s="57">
        <f>B15</f>
        <v>-79.036756253999997</v>
      </c>
      <c r="K85" s="57">
        <f>B16</f>
        <v>-78.967905450200007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-132.12245894</v>
      </c>
      <c r="D86" t="s">
        <v>173</v>
      </c>
      <c r="E86" s="11" cm="1">
        <f t="array" ref="E86">SUM(IF(J86:L86&lt;&gt;"",J86:L86*R86:T86,""))*627.51</f>
        <v>0.89858766839643833</v>
      </c>
      <c r="F86">
        <v>6.85001085678</v>
      </c>
      <c r="G86">
        <f t="shared" si="2"/>
        <v>-5.9514231883835613</v>
      </c>
      <c r="H86" s="12">
        <f t="shared" si="3"/>
        <v>5.9514231883835613</v>
      </c>
      <c r="I86" s="12"/>
      <c r="J86" s="57">
        <f>B25</f>
        <v>-39.772094365800001</v>
      </c>
      <c r="K86" s="57">
        <f>B14</f>
        <v>-78.469280832600006</v>
      </c>
      <c r="L86" s="57">
        <f>B20</f>
        <v>-118.239943209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-500.38258538399998</v>
      </c>
      <c r="D87" t="s">
        <v>174</v>
      </c>
      <c r="E87" s="11" cm="1">
        <f t="array" ref="E87">SUM(IF(J87:L87&lt;&gt;"",J87:L87*R87:T87,""))*627.51</f>
        <v>34.516262223690305</v>
      </c>
      <c r="F87">
        <v>32.970052483289997</v>
      </c>
      <c r="G87">
        <f t="shared" si="2"/>
        <v>1.5462097404003075</v>
      </c>
      <c r="H87" s="12">
        <f t="shared" si="3"/>
        <v>1.5462097404003075</v>
      </c>
      <c r="I87" s="12"/>
      <c r="J87" s="57">
        <f>B19</f>
        <v>-118.294948328</v>
      </c>
      <c r="K87" s="57">
        <f>B20</f>
        <v>-118.239943209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-155.34706059499999</v>
      </c>
      <c r="D88" t="s">
        <v>175</v>
      </c>
      <c r="E88" s="11" cm="1">
        <f t="array" ref="E88">SUM(IF(J88:L88&lt;&gt;"",J88:L88*R88:T88,""))*627.51</f>
        <v>48.953541357433629</v>
      </c>
      <c r="F88">
        <v>48.070076617289999</v>
      </c>
      <c r="G88">
        <f t="shared" si="2"/>
        <v>0.88346474014362997</v>
      </c>
      <c r="H88" s="12">
        <f t="shared" si="3"/>
        <v>0.88346474014362997</v>
      </c>
      <c r="I88" s="12"/>
      <c r="J88" s="57">
        <f>B51</f>
        <v>-93.304382796100001</v>
      </c>
      <c r="K88" s="57">
        <f>B52</f>
        <v>-93.226370427600003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-100.788021353</v>
      </c>
      <c r="D89" t="s">
        <v>176</v>
      </c>
      <c r="E89" s="11" cm="1">
        <f t="array" ref="E89">SUM(IF(J89:L89&lt;&gt;"",J89:L89*R89:T89,""))*627.51</f>
        <v>31.799916827758036</v>
      </c>
      <c r="F89">
        <v>32.820052492889999</v>
      </c>
      <c r="G89">
        <f t="shared" si="2"/>
        <v>-1.0201356651319635</v>
      </c>
      <c r="H89" s="12">
        <f t="shared" si="3"/>
        <v>1.0201356651319635</v>
      </c>
      <c r="I89" s="12"/>
      <c r="J89" s="57">
        <f>B63</f>
        <v>-93.277046778300004</v>
      </c>
      <c r="K89" s="57">
        <f>B52</f>
        <v>-93.226370427600003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-115.414356219</v>
      </c>
    </row>
    <row r="91" spans="1:20" ht="18" x14ac:dyDescent="0.2">
      <c r="A91" s="43" t="s">
        <v>98</v>
      </c>
      <c r="B91" s="5">
        <v>-343.45651940499999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-76.130065328399994</v>
      </c>
      <c r="D92" t="s">
        <v>30</v>
      </c>
      <c r="E92" s="61">
        <f>INDEX($B$14:$B$99,MATCH(D92,$A$14:$A$99,0))</f>
        <v>-78.967905450200007</v>
      </c>
      <c r="G92" s="11">
        <v>4.2339999999999999E-3</v>
      </c>
      <c r="H92" s="11">
        <v>2.6801999999999999E-2</v>
      </c>
    </row>
    <row r="93" spans="1:20" x14ac:dyDescent="0.2">
      <c r="A93" s="43" t="s">
        <v>100</v>
      </c>
      <c r="B93" s="5">
        <v>-399.695273859</v>
      </c>
      <c r="D93" t="s">
        <v>34</v>
      </c>
      <c r="E93" s="61">
        <f t="shared" ref="E93:E125" si="4">INDEX($B$14:$B$99,MATCH(D93,$A$14:$A$99,0))</f>
        <v>-118.239943209</v>
      </c>
      <c r="G93" s="11">
        <v>4.0070000000000001E-3</v>
      </c>
      <c r="H93" s="11">
        <v>2.4580999999999999E-2</v>
      </c>
    </row>
    <row r="94" spans="1:20" x14ac:dyDescent="0.2">
      <c r="A94" s="43" t="s">
        <v>101</v>
      </c>
      <c r="B94" s="5">
        <v>-535.58228578000001</v>
      </c>
      <c r="D94" t="s">
        <v>27</v>
      </c>
      <c r="E94" s="61">
        <f t="shared" si="4"/>
        <v>-599.44040835299995</v>
      </c>
      <c r="G94" s="11">
        <v>6.6220000000000003E-3</v>
      </c>
      <c r="H94" s="11">
        <v>2.1474E-2</v>
      </c>
    </row>
    <row r="95" spans="1:20" x14ac:dyDescent="0.2">
      <c r="A95" s="43" t="s">
        <v>102</v>
      </c>
      <c r="B95" s="5">
        <v>-95.571655508700005</v>
      </c>
      <c r="D95" t="s">
        <v>43</v>
      </c>
      <c r="E95" s="61">
        <f t="shared" si="4"/>
        <v>-959.920914068</v>
      </c>
      <c r="G95" s="11">
        <v>3.1719999999999999E-3</v>
      </c>
      <c r="H95" s="11">
        <v>1.2682000000000001E-2</v>
      </c>
    </row>
    <row r="96" spans="1:20" x14ac:dyDescent="0.2">
      <c r="A96" s="43" t="s">
        <v>103</v>
      </c>
      <c r="B96" s="5">
        <v>-134.832807962</v>
      </c>
      <c r="D96" t="s">
        <v>52</v>
      </c>
      <c r="E96" s="61">
        <f t="shared" si="4"/>
        <v>-599.58394927999996</v>
      </c>
      <c r="G96" s="11">
        <v>4.7829999999999999E-3</v>
      </c>
      <c r="H96" s="11">
        <v>1.0756999999999999E-2</v>
      </c>
    </row>
    <row r="97" spans="1:8" x14ac:dyDescent="0.2">
      <c r="A97" s="43" t="s">
        <v>104</v>
      </c>
      <c r="B97" s="5">
        <v>-135.49531962399999</v>
      </c>
      <c r="D97" t="s">
        <v>54</v>
      </c>
      <c r="E97" s="61">
        <f t="shared" si="4"/>
        <v>-239.26736817700001</v>
      </c>
      <c r="G97" s="11">
        <v>3.9909999999999998E-3</v>
      </c>
      <c r="H97" s="11">
        <v>1.4702E-2</v>
      </c>
    </row>
    <row r="98" spans="1:8" x14ac:dyDescent="0.2">
      <c r="A98" s="43" t="s">
        <v>105</v>
      </c>
      <c r="B98" s="5">
        <v>-96.2342189357</v>
      </c>
      <c r="D98" t="s">
        <v>59</v>
      </c>
      <c r="E98" s="61">
        <f t="shared" si="4"/>
        <v>-461.07539953700001</v>
      </c>
      <c r="G98" s="11">
        <v>3.3140000000000001E-3</v>
      </c>
      <c r="H98" s="11">
        <v>1.8549E-2</v>
      </c>
    </row>
    <row r="99" spans="1:8" x14ac:dyDescent="0.2">
      <c r="A99" s="43" t="s">
        <v>106</v>
      </c>
      <c r="B99" s="5">
        <v>-194.981823671</v>
      </c>
      <c r="D99" t="s">
        <v>63</v>
      </c>
      <c r="E99" s="61">
        <f t="shared" si="4"/>
        <v>-93.226370427600003</v>
      </c>
      <c r="G99" s="11">
        <v>1.1270000000000001E-2</v>
      </c>
      <c r="H99" s="11">
        <v>1.2425E-2</v>
      </c>
    </row>
    <row r="100" spans="1:8" x14ac:dyDescent="0.2">
      <c r="D100" t="s">
        <v>65</v>
      </c>
      <c r="E100" s="61">
        <f t="shared" si="4"/>
        <v>-113.67961895099999</v>
      </c>
      <c r="G100" s="11">
        <v>2.2085E-2</v>
      </c>
      <c r="H100" s="11">
        <v>4.6584E-2</v>
      </c>
    </row>
    <row r="101" spans="1:8" x14ac:dyDescent="0.2">
      <c r="D101" t="s">
        <v>25</v>
      </c>
      <c r="E101" s="61">
        <f t="shared" si="4"/>
        <v>-199.81881184299999</v>
      </c>
      <c r="G101" s="11">
        <v>1.3878E-2</v>
      </c>
      <c r="H101" s="11">
        <v>3.8355E-2</v>
      </c>
    </row>
    <row r="102" spans="1:8" x14ac:dyDescent="0.2">
      <c r="D102" t="s">
        <v>66</v>
      </c>
      <c r="E102" s="61">
        <f t="shared" si="4"/>
        <v>-140.030756303</v>
      </c>
      <c r="G102" s="11">
        <v>4.3990000000000001E-3</v>
      </c>
      <c r="H102" s="11">
        <v>2.6180999999999999E-2</v>
      </c>
    </row>
    <row r="103" spans="1:8" x14ac:dyDescent="0.2">
      <c r="D103" t="s">
        <v>67</v>
      </c>
      <c r="E103" s="61">
        <f t="shared" si="4"/>
        <v>-100.767527118</v>
      </c>
      <c r="G103" s="11">
        <v>1.3511E-2</v>
      </c>
      <c r="H103" s="11">
        <v>3.4383999999999998E-2</v>
      </c>
    </row>
    <row r="104" spans="1:8" x14ac:dyDescent="0.2">
      <c r="D104" t="s">
        <v>71</v>
      </c>
      <c r="E104" s="61">
        <f t="shared" si="4"/>
        <v>-109.88689147300001</v>
      </c>
      <c r="G104" s="11">
        <v>2.2960999999999999E-2</v>
      </c>
      <c r="H104" s="11">
        <v>3.1758000000000002E-2</v>
      </c>
    </row>
    <row r="105" spans="1:8" x14ac:dyDescent="0.2">
      <c r="D105" t="s">
        <v>75</v>
      </c>
      <c r="E105" s="61">
        <f t="shared" si="4"/>
        <v>-215.23848911499999</v>
      </c>
      <c r="G105" s="11">
        <v>5.659E-3</v>
      </c>
      <c r="H105" s="11">
        <v>3.0533999999999999E-2</v>
      </c>
    </row>
    <row r="106" spans="1:8" x14ac:dyDescent="0.2">
      <c r="D106" t="s">
        <v>80</v>
      </c>
      <c r="E106" s="61">
        <f t="shared" si="4"/>
        <v>-184.951724713</v>
      </c>
      <c r="G106" s="11">
        <v>2.3372E-2</v>
      </c>
      <c r="H106" s="11">
        <v>2.5944999999999999E-2</v>
      </c>
    </row>
    <row r="107" spans="1:8" x14ac:dyDescent="0.2">
      <c r="D107" t="s">
        <v>89</v>
      </c>
      <c r="E107" s="61">
        <f t="shared" si="4"/>
        <v>-461.09715605000002</v>
      </c>
      <c r="G107" s="11">
        <v>2.1725000000000001E-2</v>
      </c>
      <c r="H107" s="11">
        <v>3.3944000000000002E-2</v>
      </c>
    </row>
    <row r="108" spans="1:8" x14ac:dyDescent="0.2">
      <c r="D108" t="s">
        <v>23</v>
      </c>
      <c r="E108" s="61">
        <f t="shared" si="4"/>
        <v>-76.800604871800005</v>
      </c>
      <c r="G108" s="11">
        <v>7.0060000000000001E-3</v>
      </c>
      <c r="H108" s="11">
        <v>3.4931999999999998E-2</v>
      </c>
    </row>
    <row r="109" spans="1:8" x14ac:dyDescent="0.2">
      <c r="D109" t="s">
        <v>90</v>
      </c>
      <c r="E109" s="61">
        <f t="shared" si="4"/>
        <v>-40.928313041899997</v>
      </c>
      <c r="G109" s="11">
        <v>3.3479999999999998E-3</v>
      </c>
      <c r="H109" s="11">
        <v>1.521E-2</v>
      </c>
    </row>
    <row r="110" spans="1:8" x14ac:dyDescent="0.2">
      <c r="D110" t="s">
        <v>91</v>
      </c>
      <c r="E110" s="61">
        <f t="shared" si="4"/>
        <v>-116.08523769200001</v>
      </c>
      <c r="G110" s="11">
        <v>4.7140000000000003E-3</v>
      </c>
      <c r="H110" s="11">
        <v>4.3513000000000003E-2</v>
      </c>
    </row>
    <row r="111" spans="1:8" x14ac:dyDescent="0.2">
      <c r="D111" t="s">
        <v>92</v>
      </c>
      <c r="E111" s="61">
        <f t="shared" si="4"/>
        <v>-1.6530107063299999</v>
      </c>
      <c r="G111" s="11">
        <v>1.4630000000000001E-3</v>
      </c>
      <c r="H111" s="11">
        <v>6.7260000000000002E-3</v>
      </c>
    </row>
    <row r="112" spans="1:8" x14ac:dyDescent="0.2">
      <c r="D112" t="s">
        <v>93</v>
      </c>
      <c r="E112" s="61">
        <f t="shared" si="4"/>
        <v>-132.12245894</v>
      </c>
      <c r="G112" s="11">
        <v>5.5139999999999998E-3</v>
      </c>
      <c r="H112" s="11">
        <v>0.176675</v>
      </c>
    </row>
    <row r="113" spans="4:8" x14ac:dyDescent="0.2">
      <c r="D113" t="s">
        <v>94</v>
      </c>
      <c r="E113" s="61">
        <f t="shared" si="4"/>
        <v>-500.38258538399998</v>
      </c>
      <c r="G113" s="11">
        <v>4.5440000000000003E-3</v>
      </c>
      <c r="H113" s="11">
        <v>1.9148999999999999E-2</v>
      </c>
    </row>
    <row r="114" spans="4:8" x14ac:dyDescent="0.2">
      <c r="D114" t="s">
        <v>95</v>
      </c>
      <c r="E114" s="61">
        <f t="shared" si="4"/>
        <v>-155.34706059499999</v>
      </c>
      <c r="G114" s="11">
        <v>3.7599999999999999E-3</v>
      </c>
      <c r="H114" s="11">
        <v>2.9307E-2</v>
      </c>
    </row>
    <row r="115" spans="4:8" x14ac:dyDescent="0.2">
      <c r="D115" t="s">
        <v>96</v>
      </c>
      <c r="E115" s="61">
        <f t="shared" si="4"/>
        <v>-100.788021353</v>
      </c>
      <c r="G115" s="11">
        <v>7.0879999999999997E-3</v>
      </c>
      <c r="H115" s="11">
        <v>2.3722E-2</v>
      </c>
    </row>
    <row r="116" spans="4:8" x14ac:dyDescent="0.2">
      <c r="D116" t="s">
        <v>97</v>
      </c>
      <c r="E116" s="61">
        <f t="shared" si="4"/>
        <v>-115.414356219</v>
      </c>
      <c r="G116" s="11">
        <v>3.6059999999999998E-3</v>
      </c>
      <c r="H116" s="11">
        <v>1.9855999999999999E-2</v>
      </c>
    </row>
    <row r="117" spans="4:8" x14ac:dyDescent="0.2">
      <c r="D117" t="s">
        <v>98</v>
      </c>
      <c r="E117" s="61">
        <f t="shared" si="4"/>
        <v>-343.45651940499999</v>
      </c>
      <c r="G117" s="11">
        <v>4.7499999999999999E-3</v>
      </c>
      <c r="H117" s="11">
        <v>3.7575999999999998E-2</v>
      </c>
    </row>
    <row r="118" spans="4:8" x14ac:dyDescent="0.2">
      <c r="D118" t="s">
        <v>99</v>
      </c>
      <c r="E118" s="61">
        <f t="shared" si="4"/>
        <v>-76.130065328399994</v>
      </c>
      <c r="G118" s="11">
        <v>3.0950000000000001E-3</v>
      </c>
      <c r="H118" s="11">
        <v>1.2453000000000001E-2</v>
      </c>
    </row>
    <row r="119" spans="4:8" x14ac:dyDescent="0.2">
      <c r="D119" t="s">
        <v>100</v>
      </c>
      <c r="E119" s="61">
        <f t="shared" si="4"/>
        <v>-399.695273859</v>
      </c>
      <c r="G119" s="11">
        <v>6.2620000000000002E-3</v>
      </c>
      <c r="H119" s="11">
        <v>2.4455000000000001E-2</v>
      </c>
    </row>
    <row r="120" spans="4:8" x14ac:dyDescent="0.2">
      <c r="D120" t="s">
        <v>101</v>
      </c>
      <c r="E120" s="61">
        <f t="shared" si="4"/>
        <v>-535.58228578000001</v>
      </c>
      <c r="G120" s="11">
        <v>8.8590000000000006E-3</v>
      </c>
      <c r="H120" s="11">
        <v>3.1791E-2</v>
      </c>
    </row>
    <row r="121" spans="4:8" x14ac:dyDescent="0.2">
      <c r="D121" t="s">
        <v>102</v>
      </c>
      <c r="E121" s="61">
        <f t="shared" si="4"/>
        <v>-95.571655508700005</v>
      </c>
      <c r="G121" s="11">
        <v>4.3610000000000003E-3</v>
      </c>
      <c r="H121" s="11">
        <v>3.6677000000000001E-2</v>
      </c>
    </row>
    <row r="122" spans="4:8" x14ac:dyDescent="0.2">
      <c r="D122" t="s">
        <v>103</v>
      </c>
      <c r="E122" s="61">
        <f t="shared" si="4"/>
        <v>-134.832807962</v>
      </c>
      <c r="G122" s="11">
        <v>4.0990000000000002E-3</v>
      </c>
      <c r="H122" s="11">
        <v>3.5219E-2</v>
      </c>
    </row>
    <row r="123" spans="4:8" x14ac:dyDescent="0.2">
      <c r="D123" t="s">
        <v>104</v>
      </c>
      <c r="E123" s="61">
        <f t="shared" si="4"/>
        <v>-135.49531962399999</v>
      </c>
      <c r="G123" s="11">
        <v>3.3449999999999999E-3</v>
      </c>
      <c r="H123" s="11">
        <v>3.5034999999999997E-2</v>
      </c>
    </row>
    <row r="124" spans="4:8" x14ac:dyDescent="0.2">
      <c r="D124" t="s">
        <v>105</v>
      </c>
      <c r="E124" s="61">
        <f t="shared" si="4"/>
        <v>-96.2342189357</v>
      </c>
      <c r="G124" s="11">
        <v>3.9509999999999997E-3</v>
      </c>
      <c r="H124" s="11">
        <v>3.5971000000000003E-2</v>
      </c>
    </row>
    <row r="125" spans="4:8" x14ac:dyDescent="0.2">
      <c r="D125" t="s">
        <v>106</v>
      </c>
      <c r="E125" s="61">
        <f t="shared" si="4"/>
        <v>-194.981823671</v>
      </c>
      <c r="G125" s="11">
        <v>3.0049999999999999E-3</v>
      </c>
      <c r="H125" s="11">
        <v>1.2862E-2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854B-382C-1741-AFFD-DD10E66CC7FF}">
  <dimension ref="A1:CA1039"/>
  <sheetViews>
    <sheetView zoomScale="92" zoomScaleNormal="150" workbookViewId="0">
      <pane ySplit="8" topLeftCell="A9" activePane="bottomLeft" state="frozen"/>
      <selection activeCell="C30" sqref="C30"/>
      <selection pane="bottomLeft" activeCell="E92" sqref="E92:H12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7.19</v>
      </c>
      <c r="C5" s="48" cm="1">
        <f t="array" ref="C5">ROUND((AVERAGE(IF(ISNUMBER(G14:G89),G14:G89,""))),2)</f>
        <v>-6.17</v>
      </c>
      <c r="D5" s="49" cm="1">
        <f t="array" ref="D5">ROUND((SQRT(AVERAGE(IF(ISNUMBER(G14:G89),G14:G89^2,"")))),2)</f>
        <v>9.36</v>
      </c>
      <c r="E5" s="48" cm="1">
        <f t="array" ref="E5">ROUND((MAX(IF(ISNUMBER(G14:G89),ABS(G14:G89),""))),2)</f>
        <v>31.26</v>
      </c>
      <c r="F5" s="49">
        <f t="array" ref="F5">ROUND((MIN(IF(ISNUMBER(G14:G89),ABS(G14:G89),""))),2)</f>
        <v>0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5.58</v>
      </c>
      <c r="C6" s="50" cm="1">
        <f t="array" ref="C6">ROUND((AVERAGE(IF(ISNUMBER(G14:G51),G14:G51,""))),2)</f>
        <v>-5.58</v>
      </c>
      <c r="D6" s="51" cm="1">
        <f t="array" ref="D6">ROUND((SQRT(AVERAGE(IF(ISNUMBER(G14:G51),G14:G51^2,"")))),2)</f>
        <v>6.38</v>
      </c>
      <c r="E6" s="50" cm="1">
        <f t="array" ref="E6">ROUND((MAX(IF(ISNUMBER(G14:G51),ABS(G14:G51),""))),2)</f>
        <v>13.61</v>
      </c>
      <c r="F6" s="52">
        <f t="array" ref="F6">ROUND((MIN(IF(ISNUMBER(G14:G51),ABS(G14:G51),""))),2)</f>
        <v>1.59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8.8000000000000007</v>
      </c>
      <c r="C7" s="53" cm="1">
        <f t="array" ref="C7">ROUND((AVERAGE(IF(ISNUMBER(G52:G89),G52:G89,""))),2)</f>
        <v>-6.76</v>
      </c>
      <c r="D7" s="54" cm="1">
        <f t="array" ref="D7">ROUND((SQRT(AVERAGE(IF(ISNUMBER(G52:G89),G52:G89^2,"")))),2)</f>
        <v>11.61</v>
      </c>
      <c r="E7" s="53" cm="1">
        <f t="array" ref="E7">ROUND((MAX(IF(ISNUMBER(G52:G89),ABS(G52:G89),""))),2)</f>
        <v>31.26</v>
      </c>
      <c r="F7" s="55">
        <f t="array" ref="F7">ROUND((MIN(IF(ISNUMBER(G52:G89),ABS(G52:G89),""))),2)</f>
        <v>0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194</v>
      </c>
      <c r="C10" s="26">
        <f>B5</f>
        <v>7.19</v>
      </c>
      <c r="D10" s="26">
        <f>H14</f>
        <v>5.1232066537976202</v>
      </c>
      <c r="E10" s="26">
        <f>H23</f>
        <v>3.8612222654320432</v>
      </c>
      <c r="F10" s="26">
        <f>H24</f>
        <v>7.5403376198357179</v>
      </c>
      <c r="G10" s="12">
        <f>H25</f>
        <v>11.096064550889173</v>
      </c>
      <c r="H10" s="26">
        <f>H26</f>
        <v>7.7465936934818895</v>
      </c>
      <c r="I10" s="26"/>
      <c r="J10" s="26">
        <f>H27</f>
        <v>1.5853649211270229</v>
      </c>
      <c r="K10" s="26">
        <f>H28</f>
        <v>3.2623347560662261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-78.475192466600006</v>
      </c>
      <c r="D14" t="s">
        <v>107</v>
      </c>
      <c r="E14" s="11" cm="1">
        <f t="array" ref="E14">SUM(IF(J14:L14&lt;&gt;"",J14:L14*R14:T14,""))*627.51</f>
        <v>0.5768023940523801</v>
      </c>
      <c r="F14">
        <v>5.7000090478500001</v>
      </c>
      <c r="G14">
        <f t="shared" ref="G14:G83" si="0">E14-F14</f>
        <v>-5.1232066537976202</v>
      </c>
      <c r="H14" s="12">
        <f>ABS(G14)</f>
        <v>5.1232066537976202</v>
      </c>
      <c r="I14" s="56"/>
      <c r="J14" s="57">
        <f>B68</f>
        <v>-0.49877312835400001</v>
      </c>
      <c r="K14" s="57">
        <f>B50</f>
        <v>-460.61460179199997</v>
      </c>
      <c r="L14" s="57">
        <f>B81</f>
        <v>-461.11245572799999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-79.045297238900005</v>
      </c>
      <c r="D15" t="s">
        <v>118</v>
      </c>
      <c r="E15" s="11" cm="1">
        <f t="array" ref="E15">SUM(IF(J15:L15&lt;&gt;"",J15:L15*R15:T15,""))*627.51</f>
        <v>4.7962401862845301</v>
      </c>
      <c r="F15">
        <v>7.8600126746700001</v>
      </c>
      <c r="G15">
        <f t="shared" si="0"/>
        <v>-3.06377248838547</v>
      </c>
      <c r="H15" s="12">
        <f t="shared" ref="H15:H84" si="1">ABS(G15)</f>
        <v>3.06377248838547</v>
      </c>
      <c r="I15" s="12"/>
      <c r="J15" s="57">
        <f>B45</f>
        <v>-1.1634911488499999</v>
      </c>
      <c r="K15" s="57">
        <f>B34</f>
        <v>-459.95660786799999</v>
      </c>
      <c r="L15" s="57">
        <f>B81</f>
        <v>-461.11245572799999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-78.973978971099996</v>
      </c>
      <c r="D16" t="s">
        <v>129</v>
      </c>
      <c r="E16" s="11" cm="1">
        <f t="array" ref="E16">SUM(IF(J16:L16&lt;&gt;"",J16:L16*R16:T16,""))*627.51</f>
        <v>1.802392298047288</v>
      </c>
      <c r="F16">
        <v>4.9000078440300001</v>
      </c>
      <c r="G16">
        <f t="shared" si="0"/>
        <v>-3.0976155459827122</v>
      </c>
      <c r="H16" s="12">
        <f t="shared" si="1"/>
        <v>3.0976155459827122</v>
      </c>
      <c r="I16" s="12"/>
      <c r="J16" s="57">
        <f>B78</f>
        <v>-75.639789245299994</v>
      </c>
      <c r="K16" s="57">
        <f>B45</f>
        <v>-1.1634911488499999</v>
      </c>
      <c r="L16" s="57">
        <f>B82</f>
        <v>-76.800408101599999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-79.045316910500006</v>
      </c>
      <c r="D17" t="s">
        <v>139</v>
      </c>
      <c r="E17" s="11" cm="1">
        <f t="array" ref="E17">SUM(IF(J17:L17&lt;&gt;"",J17:L17*R17:T17,""))*627.51</f>
        <v>13.364136603285319</v>
      </c>
      <c r="F17">
        <v>21.200033783759999</v>
      </c>
      <c r="G17">
        <f t="shared" si="0"/>
        <v>-7.8358971804746798</v>
      </c>
      <c r="H17" s="12">
        <f t="shared" si="1"/>
        <v>7.8358971804746798</v>
      </c>
      <c r="I17" s="12"/>
      <c r="J17" s="57">
        <f>B46</f>
        <v>-76.322932062700005</v>
      </c>
      <c r="K17" s="57">
        <f>B68</f>
        <v>-0.49877312835400001</v>
      </c>
      <c r="L17" s="57">
        <f>B82</f>
        <v>-76.800408101599999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-79.714121312700001</v>
      </c>
      <c r="D18" t="s">
        <v>140</v>
      </c>
      <c r="E18" s="11" cm="1">
        <f t="array" ref="E18">SUM(IF(J18:L18&lt;&gt;"",J18:L18*R18:T18,""))*627.51</f>
        <v>5.2477872206155052</v>
      </c>
      <c r="F18">
        <v>12.10001930592</v>
      </c>
      <c r="G18">
        <f t="shared" si="0"/>
        <v>-6.8522320853044949</v>
      </c>
      <c r="H18" s="12">
        <f t="shared" si="1"/>
        <v>6.8522320853044949</v>
      </c>
      <c r="I18" s="12"/>
      <c r="J18" s="57">
        <f>B27</f>
        <v>-39.777194767499999</v>
      </c>
      <c r="K18" s="57">
        <f>B45</f>
        <v>-1.1634911488499999</v>
      </c>
      <c r="L18" s="57">
        <f>B83</f>
        <v>-40.932323042100002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-118.307225383</v>
      </c>
      <c r="D19" t="s">
        <v>141</v>
      </c>
      <c r="E19" s="11" cm="1">
        <f t="array" ref="E19">SUM(IF(J19:L19&lt;&gt;"",J19:L19*R19:T19,""))*627.51</f>
        <v>12.549587270370516</v>
      </c>
      <c r="F19">
        <v>15.3000241212</v>
      </c>
      <c r="G19">
        <f t="shared" si="0"/>
        <v>-2.7504368508294839</v>
      </c>
      <c r="H19" s="12">
        <f t="shared" si="1"/>
        <v>2.7504368508294839</v>
      </c>
      <c r="I19" s="12"/>
      <c r="J19" s="57">
        <f>B28</f>
        <v>-40.453548937299999</v>
      </c>
      <c r="K19" s="57">
        <f>B68</f>
        <v>-0.49877312835400001</v>
      </c>
      <c r="L19" s="57">
        <f>B83</f>
        <v>-40.932323042100002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-118.24937552199999</v>
      </c>
      <c r="D20" t="s">
        <v>142</v>
      </c>
      <c r="E20" s="11" cm="1">
        <f t="array" ref="E20">SUM(IF(J20:L20&lt;&gt;"",J20:L20*R20:T20,""))*627.51</f>
        <v>2.9974870069525132</v>
      </c>
      <c r="F20">
        <v>6.50001025167</v>
      </c>
      <c r="G20">
        <f t="shared" si="0"/>
        <v>-3.5025232447174868</v>
      </c>
      <c r="H20" s="12">
        <f t="shared" si="1"/>
        <v>3.5025232447174868</v>
      </c>
      <c r="I20" s="12"/>
      <c r="J20" s="57">
        <f>B78</f>
        <v>-75.639789245299994</v>
      </c>
      <c r="K20" s="57">
        <f>B28</f>
        <v>-40.453548937299999</v>
      </c>
      <c r="L20" s="57">
        <f>B84</f>
        <v>-116.088561387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-195.04804248900001</v>
      </c>
      <c r="D21" t="s">
        <v>143</v>
      </c>
      <c r="E21" s="11" cm="1">
        <f t="array" ref="E21">SUM(IF(J21:L21&lt;&gt;"",J21:L21*R21:T21,""))*627.51</f>
        <v>7.2574312624310755</v>
      </c>
      <c r="F21">
        <v>19.60003137612</v>
      </c>
      <c r="G21">
        <f t="shared" si="0"/>
        <v>-12.342600113688924</v>
      </c>
      <c r="H21" s="12">
        <f t="shared" si="1"/>
        <v>12.342600113688924</v>
      </c>
      <c r="I21" s="12"/>
      <c r="J21" s="57">
        <f>B46</f>
        <v>-76.322932062700005</v>
      </c>
      <c r="K21" s="57">
        <f>B27</f>
        <v>-39.777194767499999</v>
      </c>
      <c r="L21" s="57">
        <f>B84</f>
        <v>-116.088561387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-499.874638785</v>
      </c>
      <c r="D22" t="s">
        <v>144</v>
      </c>
      <c r="E22" s="11" cm="1">
        <f t="array" ref="E22">SUM(IF(J22:L22&lt;&gt;"",J22:L22*R22:T22,""))*627.51</f>
        <v>5.7387928079179575</v>
      </c>
      <c r="F22">
        <v>9.6000150733500007</v>
      </c>
      <c r="G22">
        <f t="shared" si="0"/>
        <v>-3.8612222654320432</v>
      </c>
      <c r="H22" s="12">
        <f t="shared" si="1"/>
        <v>3.8612222654320432</v>
      </c>
      <c r="I22" s="12"/>
      <c r="J22" s="57">
        <f>B68</f>
        <v>-0.49877312835400001</v>
      </c>
      <c r="K22" s="57">
        <f>B45</f>
        <v>-1.1634911488499999</v>
      </c>
      <c r="L22" s="57">
        <f>B85</f>
        <v>-1.6531189364000001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-139.58037310899999</v>
      </c>
      <c r="D23" t="s">
        <v>108</v>
      </c>
      <c r="E23" s="11" cm="1">
        <f t="array" ref="E23">SUM(IF(J23:L23&lt;&gt;"",J23:L23*R23:T23,""))*627.51</f>
        <v>5.7387928079179575</v>
      </c>
      <c r="F23">
        <v>9.6000150733500007</v>
      </c>
      <c r="G23">
        <f t="shared" si="0"/>
        <v>-3.8612222654320432</v>
      </c>
      <c r="H23" s="12">
        <f t="shared" si="1"/>
        <v>3.8612222654320432</v>
      </c>
      <c r="I23" s="12"/>
      <c r="J23" s="57">
        <f>B68</f>
        <v>-0.49877312835400001</v>
      </c>
      <c r="K23" s="57">
        <f>B45</f>
        <v>-1.1634911488499999</v>
      </c>
      <c r="L23" s="57">
        <f>B85</f>
        <v>-1.6531189364000001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-599.45467349399996</v>
      </c>
      <c r="D24" t="s">
        <v>109</v>
      </c>
      <c r="E24" s="11" cm="1">
        <f t="array" ref="E24">SUM(IF(J24:L24&lt;&gt;"",J24:L24*R24:T24,""))*627.51</f>
        <v>-4.5403327917557172</v>
      </c>
      <c r="F24">
        <v>3.0000048280800002</v>
      </c>
      <c r="G24">
        <f t="shared" si="0"/>
        <v>-7.5403376198357179</v>
      </c>
      <c r="H24" s="12">
        <f t="shared" si="1"/>
        <v>7.5403376198357179</v>
      </c>
      <c r="I24" s="12"/>
      <c r="J24" s="57">
        <f>B78</f>
        <v>-75.639789245299994</v>
      </c>
      <c r="K24" s="57">
        <f>B74</f>
        <v>-56.4744976669</v>
      </c>
      <c r="L24" s="57">
        <f>B86</f>
        <v>-132.121522387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-39.777194767499999</v>
      </c>
      <c r="D25" t="s">
        <v>110</v>
      </c>
      <c r="E25" s="11" cm="1">
        <f t="array" ref="E25">SUM(IF(J25:L25&lt;&gt;"",J25:L25*R25:T25,""))*627.51</f>
        <v>1.6039559716508287</v>
      </c>
      <c r="F25">
        <v>12.700020522540001</v>
      </c>
      <c r="G25">
        <f t="shared" si="0"/>
        <v>-11.096064550889173</v>
      </c>
      <c r="H25" s="12">
        <f t="shared" si="1"/>
        <v>11.096064550889173</v>
      </c>
      <c r="I25" s="12"/>
      <c r="J25" s="57">
        <f>B46</f>
        <v>-76.322932062700005</v>
      </c>
      <c r="K25" s="57">
        <f>B73</f>
        <v>-55.801146388699998</v>
      </c>
      <c r="L25" s="57">
        <f>B86</f>
        <v>-132.121522387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-115.574599072</v>
      </c>
      <c r="D26" t="s">
        <v>111</v>
      </c>
      <c r="E26" s="11" cm="1">
        <f t="array" ref="E26">SUM(IF(J26:L26&lt;&gt;"",J26:L26*R26:T26,""))*627.51</f>
        <v>-6.0465912922418896</v>
      </c>
      <c r="F26">
        <v>1.7000024012399999</v>
      </c>
      <c r="G26">
        <f t="shared" si="0"/>
        <v>-7.7465936934818895</v>
      </c>
      <c r="H26" s="12">
        <f t="shared" si="1"/>
        <v>7.7465936934818895</v>
      </c>
      <c r="I26" s="12"/>
      <c r="J26" s="57">
        <f>B50</f>
        <v>-460.61460179199997</v>
      </c>
      <c r="K26" s="57">
        <f>B27</f>
        <v>-39.777194767499999</v>
      </c>
      <c r="L26" s="57">
        <f>B87</f>
        <v>-500.40143240800001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-39.777194767499999</v>
      </c>
      <c r="D27" t="s">
        <v>112</v>
      </c>
      <c r="E27" s="11" cm="1">
        <f t="array" ref="E27">SUM(IF(J27:L27&lt;&gt;"",J27:L27*R27:T27,""))*627.51</f>
        <v>5.4746465497229773</v>
      </c>
      <c r="F27">
        <v>7.0600114708500001</v>
      </c>
      <c r="G27">
        <f t="shared" si="0"/>
        <v>-1.5853649211270229</v>
      </c>
      <c r="H27" s="12">
        <f t="shared" si="1"/>
        <v>1.5853649211270229</v>
      </c>
      <c r="I27" s="12"/>
      <c r="J27" s="57">
        <f>B34</f>
        <v>-459.95660786799999</v>
      </c>
      <c r="K27" s="57">
        <f>B28</f>
        <v>-40.453548937299999</v>
      </c>
      <c r="L27" s="57">
        <f>B87</f>
        <v>-500.40143240800001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-40.453548937299999</v>
      </c>
      <c r="D28" t="s">
        <v>113</v>
      </c>
      <c r="E28" s="11" cm="1">
        <f t="array" ref="E28">SUM(IF(J28:L28&lt;&gt;"",J28:L28*R28:T28,""))*627.51</f>
        <v>-6.2329940786226244E-2</v>
      </c>
      <c r="F28">
        <v>3.2000048152799998</v>
      </c>
      <c r="G28">
        <f t="shared" si="0"/>
        <v>-3.2623347560662261</v>
      </c>
      <c r="H28" s="12">
        <f t="shared" si="1"/>
        <v>3.2623347560662261</v>
      </c>
      <c r="I28" s="12"/>
      <c r="J28" s="57">
        <f>B78</f>
        <v>-75.639789245299994</v>
      </c>
      <c r="K28" s="57">
        <f>B18</f>
        <v>-79.714121312700001</v>
      </c>
      <c r="L28" s="57">
        <f>B88</f>
        <v>-155.35400988699999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-460.07249938299998</v>
      </c>
      <c r="D29" t="s">
        <v>114</v>
      </c>
      <c r="E29" s="11" cm="1">
        <f t="array" ref="E29">SUM(IF(J29:L29&lt;&gt;"",J29:L29*R29:T29,""))*627.51</f>
        <v>8.9351689813842423</v>
      </c>
      <c r="F29">
        <v>19.900031984430001</v>
      </c>
      <c r="G29">
        <f t="shared" si="0"/>
        <v>-10.964863003045759</v>
      </c>
      <c r="H29" s="12">
        <f t="shared" si="1"/>
        <v>10.964863003045759</v>
      </c>
      <c r="I29" s="12"/>
      <c r="J29" s="57">
        <f>B46</f>
        <v>-76.322932062700005</v>
      </c>
      <c r="K29" s="57">
        <f>B17</f>
        <v>-79.045316910500006</v>
      </c>
      <c r="L29" s="57">
        <f>B88</f>
        <v>-155.35400988699999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-959.96685357399997</v>
      </c>
      <c r="D30" t="s">
        <v>115</v>
      </c>
      <c r="E30" s="11" cm="1">
        <f t="array" ref="E30">SUM(IF(J30:L30&lt;&gt;"",J30:L30*R30:T30,""))*627.51</f>
        <v>-2.6864072389619444</v>
      </c>
      <c r="F30">
        <v>1.4200024191599998</v>
      </c>
      <c r="G30">
        <f t="shared" si="0"/>
        <v>-4.1064096581219438</v>
      </c>
      <c r="H30" s="12">
        <f t="shared" si="1"/>
        <v>4.1064096581219438</v>
      </c>
      <c r="I30" s="12"/>
      <c r="J30" s="57">
        <f>B44</f>
        <v>-99.621315980299997</v>
      </c>
      <c r="K30" s="57">
        <f>B45</f>
        <v>-1.1634911488499999</v>
      </c>
      <c r="L30" s="57">
        <f>B89</f>
        <v>-100.78908818799999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-959.95449061299996</v>
      </c>
      <c r="D31" t="s">
        <v>116</v>
      </c>
      <c r="E31" s="11" cm="1">
        <f t="array" ref="E31">SUM(IF(J31:L31&lt;&gt;"",J31:L31*R31:T31,""))*627.51</f>
        <v>19.793362409184653</v>
      </c>
      <c r="F31">
        <v>33.40005308328</v>
      </c>
      <c r="G31">
        <f t="shared" si="0"/>
        <v>-13.606690674095347</v>
      </c>
      <c r="H31" s="12">
        <f t="shared" si="1"/>
        <v>13.606690674095347</v>
      </c>
      <c r="I31" s="12"/>
      <c r="J31" s="57">
        <f>B59</f>
        <v>-100.321857764</v>
      </c>
      <c r="K31" s="57">
        <f>B68</f>
        <v>-0.49877312835400001</v>
      </c>
      <c r="L31" s="57">
        <f>B89</f>
        <v>-100.78908818799999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-559.67203510900003</v>
      </c>
      <c r="D32" t="s">
        <v>117</v>
      </c>
      <c r="E32" s="11" cm="1">
        <f t="array" ref="E32">SUM(IF(J32:L32&lt;&gt;"",J32:L32*R32:T32,""))*627.51</f>
        <v>10.021869715020829</v>
      </c>
      <c r="F32">
        <v>13.470021728279999</v>
      </c>
      <c r="G32">
        <f t="shared" si="0"/>
        <v>-3.4481520132591701</v>
      </c>
      <c r="H32" s="12">
        <f t="shared" si="1"/>
        <v>3.4481520132591701</v>
      </c>
      <c r="I32" s="12"/>
      <c r="J32" s="57">
        <f>B75</f>
        <v>-74.981538740299996</v>
      </c>
      <c r="K32" s="57">
        <f>B28</f>
        <v>-40.453548937299999</v>
      </c>
      <c r="L32" s="57">
        <f>B90</f>
        <v>-115.419116825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-459.95660786799999</v>
      </c>
      <c r="D33" t="s">
        <v>119</v>
      </c>
      <c r="E33" s="11" cm="1">
        <f t="array" ref="E33">SUM(IF(J33:L33&lt;&gt;"",J33:L33*R33:T33,""))*627.51</f>
        <v>-1.3383609836326942</v>
      </c>
      <c r="F33">
        <v>7.9000126721099999</v>
      </c>
      <c r="G33">
        <f t="shared" si="0"/>
        <v>-9.238373655742695</v>
      </c>
      <c r="H33" s="12">
        <f t="shared" si="1"/>
        <v>9.238373655742695</v>
      </c>
      <c r="I33" s="12"/>
      <c r="J33" s="57">
        <f>B78</f>
        <v>-75.639789245299994</v>
      </c>
      <c r="K33" s="57">
        <f>B27</f>
        <v>-39.777194767499999</v>
      </c>
      <c r="L33" s="57">
        <f>B90</f>
        <v>-115.419116825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-459.95660786799999</v>
      </c>
      <c r="D34" t="s">
        <v>120</v>
      </c>
      <c r="E34" s="11" cm="1">
        <f t="array" ref="E34">SUM(IF(J34:L34&lt;&gt;"",J34:L34*R34:T34,""))*627.51</f>
        <v>0.63391082414913735</v>
      </c>
      <c r="F34">
        <v>3.1000048216799998</v>
      </c>
      <c r="G34">
        <f t="shared" si="0"/>
        <v>-2.4660939975308622</v>
      </c>
      <c r="H34" s="12">
        <f t="shared" si="1"/>
        <v>2.4660939975308622</v>
      </c>
      <c r="I34" s="12"/>
      <c r="J34" s="57">
        <f>B68</f>
        <v>-0.49877312835400001</v>
      </c>
      <c r="K34" s="57">
        <f>B80</f>
        <v>-342.97222173599999</v>
      </c>
      <c r="L34" s="57">
        <f>B91</f>
        <v>-343.46998466399998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-113.17965755199999</v>
      </c>
      <c r="D35" t="s">
        <v>121</v>
      </c>
      <c r="E35" s="11" cm="1">
        <f t="array" ref="E35">SUM(IF(J35:L35&lt;&gt;"",J35:L35*R35:T35,""))*627.51</f>
        <v>20.918527683565571</v>
      </c>
      <c r="F35">
        <v>23.200036793310002</v>
      </c>
      <c r="G35">
        <f t="shared" si="0"/>
        <v>-2.2815091097444302</v>
      </c>
      <c r="H35" s="12">
        <f t="shared" si="1"/>
        <v>2.2815091097444302</v>
      </c>
      <c r="I35" s="12"/>
      <c r="J35" s="57">
        <f>B45</f>
        <v>-1.1634911488499999</v>
      </c>
      <c r="K35" s="57">
        <f>B79</f>
        <v>-342.33982928299997</v>
      </c>
      <c r="L35" s="57">
        <f>B91</f>
        <v>-343.46998466399998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-99.657503294700007</v>
      </c>
      <c r="D36" t="s">
        <v>122</v>
      </c>
      <c r="E36" s="11" cm="1">
        <f t="array" ref="E36">SUM(IF(J36:L36&lt;&gt;"",J36:L36*R36:T36,""))*627.51</f>
        <v>4.6732789140135669</v>
      </c>
      <c r="F36">
        <v>10.50001689828</v>
      </c>
      <c r="G36">
        <f t="shared" si="0"/>
        <v>-5.8267379842664333</v>
      </c>
      <c r="H36" s="12">
        <f t="shared" si="1"/>
        <v>5.8267379842664333</v>
      </c>
      <c r="I36" s="12"/>
      <c r="J36" s="57">
        <f>B68</f>
        <v>-0.49877312835400001</v>
      </c>
      <c r="K36" s="57">
        <f>B78</f>
        <v>-75.639789245299994</v>
      </c>
      <c r="L36" s="57">
        <f>B92</f>
        <v>-76.131115035899995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-199.310104997</v>
      </c>
      <c r="D37" t="s">
        <v>123</v>
      </c>
      <c r="E37" s="11" cm="1">
        <f t="array" ref="E37">SUM(IF(J37:L37&lt;&gt;"",J37:L37*R37:T37,""))*627.51</f>
        <v>8.7317095629076196</v>
      </c>
      <c r="F37">
        <v>12.87002051166</v>
      </c>
      <c r="G37">
        <f t="shared" si="0"/>
        <v>-4.1383109487523804</v>
      </c>
      <c r="H37" s="12">
        <f t="shared" si="1"/>
        <v>4.1383109487523804</v>
      </c>
      <c r="I37" s="12"/>
      <c r="J37" s="57">
        <f>B45</f>
        <v>-1.1634911488499999</v>
      </c>
      <c r="K37" s="57">
        <f>B75</f>
        <v>-74.981538740299996</v>
      </c>
      <c r="L37" s="57">
        <f>B92</f>
        <v>-76.131115035899995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-599.58879560699995</v>
      </c>
      <c r="D38" t="s">
        <v>124</v>
      </c>
      <c r="E38" s="11" cm="1">
        <f t="array" ref="E38">SUM(IF(J38:L38&lt;&gt;"",J38:L38*R38:T38,""))*627.51</f>
        <v>1.0586164947267764</v>
      </c>
      <c r="F38">
        <v>3.5000054235899998</v>
      </c>
      <c r="G38">
        <f t="shared" si="0"/>
        <v>-2.4413889288632236</v>
      </c>
      <c r="H38" s="12">
        <f t="shared" si="1"/>
        <v>2.4413889288632236</v>
      </c>
      <c r="I38" s="12"/>
      <c r="J38" s="57">
        <f>B68</f>
        <v>-0.49877312835400001</v>
      </c>
      <c r="K38" s="57">
        <f>B47</f>
        <v>-399.21198261699999</v>
      </c>
      <c r="L38" s="57">
        <f>B93</f>
        <v>-399.70906873400003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-599.66865292</v>
      </c>
      <c r="D39" t="s">
        <v>125</v>
      </c>
      <c r="E39" s="11" cm="1">
        <f t="array" ref="E39">SUM(IF(J39:L39&lt;&gt;"",J39:L39*R39:T39,""))*627.51</f>
        <v>14.538768428200516</v>
      </c>
      <c r="F39">
        <v>16.760026537800002</v>
      </c>
      <c r="G39">
        <f t="shared" si="0"/>
        <v>-2.2212581095994857</v>
      </c>
      <c r="H39" s="12">
        <f t="shared" si="1"/>
        <v>2.2212581095994857</v>
      </c>
      <c r="I39" s="12"/>
      <c r="J39" s="57">
        <f>B45</f>
        <v>-1.1634911488499999</v>
      </c>
      <c r="K39" s="57">
        <f>B67</f>
        <v>-398.56874656799999</v>
      </c>
      <c r="L39" s="57">
        <f>B93</f>
        <v>-399.70906873400003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-599.60194319799996</v>
      </c>
      <c r="D40" t="s">
        <v>126</v>
      </c>
      <c r="E40" s="11" cm="1">
        <f t="array" ref="E40">SUM(IF(J40:L40&lt;&gt;"",J40:L40*R40:T40,""))*627.51</f>
        <v>0.95043499184922553</v>
      </c>
      <c r="F40">
        <v>9.5700150752699997</v>
      </c>
      <c r="G40">
        <f t="shared" si="0"/>
        <v>-8.6195800834207734</v>
      </c>
      <c r="H40" s="12">
        <f t="shared" si="1"/>
        <v>8.6195800834207734</v>
      </c>
      <c r="I40" s="12"/>
      <c r="J40" s="57">
        <f>B75</f>
        <v>-74.981538740299996</v>
      </c>
      <c r="K40" s="57">
        <f>B50</f>
        <v>-460.61460179199997</v>
      </c>
      <c r="L40" s="57">
        <f>B94</f>
        <v>-535.59462591900001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-239.28272580500001</v>
      </c>
      <c r="D41" t="s">
        <v>127</v>
      </c>
      <c r="E41" s="11" cm="1">
        <f t="array" ref="E41">SUM(IF(J41:L41&lt;&gt;"",J41:L41*R41:T41,""))*627.51</f>
        <v>1.1114421351784052</v>
      </c>
      <c r="F41">
        <v>9.36001508871</v>
      </c>
      <c r="G41">
        <f t="shared" si="0"/>
        <v>-8.2485729535315944</v>
      </c>
      <c r="H41" s="12">
        <f t="shared" si="1"/>
        <v>8.2485729535315944</v>
      </c>
      <c r="I41" s="12"/>
      <c r="J41" s="57">
        <f>B78</f>
        <v>-75.639789245299994</v>
      </c>
      <c r="K41" s="57">
        <f>B34</f>
        <v>-459.95660786799999</v>
      </c>
      <c r="L41" s="57">
        <f>B94</f>
        <v>-535.59462591900001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-239.271201131</v>
      </c>
      <c r="D42" t="s">
        <v>128</v>
      </c>
      <c r="E42" s="11" cm="1">
        <f t="array" ref="E42">SUM(IF(J42:L42&lt;&gt;"",J42:L42*R42:T42,""))*627.51</f>
        <v>0.97004267134780675</v>
      </c>
      <c r="F42">
        <v>8.0000126657100008</v>
      </c>
      <c r="G42">
        <f t="shared" si="0"/>
        <v>-7.0299699943621938</v>
      </c>
      <c r="H42" s="12">
        <f t="shared" si="1"/>
        <v>7.0299699943621938</v>
      </c>
      <c r="I42" s="12"/>
      <c r="J42" s="57">
        <f>B73</f>
        <v>-55.801146388699998</v>
      </c>
      <c r="K42" s="57">
        <f>B27</f>
        <v>-39.777194767499999</v>
      </c>
      <c r="L42" s="57">
        <f>B95</f>
        <v>-95.576795296100002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-99.621315980299997</v>
      </c>
      <c r="D43" t="s">
        <v>130</v>
      </c>
      <c r="E43" s="11" cm="1">
        <f t="array" ref="E43">SUM(IF(J43:L43&lt;&gt;"",J43:L43*R43:T43,""))*627.51</f>
        <v>17.755976649754327</v>
      </c>
      <c r="F43">
        <v>22.400035589489999</v>
      </c>
      <c r="G43">
        <f t="shared" si="0"/>
        <v>-4.6440589397356717</v>
      </c>
      <c r="H43" s="12">
        <f t="shared" si="1"/>
        <v>4.6440589397356717</v>
      </c>
      <c r="I43" s="12"/>
      <c r="J43" s="57">
        <f>B72</f>
        <v>-55.151542284999998</v>
      </c>
      <c r="K43" s="57">
        <f>B28</f>
        <v>-40.453548937299999</v>
      </c>
      <c r="L43" s="57">
        <f>B95</f>
        <v>-95.576795296100002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-99.621315980299997</v>
      </c>
      <c r="D44" t="s">
        <v>131</v>
      </c>
      <c r="E44" s="11" cm="1">
        <f t="array" ref="E44">SUM(IF(J44:L44&lt;&gt;"",J44:L44*R44:T44,""))*627.51</f>
        <v>3.0444314065569298</v>
      </c>
      <c r="F44">
        <v>7.5000120702000004</v>
      </c>
      <c r="G44">
        <f t="shared" si="0"/>
        <v>-4.4555806636430706</v>
      </c>
      <c r="H44" s="12">
        <f t="shared" si="1"/>
        <v>4.4555806636430706</v>
      </c>
      <c r="I44" s="12"/>
      <c r="J44" s="57">
        <f>B73</f>
        <v>-55.801146388699998</v>
      </c>
      <c r="K44" s="57">
        <f>B17</f>
        <v>-79.045316910500006</v>
      </c>
      <c r="L44" s="57">
        <f>B96</f>
        <v>-134.841611693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-1.1634911488499999</v>
      </c>
      <c r="D45" t="s">
        <v>132</v>
      </c>
      <c r="E45" s="11" cm="1">
        <f t="array" ref="E45">SUM(IF(J45:L45&lt;&gt;"",J45:L45*R45:T45,""))*627.51</f>
        <v>15.092810718298297</v>
      </c>
      <c r="F45">
        <v>18.300028949280001</v>
      </c>
      <c r="G45">
        <f t="shared" si="0"/>
        <v>-3.2072182309817041</v>
      </c>
      <c r="H45" s="12">
        <f t="shared" si="1"/>
        <v>3.2072182309817041</v>
      </c>
      <c r="I45" s="12"/>
      <c r="J45" s="57">
        <f>B72</f>
        <v>-55.151542284999998</v>
      </c>
      <c r="K45" s="57">
        <f>B18</f>
        <v>-79.714121312700001</v>
      </c>
      <c r="L45" s="57">
        <f>B96</f>
        <v>-134.841611693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-76.322932062700005</v>
      </c>
      <c r="D46" t="s">
        <v>133</v>
      </c>
      <c r="E46" s="11" cm="1">
        <f t="array" ref="E46">SUM(IF(J46:L46&lt;&gt;"",J46:L46*R46:T46,""))*627.51</f>
        <v>7.2927401206207652</v>
      </c>
      <c r="F46">
        <v>10.400016277170002</v>
      </c>
      <c r="G46">
        <f t="shared" si="0"/>
        <v>-3.1072761565492364</v>
      </c>
      <c r="H46" s="12">
        <f t="shared" si="1"/>
        <v>3.1072761565492364</v>
      </c>
      <c r="I46" s="12"/>
      <c r="J46" s="57">
        <f>B18</f>
        <v>-79.714121312700001</v>
      </c>
      <c r="K46" s="57">
        <f>B73</f>
        <v>-55.801146388699998</v>
      </c>
      <c r="L46" s="57">
        <f>B97</f>
        <v>-135.50364599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-399.21198261699999</v>
      </c>
      <c r="D47" t="s">
        <v>134</v>
      </c>
      <c r="E47" s="11" cm="1">
        <f t="array" ref="E47">SUM(IF(J47:L47&lt;&gt;"",J47:L47*R47:T47,""))*627.51</f>
        <v>10.145950279384687</v>
      </c>
      <c r="F47">
        <v>17.400027751859998</v>
      </c>
      <c r="G47">
        <f t="shared" si="0"/>
        <v>-7.254077472475311</v>
      </c>
      <c r="H47" s="12">
        <f t="shared" si="1"/>
        <v>7.254077472475311</v>
      </c>
      <c r="I47" s="12"/>
      <c r="J47" s="57">
        <f>B17</f>
        <v>-79.045316910500006</v>
      </c>
      <c r="K47" s="57">
        <f>B74</f>
        <v>-56.4744976669</v>
      </c>
      <c r="L47" s="57">
        <f>B97</f>
        <v>-135.50364599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-461.08954811299998</v>
      </c>
      <c r="D48" t="s">
        <v>135</v>
      </c>
      <c r="E48" s="11" cm="1">
        <f t="array" ref="E48">SUM(IF(J48:L48&lt;&gt;"",J48:L48*R48:T48,""))*627.51</f>
        <v>9.9299651651743961</v>
      </c>
      <c r="F48">
        <v>14.500022917379999</v>
      </c>
      <c r="G48">
        <f t="shared" si="0"/>
        <v>-4.570057752205603</v>
      </c>
      <c r="H48" s="12">
        <f t="shared" si="1"/>
        <v>4.570057752205603</v>
      </c>
      <c r="I48" s="12"/>
      <c r="J48" s="57">
        <f>B73</f>
        <v>-55.801146388699998</v>
      </c>
      <c r="K48" s="57">
        <f>B28</f>
        <v>-40.453548937299999</v>
      </c>
      <c r="L48" s="57">
        <f>B98</f>
        <v>-96.238870932500006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-460.61460179199997</v>
      </c>
      <c r="D49" t="s">
        <v>136</v>
      </c>
      <c r="E49" s="11" cm="1">
        <f t="array" ref="E49">SUM(IF(J49:L49&lt;&gt;"",J49:L49*R49:T49,""))*627.51</f>
        <v>8.0456206572642479</v>
      </c>
      <c r="F49">
        <v>17.800028353769999</v>
      </c>
      <c r="G49">
        <f t="shared" si="0"/>
        <v>-9.7544076965057513</v>
      </c>
      <c r="H49" s="12">
        <f t="shared" si="1"/>
        <v>9.7544076965057513</v>
      </c>
      <c r="I49" s="12"/>
      <c r="J49" s="57">
        <f>B74</f>
        <v>-56.4744976669</v>
      </c>
      <c r="K49" s="57">
        <f>B27</f>
        <v>-39.777194767499999</v>
      </c>
      <c r="L49" s="57">
        <f>B98</f>
        <v>-96.238870932500006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-460.61460179199997</v>
      </c>
      <c r="D50" t="s">
        <v>137</v>
      </c>
      <c r="E50" s="11" cm="1">
        <f t="array" ref="E50">SUM(IF(J50:L50&lt;&gt;"",J50:L50*R50:T50,""))*627.51</f>
        <v>35.016672583244087</v>
      </c>
      <c r="F50">
        <v>38.400060920910001</v>
      </c>
      <c r="G50">
        <f t="shared" si="0"/>
        <v>-3.3833883376659131</v>
      </c>
      <c r="H50" s="12">
        <f t="shared" si="1"/>
        <v>3.3833883376659131</v>
      </c>
      <c r="I50" s="12"/>
      <c r="J50" s="57">
        <f>B21</f>
        <v>-195.04804248900001</v>
      </c>
      <c r="K50" s="57">
        <f>B99</f>
        <v>-194.99223991599999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-93.304898703000006</v>
      </c>
      <c r="D51" t="s">
        <v>138</v>
      </c>
      <c r="E51" s="11" cm="1">
        <f t="array" ref="E51">SUM(IF(J51:L51&lt;&gt;"",J51:L51*R51:T51,""))*627.51</f>
        <v>35.016672583244087</v>
      </c>
      <c r="F51">
        <v>38.400060920910001</v>
      </c>
      <c r="G51">
        <f t="shared" si="0"/>
        <v>-3.3833883376659131</v>
      </c>
      <c r="H51" s="12">
        <f t="shared" si="1"/>
        <v>3.3833883376659131</v>
      </c>
      <c r="I51" s="12"/>
      <c r="J51" s="57">
        <f>B21</f>
        <v>-195.04804248900001</v>
      </c>
      <c r="K51" s="57">
        <f>B99</f>
        <v>-194.99223991599999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-93.226167361400002</v>
      </c>
      <c r="D52" t="s">
        <v>145</v>
      </c>
      <c r="E52" s="11" cm="1">
        <f t="array" ref="E52">SUM(IF(J52:L52&lt;&gt;"",J52:L52*R52:T52,""))*627.51</f>
        <v>14.770735346085104</v>
      </c>
      <c r="F52">
        <v>17.130027141629999</v>
      </c>
      <c r="G52">
        <f t="shared" si="0"/>
        <v>-2.3592917955448947</v>
      </c>
      <c r="H52" s="12">
        <f t="shared" si="1"/>
        <v>2.3592917955448947</v>
      </c>
      <c r="I52" s="12"/>
      <c r="J52" s="57">
        <f>B60</f>
        <v>-0.49877312835400001</v>
      </c>
      <c r="K52" s="57">
        <f>B70</f>
        <v>-184.46657077099999</v>
      </c>
      <c r="L52" s="57">
        <f>B71</f>
        <v>-184.941805254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-113.718882631</v>
      </c>
      <c r="D53" t="s">
        <v>156</v>
      </c>
      <c r="E53" s="11" cm="1">
        <f t="array" ref="E53">SUM(IF(J53:L53&lt;&gt;"",J53:L53*R53:T53,""))*627.51</f>
        <v>60.413998580790015</v>
      </c>
      <c r="F53">
        <v>82.270130904390001</v>
      </c>
      <c r="G53">
        <f t="shared" si="0"/>
        <v>-21.856132323599986</v>
      </c>
      <c r="H53" s="12">
        <f t="shared" si="1"/>
        <v>21.856132323599986</v>
      </c>
      <c r="I53" s="12"/>
      <c r="J53" s="57">
        <f>B77</f>
        <v>-75.639789245299994</v>
      </c>
      <c r="K53" s="57">
        <f>B69</f>
        <v>-109.398291763</v>
      </c>
      <c r="L53" s="57">
        <f>B71</f>
        <v>-184.941805254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-113.678903257</v>
      </c>
      <c r="D54" t="s">
        <v>167</v>
      </c>
      <c r="E54" s="11" cm="1">
        <f t="array" ref="E54">SUM(IF(J54:L54&lt;&gt;"",J54:L54*R54:T54,""))*627.51</f>
        <v>34.300436656428225</v>
      </c>
      <c r="F54">
        <v>42.180066954090002</v>
      </c>
      <c r="G54">
        <f t="shared" si="0"/>
        <v>-7.8796302976617767</v>
      </c>
      <c r="H54" s="12">
        <f t="shared" si="1"/>
        <v>7.8796302976617767</v>
      </c>
      <c r="I54" s="12"/>
      <c r="J54" s="57">
        <f>B60</f>
        <v>-0.49877312835400001</v>
      </c>
      <c r="K54" s="57">
        <f>B58</f>
        <v>-100.321857764</v>
      </c>
      <c r="L54" s="57">
        <f>B57</f>
        <v>-100.765969713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-199.81337637300001</v>
      </c>
      <c r="D55" t="s">
        <v>177</v>
      </c>
      <c r="E55" s="11" cm="1">
        <f t="array" ref="E55">SUM(IF(J55:L55&lt;&gt;"",J55:L55*R55:T55,""))*627.51</f>
        <v>34.300436656428225</v>
      </c>
      <c r="F55">
        <v>42.180066954090002</v>
      </c>
      <c r="G55">
        <f t="shared" si="0"/>
        <v>-7.8796302976617767</v>
      </c>
      <c r="H55" s="12">
        <f t="shared" si="1"/>
        <v>7.8796302976617767</v>
      </c>
      <c r="I55" s="12"/>
      <c r="J55" s="57">
        <f>B58</f>
        <v>-100.321857764</v>
      </c>
      <c r="K55" s="57">
        <f>B60</f>
        <v>-0.49877312835400001</v>
      </c>
      <c r="L55" s="57">
        <f>B57</f>
        <v>-100.765969713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-140.03196813100001</v>
      </c>
      <c r="D56" t="s">
        <v>178</v>
      </c>
      <c r="E56" s="11" cm="1">
        <f t="array" ref="E56">SUM(IF(J56:L56&lt;&gt;"",J56:L56*R56:T56,""))*627.51</f>
        <v>14.951559882707565</v>
      </c>
      <c r="F56">
        <v>18.000028968479999</v>
      </c>
      <c r="G56">
        <f t="shared" si="0"/>
        <v>-3.0484690857724335</v>
      </c>
      <c r="H56" s="12">
        <f t="shared" si="1"/>
        <v>3.0484690857724335</v>
      </c>
      <c r="I56" s="12"/>
      <c r="J56" s="57">
        <f>B60</f>
        <v>-0.49877312835400001</v>
      </c>
      <c r="K56" s="57">
        <f>B49</f>
        <v>-460.61460179199997</v>
      </c>
      <c r="L56" s="57">
        <f>B48</f>
        <v>-461.08954811299998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-100.765969713</v>
      </c>
      <c r="D57" t="s">
        <v>179</v>
      </c>
      <c r="E57" s="11" cm="1">
        <f t="array" ref="E57">SUM(IF(J57:L57&lt;&gt;"",J57:L57*R57:T57,""))*627.51</f>
        <v>14.951559882707565</v>
      </c>
      <c r="F57">
        <v>18.000028968479999</v>
      </c>
      <c r="G57">
        <f t="shared" si="0"/>
        <v>-3.0484690857724335</v>
      </c>
      <c r="H57" s="12">
        <f t="shared" si="1"/>
        <v>3.0484690857724335</v>
      </c>
      <c r="I57" s="12"/>
      <c r="J57" s="57">
        <f>B49</f>
        <v>-460.61460179199997</v>
      </c>
      <c r="K57" s="57">
        <f>B60</f>
        <v>-0.49877312835400001</v>
      </c>
      <c r="L57" s="57">
        <f>B48</f>
        <v>-461.08954811299998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-100.321857764</v>
      </c>
      <c r="D58" t="s">
        <v>180</v>
      </c>
      <c r="E58" s="11" cm="1">
        <f t="array" ref="E58">SUM(IF(J58:L58&lt;&gt;"",J58:L58*R58:T58,""))*627.51</f>
        <v>29.604733518187388</v>
      </c>
      <c r="F58">
        <v>30.380048256479999</v>
      </c>
      <c r="G58">
        <f t="shared" si="0"/>
        <v>-0.77531473829261088</v>
      </c>
      <c r="H58" s="12">
        <f t="shared" si="1"/>
        <v>0.77531473829261088</v>
      </c>
      <c r="I58" s="12"/>
      <c r="J58" s="57">
        <f>B60</f>
        <v>-0.49877312835400001</v>
      </c>
      <c r="K58" s="57">
        <f>B23</f>
        <v>-139.58037310899999</v>
      </c>
      <c r="L58" s="57">
        <f>B56</f>
        <v>-140.03196813100001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-100.321857764</v>
      </c>
      <c r="D59" t="s">
        <v>181</v>
      </c>
      <c r="E59" s="11" cm="1">
        <f t="array" ref="E59">SUM(IF(J59:L59&lt;&gt;"",J59:L59*R59:T59,""))*627.51</f>
        <v>42.096132157750944</v>
      </c>
      <c r="F59">
        <v>57.02009110473</v>
      </c>
      <c r="G59">
        <f t="shared" si="0"/>
        <v>-14.923958946979056</v>
      </c>
      <c r="H59" s="12">
        <f t="shared" si="1"/>
        <v>14.923958946979056</v>
      </c>
      <c r="I59" s="12"/>
      <c r="J59" s="57">
        <f>B58</f>
        <v>-100.321857764</v>
      </c>
      <c r="K59" s="57">
        <f>B25</f>
        <v>-39.777194767499999</v>
      </c>
      <c r="L59" s="57">
        <f>B56</f>
        <v>-140.03196813100001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-0.49877312835400001</v>
      </c>
      <c r="D60" t="s">
        <v>182</v>
      </c>
      <c r="E60" s="11" cm="1">
        <f t="array" ref="E60">SUM(IF(J60:L60&lt;&gt;"",J60:L60*R60:T60,""))*627.51</f>
        <v>-2.8226953803490105</v>
      </c>
      <c r="F60">
        <v>2.2700036197799998</v>
      </c>
      <c r="G60">
        <f t="shared" si="0"/>
        <v>-5.0926990001290102</v>
      </c>
      <c r="H60" s="12">
        <f t="shared" si="1"/>
        <v>5.0926990001290102</v>
      </c>
      <c r="I60" s="12"/>
      <c r="J60" s="57">
        <f>B60</f>
        <v>-0.49877312835400001</v>
      </c>
      <c r="K60" s="57">
        <f>B37</f>
        <v>-199.310104997</v>
      </c>
      <c r="L60" s="57">
        <f>B55</f>
        <v>-199.81337637300001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-109.901799238</v>
      </c>
      <c r="D61" t="s">
        <v>146</v>
      </c>
      <c r="E61" s="11" cm="1">
        <f t="array" ref="E61">SUM(IF(J61:L61&lt;&gt;"",J61:L61*R61:T61,""))*627.51</f>
        <v>81.449148464454368</v>
      </c>
      <c r="F61">
        <v>105.80016830408999</v>
      </c>
      <c r="G61">
        <f t="shared" si="0"/>
        <v>-24.351019839635626</v>
      </c>
      <c r="H61" s="12">
        <f t="shared" si="1"/>
        <v>24.351019839635626</v>
      </c>
      <c r="I61" s="12"/>
      <c r="J61" s="57">
        <f>B58</f>
        <v>-100.321857764</v>
      </c>
      <c r="K61" s="57">
        <f>B43</f>
        <v>-99.621315980299997</v>
      </c>
      <c r="L61" s="57">
        <f>B55</f>
        <v>-199.81337637300001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-109.88414392</v>
      </c>
      <c r="D62" t="s">
        <v>147</v>
      </c>
      <c r="E62" s="11" cm="1">
        <f t="array" ref="E62">SUM(IF(J62:L62&lt;&gt;"",J62:L62*R62:T62,""))*627.51</f>
        <v>-3.4159244174022172</v>
      </c>
      <c r="F62">
        <v>6.7300108644600005</v>
      </c>
      <c r="G62">
        <f t="shared" si="0"/>
        <v>-10.145935281862219</v>
      </c>
      <c r="H62" s="12">
        <f t="shared" si="1"/>
        <v>10.145935281862219</v>
      </c>
      <c r="I62" s="12"/>
      <c r="J62" s="57">
        <f>B25</f>
        <v>-39.777194767499999</v>
      </c>
      <c r="K62" s="57">
        <f>B32</f>
        <v>-559.67203510900003</v>
      </c>
      <c r="L62" s="57">
        <f>B24</f>
        <v>-599.45467349399996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-93.278476644099996</v>
      </c>
      <c r="D63" t="s">
        <v>148</v>
      </c>
      <c r="E63" s="11" cm="1">
        <f t="array" ref="E63">SUM(IF(J63:L63&lt;&gt;"",J63:L63*R63:T63,""))*627.51</f>
        <v>51.648768657344014</v>
      </c>
      <c r="F63">
        <v>59.160094105319999</v>
      </c>
      <c r="G63">
        <f t="shared" si="0"/>
        <v>-7.5113254479759846</v>
      </c>
      <c r="H63" s="12">
        <f t="shared" si="1"/>
        <v>7.5113254479759846</v>
      </c>
      <c r="I63" s="12"/>
      <c r="J63" s="57">
        <f>B23</f>
        <v>-139.58037310899999</v>
      </c>
      <c r="K63" s="57">
        <f>B33</f>
        <v>-459.95660786799999</v>
      </c>
      <c r="L63" s="57">
        <f>B24</f>
        <v>-599.45467349399996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-215.322696057</v>
      </c>
      <c r="D64" t="s">
        <v>149</v>
      </c>
      <c r="E64" s="11" cm="1">
        <f t="array" ref="E64">SUM(IF(J64:L64&lt;&gt;"",J64:L64*R64:T64,""))*627.51</f>
        <v>-20.911599628021968</v>
      </c>
      <c r="F64">
        <v>-0.34000060575000002</v>
      </c>
      <c r="G64">
        <f t="shared" si="0"/>
        <v>-20.571599022271968</v>
      </c>
      <c r="H64" s="12">
        <f t="shared" si="1"/>
        <v>20.571599022271968</v>
      </c>
      <c r="I64" s="12"/>
      <c r="J64" s="57">
        <f>B36</f>
        <v>-99.657503294700007</v>
      </c>
      <c r="K64" s="57">
        <f>B23</f>
        <v>-139.58037310899999</v>
      </c>
      <c r="L64" s="57">
        <f>B42</f>
        <v>-239.271201131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-215.24474273800001</v>
      </c>
      <c r="D65" t="s">
        <v>150</v>
      </c>
      <c r="E65" s="11" cm="1">
        <f t="array" ref="E65">SUM(IF(J65:L65&lt;&gt;"",J65:L65*R65:T65,""))*627.51</f>
        <v>-20.911599628021968</v>
      </c>
      <c r="F65">
        <v>-0.34000060575000002</v>
      </c>
      <c r="G65">
        <f t="shared" si="0"/>
        <v>-20.571599022271968</v>
      </c>
      <c r="H65" s="12">
        <f t="shared" si="1"/>
        <v>20.571599022271968</v>
      </c>
      <c r="I65" s="12"/>
      <c r="J65" s="57">
        <f>B23</f>
        <v>-139.58037310899999</v>
      </c>
      <c r="K65" s="57">
        <f>B36</f>
        <v>-99.657503294700007</v>
      </c>
      <c r="L65" s="57">
        <f>B42</f>
        <v>-239.271201131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-215.24113644900001</v>
      </c>
      <c r="D66" t="s">
        <v>151</v>
      </c>
      <c r="E66" s="11" cm="1">
        <f t="array" ref="E66">SUM(IF(J66:L66&lt;&gt;"",J66:L66*R66:T66,""))*627.51</f>
        <v>7.2318481817491342</v>
      </c>
      <c r="F66">
        <v>13.38002110653</v>
      </c>
      <c r="G66">
        <f t="shared" si="0"/>
        <v>-6.1481729247808659</v>
      </c>
      <c r="H66" s="12">
        <f t="shared" si="1"/>
        <v>6.1481729247808659</v>
      </c>
      <c r="I66" s="12"/>
      <c r="J66" s="57">
        <f>B41</f>
        <v>-239.28272580500001</v>
      </c>
      <c r="K66" s="57">
        <f>B42</f>
        <v>-239.271201131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-398.56874656799999</v>
      </c>
      <c r="D67" t="s">
        <v>152</v>
      </c>
      <c r="E67" s="11" cm="1">
        <f t="array" ref="E67">SUM(IF(J67:L67&lt;&gt;"",J67:L67*R67:T67,""))*627.51</f>
        <v>7.2318481817491342</v>
      </c>
      <c r="F67">
        <v>13.38002110653</v>
      </c>
      <c r="G67">
        <f t="shared" si="0"/>
        <v>-6.1481729247808659</v>
      </c>
      <c r="H67" s="12">
        <f t="shared" si="1"/>
        <v>6.1481729247808659</v>
      </c>
      <c r="I67" s="12"/>
      <c r="J67" s="57">
        <f>B41</f>
        <v>-239.28272580500001</v>
      </c>
      <c r="K67" s="57">
        <f>B42</f>
        <v>-239.271201131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-0.49877312835400001</v>
      </c>
      <c r="D68" t="s">
        <v>153</v>
      </c>
      <c r="E68" s="11" cm="1">
        <f t="array" ref="E68">SUM(IF(J68:L68&lt;&gt;"",J68:L68*R68:T68,""))*627.51</f>
        <v>-4.6137327619023383</v>
      </c>
      <c r="F68">
        <v>3.1000048216799998</v>
      </c>
      <c r="G68">
        <f t="shared" si="0"/>
        <v>-7.7137375835823381</v>
      </c>
      <c r="H68" s="12">
        <f t="shared" si="1"/>
        <v>7.7137375835823381</v>
      </c>
      <c r="I68" s="12"/>
      <c r="J68" s="57">
        <f>B29</f>
        <v>-460.07249938299998</v>
      </c>
      <c r="K68" s="57">
        <f>B22</f>
        <v>-499.874638785</v>
      </c>
      <c r="L68" s="57">
        <f>B31</f>
        <v>-959.95449061299996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-109.398291763</v>
      </c>
      <c r="D69" t="s">
        <v>154</v>
      </c>
      <c r="E69" s="11" cm="1">
        <f t="array" ref="E69">SUM(IF(J69:L69&lt;&gt;"",J69:L69*R69:T69,""))*627.51</f>
        <v>-4.6137327619023383</v>
      </c>
      <c r="F69">
        <v>3.1000048216799998</v>
      </c>
      <c r="G69">
        <f t="shared" si="0"/>
        <v>-7.7137375835823381</v>
      </c>
      <c r="H69" s="12">
        <f t="shared" si="1"/>
        <v>7.7137375835823381</v>
      </c>
      <c r="I69" s="12"/>
      <c r="J69" s="57">
        <f>B22</f>
        <v>-499.874638785</v>
      </c>
      <c r="K69" s="57">
        <f>B29</f>
        <v>-460.07249938299998</v>
      </c>
      <c r="L69" s="57">
        <f>B31</f>
        <v>-959.95449061299996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-184.46657077099999</v>
      </c>
      <c r="D70" t="s">
        <v>155</v>
      </c>
      <c r="E70" s="11" cm="1">
        <f t="array" ref="E70">SUM(IF(J70:L70&lt;&gt;"",J70:L70*R70:T70,""))*627.51</f>
        <v>7.7578816571150195</v>
      </c>
      <c r="F70">
        <v>13.410021104609999</v>
      </c>
      <c r="G70">
        <f t="shared" si="0"/>
        <v>-5.6521394474949798</v>
      </c>
      <c r="H70" s="12">
        <f t="shared" si="1"/>
        <v>5.6521394474949798</v>
      </c>
      <c r="I70" s="12"/>
      <c r="J70" s="57">
        <f>B30</f>
        <v>-959.96685357399997</v>
      </c>
      <c r="K70" s="57">
        <f>B31</f>
        <v>-959.95449061299996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-184.941805254</v>
      </c>
      <c r="D71" t="s">
        <v>157</v>
      </c>
      <c r="E71" s="11" cm="1">
        <f t="array" ref="E71">SUM(IF(J71:L71&lt;&gt;"",J71:L71*R71:T71,""))*627.51</f>
        <v>7.7578816571150195</v>
      </c>
      <c r="F71">
        <v>13.410021104609999</v>
      </c>
      <c r="G71">
        <f t="shared" si="0"/>
        <v>-5.6521394474949798</v>
      </c>
      <c r="H71" s="12">
        <f t="shared" si="1"/>
        <v>5.6521394474949798</v>
      </c>
      <c r="I71" s="12"/>
      <c r="J71" s="57">
        <f>B30</f>
        <v>-959.96685357399997</v>
      </c>
      <c r="K71" s="57">
        <f>B31</f>
        <v>-959.95449061299996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-55.151542284999998</v>
      </c>
      <c r="D72" t="s">
        <v>158</v>
      </c>
      <c r="E72" s="11" cm="1">
        <f t="array" ref="E72">SUM(IF(J72:L72&lt;&gt;"",J72:L72*R72:T72,""))*627.51</f>
        <v>-43.800899744436911</v>
      </c>
      <c r="F72">
        <v>-12.54001990527</v>
      </c>
      <c r="G72">
        <f t="shared" si="0"/>
        <v>-31.260879839166911</v>
      </c>
      <c r="H72" s="12">
        <f t="shared" si="1"/>
        <v>31.260879839166911</v>
      </c>
      <c r="I72" s="12"/>
      <c r="J72" s="57">
        <f>B36</f>
        <v>-99.657503294700007</v>
      </c>
      <c r="K72" s="57">
        <f>B22</f>
        <v>-499.874638785</v>
      </c>
      <c r="L72" s="57">
        <f>B40</f>
        <v>-599.60194319799996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-55.801146388699998</v>
      </c>
      <c r="D73" t="s">
        <v>159</v>
      </c>
      <c r="E73" s="11" cm="1">
        <f t="array" ref="E73">SUM(IF(J73:L73&lt;&gt;"",J73:L73*R73:T73,""))*627.51</f>
        <v>31.958641277912907</v>
      </c>
      <c r="F73">
        <v>20.110031970990001</v>
      </c>
      <c r="G73">
        <f t="shared" si="0"/>
        <v>11.848609306922906</v>
      </c>
      <c r="H73" s="12">
        <f t="shared" si="1"/>
        <v>11.848609306922906</v>
      </c>
      <c r="I73" s="12"/>
      <c r="J73" s="57">
        <f>B29</f>
        <v>-460.07249938299998</v>
      </c>
      <c r="K73" s="57">
        <f>B23</f>
        <v>-139.58037310899999</v>
      </c>
      <c r="L73" s="57">
        <f>B40</f>
        <v>-599.60194319799996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-56.4744976669</v>
      </c>
      <c r="D74" t="s">
        <v>160</v>
      </c>
      <c r="E74" s="11" cm="1">
        <f t="array" ref="E74">SUM(IF(J74:L74&lt;&gt;"",J74:L74*R74:T74,""))*627.51</f>
        <v>-8.250244828413944</v>
      </c>
      <c r="F74">
        <v>3.44000542743</v>
      </c>
      <c r="G74">
        <f t="shared" si="0"/>
        <v>-11.690250255843944</v>
      </c>
      <c r="H74" s="12">
        <f t="shared" si="1"/>
        <v>11.690250255843944</v>
      </c>
      <c r="I74" s="12"/>
      <c r="J74" s="57">
        <f>B38</f>
        <v>-599.58879560699995</v>
      </c>
      <c r="K74" s="57">
        <f>B40</f>
        <v>-599.60194319799996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-74.981538740299996</v>
      </c>
      <c r="D75" t="s">
        <v>161</v>
      </c>
      <c r="E75" s="11" cm="1">
        <f t="array" ref="E75">SUM(IF(J75:L75&lt;&gt;"",J75:L75*R75:T75,""))*627.51</f>
        <v>41.861017652246005</v>
      </c>
      <c r="F75">
        <v>29.4200470629</v>
      </c>
      <c r="G75">
        <f t="shared" si="0"/>
        <v>12.440970589346005</v>
      </c>
      <c r="H75" s="12">
        <f t="shared" si="1"/>
        <v>12.440970589346005</v>
      </c>
      <c r="I75" s="12"/>
      <c r="J75" s="57">
        <f>B39</f>
        <v>-599.66865292</v>
      </c>
      <c r="K75" s="57">
        <f>B40</f>
        <v>-599.60194319799996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-75.632462114899994</v>
      </c>
      <c r="D76" t="s">
        <v>162</v>
      </c>
      <c r="E76" s="11" cm="1">
        <f t="array" ref="E76">SUM(IF(J76:L76&lt;&gt;"",J76:L76*R76:T76,""))*627.51</f>
        <v>-17.759301762515417</v>
      </c>
      <c r="F76">
        <v>-2.4400036088999997</v>
      </c>
      <c r="G76">
        <f t="shared" si="0"/>
        <v>-15.319298153615417</v>
      </c>
      <c r="H76" s="12">
        <f t="shared" si="1"/>
        <v>15.319298153615417</v>
      </c>
      <c r="I76" s="12"/>
      <c r="J76" s="57">
        <f>B76</f>
        <v>-75.632462114899994</v>
      </c>
      <c r="K76" s="57">
        <f>B23</f>
        <v>-139.58037310899999</v>
      </c>
      <c r="L76" s="57">
        <f>B66</f>
        <v>-215.24113644900001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-75.639789245299994</v>
      </c>
      <c r="D77" t="s">
        <v>163</v>
      </c>
      <c r="E77" s="11" cm="1">
        <f t="array" ref="E77">SUM(IF(J77:L77&lt;&gt;"",J77:L77*R77:T77,""))*627.51</f>
        <v>-5.6689769840670934</v>
      </c>
      <c r="F77">
        <v>17.660028362729999</v>
      </c>
      <c r="G77">
        <f t="shared" si="0"/>
        <v>-23.329005346797093</v>
      </c>
      <c r="H77" s="12">
        <f t="shared" si="1"/>
        <v>23.329005346797093</v>
      </c>
      <c r="I77" s="12"/>
      <c r="J77" s="57">
        <f>B26</f>
        <v>-115.574599072</v>
      </c>
      <c r="K77" s="57">
        <f>B36</f>
        <v>-99.657503294700007</v>
      </c>
      <c r="L77" s="57">
        <f>B66</f>
        <v>-215.24113644900001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-75.639789245299994</v>
      </c>
      <c r="D78" t="s">
        <v>164</v>
      </c>
      <c r="E78" s="11" cm="1">
        <f t="array" ref="E78">SUM(IF(J78:L78&lt;&gt;"",J78:L78*R78:T78,""))*627.51</f>
        <v>2.2629824103924636</v>
      </c>
      <c r="F78">
        <v>10.96001749635</v>
      </c>
      <c r="G78">
        <f t="shared" si="0"/>
        <v>-8.6970350859575358</v>
      </c>
      <c r="H78" s="12">
        <f t="shared" si="1"/>
        <v>8.6970350859575358</v>
      </c>
      <c r="I78" s="12"/>
      <c r="J78" s="57">
        <f>B65</f>
        <v>-215.24474273800001</v>
      </c>
      <c r="K78" s="57">
        <f>B66</f>
        <v>-215.24113644900001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-342.33982928299997</v>
      </c>
      <c r="D79" t="s">
        <v>165</v>
      </c>
      <c r="E79" s="11" cm="1">
        <f t="array" ref="E79">SUM(IF(J79:L79&lt;&gt;"",J79:L79*R79:T79,""))*627.51</f>
        <v>51.179469616075025</v>
      </c>
      <c r="F79">
        <v>47.200075417949996</v>
      </c>
      <c r="G79">
        <f t="shared" si="0"/>
        <v>3.9793941981250285</v>
      </c>
      <c r="H79" s="12">
        <f t="shared" si="1"/>
        <v>3.9793941981250285</v>
      </c>
      <c r="I79" s="12"/>
      <c r="J79" s="57">
        <f>B64</f>
        <v>-215.322696057</v>
      </c>
      <c r="K79" s="57">
        <f>B66</f>
        <v>-215.24113644900001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-342.97222173599999</v>
      </c>
      <c r="D80" t="s">
        <v>166</v>
      </c>
      <c r="E80" s="11" cm="1">
        <f t="array" ref="E80">SUM(IF(J80:L80&lt;&gt;"",J80:L80*R80:T80,""))*627.51</f>
        <v>8.1080387343525455</v>
      </c>
      <c r="F80">
        <v>14.360022926339999</v>
      </c>
      <c r="G80">
        <f t="shared" si="0"/>
        <v>-6.2519841919874537</v>
      </c>
      <c r="H80" s="12">
        <f t="shared" si="1"/>
        <v>6.2519841919874537</v>
      </c>
      <c r="I80" s="12"/>
      <c r="J80" s="57">
        <f>B60</f>
        <v>-0.49877312835400001</v>
      </c>
      <c r="K80" s="57">
        <f>B69</f>
        <v>-109.398291763</v>
      </c>
      <c r="L80" s="57">
        <f>B62</f>
        <v>-109.88414392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-461.11245572799999</v>
      </c>
      <c r="D81" t="s">
        <v>168</v>
      </c>
      <c r="E81" s="11" cm="1">
        <f t="array" ref="E81">SUM(IF(J81:L81&lt;&gt;"",J81:L81*R81:T81,""))*627.51</f>
        <v>11.078888598177267</v>
      </c>
      <c r="F81">
        <v>10.610016891239999</v>
      </c>
      <c r="G81">
        <f t="shared" si="0"/>
        <v>0.46887170693726787</v>
      </c>
      <c r="H81" s="12">
        <f t="shared" si="1"/>
        <v>0.46887170693726787</v>
      </c>
      <c r="I81" s="12"/>
      <c r="J81" s="57">
        <f>B61</f>
        <v>-109.901799238</v>
      </c>
      <c r="K81" s="57">
        <f>B62</f>
        <v>-109.88414392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-76.800408101599999</v>
      </c>
      <c r="D82" t="s">
        <v>169</v>
      </c>
      <c r="E82" s="11" cm="1">
        <f t="array" ref="E82">SUM(IF(J82:L82&lt;&gt;"",J82:L82*R82:T82,""))*627.51</f>
        <v>-0.29654657113402394</v>
      </c>
      <c r="F82">
        <v>3.1700048172000002</v>
      </c>
      <c r="G82">
        <f t="shared" si="0"/>
        <v>-3.466551388334024</v>
      </c>
      <c r="H82" s="12">
        <f t="shared" si="1"/>
        <v>3.466551388334024</v>
      </c>
      <c r="I82" s="12"/>
      <c r="J82" s="57">
        <f>B60</f>
        <v>-0.49877312835400001</v>
      </c>
      <c r="K82" s="57">
        <f>B35</f>
        <v>-113.17965755199999</v>
      </c>
      <c r="L82" s="57">
        <f>B54</f>
        <v>-113.678903257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-40.932323042100002</v>
      </c>
      <c r="D83" t="s">
        <v>170</v>
      </c>
      <c r="E83" s="11" cm="1">
        <f t="array" ref="E83">SUM(IF(J83:L83&lt;&gt;"",J83:L83*R83:T83,""))*627.51</f>
        <v>25.087456978738647</v>
      </c>
      <c r="F83">
        <v>22.68003619908</v>
      </c>
      <c r="G83">
        <f t="shared" si="0"/>
        <v>2.4074207796586471</v>
      </c>
      <c r="H83" s="12">
        <f t="shared" si="1"/>
        <v>2.4074207796586471</v>
      </c>
      <c r="I83" s="12"/>
      <c r="J83" s="57">
        <f>B53</f>
        <v>-113.718882631</v>
      </c>
      <c r="K83" s="57">
        <f>B54</f>
        <v>-113.678903257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-116.088561387</v>
      </c>
      <c r="D84" t="s">
        <v>171</v>
      </c>
      <c r="E84" s="11" cm="1">
        <f t="array" ref="E84">SUM(IF(J84:L84&lt;&gt;"",J84:L84*R84:T84,""))*627.51</f>
        <v>-8.3936653679252508E-3</v>
      </c>
      <c r="F84">
        <v>1.7200049099999999</v>
      </c>
      <c r="G84">
        <f t="shared" ref="G84:G89" si="2">E84-F84</f>
        <v>-1.7283985753679252</v>
      </c>
      <c r="H84" s="12">
        <f t="shared" si="1"/>
        <v>1.7283985753679252</v>
      </c>
      <c r="I84" s="12"/>
      <c r="J84" s="57">
        <f>B60</f>
        <v>-0.49877312835400001</v>
      </c>
      <c r="K84" s="57">
        <f>B14</f>
        <v>-78.475192466600006</v>
      </c>
      <c r="L84" s="57">
        <f>B16</f>
        <v>-78.973978971099996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-1.6531189364000001</v>
      </c>
      <c r="D85" t="s">
        <v>172</v>
      </c>
      <c r="E85" s="11" cm="1">
        <f t="array" ref="E85">SUM(IF(J85:L85&lt;&gt;"",J85:L85*R85:T85,""))*627.51</f>
        <v>44.752926227183956</v>
      </c>
      <c r="F85">
        <v>41.750066354099999</v>
      </c>
      <c r="G85">
        <f t="shared" si="2"/>
        <v>3.0028598730839562</v>
      </c>
      <c r="H85" s="12">
        <f t="shared" ref="H85:H89" si="3">ABS(G85)</f>
        <v>3.0028598730839562</v>
      </c>
      <c r="I85" s="12"/>
      <c r="J85" s="57">
        <f>B15</f>
        <v>-79.045297238900005</v>
      </c>
      <c r="K85" s="57">
        <f>B16</f>
        <v>-78.973978971099996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-132.121522387</v>
      </c>
      <c r="D86" t="s">
        <v>173</v>
      </c>
      <c r="E86" s="11" cm="1">
        <f t="array" ref="E86">SUM(IF(J86:L86&lt;&gt;"",J86:L86*R86:T86,""))*627.51</f>
        <v>1.8898794598828137</v>
      </c>
      <c r="F86">
        <v>6.85001085678</v>
      </c>
      <c r="G86">
        <f t="shared" si="2"/>
        <v>-4.9601313968971859</v>
      </c>
      <c r="H86" s="12">
        <f t="shared" si="3"/>
        <v>4.9601313968971859</v>
      </c>
      <c r="I86" s="12"/>
      <c r="J86" s="57">
        <f>B25</f>
        <v>-39.777194767499999</v>
      </c>
      <c r="K86" s="57">
        <f>B14</f>
        <v>-78.475192466600006</v>
      </c>
      <c r="L86" s="57">
        <f>B20</f>
        <v>-118.24937552199999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-500.40143240800001</v>
      </c>
      <c r="D87" t="s">
        <v>174</v>
      </c>
      <c r="E87" s="11" cm="1">
        <f t="array" ref="E87">SUM(IF(J87:L87&lt;&gt;"",J87:L87*R87:T87,""))*627.51</f>
        <v>36.301366276115154</v>
      </c>
      <c r="F87">
        <v>32.970052483289997</v>
      </c>
      <c r="G87">
        <f t="shared" si="2"/>
        <v>3.3313137928251564</v>
      </c>
      <c r="H87" s="12">
        <f t="shared" si="3"/>
        <v>3.3313137928251564</v>
      </c>
      <c r="I87" s="12"/>
      <c r="J87" s="57">
        <f>B19</f>
        <v>-118.307225383</v>
      </c>
      <c r="K87" s="57">
        <f>B20</f>
        <v>-118.24937552199999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-155.35400988699999</v>
      </c>
      <c r="D88" t="s">
        <v>175</v>
      </c>
      <c r="E88" s="11" cm="1">
        <f t="array" ref="E88">SUM(IF(J88:L88&lt;&gt;"",J88:L88*R88:T88,""))*627.51</f>
        <v>49.404704167418892</v>
      </c>
      <c r="F88">
        <v>48.070076617289999</v>
      </c>
      <c r="G88">
        <f t="shared" si="2"/>
        <v>1.3346275501288929</v>
      </c>
      <c r="H88" s="12">
        <f t="shared" si="3"/>
        <v>1.3346275501288929</v>
      </c>
      <c r="I88" s="12"/>
      <c r="J88" s="57">
        <f>B51</f>
        <v>-93.304898703000006</v>
      </c>
      <c r="K88" s="57">
        <f>B52</f>
        <v>-93.226167361400002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-100.78908818799999</v>
      </c>
      <c r="D89" t="s">
        <v>176</v>
      </c>
      <c r="E89" s="11" cm="1">
        <f t="array" ref="E89">SUM(IF(J89:L89&lt;&gt;"",J89:L89*R89:T89,""))*627.51</f>
        <v>32.824597987073389</v>
      </c>
      <c r="F89">
        <v>32.820052492889999</v>
      </c>
      <c r="G89">
        <f t="shared" si="2"/>
        <v>4.5454941833895646E-3</v>
      </c>
      <c r="H89" s="12">
        <f t="shared" si="3"/>
        <v>4.5454941833895646E-3</v>
      </c>
      <c r="I89" s="12"/>
      <c r="J89" s="57">
        <f>B63</f>
        <v>-93.278476644099996</v>
      </c>
      <c r="K89" s="57">
        <f>B52</f>
        <v>-93.226167361400002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-115.419116825</v>
      </c>
    </row>
    <row r="91" spans="1:20" ht="18" x14ac:dyDescent="0.2">
      <c r="A91" s="43" t="s">
        <v>98</v>
      </c>
      <c r="B91" s="5">
        <v>-343.46998466399998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-76.131115035899995</v>
      </c>
      <c r="D92" t="s">
        <v>30</v>
      </c>
      <c r="E92" s="61">
        <f>INDEX($B$14:$B$99,MATCH(D92,$A$14:$A$99,0))</f>
        <v>-78.973978971099996</v>
      </c>
      <c r="G92">
        <v>2.918E-3</v>
      </c>
      <c r="H92" s="11">
        <v>2.6408999999999998E-2</v>
      </c>
    </row>
    <row r="93" spans="1:20" x14ac:dyDescent="0.2">
      <c r="A93" s="43" t="s">
        <v>100</v>
      </c>
      <c r="B93" s="5">
        <v>-399.70906873400003</v>
      </c>
      <c r="D93" t="s">
        <v>34</v>
      </c>
      <c r="E93" s="61">
        <f t="shared" ref="E93:E125" si="4">INDEX($B$14:$B$99,MATCH(D93,$A$14:$A$99,0))</f>
        <v>-118.24937552199999</v>
      </c>
      <c r="G93">
        <v>2.9039999999999999E-3</v>
      </c>
      <c r="H93" s="11">
        <v>2.4919E-2</v>
      </c>
    </row>
    <row r="94" spans="1:20" x14ac:dyDescent="0.2">
      <c r="A94" s="43" t="s">
        <v>101</v>
      </c>
      <c r="B94" s="5">
        <v>-535.59462591900001</v>
      </c>
      <c r="D94" t="s">
        <v>27</v>
      </c>
      <c r="E94" s="61">
        <f t="shared" si="4"/>
        <v>-599.45467349399996</v>
      </c>
      <c r="G94">
        <v>5.1269999999999996E-3</v>
      </c>
      <c r="H94" s="11">
        <v>2.3740000000000001E-2</v>
      </c>
    </row>
    <row r="95" spans="1:20" x14ac:dyDescent="0.2">
      <c r="A95" s="43" t="s">
        <v>102</v>
      </c>
      <c r="B95" s="5">
        <v>-95.576795296100002</v>
      </c>
      <c r="D95" t="s">
        <v>43</v>
      </c>
      <c r="E95" s="61">
        <f t="shared" si="4"/>
        <v>-959.95449061299996</v>
      </c>
      <c r="G95">
        <v>2.2620000000000001E-3</v>
      </c>
      <c r="H95" s="11">
        <v>7.1539999999999998E-3</v>
      </c>
    </row>
    <row r="96" spans="1:20" x14ac:dyDescent="0.2">
      <c r="A96" s="43" t="s">
        <v>103</v>
      </c>
      <c r="B96" s="5">
        <v>-134.841611693</v>
      </c>
      <c r="D96" t="s">
        <v>52</v>
      </c>
      <c r="E96" s="61">
        <f t="shared" si="4"/>
        <v>-599.60194319799996</v>
      </c>
      <c r="G96">
        <v>4.0639999999999999E-3</v>
      </c>
      <c r="H96" s="11">
        <v>1.0647E-2</v>
      </c>
    </row>
    <row r="97" spans="1:8" x14ac:dyDescent="0.2">
      <c r="A97" s="43" t="s">
        <v>104</v>
      </c>
      <c r="B97" s="5">
        <v>-135.50364599</v>
      </c>
      <c r="D97" t="s">
        <v>54</v>
      </c>
      <c r="E97" s="61">
        <f t="shared" si="4"/>
        <v>-239.271201131</v>
      </c>
      <c r="G97">
        <v>3.4269999999999999E-3</v>
      </c>
      <c r="H97" s="11">
        <v>1.8520999999999999E-2</v>
      </c>
    </row>
    <row r="98" spans="1:8" x14ac:dyDescent="0.2">
      <c r="A98" s="43" t="s">
        <v>105</v>
      </c>
      <c r="B98" s="5">
        <v>-96.238870932500006</v>
      </c>
      <c r="D98" t="s">
        <v>59</v>
      </c>
      <c r="E98" s="61">
        <f t="shared" si="4"/>
        <v>-461.08954811299998</v>
      </c>
      <c r="G98">
        <v>2.434E-3</v>
      </c>
      <c r="H98" s="11">
        <v>1.3703E-2</v>
      </c>
    </row>
    <row r="99" spans="1:8" x14ac:dyDescent="0.2">
      <c r="A99" s="43" t="s">
        <v>106</v>
      </c>
      <c r="B99" s="5">
        <v>-194.99223991599999</v>
      </c>
      <c r="D99" t="s">
        <v>63</v>
      </c>
      <c r="E99" s="61">
        <f t="shared" si="4"/>
        <v>-93.226167361400002</v>
      </c>
      <c r="G99">
        <v>4.1489999999999999E-3</v>
      </c>
      <c r="H99" s="11">
        <v>4.6690000000000004E-3</v>
      </c>
    </row>
    <row r="100" spans="1:8" x14ac:dyDescent="0.2">
      <c r="D100" t="s">
        <v>65</v>
      </c>
      <c r="E100" s="61">
        <f t="shared" si="4"/>
        <v>-113.678903257</v>
      </c>
      <c r="G100">
        <v>1.4404999999999999E-2</v>
      </c>
      <c r="H100" s="11">
        <v>4.6244E-2</v>
      </c>
    </row>
    <row r="101" spans="1:8" x14ac:dyDescent="0.2">
      <c r="D101" t="s">
        <v>25</v>
      </c>
      <c r="E101" s="61">
        <f t="shared" si="4"/>
        <v>-199.81337637300001</v>
      </c>
      <c r="G101">
        <v>1.2789999999999999E-2</v>
      </c>
      <c r="H101" s="11">
        <v>2.5250000000000002E-2</v>
      </c>
    </row>
    <row r="102" spans="1:8" x14ac:dyDescent="0.2">
      <c r="D102" t="s">
        <v>66</v>
      </c>
      <c r="E102" s="61">
        <f t="shared" si="4"/>
        <v>-140.03196813100001</v>
      </c>
      <c r="G102">
        <v>3.1619999999999999E-3</v>
      </c>
      <c r="H102" s="11">
        <v>2.1478000000000001E-2</v>
      </c>
    </row>
    <row r="103" spans="1:8" x14ac:dyDescent="0.2">
      <c r="D103" t="s">
        <v>67</v>
      </c>
      <c r="E103" s="61">
        <f t="shared" si="4"/>
        <v>-100.765969713</v>
      </c>
      <c r="G103">
        <v>1.2328E-2</v>
      </c>
      <c r="H103" s="11">
        <v>3.4383999999999998E-2</v>
      </c>
    </row>
    <row r="104" spans="1:8" x14ac:dyDescent="0.2">
      <c r="D104" t="s">
        <v>71</v>
      </c>
      <c r="E104" s="61">
        <f t="shared" si="4"/>
        <v>-109.88414392</v>
      </c>
      <c r="G104">
        <v>1.4807000000000001E-2</v>
      </c>
      <c r="H104" s="11">
        <v>1.9136E-2</v>
      </c>
    </row>
    <row r="105" spans="1:8" x14ac:dyDescent="0.2">
      <c r="D105" t="s">
        <v>75</v>
      </c>
      <c r="E105" s="61">
        <f t="shared" si="4"/>
        <v>-215.24113644900001</v>
      </c>
      <c r="G105">
        <v>4.4470000000000004E-3</v>
      </c>
      <c r="H105" s="11">
        <v>3.3610000000000001E-2</v>
      </c>
    </row>
    <row r="106" spans="1:8" x14ac:dyDescent="0.2">
      <c r="D106" t="s">
        <v>80</v>
      </c>
      <c r="E106" s="61">
        <f t="shared" si="4"/>
        <v>-184.941805254</v>
      </c>
      <c r="G106">
        <v>1.5855999999999999E-2</v>
      </c>
      <c r="H106" s="11">
        <v>1.9578999999999999E-2</v>
      </c>
    </row>
    <row r="107" spans="1:8" x14ac:dyDescent="0.2">
      <c r="D107" t="s">
        <v>89</v>
      </c>
      <c r="E107" s="61">
        <f t="shared" si="4"/>
        <v>-461.11245572799999</v>
      </c>
      <c r="G107">
        <v>2.0722000000000001E-2</v>
      </c>
      <c r="H107" s="11">
        <v>3.3774999999999999E-2</v>
      </c>
    </row>
    <row r="108" spans="1:8" x14ac:dyDescent="0.2">
      <c r="D108" t="s">
        <v>23</v>
      </c>
      <c r="E108" s="61">
        <f t="shared" si="4"/>
        <v>-76.800408101599999</v>
      </c>
      <c r="G108">
        <v>4.8970000000000003E-3</v>
      </c>
      <c r="H108" s="11">
        <v>3.4902000000000002E-2</v>
      </c>
    </row>
    <row r="109" spans="1:8" x14ac:dyDescent="0.2">
      <c r="D109" t="s">
        <v>90</v>
      </c>
      <c r="E109" s="61">
        <f t="shared" si="4"/>
        <v>-40.932323042100002</v>
      </c>
      <c r="G109">
        <v>2.4650000000000002E-3</v>
      </c>
      <c r="H109" s="11">
        <v>1.1882999999999999E-2</v>
      </c>
    </row>
    <row r="110" spans="1:8" x14ac:dyDescent="0.2">
      <c r="D110" t="s">
        <v>91</v>
      </c>
      <c r="E110" s="61">
        <f t="shared" si="4"/>
        <v>-116.088561387</v>
      </c>
      <c r="G110">
        <v>3.3839999999999999E-3</v>
      </c>
      <c r="H110" s="11">
        <v>4.3725E-2</v>
      </c>
    </row>
    <row r="111" spans="1:8" x14ac:dyDescent="0.2">
      <c r="D111" t="s">
        <v>92</v>
      </c>
      <c r="E111" s="61">
        <f t="shared" si="4"/>
        <v>-1.6531189364000001</v>
      </c>
      <c r="G111">
        <v>8.4800000000000001E-4</v>
      </c>
      <c r="H111" s="11">
        <v>3.9069999999999999E-3</v>
      </c>
    </row>
    <row r="112" spans="1:8" x14ac:dyDescent="0.2">
      <c r="D112" t="s">
        <v>93</v>
      </c>
      <c r="E112" s="61">
        <f t="shared" si="4"/>
        <v>-132.121522387</v>
      </c>
      <c r="G112">
        <v>3.7000000000000002E-3</v>
      </c>
      <c r="H112" s="11">
        <v>0.17272799999999999</v>
      </c>
    </row>
    <row r="113" spans="4:8" x14ac:dyDescent="0.2">
      <c r="D113" t="s">
        <v>94</v>
      </c>
      <c r="E113" s="61">
        <f t="shared" si="4"/>
        <v>-500.40143240800001</v>
      </c>
      <c r="G113">
        <v>3.5400000000000002E-3</v>
      </c>
      <c r="H113" s="11">
        <v>2.4088999999999999E-2</v>
      </c>
    </row>
    <row r="114" spans="4:8" x14ac:dyDescent="0.2">
      <c r="D114" t="s">
        <v>95</v>
      </c>
      <c r="E114" s="61">
        <f t="shared" si="4"/>
        <v>-155.35400988699999</v>
      </c>
      <c r="G114">
        <v>2.6080000000000001E-3</v>
      </c>
      <c r="H114" s="11">
        <v>5.4295999999999997E-2</v>
      </c>
    </row>
    <row r="115" spans="4:8" x14ac:dyDescent="0.2">
      <c r="D115" t="s">
        <v>96</v>
      </c>
      <c r="E115" s="61">
        <f t="shared" si="4"/>
        <v>-100.78908818799999</v>
      </c>
      <c r="G115">
        <v>4.1190000000000003E-3</v>
      </c>
      <c r="H115" s="11">
        <v>1.3937E-2</v>
      </c>
    </row>
    <row r="116" spans="4:8" x14ac:dyDescent="0.2">
      <c r="D116" t="s">
        <v>97</v>
      </c>
      <c r="E116" s="61">
        <f t="shared" si="4"/>
        <v>-115.419116825</v>
      </c>
      <c r="G116">
        <v>2.8059999999999999E-3</v>
      </c>
      <c r="H116" s="11">
        <v>1.7448000000000002E-2</v>
      </c>
    </row>
    <row r="117" spans="4:8" x14ac:dyDescent="0.2">
      <c r="D117" t="s">
        <v>98</v>
      </c>
      <c r="E117" s="61">
        <f t="shared" si="4"/>
        <v>-343.46998466399998</v>
      </c>
      <c r="G117">
        <v>3.4640000000000001E-3</v>
      </c>
      <c r="H117" s="11">
        <v>3.8759000000000002E-2</v>
      </c>
    </row>
    <row r="118" spans="4:8" x14ac:dyDescent="0.2">
      <c r="D118" t="s">
        <v>99</v>
      </c>
      <c r="E118" s="61">
        <f t="shared" si="4"/>
        <v>-76.131115035899995</v>
      </c>
      <c r="G118">
        <v>2.3379999999999998E-3</v>
      </c>
      <c r="H118" s="11">
        <v>8.7650000000000002E-3</v>
      </c>
    </row>
    <row r="119" spans="4:8" x14ac:dyDescent="0.2">
      <c r="D119" t="s">
        <v>100</v>
      </c>
      <c r="E119" s="61">
        <f t="shared" si="4"/>
        <v>-399.70906873400003</v>
      </c>
      <c r="G119">
        <v>4.6769999999999997E-3</v>
      </c>
      <c r="H119" s="11">
        <v>2.4354000000000001E-2</v>
      </c>
    </row>
    <row r="120" spans="4:8" x14ac:dyDescent="0.2">
      <c r="D120" t="s">
        <v>101</v>
      </c>
      <c r="E120" s="61">
        <f t="shared" si="4"/>
        <v>-535.59462591900001</v>
      </c>
      <c r="G120">
        <v>6.4559999999999999E-3</v>
      </c>
      <c r="H120" s="11">
        <v>2.4816999999999999E-2</v>
      </c>
    </row>
    <row r="121" spans="4:8" x14ac:dyDescent="0.2">
      <c r="D121" t="s">
        <v>102</v>
      </c>
      <c r="E121" s="61">
        <f t="shared" si="4"/>
        <v>-95.576795296100002</v>
      </c>
      <c r="G121">
        <v>3.1640000000000001E-3</v>
      </c>
      <c r="H121" s="11">
        <v>4.3458999999999998E-2</v>
      </c>
    </row>
    <row r="122" spans="4:8" x14ac:dyDescent="0.2">
      <c r="D122" t="s">
        <v>103</v>
      </c>
      <c r="E122" s="61">
        <f t="shared" si="4"/>
        <v>-134.841611693</v>
      </c>
      <c r="G122">
        <v>3.2729999999999999E-3</v>
      </c>
      <c r="H122" s="11">
        <v>3.5402999999999997E-2</v>
      </c>
    </row>
    <row r="123" spans="4:8" x14ac:dyDescent="0.2">
      <c r="D123" t="s">
        <v>104</v>
      </c>
      <c r="E123" s="61">
        <f t="shared" si="4"/>
        <v>-135.50364599</v>
      </c>
      <c r="G123">
        <v>2.2799999999999999E-3</v>
      </c>
      <c r="H123" s="11">
        <v>3.1683000000000003E-2</v>
      </c>
    </row>
    <row r="124" spans="4:8" x14ac:dyDescent="0.2">
      <c r="D124" t="s">
        <v>105</v>
      </c>
      <c r="E124" s="61">
        <f t="shared" si="4"/>
        <v>-96.238870932500006</v>
      </c>
      <c r="G124">
        <v>2.735E-3</v>
      </c>
      <c r="H124" s="11">
        <v>3.6114E-2</v>
      </c>
    </row>
    <row r="125" spans="4:8" x14ac:dyDescent="0.2">
      <c r="D125" t="s">
        <v>106</v>
      </c>
      <c r="E125" s="61">
        <f t="shared" si="4"/>
        <v>-194.99223991599999</v>
      </c>
      <c r="G125">
        <v>1.903E-3</v>
      </c>
      <c r="H125" s="11">
        <v>7.9699999999999997E-3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806B-66C4-6040-B8F0-0D81A81BB340}">
  <dimension ref="A1:CA1039"/>
  <sheetViews>
    <sheetView zoomScale="92" zoomScaleNormal="150" workbookViewId="0">
      <pane ySplit="8" topLeftCell="A9" activePane="bottomLeft" state="frozen"/>
      <selection activeCell="C16" sqref="C16:W16"/>
      <selection pane="bottomLeft" activeCell="B5" sqref="B5:C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62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63" cm="1">
        <f t="array" ref="B5">ROUND((AVERAGE(IF(ISNUMBER(G14:G89),ABS(G14:G89),""))),2)</f>
        <v>6.32</v>
      </c>
      <c r="C5" s="64" cm="1">
        <f t="array" ref="C5">ROUND((AVERAGE(IF(ISNUMBER(G14:G89),G14:G89,""))),2)</f>
        <v>-5.12</v>
      </c>
      <c r="D5" s="63" cm="1">
        <f t="array" ref="D5">ROUND((SQRT(AVERAGE(IF(ISNUMBER(G14:G89),G14:G89^2,"")))),2)</f>
        <v>8.44</v>
      </c>
      <c r="E5" s="64" cm="1">
        <f t="array" ref="E5">ROUND((MAX(IF(ISNUMBER(G14:G89),ABS(G14:G89),""))),2)</f>
        <v>29.5</v>
      </c>
      <c r="F5" s="63">
        <f t="array" ref="F5">ROUND((MIN(IF(ISNUMBER(G14:G89),ABS(G14:G89),""))),2)</f>
        <v>0.49</v>
      </c>
      <c r="H5" s="22"/>
      <c r="I5" s="22"/>
      <c r="J5" s="22"/>
      <c r="K5" s="23"/>
    </row>
    <row r="6" spans="1:79" ht="17" thickBot="1" x14ac:dyDescent="0.25">
      <c r="A6" s="47" t="s">
        <v>183</v>
      </c>
      <c r="B6" s="65" cm="1">
        <f t="array" ref="B6">ROUND((AVERAGE(IF(ISNUMBER(G14:G51),ABS(G14:G51),""))),2)</f>
        <v>4.59</v>
      </c>
      <c r="C6" s="66" cm="1">
        <f t="array" ref="C6">ROUND((AVERAGE(IF(ISNUMBER(G14:G51),G14:G51,""))),2)</f>
        <v>-4.59</v>
      </c>
      <c r="D6" s="65" cm="1">
        <f t="array" ref="D6">ROUND((SQRT(AVERAGE(IF(ISNUMBER(G14:G51),G14:G51^2,"")))),2)</f>
        <v>5.49</v>
      </c>
      <c r="E6" s="66" cm="1">
        <f t="array" ref="E6">ROUND((MAX(IF(ISNUMBER(G14:G51),ABS(G14:G51),""))),2)</f>
        <v>13.11</v>
      </c>
      <c r="F6" s="67">
        <f t="array" ref="F6">ROUND((MIN(IF(ISNUMBER(G14:G51),ABS(G14:G51),""))),2)</f>
        <v>0.69</v>
      </c>
      <c r="H6" s="22"/>
      <c r="I6" s="22"/>
      <c r="J6" s="22"/>
      <c r="K6" s="23"/>
    </row>
    <row r="7" spans="1:79" ht="17" thickBot="1" x14ac:dyDescent="0.25">
      <c r="A7" s="46" t="s">
        <v>184</v>
      </c>
      <c r="B7" s="68" cm="1">
        <f t="array" ref="B7">ROUND((AVERAGE(IF(ISNUMBER(G52:G89),ABS(G52:G89),""))),2)</f>
        <v>8.0500000000000007</v>
      </c>
      <c r="C7" s="69" cm="1">
        <f t="array" ref="C7">ROUND((AVERAGE(IF(ISNUMBER(G52:G89),G52:G89,""))),2)</f>
        <v>-5.64</v>
      </c>
      <c r="D7" s="68" cm="1">
        <f t="array" ref="D7">ROUND((SQRT(AVERAGE(IF(ISNUMBER(G52:G89),G52:G89^2,"")))),2)</f>
        <v>10.6</v>
      </c>
      <c r="E7" s="69" cm="1">
        <f t="array" ref="E7">ROUND((MAX(IF(ISNUMBER(G52:G89),ABS(G52:G89),""))),2)</f>
        <v>29.5</v>
      </c>
      <c r="F7" s="70">
        <f t="array" ref="F7">ROUND((MIN(IF(ISNUMBER(G52:G89),ABS(G52:G89),""))),2)</f>
        <v>0.49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195</v>
      </c>
      <c r="C10" s="26">
        <f>B5</f>
        <v>6.32</v>
      </c>
      <c r="D10" s="26">
        <f>H14</f>
        <v>4.6860330986592516</v>
      </c>
      <c r="E10" s="26">
        <f>H15</f>
        <v>2.4240612341637036</v>
      </c>
      <c r="F10" s="26">
        <f>H16</f>
        <v>1.9848127055455818</v>
      </c>
      <c r="G10" s="12">
        <f>H17</f>
        <v>7.1016497864572852</v>
      </c>
      <c r="H10" s="26">
        <f>H18</f>
        <v>6.2910279796520099</v>
      </c>
      <c r="I10" s="26">
        <f>H19</f>
        <v>2.2026844875427614</v>
      </c>
      <c r="J10" s="26">
        <f>H20</f>
        <v>2.1225712747983643</v>
      </c>
      <c r="K10" s="26">
        <f>H21</f>
        <v>11.327751847814859</v>
      </c>
      <c r="L10" s="26">
        <f>H22</f>
        <v>3.4539393585160116</v>
      </c>
      <c r="M10" s="26">
        <f>H23</f>
        <v>3.4539393585160116</v>
      </c>
      <c r="N10" s="26">
        <f>H24</f>
        <v>5.5051498108056176</v>
      </c>
      <c r="O10" s="26">
        <f>H25</f>
        <v>9.3637731833542333</v>
      </c>
      <c r="P10" s="26">
        <f>H26</f>
        <v>7.043588530121351</v>
      </c>
      <c r="Q10" s="26">
        <f>H27</f>
        <v>0.69327380099534341</v>
      </c>
      <c r="R10" s="26">
        <f>H28</f>
        <v>1.8393507858799953</v>
      </c>
      <c r="S10" s="26">
        <f>H29</f>
        <v>10.017673053634869</v>
      </c>
      <c r="T10" s="26">
        <f>H30</f>
        <v>2.925107324089558</v>
      </c>
      <c r="U10" s="26">
        <f>H31</f>
        <v>13.107697343836275</v>
      </c>
      <c r="V10" s="26">
        <f>H32</f>
        <v>1.940156753330486</v>
      </c>
      <c r="W10" s="26">
        <f>H33</f>
        <v>8.311420150799858</v>
      </c>
      <c r="X10" s="26">
        <f>H34</f>
        <v>2.0602658219377958</v>
      </c>
      <c r="Y10" s="26">
        <f>H35</f>
        <v>1.9629367656786592</v>
      </c>
      <c r="Z10" s="26">
        <f>H36</f>
        <v>5.1122410909863918</v>
      </c>
      <c r="AA10" s="26">
        <f>H37</f>
        <v>2.8293205581296448</v>
      </c>
      <c r="AB10" s="26">
        <f>H38</f>
        <v>1.9875989089411255</v>
      </c>
      <c r="AC10" s="26">
        <f>H39</f>
        <v>1.7111540257982263</v>
      </c>
      <c r="AD10" s="26">
        <f>H40</f>
        <v>6.2614414918244625</v>
      </c>
      <c r="AE10" s="26">
        <f>H41</f>
        <v>6.2823901601856598</v>
      </c>
      <c r="AF10" s="26">
        <f>H42</f>
        <v>6.0828392191391671</v>
      </c>
      <c r="AG10" s="26">
        <f>H43</f>
        <v>3.4607396756040032</v>
      </c>
      <c r="AH10" s="26">
        <f>H44</f>
        <v>3.5752215959832503</v>
      </c>
      <c r="AI10" s="26">
        <f>H45</f>
        <v>1.9799803577097101</v>
      </c>
      <c r="AJ10" s="26">
        <f>H46</f>
        <v>1.9516908891406182</v>
      </c>
      <c r="AK10" s="26">
        <f>H47</f>
        <v>6.2713897843647075</v>
      </c>
      <c r="AL10" s="26">
        <f>H48</f>
        <v>3.4526380194928894</v>
      </c>
      <c r="AM10" s="26">
        <f>H49</f>
        <v>8.6991952263786061</v>
      </c>
      <c r="AN10" s="26">
        <f>H50</f>
        <v>2.4808438422427841</v>
      </c>
      <c r="AO10" s="26">
        <f>H51</f>
        <v>2.4808438422427841</v>
      </c>
      <c r="AP10" s="26">
        <f>H52</f>
        <v>1.6218220749196046</v>
      </c>
      <c r="AQ10" s="26">
        <f>H53</f>
        <v>18.341029574160792</v>
      </c>
      <c r="AR10" s="26">
        <f>H54</f>
        <v>6.4827247507681918</v>
      </c>
      <c r="AS10" s="26">
        <f>H55</f>
        <v>6.4827247507681918</v>
      </c>
      <c r="AT10" s="26">
        <f>H56</f>
        <v>2.2477118440796513</v>
      </c>
      <c r="AU10" s="26">
        <f>H57</f>
        <v>2.2477118440796513</v>
      </c>
      <c r="AV10" s="26">
        <f>H58</f>
        <v>0.49384985291882444</v>
      </c>
      <c r="AW10" s="26">
        <f>H59</f>
        <v>13.04367034994506</v>
      </c>
      <c r="AX10" s="26">
        <f>H60</f>
        <v>4.4190784220030315</v>
      </c>
      <c r="AY10" s="26">
        <f>H61</f>
        <v>20.715626246987057</v>
      </c>
      <c r="AZ10" s="26">
        <f>H62</f>
        <v>8.7606221802392064</v>
      </c>
      <c r="BA10" s="26">
        <f>H63</f>
        <v>5.3586498829400284</v>
      </c>
      <c r="BB10" s="26">
        <f>H64</f>
        <v>19.018065361678715</v>
      </c>
      <c r="BC10" s="26">
        <f>H65</f>
        <v>19.018065361678715</v>
      </c>
      <c r="BD10" s="26">
        <f>H66</f>
        <v>5.3610620313970152</v>
      </c>
      <c r="BE10" s="26">
        <f>H67</f>
        <v>5.3610620313970152</v>
      </c>
      <c r="BF10" s="26">
        <f>H68</f>
        <v>6.7632632468584308</v>
      </c>
      <c r="BG10" s="26">
        <f>H69</f>
        <v>6.7632632468584308</v>
      </c>
      <c r="BH10" s="26">
        <f>H70</f>
        <v>4.869275541767994</v>
      </c>
      <c r="BI10" s="26">
        <f>H71</f>
        <v>4.869275541767994</v>
      </c>
      <c r="BJ10" s="26">
        <f>H72</f>
        <v>29.497801764213442</v>
      </c>
      <c r="BK10" s="26">
        <f>H73</f>
        <v>12.980592166248165</v>
      </c>
      <c r="BL10" s="26">
        <f>H74</f>
        <v>11.255959997442211</v>
      </c>
      <c r="BM10" s="26">
        <f>H75</f>
        <v>13.539376016047395</v>
      </c>
      <c r="BN10" s="26">
        <f>H76</f>
        <v>14.069310658302467</v>
      </c>
      <c r="BO10" s="26">
        <f>H77</f>
        <v>21.417088175010505</v>
      </c>
      <c r="BP10" s="26">
        <f>H78</f>
        <v>7.7220081654407959</v>
      </c>
      <c r="BQ10" s="26">
        <f>H79</f>
        <v>4.9670234019778263</v>
      </c>
      <c r="BR10" s="26">
        <f>H80</f>
        <v>5.5764082927002061</v>
      </c>
      <c r="BS10" s="26">
        <f>H81</f>
        <v>0.98243718612265951</v>
      </c>
      <c r="BT10" s="26">
        <f>H82</f>
        <v>2.7357094283286947</v>
      </c>
      <c r="BU10" s="26">
        <f>H83</f>
        <v>2.8429629204601383</v>
      </c>
      <c r="BV10" s="26">
        <f>H84</f>
        <v>1.6036216493743742</v>
      </c>
      <c r="BW10" s="26">
        <f>H85</f>
        <v>3.7385625744847033</v>
      </c>
      <c r="BX10" s="26">
        <f>H86</f>
        <v>4.5412581179988587</v>
      </c>
      <c r="BY10" s="26">
        <f>H87</f>
        <v>4.16008695764625</v>
      </c>
      <c r="BZ10" s="26">
        <f>H88</f>
        <v>1.5474611208383919</v>
      </c>
      <c r="CA10" s="26">
        <f>H89</f>
        <v>0.50946476407855101</v>
      </c>
    </row>
    <row r="11" spans="1:79" x14ac:dyDescent="0.2">
      <c r="H11" s="62"/>
      <c r="I11" s="62"/>
      <c r="J11" s="62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62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-78.478234391000001</v>
      </c>
      <c r="D14" t="s">
        <v>107</v>
      </c>
      <c r="E14" s="11" cm="1">
        <f t="array" ref="E14">SUM(IF(J14:L14&lt;&gt;"",J14:L14*R14:T14,""))*627.51</f>
        <v>1.0139759491907483</v>
      </c>
      <c r="F14">
        <v>5.7000090478500001</v>
      </c>
      <c r="G14">
        <f t="shared" ref="G14:G83" si="0">E14-F14</f>
        <v>-4.6860330986592516</v>
      </c>
      <c r="H14" s="12">
        <f>ABS(G14)</f>
        <v>4.6860330986592516</v>
      </c>
      <c r="I14" s="56"/>
      <c r="J14" s="57">
        <f>B68</f>
        <v>-0.49910885517600001</v>
      </c>
      <c r="K14" s="57">
        <f>B50</f>
        <v>-460.62268832900003</v>
      </c>
      <c r="L14" s="57">
        <f>B81</f>
        <v>-461.120181312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-79.049648461499999</v>
      </c>
      <c r="D15" t="s">
        <v>118</v>
      </c>
      <c r="E15" s="11" cm="1">
        <f t="array" ref="E15">SUM(IF(J15:L15&lt;&gt;"",J15:L15*R15:T15,""))*627.51</f>
        <v>5.4359514405062965</v>
      </c>
      <c r="F15">
        <v>7.8600126746700001</v>
      </c>
      <c r="G15">
        <f t="shared" si="0"/>
        <v>-2.4240612341637036</v>
      </c>
      <c r="H15" s="12">
        <f t="shared" ref="H15:H84" si="1">ABS(G15)</f>
        <v>2.4240612341637036</v>
      </c>
      <c r="I15" s="12"/>
      <c r="J15" s="57">
        <f>B45</f>
        <v>-1.1638833337700001</v>
      </c>
      <c r="K15" s="57">
        <f>B34</f>
        <v>-459.964960711</v>
      </c>
      <c r="L15" s="57">
        <f>B81</f>
        <v>-461.120181312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-78.977157777800002</v>
      </c>
      <c r="D16" t="s">
        <v>129</v>
      </c>
      <c r="E16" s="11" cm="1">
        <f t="array" ref="E16">SUM(IF(J16:L16&lt;&gt;"",J16:L16*R16:T16,""))*627.51</f>
        <v>2.9151951384844184</v>
      </c>
      <c r="F16">
        <v>4.9000078440300001</v>
      </c>
      <c r="G16">
        <f t="shared" si="0"/>
        <v>-1.9848127055455818</v>
      </c>
      <c r="H16" s="12">
        <f t="shared" si="1"/>
        <v>1.9848127055455818</v>
      </c>
      <c r="I16" s="12"/>
      <c r="J16" s="57">
        <f>B78</f>
        <v>-75.641205039400006</v>
      </c>
      <c r="K16" s="57">
        <f>B45</f>
        <v>-1.1638833337700001</v>
      </c>
      <c r="L16" s="57">
        <f>B82</f>
        <v>-76.800442717899998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-79.049666416299999</v>
      </c>
      <c r="D17" t="s">
        <v>139</v>
      </c>
      <c r="E17" s="11" cm="1">
        <f t="array" ref="E17">SUM(IF(J17:L17&lt;&gt;"",J17:L17*R17:T17,""))*627.51</f>
        <v>14.098383997302713</v>
      </c>
      <c r="F17">
        <v>21.200033783759999</v>
      </c>
      <c r="G17">
        <f t="shared" si="0"/>
        <v>-7.1016497864572852</v>
      </c>
      <c r="H17" s="12">
        <f t="shared" si="1"/>
        <v>7.1016497864572852</v>
      </c>
      <c r="I17" s="12"/>
      <c r="J17" s="57">
        <f>B46</f>
        <v>-76.323801048899995</v>
      </c>
      <c r="K17" s="57">
        <f>B68</f>
        <v>-0.49910885517600001</v>
      </c>
      <c r="L17" s="57">
        <f>B82</f>
        <v>-76.800442717899998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-79.718682236000006</v>
      </c>
      <c r="D18" t="s">
        <v>140</v>
      </c>
      <c r="E18" s="11" cm="1">
        <f t="array" ref="E18">SUM(IF(J18:L18&lt;&gt;"",J18:L18*R18:T18,""))*627.51</f>
        <v>5.8089913262679902</v>
      </c>
      <c r="F18">
        <v>12.10001930592</v>
      </c>
      <c r="G18">
        <f t="shared" si="0"/>
        <v>-6.2910279796520099</v>
      </c>
      <c r="H18" s="12">
        <f t="shared" si="1"/>
        <v>6.2910279796520099</v>
      </c>
      <c r="I18" s="12"/>
      <c r="J18" s="57">
        <f>B27</f>
        <v>-39.779768342600001</v>
      </c>
      <c r="K18" s="57">
        <f>B45</f>
        <v>-1.1638833337700001</v>
      </c>
      <c r="L18" s="57">
        <f>B83</f>
        <v>-40.934394467200001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-118.313494099</v>
      </c>
      <c r="D19" t="s">
        <v>141</v>
      </c>
      <c r="E19" s="11" cm="1">
        <f t="array" ref="E19">SUM(IF(J19:L19&lt;&gt;"",J19:L19*R19:T19,""))*627.51</f>
        <v>13.097339633657239</v>
      </c>
      <c r="F19">
        <v>15.3000241212</v>
      </c>
      <c r="G19">
        <f t="shared" si="0"/>
        <v>-2.2026844875427614</v>
      </c>
      <c r="H19" s="12">
        <f t="shared" si="1"/>
        <v>2.2026844875427614</v>
      </c>
      <c r="I19" s="12"/>
      <c r="J19" s="57">
        <f>B28</f>
        <v>-40.456157533800003</v>
      </c>
      <c r="K19" s="57">
        <f>B68</f>
        <v>-0.49910885517600001</v>
      </c>
      <c r="L19" s="57">
        <f>B83</f>
        <v>-40.934394467200001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-118.254323505</v>
      </c>
      <c r="D20" t="s">
        <v>142</v>
      </c>
      <c r="E20" s="11" cm="1">
        <f t="array" ref="E20">SUM(IF(J20:L20&lt;&gt;"",J20:L20*R20:T20,""))*627.51</f>
        <v>4.3774389768716357</v>
      </c>
      <c r="F20">
        <v>6.50001025167</v>
      </c>
      <c r="G20">
        <f t="shared" si="0"/>
        <v>-2.1225712747983643</v>
      </c>
      <c r="H20" s="12">
        <f t="shared" si="1"/>
        <v>2.1225712747983643</v>
      </c>
      <c r="I20" s="12"/>
      <c r="J20" s="57">
        <f>B78</f>
        <v>-75.641205039400006</v>
      </c>
      <c r="K20" s="57">
        <f>B28</f>
        <v>-40.456157533800003</v>
      </c>
      <c r="L20" s="57">
        <f>B84</f>
        <v>-116.090386686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-195.05493669699999</v>
      </c>
      <c r="D21" t="s">
        <v>143</v>
      </c>
      <c r="E21" s="11" cm="1">
        <f t="array" ref="E21">SUM(IF(J21:L21&lt;&gt;"",J21:L21*R21:T21,""))*627.51</f>
        <v>8.2722795283051411</v>
      </c>
      <c r="F21">
        <v>19.60003137612</v>
      </c>
      <c r="G21">
        <f t="shared" si="0"/>
        <v>-11.327751847814859</v>
      </c>
      <c r="H21" s="12">
        <f t="shared" si="1"/>
        <v>11.327751847814859</v>
      </c>
      <c r="I21" s="12"/>
      <c r="J21" s="57">
        <f>B46</f>
        <v>-76.323801048899995</v>
      </c>
      <c r="K21" s="57">
        <f>B27</f>
        <v>-39.779768342600001</v>
      </c>
      <c r="L21" s="57">
        <f>B84</f>
        <v>-116.090386686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-499.88449654800002</v>
      </c>
      <c r="D22" t="s">
        <v>144</v>
      </c>
      <c r="E22" s="11" cm="1">
        <f t="array" ref="E22">SUM(IF(J22:L22&lt;&gt;"",J22:L22*R22:T22,""))*627.51</f>
        <v>6.1460757148339891</v>
      </c>
      <c r="F22">
        <v>9.6000150733500007</v>
      </c>
      <c r="G22">
        <f t="shared" si="0"/>
        <v>-3.4539393585160116</v>
      </c>
      <c r="H22" s="12">
        <f t="shared" si="1"/>
        <v>3.4539393585160116</v>
      </c>
      <c r="I22" s="12"/>
      <c r="J22" s="57">
        <f>B68</f>
        <v>-0.49910885517600001</v>
      </c>
      <c r="K22" s="57">
        <f>B45</f>
        <v>-1.1638833337700001</v>
      </c>
      <c r="L22" s="57">
        <f>B85</f>
        <v>-1.65319780206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-139.582814566</v>
      </c>
      <c r="D23" t="s">
        <v>108</v>
      </c>
      <c r="E23" s="11" cm="1">
        <f t="array" ref="E23">SUM(IF(J23:L23&lt;&gt;"",J23:L23*R23:T23,""))*627.51</f>
        <v>6.1460757148339891</v>
      </c>
      <c r="F23">
        <v>9.6000150733500007</v>
      </c>
      <c r="G23">
        <f t="shared" si="0"/>
        <v>-3.4539393585160116</v>
      </c>
      <c r="H23" s="12">
        <f t="shared" si="1"/>
        <v>3.4539393585160116</v>
      </c>
      <c r="I23" s="12"/>
      <c r="J23" s="57">
        <f>B68</f>
        <v>-0.49910885517600001</v>
      </c>
      <c r="K23" s="57">
        <f>B45</f>
        <v>-1.1638833337700001</v>
      </c>
      <c r="L23" s="57">
        <f>B85</f>
        <v>-1.65319780206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-599.46203729000001</v>
      </c>
      <c r="D24" t="s">
        <v>109</v>
      </c>
      <c r="E24" s="11" cm="1">
        <f t="array" ref="E24">SUM(IF(J24:L24&lt;&gt;"",J24:L24*R24:T24,""))*627.51</f>
        <v>-2.5051449827256174</v>
      </c>
      <c r="F24">
        <v>3.0000048280800002</v>
      </c>
      <c r="G24">
        <f t="shared" si="0"/>
        <v>-5.5051498108056176</v>
      </c>
      <c r="H24" s="12">
        <f t="shared" si="1"/>
        <v>5.5051498108056176</v>
      </c>
      <c r="I24" s="12"/>
      <c r="J24" s="57">
        <f>B78</f>
        <v>-75.641205039400006</v>
      </c>
      <c r="K24" s="57">
        <f>B74</f>
        <v>-56.476077426300002</v>
      </c>
      <c r="L24" s="57">
        <f>B86</f>
        <v>-132.12127466499999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-39.779768342600001</v>
      </c>
      <c r="D25" t="s">
        <v>110</v>
      </c>
      <c r="E25" s="11" cm="1">
        <f t="array" ref="E25">SUM(IF(J25:L25&lt;&gt;"",J25:L25*R25:T25,""))*627.51</f>
        <v>3.3362473391857685</v>
      </c>
      <c r="F25">
        <v>12.700020522540001</v>
      </c>
      <c r="G25">
        <f t="shared" si="0"/>
        <v>-9.3637731833542333</v>
      </c>
      <c r="H25" s="12">
        <f t="shared" si="1"/>
        <v>9.3637731833542333</v>
      </c>
      <c r="I25" s="12"/>
      <c r="J25" s="57">
        <f>B46</f>
        <v>-76.323801048899995</v>
      </c>
      <c r="K25" s="57">
        <f>B73</f>
        <v>-55.802790260199998</v>
      </c>
      <c r="L25" s="57">
        <f>B86</f>
        <v>-132.12127466499999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-115.57701626799999</v>
      </c>
      <c r="D26" t="s">
        <v>111</v>
      </c>
      <c r="E26" s="11" cm="1">
        <f t="array" ref="E26">SUM(IF(J26:L26&lt;&gt;"",J26:L26*R26:T26,""))*627.51</f>
        <v>-5.3435861288813511</v>
      </c>
      <c r="F26">
        <v>1.7000024012399999</v>
      </c>
      <c r="G26">
        <f t="shared" si="0"/>
        <v>-7.043588530121351</v>
      </c>
      <c r="H26" s="12">
        <f t="shared" si="1"/>
        <v>7.043588530121351</v>
      </c>
      <c r="I26" s="12"/>
      <c r="J26" s="57">
        <f>B50</f>
        <v>-460.62268832900003</v>
      </c>
      <c r="K26" s="57">
        <f>B27</f>
        <v>-39.779768342600001</v>
      </c>
      <c r="L26" s="57">
        <f>B87</f>
        <v>-500.410972211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-39.779768342600001</v>
      </c>
      <c r="D27" t="s">
        <v>112</v>
      </c>
      <c r="E27" s="11" cm="1">
        <f t="array" ref="E27">SUM(IF(J27:L27&lt;&gt;"",J27:L27*R27:T27,""))*627.51</f>
        <v>6.3667376698546567</v>
      </c>
      <c r="F27">
        <v>7.0600114708500001</v>
      </c>
      <c r="G27">
        <f t="shared" si="0"/>
        <v>-0.69327380099534341</v>
      </c>
      <c r="H27" s="12">
        <f t="shared" si="1"/>
        <v>0.69327380099534341</v>
      </c>
      <c r="I27" s="12"/>
      <c r="J27" s="57">
        <f>B34</f>
        <v>-459.964960711</v>
      </c>
      <c r="K27" s="57">
        <f>B28</f>
        <v>-40.456157533800003</v>
      </c>
      <c r="L27" s="57">
        <f>B87</f>
        <v>-500.410972211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-40.456157533800003</v>
      </c>
      <c r="D28" t="s">
        <v>113</v>
      </c>
      <c r="E28" s="11" cm="1">
        <f t="array" ref="E28">SUM(IF(J28:L28&lt;&gt;"",J28:L28*R28:T28,""))*627.51</f>
        <v>1.3606540294000045</v>
      </c>
      <c r="F28">
        <v>3.2000048152799998</v>
      </c>
      <c r="G28">
        <f t="shared" si="0"/>
        <v>-1.8393507858799953</v>
      </c>
      <c r="H28" s="12">
        <f t="shared" si="1"/>
        <v>1.8393507858799953</v>
      </c>
      <c r="I28" s="12"/>
      <c r="J28" s="57">
        <f>B78</f>
        <v>-75.641205039400006</v>
      </c>
      <c r="K28" s="57">
        <f>B18</f>
        <v>-79.718682236000006</v>
      </c>
      <c r="L28" s="57">
        <f>B88</f>
        <v>-155.35771893699999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-460.08116333100003</v>
      </c>
      <c r="D29" t="s">
        <v>114</v>
      </c>
      <c r="E29" s="11" cm="1">
        <f t="array" ref="E29">SUM(IF(J29:L29&lt;&gt;"",J29:L29*R29:T29,""))*627.51</f>
        <v>9.8823589307951316</v>
      </c>
      <c r="F29">
        <v>19.900031984430001</v>
      </c>
      <c r="G29">
        <f t="shared" si="0"/>
        <v>-10.017673053634869</v>
      </c>
      <c r="H29" s="12">
        <f t="shared" si="1"/>
        <v>10.017673053634869</v>
      </c>
      <c r="I29" s="12"/>
      <c r="J29" s="57">
        <f>B46</f>
        <v>-76.323801048899995</v>
      </c>
      <c r="K29" s="57">
        <f>B17</f>
        <v>-79.049666416299999</v>
      </c>
      <c r="L29" s="57">
        <f>B88</f>
        <v>-155.35771893699999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-959.98510818099999</v>
      </c>
      <c r="D30" t="s">
        <v>115</v>
      </c>
      <c r="E30" s="11" cm="1">
        <f t="array" ref="E30">SUM(IF(J30:L30&lt;&gt;"",J30:L30*R30:T30,""))*627.51</f>
        <v>-1.5051049049295582</v>
      </c>
      <c r="F30">
        <v>1.4200024191599998</v>
      </c>
      <c r="G30">
        <f t="shared" si="0"/>
        <v>-2.925107324089558</v>
      </c>
      <c r="H30" s="12">
        <f t="shared" si="1"/>
        <v>2.925107324089558</v>
      </c>
      <c r="I30" s="12"/>
      <c r="J30" s="57">
        <f>B44</f>
        <v>-99.623524345899995</v>
      </c>
      <c r="K30" s="57">
        <f>B45</f>
        <v>-1.1638833337700001</v>
      </c>
      <c r="L30" s="57">
        <f>B89</f>
        <v>-100.789806215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-959.97149764799997</v>
      </c>
      <c r="D31" t="s">
        <v>116</v>
      </c>
      <c r="E31" s="11" cm="1">
        <f t="array" ref="E31">SUM(IF(J31:L31&lt;&gt;"",J31:L31*R31:T31,""))*627.51</f>
        <v>20.292355739443725</v>
      </c>
      <c r="F31">
        <v>33.40005308328</v>
      </c>
      <c r="G31">
        <f t="shared" si="0"/>
        <v>-13.107697343836275</v>
      </c>
      <c r="H31" s="12">
        <f t="shared" si="1"/>
        <v>13.107697343836275</v>
      </c>
      <c r="I31" s="12"/>
      <c r="J31" s="57">
        <f>B59</f>
        <v>-100.32303526</v>
      </c>
      <c r="K31" s="57">
        <f>B68</f>
        <v>-0.49910885517600001</v>
      </c>
      <c r="L31" s="57">
        <f>B89</f>
        <v>-100.789806215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-559.67903296500003</v>
      </c>
      <c r="D32" t="s">
        <v>117</v>
      </c>
      <c r="E32" s="11" cm="1">
        <f t="array" ref="E32">SUM(IF(J32:L32&lt;&gt;"",J32:L32*R32:T32,""))*627.51</f>
        <v>11.529864974949513</v>
      </c>
      <c r="F32">
        <v>13.470021728279999</v>
      </c>
      <c r="G32">
        <f t="shared" si="0"/>
        <v>-1.940156753330486</v>
      </c>
      <c r="H32" s="12">
        <f t="shared" si="1"/>
        <v>1.940156753330486</v>
      </c>
      <c r="I32" s="12"/>
      <c r="J32" s="57">
        <f>B75</f>
        <v>-74.983845461200005</v>
      </c>
      <c r="K32" s="57">
        <f>B28</f>
        <v>-40.456157533800003</v>
      </c>
      <c r="L32" s="57">
        <f>B90</f>
        <v>-115.421629001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-459.964960711</v>
      </c>
      <c r="D33" t="s">
        <v>119</v>
      </c>
      <c r="E33" s="11" cm="1">
        <f t="array" ref="E33">SUM(IF(J33:L33&lt;&gt;"",J33:L33*R33:T33,""))*627.51</f>
        <v>-0.41140747868985827</v>
      </c>
      <c r="F33">
        <v>7.9000126721099999</v>
      </c>
      <c r="G33">
        <f t="shared" si="0"/>
        <v>-8.311420150799858</v>
      </c>
      <c r="H33" s="12">
        <f t="shared" si="1"/>
        <v>8.311420150799858</v>
      </c>
      <c r="I33" s="12"/>
      <c r="J33" s="57">
        <f>B78</f>
        <v>-75.641205039400006</v>
      </c>
      <c r="K33" s="57">
        <f>B27</f>
        <v>-39.779768342600001</v>
      </c>
      <c r="L33" s="57">
        <f>B90</f>
        <v>-115.421629001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-459.964960711</v>
      </c>
      <c r="D34" t="s">
        <v>120</v>
      </c>
      <c r="E34" s="11" cm="1">
        <f t="array" ref="E34">SUM(IF(J34:L34&lt;&gt;"",J34:L34*R34:T34,""))*627.51</f>
        <v>1.039738999742204</v>
      </c>
      <c r="F34">
        <v>3.1000048216799998</v>
      </c>
      <c r="G34">
        <f t="shared" si="0"/>
        <v>-2.0602658219377958</v>
      </c>
      <c r="H34" s="12">
        <f t="shared" si="1"/>
        <v>2.0602658219377958</v>
      </c>
      <c r="I34" s="12"/>
      <c r="J34" s="57">
        <f>B68</f>
        <v>-0.49910885517600001</v>
      </c>
      <c r="K34" s="57">
        <f>B80</f>
        <v>-342.97937206400002</v>
      </c>
      <c r="L34" s="57">
        <f>B91</f>
        <v>-343.476823991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-113.17979241899999</v>
      </c>
      <c r="D35" t="s">
        <v>121</v>
      </c>
      <c r="E35" s="11" cm="1">
        <f t="array" ref="E35">SUM(IF(J35:L35&lt;&gt;"",J35:L35*R35:T35,""))*627.51</f>
        <v>21.237100027631342</v>
      </c>
      <c r="F35">
        <v>23.200036793310002</v>
      </c>
      <c r="G35">
        <f t="shared" si="0"/>
        <v>-1.9629367656786592</v>
      </c>
      <c r="H35" s="12">
        <f t="shared" si="1"/>
        <v>1.9629367656786592</v>
      </c>
      <c r="I35" s="12"/>
      <c r="J35" s="57">
        <f>B45</f>
        <v>-1.1638833337700001</v>
      </c>
      <c r="K35" s="57">
        <f>B79</f>
        <v>-342.34678410200002</v>
      </c>
      <c r="L35" s="57">
        <f>B91</f>
        <v>-343.476823991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-99.659756650099993</v>
      </c>
      <c r="D36" t="s">
        <v>122</v>
      </c>
      <c r="E36" s="11" cm="1">
        <f t="array" ref="E36">SUM(IF(J36:L36&lt;&gt;"",J36:L36*R36:T36,""))*627.51</f>
        <v>5.3877758072936084</v>
      </c>
      <c r="F36">
        <v>10.50001689828</v>
      </c>
      <c r="G36">
        <f t="shared" si="0"/>
        <v>-5.1122410909863918</v>
      </c>
      <c r="H36" s="12">
        <f t="shared" si="1"/>
        <v>5.1122410909863918</v>
      </c>
      <c r="I36" s="12"/>
      <c r="J36" s="57">
        <f>B68</f>
        <v>-0.49910885517600001</v>
      </c>
      <c r="K36" s="57">
        <f>B78</f>
        <v>-75.641205039400006</v>
      </c>
      <c r="L36" s="57">
        <f>B92</f>
        <v>-76.131727934500006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-199.30843525</v>
      </c>
      <c r="D37" t="s">
        <v>123</v>
      </c>
      <c r="E37" s="11" cm="1">
        <f t="array" ref="E37">SUM(IF(J37:L37&lt;&gt;"",J37:L37*R37:T37,""))*627.51</f>
        <v>10.040699953530355</v>
      </c>
      <c r="F37">
        <v>12.87002051166</v>
      </c>
      <c r="G37">
        <f t="shared" si="0"/>
        <v>-2.8293205581296448</v>
      </c>
      <c r="H37" s="12">
        <f t="shared" si="1"/>
        <v>2.8293205581296448</v>
      </c>
      <c r="I37" s="12"/>
      <c r="J37" s="57">
        <f>B45</f>
        <v>-1.1638833337700001</v>
      </c>
      <c r="K37" s="57">
        <f>B75</f>
        <v>-74.983845461200005</v>
      </c>
      <c r="L37" s="57">
        <f>B92</f>
        <v>-76.131727934500006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-599.59878916900004</v>
      </c>
      <c r="D38" t="s">
        <v>124</v>
      </c>
      <c r="E38" s="11" cm="1">
        <f t="array" ref="E38">SUM(IF(J38:L38&lt;&gt;"",J38:L38*R38:T38,""))*627.51</f>
        <v>1.5124065146488743</v>
      </c>
      <c r="F38">
        <v>3.5000054235899998</v>
      </c>
      <c r="G38">
        <f t="shared" si="0"/>
        <v>-1.9875989089411255</v>
      </c>
      <c r="H38" s="12">
        <f t="shared" si="1"/>
        <v>1.9875989089411255</v>
      </c>
      <c r="I38" s="12"/>
      <c r="J38" s="57">
        <f>B68</f>
        <v>-0.49910885517600001</v>
      </c>
      <c r="K38" s="57">
        <f>B47</f>
        <v>-399.219349615</v>
      </c>
      <c r="L38" s="57">
        <f>B93</f>
        <v>-399.71604829900002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-599.67970481600003</v>
      </c>
      <c r="D39" t="s">
        <v>125</v>
      </c>
      <c r="E39" s="11" cm="1">
        <f t="array" ref="E39">SUM(IF(J39:L39&lt;&gt;"",J39:L39*R39:T39,""))*627.51</f>
        <v>15.048872512001775</v>
      </c>
      <c r="F39">
        <v>16.760026537800002</v>
      </c>
      <c r="G39">
        <f t="shared" si="0"/>
        <v>-1.7111540257982263</v>
      </c>
      <c r="H39" s="12">
        <f t="shared" si="1"/>
        <v>1.7111540257982263</v>
      </c>
      <c r="I39" s="12"/>
      <c r="J39" s="57">
        <f>B45</f>
        <v>-1.1638833337700001</v>
      </c>
      <c r="K39" s="57">
        <f>B67</f>
        <v>-398.57614684999999</v>
      </c>
      <c r="L39" s="57">
        <f>B93</f>
        <v>-399.71604829900002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-599.61124467499997</v>
      </c>
      <c r="D40" t="s">
        <v>126</v>
      </c>
      <c r="E40" s="11" cm="1">
        <f t="array" ref="E40">SUM(IF(J40:L40&lt;&gt;"",J40:L40*R40:T40,""))*627.51</f>
        <v>3.3085735834455372</v>
      </c>
      <c r="F40">
        <v>9.5700150752699997</v>
      </c>
      <c r="G40">
        <f t="shared" si="0"/>
        <v>-6.2614414918244625</v>
      </c>
      <c r="H40" s="12">
        <f t="shared" si="1"/>
        <v>6.2614414918244625</v>
      </c>
      <c r="I40" s="12"/>
      <c r="J40" s="57">
        <f>B75</f>
        <v>-74.983845461200005</v>
      </c>
      <c r="K40" s="57">
        <f>B50</f>
        <v>-460.62268832900003</v>
      </c>
      <c r="L40" s="57">
        <f>B94</f>
        <v>-535.60126124700002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-239.286199246</v>
      </c>
      <c r="D41" t="s">
        <v>127</v>
      </c>
      <c r="E41" s="11" cm="1">
        <f t="array" ref="E41">SUM(IF(J41:L41&lt;&gt;"",J41:L41*R41:T41,""))*627.51</f>
        <v>3.0776249285243398</v>
      </c>
      <c r="F41">
        <v>9.36001508871</v>
      </c>
      <c r="G41">
        <f t="shared" si="0"/>
        <v>-6.2823901601856598</v>
      </c>
      <c r="H41" s="12">
        <f t="shared" si="1"/>
        <v>6.2823901601856598</v>
      </c>
      <c r="I41" s="12"/>
      <c r="J41" s="57">
        <f>B78</f>
        <v>-75.641205039400006</v>
      </c>
      <c r="K41" s="57">
        <f>B34</f>
        <v>-459.964960711</v>
      </c>
      <c r="L41" s="57">
        <f>B94</f>
        <v>-535.60126124700002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-239.27342023200001</v>
      </c>
      <c r="D42" t="s">
        <v>128</v>
      </c>
      <c r="E42" s="11" cm="1">
        <f t="array" ref="E42">SUM(IF(J42:L42&lt;&gt;"",J42:L42*R42:T42,""))*627.51</f>
        <v>1.9171734465708337</v>
      </c>
      <c r="F42">
        <v>8.0000126657100008</v>
      </c>
      <c r="G42">
        <f t="shared" si="0"/>
        <v>-6.0828392191391671</v>
      </c>
      <c r="H42" s="12">
        <f t="shared" si="1"/>
        <v>6.0828392191391671</v>
      </c>
      <c r="I42" s="12"/>
      <c r="J42" s="57">
        <f>B73</f>
        <v>-55.802790260199998</v>
      </c>
      <c r="K42" s="57">
        <f>B27</f>
        <v>-39.779768342600001</v>
      </c>
      <c r="L42" s="57">
        <f>B95</f>
        <v>-95.579503395000003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-99.623524345899995</v>
      </c>
      <c r="D43" t="s">
        <v>130</v>
      </c>
      <c r="E43" s="11" cm="1">
        <f t="array" ref="E43">SUM(IF(J43:L43&lt;&gt;"",J43:L43*R43:T43,""))*627.51</f>
        <v>18.939295913885996</v>
      </c>
      <c r="F43">
        <v>22.400035589489999</v>
      </c>
      <c r="G43">
        <f t="shared" si="0"/>
        <v>-3.4607396756040032</v>
      </c>
      <c r="H43" s="12">
        <f t="shared" si="1"/>
        <v>3.4607396756040032</v>
      </c>
      <c r="I43" s="12"/>
      <c r="J43" s="57">
        <f>B72</f>
        <v>-55.153527525100003</v>
      </c>
      <c r="K43" s="57">
        <f>B28</f>
        <v>-40.456157533800003</v>
      </c>
      <c r="L43" s="57">
        <f>B95</f>
        <v>-95.579503395000003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-99.623524345899995</v>
      </c>
      <c r="D44" t="s">
        <v>131</v>
      </c>
      <c r="E44" s="11" cm="1">
        <f t="array" ref="E44">SUM(IF(J44:L44&lt;&gt;"",J44:L44*R44:T44,""))*627.51</f>
        <v>3.9247904742167501</v>
      </c>
      <c r="F44">
        <v>7.5000120702000004</v>
      </c>
      <c r="G44">
        <f t="shared" si="0"/>
        <v>-3.5752215959832503</v>
      </c>
      <c r="H44" s="12">
        <f t="shared" si="1"/>
        <v>3.5752215959832503</v>
      </c>
      <c r="I44" s="12"/>
      <c r="J44" s="57">
        <f>B73</f>
        <v>-55.802790260199998</v>
      </c>
      <c r="K44" s="57">
        <f>B17</f>
        <v>-79.049666416299999</v>
      </c>
      <c r="L44" s="57">
        <f>B96</f>
        <v>-134.84620212999999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-1.1638833337700001</v>
      </c>
      <c r="D45" t="s">
        <v>132</v>
      </c>
      <c r="E45" s="11" cm="1">
        <f t="array" ref="E45">SUM(IF(J45:L45&lt;&gt;"",J45:L45*R45:T45,""))*627.51</f>
        <v>16.320048591570291</v>
      </c>
      <c r="F45">
        <v>18.300028949280001</v>
      </c>
      <c r="G45">
        <f t="shared" si="0"/>
        <v>-1.9799803577097101</v>
      </c>
      <c r="H45" s="12">
        <f t="shared" si="1"/>
        <v>1.9799803577097101</v>
      </c>
      <c r="I45" s="12"/>
      <c r="J45" s="57">
        <f>B72</f>
        <v>-55.153527525100003</v>
      </c>
      <c r="K45" s="57">
        <f>B18</f>
        <v>-79.718682236000006</v>
      </c>
      <c r="L45" s="57">
        <f>B96</f>
        <v>-134.84620212999999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-76.323801048899995</v>
      </c>
      <c r="D46" t="s">
        <v>133</v>
      </c>
      <c r="E46" s="11" cm="1">
        <f t="array" ref="E46">SUM(IF(J46:L46&lt;&gt;"",J46:L46*R46:T46,""))*627.51</f>
        <v>8.4483253880293834</v>
      </c>
      <c r="F46">
        <v>10.400016277170002</v>
      </c>
      <c r="G46">
        <f t="shared" si="0"/>
        <v>-1.9516908891406182</v>
      </c>
      <c r="H46" s="12">
        <f t="shared" si="1"/>
        <v>1.9516908891406182</v>
      </c>
      <c r="I46" s="12"/>
      <c r="J46" s="57">
        <f>B18</f>
        <v>-79.718682236000006</v>
      </c>
      <c r="K46" s="57">
        <f>B73</f>
        <v>-55.802790260199998</v>
      </c>
      <c r="L46" s="57">
        <f>B97</f>
        <v>-135.50800924399999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-399.219349615</v>
      </c>
      <c r="D47" t="s">
        <v>134</v>
      </c>
      <c r="E47" s="11" cm="1">
        <f t="array" ref="E47">SUM(IF(J47:L47&lt;&gt;"",J47:L47*R47:T47,""))*627.51</f>
        <v>11.12863796749529</v>
      </c>
      <c r="F47">
        <v>17.400027751859998</v>
      </c>
      <c r="G47">
        <f t="shared" si="0"/>
        <v>-6.2713897843647075</v>
      </c>
      <c r="H47" s="12">
        <f t="shared" si="1"/>
        <v>6.2713897843647075</v>
      </c>
      <c r="I47" s="12"/>
      <c r="J47" s="57">
        <f>B17</f>
        <v>-79.049666416299999</v>
      </c>
      <c r="K47" s="57">
        <f>B74</f>
        <v>-56.476077426300002</v>
      </c>
      <c r="L47" s="57">
        <f>B97</f>
        <v>-135.50800924399999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-461.09669429000002</v>
      </c>
      <c r="D48" t="s">
        <v>135</v>
      </c>
      <c r="E48" s="11" cm="1">
        <f t="array" ref="E48">SUM(IF(J48:L48&lt;&gt;"",J48:L48*R48:T48,""))*627.51</f>
        <v>11.04738489788711</v>
      </c>
      <c r="F48">
        <v>14.500022917379999</v>
      </c>
      <c r="G48">
        <f t="shared" si="0"/>
        <v>-3.4526380194928894</v>
      </c>
      <c r="H48" s="12">
        <f t="shared" si="1"/>
        <v>3.4526380194928894</v>
      </c>
      <c r="I48" s="12"/>
      <c r="J48" s="57">
        <f>B73</f>
        <v>-55.802790260199998</v>
      </c>
      <c r="K48" s="57">
        <f>B28</f>
        <v>-40.456157533800003</v>
      </c>
      <c r="L48" s="57">
        <f>B98</f>
        <v>-96.241342680299994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-460.62268832900003</v>
      </c>
      <c r="D49" t="s">
        <v>136</v>
      </c>
      <c r="E49" s="11" cm="1">
        <f t="array" ref="E49">SUM(IF(J49:L49&lt;&gt;"",J49:L49*R49:T49,""))*627.51</f>
        <v>9.1008331273913932</v>
      </c>
      <c r="F49">
        <v>17.800028353769999</v>
      </c>
      <c r="G49">
        <f t="shared" si="0"/>
        <v>-8.6991952263786061</v>
      </c>
      <c r="H49" s="12">
        <f t="shared" si="1"/>
        <v>8.6991952263786061</v>
      </c>
      <c r="I49" s="12"/>
      <c r="J49" s="57">
        <f>B74</f>
        <v>-56.476077426300002</v>
      </c>
      <c r="K49" s="57">
        <f>B27</f>
        <v>-39.779768342600001</v>
      </c>
      <c r="L49" s="57">
        <f>B98</f>
        <v>-96.241342680299994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-460.62268832900003</v>
      </c>
      <c r="D50" t="s">
        <v>137</v>
      </c>
      <c r="E50" s="11" cm="1">
        <f t="array" ref="E50">SUM(IF(J50:L50&lt;&gt;"",J50:L50*R50:T50,""))*627.51</f>
        <v>35.919217078667216</v>
      </c>
      <c r="F50">
        <v>38.400060920910001</v>
      </c>
      <c r="G50">
        <f t="shared" si="0"/>
        <v>-2.4808438422427841</v>
      </c>
      <c r="H50" s="12">
        <f t="shared" si="1"/>
        <v>2.4808438422427841</v>
      </c>
      <c r="I50" s="12"/>
      <c r="J50" s="57">
        <f>B21</f>
        <v>-195.05493669699999</v>
      </c>
      <c r="K50" s="57">
        <f>B99</f>
        <v>-194.99769582900001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-93.305254830699994</v>
      </c>
      <c r="D51" t="s">
        <v>138</v>
      </c>
      <c r="E51" s="11" cm="1">
        <f t="array" ref="E51">SUM(IF(J51:L51&lt;&gt;"",J51:L51*R51:T51,""))*627.51</f>
        <v>35.919217078667216</v>
      </c>
      <c r="F51">
        <v>38.400060920910001</v>
      </c>
      <c r="G51">
        <f t="shared" si="0"/>
        <v>-2.4808438422427841</v>
      </c>
      <c r="H51" s="12">
        <f t="shared" si="1"/>
        <v>2.4808438422427841</v>
      </c>
      <c r="I51" s="12"/>
      <c r="J51" s="57">
        <f>B21</f>
        <v>-195.05493669699999</v>
      </c>
      <c r="K51" s="57">
        <f>B99</f>
        <v>-194.99769582900001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-93.2261843175</v>
      </c>
      <c r="D52" t="s">
        <v>145</v>
      </c>
      <c r="E52" s="11" cm="1">
        <f t="array" ref="E52">SUM(IF(J52:L52&lt;&gt;"",J52:L52*R52:T52,""))*627.51</f>
        <v>15.508205066710394</v>
      </c>
      <c r="F52">
        <v>17.130027141629999</v>
      </c>
      <c r="G52">
        <f t="shared" si="0"/>
        <v>-1.6218220749196046</v>
      </c>
      <c r="H52" s="12">
        <f t="shared" si="1"/>
        <v>1.6218220749196046</v>
      </c>
      <c r="I52" s="12"/>
      <c r="J52" s="57">
        <f>B60</f>
        <v>-0.49910885517600001</v>
      </c>
      <c r="K52" s="57">
        <f>B70</f>
        <v>-184.46274323599999</v>
      </c>
      <c r="L52" s="57">
        <f>B71</f>
        <v>-184.93713821399999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-113.718882635</v>
      </c>
      <c r="D53" t="s">
        <v>156</v>
      </c>
      <c r="E53" s="11" cm="1">
        <f t="array" ref="E53">SUM(IF(J53:L53&lt;&gt;"",J53:L53*R53:T53,""))*627.51</f>
        <v>63.929101330229209</v>
      </c>
      <c r="F53">
        <v>82.270130904390001</v>
      </c>
      <c r="G53">
        <f t="shared" si="0"/>
        <v>-18.341029574160792</v>
      </c>
      <c r="H53" s="12">
        <f t="shared" si="1"/>
        <v>18.341029574160792</v>
      </c>
      <c r="I53" s="12"/>
      <c r="J53" s="57">
        <f>B77</f>
        <v>-75.641205039400006</v>
      </c>
      <c r="K53" s="57">
        <f>B69</f>
        <v>-109.397810597</v>
      </c>
      <c r="L53" s="57">
        <f>B71</f>
        <v>-184.93713821399999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-113.678209181</v>
      </c>
      <c r="D54" t="s">
        <v>167</v>
      </c>
      <c r="E54" s="11" cm="1">
        <f t="array" ref="E54">SUM(IF(J54:L54&lt;&gt;"",J54:L54*R54:T54,""))*627.51</f>
        <v>35.69734220332181</v>
      </c>
      <c r="F54">
        <v>42.180066954090002</v>
      </c>
      <c r="G54">
        <f t="shared" si="0"/>
        <v>-6.4827247507681918</v>
      </c>
      <c r="H54" s="12">
        <f t="shared" si="1"/>
        <v>6.4827247507681918</v>
      </c>
      <c r="I54" s="12"/>
      <c r="J54" s="57">
        <f>B60</f>
        <v>-0.49910885517600001</v>
      </c>
      <c r="K54" s="57">
        <f>B58</f>
        <v>-100.32303526</v>
      </c>
      <c r="L54" s="57">
        <f>B57</f>
        <v>-100.765256827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-199.810968871</v>
      </c>
      <c r="D55" t="s">
        <v>177</v>
      </c>
      <c r="E55" s="11" cm="1">
        <f t="array" ref="E55">SUM(IF(J55:L55&lt;&gt;"",J55:L55*R55:T55,""))*627.51</f>
        <v>35.69734220332181</v>
      </c>
      <c r="F55">
        <v>42.180066954090002</v>
      </c>
      <c r="G55">
        <f t="shared" si="0"/>
        <v>-6.4827247507681918</v>
      </c>
      <c r="H55" s="12">
        <f t="shared" si="1"/>
        <v>6.4827247507681918</v>
      </c>
      <c r="I55" s="12"/>
      <c r="J55" s="57">
        <f>B58</f>
        <v>-100.32303526</v>
      </c>
      <c r="K55" s="57">
        <f>B60</f>
        <v>-0.49910885517600001</v>
      </c>
      <c r="L55" s="57">
        <f>B57</f>
        <v>-100.765256827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-140.03272277400001</v>
      </c>
      <c r="D56" t="s">
        <v>178</v>
      </c>
      <c r="E56" s="11" cm="1">
        <f t="array" ref="E56">SUM(IF(J56:L56&lt;&gt;"",J56:L56*R56:T56,""))*627.51</f>
        <v>15.752317124400347</v>
      </c>
      <c r="F56">
        <v>18.000028968479999</v>
      </c>
      <c r="G56">
        <f t="shared" si="0"/>
        <v>-2.2477118440796513</v>
      </c>
      <c r="H56" s="12">
        <f t="shared" si="1"/>
        <v>2.2477118440796513</v>
      </c>
      <c r="I56" s="12"/>
      <c r="J56" s="57">
        <f>B60</f>
        <v>-0.49910885517600001</v>
      </c>
      <c r="K56" s="57">
        <f>B49</f>
        <v>-460.62268832900003</v>
      </c>
      <c r="L56" s="57">
        <f>B48</f>
        <v>-461.09669429000002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-100.765256827</v>
      </c>
      <c r="D57" t="s">
        <v>179</v>
      </c>
      <c r="E57" s="11" cm="1">
        <f t="array" ref="E57">SUM(IF(J57:L57&lt;&gt;"",J57:L57*R57:T57,""))*627.51</f>
        <v>15.752317124400347</v>
      </c>
      <c r="F57">
        <v>18.000028968479999</v>
      </c>
      <c r="G57">
        <f t="shared" si="0"/>
        <v>-2.2477118440796513</v>
      </c>
      <c r="H57" s="12">
        <f t="shared" si="1"/>
        <v>2.2477118440796513</v>
      </c>
      <c r="I57" s="12"/>
      <c r="J57" s="57">
        <f>B49</f>
        <v>-460.62268832900003</v>
      </c>
      <c r="K57" s="57">
        <f>B60</f>
        <v>-0.49910885517600001</v>
      </c>
      <c r="L57" s="57">
        <f>B48</f>
        <v>-461.09669429000002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-100.32303526</v>
      </c>
      <c r="D58" t="s">
        <v>180</v>
      </c>
      <c r="E58" s="11" cm="1">
        <f t="array" ref="E58">SUM(IF(J58:L58&lt;&gt;"",J58:L58*R58:T58,""))*627.51</f>
        <v>30.873898109398823</v>
      </c>
      <c r="F58">
        <v>30.380048256479999</v>
      </c>
      <c r="G58">
        <f t="shared" si="0"/>
        <v>0.49384985291882444</v>
      </c>
      <c r="H58" s="12">
        <f t="shared" si="1"/>
        <v>0.49384985291882444</v>
      </c>
      <c r="I58" s="12"/>
      <c r="J58" s="57">
        <f>B60</f>
        <v>-0.49910885517600001</v>
      </c>
      <c r="K58" s="57">
        <f>B23</f>
        <v>-139.582814566</v>
      </c>
      <c r="L58" s="57">
        <f>B56</f>
        <v>-140.03272277400001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-100.32303526</v>
      </c>
      <c r="D59" t="s">
        <v>181</v>
      </c>
      <c r="E59" s="11" cm="1">
        <f t="array" ref="E59">SUM(IF(J59:L59&lt;&gt;"",J59:L59*R59:T59,""))*627.51</f>
        <v>43.97642075478494</v>
      </c>
      <c r="F59">
        <v>57.02009110473</v>
      </c>
      <c r="G59">
        <f t="shared" si="0"/>
        <v>-13.04367034994506</v>
      </c>
      <c r="H59" s="12">
        <f t="shared" si="1"/>
        <v>13.04367034994506</v>
      </c>
      <c r="I59" s="12"/>
      <c r="J59" s="57">
        <f>B58</f>
        <v>-100.32303526</v>
      </c>
      <c r="K59" s="57">
        <f>B25</f>
        <v>-39.779768342600001</v>
      </c>
      <c r="L59" s="57">
        <f>B56</f>
        <v>-140.03272277400001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-0.49910885517600001</v>
      </c>
      <c r="D60" t="s">
        <v>182</v>
      </c>
      <c r="E60" s="11" cm="1">
        <f t="array" ref="E60">SUM(IF(J60:L60&lt;&gt;"",J60:L60*R60:T60,""))*627.51</f>
        <v>-2.1490748022230317</v>
      </c>
      <c r="F60">
        <v>2.2700036197799998</v>
      </c>
      <c r="G60">
        <f t="shared" si="0"/>
        <v>-4.4190784220030315</v>
      </c>
      <c r="H60" s="12">
        <f t="shared" si="1"/>
        <v>4.4190784220030315</v>
      </c>
      <c r="I60" s="12"/>
      <c r="J60" s="57">
        <f>B60</f>
        <v>-0.49910885517600001</v>
      </c>
      <c r="K60" s="57">
        <f>B37</f>
        <v>-199.30843525</v>
      </c>
      <c r="L60" s="57">
        <f>B55</f>
        <v>-199.810968871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-109.901395619</v>
      </c>
      <c r="D61" t="s">
        <v>146</v>
      </c>
      <c r="E61" s="11" cm="1">
        <f t="array" ref="E61">SUM(IF(J61:L61&lt;&gt;"",J61:L61*R61:T61,""))*627.51</f>
        <v>85.084542057102936</v>
      </c>
      <c r="F61">
        <v>105.80016830408999</v>
      </c>
      <c r="G61">
        <f t="shared" si="0"/>
        <v>-20.715626246987057</v>
      </c>
      <c r="H61" s="12">
        <f t="shared" si="1"/>
        <v>20.715626246987057</v>
      </c>
      <c r="I61" s="12"/>
      <c r="J61" s="57">
        <f>B58</f>
        <v>-100.32303526</v>
      </c>
      <c r="K61" s="57">
        <f>B43</f>
        <v>-99.623524345899995</v>
      </c>
      <c r="L61" s="57">
        <f>B55</f>
        <v>-199.810968871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-109.88292188299999</v>
      </c>
      <c r="D62" t="s">
        <v>147</v>
      </c>
      <c r="E62" s="11" cm="1">
        <f t="array" ref="E62">SUM(IF(J62:L62&lt;&gt;"",J62:L62*R62:T62,""))*627.51</f>
        <v>-2.0306113157792058</v>
      </c>
      <c r="F62">
        <v>6.7300108644600005</v>
      </c>
      <c r="G62">
        <f t="shared" si="0"/>
        <v>-8.7606221802392064</v>
      </c>
      <c r="H62" s="12">
        <f t="shared" si="1"/>
        <v>8.7606221802392064</v>
      </c>
      <c r="I62" s="12"/>
      <c r="J62" s="57">
        <f>B25</f>
        <v>-39.779768342600001</v>
      </c>
      <c r="K62" s="57">
        <f>B32</f>
        <v>-559.67903296500003</v>
      </c>
      <c r="L62" s="57">
        <f>B24</f>
        <v>-599.46203729000001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-93.279298239599996</v>
      </c>
      <c r="D63" t="s">
        <v>148</v>
      </c>
      <c r="E63" s="11" cm="1">
        <f t="array" ref="E63">SUM(IF(J63:L63&lt;&gt;"",J63:L63*R63:T63,""))*627.51</f>
        <v>53.80144422237997</v>
      </c>
      <c r="F63">
        <v>59.160094105319999</v>
      </c>
      <c r="G63">
        <f t="shared" si="0"/>
        <v>-5.3586498829400284</v>
      </c>
      <c r="H63" s="12">
        <f t="shared" si="1"/>
        <v>5.3586498829400284</v>
      </c>
      <c r="I63" s="12"/>
      <c r="J63" s="57">
        <f>B23</f>
        <v>-139.582814566</v>
      </c>
      <c r="K63" s="57">
        <f>B33</f>
        <v>-459.964960711</v>
      </c>
      <c r="L63" s="57">
        <f>B24</f>
        <v>-599.46203729000001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-215.32589366299999</v>
      </c>
      <c r="D64" t="s">
        <v>149</v>
      </c>
      <c r="E64" s="11" cm="1">
        <f t="array" ref="E64">SUM(IF(J64:L64&lt;&gt;"",J64:L64*R64:T64,""))*627.51</f>
        <v>-19.358065967428715</v>
      </c>
      <c r="F64">
        <v>-0.34000060575000002</v>
      </c>
      <c r="G64">
        <f t="shared" si="0"/>
        <v>-19.018065361678715</v>
      </c>
      <c r="H64" s="12">
        <f t="shared" si="1"/>
        <v>19.018065361678715</v>
      </c>
      <c r="I64" s="12"/>
      <c r="J64" s="57">
        <f>B36</f>
        <v>-99.659756650099993</v>
      </c>
      <c r="K64" s="57">
        <f>B23</f>
        <v>-139.582814566</v>
      </c>
      <c r="L64" s="57">
        <f>B42</f>
        <v>-239.27342023200001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-215.24792026099999</v>
      </c>
      <c r="D65" t="s">
        <v>150</v>
      </c>
      <c r="E65" s="11" cm="1">
        <f t="array" ref="E65">SUM(IF(J65:L65&lt;&gt;"",J65:L65*R65:T65,""))*627.51</f>
        <v>-19.358065967428715</v>
      </c>
      <c r="F65">
        <v>-0.34000060575000002</v>
      </c>
      <c r="G65">
        <f t="shared" si="0"/>
        <v>-19.018065361678715</v>
      </c>
      <c r="H65" s="12">
        <f t="shared" si="1"/>
        <v>19.018065361678715</v>
      </c>
      <c r="I65" s="12"/>
      <c r="J65" s="57">
        <f>B23</f>
        <v>-139.582814566</v>
      </c>
      <c r="K65" s="57">
        <f>B36</f>
        <v>-99.659756650099993</v>
      </c>
      <c r="L65" s="57">
        <f>B42</f>
        <v>-239.27342023200001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-215.24276016900001</v>
      </c>
      <c r="D66" t="s">
        <v>151</v>
      </c>
      <c r="E66" s="11" cm="1">
        <f t="array" ref="E66">SUM(IF(J66:L66&lt;&gt;"",J66:L66*R66:T66,""))*627.51</f>
        <v>8.0189590751329849</v>
      </c>
      <c r="F66">
        <v>13.38002110653</v>
      </c>
      <c r="G66">
        <f t="shared" si="0"/>
        <v>-5.3610620313970152</v>
      </c>
      <c r="H66" s="12">
        <f t="shared" si="1"/>
        <v>5.3610620313970152</v>
      </c>
      <c r="I66" s="12"/>
      <c r="J66" s="57">
        <f>B41</f>
        <v>-239.286199246</v>
      </c>
      <c r="K66" s="57">
        <f>B42</f>
        <v>-239.27342023200001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-398.57614684999999</v>
      </c>
      <c r="D67" t="s">
        <v>152</v>
      </c>
      <c r="E67" s="11" cm="1">
        <f t="array" ref="E67">SUM(IF(J67:L67&lt;&gt;"",J67:L67*R67:T67,""))*627.51</f>
        <v>8.0189590751329849</v>
      </c>
      <c r="F67">
        <v>13.38002110653</v>
      </c>
      <c r="G67">
        <f t="shared" si="0"/>
        <v>-5.3610620313970152</v>
      </c>
      <c r="H67" s="12">
        <f t="shared" si="1"/>
        <v>5.3610620313970152</v>
      </c>
      <c r="I67" s="12"/>
      <c r="J67" s="57">
        <f>B41</f>
        <v>-239.286199246</v>
      </c>
      <c r="K67" s="57">
        <f>B42</f>
        <v>-239.27342023200001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-0.49910885517600001</v>
      </c>
      <c r="D68" t="s">
        <v>153</v>
      </c>
      <c r="E68" s="11" cm="1">
        <f t="array" ref="E68">SUM(IF(J68:L68&lt;&gt;"",J68:L68*R68:T68,""))*627.51</f>
        <v>-3.6632584251784306</v>
      </c>
      <c r="F68">
        <v>3.1000048216799998</v>
      </c>
      <c r="G68">
        <f t="shared" si="0"/>
        <v>-6.7632632468584308</v>
      </c>
      <c r="H68" s="12">
        <f t="shared" si="1"/>
        <v>6.7632632468584308</v>
      </c>
      <c r="I68" s="12"/>
      <c r="J68" s="57">
        <f>B29</f>
        <v>-460.08116333100003</v>
      </c>
      <c r="K68" s="57">
        <f>B22</f>
        <v>-499.88449654800002</v>
      </c>
      <c r="L68" s="57">
        <f>B31</f>
        <v>-959.97149764799997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-109.397810597</v>
      </c>
      <c r="D69" t="s">
        <v>154</v>
      </c>
      <c r="E69" s="11" cm="1">
        <f t="array" ref="E69">SUM(IF(J69:L69&lt;&gt;"",J69:L69*R69:T69,""))*627.51</f>
        <v>-3.6632584251784306</v>
      </c>
      <c r="F69">
        <v>3.1000048216799998</v>
      </c>
      <c r="G69">
        <f t="shared" si="0"/>
        <v>-6.7632632468584308</v>
      </c>
      <c r="H69" s="12">
        <f t="shared" si="1"/>
        <v>6.7632632468584308</v>
      </c>
      <c r="I69" s="12"/>
      <c r="J69" s="57">
        <f>B22</f>
        <v>-499.88449654800002</v>
      </c>
      <c r="K69" s="57">
        <f>B29</f>
        <v>-460.08116333100003</v>
      </c>
      <c r="L69" s="57">
        <f>B31</f>
        <v>-959.97149764799997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-184.46274323599999</v>
      </c>
      <c r="D70" t="s">
        <v>155</v>
      </c>
      <c r="E70" s="11" cm="1">
        <f t="array" ref="E70">SUM(IF(J70:L70&lt;&gt;"",J70:L70*R70:T70,""))*627.51</f>
        <v>8.5407455628420053</v>
      </c>
      <c r="F70">
        <v>13.410021104609999</v>
      </c>
      <c r="G70">
        <f t="shared" si="0"/>
        <v>-4.869275541767994</v>
      </c>
      <c r="H70" s="12">
        <f t="shared" si="1"/>
        <v>4.869275541767994</v>
      </c>
      <c r="I70" s="12"/>
      <c r="J70" s="57">
        <f>B30</f>
        <v>-959.98510818099999</v>
      </c>
      <c r="K70" s="57">
        <f>B31</f>
        <v>-959.97149764799997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-184.93713821399999</v>
      </c>
      <c r="D71" t="s">
        <v>157</v>
      </c>
      <c r="E71" s="11" cm="1">
        <f t="array" ref="E71">SUM(IF(J71:L71&lt;&gt;"",J71:L71*R71:T71,""))*627.51</f>
        <v>8.5407455628420053</v>
      </c>
      <c r="F71">
        <v>13.410021104609999</v>
      </c>
      <c r="G71">
        <f t="shared" si="0"/>
        <v>-4.869275541767994</v>
      </c>
      <c r="H71" s="12">
        <f t="shared" si="1"/>
        <v>4.869275541767994</v>
      </c>
      <c r="I71" s="12"/>
      <c r="J71" s="57">
        <f>B30</f>
        <v>-959.98510818099999</v>
      </c>
      <c r="K71" s="57">
        <f>B31</f>
        <v>-959.97149764799997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-55.153527525100003</v>
      </c>
      <c r="D72" t="s">
        <v>158</v>
      </c>
      <c r="E72" s="11" cm="1">
        <f t="array" ref="E72">SUM(IF(J72:L72&lt;&gt;"",J72:L72*R72:T72,""))*627.51</f>
        <v>-42.037821669483442</v>
      </c>
      <c r="F72">
        <v>-12.54001990527</v>
      </c>
      <c r="G72">
        <f t="shared" si="0"/>
        <v>-29.497801764213442</v>
      </c>
      <c r="H72" s="12">
        <f t="shared" si="1"/>
        <v>29.497801764213442</v>
      </c>
      <c r="I72" s="12"/>
      <c r="J72" s="57">
        <f>B36</f>
        <v>-99.659756650099993</v>
      </c>
      <c r="K72" s="57">
        <f>B22</f>
        <v>-499.88449654800002</v>
      </c>
      <c r="L72" s="57">
        <f>B40</f>
        <v>-599.61124467499997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-55.802790260199998</v>
      </c>
      <c r="D73" t="s">
        <v>159</v>
      </c>
      <c r="E73" s="11" cm="1">
        <f t="array" ref="E73">SUM(IF(J73:L73&lt;&gt;"",J73:L73*R73:T73,""))*627.51</f>
        <v>33.090624137238166</v>
      </c>
      <c r="F73">
        <v>20.110031970990001</v>
      </c>
      <c r="G73">
        <f t="shared" si="0"/>
        <v>12.980592166248165</v>
      </c>
      <c r="H73" s="12">
        <f t="shared" si="1"/>
        <v>12.980592166248165</v>
      </c>
      <c r="I73" s="12"/>
      <c r="J73" s="57">
        <f>B29</f>
        <v>-460.08116333100003</v>
      </c>
      <c r="K73" s="57">
        <f>B23</f>
        <v>-139.582814566</v>
      </c>
      <c r="L73" s="57">
        <f>B40</f>
        <v>-599.61124467499997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-56.476077426300002</v>
      </c>
      <c r="D74" t="s">
        <v>160</v>
      </c>
      <c r="E74" s="11" cm="1">
        <f t="array" ref="E74">SUM(IF(J74:L74&lt;&gt;"",J74:L74*R74:T74,""))*627.51</f>
        <v>-7.8159545700122113</v>
      </c>
      <c r="F74">
        <v>3.44000542743</v>
      </c>
      <c r="G74">
        <f t="shared" si="0"/>
        <v>-11.255959997442211</v>
      </c>
      <c r="H74" s="12">
        <f t="shared" si="1"/>
        <v>11.255959997442211</v>
      </c>
      <c r="I74" s="12"/>
      <c r="J74" s="57">
        <f>B38</f>
        <v>-599.59878916900004</v>
      </c>
      <c r="K74" s="57">
        <f>B40</f>
        <v>-599.61124467499997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-74.983845461200005</v>
      </c>
      <c r="D75" t="s">
        <v>161</v>
      </c>
      <c r="E75" s="11" cm="1">
        <f t="array" ref="E75">SUM(IF(J75:L75&lt;&gt;"",J75:L75*R75:T75,""))*627.51</f>
        <v>42.959423078947395</v>
      </c>
      <c r="F75">
        <v>29.4200470629</v>
      </c>
      <c r="G75">
        <f t="shared" si="0"/>
        <v>13.539376016047395</v>
      </c>
      <c r="H75" s="12">
        <f t="shared" si="1"/>
        <v>13.539376016047395</v>
      </c>
      <c r="I75" s="12"/>
      <c r="J75" s="57">
        <f>B39</f>
        <v>-599.67970481600003</v>
      </c>
      <c r="K75" s="57">
        <f>B40</f>
        <v>-599.61124467499997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-75.633636358100006</v>
      </c>
      <c r="D76" t="s">
        <v>162</v>
      </c>
      <c r="E76" s="11" cm="1">
        <f t="array" ref="E76">SUM(IF(J76:L76&lt;&gt;"",J76:L76*R76:T76,""))*627.51</f>
        <v>-16.509314267202466</v>
      </c>
      <c r="F76">
        <v>-2.4400036088999997</v>
      </c>
      <c r="G76">
        <f t="shared" si="0"/>
        <v>-14.069310658302467</v>
      </c>
      <c r="H76" s="12">
        <f t="shared" si="1"/>
        <v>14.069310658302467</v>
      </c>
      <c r="I76" s="12"/>
      <c r="J76" s="57">
        <f>B76</f>
        <v>-75.633636358100006</v>
      </c>
      <c r="K76" s="57">
        <f>B23</f>
        <v>-139.582814566</v>
      </c>
      <c r="L76" s="57">
        <f>B66</f>
        <v>-215.24276016900001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-75.641205039400006</v>
      </c>
      <c r="D77" t="s">
        <v>163</v>
      </c>
      <c r="E77" s="11" cm="1">
        <f t="array" ref="E77">SUM(IF(J77:L77&lt;&gt;"",J77:L77*R77:T77,""))*627.51</f>
        <v>-3.7570598122805041</v>
      </c>
      <c r="F77">
        <v>17.660028362729999</v>
      </c>
      <c r="G77">
        <f t="shared" si="0"/>
        <v>-21.417088175010505</v>
      </c>
      <c r="H77" s="12">
        <f t="shared" si="1"/>
        <v>21.417088175010505</v>
      </c>
      <c r="I77" s="12"/>
      <c r="J77" s="57">
        <f>B26</f>
        <v>-115.57701626799999</v>
      </c>
      <c r="K77" s="57">
        <f>B36</f>
        <v>-99.659756650099993</v>
      </c>
      <c r="L77" s="57">
        <f>B66</f>
        <v>-215.24276016900001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-75.641205039400006</v>
      </c>
      <c r="D78" t="s">
        <v>164</v>
      </c>
      <c r="E78" s="11" cm="1">
        <f t="array" ref="E78">SUM(IF(J78:L78&lt;&gt;"",J78:L78*R78:T78,""))*627.51</f>
        <v>3.2380093309092044</v>
      </c>
      <c r="F78">
        <v>10.96001749635</v>
      </c>
      <c r="G78">
        <f t="shared" si="0"/>
        <v>-7.7220081654407959</v>
      </c>
      <c r="H78" s="12">
        <f t="shared" si="1"/>
        <v>7.7220081654407959</v>
      </c>
      <c r="I78" s="12"/>
      <c r="J78" s="57">
        <f>B65</f>
        <v>-215.24792026099999</v>
      </c>
      <c r="K78" s="57">
        <f>B66</f>
        <v>-215.24276016900001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-342.34678410200002</v>
      </c>
      <c r="D79" t="s">
        <v>165</v>
      </c>
      <c r="E79" s="11" cm="1">
        <f t="array" ref="E79">SUM(IF(J79:L79&lt;&gt;"",J79:L79*R79:T79,""))*627.51</f>
        <v>52.167098819927823</v>
      </c>
      <c r="F79">
        <v>47.200075417949996</v>
      </c>
      <c r="G79">
        <f t="shared" si="0"/>
        <v>4.9670234019778263</v>
      </c>
      <c r="H79" s="12">
        <f t="shared" si="1"/>
        <v>4.9670234019778263</v>
      </c>
      <c r="I79" s="12"/>
      <c r="J79" s="57">
        <f>B64</f>
        <v>-215.32589366299999</v>
      </c>
      <c r="K79" s="57">
        <f>B66</f>
        <v>-215.24276016900001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-342.97937206400002</v>
      </c>
      <c r="D80" t="s">
        <v>166</v>
      </c>
      <c r="E80" s="11" cm="1">
        <f t="array" ref="E80">SUM(IF(J80:L80&lt;&gt;"",J80:L80*R80:T80,""))*627.51</f>
        <v>8.7836146336397931</v>
      </c>
      <c r="F80">
        <v>14.360022926339999</v>
      </c>
      <c r="G80">
        <f t="shared" si="0"/>
        <v>-5.5764082927002061</v>
      </c>
      <c r="H80" s="12">
        <f t="shared" si="1"/>
        <v>5.5764082927002061</v>
      </c>
      <c r="I80" s="12"/>
      <c r="J80" s="57">
        <f>B60</f>
        <v>-0.49910885517600001</v>
      </c>
      <c r="K80" s="57">
        <f>B69</f>
        <v>-109.397810597</v>
      </c>
      <c r="L80" s="57">
        <f>B62</f>
        <v>-109.88292188299999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-461.120181312</v>
      </c>
      <c r="D81" t="s">
        <v>168</v>
      </c>
      <c r="E81" s="11" cm="1">
        <f t="array" ref="E81">SUM(IF(J81:L81&lt;&gt;"",J81:L81*R81:T81,""))*627.51</f>
        <v>11.592454077362659</v>
      </c>
      <c r="F81">
        <v>10.610016891239999</v>
      </c>
      <c r="G81">
        <f t="shared" si="0"/>
        <v>0.98243718612265951</v>
      </c>
      <c r="H81" s="12">
        <f t="shared" si="1"/>
        <v>0.98243718612265951</v>
      </c>
      <c r="I81" s="12"/>
      <c r="J81" s="57">
        <f>B61</f>
        <v>-109.901395619</v>
      </c>
      <c r="K81" s="57">
        <f>B62</f>
        <v>-109.88292188299999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-76.800442717899998</v>
      </c>
      <c r="D82" t="s">
        <v>169</v>
      </c>
      <c r="E82" s="11" cm="1">
        <f t="array" ref="E82">SUM(IF(J82:L82&lt;&gt;"",J82:L82*R82:T82,""))*627.51</f>
        <v>0.43429538887130531</v>
      </c>
      <c r="F82">
        <v>3.1700048172000002</v>
      </c>
      <c r="G82">
        <f t="shared" si="0"/>
        <v>-2.7357094283286947</v>
      </c>
      <c r="H82" s="12">
        <f t="shared" si="1"/>
        <v>2.7357094283286947</v>
      </c>
      <c r="I82" s="12"/>
      <c r="J82" s="57">
        <f>B60</f>
        <v>-0.49910885517600001</v>
      </c>
      <c r="K82" s="57">
        <f>B35</f>
        <v>-113.17979241899999</v>
      </c>
      <c r="L82" s="57">
        <f>B54</f>
        <v>-113.678209181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-40.934394467200001</v>
      </c>
      <c r="D83" t="s">
        <v>170</v>
      </c>
      <c r="E83" s="11" cm="1">
        <f t="array" ref="E83">SUM(IF(J83:L83&lt;&gt;"",J83:L83*R83:T83,""))*627.51</f>
        <v>25.522999119540138</v>
      </c>
      <c r="F83">
        <v>22.68003619908</v>
      </c>
      <c r="G83">
        <f t="shared" si="0"/>
        <v>2.8429629204601383</v>
      </c>
      <c r="H83" s="12">
        <f t="shared" si="1"/>
        <v>2.8429629204601383</v>
      </c>
      <c r="I83" s="12"/>
      <c r="J83" s="57">
        <f>B53</f>
        <v>-113.718882635</v>
      </c>
      <c r="K83" s="57">
        <f>B54</f>
        <v>-113.678209181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-116.090386686</v>
      </c>
      <c r="D84" t="s">
        <v>171</v>
      </c>
      <c r="E84" s="11" cm="1">
        <f t="array" ref="E84">SUM(IF(J84:L84&lt;&gt;"",J84:L84*R84:T84,""))*627.51</f>
        <v>0.11638326062562555</v>
      </c>
      <c r="F84">
        <v>1.7200049099999999</v>
      </c>
      <c r="G84">
        <f t="shared" ref="G84:G89" si="2">E84-F84</f>
        <v>-1.6036216493743742</v>
      </c>
      <c r="H84" s="12">
        <f t="shared" si="1"/>
        <v>1.6036216493743742</v>
      </c>
      <c r="I84" s="12"/>
      <c r="J84" s="57">
        <f>B60</f>
        <v>-0.49910885517600001</v>
      </c>
      <c r="K84" s="57">
        <f>B14</f>
        <v>-78.478234391000001</v>
      </c>
      <c r="L84" s="57">
        <f>B16</f>
        <v>-78.977157777800002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-1.65319780206</v>
      </c>
      <c r="D85" t="s">
        <v>172</v>
      </c>
      <c r="E85" s="11" cm="1">
        <f t="array" ref="E85">SUM(IF(J85:L85&lt;&gt;"",J85:L85*R85:T85,""))*627.51</f>
        <v>45.488628928584703</v>
      </c>
      <c r="F85">
        <v>41.750066354099999</v>
      </c>
      <c r="G85">
        <f t="shared" si="2"/>
        <v>3.7385625744847033</v>
      </c>
      <c r="H85" s="12">
        <f t="shared" ref="H85:H89" si="3">ABS(G85)</f>
        <v>3.7385625744847033</v>
      </c>
      <c r="I85" s="12"/>
      <c r="J85" s="57">
        <f>B15</f>
        <v>-79.049648461499999</v>
      </c>
      <c r="K85" s="57">
        <f>B16</f>
        <v>-78.977157777800002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-132.12127466499999</v>
      </c>
      <c r="D86" t="s">
        <v>173</v>
      </c>
      <c r="E86" s="11" cm="1">
        <f t="array" ref="E86">SUM(IF(J86:L86&lt;&gt;"",J86:L86*R86:T86,""))*627.51</f>
        <v>2.3087527387811413</v>
      </c>
      <c r="F86">
        <v>6.85001085678</v>
      </c>
      <c r="G86">
        <f t="shared" si="2"/>
        <v>-4.5412581179988587</v>
      </c>
      <c r="H86" s="12">
        <f t="shared" si="3"/>
        <v>4.5412581179988587</v>
      </c>
      <c r="I86" s="12"/>
      <c r="J86" s="57">
        <f>B25</f>
        <v>-39.779768342600001</v>
      </c>
      <c r="K86" s="57">
        <f>B14</f>
        <v>-78.478234391000001</v>
      </c>
      <c r="L86" s="57">
        <f>B20</f>
        <v>-118.254323505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-500.410972211</v>
      </c>
      <c r="D87" t="s">
        <v>174</v>
      </c>
      <c r="E87" s="11" cm="1">
        <f t="array" ref="E87">SUM(IF(J87:L87&lt;&gt;"",J87:L87*R87:T87,""))*627.51</f>
        <v>37.130139440936247</v>
      </c>
      <c r="F87">
        <v>32.970052483289997</v>
      </c>
      <c r="G87">
        <f t="shared" si="2"/>
        <v>4.16008695764625</v>
      </c>
      <c r="H87" s="12">
        <f t="shared" si="3"/>
        <v>4.16008695764625</v>
      </c>
      <c r="I87" s="12"/>
      <c r="J87" s="57">
        <f>B19</f>
        <v>-118.313494099</v>
      </c>
      <c r="K87" s="57">
        <f>B20</f>
        <v>-118.254323505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-155.35771893699999</v>
      </c>
      <c r="D88" t="s">
        <v>175</v>
      </c>
      <c r="E88" s="11" cm="1">
        <f t="array" ref="E88">SUM(IF(J88:L88&lt;&gt;"",J88:L88*R88:T88,""))*627.51</f>
        <v>49.617537738128391</v>
      </c>
      <c r="F88">
        <v>48.070076617289999</v>
      </c>
      <c r="G88">
        <f t="shared" si="2"/>
        <v>1.5474611208383919</v>
      </c>
      <c r="H88" s="12">
        <f t="shared" si="3"/>
        <v>1.5474611208383919</v>
      </c>
      <c r="I88" s="12"/>
      <c r="J88" s="57">
        <f>B51</f>
        <v>-93.305254830699994</v>
      </c>
      <c r="K88" s="57">
        <f>B52</f>
        <v>-93.2261843175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-100.789806215</v>
      </c>
      <c r="D89" t="s">
        <v>176</v>
      </c>
      <c r="E89" s="11" cm="1">
        <f t="array" ref="E89">SUM(IF(J89:L89&lt;&gt;"",J89:L89*R89:T89,""))*627.51</f>
        <v>33.32951725696855</v>
      </c>
      <c r="F89">
        <v>32.820052492889999</v>
      </c>
      <c r="G89">
        <f t="shared" si="2"/>
        <v>0.50946476407855101</v>
      </c>
      <c r="H89" s="12">
        <f t="shared" si="3"/>
        <v>0.50946476407855101</v>
      </c>
      <c r="I89" s="12"/>
      <c r="J89" s="57">
        <f>B63</f>
        <v>-93.279298239599996</v>
      </c>
      <c r="K89" s="57">
        <f>B52</f>
        <v>-93.2261843175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-115.421629001</v>
      </c>
    </row>
    <row r="91" spans="1:20" ht="18" x14ac:dyDescent="0.2">
      <c r="A91" s="43" t="s">
        <v>98</v>
      </c>
      <c r="B91" s="5">
        <v>-343.476823991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-76.131727934500006</v>
      </c>
      <c r="D92" t="s">
        <v>30</v>
      </c>
      <c r="E92" s="61">
        <f>INDEX($B$14:$B$99,MATCH(D92,$A$14:$A$99,0))</f>
        <v>-78.977157777800002</v>
      </c>
      <c r="G92">
        <v>2.33E-3</v>
      </c>
      <c r="H92" s="11">
        <v>2.6290000000000001E-2</v>
      </c>
    </row>
    <row r="93" spans="1:20" x14ac:dyDescent="0.2">
      <c r="A93" s="43" t="s">
        <v>100</v>
      </c>
      <c r="B93" s="5">
        <v>-399.71604829900002</v>
      </c>
      <c r="D93" t="s">
        <v>34</v>
      </c>
      <c r="E93" s="61">
        <f t="shared" ref="E93:E125" si="4">INDEX($B$14:$B$99,MATCH(D93,$A$14:$A$99,0))</f>
        <v>-118.254323505</v>
      </c>
      <c r="G93">
        <v>2.4030000000000002E-3</v>
      </c>
      <c r="H93" s="11">
        <v>2.5115999999999999E-2</v>
      </c>
    </row>
    <row r="94" spans="1:20" x14ac:dyDescent="0.2">
      <c r="A94" s="43" t="s">
        <v>101</v>
      </c>
      <c r="B94" s="5">
        <v>-535.60126124700002</v>
      </c>
      <c r="D94" t="s">
        <v>27</v>
      </c>
      <c r="E94" s="61">
        <f t="shared" si="4"/>
        <v>-599.46203729000001</v>
      </c>
      <c r="G94">
        <v>4.4530000000000004E-3</v>
      </c>
      <c r="H94" s="11">
        <v>2.3096999999999999E-2</v>
      </c>
    </row>
    <row r="95" spans="1:20" x14ac:dyDescent="0.2">
      <c r="A95" s="43" t="s">
        <v>102</v>
      </c>
      <c r="B95" s="5">
        <v>-95.579503395000003</v>
      </c>
      <c r="D95" t="s">
        <v>43</v>
      </c>
      <c r="E95" s="61">
        <f t="shared" si="4"/>
        <v>-959.97149764799997</v>
      </c>
      <c r="G95">
        <v>1.8320000000000001E-3</v>
      </c>
      <c r="H95" s="11">
        <v>5.9369999999999996E-3</v>
      </c>
    </row>
    <row r="96" spans="1:20" x14ac:dyDescent="0.2">
      <c r="A96" s="43" t="s">
        <v>103</v>
      </c>
      <c r="B96" s="5">
        <v>-134.84620212999999</v>
      </c>
      <c r="D96" t="s">
        <v>52</v>
      </c>
      <c r="E96" s="61">
        <f t="shared" si="4"/>
        <v>-599.61124467499997</v>
      </c>
      <c r="G96">
        <v>3.702E-3</v>
      </c>
      <c r="H96" s="11">
        <v>1.0455000000000001E-2</v>
      </c>
    </row>
    <row r="97" spans="1:8" x14ac:dyDescent="0.2">
      <c r="A97" s="43" t="s">
        <v>104</v>
      </c>
      <c r="B97" s="5">
        <v>-135.50800924399999</v>
      </c>
      <c r="D97" t="s">
        <v>54</v>
      </c>
      <c r="E97" s="61">
        <f t="shared" si="4"/>
        <v>-239.27342023200001</v>
      </c>
      <c r="G97">
        <v>3.2910000000000001E-3</v>
      </c>
      <c r="H97" s="11">
        <v>2.1132000000000001E-2</v>
      </c>
    </row>
    <row r="98" spans="1:8" x14ac:dyDescent="0.2">
      <c r="A98" s="43" t="s">
        <v>105</v>
      </c>
      <c r="B98" s="5">
        <v>-96.241342680299994</v>
      </c>
      <c r="D98" t="s">
        <v>59</v>
      </c>
      <c r="E98" s="61">
        <f t="shared" si="4"/>
        <v>-461.09669429000002</v>
      </c>
      <c r="G98">
        <v>2.016E-3</v>
      </c>
      <c r="H98" s="11">
        <v>1.1377999999999999E-2</v>
      </c>
    </row>
    <row r="99" spans="1:8" x14ac:dyDescent="0.2">
      <c r="A99" s="43" t="s">
        <v>106</v>
      </c>
      <c r="B99" s="5">
        <v>-194.99769582900001</v>
      </c>
      <c r="D99" t="s">
        <v>63</v>
      </c>
      <c r="E99" s="61">
        <f t="shared" si="4"/>
        <v>-93.2261843175</v>
      </c>
      <c r="G99">
        <v>8.6799999999999996E-4</v>
      </c>
      <c r="H99" s="11">
        <v>1.8760000000000001E-3</v>
      </c>
    </row>
    <row r="100" spans="1:8" x14ac:dyDescent="0.2">
      <c r="D100" t="s">
        <v>65</v>
      </c>
      <c r="E100" s="61">
        <f t="shared" si="4"/>
        <v>-113.678209181</v>
      </c>
      <c r="G100">
        <v>1.7321E-2</v>
      </c>
      <c r="H100" s="11">
        <v>4.7638E-2</v>
      </c>
    </row>
    <row r="101" spans="1:8" x14ac:dyDescent="0.2">
      <c r="D101" t="s">
        <v>25</v>
      </c>
      <c r="E101" s="61">
        <f t="shared" si="4"/>
        <v>-199.810968871</v>
      </c>
      <c r="G101">
        <v>1.2734000000000001E-2</v>
      </c>
      <c r="H101" s="11">
        <v>2.5662999999999998E-2</v>
      </c>
    </row>
    <row r="102" spans="1:8" x14ac:dyDescent="0.2">
      <c r="D102" t="s">
        <v>66</v>
      </c>
      <c r="E102" s="61">
        <f t="shared" si="4"/>
        <v>-140.03272277400001</v>
      </c>
      <c r="G102">
        <v>2.5769999999999999E-3</v>
      </c>
      <c r="H102" s="11">
        <v>1.8714000000000001E-2</v>
      </c>
    </row>
    <row r="103" spans="1:8" x14ac:dyDescent="0.2">
      <c r="D103" t="s">
        <v>67</v>
      </c>
      <c r="E103" s="61">
        <f t="shared" si="4"/>
        <v>-100.765256827</v>
      </c>
      <c r="G103">
        <v>1.1764999999999999E-2</v>
      </c>
      <c r="H103" s="11">
        <v>3.4383999999999998E-2</v>
      </c>
    </row>
    <row r="104" spans="1:8" x14ac:dyDescent="0.2">
      <c r="D104" t="s">
        <v>71</v>
      </c>
      <c r="E104" s="61">
        <f t="shared" si="4"/>
        <v>-109.88292188299999</v>
      </c>
      <c r="G104">
        <v>1.1048000000000001E-2</v>
      </c>
      <c r="H104" s="11">
        <v>1.2824E-2</v>
      </c>
    </row>
    <row r="105" spans="1:8" x14ac:dyDescent="0.2">
      <c r="D105" t="s">
        <v>75</v>
      </c>
      <c r="E105" s="61">
        <f t="shared" si="4"/>
        <v>-215.24276016900001</v>
      </c>
      <c r="G105">
        <v>3.9630000000000004E-3</v>
      </c>
      <c r="H105" s="11">
        <v>3.576E-2</v>
      </c>
    </row>
    <row r="106" spans="1:8" x14ac:dyDescent="0.2">
      <c r="D106" t="s">
        <v>80</v>
      </c>
      <c r="E106" s="61">
        <f t="shared" si="4"/>
        <v>-184.93713821399999</v>
      </c>
      <c r="G106">
        <v>1.2462000000000001E-2</v>
      </c>
      <c r="H106" s="11">
        <v>1.7427999999999999E-2</v>
      </c>
    </row>
    <row r="107" spans="1:8" x14ac:dyDescent="0.2">
      <c r="D107" t="s">
        <v>89</v>
      </c>
      <c r="E107" s="61">
        <f t="shared" si="4"/>
        <v>-461.120181312</v>
      </c>
      <c r="G107">
        <v>2.0247999999999999E-2</v>
      </c>
      <c r="H107" s="11">
        <v>3.3674000000000003E-2</v>
      </c>
    </row>
    <row r="108" spans="1:8" x14ac:dyDescent="0.2">
      <c r="D108" t="s">
        <v>23</v>
      </c>
      <c r="E108" s="61">
        <f t="shared" si="4"/>
        <v>-76.800442717899998</v>
      </c>
      <c r="G108">
        <v>3.9379999999999997E-3</v>
      </c>
      <c r="H108" s="11">
        <v>3.4869999999999998E-2</v>
      </c>
    </row>
    <row r="109" spans="1:8" x14ac:dyDescent="0.2">
      <c r="D109" t="s">
        <v>90</v>
      </c>
      <c r="E109" s="61">
        <f t="shared" si="4"/>
        <v>-40.934394467200001</v>
      </c>
      <c r="G109">
        <v>2.049E-3</v>
      </c>
      <c r="H109" s="11">
        <v>1.0543E-2</v>
      </c>
    </row>
    <row r="110" spans="1:8" x14ac:dyDescent="0.2">
      <c r="D110" t="s">
        <v>91</v>
      </c>
      <c r="E110" s="61">
        <f t="shared" si="4"/>
        <v>-116.090386686</v>
      </c>
      <c r="G110">
        <v>2.8029999999999999E-3</v>
      </c>
      <c r="H110" s="11">
        <v>4.3822E-2</v>
      </c>
    </row>
    <row r="111" spans="1:8" x14ac:dyDescent="0.2">
      <c r="D111" t="s">
        <v>92</v>
      </c>
      <c r="E111" s="61">
        <f t="shared" si="4"/>
        <v>-1.65319780206</v>
      </c>
      <c r="G111">
        <v>5.5599999999999996E-4</v>
      </c>
      <c r="H111" s="11">
        <v>2.5630000000000002E-3</v>
      </c>
    </row>
    <row r="112" spans="1:8" x14ac:dyDescent="0.2">
      <c r="D112" t="s">
        <v>93</v>
      </c>
      <c r="E112" s="61">
        <f t="shared" si="4"/>
        <v>-132.12127466499999</v>
      </c>
      <c r="G112">
        <v>2.8809999999999999E-3</v>
      </c>
      <c r="H112" s="11">
        <v>0.166986</v>
      </c>
    </row>
    <row r="113" spans="4:8" x14ac:dyDescent="0.2">
      <c r="D113" t="s">
        <v>94</v>
      </c>
      <c r="E113" s="61">
        <f t="shared" si="4"/>
        <v>-500.410972211</v>
      </c>
      <c r="G113">
        <v>3.065E-3</v>
      </c>
      <c r="H113" s="11">
        <v>1.6275999999999999E-2</v>
      </c>
    </row>
    <row r="114" spans="4:8" x14ac:dyDescent="0.2">
      <c r="D114" t="s">
        <v>95</v>
      </c>
      <c r="E114" s="61">
        <f t="shared" si="4"/>
        <v>-155.35771893699999</v>
      </c>
      <c r="G114">
        <v>2.0860000000000002E-3</v>
      </c>
      <c r="H114" s="11">
        <v>3.4022999999999998E-2</v>
      </c>
    </row>
    <row r="115" spans="4:8" x14ac:dyDescent="0.2">
      <c r="D115" t="s">
        <v>96</v>
      </c>
      <c r="E115" s="61">
        <f t="shared" si="4"/>
        <v>-100.789806215</v>
      </c>
      <c r="G115">
        <v>2.6189999999999998E-3</v>
      </c>
      <c r="H115" s="11">
        <v>9.1529999999999997E-3</v>
      </c>
    </row>
    <row r="116" spans="4:8" x14ac:dyDescent="0.2">
      <c r="D116" t="s">
        <v>97</v>
      </c>
      <c r="E116" s="61">
        <f t="shared" si="4"/>
        <v>-115.421629001</v>
      </c>
      <c r="G116">
        <v>2.4780000000000002E-3</v>
      </c>
      <c r="H116" s="11">
        <v>1.6559000000000001E-2</v>
      </c>
    </row>
    <row r="117" spans="4:8" x14ac:dyDescent="0.2">
      <c r="D117" t="s">
        <v>98</v>
      </c>
      <c r="E117" s="61">
        <f t="shared" si="4"/>
        <v>-343.476823991</v>
      </c>
      <c r="G117">
        <v>2.836E-3</v>
      </c>
      <c r="H117" s="11">
        <v>3.9002000000000002E-2</v>
      </c>
    </row>
    <row r="118" spans="4:8" x14ac:dyDescent="0.2">
      <c r="D118" t="s">
        <v>99</v>
      </c>
      <c r="E118" s="61">
        <f t="shared" si="4"/>
        <v>-76.131727934500006</v>
      </c>
      <c r="G118">
        <v>2.1050000000000001E-3</v>
      </c>
      <c r="H118" s="11">
        <v>7.2529999999999999E-3</v>
      </c>
    </row>
    <row r="119" spans="4:8" x14ac:dyDescent="0.2">
      <c r="D119" t="s">
        <v>100</v>
      </c>
      <c r="E119" s="61">
        <f t="shared" si="4"/>
        <v>-399.71604829900002</v>
      </c>
      <c r="G119">
        <v>3.9110000000000004E-3</v>
      </c>
      <c r="H119" s="11">
        <v>2.4289999999999999E-2</v>
      </c>
    </row>
    <row r="120" spans="4:8" x14ac:dyDescent="0.2">
      <c r="D120" t="s">
        <v>101</v>
      </c>
      <c r="E120" s="61">
        <f t="shared" si="4"/>
        <v>-535.60126124700002</v>
      </c>
      <c r="G120">
        <v>5.3270000000000001E-3</v>
      </c>
      <c r="H120" s="11">
        <v>2.1415E-2</v>
      </c>
    </row>
    <row r="121" spans="4:8" x14ac:dyDescent="0.2">
      <c r="D121" t="s">
        <v>102</v>
      </c>
      <c r="E121" s="61">
        <f t="shared" si="4"/>
        <v>-95.579503395000003</v>
      </c>
      <c r="G121">
        <v>2.6129999999999999E-3</v>
      </c>
      <c r="H121" s="11">
        <v>4.3929000000000003E-2</v>
      </c>
    </row>
    <row r="122" spans="4:8" x14ac:dyDescent="0.2">
      <c r="D122" t="s">
        <v>103</v>
      </c>
      <c r="E122" s="61">
        <f t="shared" si="4"/>
        <v>-134.84620212999999</v>
      </c>
      <c r="G122">
        <v>2.941E-3</v>
      </c>
      <c r="H122" s="11">
        <v>3.5435000000000001E-2</v>
      </c>
    </row>
    <row r="123" spans="4:8" x14ac:dyDescent="0.2">
      <c r="D123" t="s">
        <v>104</v>
      </c>
      <c r="E123" s="61">
        <f t="shared" si="4"/>
        <v>-135.50800924399999</v>
      </c>
      <c r="G123">
        <v>1.7949999999999999E-3</v>
      </c>
      <c r="H123" s="11">
        <v>2.9707000000000001E-2</v>
      </c>
    </row>
    <row r="124" spans="4:8" x14ac:dyDescent="0.2">
      <c r="D124" t="s">
        <v>105</v>
      </c>
      <c r="E124" s="61">
        <f t="shared" si="4"/>
        <v>-96.241342680299994</v>
      </c>
      <c r="G124">
        <v>2.173E-3</v>
      </c>
      <c r="H124" s="11">
        <v>3.6169E-2</v>
      </c>
    </row>
    <row r="125" spans="4:8" x14ac:dyDescent="0.2">
      <c r="D125" t="s">
        <v>106</v>
      </c>
      <c r="E125" s="61">
        <f t="shared" si="4"/>
        <v>-194.99769582900001</v>
      </c>
      <c r="G125">
        <v>1.446E-3</v>
      </c>
      <c r="H125" s="11">
        <v>5.8380000000000003E-3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62"/>
      <c r="F1005" s="62"/>
      <c r="G1005" s="62"/>
      <c r="H1005" s="62"/>
      <c r="I1005" s="62"/>
      <c r="J1005" s="62"/>
      <c r="K1005" s="31"/>
      <c r="L1005" s="62"/>
      <c r="M1005" s="62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4C96-3B44-B645-960B-584CFB2E1BFE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B5" sqref="B5:C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5.51</v>
      </c>
      <c r="C5" s="48" cm="1">
        <f t="array" ref="C5">ROUND((AVERAGE(IF(ISNUMBER(G14:G89),G14:G89,""))),2)</f>
        <v>-4.12</v>
      </c>
      <c r="D5" s="49" cm="1">
        <f t="array" ref="D5">ROUND((SQRT(AVERAGE(IF(ISNUMBER(G14:G89),G14:G89^2,"")))),2)</f>
        <v>7.63</v>
      </c>
      <c r="E5" s="48" cm="1">
        <f t="array" ref="E5">ROUND((MAX(IF(ISNUMBER(G14:G89),ABS(G14:G89),""))),2)</f>
        <v>27.83</v>
      </c>
      <c r="F5" s="49">
        <f t="array" ref="F5">ROUND((MIN(IF(ISNUMBER(G14:G89),ABS(G14:G89),""))),2)</f>
        <v>0.17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3.65</v>
      </c>
      <c r="C6" s="50" cm="1">
        <f t="array" ref="C6">ROUND((AVERAGE(IF(ISNUMBER(G14:G51),G14:G51,""))),2)</f>
        <v>-3.64</v>
      </c>
      <c r="D6" s="51" cm="1">
        <f t="array" ref="D6">ROUND((SQRT(AVERAGE(IF(ISNUMBER(G14:G51),G14:G51^2,"")))),2)</f>
        <v>4.72</v>
      </c>
      <c r="E6" s="50" cm="1">
        <f t="array" ref="E6">ROUND((MAX(IF(ISNUMBER(G14:G51),ABS(G14:G51),""))),2)</f>
        <v>12.67</v>
      </c>
      <c r="F6" s="52">
        <f t="array" ref="F6">ROUND((MIN(IF(ISNUMBER(G14:G51),ABS(G14:G51),""))),2)</f>
        <v>0.17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7.36</v>
      </c>
      <c r="C7" s="53" cm="1">
        <f t="array" ref="C7">ROUND((AVERAGE(IF(ISNUMBER(G52:G89),G52:G89,""))),2)</f>
        <v>-4.59</v>
      </c>
      <c r="D7" s="54" cm="1">
        <f t="array" ref="D7">ROUND((SQRT(AVERAGE(IF(ISNUMBER(G52:G89),G52:G89^2,"")))),2)</f>
        <v>9.7100000000000009</v>
      </c>
      <c r="E7" s="53" cm="1">
        <f t="array" ref="E7">ROUND((MAX(IF(ISNUMBER(G52:G89),ABS(G52:G89),""))),2)</f>
        <v>27.83</v>
      </c>
      <c r="F7" s="55">
        <f t="array" ref="F7">ROUND((MIN(IF(ISNUMBER(G52:G89),ABS(G52:G89),""))),2)</f>
        <v>0.9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196</v>
      </c>
      <c r="C10" s="26">
        <f>B5</f>
        <v>5.51</v>
      </c>
      <c r="D10" s="26">
        <f>H14</f>
        <v>4.2668954730628652</v>
      </c>
      <c r="E10" s="26">
        <f>H23</f>
        <v>3.0564634910079214</v>
      </c>
      <c r="F10" s="26">
        <f>H24</f>
        <v>3.5324133030570604</v>
      </c>
      <c r="G10" s="12">
        <f>H25</f>
        <v>7.6905630118188641</v>
      </c>
      <c r="H10" s="26">
        <f>H26</f>
        <v>6.365169647862384</v>
      </c>
      <c r="I10" s="26"/>
      <c r="J10" s="26">
        <f>H27</f>
        <v>0.17459543311188241</v>
      </c>
      <c r="K10" s="26">
        <f>H28</f>
        <v>0.47057288655252716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-78.481332672500002</v>
      </c>
      <c r="D14" t="s">
        <v>107</v>
      </c>
      <c r="E14" s="11" cm="1">
        <f t="array" ref="E14">SUM(IF(J14:L14&lt;&gt;"",J14:L14*R14:T14,""))*627.51</f>
        <v>1.4331135747871349</v>
      </c>
      <c r="F14">
        <v>5.7000090478500001</v>
      </c>
      <c r="G14">
        <f t="shared" ref="G14:G83" si="0">E14-F14</f>
        <v>-4.2668954730628652</v>
      </c>
      <c r="H14" s="12">
        <f>ABS(G14)</f>
        <v>4.2668954730628652</v>
      </c>
      <c r="I14" s="56"/>
      <c r="J14" s="57">
        <f>B68</f>
        <v>-0.49944465193900001</v>
      </c>
      <c r="K14" s="57">
        <f>B50</f>
        <v>-460.63079564899999</v>
      </c>
      <c r="L14" s="57">
        <f>B81</f>
        <v>-461.12795649100002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-79.054051663199999</v>
      </c>
      <c r="D15" t="s">
        <v>118</v>
      </c>
      <c r="E15" s="11" cm="1">
        <f t="array" ref="E15">SUM(IF(J15:L15&lt;&gt;"",J15:L15*R15:T15,""))*627.51</f>
        <v>6.0563049713335442</v>
      </c>
      <c r="F15">
        <v>7.8600126746700001</v>
      </c>
      <c r="G15">
        <f t="shared" si="0"/>
        <v>-1.8037077033364559</v>
      </c>
      <c r="H15" s="12">
        <f t="shared" ref="H15:H84" si="1">ABS(G15)</f>
        <v>1.8037077033364559</v>
      </c>
      <c r="I15" s="12"/>
      <c r="J15" s="57">
        <f>B45</f>
        <v>-1.1642759202199999</v>
      </c>
      <c r="K15" s="57">
        <f>B34</f>
        <v>-459.97333189900002</v>
      </c>
      <c r="L15" s="57">
        <f>B81</f>
        <v>-461.12795649100002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-78.980428754800002</v>
      </c>
      <c r="D16" t="s">
        <v>129</v>
      </c>
      <c r="E16" s="11" cm="1">
        <f t="array" ref="E16">SUM(IF(J16:L16&lt;&gt;"",J16:L16*R16:T16,""))*627.51</f>
        <v>3.9864621068134416</v>
      </c>
      <c r="F16">
        <v>4.9000078440300001</v>
      </c>
      <c r="G16">
        <f t="shared" si="0"/>
        <v>-0.91354573721655852</v>
      </c>
      <c r="H16" s="12">
        <f t="shared" si="1"/>
        <v>0.91354573721655852</v>
      </c>
      <c r="I16" s="12"/>
      <c r="J16" s="57">
        <f>B78</f>
        <v>-75.642641038099995</v>
      </c>
      <c r="K16" s="57">
        <f>B45</f>
        <v>-1.1642759202199999</v>
      </c>
      <c r="L16" s="57">
        <f>B82</f>
        <v>-76.800564131900003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-79.054067957100003</v>
      </c>
      <c r="D17" t="s">
        <v>139</v>
      </c>
      <c r="E17" s="11" cm="1">
        <f t="array" ref="E17">SUM(IF(J17:L17&lt;&gt;"",J17:L17*R17:T17,""))*627.51</f>
        <v>14.794787543974687</v>
      </c>
      <c r="F17">
        <v>21.200033783759999</v>
      </c>
      <c r="G17">
        <f t="shared" si="0"/>
        <v>-6.4052462397853116</v>
      </c>
      <c r="H17" s="12">
        <f t="shared" si="1"/>
        <v>6.4052462397853116</v>
      </c>
      <c r="I17" s="12"/>
      <c r="J17" s="57">
        <f>B46</f>
        <v>-76.324696454900007</v>
      </c>
      <c r="K17" s="57">
        <f>B68</f>
        <v>-0.49944465193900001</v>
      </c>
      <c r="L17" s="57">
        <f>B82</f>
        <v>-76.800564131900003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-79.723288766899998</v>
      </c>
      <c r="D18" t="s">
        <v>140</v>
      </c>
      <c r="E18" s="11" cm="1">
        <f t="array" ref="E18">SUM(IF(J18:L18&lt;&gt;"",J18:L18*R18:T18,""))*627.51</f>
        <v>6.3529341566678061</v>
      </c>
      <c r="F18">
        <v>12.10001930592</v>
      </c>
      <c r="G18">
        <f t="shared" si="0"/>
        <v>-5.7470851492521939</v>
      </c>
      <c r="H18" s="12">
        <f t="shared" si="1"/>
        <v>5.7470851492521939</v>
      </c>
      <c r="I18" s="12"/>
      <c r="J18" s="57">
        <f>B27</f>
        <v>-39.782357218000001</v>
      </c>
      <c r="K18" s="57">
        <f>B45</f>
        <v>-1.1642759202199999</v>
      </c>
      <c r="L18" s="57">
        <f>B83</f>
        <v>-40.936509101699997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-118.31984669000001</v>
      </c>
      <c r="D19" t="s">
        <v>141</v>
      </c>
      <c r="E19" s="11" cm="1">
        <f t="array" ref="E19">SUM(IF(J19:L19&lt;&gt;"",J19:L19*R19:T19,""))*627.51</f>
        <v>13.62951691071904</v>
      </c>
      <c r="F19">
        <v>15.3000241212</v>
      </c>
      <c r="G19">
        <f t="shared" si="0"/>
        <v>-1.6705072104809595</v>
      </c>
      <c r="H19" s="12">
        <f t="shared" si="1"/>
        <v>1.6705072104809595</v>
      </c>
      <c r="I19" s="12"/>
      <c r="J19" s="57">
        <f>B28</f>
        <v>-40.458784449299998</v>
      </c>
      <c r="K19" s="57">
        <f>B68</f>
        <v>-0.49944465193900001</v>
      </c>
      <c r="L19" s="57">
        <f>B83</f>
        <v>-40.936509101699997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-118.259421207</v>
      </c>
      <c r="D20" t="s">
        <v>142</v>
      </c>
      <c r="E20" s="11" cm="1">
        <f t="array" ref="E20">SUM(IF(J20:L20&lt;&gt;"",J20:L20*R20:T20,""))*627.51</f>
        <v>5.7145794535402903</v>
      </c>
      <c r="F20">
        <v>6.50001025167</v>
      </c>
      <c r="G20">
        <f t="shared" si="0"/>
        <v>-0.78543079812970973</v>
      </c>
      <c r="H20" s="12">
        <f t="shared" si="1"/>
        <v>0.78543079812970973</v>
      </c>
      <c r="I20" s="12"/>
      <c r="J20" s="57">
        <f>B78</f>
        <v>-75.642641038099995</v>
      </c>
      <c r="K20" s="57">
        <f>B28</f>
        <v>-40.458784449299998</v>
      </c>
      <c r="L20" s="57">
        <f>B84</f>
        <v>-116.092318733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-195.06200301000001</v>
      </c>
      <c r="D21" t="s">
        <v>143</v>
      </c>
      <c r="E21" s="11" cm="1">
        <f t="array" ref="E21">SUM(IF(J21:L21&lt;&gt;"",J21:L21*R21:T21,""))*627.51</f>
        <v>9.2463221366547614</v>
      </c>
      <c r="F21">
        <v>19.60003137612</v>
      </c>
      <c r="G21">
        <f t="shared" si="0"/>
        <v>-10.353709239465239</v>
      </c>
      <c r="H21" s="12">
        <f t="shared" si="1"/>
        <v>10.353709239465239</v>
      </c>
      <c r="I21" s="12"/>
      <c r="J21" s="57">
        <f>B46</f>
        <v>-76.324696454900007</v>
      </c>
      <c r="K21" s="57">
        <f>B27</f>
        <v>-39.782357218000001</v>
      </c>
      <c r="L21" s="57">
        <f>B84</f>
        <v>-116.092318733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-499.89440474200001</v>
      </c>
      <c r="D22" t="s">
        <v>144</v>
      </c>
      <c r="E22" s="11" cm="1">
        <f t="array" ref="E22">SUM(IF(J22:L22&lt;&gt;"",J22:L22*R22:T22,""))*627.51</f>
        <v>6.5435515823420793</v>
      </c>
      <c r="F22">
        <v>9.6000150733500007</v>
      </c>
      <c r="G22">
        <f t="shared" si="0"/>
        <v>-3.0564634910079214</v>
      </c>
      <c r="H22" s="12">
        <f t="shared" si="1"/>
        <v>3.0564634910079214</v>
      </c>
      <c r="I22" s="12"/>
      <c r="J22" s="57">
        <f>B68</f>
        <v>-0.49944465193900001</v>
      </c>
      <c r="K22" s="57">
        <f>B45</f>
        <v>-1.1642759202199999</v>
      </c>
      <c r="L22" s="57">
        <f>B85</f>
        <v>-1.65329276769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-139.58532852900001</v>
      </c>
      <c r="D23" t="s">
        <v>108</v>
      </c>
      <c r="E23" s="11" cm="1">
        <f t="array" ref="E23">SUM(IF(J23:L23&lt;&gt;"",J23:L23*R23:T23,""))*627.51</f>
        <v>6.5435515823420793</v>
      </c>
      <c r="F23">
        <v>9.6000150733500007</v>
      </c>
      <c r="G23">
        <f t="shared" si="0"/>
        <v>-3.0564634910079214</v>
      </c>
      <c r="H23" s="12">
        <f t="shared" si="1"/>
        <v>3.0564634910079214</v>
      </c>
      <c r="I23" s="12"/>
      <c r="J23" s="57">
        <f>B68</f>
        <v>-0.49944465193900001</v>
      </c>
      <c r="K23" s="57">
        <f>B45</f>
        <v>-1.1642759202199999</v>
      </c>
      <c r="L23" s="57">
        <f>B85</f>
        <v>-1.65329276769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-599.46955829499996</v>
      </c>
      <c r="D24" t="s">
        <v>109</v>
      </c>
      <c r="E24" s="11" cm="1">
        <f t="array" ref="E24">SUM(IF(J24:L24&lt;&gt;"",J24:L24*R24:T24,""))*627.51</f>
        <v>-0.53240847497706023</v>
      </c>
      <c r="F24">
        <v>3.0000048280800002</v>
      </c>
      <c r="G24">
        <f t="shared" si="0"/>
        <v>-3.5324133030570604</v>
      </c>
      <c r="H24" s="12">
        <f t="shared" si="1"/>
        <v>3.5324133030570604</v>
      </c>
      <c r="I24" s="12"/>
      <c r="J24" s="57">
        <f>B78</f>
        <v>-75.642641038099995</v>
      </c>
      <c r="K24" s="57">
        <f>B74</f>
        <v>-56.477681233699997</v>
      </c>
      <c r="L24" s="57">
        <f>B86</f>
        <v>-132.121170718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-39.782357218000001</v>
      </c>
      <c r="D25" t="s">
        <v>110</v>
      </c>
      <c r="E25" s="11" cm="1">
        <f t="array" ref="E25">SUM(IF(J25:L25&lt;&gt;"",J25:L25*R25:T25,""))*627.51</f>
        <v>5.0094575107211368</v>
      </c>
      <c r="F25">
        <v>12.700020522540001</v>
      </c>
      <c r="G25">
        <f t="shared" si="0"/>
        <v>-7.6905630118188641</v>
      </c>
      <c r="H25" s="12">
        <f t="shared" si="1"/>
        <v>7.6905630118188641</v>
      </c>
      <c r="I25" s="12"/>
      <c r="J25" s="57">
        <f>B46</f>
        <v>-76.324696454900007</v>
      </c>
      <c r="K25" s="57">
        <f>B73</f>
        <v>-55.804457335099997</v>
      </c>
      <c r="L25" s="57">
        <f>B86</f>
        <v>-132.121170718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-115.57950004200001</v>
      </c>
      <c r="D26" t="s">
        <v>111</v>
      </c>
      <c r="E26" s="11" cm="1">
        <f t="array" ref="E26">SUM(IF(J26:L26&lt;&gt;"",J26:L26*R26:T26,""))*627.51</f>
        <v>-4.6651672466223841</v>
      </c>
      <c r="F26">
        <v>1.7000024012399999</v>
      </c>
      <c r="G26">
        <f t="shared" si="0"/>
        <v>-6.365169647862384</v>
      </c>
      <c r="H26" s="12">
        <f t="shared" si="1"/>
        <v>6.365169647862384</v>
      </c>
      <c r="I26" s="12"/>
      <c r="J26" s="57">
        <f>B50</f>
        <v>-460.63079564899999</v>
      </c>
      <c r="K26" s="57">
        <f>B27</f>
        <v>-39.782357218000001</v>
      </c>
      <c r="L26" s="57">
        <f>B87</f>
        <v>-500.42058727800003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-39.782357218000001</v>
      </c>
      <c r="D27" t="s">
        <v>112</v>
      </c>
      <c r="E27" s="11" cm="1">
        <f t="array" ref="E27">SUM(IF(J27:L27&lt;&gt;"",J27:L27*R27:T27,""))*627.51</f>
        <v>7.2346069039618826</v>
      </c>
      <c r="F27">
        <v>7.0600114708500001</v>
      </c>
      <c r="G27">
        <f t="shared" si="0"/>
        <v>0.17459543311188241</v>
      </c>
      <c r="H27" s="12">
        <f t="shared" si="1"/>
        <v>0.17459543311188241</v>
      </c>
      <c r="I27" s="12"/>
      <c r="J27" s="57">
        <f>B34</f>
        <v>-459.97333189900002</v>
      </c>
      <c r="K27" s="57">
        <f>B28</f>
        <v>-40.458784449299998</v>
      </c>
      <c r="L27" s="57">
        <f>B87</f>
        <v>-500.42058727800003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-40.458784449299998</v>
      </c>
      <c r="D28" t="s">
        <v>113</v>
      </c>
      <c r="E28" s="11" cm="1">
        <f t="array" ref="E28">SUM(IF(J28:L28&lt;&gt;"",J28:L28*R28:T28,""))*627.51</f>
        <v>2.7294319287274726</v>
      </c>
      <c r="F28">
        <v>3.2000048152799998</v>
      </c>
      <c r="G28">
        <f t="shared" si="0"/>
        <v>-0.47057288655252716</v>
      </c>
      <c r="H28" s="12">
        <f t="shared" si="1"/>
        <v>0.47057288655252716</v>
      </c>
      <c r="I28" s="12"/>
      <c r="J28" s="57">
        <f>B78</f>
        <v>-75.642641038099995</v>
      </c>
      <c r="K28" s="57">
        <f>B18</f>
        <v>-79.723288766899998</v>
      </c>
      <c r="L28" s="57">
        <f>B88</f>
        <v>-155.36158018200001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-460.08984202800002</v>
      </c>
      <c r="D29" t="s">
        <v>114</v>
      </c>
      <c r="E29" s="11" cm="1">
        <f t="array" ref="E29">SUM(IF(J29:L29&lt;&gt;"",J29:L29*R29:T29,""))*627.51</f>
        <v>10.78327616729876</v>
      </c>
      <c r="F29">
        <v>19.900031984430001</v>
      </c>
      <c r="G29">
        <f t="shared" si="0"/>
        <v>-9.1167558171312404</v>
      </c>
      <c r="H29" s="12">
        <f t="shared" si="1"/>
        <v>9.1167558171312404</v>
      </c>
      <c r="I29" s="12"/>
      <c r="J29" s="57">
        <f>B46</f>
        <v>-76.324696454900007</v>
      </c>
      <c r="K29" s="57">
        <f>B17</f>
        <v>-79.054067957100003</v>
      </c>
      <c r="L29" s="57">
        <f>B88</f>
        <v>-155.36158018200001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-960.00346207300004</v>
      </c>
      <c r="D30" t="s">
        <v>115</v>
      </c>
      <c r="E30" s="11" cm="1">
        <f t="array" ref="E30">SUM(IF(J30:L30&lt;&gt;"",J30:L30*R30:T30,""))*627.51</f>
        <v>-0.39289924693616485</v>
      </c>
      <c r="F30">
        <v>1.4200024191599998</v>
      </c>
      <c r="G30">
        <f t="shared" si="0"/>
        <v>-1.8129016660961645</v>
      </c>
      <c r="H30" s="12">
        <f t="shared" si="1"/>
        <v>1.8129016660961645</v>
      </c>
      <c r="I30" s="12"/>
      <c r="J30" s="57">
        <f>B44</f>
        <v>-99.625741887499998</v>
      </c>
      <c r="K30" s="57">
        <f>B45</f>
        <v>-1.1642759202199999</v>
      </c>
      <c r="L30" s="57">
        <f>B89</f>
        <v>-100.79064393199999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-959.988648098</v>
      </c>
      <c r="D31" t="s">
        <v>116</v>
      </c>
      <c r="E31" s="11" cm="1">
        <f t="array" ref="E31">SUM(IF(J31:L31&lt;&gt;"",J31:L31*R31:T31,""))*627.51</f>
        <v>20.728865351944187</v>
      </c>
      <c r="F31">
        <v>33.40005308328</v>
      </c>
      <c r="G31">
        <f t="shared" si="0"/>
        <v>-12.671187731335813</v>
      </c>
      <c r="H31" s="12">
        <f t="shared" si="1"/>
        <v>12.671187731335813</v>
      </c>
      <c r="I31" s="12"/>
      <c r="J31" s="57">
        <f>B59</f>
        <v>-100.324232802</v>
      </c>
      <c r="K31" s="57">
        <f>B68</f>
        <v>-0.49944465193900001</v>
      </c>
      <c r="L31" s="57">
        <f>B89</f>
        <v>-100.79064393199999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-559.68610850300001</v>
      </c>
      <c r="D32" t="s">
        <v>117</v>
      </c>
      <c r="E32" s="11" cm="1">
        <f t="array" ref="E32">SUM(IF(J32:L32&lt;&gt;"",J32:L32*R32:T32,""))*627.51</f>
        <v>13.000938926975019</v>
      </c>
      <c r="F32">
        <v>13.470021728279999</v>
      </c>
      <c r="G32">
        <f t="shared" si="0"/>
        <v>-0.46908280130497992</v>
      </c>
      <c r="H32" s="12">
        <f t="shared" si="1"/>
        <v>0.46908280130497992</v>
      </c>
      <c r="I32" s="12"/>
      <c r="J32" s="57">
        <f>B75</f>
        <v>-74.986160430300004</v>
      </c>
      <c r="K32" s="57">
        <f>B28</f>
        <v>-40.458784449299998</v>
      </c>
      <c r="L32" s="57">
        <f>B90</f>
        <v>-115.424226582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-459.97333189900002</v>
      </c>
      <c r="D33" t="s">
        <v>119</v>
      </c>
      <c r="E33" s="11" cm="1">
        <f t="array" ref="E33">SUM(IF(J33:L33&lt;&gt;"",J33:L33*R33:T33,""))*627.51</f>
        <v>0.48423321448717344</v>
      </c>
      <c r="F33">
        <v>7.9000126721099999</v>
      </c>
      <c r="G33">
        <f t="shared" si="0"/>
        <v>-7.4157794576228264</v>
      </c>
      <c r="H33" s="12">
        <f t="shared" si="1"/>
        <v>7.4157794576228264</v>
      </c>
      <c r="I33" s="12"/>
      <c r="J33" s="57">
        <f>B78</f>
        <v>-75.642641038099995</v>
      </c>
      <c r="K33" s="57">
        <f>B27</f>
        <v>-39.782357218000001</v>
      </c>
      <c r="L33" s="57">
        <f>B90</f>
        <v>-115.424226582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-459.97333189900002</v>
      </c>
      <c r="D34" t="s">
        <v>120</v>
      </c>
      <c r="E34" s="11" cm="1">
        <f t="array" ref="E34">SUM(IF(J34:L34&lt;&gt;"",J34:L34*R34:T34,""))*627.51</f>
        <v>1.4276410600947327</v>
      </c>
      <c r="F34">
        <v>3.1000048216799998</v>
      </c>
      <c r="G34">
        <f t="shared" si="0"/>
        <v>-1.6723637615852671</v>
      </c>
      <c r="H34" s="12">
        <f t="shared" si="1"/>
        <v>1.6723637615852671</v>
      </c>
      <c r="I34" s="12"/>
      <c r="J34" s="57">
        <f>B68</f>
        <v>-0.49944465193900001</v>
      </c>
      <c r="K34" s="57">
        <f>B80</f>
        <v>-342.98656136599999</v>
      </c>
      <c r="L34" s="57">
        <f>B91</f>
        <v>-343.48373092899999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-113.179999997</v>
      </c>
      <c r="D35" t="s">
        <v>121</v>
      </c>
      <c r="E35" s="11" cm="1">
        <f t="array" ref="E35">SUM(IF(J35:L35&lt;&gt;"",J35:L35*R35:T35,""))*627.51</f>
        <v>21.534525617271644</v>
      </c>
      <c r="F35">
        <v>23.200036793310002</v>
      </c>
      <c r="G35">
        <f t="shared" si="0"/>
        <v>-1.6655111760383576</v>
      </c>
      <c r="H35" s="12">
        <f t="shared" si="1"/>
        <v>1.6655111760383576</v>
      </c>
      <c r="I35" s="12"/>
      <c r="J35" s="57">
        <f>B45</f>
        <v>-1.1642759202199999</v>
      </c>
      <c r="K35" s="57">
        <f>B79</f>
        <v>-342.35377243099998</v>
      </c>
      <c r="L35" s="57">
        <f>B91</f>
        <v>-343.48373092899999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-99.662013170400002</v>
      </c>
      <c r="D36" t="s">
        <v>122</v>
      </c>
      <c r="E36" s="11" cm="1">
        <f t="array" ref="E36">SUM(IF(J36:L36&lt;&gt;"",J36:L36*R36:T36,""))*627.51</f>
        <v>6.0787973889413474</v>
      </c>
      <c r="F36">
        <v>10.50001689828</v>
      </c>
      <c r="G36">
        <f t="shared" si="0"/>
        <v>-4.4212195093386528</v>
      </c>
      <c r="H36" s="12">
        <f t="shared" si="1"/>
        <v>4.4212195093386528</v>
      </c>
      <c r="I36" s="12"/>
      <c r="J36" s="57">
        <f>B68</f>
        <v>-0.49944465193900001</v>
      </c>
      <c r="K36" s="57">
        <f>B78</f>
        <v>-75.642641038099995</v>
      </c>
      <c r="L36" s="57">
        <f>B92</f>
        <v>-76.1323985179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-199.30683833200001</v>
      </c>
      <c r="D37" t="s">
        <v>123</v>
      </c>
      <c r="E37" s="11" cm="1">
        <f t="array" ref="E37">SUM(IF(J37:L37&lt;&gt;"",J37:L37*R37:T37,""))*627.51</f>
        <v>11.318920347382416</v>
      </c>
      <c r="F37">
        <v>12.87002051166</v>
      </c>
      <c r="G37">
        <f t="shared" si="0"/>
        <v>-1.5511001642775835</v>
      </c>
      <c r="H37" s="12">
        <f t="shared" si="1"/>
        <v>1.5511001642775835</v>
      </c>
      <c r="I37" s="12"/>
      <c r="J37" s="57">
        <f>B45</f>
        <v>-1.1642759202199999</v>
      </c>
      <c r="K37" s="57">
        <f>B75</f>
        <v>-74.986160430300004</v>
      </c>
      <c r="L37" s="57">
        <f>B92</f>
        <v>-76.1323985179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-599.60902767200002</v>
      </c>
      <c r="D38" t="s">
        <v>124</v>
      </c>
      <c r="E38" s="11" cm="1">
        <f t="array" ref="E38">SUM(IF(J38:L38&lt;&gt;"",J38:L38*R38:T38,""))*627.51</f>
        <v>1.9507013930798489</v>
      </c>
      <c r="F38">
        <v>3.5000054235899998</v>
      </c>
      <c r="G38">
        <f t="shared" si="0"/>
        <v>-1.5493040305101509</v>
      </c>
      <c r="H38" s="12">
        <f t="shared" si="1"/>
        <v>1.5493040305101509</v>
      </c>
      <c r="I38" s="12"/>
      <c r="J38" s="57">
        <f>B68</f>
        <v>-0.49944465193900001</v>
      </c>
      <c r="K38" s="57">
        <f>B47</f>
        <v>-399.22674446799999</v>
      </c>
      <c r="L38" s="57">
        <f>B93</f>
        <v>-399.723080482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-599.69085675500003</v>
      </c>
      <c r="D39" t="s">
        <v>125</v>
      </c>
      <c r="E39" s="11" cm="1">
        <f t="array" ref="E39">SUM(IF(J39:L39&lt;&gt;"",J39:L39*R39:T39,""))*627.51</f>
        <v>15.541288049048532</v>
      </c>
      <c r="F39">
        <v>16.760026537800002</v>
      </c>
      <c r="G39">
        <f t="shared" si="0"/>
        <v>-1.2187384887514696</v>
      </c>
      <c r="H39" s="12">
        <f t="shared" si="1"/>
        <v>1.2187384887514696</v>
      </c>
      <c r="I39" s="12"/>
      <c r="J39" s="57">
        <f>B45</f>
        <v>-1.1642759202199999</v>
      </c>
      <c r="K39" s="57">
        <f>B67</f>
        <v>-398.58357116000002</v>
      </c>
      <c r="L39" s="57">
        <f>B93</f>
        <v>-399.723080482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-599.62074540100002</v>
      </c>
      <c r="D40" t="s">
        <v>126</v>
      </c>
      <c r="E40" s="11" cm="1">
        <f t="array" ref="E40">SUM(IF(J40:L40&lt;&gt;"",J40:L40*R40:T40,""))*627.51</f>
        <v>5.5299019428036162</v>
      </c>
      <c r="F40">
        <v>9.5700150752699997</v>
      </c>
      <c r="G40">
        <f t="shared" si="0"/>
        <v>-4.0401131324663835</v>
      </c>
      <c r="H40" s="12">
        <f t="shared" si="1"/>
        <v>4.0401131324663835</v>
      </c>
      <c r="I40" s="12"/>
      <c r="J40" s="57">
        <f>B75</f>
        <v>-74.986160430300004</v>
      </c>
      <c r="K40" s="57">
        <f>B50</f>
        <v>-460.63079564899999</v>
      </c>
      <c r="L40" s="57">
        <f>B94</f>
        <v>-535.608143627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-239.28985967200001</v>
      </c>
      <c r="D41" t="s">
        <v>127</v>
      </c>
      <c r="E41" s="11" cm="1">
        <f t="array" ref="E41">SUM(IF(J41:L41&lt;&gt;"",J41:L41*R41:T41,""))*627.51</f>
        <v>4.912970380828698</v>
      </c>
      <c r="F41">
        <v>9.36001508871</v>
      </c>
      <c r="G41">
        <f t="shared" si="0"/>
        <v>-4.447044707881302</v>
      </c>
      <c r="H41" s="12">
        <f t="shared" si="1"/>
        <v>4.447044707881302</v>
      </c>
      <c r="I41" s="12"/>
      <c r="J41" s="57">
        <f>B78</f>
        <v>-75.642641038099995</v>
      </c>
      <c r="K41" s="57">
        <f>B34</f>
        <v>-459.97333189900002</v>
      </c>
      <c r="L41" s="57">
        <f>B94</f>
        <v>-535.608143627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-239.275836779</v>
      </c>
      <c r="D42" t="s">
        <v>128</v>
      </c>
      <c r="E42" s="11" cm="1">
        <f t="array" ref="E42">SUM(IF(J42:L42&lt;&gt;"",J42:L42*R42:T42,""))*627.51</f>
        <v>2.832337732886113</v>
      </c>
      <c r="F42">
        <v>8.0000126657100008</v>
      </c>
      <c r="G42">
        <f t="shared" si="0"/>
        <v>-5.1676749328238873</v>
      </c>
      <c r="H42" s="12">
        <f t="shared" si="1"/>
        <v>5.1676749328238873</v>
      </c>
      <c r="I42" s="12"/>
      <c r="J42" s="57">
        <f>B73</f>
        <v>-55.804457335099997</v>
      </c>
      <c r="K42" s="57">
        <f>B27</f>
        <v>-39.782357218000001</v>
      </c>
      <c r="L42" s="57">
        <f>B95</f>
        <v>-95.5823009394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-99.625741887499998</v>
      </c>
      <c r="D43" t="s">
        <v>130</v>
      </c>
      <c r="E43" s="11" cm="1">
        <f t="array" ref="E43">SUM(IF(J43:L43&lt;&gt;"",J43:L43*R43:T43,""))*627.51</f>
        <v>20.089212318705851</v>
      </c>
      <c r="F43">
        <v>22.400035589489999</v>
      </c>
      <c r="G43">
        <f t="shared" si="0"/>
        <v>-2.3108232707841481</v>
      </c>
      <c r="H43" s="12">
        <f t="shared" si="1"/>
        <v>2.3108232707841481</v>
      </c>
      <c r="I43" s="12"/>
      <c r="J43" s="57">
        <f>B72</f>
        <v>-55.155530660899998</v>
      </c>
      <c r="K43" s="57">
        <f>B28</f>
        <v>-40.458784449299998</v>
      </c>
      <c r="L43" s="57">
        <f>B95</f>
        <v>-95.5823009394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-99.625741887499998</v>
      </c>
      <c r="D44" t="s">
        <v>131</v>
      </c>
      <c r="E44" s="11" cm="1">
        <f t="array" ref="E44">SUM(IF(J44:L44&lt;&gt;"",J44:L44*R44:T44,""))*627.51</f>
        <v>4.775917867034102</v>
      </c>
      <c r="F44">
        <v>7.5000120702000004</v>
      </c>
      <c r="G44">
        <f t="shared" si="0"/>
        <v>-2.7240942031658983</v>
      </c>
      <c r="H44" s="12">
        <f t="shared" si="1"/>
        <v>2.7240942031658983</v>
      </c>
      <c r="I44" s="12"/>
      <c r="J44" s="57">
        <f>B73</f>
        <v>-55.804457335099997</v>
      </c>
      <c r="K44" s="57">
        <f>B17</f>
        <v>-79.054067957100003</v>
      </c>
      <c r="L44" s="57">
        <f>B96</f>
        <v>-134.850914389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-1.1642759202199999</v>
      </c>
      <c r="D45" t="s">
        <v>132</v>
      </c>
      <c r="E45" s="11" cm="1">
        <f t="array" ref="E45">SUM(IF(J45:L45&lt;&gt;"",J45:L45*R45:T45,""))*627.51</f>
        <v>17.510690897397023</v>
      </c>
      <c r="F45">
        <v>18.300028949280001</v>
      </c>
      <c r="G45">
        <f t="shared" si="0"/>
        <v>-0.78933805188297868</v>
      </c>
      <c r="H45" s="12">
        <f t="shared" si="1"/>
        <v>0.78933805188297868</v>
      </c>
      <c r="I45" s="12"/>
      <c r="J45" s="57">
        <f>B72</f>
        <v>-55.155530660899998</v>
      </c>
      <c r="K45" s="57">
        <f>B18</f>
        <v>-79.723288766899998</v>
      </c>
      <c r="L45" s="57">
        <f>B96</f>
        <v>-134.850914389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-76.324696454900007</v>
      </c>
      <c r="D46" t="s">
        <v>133</v>
      </c>
      <c r="E46" s="11" cm="1">
        <f t="array" ref="E46">SUM(IF(J46:L46&lt;&gt;"",J46:L46*R46:T46,""))*627.51</f>
        <v>9.5660648998110496</v>
      </c>
      <c r="F46">
        <v>10.400016277170002</v>
      </c>
      <c r="G46">
        <f t="shared" si="0"/>
        <v>-0.83395137735895197</v>
      </c>
      <c r="H46" s="12">
        <f t="shared" si="1"/>
        <v>0.83395137735895197</v>
      </c>
      <c r="I46" s="12"/>
      <c r="J46" s="57">
        <f>B18</f>
        <v>-79.723288766899998</v>
      </c>
      <c r="K46" s="57">
        <f>B73</f>
        <v>-55.804457335099997</v>
      </c>
      <c r="L46" s="57">
        <f>B97</f>
        <v>-135.51250161999999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-399.22674446799999</v>
      </c>
      <c r="D47" t="s">
        <v>134</v>
      </c>
      <c r="E47" s="11" cm="1">
        <f t="array" ref="E47">SUM(IF(J47:L47&lt;&gt;"",J47:L47*R47:T47,""))*627.51</f>
        <v>12.078043152701975</v>
      </c>
      <c r="F47">
        <v>17.400027751859998</v>
      </c>
      <c r="G47">
        <f t="shared" si="0"/>
        <v>-5.3219845991580232</v>
      </c>
      <c r="H47" s="12">
        <f t="shared" si="1"/>
        <v>5.3219845991580232</v>
      </c>
      <c r="I47" s="12"/>
      <c r="J47" s="57">
        <f>B17</f>
        <v>-79.054067957100003</v>
      </c>
      <c r="K47" s="57">
        <f>B74</f>
        <v>-56.477681233699997</v>
      </c>
      <c r="L47" s="57">
        <f>B97</f>
        <v>-135.51250161999999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-461.10388763100002</v>
      </c>
      <c r="D48" t="s">
        <v>135</v>
      </c>
      <c r="E48" s="11" cm="1">
        <f t="array" ref="E48">SUM(IF(J48:L48&lt;&gt;"",J48:L48*R48:T48,""))*627.51</f>
        <v>12.131707870653436</v>
      </c>
      <c r="F48">
        <v>14.500022917379999</v>
      </c>
      <c r="G48">
        <f t="shared" si="0"/>
        <v>-2.368315046726563</v>
      </c>
      <c r="H48" s="12">
        <f t="shared" si="1"/>
        <v>2.368315046726563</v>
      </c>
      <c r="I48" s="12"/>
      <c r="J48" s="57">
        <f>B73</f>
        <v>-55.804457335099997</v>
      </c>
      <c r="K48" s="57">
        <f>B28</f>
        <v>-40.458784449299998</v>
      </c>
      <c r="L48" s="57">
        <f>B98</f>
        <v>-96.243908693500003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-460.63079564899999</v>
      </c>
      <c r="D49" t="s">
        <v>136</v>
      </c>
      <c r="E49" s="11" cm="1">
        <f t="array" ref="E49">SUM(IF(J49:L49&lt;&gt;"",J49:L49*R49:T49,""))*627.51</f>
        <v>10.121584568078628</v>
      </c>
      <c r="F49">
        <v>17.800028353769999</v>
      </c>
      <c r="G49">
        <f t="shared" si="0"/>
        <v>-7.6784437856913712</v>
      </c>
      <c r="H49" s="12">
        <f t="shared" si="1"/>
        <v>7.6784437856913712</v>
      </c>
      <c r="I49" s="12"/>
      <c r="J49" s="57">
        <f>B74</f>
        <v>-56.477681233699997</v>
      </c>
      <c r="K49" s="57">
        <f>B27</f>
        <v>-39.782357218000001</v>
      </c>
      <c r="L49" s="57">
        <f>B98</f>
        <v>-96.243908693500003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-460.63079564899999</v>
      </c>
      <c r="D50" t="s">
        <v>137</v>
      </c>
      <c r="E50" s="11" cm="1">
        <f t="array" ref="E50">SUM(IF(J50:L50&lt;&gt;"",J50:L50*R50:T50,""))*627.51</f>
        <v>36.828288933155505</v>
      </c>
      <c r="F50">
        <v>38.400060920910001</v>
      </c>
      <c r="G50">
        <f t="shared" si="0"/>
        <v>-1.5717719877544951</v>
      </c>
      <c r="H50" s="12">
        <f t="shared" si="1"/>
        <v>1.5717719877544951</v>
      </c>
      <c r="I50" s="12"/>
      <c r="J50" s="57">
        <f>B21</f>
        <v>-195.06200301000001</v>
      </c>
      <c r="K50" s="57">
        <f>B99</f>
        <v>-195.003313445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-93.305675104700001</v>
      </c>
      <c r="D51" t="s">
        <v>138</v>
      </c>
      <c r="E51" s="11" cm="1">
        <f t="array" ref="E51">SUM(IF(J51:L51&lt;&gt;"",J51:L51*R51:T51,""))*627.51</f>
        <v>36.828288933155505</v>
      </c>
      <c r="F51">
        <v>38.400060920910001</v>
      </c>
      <c r="G51">
        <f t="shared" si="0"/>
        <v>-1.5717719877544951</v>
      </c>
      <c r="H51" s="12">
        <f t="shared" si="1"/>
        <v>1.5717719877544951</v>
      </c>
      <c r="I51" s="12"/>
      <c r="J51" s="57">
        <f>B21</f>
        <v>-195.06200301000001</v>
      </c>
      <c r="K51" s="57">
        <f>B99</f>
        <v>-195.003313445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-93.226279033899999</v>
      </c>
      <c r="D52" t="s">
        <v>145</v>
      </c>
      <c r="E52" s="11" cm="1">
        <f t="array" ref="E52">SUM(IF(J52:L52&lt;&gt;"",J52:L52*R52:T52,""))*627.51</f>
        <v>16.225107482560823</v>
      </c>
      <c r="F52">
        <v>17.130027141629999</v>
      </c>
      <c r="G52">
        <f t="shared" si="0"/>
        <v>-0.90491965906917571</v>
      </c>
      <c r="H52" s="12">
        <f t="shared" si="1"/>
        <v>0.90491965906917571</v>
      </c>
      <c r="I52" s="12"/>
      <c r="J52" s="57">
        <f>B60</f>
        <v>-0.49944465193900001</v>
      </c>
      <c r="K52" s="57">
        <f>B70</f>
        <v>-184.45907667</v>
      </c>
      <c r="L52" s="57">
        <f>B71</f>
        <v>-184.93266498899999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-113.71896750400001</v>
      </c>
      <c r="D53" t="s">
        <v>156</v>
      </c>
      <c r="E53" s="11" cm="1">
        <f t="array" ref="E53">SUM(IF(J53:L53&lt;&gt;"",J53:L53*R53:T53,""))*627.51</f>
        <v>67.370906268082436</v>
      </c>
      <c r="F53">
        <v>82.270130904390001</v>
      </c>
      <c r="G53">
        <f t="shared" si="0"/>
        <v>-14.899224636307565</v>
      </c>
      <c r="H53" s="12">
        <f t="shared" si="1"/>
        <v>14.899224636307565</v>
      </c>
      <c r="I53" s="12"/>
      <c r="J53" s="57">
        <f>B77</f>
        <v>-75.642641038099995</v>
      </c>
      <c r="K53" s="57">
        <f>B69</f>
        <v>-109.397386234</v>
      </c>
      <c r="L53" s="57">
        <f>B71</f>
        <v>-184.93266498899999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-113.67862972899999</v>
      </c>
      <c r="D54" t="s">
        <v>167</v>
      </c>
      <c r="E54" s="11" cm="1">
        <f t="array" ref="E54">SUM(IF(J54:L54&lt;&gt;"",J54:L54*R54:T54,""))*627.51</f>
        <v>37.079624847665229</v>
      </c>
      <c r="F54">
        <v>42.180066954090002</v>
      </c>
      <c r="G54">
        <f t="shared" si="0"/>
        <v>-5.1004421064247722</v>
      </c>
      <c r="H54" s="12">
        <f t="shared" si="1"/>
        <v>5.1004421064247722</v>
      </c>
      <c r="I54" s="12"/>
      <c r="J54" s="57">
        <f>B60</f>
        <v>-0.49944465193900001</v>
      </c>
      <c r="K54" s="57">
        <f>B58</f>
        <v>-100.324232802</v>
      </c>
      <c r="L54" s="57">
        <f>B57</f>
        <v>-100.76458735999999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-199.80879427400001</v>
      </c>
      <c r="D55" t="s">
        <v>177</v>
      </c>
      <c r="E55" s="11" cm="1">
        <f t="array" ref="E55">SUM(IF(J55:L55&lt;&gt;"",J55:L55*R55:T55,""))*627.51</f>
        <v>37.079624847665229</v>
      </c>
      <c r="F55">
        <v>42.180066954090002</v>
      </c>
      <c r="G55">
        <f t="shared" si="0"/>
        <v>-5.1004421064247722</v>
      </c>
      <c r="H55" s="12">
        <f t="shared" si="1"/>
        <v>5.1004421064247722</v>
      </c>
      <c r="I55" s="12"/>
      <c r="J55" s="57">
        <f>B58</f>
        <v>-100.324232802</v>
      </c>
      <c r="K55" s="57">
        <f>B60</f>
        <v>-0.49944465193900001</v>
      </c>
      <c r="L55" s="57">
        <f>B57</f>
        <v>-100.76458735999999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-140.03357543300001</v>
      </c>
      <c r="D56" t="s">
        <v>178</v>
      </c>
      <c r="E56" s="11" cm="1">
        <f t="array" ref="E56">SUM(IF(J56:L56&lt;&gt;"",J56:L56*R56:T56,""))*627.51</f>
        <v>16.536563913387045</v>
      </c>
      <c r="F56">
        <v>18.000028968479999</v>
      </c>
      <c r="G56">
        <f t="shared" si="0"/>
        <v>-1.4634650550929535</v>
      </c>
      <c r="H56" s="12">
        <f t="shared" si="1"/>
        <v>1.4634650550929535</v>
      </c>
      <c r="I56" s="12"/>
      <c r="J56" s="57">
        <f>B60</f>
        <v>-0.49944465193900001</v>
      </c>
      <c r="K56" s="57">
        <f>B49</f>
        <v>-460.63079564899999</v>
      </c>
      <c r="L56" s="57">
        <f>B48</f>
        <v>-461.10388763100002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-100.76458735999999</v>
      </c>
      <c r="D57" t="s">
        <v>179</v>
      </c>
      <c r="E57" s="11" cm="1">
        <f t="array" ref="E57">SUM(IF(J57:L57&lt;&gt;"",J57:L57*R57:T57,""))*627.51</f>
        <v>16.536563913387045</v>
      </c>
      <c r="F57">
        <v>18.000028968479999</v>
      </c>
      <c r="G57">
        <f t="shared" si="0"/>
        <v>-1.4634650550929535</v>
      </c>
      <c r="H57" s="12">
        <f t="shared" si="1"/>
        <v>1.4634650550929535</v>
      </c>
      <c r="I57" s="12"/>
      <c r="J57" s="57">
        <f>B49</f>
        <v>-460.63079564899999</v>
      </c>
      <c r="K57" s="57">
        <f>B60</f>
        <v>-0.49944465193900001</v>
      </c>
      <c r="L57" s="57">
        <f>B48</f>
        <v>-461.10388763100002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-100.324232802</v>
      </c>
      <c r="D58" t="s">
        <v>180</v>
      </c>
      <c r="E58" s="11" cm="1">
        <f t="array" ref="E58">SUM(IF(J58:L58&lt;&gt;"",J58:L58*R58:T58,""))*627.51</f>
        <v>32.127098809201755</v>
      </c>
      <c r="F58">
        <v>30.380048256479999</v>
      </c>
      <c r="G58">
        <f t="shared" si="0"/>
        <v>1.7470505527217561</v>
      </c>
      <c r="H58" s="12">
        <f t="shared" si="1"/>
        <v>1.7470505527217561</v>
      </c>
      <c r="I58" s="12"/>
      <c r="J58" s="57">
        <f>B60</f>
        <v>-0.49944465193900001</v>
      </c>
      <c r="K58" s="57">
        <f>B23</f>
        <v>-139.58532852900001</v>
      </c>
      <c r="L58" s="57">
        <f>B56</f>
        <v>-140.03357543300001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-100.324232802</v>
      </c>
      <c r="D59" t="s">
        <v>181</v>
      </c>
      <c r="E59" s="11" cm="1">
        <f t="array" ref="E59">SUM(IF(J59:L59&lt;&gt;"",J59:L59*R59:T59,""))*627.51</f>
        <v>45.817383488362943</v>
      </c>
      <c r="F59">
        <v>57.02009110473</v>
      </c>
      <c r="G59">
        <f t="shared" si="0"/>
        <v>-11.202707616367057</v>
      </c>
      <c r="H59" s="12">
        <f t="shared" si="1"/>
        <v>11.202707616367057</v>
      </c>
      <c r="I59" s="12"/>
      <c r="J59" s="57">
        <f>B58</f>
        <v>-100.324232802</v>
      </c>
      <c r="K59" s="57">
        <f>B25</f>
        <v>-39.782357218000001</v>
      </c>
      <c r="L59" s="57">
        <f>B56</f>
        <v>-140.03357543300001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-0.49944465193900001</v>
      </c>
      <c r="D60" t="s">
        <v>182</v>
      </c>
      <c r="E60" s="11" cm="1">
        <f t="array" ref="E60">SUM(IF(J60:L60&lt;&gt;"",J60:L60*R60:T60,""))*627.51</f>
        <v>-1.5758596261743716</v>
      </c>
      <c r="F60">
        <v>2.2700036197799998</v>
      </c>
      <c r="G60">
        <f t="shared" si="0"/>
        <v>-3.8458632459543711</v>
      </c>
      <c r="H60" s="12">
        <f t="shared" si="1"/>
        <v>3.8458632459543711</v>
      </c>
      <c r="I60" s="12"/>
      <c r="J60" s="57">
        <f>B60</f>
        <v>-0.49944465193900001</v>
      </c>
      <c r="K60" s="57">
        <f>B37</f>
        <v>-199.30683833200001</v>
      </c>
      <c r="L60" s="57">
        <f>B55</f>
        <v>-199.80879427400001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-109.901085661</v>
      </c>
      <c r="D61" t="s">
        <v>146</v>
      </c>
      <c r="E61" s="11" cm="1">
        <f t="array" ref="E61">SUM(IF(J61:L61&lt;&gt;"",J61:L61*R61:T61,""))*627.51</f>
        <v>88.592122530388863</v>
      </c>
      <c r="F61">
        <v>105.80016830408999</v>
      </c>
      <c r="G61">
        <f t="shared" si="0"/>
        <v>-17.20804577370113</v>
      </c>
      <c r="H61" s="12">
        <f t="shared" si="1"/>
        <v>17.20804577370113</v>
      </c>
      <c r="I61" s="12"/>
      <c r="J61" s="57">
        <f>B58</f>
        <v>-100.324232802</v>
      </c>
      <c r="K61" s="57">
        <f>B43</f>
        <v>-99.625741887499998</v>
      </c>
      <c r="L61" s="57">
        <f>B55</f>
        <v>-199.80879427400001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-109.88180053400001</v>
      </c>
      <c r="D62" t="s">
        <v>147</v>
      </c>
      <c r="E62" s="11" cm="1">
        <f t="array" ref="E62">SUM(IF(J62:L62&lt;&gt;"",J62:L62*R62:T62,""))*627.51</f>
        <v>-0.68560111069392293</v>
      </c>
      <c r="F62">
        <v>6.7300108644600005</v>
      </c>
      <c r="G62">
        <f t="shared" si="0"/>
        <v>-7.4156119751539231</v>
      </c>
      <c r="H62" s="12">
        <f t="shared" si="1"/>
        <v>7.4156119751539231</v>
      </c>
      <c r="I62" s="12"/>
      <c r="J62" s="57">
        <f>B25</f>
        <v>-39.782357218000001</v>
      </c>
      <c r="K62" s="57">
        <f>B32</f>
        <v>-559.68610850300001</v>
      </c>
      <c r="L62" s="57">
        <f>B24</f>
        <v>-599.46955829499996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-93.280189255699995</v>
      </c>
      <c r="D63" t="s">
        <v>148</v>
      </c>
      <c r="E63" s="11" cm="1">
        <f t="array" ref="E63">SUM(IF(J63:L63&lt;&gt;"",J63:L63*R63:T63,""))*627.51</f>
        <v>55.912479478890695</v>
      </c>
      <c r="F63">
        <v>59.160094105319999</v>
      </c>
      <c r="G63">
        <f t="shared" si="0"/>
        <v>-3.2476146264293035</v>
      </c>
      <c r="H63" s="12">
        <f t="shared" si="1"/>
        <v>3.2476146264293035</v>
      </c>
      <c r="I63" s="12"/>
      <c r="J63" s="57">
        <f>B23</f>
        <v>-139.58532852900001</v>
      </c>
      <c r="K63" s="57">
        <f>B33</f>
        <v>-459.97333189900002</v>
      </c>
      <c r="L63" s="57">
        <f>B24</f>
        <v>-599.46955829499996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-215.329225296</v>
      </c>
      <c r="D64" t="s">
        <v>149</v>
      </c>
      <c r="E64" s="11" cm="1">
        <f t="array" ref="E64">SUM(IF(J64:L64&lt;&gt;"",J64:L64*R64:T64,""))*627.51</f>
        <v>-17.880947399790898</v>
      </c>
      <c r="F64">
        <v>-0.34000060575000002</v>
      </c>
      <c r="G64">
        <f t="shared" si="0"/>
        <v>-17.540946794040899</v>
      </c>
      <c r="H64" s="12">
        <f t="shared" si="1"/>
        <v>17.540946794040899</v>
      </c>
      <c r="I64" s="12"/>
      <c r="J64" s="57">
        <f>B36</f>
        <v>-99.662013170400002</v>
      </c>
      <c r="K64" s="57">
        <f>B23</f>
        <v>-139.58532852900001</v>
      </c>
      <c r="L64" s="57">
        <f>B42</f>
        <v>-239.275836779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-215.25124518699999</v>
      </c>
      <c r="D65" t="s">
        <v>150</v>
      </c>
      <c r="E65" s="11" cm="1">
        <f t="array" ref="E65">SUM(IF(J65:L65&lt;&gt;"",J65:L65*R65:T65,""))*627.51</f>
        <v>-17.880947399790898</v>
      </c>
      <c r="F65">
        <v>-0.34000060575000002</v>
      </c>
      <c r="G65">
        <f t="shared" si="0"/>
        <v>-17.540946794040899</v>
      </c>
      <c r="H65" s="12">
        <f t="shared" si="1"/>
        <v>17.540946794040899</v>
      </c>
      <c r="I65" s="12"/>
      <c r="J65" s="57">
        <f>B23</f>
        <v>-139.58532852900001</v>
      </c>
      <c r="K65" s="57">
        <f>B36</f>
        <v>-99.662013170400002</v>
      </c>
      <c r="L65" s="57">
        <f>B42</f>
        <v>-239.275836779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-215.24457941700001</v>
      </c>
      <c r="D66" t="s">
        <v>151</v>
      </c>
      <c r="E66" s="11" cm="1">
        <f t="array" ref="E66">SUM(IF(J66:L66&lt;&gt;"",J66:L66*R66:T66,""))*627.51</f>
        <v>8.7995055864321827</v>
      </c>
      <c r="F66">
        <v>13.38002110653</v>
      </c>
      <c r="G66">
        <f t="shared" si="0"/>
        <v>-4.5805155200978174</v>
      </c>
      <c r="H66" s="12">
        <f t="shared" si="1"/>
        <v>4.5805155200978174</v>
      </c>
      <c r="I66" s="12"/>
      <c r="J66" s="57">
        <f>B41</f>
        <v>-239.28985967200001</v>
      </c>
      <c r="K66" s="57">
        <f>B42</f>
        <v>-239.275836779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-398.58357116000002</v>
      </c>
      <c r="D67" t="s">
        <v>152</v>
      </c>
      <c r="E67" s="11" cm="1">
        <f t="array" ref="E67">SUM(IF(J67:L67&lt;&gt;"",J67:L67*R67:T67,""))*627.51</f>
        <v>8.7995055864321827</v>
      </c>
      <c r="F67">
        <v>13.38002110653</v>
      </c>
      <c r="G67">
        <f t="shared" si="0"/>
        <v>-4.5805155200978174</v>
      </c>
      <c r="H67" s="12">
        <f t="shared" si="1"/>
        <v>4.5805155200978174</v>
      </c>
      <c r="I67" s="12"/>
      <c r="J67" s="57">
        <f>B41</f>
        <v>-239.28985967200001</v>
      </c>
      <c r="K67" s="57">
        <f>B42</f>
        <v>-239.275836779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-0.49944465193900001</v>
      </c>
      <c r="D68" t="s">
        <v>153</v>
      </c>
      <c r="E68" s="11" cm="1">
        <f t="array" ref="E68">SUM(IF(J68:L68&lt;&gt;"",J68:L68*R68:T68,""))*627.51</f>
        <v>-2.7618773332622584</v>
      </c>
      <c r="F68">
        <v>3.1000048216799998</v>
      </c>
      <c r="G68">
        <f t="shared" si="0"/>
        <v>-5.8618821549422577</v>
      </c>
      <c r="H68" s="12">
        <f t="shared" si="1"/>
        <v>5.8618821549422577</v>
      </c>
      <c r="I68" s="12"/>
      <c r="J68" s="57">
        <f>B29</f>
        <v>-460.08984202800002</v>
      </c>
      <c r="K68" s="57">
        <f>B22</f>
        <v>-499.89440474200001</v>
      </c>
      <c r="L68" s="57">
        <f>B31</f>
        <v>-959.988648098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-109.397386234</v>
      </c>
      <c r="D69" t="s">
        <v>154</v>
      </c>
      <c r="E69" s="11" cm="1">
        <f t="array" ref="E69">SUM(IF(J69:L69&lt;&gt;"",J69:L69*R69:T69,""))*627.51</f>
        <v>-2.7618773332622584</v>
      </c>
      <c r="F69">
        <v>3.1000048216799998</v>
      </c>
      <c r="G69">
        <f t="shared" si="0"/>
        <v>-5.8618821549422577</v>
      </c>
      <c r="H69" s="12">
        <f t="shared" si="1"/>
        <v>5.8618821549422577</v>
      </c>
      <c r="I69" s="12"/>
      <c r="J69" s="57">
        <f>B22</f>
        <v>-499.89440474200001</v>
      </c>
      <c r="K69" s="57">
        <f>B29</f>
        <v>-460.08984202800002</v>
      </c>
      <c r="L69" s="57">
        <f>B31</f>
        <v>-959.988648098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-184.45907667</v>
      </c>
      <c r="D70" t="s">
        <v>155</v>
      </c>
      <c r="E70" s="11" cm="1">
        <f t="array" ref="E70">SUM(IF(J70:L70&lt;&gt;"",J70:L70*R70:T70,""))*627.51</f>
        <v>9.2959174522739865</v>
      </c>
      <c r="F70">
        <v>13.410021104609999</v>
      </c>
      <c r="G70">
        <f t="shared" si="0"/>
        <v>-4.1141036523360128</v>
      </c>
      <c r="H70" s="12">
        <f t="shared" si="1"/>
        <v>4.1141036523360128</v>
      </c>
      <c r="I70" s="12"/>
      <c r="J70" s="57">
        <f>B30</f>
        <v>-960.00346207300004</v>
      </c>
      <c r="K70" s="57">
        <f>B31</f>
        <v>-959.988648098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-184.93266498899999</v>
      </c>
      <c r="D71" t="s">
        <v>157</v>
      </c>
      <c r="E71" s="11" cm="1">
        <f t="array" ref="E71">SUM(IF(J71:L71&lt;&gt;"",J71:L71*R71:T71,""))*627.51</f>
        <v>9.2959174522739865</v>
      </c>
      <c r="F71">
        <v>13.410021104609999</v>
      </c>
      <c r="G71">
        <f t="shared" si="0"/>
        <v>-4.1141036523360128</v>
      </c>
      <c r="H71" s="12">
        <f t="shared" si="1"/>
        <v>4.1141036523360128</v>
      </c>
      <c r="I71" s="12"/>
      <c r="J71" s="57">
        <f>B30</f>
        <v>-960.00346207300004</v>
      </c>
      <c r="K71" s="57">
        <f>B31</f>
        <v>-959.988648098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-55.155530660899998</v>
      </c>
      <c r="D72" t="s">
        <v>158</v>
      </c>
      <c r="E72" s="11" cm="1">
        <f t="array" ref="E72">SUM(IF(J72:L72&lt;&gt;"",J72:L72*R72:T72,""))*627.51</f>
        <v>-40.366142371412778</v>
      </c>
      <c r="F72">
        <v>-12.54001990527</v>
      </c>
      <c r="G72">
        <f t="shared" si="0"/>
        <v>-27.826122466142778</v>
      </c>
      <c r="H72" s="12">
        <f t="shared" si="1"/>
        <v>27.826122466142778</v>
      </c>
      <c r="I72" s="12"/>
      <c r="J72" s="57">
        <f>B36</f>
        <v>-99.662013170400002</v>
      </c>
      <c r="K72" s="57">
        <f>B22</f>
        <v>-499.89440474200001</v>
      </c>
      <c r="L72" s="57">
        <f>B40</f>
        <v>-599.62074540100002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-55.804457335099997</v>
      </c>
      <c r="D73" t="s">
        <v>159</v>
      </c>
      <c r="E73" s="11" cm="1">
        <f t="array" ref="E73">SUM(IF(J73:L73&lt;&gt;"",J73:L73*R73:T73,""))*627.51</f>
        <v>34.152329641547027</v>
      </c>
      <c r="F73">
        <v>20.110031970990001</v>
      </c>
      <c r="G73">
        <f t="shared" si="0"/>
        <v>14.042297670557026</v>
      </c>
      <c r="H73" s="12">
        <f t="shared" si="1"/>
        <v>14.042297670557026</v>
      </c>
      <c r="I73" s="12"/>
      <c r="J73" s="57">
        <f>B29</f>
        <v>-460.08984202800002</v>
      </c>
      <c r="K73" s="57">
        <f>B23</f>
        <v>-139.58532852900001</v>
      </c>
      <c r="L73" s="57">
        <f>B40</f>
        <v>-599.62074540100002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-56.477681233699997</v>
      </c>
      <c r="D74" t="s">
        <v>160</v>
      </c>
      <c r="E74" s="11" cm="1">
        <f t="array" ref="E74">SUM(IF(J74:L74&lt;&gt;"",J74:L74*R74:T74,""))*627.51</f>
        <v>-7.3529921247882646</v>
      </c>
      <c r="F74">
        <v>3.44000542743</v>
      </c>
      <c r="G74">
        <f t="shared" si="0"/>
        <v>-10.792997552218264</v>
      </c>
      <c r="H74" s="12">
        <f t="shared" si="1"/>
        <v>10.792997552218264</v>
      </c>
      <c r="I74" s="12"/>
      <c r="J74" s="57">
        <f>B38</f>
        <v>-599.60902767200002</v>
      </c>
      <c r="K74" s="57">
        <f>B40</f>
        <v>-599.62074540100002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-74.986160430300004</v>
      </c>
      <c r="D75" t="s">
        <v>161</v>
      </c>
      <c r="E75" s="11" cm="1">
        <f t="array" ref="E75">SUM(IF(J75:L75&lt;&gt;"",J75:L75*R75:T75,""))*627.51</f>
        <v>43.99557574854321</v>
      </c>
      <c r="F75">
        <v>29.4200470629</v>
      </c>
      <c r="G75">
        <f t="shared" si="0"/>
        <v>14.57552868564321</v>
      </c>
      <c r="H75" s="12">
        <f t="shared" si="1"/>
        <v>14.57552868564321</v>
      </c>
      <c r="I75" s="12"/>
      <c r="J75" s="57">
        <f>B39</f>
        <v>-599.69085675500003</v>
      </c>
      <c r="K75" s="57">
        <f>B40</f>
        <v>-599.62074540100002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-75.634832390699998</v>
      </c>
      <c r="D76" t="s">
        <v>162</v>
      </c>
      <c r="E76" s="11" cm="1">
        <f t="array" ref="E76">SUM(IF(J76:L76&lt;&gt;"",J76:L76*R76:T76,""))*627.51</f>
        <v>-15.32285124073478</v>
      </c>
      <c r="F76">
        <v>-2.4400036088999997</v>
      </c>
      <c r="G76">
        <f t="shared" si="0"/>
        <v>-12.88284763183478</v>
      </c>
      <c r="H76" s="12">
        <f t="shared" si="1"/>
        <v>12.88284763183478</v>
      </c>
      <c r="I76" s="12"/>
      <c r="J76" s="57">
        <f>B76</f>
        <v>-75.634832390699998</v>
      </c>
      <c r="K76" s="57">
        <f>B23</f>
        <v>-139.58532852900001</v>
      </c>
      <c r="L76" s="57">
        <f>B66</f>
        <v>-215.24457941700001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-75.642641038099995</v>
      </c>
      <c r="D77" t="s">
        <v>163</v>
      </c>
      <c r="E77" s="11" cm="1">
        <f t="array" ref="E77">SUM(IF(J77:L77&lt;&gt;"",J77:L77*R77:T77,""))*627.51</f>
        <v>-1.9240740485479924</v>
      </c>
      <c r="F77">
        <v>17.660028362729999</v>
      </c>
      <c r="G77">
        <f t="shared" si="0"/>
        <v>-19.584102411277993</v>
      </c>
      <c r="H77" s="12">
        <f t="shared" si="1"/>
        <v>19.584102411277993</v>
      </c>
      <c r="I77" s="12"/>
      <c r="J77" s="57">
        <f>B26</f>
        <v>-115.57950004200001</v>
      </c>
      <c r="K77" s="57">
        <f>B36</f>
        <v>-99.662013170400002</v>
      </c>
      <c r="L77" s="57">
        <f>B66</f>
        <v>-215.24457941700001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-75.642641038099995</v>
      </c>
      <c r="D78" t="s">
        <v>164</v>
      </c>
      <c r="E78" s="11" cm="1">
        <f t="array" ref="E78">SUM(IF(J78:L78&lt;&gt;"",J78:L78*R78:T78,""))*627.51</f>
        <v>4.1828373326897683</v>
      </c>
      <c r="F78">
        <v>10.96001749635</v>
      </c>
      <c r="G78">
        <f t="shared" si="0"/>
        <v>-6.7771801636602316</v>
      </c>
      <c r="H78" s="12">
        <f t="shared" si="1"/>
        <v>6.7771801636602316</v>
      </c>
      <c r="I78" s="12"/>
      <c r="J78" s="57">
        <f>B65</f>
        <v>-215.25124518699999</v>
      </c>
      <c r="K78" s="57">
        <f>B66</f>
        <v>-215.24457941700001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-342.35377243099998</v>
      </c>
      <c r="D79" t="s">
        <v>165</v>
      </c>
      <c r="E79" s="11" cm="1">
        <f t="array" ref="E79">SUM(IF(J79:L79&lt;&gt;"",J79:L79*R79:T79,""))*627.51</f>
        <v>53.116135531285529</v>
      </c>
      <c r="F79">
        <v>47.200075417949996</v>
      </c>
      <c r="G79">
        <f t="shared" si="0"/>
        <v>5.9160601133355328</v>
      </c>
      <c r="H79" s="12">
        <f t="shared" si="1"/>
        <v>5.9160601133355328</v>
      </c>
      <c r="I79" s="12"/>
      <c r="J79" s="57">
        <f>B64</f>
        <v>-215.329225296</v>
      </c>
      <c r="K79" s="57">
        <f>B66</f>
        <v>-215.24457941700001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-342.98656136599999</v>
      </c>
      <c r="D80" t="s">
        <v>166</v>
      </c>
      <c r="E80" s="11" cm="1">
        <f t="array" ref="E80">SUM(IF(J80:L80&lt;&gt;"",J80:L80*R80:T80,""))*627.51</f>
        <v>9.4316961452352288</v>
      </c>
      <c r="F80">
        <v>14.360022926339999</v>
      </c>
      <c r="G80">
        <f t="shared" si="0"/>
        <v>-4.9283267811047704</v>
      </c>
      <c r="H80" s="12">
        <f t="shared" si="1"/>
        <v>4.9283267811047704</v>
      </c>
      <c r="I80" s="12"/>
      <c r="J80" s="57">
        <f>B60</f>
        <v>-0.49944465193900001</v>
      </c>
      <c r="K80" s="57">
        <f>B69</f>
        <v>-109.397386234</v>
      </c>
      <c r="L80" s="57">
        <f>B62</f>
        <v>-109.88180053400001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-461.12795649100002</v>
      </c>
      <c r="D81" t="s">
        <v>168</v>
      </c>
      <c r="E81" s="11" cm="1">
        <f t="array" ref="E81">SUM(IF(J81:L81&lt;&gt;"",J81:L81*R81:T81,""))*627.51</f>
        <v>12.101610043763216</v>
      </c>
      <c r="F81">
        <v>10.610016891239999</v>
      </c>
      <c r="G81">
        <f t="shared" si="0"/>
        <v>1.4915931525232171</v>
      </c>
      <c r="H81" s="12">
        <f t="shared" si="1"/>
        <v>1.4915931525232171</v>
      </c>
      <c r="I81" s="12"/>
      <c r="J81" s="57">
        <f>B61</f>
        <v>-109.901085661</v>
      </c>
      <c r="K81" s="57">
        <f>B62</f>
        <v>-109.88180053400001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-76.800564131900003</v>
      </c>
      <c r="D82" t="s">
        <v>169</v>
      </c>
      <c r="E82" s="11" cm="1">
        <f t="array" ref="E82">SUM(IF(J82:L82&lt;&gt;"",J82:L82*R82:T82,""))*627.51</f>
        <v>0.51137041092395397</v>
      </c>
      <c r="F82">
        <v>3.1700048172000002</v>
      </c>
      <c r="G82">
        <f t="shared" si="0"/>
        <v>-2.6586344062760463</v>
      </c>
      <c r="H82" s="12">
        <f t="shared" si="1"/>
        <v>2.6586344062760463</v>
      </c>
      <c r="I82" s="12"/>
      <c r="J82" s="57">
        <f>B60</f>
        <v>-0.49944465193900001</v>
      </c>
      <c r="K82" s="57">
        <f>B35</f>
        <v>-113.179999997</v>
      </c>
      <c r="L82" s="57">
        <f>B54</f>
        <v>-113.67862972899999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-40.936509101699997</v>
      </c>
      <c r="D83" t="s">
        <v>170</v>
      </c>
      <c r="E83" s="11" cm="1">
        <f t="array" ref="E83">SUM(IF(J83:L83&lt;&gt;"",J83:L83*R83:T83,""))*627.51</f>
        <v>25.312357190257398</v>
      </c>
      <c r="F83">
        <v>22.68003619908</v>
      </c>
      <c r="G83">
        <f t="shared" si="0"/>
        <v>2.6323209911773979</v>
      </c>
      <c r="H83" s="12">
        <f t="shared" si="1"/>
        <v>2.6323209911773979</v>
      </c>
      <c r="I83" s="12"/>
      <c r="J83" s="57">
        <f>B53</f>
        <v>-113.71896750400001</v>
      </c>
      <c r="K83" s="57">
        <f>B54</f>
        <v>-113.67862972899999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-116.092318733</v>
      </c>
      <c r="D84" t="s">
        <v>171</v>
      </c>
      <c r="E84" s="11" cm="1">
        <f t="array" ref="E84">SUM(IF(J84:L84&lt;&gt;"",J84:L84*R84:T84,""))*627.51</f>
        <v>0.21873093416985581</v>
      </c>
      <c r="F84">
        <v>1.7200049099999999</v>
      </c>
      <c r="G84">
        <f t="shared" ref="G84:G89" si="2">E84-F84</f>
        <v>-1.5012739758301441</v>
      </c>
      <c r="H84" s="12">
        <f t="shared" si="1"/>
        <v>1.5012739758301441</v>
      </c>
      <c r="I84" s="12"/>
      <c r="J84" s="57">
        <f>B60</f>
        <v>-0.49944465193900001</v>
      </c>
      <c r="K84" s="57">
        <f>B14</f>
        <v>-78.481332672500002</v>
      </c>
      <c r="L84" s="57">
        <f>B16</f>
        <v>-78.980428754800002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-1.65329276769</v>
      </c>
      <c r="D85" t="s">
        <v>172</v>
      </c>
      <c r="E85" s="11" cm="1">
        <f t="array" ref="E85">SUM(IF(J85:L85&lt;&gt;"",J85:L85*R85:T85,""))*627.51</f>
        <v>46.199111250082304</v>
      </c>
      <c r="F85">
        <v>41.750066354099999</v>
      </c>
      <c r="G85">
        <f t="shared" si="2"/>
        <v>4.4490448959823041</v>
      </c>
      <c r="H85" s="12">
        <f t="shared" ref="H85:H89" si="3">ABS(G85)</f>
        <v>4.4490448959823041</v>
      </c>
      <c r="I85" s="12"/>
      <c r="J85" s="57">
        <f>B15</f>
        <v>-79.054051663199999</v>
      </c>
      <c r="K85" s="57">
        <f>B16</f>
        <v>-78.980428754800002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-132.121170718</v>
      </c>
      <c r="D86" t="s">
        <v>173</v>
      </c>
      <c r="E86" s="11" cm="1">
        <f t="array" ref="E86">SUM(IF(J86:L86&lt;&gt;"",J86:L86*R86:T86,""))*627.51</f>
        <v>2.6786415830857546</v>
      </c>
      <c r="F86">
        <v>6.85001085678</v>
      </c>
      <c r="G86">
        <f t="shared" si="2"/>
        <v>-4.1713692736942454</v>
      </c>
      <c r="H86" s="12">
        <f t="shared" si="3"/>
        <v>4.1713692736942454</v>
      </c>
      <c r="I86" s="12"/>
      <c r="J86" s="57">
        <f>B25</f>
        <v>-39.782357218000001</v>
      </c>
      <c r="K86" s="57">
        <f>B14</f>
        <v>-78.481332672500002</v>
      </c>
      <c r="L86" s="57">
        <f>B20</f>
        <v>-118.259421207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-500.42058727800003</v>
      </c>
      <c r="D87" t="s">
        <v>174</v>
      </c>
      <c r="E87" s="11" cm="1">
        <f t="array" ref="E87">SUM(IF(J87:L87&lt;&gt;"",J87:L87*R87:T87,""))*627.51</f>
        <v>37.917594837331919</v>
      </c>
      <c r="F87">
        <v>32.970052483289997</v>
      </c>
      <c r="G87">
        <f t="shared" si="2"/>
        <v>4.9475423540419214</v>
      </c>
      <c r="H87" s="12">
        <f t="shared" si="3"/>
        <v>4.9475423540419214</v>
      </c>
      <c r="I87" s="12"/>
      <c r="J87" s="57">
        <f>B19</f>
        <v>-118.31984669000001</v>
      </c>
      <c r="K87" s="57">
        <f>B20</f>
        <v>-118.259421207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-155.36158018200001</v>
      </c>
      <c r="D88" t="s">
        <v>175</v>
      </c>
      <c r="E88" s="11" cm="1">
        <f t="array" ref="E88">SUM(IF(J88:L88&lt;&gt;"",J88:L88*R88:T88,""))*627.51</f>
        <v>49.821828387708905</v>
      </c>
      <c r="F88">
        <v>48.070076617289999</v>
      </c>
      <c r="G88">
        <f t="shared" si="2"/>
        <v>1.7517517704189061</v>
      </c>
      <c r="H88" s="12">
        <f t="shared" si="3"/>
        <v>1.7517517704189061</v>
      </c>
      <c r="I88" s="12"/>
      <c r="J88" s="57">
        <f>B51</f>
        <v>-93.305675104700001</v>
      </c>
      <c r="K88" s="57">
        <f>B52</f>
        <v>-93.226279033899999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-100.79064393199999</v>
      </c>
      <c r="D89" t="s">
        <v>176</v>
      </c>
      <c r="E89" s="11" cm="1">
        <f t="array" ref="E89">SUM(IF(J89:L89&lt;&gt;"",J89:L89*R89:T89,""))*627.51</f>
        <v>33.829203281715102</v>
      </c>
      <c r="F89">
        <v>32.820052492889999</v>
      </c>
      <c r="G89">
        <f t="shared" si="2"/>
        <v>1.009150788825103</v>
      </c>
      <c r="H89" s="12">
        <f t="shared" si="3"/>
        <v>1.009150788825103</v>
      </c>
      <c r="I89" s="12"/>
      <c r="J89" s="57">
        <f>B63</f>
        <v>-93.280189255699995</v>
      </c>
      <c r="K89" s="57">
        <f>B52</f>
        <v>-93.226279033899999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-115.424226582</v>
      </c>
    </row>
    <row r="91" spans="1:20" ht="18" x14ac:dyDescent="0.2">
      <c r="A91" s="43" t="s">
        <v>98</v>
      </c>
      <c r="B91" s="5">
        <v>-343.48373092899999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-76.1323985179</v>
      </c>
      <c r="D92" t="s">
        <v>30</v>
      </c>
      <c r="E92" s="61">
        <f>INDEX($B$14:$B$99,MATCH(D92,$A$14:$A$99,0))</f>
        <v>-78.980428754800002</v>
      </c>
      <c r="G92">
        <v>1.817E-3</v>
      </c>
      <c r="H92" s="11">
        <v>2.6242000000000001E-2</v>
      </c>
    </row>
    <row r="93" spans="1:20" x14ac:dyDescent="0.2">
      <c r="A93" s="43" t="s">
        <v>100</v>
      </c>
      <c r="B93" s="5">
        <v>-399.723080482</v>
      </c>
      <c r="D93" t="s">
        <v>34</v>
      </c>
      <c r="E93" s="61">
        <f t="shared" ref="E93:E125" si="4">INDEX($B$14:$B$99,MATCH(D93,$A$14:$A$99,0))</f>
        <v>-118.259421207</v>
      </c>
      <c r="G93">
        <v>1.9550000000000001E-3</v>
      </c>
      <c r="H93" s="11">
        <v>2.5328E-2</v>
      </c>
    </row>
    <row r="94" spans="1:20" x14ac:dyDescent="0.2">
      <c r="A94" s="43" t="s">
        <v>101</v>
      </c>
      <c r="B94" s="5">
        <v>-535.608143627</v>
      </c>
      <c r="D94" t="s">
        <v>27</v>
      </c>
      <c r="E94" s="61">
        <f t="shared" si="4"/>
        <v>-599.46955829499996</v>
      </c>
      <c r="G94">
        <v>3.852E-3</v>
      </c>
      <c r="H94" s="11">
        <v>2.3713999999999999E-2</v>
      </c>
    </row>
    <row r="95" spans="1:20" x14ac:dyDescent="0.2">
      <c r="A95" s="43" t="s">
        <v>102</v>
      </c>
      <c r="B95" s="5">
        <v>-95.5823009394</v>
      </c>
      <c r="D95" t="s">
        <v>43</v>
      </c>
      <c r="E95" s="61">
        <f t="shared" si="4"/>
        <v>-959.988648098</v>
      </c>
      <c r="G95">
        <v>1.431E-3</v>
      </c>
      <c r="H95" s="11">
        <v>6.417E-3</v>
      </c>
    </row>
    <row r="96" spans="1:20" x14ac:dyDescent="0.2">
      <c r="A96" s="43" t="s">
        <v>103</v>
      </c>
      <c r="B96" s="5">
        <v>-134.850914389</v>
      </c>
      <c r="D96" t="s">
        <v>52</v>
      </c>
      <c r="E96" s="61">
        <f t="shared" si="4"/>
        <v>-599.62074540100002</v>
      </c>
      <c r="G96">
        <v>3.4459999999999998E-3</v>
      </c>
      <c r="H96" s="11">
        <v>8.7989999999999995E-3</v>
      </c>
    </row>
    <row r="97" spans="1:8" x14ac:dyDescent="0.2">
      <c r="A97" s="43" t="s">
        <v>104</v>
      </c>
      <c r="B97" s="5">
        <v>-135.51250161999999</v>
      </c>
      <c r="D97" t="s">
        <v>54</v>
      </c>
      <c r="E97" s="61">
        <f t="shared" si="4"/>
        <v>-239.275836779</v>
      </c>
      <c r="G97">
        <v>3.2620000000000001E-3</v>
      </c>
      <c r="H97" s="11">
        <v>2.2353999999999999E-2</v>
      </c>
    </row>
    <row r="98" spans="1:8" x14ac:dyDescent="0.2">
      <c r="A98" s="43" t="s">
        <v>105</v>
      </c>
      <c r="B98" s="5">
        <v>-96.243908693500003</v>
      </c>
      <c r="D98" t="s">
        <v>59</v>
      </c>
      <c r="E98" s="61">
        <f t="shared" si="4"/>
        <v>-461.10388763100002</v>
      </c>
      <c r="G98">
        <v>1.611E-3</v>
      </c>
      <c r="H98" s="11">
        <v>9.1190000000000004E-3</v>
      </c>
    </row>
    <row r="99" spans="1:8" x14ac:dyDescent="0.2">
      <c r="A99" s="43" t="s">
        <v>106</v>
      </c>
      <c r="B99" s="5">
        <v>-195.003313445</v>
      </c>
      <c r="D99" t="s">
        <v>63</v>
      </c>
      <c r="E99" s="61">
        <f t="shared" si="4"/>
        <v>-93.226279033899999</v>
      </c>
      <c r="G99">
        <v>2.9009999999999999E-3</v>
      </c>
      <c r="H99" s="11">
        <v>3.7460000000000002E-3</v>
      </c>
    </row>
    <row r="100" spans="1:8" x14ac:dyDescent="0.2">
      <c r="D100" t="s">
        <v>65</v>
      </c>
      <c r="E100" s="61">
        <f t="shared" si="4"/>
        <v>-113.67862972899999</v>
      </c>
      <c r="G100">
        <v>7.2899999999999996E-3</v>
      </c>
      <c r="H100" s="11">
        <v>4.5781000000000002E-2</v>
      </c>
    </row>
    <row r="101" spans="1:8" x14ac:dyDescent="0.2">
      <c r="D101" t="s">
        <v>25</v>
      </c>
      <c r="E101" s="61">
        <f t="shared" si="4"/>
        <v>-199.80879427400001</v>
      </c>
      <c r="G101">
        <v>1.3002E-2</v>
      </c>
      <c r="H101" s="11">
        <v>2.5887E-2</v>
      </c>
    </row>
    <row r="102" spans="1:8" x14ac:dyDescent="0.2">
      <c r="D102" t="s">
        <v>66</v>
      </c>
      <c r="E102" s="61">
        <f t="shared" si="4"/>
        <v>-140.03357543300001</v>
      </c>
      <c r="G102">
        <v>2.032E-3</v>
      </c>
      <c r="H102" s="11">
        <v>1.6102999999999999E-2</v>
      </c>
    </row>
    <row r="103" spans="1:8" x14ac:dyDescent="0.2">
      <c r="D103" t="s">
        <v>67</v>
      </c>
      <c r="E103" s="61">
        <f t="shared" si="4"/>
        <v>-100.76458735999999</v>
      </c>
      <c r="G103">
        <v>1.1221999999999999E-2</v>
      </c>
      <c r="H103" s="11">
        <v>3.4383999999999998E-2</v>
      </c>
    </row>
    <row r="104" spans="1:8" x14ac:dyDescent="0.2">
      <c r="D104" t="s">
        <v>71</v>
      </c>
      <c r="E104" s="61">
        <f t="shared" si="4"/>
        <v>-109.88180053400001</v>
      </c>
      <c r="G104">
        <v>7.7520000000000002E-3</v>
      </c>
      <c r="H104" s="11">
        <v>6.5760000000000002E-3</v>
      </c>
    </row>
    <row r="105" spans="1:8" x14ac:dyDescent="0.2">
      <c r="D105" t="s">
        <v>75</v>
      </c>
      <c r="E105" s="61">
        <f t="shared" si="4"/>
        <v>-215.24457941700001</v>
      </c>
      <c r="G105">
        <v>3.5950000000000001E-3</v>
      </c>
      <c r="H105" s="11">
        <v>3.7887999999999998E-2</v>
      </c>
    </row>
    <row r="106" spans="1:8" x14ac:dyDescent="0.2">
      <c r="D106" t="s">
        <v>80</v>
      </c>
      <c r="E106" s="61">
        <f t="shared" si="4"/>
        <v>-184.93266498899999</v>
      </c>
      <c r="G106">
        <v>9.5409999999999991E-3</v>
      </c>
      <c r="H106" s="11">
        <v>1.6250000000000001E-2</v>
      </c>
    </row>
    <row r="107" spans="1:8" x14ac:dyDescent="0.2">
      <c r="D107" t="s">
        <v>89</v>
      </c>
      <c r="E107" s="61">
        <f t="shared" si="4"/>
        <v>-461.12795649100002</v>
      </c>
      <c r="G107">
        <v>1.9793999999999999E-2</v>
      </c>
      <c r="H107" s="11">
        <v>3.3563000000000003E-2</v>
      </c>
    </row>
    <row r="108" spans="1:8" x14ac:dyDescent="0.2">
      <c r="D108" t="s">
        <v>23</v>
      </c>
      <c r="E108" s="61">
        <f t="shared" si="4"/>
        <v>-76.800564131900003</v>
      </c>
      <c r="G108">
        <v>3.1210000000000001E-3</v>
      </c>
      <c r="H108" s="11">
        <v>3.4837E-2</v>
      </c>
    </row>
    <row r="109" spans="1:8" x14ac:dyDescent="0.2">
      <c r="D109" t="s">
        <v>90</v>
      </c>
      <c r="E109" s="61">
        <f t="shared" si="4"/>
        <v>-40.936509101699997</v>
      </c>
      <c r="G109">
        <v>1.663E-3</v>
      </c>
      <c r="H109" s="11">
        <v>9.5130000000000006E-3</v>
      </c>
    </row>
    <row r="110" spans="1:8" x14ac:dyDescent="0.2">
      <c r="D110" t="s">
        <v>91</v>
      </c>
      <c r="E110" s="61">
        <f t="shared" si="4"/>
        <v>-116.092318733</v>
      </c>
      <c r="G110">
        <v>2.3319999999999999E-3</v>
      </c>
      <c r="H110" s="11">
        <v>4.3758999999999999E-2</v>
      </c>
    </row>
    <row r="111" spans="1:8" x14ac:dyDescent="0.2">
      <c r="D111" t="s">
        <v>92</v>
      </c>
      <c r="E111" s="61">
        <f t="shared" si="4"/>
        <v>-1.65329276769</v>
      </c>
      <c r="G111">
        <v>2.7399999999999999E-4</v>
      </c>
      <c r="H111" s="11">
        <v>1.263E-3</v>
      </c>
    </row>
    <row r="112" spans="1:8" x14ac:dyDescent="0.2">
      <c r="D112" t="s">
        <v>93</v>
      </c>
      <c r="E112" s="61">
        <f t="shared" si="4"/>
        <v>-132.121170718</v>
      </c>
      <c r="G112">
        <v>2.183E-3</v>
      </c>
      <c r="H112" s="11">
        <v>0.158584</v>
      </c>
    </row>
    <row r="113" spans="4:8" x14ac:dyDescent="0.2">
      <c r="D113" t="s">
        <v>94</v>
      </c>
      <c r="E113" s="61">
        <f t="shared" si="4"/>
        <v>-500.42058727800003</v>
      </c>
      <c r="G113">
        <v>2.6180000000000001E-3</v>
      </c>
      <c r="H113" s="11">
        <v>1.4527999999999999E-2</v>
      </c>
    </row>
    <row r="114" spans="4:8" x14ac:dyDescent="0.2">
      <c r="D114" t="s">
        <v>95</v>
      </c>
      <c r="E114" s="61">
        <f t="shared" si="4"/>
        <v>-155.36158018200001</v>
      </c>
      <c r="G114">
        <v>1.6429999999999999E-3</v>
      </c>
      <c r="H114" s="11">
        <v>3.3614999999999999E-2</v>
      </c>
    </row>
    <row r="115" spans="4:8" x14ac:dyDescent="0.2">
      <c r="D115" t="s">
        <v>96</v>
      </c>
      <c r="E115" s="61">
        <f t="shared" si="4"/>
        <v>-100.79064393199999</v>
      </c>
      <c r="G115">
        <v>1.1429999999999999E-3</v>
      </c>
      <c r="H115" s="11">
        <v>4.5019999999999999E-3</v>
      </c>
    </row>
    <row r="116" spans="4:8" x14ac:dyDescent="0.2">
      <c r="D116" t="s">
        <v>97</v>
      </c>
      <c r="E116" s="61">
        <f t="shared" si="4"/>
        <v>-115.424226582</v>
      </c>
      <c r="G116">
        <v>2.222E-3</v>
      </c>
      <c r="H116" s="11">
        <v>1.6246E-2</v>
      </c>
    </row>
    <row r="117" spans="4:8" x14ac:dyDescent="0.2">
      <c r="D117" t="s">
        <v>98</v>
      </c>
      <c r="E117" s="61">
        <f t="shared" si="4"/>
        <v>-343.48373092899999</v>
      </c>
      <c r="G117">
        <v>2.2239999999999998E-3</v>
      </c>
      <c r="H117" s="11">
        <v>3.9135000000000003E-2</v>
      </c>
    </row>
    <row r="118" spans="4:8" x14ac:dyDescent="0.2">
      <c r="D118" t="s">
        <v>99</v>
      </c>
      <c r="E118" s="61">
        <f t="shared" si="4"/>
        <v>-76.1323985179</v>
      </c>
      <c r="G118">
        <v>2.0089999999999999E-3</v>
      </c>
      <c r="H118" s="11">
        <v>6.1000000000000004E-3</v>
      </c>
    </row>
    <row r="119" spans="4:8" x14ac:dyDescent="0.2">
      <c r="D119" t="s">
        <v>100</v>
      </c>
      <c r="E119" s="61">
        <f t="shared" si="4"/>
        <v>-399.723080482</v>
      </c>
      <c r="G119">
        <v>3.1700000000000001E-3</v>
      </c>
      <c r="H119" s="11">
        <v>2.4230000000000002E-2</v>
      </c>
    </row>
    <row r="120" spans="4:8" x14ac:dyDescent="0.2">
      <c r="D120" t="s">
        <v>101</v>
      </c>
      <c r="E120" s="61">
        <f t="shared" si="4"/>
        <v>-535.608143627</v>
      </c>
      <c r="G120">
        <v>4.1939999999999998E-3</v>
      </c>
      <c r="H120" s="11">
        <v>1.7753000000000001E-2</v>
      </c>
    </row>
    <row r="121" spans="4:8" x14ac:dyDescent="0.2">
      <c r="D121" t="s">
        <v>102</v>
      </c>
      <c r="E121" s="61">
        <f t="shared" si="4"/>
        <v>-95.5823009394</v>
      </c>
      <c r="G121">
        <v>2.1210000000000001E-3</v>
      </c>
      <c r="H121" s="11">
        <v>3.7152999999999999E-2</v>
      </c>
    </row>
    <row r="122" spans="4:8" x14ac:dyDescent="0.2">
      <c r="D122" t="s">
        <v>103</v>
      </c>
      <c r="E122" s="61">
        <f t="shared" si="4"/>
        <v>-134.850914389</v>
      </c>
      <c r="G122">
        <v>2.6849999999999999E-3</v>
      </c>
      <c r="H122" s="11">
        <v>3.5424999999999998E-2</v>
      </c>
    </row>
    <row r="123" spans="4:8" x14ac:dyDescent="0.2">
      <c r="D123" t="s">
        <v>104</v>
      </c>
      <c r="E123" s="61">
        <f t="shared" si="4"/>
        <v>-135.51250161999999</v>
      </c>
      <c r="G123">
        <v>1.3760000000000001E-3</v>
      </c>
      <c r="H123" s="11">
        <v>2.8097E-2</v>
      </c>
    </row>
    <row r="124" spans="4:8" x14ac:dyDescent="0.2">
      <c r="D124" t="s">
        <v>105</v>
      </c>
      <c r="E124" s="61">
        <f t="shared" si="4"/>
        <v>-96.243908693500003</v>
      </c>
      <c r="G124">
        <v>1.673E-3</v>
      </c>
      <c r="H124" s="11">
        <v>3.6214999999999997E-2</v>
      </c>
    </row>
    <row r="125" spans="4:8" x14ac:dyDescent="0.2">
      <c r="D125" t="s">
        <v>106</v>
      </c>
      <c r="E125" s="61">
        <f t="shared" si="4"/>
        <v>-195.003313445</v>
      </c>
      <c r="G125">
        <v>1.147E-3</v>
      </c>
      <c r="H125" s="11">
        <v>4.3420000000000004E-3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357F-5F6C-1244-B301-7E7D4C22B381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B10" sqref="B10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4.3499999999999996</v>
      </c>
      <c r="C5" s="48" cm="1">
        <f t="array" ref="C5">ROUND((AVERAGE(IF(ISNUMBER(G14:G89),G14:G89,""))),2)</f>
        <v>-2.2200000000000002</v>
      </c>
      <c r="D5" s="49" cm="1">
        <f t="array" ref="D5">ROUND((SQRT(AVERAGE(IF(ISNUMBER(G14:G89),G14:G89^2,"")))),2)</f>
        <v>6.44</v>
      </c>
      <c r="E5" s="48" cm="1">
        <f t="array" ref="E5">ROUND((MAX(IF(ISNUMBER(G14:G89),ABS(G14:G89),""))),2)</f>
        <v>24.75</v>
      </c>
      <c r="F5" s="49">
        <f t="array" ref="F5">ROUND((MIN(IF(ISNUMBER(G14:G89),ABS(G14:G89),""))),2)</f>
        <v>0.06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2.57</v>
      </c>
      <c r="C6" s="50" cm="1">
        <f t="array" ref="C6">ROUND((AVERAGE(IF(ISNUMBER(G14:G51),G14:G51,""))),2)</f>
        <v>-1.84</v>
      </c>
      <c r="D6" s="51" cm="1">
        <f t="array" ref="D6">ROUND((SQRT(AVERAGE(IF(ISNUMBER(G14:G51),G14:G51^2,"")))),2)</f>
        <v>3.69</v>
      </c>
      <c r="E6" s="50" cm="1">
        <f t="array" ref="E6">ROUND((MAX(IF(ISNUMBER(G14:G51),ABS(G14:G51),""))),2)</f>
        <v>11.98</v>
      </c>
      <c r="F6" s="52">
        <f t="array" ref="F6">ROUND((MIN(IF(ISNUMBER(G14:G51),ABS(G14:G51),""))),2)</f>
        <v>0.06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6.13</v>
      </c>
      <c r="C7" s="53" cm="1">
        <f t="array" ref="C7">ROUND((AVERAGE(IF(ISNUMBER(G52:G89),G52:G89,""))),2)</f>
        <v>-2.59</v>
      </c>
      <c r="D7" s="54" cm="1">
        <f t="array" ref="D7">ROUND((SQRT(AVERAGE(IF(ISNUMBER(G52:G89),G52:G89^2,"")))),2)</f>
        <v>8.32</v>
      </c>
      <c r="E7" s="53" cm="1">
        <f t="array" ref="E7">ROUND((MAX(IF(ISNUMBER(G52:G89),ABS(G52:G89),""))),2)</f>
        <v>24.75</v>
      </c>
      <c r="F7" s="55">
        <f t="array" ref="F7">ROUND((MIN(IF(ISNUMBER(G52:G89),ABS(G52:G89),""))),2)</f>
        <v>0.06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197</v>
      </c>
      <c r="C10" s="26">
        <f>B5</f>
        <v>4.3499999999999996</v>
      </c>
      <c r="D10" s="26">
        <f>H14</f>
        <v>3.481745695856322</v>
      </c>
      <c r="E10" s="26">
        <f>H23</f>
        <v>2.2901933185379759</v>
      </c>
      <c r="F10" s="26">
        <f>H24</f>
        <v>0.22922143362675307</v>
      </c>
      <c r="G10" s="12">
        <f>H25</f>
        <v>4.5183792288990663</v>
      </c>
      <c r="H10" s="26">
        <f>H26</f>
        <v>5.0792118360976151</v>
      </c>
      <c r="I10" s="26"/>
      <c r="J10" s="26">
        <f>H27</f>
        <v>1.8405553540557857</v>
      </c>
      <c r="K10" s="26">
        <f>H28</f>
        <v>2.1093192048590454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-78.487695265200003</v>
      </c>
      <c r="D14" t="s">
        <v>107</v>
      </c>
      <c r="E14" s="11" cm="1">
        <f t="array" ref="E14">SUM(IF(J14:L14&lt;&gt;"",J14:L14*R14:T14,""))*627.51</f>
        <v>2.2182633519936781</v>
      </c>
      <c r="F14">
        <v>5.7000090478500001</v>
      </c>
      <c r="G14">
        <f t="shared" ref="G14:G83" si="0">E14-F14</f>
        <v>-3.481745695856322</v>
      </c>
      <c r="H14" s="12">
        <f>ABS(G14)</f>
        <v>3.481745695856322</v>
      </c>
      <c r="I14" s="56"/>
      <c r="J14" s="57">
        <f>B68</f>
        <v>-0.50011645770400004</v>
      </c>
      <c r="K14" s="57">
        <f>B50</f>
        <v>-460.64707152199998</v>
      </c>
      <c r="L14" s="57">
        <f>B81</f>
        <v>-461.14365295499999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-79.063008942699994</v>
      </c>
      <c r="D15" t="s">
        <v>118</v>
      </c>
      <c r="E15" s="11" cm="1">
        <f t="array" ref="E15">SUM(IF(J15:L15&lt;&gt;"",J15:L15*R15:T15,""))*627.51</f>
        <v>7.2399657640336805</v>
      </c>
      <c r="F15">
        <v>7.8600126746700001</v>
      </c>
      <c r="G15">
        <f t="shared" si="0"/>
        <v>-0.62004691063631956</v>
      </c>
      <c r="H15" s="12">
        <f t="shared" ref="H15:H84" si="1">ABS(G15)</f>
        <v>0.62004691063631956</v>
      </c>
      <c r="I15" s="12"/>
      <c r="J15" s="57">
        <f>B45</f>
        <v>-1.16506230318</v>
      </c>
      <c r="K15" s="57">
        <f>B34</f>
        <v>-459.99012826199998</v>
      </c>
      <c r="L15" s="57">
        <f>B81</f>
        <v>-461.14365295499999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-78.987241363999999</v>
      </c>
      <c r="D16" t="s">
        <v>129</v>
      </c>
      <c r="E16" s="11" cm="1">
        <f t="array" ref="E16">SUM(IF(J16:L16&lt;&gt;"",J16:L16*R16:T16,""))*627.51</f>
        <v>6.0072674870144027</v>
      </c>
      <c r="F16">
        <v>4.9000078440300001</v>
      </c>
      <c r="G16">
        <f t="shared" si="0"/>
        <v>1.1072596429844026</v>
      </c>
      <c r="H16" s="12">
        <f t="shared" si="1"/>
        <v>1.1072596429844026</v>
      </c>
      <c r="I16" s="12"/>
      <c r="J16" s="57">
        <f>B78</f>
        <v>-75.645572345600002</v>
      </c>
      <c r="K16" s="57">
        <f>B45</f>
        <v>-1.16506230318</v>
      </c>
      <c r="L16" s="57">
        <f>B82</f>
        <v>-76.801061466700006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-79.063022071099994</v>
      </c>
      <c r="D17" t="s">
        <v>139</v>
      </c>
      <c r="E17" s="11" cm="1">
        <f t="array" ref="E17">SUM(IF(J17:L17&lt;&gt;"",J17:L17*R17:T17,""))*627.51</f>
        <v>16.076594166875964</v>
      </c>
      <c r="F17">
        <v>21.200033783759999</v>
      </c>
      <c r="G17">
        <f t="shared" si="0"/>
        <v>-5.1234396168840348</v>
      </c>
      <c r="H17" s="12">
        <f t="shared" si="1"/>
        <v>5.1234396168840348</v>
      </c>
      <c r="I17" s="12"/>
      <c r="J17" s="57">
        <f>B46</f>
        <v>-76.326564671100002</v>
      </c>
      <c r="K17" s="57">
        <f>B68</f>
        <v>-0.50011645770400004</v>
      </c>
      <c r="L17" s="57">
        <f>B82</f>
        <v>-76.801061466700006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-79.732636081699994</v>
      </c>
      <c r="D18" t="s">
        <v>140</v>
      </c>
      <c r="E18" s="11" cm="1">
        <f t="array" ref="E18">SUM(IF(J18:L18&lt;&gt;"",J18:L18*R18:T18,""))*627.51</f>
        <v>7.3904962514050103</v>
      </c>
      <c r="F18">
        <v>12.10001930592</v>
      </c>
      <c r="G18">
        <f t="shared" si="0"/>
        <v>-4.7095230545149898</v>
      </c>
      <c r="H18" s="12">
        <f t="shared" si="1"/>
        <v>4.7095230545149898</v>
      </c>
      <c r="I18" s="12"/>
      <c r="J18" s="57">
        <f>B27</f>
        <v>-39.787580051500001</v>
      </c>
      <c r="K18" s="57">
        <f>B45</f>
        <v>-1.16506230318</v>
      </c>
      <c r="L18" s="57">
        <f>B83</f>
        <v>-40.940864859100003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-118.33279554800001</v>
      </c>
      <c r="D19" t="s">
        <v>141</v>
      </c>
      <c r="E19" s="11" cm="1">
        <f t="array" ref="E19">SUM(IF(J19:L19&lt;&gt;"",J19:L19*R19:T19,""))*627.51</f>
        <v>14.648570099137327</v>
      </c>
      <c r="F19">
        <v>15.3000241212</v>
      </c>
      <c r="G19">
        <f t="shared" si="0"/>
        <v>-0.65145402206267278</v>
      </c>
      <c r="H19" s="12">
        <f t="shared" si="1"/>
        <v>0.65145402206267278</v>
      </c>
      <c r="I19" s="12"/>
      <c r="J19" s="57">
        <f>B28</f>
        <v>-40.464092364199999</v>
      </c>
      <c r="K19" s="57">
        <f>B68</f>
        <v>-0.50011645770400004</v>
      </c>
      <c r="L19" s="57">
        <f>B83</f>
        <v>-40.940864859100003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-118.270051716</v>
      </c>
      <c r="D20" t="s">
        <v>142</v>
      </c>
      <c r="E20" s="11" cm="1">
        <f t="array" ref="E20">SUM(IF(J20:L20&lt;&gt;"",J20:L20*R20:T20,""))*627.51</f>
        <v>8.2630584571087429</v>
      </c>
      <c r="F20">
        <v>6.50001025167</v>
      </c>
      <c r="G20">
        <f t="shared" si="0"/>
        <v>1.7630482054387429</v>
      </c>
      <c r="H20" s="12">
        <f t="shared" si="1"/>
        <v>1.7630482054387429</v>
      </c>
      <c r="I20" s="12"/>
      <c r="J20" s="57">
        <f>B78</f>
        <v>-75.645572345600002</v>
      </c>
      <c r="K20" s="57">
        <f>B28</f>
        <v>-40.464092364199999</v>
      </c>
      <c r="L20" s="57">
        <f>B84</f>
        <v>-116.096496699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-195.07663870900001</v>
      </c>
      <c r="D21" t="s">
        <v>143</v>
      </c>
      <c r="E21" s="11" cm="1">
        <f t="array" ref="E21">SUM(IF(J21:L21&lt;&gt;"",J21:L21*R21:T21,""))*627.51</f>
        <v>11.07431128923799</v>
      </c>
      <c r="F21">
        <v>19.60003137612</v>
      </c>
      <c r="G21">
        <f t="shared" si="0"/>
        <v>-8.5257200868820107</v>
      </c>
      <c r="H21" s="12">
        <f t="shared" si="1"/>
        <v>8.5257200868820107</v>
      </c>
      <c r="I21" s="12"/>
      <c r="J21" s="57">
        <f>B46</f>
        <v>-76.326564671100002</v>
      </c>
      <c r="K21" s="57">
        <f>B27</f>
        <v>-39.787580051500001</v>
      </c>
      <c r="L21" s="57">
        <f>B84</f>
        <v>-116.096496699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-499.91436946599998</v>
      </c>
      <c r="D22" t="s">
        <v>144</v>
      </c>
      <c r="E22" s="11" cm="1">
        <f t="array" ref="E22">SUM(IF(J22:L22&lt;&gt;"",J22:L22*R22:T22,""))*627.51</f>
        <v>7.3098217548120248</v>
      </c>
      <c r="F22">
        <v>9.6000150733500007</v>
      </c>
      <c r="G22">
        <f t="shared" si="0"/>
        <v>-2.2901933185379759</v>
      </c>
      <c r="H22" s="12">
        <f t="shared" si="1"/>
        <v>2.2901933185379759</v>
      </c>
      <c r="I22" s="12"/>
      <c r="J22" s="57">
        <f>B68</f>
        <v>-0.50011645770400004</v>
      </c>
      <c r="K22" s="57">
        <f>B45</f>
        <v>-1.16506230318</v>
      </c>
      <c r="L22" s="57">
        <f>B85</f>
        <v>-1.6535298281899999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-139.59056726</v>
      </c>
      <c r="D23" t="s">
        <v>108</v>
      </c>
      <c r="E23" s="11" cm="1">
        <f t="array" ref="E23">SUM(IF(J23:L23&lt;&gt;"",J23:L23*R23:T23,""))*627.51</f>
        <v>7.3098217548120248</v>
      </c>
      <c r="F23">
        <v>9.6000150733500007</v>
      </c>
      <c r="G23">
        <f t="shared" si="0"/>
        <v>-2.2901933185379759</v>
      </c>
      <c r="H23" s="12">
        <f t="shared" si="1"/>
        <v>2.2901933185379759</v>
      </c>
      <c r="I23" s="12"/>
      <c r="J23" s="57">
        <f>B68</f>
        <v>-0.50011645770400004</v>
      </c>
      <c r="K23" s="57">
        <f>B45</f>
        <v>-1.16506230318</v>
      </c>
      <c r="L23" s="57">
        <f>B85</f>
        <v>-1.6535298281899999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-599.48508511299997</v>
      </c>
      <c r="D24" t="s">
        <v>109</v>
      </c>
      <c r="E24" s="11" cm="1">
        <f t="array" ref="E24">SUM(IF(J24:L24&lt;&gt;"",J24:L24*R24:T24,""))*627.51</f>
        <v>3.2292262617067533</v>
      </c>
      <c r="F24">
        <v>3.0000048280800002</v>
      </c>
      <c r="G24">
        <f t="shared" si="0"/>
        <v>0.22922143362675307</v>
      </c>
      <c r="H24" s="12">
        <f t="shared" si="1"/>
        <v>0.22922143362675307</v>
      </c>
      <c r="I24" s="12"/>
      <c r="J24" s="57">
        <f>B78</f>
        <v>-75.645572345600002</v>
      </c>
      <c r="K24" s="57">
        <f>B74</f>
        <v>-56.480959584700003</v>
      </c>
      <c r="L24" s="57">
        <f>B86</f>
        <v>-132.12138583500001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-39.787580051500001</v>
      </c>
      <c r="D25" t="s">
        <v>110</v>
      </c>
      <c r="E25" s="11" cm="1">
        <f t="array" ref="E25">SUM(IF(J25:L25&lt;&gt;"",J25:L25*R25:T25,""))*627.51</f>
        <v>8.1816412936409346</v>
      </c>
      <c r="F25">
        <v>12.700020522540001</v>
      </c>
      <c r="G25">
        <f t="shared" si="0"/>
        <v>-4.5183792288990663</v>
      </c>
      <c r="H25" s="12">
        <f t="shared" si="1"/>
        <v>4.5183792288990663</v>
      </c>
      <c r="I25" s="12"/>
      <c r="J25" s="57">
        <f>B46</f>
        <v>-76.326564671100002</v>
      </c>
      <c r="K25" s="57">
        <f>B73</f>
        <v>-55.807859428299999</v>
      </c>
      <c r="L25" s="57">
        <f>B86</f>
        <v>-132.12138583500001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-115.584662001</v>
      </c>
      <c r="D26" t="s">
        <v>111</v>
      </c>
      <c r="E26" s="11" cm="1">
        <f t="array" ref="E26">SUM(IF(J26:L26&lt;&gt;"",J26:L26*R26:T26,""))*627.51</f>
        <v>-3.3792094348576152</v>
      </c>
      <c r="F26">
        <v>1.7000024012399999</v>
      </c>
      <c r="G26">
        <f t="shared" si="0"/>
        <v>-5.0792118360976151</v>
      </c>
      <c r="H26" s="12">
        <f t="shared" si="1"/>
        <v>5.0792118360976151</v>
      </c>
      <c r="I26" s="12"/>
      <c r="J26" s="57">
        <f>B50</f>
        <v>-460.64707152199998</v>
      </c>
      <c r="K26" s="57">
        <f>B27</f>
        <v>-39.787580051500001</v>
      </c>
      <c r="L26" s="57">
        <f>B87</f>
        <v>-500.44003668200003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-39.787580051500001</v>
      </c>
      <c r="D27" t="s">
        <v>112</v>
      </c>
      <c r="E27" s="11" cm="1">
        <f t="array" ref="E27">SUM(IF(J27:L27&lt;&gt;"",J27:L27*R27:T27,""))*627.51</f>
        <v>8.9005668249057859</v>
      </c>
      <c r="F27">
        <v>7.0600114708500001</v>
      </c>
      <c r="G27">
        <f t="shared" si="0"/>
        <v>1.8405553540557857</v>
      </c>
      <c r="H27" s="12">
        <f t="shared" si="1"/>
        <v>1.8405553540557857</v>
      </c>
      <c r="I27" s="12"/>
      <c r="J27" s="57">
        <f>B34</f>
        <v>-459.99012826199998</v>
      </c>
      <c r="K27" s="57">
        <f>B28</f>
        <v>-40.464092364199999</v>
      </c>
      <c r="L27" s="57">
        <f>B87</f>
        <v>-500.44003668200003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-40.464092364199999</v>
      </c>
      <c r="D28" t="s">
        <v>113</v>
      </c>
      <c r="E28" s="11" cm="1">
        <f t="array" ref="E28">SUM(IF(J28:L28&lt;&gt;"",J28:L28*R28:T28,""))*627.51</f>
        <v>5.3093240201390453</v>
      </c>
      <c r="F28">
        <v>3.2000048152799998</v>
      </c>
      <c r="G28">
        <f t="shared" si="0"/>
        <v>2.1093192048590454</v>
      </c>
      <c r="H28" s="12">
        <f t="shared" si="1"/>
        <v>2.1093192048590454</v>
      </c>
      <c r="I28" s="12"/>
      <c r="J28" s="57">
        <f>B78</f>
        <v>-75.645572345600002</v>
      </c>
      <c r="K28" s="57">
        <f>B18</f>
        <v>-79.732636081699994</v>
      </c>
      <c r="L28" s="57">
        <f>B88</f>
        <v>-155.369747488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-460.107242864</v>
      </c>
      <c r="D29" t="s">
        <v>114</v>
      </c>
      <c r="E29" s="11" cm="1">
        <f t="array" ref="E29">SUM(IF(J29:L29&lt;&gt;"",J29:L29*R29:T29,""))*627.51</f>
        <v>12.449330403029105</v>
      </c>
      <c r="F29">
        <v>19.900031984430001</v>
      </c>
      <c r="G29">
        <f t="shared" si="0"/>
        <v>-7.4507015814008959</v>
      </c>
      <c r="H29" s="12">
        <f t="shared" si="1"/>
        <v>7.4507015814008959</v>
      </c>
      <c r="I29" s="12"/>
      <c r="J29" s="57">
        <f>B46</f>
        <v>-76.326564671100002</v>
      </c>
      <c r="K29" s="57">
        <f>B17</f>
        <v>-79.063022071099994</v>
      </c>
      <c r="L29" s="57">
        <f>B88</f>
        <v>-155.369747488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-960.04044830600003</v>
      </c>
      <c r="D30" t="s">
        <v>115</v>
      </c>
      <c r="E30" s="11" cm="1">
        <f t="array" ref="E30">SUM(IF(J30:L30&lt;&gt;"",J30:L30*R30:T30,""))*627.51</f>
        <v>1.6316964191616072</v>
      </c>
      <c r="F30">
        <v>1.4200024191599998</v>
      </c>
      <c r="G30">
        <f t="shared" si="0"/>
        <v>0.21169400000160743</v>
      </c>
      <c r="H30" s="12">
        <f t="shared" si="1"/>
        <v>0.21169400000160743</v>
      </c>
      <c r="I30" s="12"/>
      <c r="J30" s="57">
        <f>B44</f>
        <v>-99.630204158400005</v>
      </c>
      <c r="K30" s="57">
        <f>B45</f>
        <v>-1.16506230318</v>
      </c>
      <c r="L30" s="57">
        <f>B89</f>
        <v>-100.79266619000001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-960.02337152200005</v>
      </c>
      <c r="D31" t="s">
        <v>116</v>
      </c>
      <c r="E31" s="11" cm="1">
        <f t="array" ref="E31">SUM(IF(J31:L31&lt;&gt;"",J31:L31*R31:T31,""))*627.51</f>
        <v>21.421273543687285</v>
      </c>
      <c r="F31">
        <v>33.40005308328</v>
      </c>
      <c r="G31">
        <f t="shared" si="0"/>
        <v>-11.978779539592715</v>
      </c>
      <c r="H31" s="12">
        <f t="shared" si="1"/>
        <v>11.978779539592715</v>
      </c>
      <c r="I31" s="12"/>
      <c r="J31" s="57">
        <f>B59</f>
        <v>-100.32668667599999</v>
      </c>
      <c r="K31" s="57">
        <f>B68</f>
        <v>-0.50011645770400004</v>
      </c>
      <c r="L31" s="57">
        <f>B89</f>
        <v>-100.79266619000001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-559.70048804500004</v>
      </c>
      <c r="D32" t="s">
        <v>117</v>
      </c>
      <c r="E32" s="11" cm="1">
        <f t="array" ref="E32">SUM(IF(J32:L32&lt;&gt;"",J32:L32*R32:T32,""))*627.51</f>
        <v>15.835890176263471</v>
      </c>
      <c r="F32">
        <v>13.470021728279999</v>
      </c>
      <c r="G32">
        <f t="shared" si="0"/>
        <v>2.3658684479834715</v>
      </c>
      <c r="H32" s="12">
        <f t="shared" si="1"/>
        <v>2.3658684479834715</v>
      </c>
      <c r="I32" s="12"/>
      <c r="J32" s="57">
        <f>B75</f>
        <v>-74.990814915000001</v>
      </c>
      <c r="K32" s="57">
        <f>B28</f>
        <v>-40.464092364199999</v>
      </c>
      <c r="L32" s="57">
        <f>B90</f>
        <v>-115.429671203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-459.99012826199998</v>
      </c>
      <c r="D33" t="s">
        <v>119</v>
      </c>
      <c r="E33" s="11" cm="1">
        <f t="array" ref="E33">SUM(IF(J33:L33&lt;&gt;"",J33:L33*R33:T33,""))*627.51</f>
        <v>2.1844841096937353</v>
      </c>
      <c r="F33">
        <v>7.9000126721099999</v>
      </c>
      <c r="G33">
        <f t="shared" si="0"/>
        <v>-5.7155285624162646</v>
      </c>
      <c r="H33" s="12">
        <f t="shared" si="1"/>
        <v>5.7155285624162646</v>
      </c>
      <c r="I33" s="12"/>
      <c r="J33" s="57">
        <f>B78</f>
        <v>-75.645572345600002</v>
      </c>
      <c r="K33" s="57">
        <f>B27</f>
        <v>-39.787580051500001</v>
      </c>
      <c r="L33" s="57">
        <f>B90</f>
        <v>-115.429671203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-459.99012826199998</v>
      </c>
      <c r="D34" t="s">
        <v>120</v>
      </c>
      <c r="E34" s="11" cm="1">
        <f t="array" ref="E34">SUM(IF(J34:L34&lt;&gt;"",J34:L34*R34:T34,""))*627.51</f>
        <v>2.1540245258034001</v>
      </c>
      <c r="F34">
        <v>3.1000048216799998</v>
      </c>
      <c r="G34">
        <f t="shared" si="0"/>
        <v>-0.94598029587659971</v>
      </c>
      <c r="H34" s="12">
        <f t="shared" si="1"/>
        <v>0.94598029587659971</v>
      </c>
      <c r="I34" s="12"/>
      <c r="J34" s="57">
        <f>B68</f>
        <v>-0.50011645770400004</v>
      </c>
      <c r="K34" s="57">
        <f>B80</f>
        <v>-343.00105432100003</v>
      </c>
      <c r="L34" s="57">
        <f>B91</f>
        <v>-343.49773812500001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-113.18063044900001</v>
      </c>
      <c r="D35" t="s">
        <v>121</v>
      </c>
      <c r="E35" s="11" cm="1">
        <f t="array" ref="E35">SUM(IF(J35:L35&lt;&gt;"",J35:L35*R35:T35,""))*627.51</f>
        <v>22.070455527714348</v>
      </c>
      <c r="F35">
        <v>23.200036793310002</v>
      </c>
      <c r="G35">
        <f t="shared" si="0"/>
        <v>-1.1295812655956539</v>
      </c>
      <c r="H35" s="12">
        <f t="shared" si="1"/>
        <v>1.1295812655956539</v>
      </c>
      <c r="I35" s="12"/>
      <c r="J35" s="57">
        <f>B45</f>
        <v>-1.16506230318</v>
      </c>
      <c r="K35" s="57">
        <f>B79</f>
        <v>-342.36784730199997</v>
      </c>
      <c r="L35" s="57">
        <f>B91</f>
        <v>-343.49773812500001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-99.666535589700004</v>
      </c>
      <c r="D36" t="s">
        <v>122</v>
      </c>
      <c r="E36" s="11" cm="1">
        <f t="array" ref="E36">SUM(IF(J36:L36&lt;&gt;"",J36:L36*R36:T36,""))*627.51</f>
        <v>7.3914470696125436</v>
      </c>
      <c r="F36">
        <v>10.50001689828</v>
      </c>
      <c r="G36">
        <f t="shared" si="0"/>
        <v>-3.1085698286674566</v>
      </c>
      <c r="H36" s="12">
        <f t="shared" si="1"/>
        <v>3.1085698286674566</v>
      </c>
      <c r="I36" s="12"/>
      <c r="J36" s="57">
        <f>B68</f>
        <v>-0.50011645770400004</v>
      </c>
      <c r="K36" s="57">
        <f>B78</f>
        <v>-75.645572345600002</v>
      </c>
      <c r="L36" s="57">
        <f>B92</f>
        <v>-76.133909792500006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-199.303859746</v>
      </c>
      <c r="D37" t="s">
        <v>123</v>
      </c>
      <c r="E37" s="11" cm="1">
        <f t="array" ref="E37">SUM(IF(J37:L37&lt;&gt;"",J37:L37*R37:T37,""))*627.51</f>
        <v>13.784779288449963</v>
      </c>
      <c r="F37">
        <v>12.87002051166</v>
      </c>
      <c r="G37">
        <f t="shared" si="0"/>
        <v>0.91475877678996298</v>
      </c>
      <c r="H37" s="12">
        <f t="shared" si="1"/>
        <v>0.91475877678996298</v>
      </c>
      <c r="I37" s="12"/>
      <c r="J37" s="57">
        <f>B45</f>
        <v>-1.16506230318</v>
      </c>
      <c r="K37" s="57">
        <f>B75</f>
        <v>-74.990814915000001</v>
      </c>
      <c r="L37" s="57">
        <f>B92</f>
        <v>-76.133909792500006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-599.63018297799999</v>
      </c>
      <c r="D38" t="s">
        <v>124</v>
      </c>
      <c r="E38" s="11" cm="1">
        <f t="array" ref="E38">SUM(IF(J38:L38&lt;&gt;"",J38:L38*R38:T38,""))*627.51</f>
        <v>2.7834666290845984</v>
      </c>
      <c r="F38">
        <v>3.5000054235899998</v>
      </c>
      <c r="G38">
        <f t="shared" si="0"/>
        <v>-0.71653879450540137</v>
      </c>
      <c r="H38" s="12">
        <f t="shared" si="1"/>
        <v>0.71653879450540137</v>
      </c>
      <c r="I38" s="12"/>
      <c r="J38" s="57">
        <f>B68</f>
        <v>-0.50011645770400004</v>
      </c>
      <c r="K38" s="57">
        <f>B47</f>
        <v>-399.24161608399999</v>
      </c>
      <c r="L38" s="57">
        <f>B93</f>
        <v>-399.73729680899999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-599.71344875700004</v>
      </c>
      <c r="D39" t="s">
        <v>125</v>
      </c>
      <c r="E39" s="11" cm="1">
        <f t="array" ref="E39">SUM(IF(J39:L39&lt;&gt;"",J39:L39*R39:T39,""))*627.51</f>
        <v>16.475828626777979</v>
      </c>
      <c r="F39">
        <v>16.760026537800002</v>
      </c>
      <c r="G39">
        <f t="shared" si="0"/>
        <v>-0.28419791102202296</v>
      </c>
      <c r="H39" s="12">
        <f t="shared" si="1"/>
        <v>0.28419791102202296</v>
      </c>
      <c r="I39" s="12"/>
      <c r="J39" s="57">
        <f>B45</f>
        <v>-1.16506230318</v>
      </c>
      <c r="K39" s="57">
        <f>B67</f>
        <v>-398.59849038800002</v>
      </c>
      <c r="L39" s="57">
        <f>B93</f>
        <v>-399.73729680899999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-599.64033298300001</v>
      </c>
      <c r="D40" t="s">
        <v>126</v>
      </c>
      <c r="E40" s="11" cm="1">
        <f t="array" ref="E40">SUM(IF(J40:L40&lt;&gt;"",J40:L40*R40:T40,""))*627.51</f>
        <v>9.6264740325401377</v>
      </c>
      <c r="F40">
        <v>9.5700150752699997</v>
      </c>
      <c r="G40">
        <f t="shared" si="0"/>
        <v>5.6458957270137944E-2</v>
      </c>
      <c r="H40" s="12">
        <f t="shared" si="1"/>
        <v>5.6458957270137944E-2</v>
      </c>
      <c r="I40" s="12"/>
      <c r="J40" s="57">
        <f>B75</f>
        <v>-74.990814915000001</v>
      </c>
      <c r="K40" s="57">
        <f>B50</f>
        <v>-460.64707152199998</v>
      </c>
      <c r="L40" s="57">
        <f>B94</f>
        <v>-535.62254568699996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-239.29769249899999</v>
      </c>
      <c r="D41" t="s">
        <v>127</v>
      </c>
      <c r="E41" s="11" cm="1">
        <f t="array" ref="E41">SUM(IF(J41:L41&lt;&gt;"",J41:L41*R41:T41,""))*627.51</f>
        <v>8.2548442257516381</v>
      </c>
      <c r="F41">
        <v>9.36001508871</v>
      </c>
      <c r="G41">
        <f t="shared" si="0"/>
        <v>-1.1051708629583619</v>
      </c>
      <c r="H41" s="12">
        <f t="shared" si="1"/>
        <v>1.1051708629583619</v>
      </c>
      <c r="I41" s="12"/>
      <c r="J41" s="57">
        <f>B78</f>
        <v>-75.645572345600002</v>
      </c>
      <c r="K41" s="57">
        <f>B34</f>
        <v>-459.99012826199998</v>
      </c>
      <c r="L41" s="57">
        <f>B94</f>
        <v>-535.62254568699996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-239.281248664</v>
      </c>
      <c r="D42" t="s">
        <v>128</v>
      </c>
      <c r="E42" s="11" cm="1">
        <f t="array" ref="E42">SUM(IF(J42:L42&lt;&gt;"",J42:L42*R42:T42,""))*627.51</f>
        <v>4.5700558069220225</v>
      </c>
      <c r="F42">
        <v>8.0000126657100008</v>
      </c>
      <c r="G42">
        <f t="shared" si="0"/>
        <v>-3.4299568587879783</v>
      </c>
      <c r="H42" s="12">
        <f t="shared" si="1"/>
        <v>3.4299568587879783</v>
      </c>
      <c r="I42" s="12"/>
      <c r="J42" s="57">
        <f>B73</f>
        <v>-55.807859428299999</v>
      </c>
      <c r="K42" s="57">
        <f>B27</f>
        <v>-39.787580051500001</v>
      </c>
      <c r="L42" s="57">
        <f>B95</f>
        <v>-95.588156638399994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-99.630204158400005</v>
      </c>
      <c r="D43" t="s">
        <v>130</v>
      </c>
      <c r="E43" s="11" cm="1">
        <f t="array" ref="E43">SUM(IF(J43:L43&lt;&gt;"",J43:L43*R43:T43,""))*627.51</f>
        <v>22.292454333832673</v>
      </c>
      <c r="F43">
        <v>22.400035589489999</v>
      </c>
      <c r="G43">
        <f t="shared" si="0"/>
        <v>-0.10758125565732612</v>
      </c>
      <c r="H43" s="12">
        <f t="shared" si="1"/>
        <v>0.10758125565732612</v>
      </c>
      <c r="I43" s="12"/>
      <c r="J43" s="57">
        <f>B72</f>
        <v>-55.1595895317</v>
      </c>
      <c r="K43" s="57">
        <f>B28</f>
        <v>-40.464092364199999</v>
      </c>
      <c r="L43" s="57">
        <f>B95</f>
        <v>-95.588156638399994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-99.630204158400005</v>
      </c>
      <c r="D44" t="s">
        <v>131</v>
      </c>
      <c r="E44" s="11" cm="1">
        <f t="array" ref="E44">SUM(IF(J44:L44&lt;&gt;"",J44:L44*R44:T44,""))*627.51</f>
        <v>6.3931179392173823</v>
      </c>
      <c r="F44">
        <v>7.5000120702000004</v>
      </c>
      <c r="G44">
        <f t="shared" si="0"/>
        <v>-1.1068941309826181</v>
      </c>
      <c r="H44" s="12">
        <f t="shared" si="1"/>
        <v>1.1068941309826181</v>
      </c>
      <c r="I44" s="12"/>
      <c r="J44" s="57">
        <f>B73</f>
        <v>-55.807859428299999</v>
      </c>
      <c r="K44" s="57">
        <f>B17</f>
        <v>-79.063022071099994</v>
      </c>
      <c r="L44" s="57">
        <f>B96</f>
        <v>-134.86069342600001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-1.16506230318</v>
      </c>
      <c r="D45" t="s">
        <v>132</v>
      </c>
      <c r="E45" s="11" cm="1">
        <f t="array" ref="E45">SUM(IF(J45:L45&lt;&gt;"",J45:L45*R45:T45,""))*627.51</f>
        <v>19.78676291536722</v>
      </c>
      <c r="F45">
        <v>18.300028949280001</v>
      </c>
      <c r="G45">
        <f t="shared" si="0"/>
        <v>1.4867339660872183</v>
      </c>
      <c r="H45" s="12">
        <f t="shared" si="1"/>
        <v>1.4867339660872183</v>
      </c>
      <c r="I45" s="12"/>
      <c r="J45" s="57">
        <f>B72</f>
        <v>-55.1595895317</v>
      </c>
      <c r="K45" s="57">
        <f>B18</f>
        <v>-79.732636081699994</v>
      </c>
      <c r="L45" s="57">
        <f>B96</f>
        <v>-134.86069342600001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-76.326564671100002</v>
      </c>
      <c r="D46" t="s">
        <v>133</v>
      </c>
      <c r="E46" s="11" cm="1">
        <f t="array" ref="E46">SUM(IF(J46:L46&lt;&gt;"",J46:L46*R46:T46,""))*627.51</f>
        <v>11.692848774750516</v>
      </c>
      <c r="F46">
        <v>10.400016277170002</v>
      </c>
      <c r="G46">
        <f t="shared" si="0"/>
        <v>1.2928324975805143</v>
      </c>
      <c r="H46" s="12">
        <f t="shared" si="1"/>
        <v>1.2928324975805143</v>
      </c>
      <c r="I46" s="12"/>
      <c r="J46" s="57">
        <f>B18</f>
        <v>-79.732636081699994</v>
      </c>
      <c r="K46" s="57">
        <f>B73</f>
        <v>-55.807859428299999</v>
      </c>
      <c r="L46" s="57">
        <f>B97</f>
        <v>-135.521861785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-399.24161608399999</v>
      </c>
      <c r="D47" t="s">
        <v>134</v>
      </c>
      <c r="E47" s="11" cm="1">
        <f t="array" ref="E47">SUM(IF(J47:L47&lt;&gt;"",J47:L47*R47:T47,""))*627.51</f>
        <v>13.880440125706395</v>
      </c>
      <c r="F47">
        <v>17.400027751859998</v>
      </c>
      <c r="G47">
        <f t="shared" si="0"/>
        <v>-3.5195876261536032</v>
      </c>
      <c r="H47" s="12">
        <f t="shared" si="1"/>
        <v>3.5195876261536032</v>
      </c>
      <c r="I47" s="12"/>
      <c r="J47" s="57">
        <f>B17</f>
        <v>-79.063022071099994</v>
      </c>
      <c r="K47" s="57">
        <f>B74</f>
        <v>-56.480959584700003</v>
      </c>
      <c r="L47" s="57">
        <f>B97</f>
        <v>-135.521861785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-461.11841356100001</v>
      </c>
      <c r="D48" t="s">
        <v>135</v>
      </c>
      <c r="E48" s="11" cm="1">
        <f t="array" ref="E48">SUM(IF(J48:L48&lt;&gt;"",J48:L48*R48:T48,""))*627.51</f>
        <v>14.204686465398728</v>
      </c>
      <c r="F48">
        <v>14.500022917379999</v>
      </c>
      <c r="G48">
        <f t="shared" si="0"/>
        <v>-0.2953364519812709</v>
      </c>
      <c r="H48" s="12">
        <f t="shared" si="1"/>
        <v>0.2953364519812709</v>
      </c>
      <c r="I48" s="12"/>
      <c r="J48" s="57">
        <f>B73</f>
        <v>-55.807859428299999</v>
      </c>
      <c r="K48" s="57">
        <f>B28</f>
        <v>-40.464092364199999</v>
      </c>
      <c r="L48" s="57">
        <f>B98</f>
        <v>-96.249315202700004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-460.64707152199998</v>
      </c>
      <c r="D49" t="s">
        <v>136</v>
      </c>
      <c r="E49" s="11" cm="1">
        <f t="array" ref="E49">SUM(IF(J49:L49&lt;&gt;"",J49:L49*R49:T49,""))*627.51</f>
        <v>12.063524265584878</v>
      </c>
      <c r="F49">
        <v>17.800028353769999</v>
      </c>
      <c r="G49">
        <f t="shared" si="0"/>
        <v>-5.7365040881851215</v>
      </c>
      <c r="H49" s="12">
        <f t="shared" si="1"/>
        <v>5.7365040881851215</v>
      </c>
      <c r="I49" s="12"/>
      <c r="J49" s="57">
        <f>B74</f>
        <v>-56.480959584700003</v>
      </c>
      <c r="K49" s="57">
        <f>B27</f>
        <v>-39.787580051500001</v>
      </c>
      <c r="L49" s="57">
        <f>B98</f>
        <v>-96.249315202700004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-460.64707152199998</v>
      </c>
      <c r="D50" t="s">
        <v>137</v>
      </c>
      <c r="E50" s="11" cm="1">
        <f t="array" ref="E50">SUM(IF(J50:L50&lt;&gt;"",J50:L50*R50:T50,""))*627.51</f>
        <v>38.663936406035589</v>
      </c>
      <c r="F50">
        <v>38.400060920910001</v>
      </c>
      <c r="G50">
        <f t="shared" si="0"/>
        <v>0.26387548512558823</v>
      </c>
      <c r="H50" s="12">
        <f t="shared" si="1"/>
        <v>0.26387548512558823</v>
      </c>
      <c r="I50" s="12"/>
      <c r="J50" s="57">
        <f>B21</f>
        <v>-195.07663870900001</v>
      </c>
      <c r="K50" s="57">
        <f>B99</f>
        <v>-195.015023856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-93.306704407200002</v>
      </c>
      <c r="D51" t="s">
        <v>138</v>
      </c>
      <c r="E51" s="11" cm="1">
        <f t="array" ref="E51">SUM(IF(J51:L51&lt;&gt;"",J51:L51*R51:T51,""))*627.51</f>
        <v>38.663936406035589</v>
      </c>
      <c r="F51">
        <v>38.400060920910001</v>
      </c>
      <c r="G51">
        <f t="shared" si="0"/>
        <v>0.26387548512558823</v>
      </c>
      <c r="H51" s="12">
        <f t="shared" si="1"/>
        <v>0.26387548512558823</v>
      </c>
      <c r="I51" s="12"/>
      <c r="J51" s="57">
        <f>B21</f>
        <v>-195.07663870900001</v>
      </c>
      <c r="K51" s="57">
        <f>B99</f>
        <v>-195.015023856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-93.226698169200006</v>
      </c>
      <c r="D52" t="s">
        <v>145</v>
      </c>
      <c r="E52" s="11" cm="1">
        <f t="array" ref="E52">SUM(IF(J52:L52&lt;&gt;"",J52:L52*R52:T52,""))*627.51</f>
        <v>17.59390117318237</v>
      </c>
      <c r="F52">
        <v>17.130027141629999</v>
      </c>
      <c r="G52">
        <f t="shared" si="0"/>
        <v>0.46387403155237195</v>
      </c>
      <c r="H52" s="12">
        <f t="shared" si="1"/>
        <v>0.46387403155237195</v>
      </c>
      <c r="I52" s="12"/>
      <c r="J52" s="57">
        <f>B60</f>
        <v>-0.50011645770400004</v>
      </c>
      <c r="K52" s="57">
        <f>B70</f>
        <v>-184.45221845399999</v>
      </c>
      <c r="L52" s="57">
        <f>B71</f>
        <v>-184.92429726899999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-113.71938772999999</v>
      </c>
      <c r="D53" t="s">
        <v>156</v>
      </c>
      <c r="E53" s="11" cm="1">
        <f t="array" ref="E53">SUM(IF(J53:L53&lt;&gt;"",J53:L53*R53:T53,""))*627.51</f>
        <v>74.034030527896434</v>
      </c>
      <c r="F53">
        <v>82.270130904390001</v>
      </c>
      <c r="G53">
        <f t="shared" si="0"/>
        <v>-8.2361003764935674</v>
      </c>
      <c r="H53" s="12">
        <f t="shared" si="1"/>
        <v>8.2361003764935674</v>
      </c>
      <c r="I53" s="12"/>
      <c r="J53" s="57">
        <f>B77</f>
        <v>-75.645572345600002</v>
      </c>
      <c r="K53" s="57">
        <f>B69</f>
        <v>-109.39670556199999</v>
      </c>
      <c r="L53" s="57">
        <f>B71</f>
        <v>-184.92429726899999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-113.67877401299999</v>
      </c>
      <c r="D54" t="s">
        <v>167</v>
      </c>
      <c r="E54" s="11" cm="1">
        <f t="array" ref="E54">SUM(IF(J54:L54&lt;&gt;"",J54:L54*R54:T54,""))*627.51</f>
        <v>39.800286549161449</v>
      </c>
      <c r="F54">
        <v>42.180066954090002</v>
      </c>
      <c r="G54">
        <f t="shared" si="0"/>
        <v>-2.3797804049285531</v>
      </c>
      <c r="H54" s="12">
        <f t="shared" si="1"/>
        <v>2.3797804049285531</v>
      </c>
      <c r="I54" s="12"/>
      <c r="J54" s="57">
        <f>B60</f>
        <v>-0.50011645770400004</v>
      </c>
      <c r="K54" s="57">
        <f>B58</f>
        <v>-100.32668667599999</v>
      </c>
      <c r="L54" s="57">
        <f>B57</f>
        <v>-100.763377393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-199.805229129</v>
      </c>
      <c r="D55" t="s">
        <v>177</v>
      </c>
      <c r="E55" s="11" cm="1">
        <f t="array" ref="E55">SUM(IF(J55:L55&lt;&gt;"",J55:L55*R55:T55,""))*627.51</f>
        <v>39.800286549161449</v>
      </c>
      <c r="F55">
        <v>42.180066954090002</v>
      </c>
      <c r="G55">
        <f t="shared" si="0"/>
        <v>-2.3797804049285531</v>
      </c>
      <c r="H55" s="12">
        <f t="shared" si="1"/>
        <v>2.3797804049285531</v>
      </c>
      <c r="I55" s="12"/>
      <c r="J55" s="57">
        <f>B58</f>
        <v>-100.32668667599999</v>
      </c>
      <c r="K55" s="57">
        <f>B60</f>
        <v>-0.50011645770400004</v>
      </c>
      <c r="L55" s="57">
        <f>B57</f>
        <v>-100.763377393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-140.03557158800001</v>
      </c>
      <c r="D56" t="s">
        <v>178</v>
      </c>
      <c r="E56" s="11" cm="1">
        <f t="array" ref="E56">SUM(IF(J56:L56&lt;&gt;"",J56:L56*R56:T56,""))*627.51</f>
        <v>18.056235480922375</v>
      </c>
      <c r="F56">
        <v>18.000028968479999</v>
      </c>
      <c r="G56">
        <f t="shared" si="0"/>
        <v>5.6206512442376066E-2</v>
      </c>
      <c r="H56" s="12">
        <f t="shared" si="1"/>
        <v>5.6206512442376066E-2</v>
      </c>
      <c r="I56" s="12"/>
      <c r="J56" s="57">
        <f>B60</f>
        <v>-0.50011645770400004</v>
      </c>
      <c r="K56" s="57">
        <f>B49</f>
        <v>-460.64707152199998</v>
      </c>
      <c r="L56" s="57">
        <f>B48</f>
        <v>-461.11841356100001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-100.763377393</v>
      </c>
      <c r="D57" t="s">
        <v>179</v>
      </c>
      <c r="E57" s="11" cm="1">
        <f t="array" ref="E57">SUM(IF(J57:L57&lt;&gt;"",J57:L57*R57:T57,""))*627.51</f>
        <v>18.056235480922375</v>
      </c>
      <c r="F57">
        <v>18.000028968479999</v>
      </c>
      <c r="G57">
        <f t="shared" si="0"/>
        <v>5.6206512442376066E-2</v>
      </c>
      <c r="H57" s="12">
        <f t="shared" si="1"/>
        <v>5.6206512442376066E-2</v>
      </c>
      <c r="I57" s="12"/>
      <c r="J57" s="57">
        <f>B49</f>
        <v>-460.64707152199998</v>
      </c>
      <c r="K57" s="57">
        <f>B60</f>
        <v>-0.50011645770400004</v>
      </c>
      <c r="L57" s="57">
        <f>B48</f>
        <v>-461.11841356100001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-100.32668667599999</v>
      </c>
      <c r="D58" t="s">
        <v>180</v>
      </c>
      <c r="E58" s="11" cm="1">
        <f t="array" ref="E58">SUM(IF(J58:L58&lt;&gt;"",J58:L58*R58:T58,""))*627.51</f>
        <v>34.583412510548001</v>
      </c>
      <c r="F58">
        <v>30.380048256479999</v>
      </c>
      <c r="G58">
        <f t="shared" si="0"/>
        <v>4.2033642540680027</v>
      </c>
      <c r="H58" s="12">
        <f t="shared" si="1"/>
        <v>4.2033642540680027</v>
      </c>
      <c r="I58" s="12"/>
      <c r="J58" s="57">
        <f>B60</f>
        <v>-0.50011645770400004</v>
      </c>
      <c r="K58" s="57">
        <f>B23</f>
        <v>-139.59056726</v>
      </c>
      <c r="L58" s="57">
        <f>B56</f>
        <v>-140.03557158800001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-100.32668667599999</v>
      </c>
      <c r="D59" t="s">
        <v>181</v>
      </c>
      <c r="E59" s="11" cm="1">
        <f t="array" ref="E59">SUM(IF(J59:L59&lt;&gt;"",J59:L59*R59:T59,""))*627.51</f>
        <v>49.381986987635358</v>
      </c>
      <c r="F59">
        <v>57.02009110473</v>
      </c>
      <c r="G59">
        <f t="shared" si="0"/>
        <v>-7.6381041170946418</v>
      </c>
      <c r="H59" s="12">
        <f t="shared" si="1"/>
        <v>7.6381041170946418</v>
      </c>
      <c r="I59" s="12"/>
      <c r="J59" s="57">
        <f>B58</f>
        <v>-100.32668667599999</v>
      </c>
      <c r="K59" s="57">
        <f>B25</f>
        <v>-39.787580051500001</v>
      </c>
      <c r="L59" s="57">
        <f>B56</f>
        <v>-140.03557158800001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-0.50011645770400004</v>
      </c>
      <c r="D60" t="s">
        <v>182</v>
      </c>
      <c r="E60" s="11" cm="1">
        <f t="array" ref="E60">SUM(IF(J60:L60&lt;&gt;"",J60:L60*R60:T60,""))*627.51</f>
        <v>-0.78622315249342423</v>
      </c>
      <c r="F60">
        <v>2.2700036197799998</v>
      </c>
      <c r="G60">
        <f t="shared" si="0"/>
        <v>-3.056226772273424</v>
      </c>
      <c r="H60" s="12">
        <f t="shared" si="1"/>
        <v>3.056226772273424</v>
      </c>
      <c r="I60" s="12"/>
      <c r="J60" s="57">
        <f>B60</f>
        <v>-0.50011645770400004</v>
      </c>
      <c r="K60" s="57">
        <f>B37</f>
        <v>-199.303859746</v>
      </c>
      <c r="L60" s="57">
        <f>B55</f>
        <v>-199.805229129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-109.900742287</v>
      </c>
      <c r="D61" t="s">
        <v>146</v>
      </c>
      <c r="E61" s="11" cm="1">
        <f t="array" ref="E61">SUM(IF(J61:L61&lt;&gt;"",J61:L61*R61:T61,""))*627.51</f>
        <v>95.169236755546478</v>
      </c>
      <c r="F61">
        <v>105.80016830408999</v>
      </c>
      <c r="G61">
        <f t="shared" si="0"/>
        <v>-10.630931548543515</v>
      </c>
      <c r="H61" s="12">
        <f t="shared" si="1"/>
        <v>10.630931548543515</v>
      </c>
      <c r="I61" s="12"/>
      <c r="J61" s="57">
        <f>B58</f>
        <v>-100.32668667599999</v>
      </c>
      <c r="K61" s="57">
        <f>B43</f>
        <v>-99.630204158400005</v>
      </c>
      <c r="L61" s="57">
        <f>B55</f>
        <v>-199.805229129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-109.879858985</v>
      </c>
      <c r="D62" t="s">
        <v>147</v>
      </c>
      <c r="E62" s="11" cm="1">
        <f t="array" ref="E62">SUM(IF(J62:L62&lt;&gt;"",J62:L62*R62:T62,""))*627.51</f>
        <v>1.8718519761055745</v>
      </c>
      <c r="F62">
        <v>6.7300108644600005</v>
      </c>
      <c r="G62">
        <f t="shared" si="0"/>
        <v>-4.858158888354426</v>
      </c>
      <c r="H62" s="12">
        <f t="shared" si="1"/>
        <v>4.858158888354426</v>
      </c>
      <c r="I62" s="12"/>
      <c r="J62" s="57">
        <f>B25</f>
        <v>-39.787580051500001</v>
      </c>
      <c r="K62" s="57">
        <f>B32</f>
        <v>-559.70048804500004</v>
      </c>
      <c r="L62" s="57">
        <f>B24</f>
        <v>-599.48508511299997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-93.282174863099996</v>
      </c>
      <c r="D63" t="s">
        <v>148</v>
      </c>
      <c r="E63" s="11" cm="1">
        <f t="array" ref="E63">SUM(IF(J63:L63&lt;&gt;"",J63:L63*R63:T63,""))*627.51</f>
        <v>59.99648775163616</v>
      </c>
      <c r="F63">
        <v>59.160094105319999</v>
      </c>
      <c r="G63">
        <f t="shared" si="0"/>
        <v>0.83639364631616075</v>
      </c>
      <c r="H63" s="12">
        <f t="shared" si="1"/>
        <v>0.83639364631616075</v>
      </c>
      <c r="I63" s="12"/>
      <c r="J63" s="57">
        <f>B23</f>
        <v>-139.59056726</v>
      </c>
      <c r="K63" s="57">
        <f>B33</f>
        <v>-459.99012826199998</v>
      </c>
      <c r="L63" s="57">
        <f>B24</f>
        <v>-599.48508511299997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-215.336271399</v>
      </c>
      <c r="D64" t="s">
        <v>149</v>
      </c>
      <c r="E64" s="11" cm="1">
        <f t="array" ref="E64">SUM(IF(J64:L64&lt;&gt;"",J64:L64*R64:T64,""))*627.51</f>
        <v>-15.151739931392276</v>
      </c>
      <c r="F64">
        <v>-0.34000060575000002</v>
      </c>
      <c r="G64">
        <f t="shared" si="0"/>
        <v>-14.811739325642277</v>
      </c>
      <c r="H64" s="12">
        <f t="shared" si="1"/>
        <v>14.811739325642277</v>
      </c>
      <c r="I64" s="12"/>
      <c r="J64" s="57">
        <f>B36</f>
        <v>-99.666535589700004</v>
      </c>
      <c r="K64" s="57">
        <f>B23</f>
        <v>-139.59056726</v>
      </c>
      <c r="L64" s="57">
        <f>B42</f>
        <v>-239.281248664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-215.25830629199999</v>
      </c>
      <c r="D65" t="s">
        <v>150</v>
      </c>
      <c r="E65" s="11" cm="1">
        <f t="array" ref="E65">SUM(IF(J65:L65&lt;&gt;"",J65:L65*R65:T65,""))*627.51</f>
        <v>-15.151739931392276</v>
      </c>
      <c r="F65">
        <v>-0.34000060575000002</v>
      </c>
      <c r="G65">
        <f t="shared" si="0"/>
        <v>-14.811739325642277</v>
      </c>
      <c r="H65" s="12">
        <f t="shared" si="1"/>
        <v>14.811739325642277</v>
      </c>
      <c r="I65" s="12"/>
      <c r="J65" s="57">
        <f>B23</f>
        <v>-139.59056726</v>
      </c>
      <c r="K65" s="57">
        <f>B36</f>
        <v>-99.666535589700004</v>
      </c>
      <c r="L65" s="57">
        <f>B42</f>
        <v>-239.281248664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-215.24879070700001</v>
      </c>
      <c r="D66" t="s">
        <v>151</v>
      </c>
      <c r="E66" s="11" cm="1">
        <f t="array" ref="E66">SUM(IF(J66:L66&lt;&gt;"",J66:L66*R66:T66,""))*627.51</f>
        <v>10.318670900843602</v>
      </c>
      <c r="F66">
        <v>13.38002110653</v>
      </c>
      <c r="G66">
        <f t="shared" si="0"/>
        <v>-3.0613502056863986</v>
      </c>
      <c r="H66" s="12">
        <f t="shared" si="1"/>
        <v>3.0613502056863986</v>
      </c>
      <c r="I66" s="12"/>
      <c r="J66" s="57">
        <f>B41</f>
        <v>-239.29769249899999</v>
      </c>
      <c r="K66" s="57">
        <f>B42</f>
        <v>-239.281248664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-398.59849038800002</v>
      </c>
      <c r="D67" t="s">
        <v>152</v>
      </c>
      <c r="E67" s="11" cm="1">
        <f t="array" ref="E67">SUM(IF(J67:L67&lt;&gt;"",J67:L67*R67:T67,""))*627.51</f>
        <v>10.318670900843602</v>
      </c>
      <c r="F67">
        <v>13.38002110653</v>
      </c>
      <c r="G67">
        <f t="shared" si="0"/>
        <v>-3.0613502056863986</v>
      </c>
      <c r="H67" s="12">
        <f t="shared" si="1"/>
        <v>3.0613502056863986</v>
      </c>
      <c r="I67" s="12"/>
      <c r="J67" s="57">
        <f>B41</f>
        <v>-239.29769249899999</v>
      </c>
      <c r="K67" s="57">
        <f>B42</f>
        <v>-239.281248664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-0.50011645770400004</v>
      </c>
      <c r="D68" t="s">
        <v>153</v>
      </c>
      <c r="E68" s="11" cm="1">
        <f t="array" ref="E68">SUM(IF(J68:L68&lt;&gt;"",J68:L68*R68:T68,""))*627.51</f>
        <v>-1.1039105719967517</v>
      </c>
      <c r="F68">
        <v>3.1000048216799998</v>
      </c>
      <c r="G68">
        <f t="shared" si="0"/>
        <v>-4.2039153936767519</v>
      </c>
      <c r="H68" s="12">
        <f t="shared" si="1"/>
        <v>4.2039153936767519</v>
      </c>
      <c r="I68" s="12"/>
      <c r="J68" s="57">
        <f>B29</f>
        <v>-460.107242864</v>
      </c>
      <c r="K68" s="57">
        <f>B22</f>
        <v>-499.91436946599998</v>
      </c>
      <c r="L68" s="57">
        <f>B31</f>
        <v>-960.02337152200005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-109.39670556199999</v>
      </c>
      <c r="D69" t="s">
        <v>154</v>
      </c>
      <c r="E69" s="11" cm="1">
        <f t="array" ref="E69">SUM(IF(J69:L69&lt;&gt;"",J69:L69*R69:T69,""))*627.51</f>
        <v>-1.1039105719967517</v>
      </c>
      <c r="F69">
        <v>3.1000048216799998</v>
      </c>
      <c r="G69">
        <f t="shared" si="0"/>
        <v>-4.2039153936767519</v>
      </c>
      <c r="H69" s="12">
        <f t="shared" si="1"/>
        <v>4.2039153936767519</v>
      </c>
      <c r="I69" s="12"/>
      <c r="J69" s="57">
        <f>B22</f>
        <v>-499.91436946599998</v>
      </c>
      <c r="K69" s="57">
        <f>B29</f>
        <v>-460.107242864</v>
      </c>
      <c r="L69" s="57">
        <f>B31</f>
        <v>-960.02337152200005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-184.45221845399999</v>
      </c>
      <c r="D70" t="s">
        <v>155</v>
      </c>
      <c r="E70" s="11" cm="1">
        <f t="array" ref="E70">SUM(IF(J70:L70&lt;&gt;"",J70:L70*R70:T70,""))*627.51</f>
        <v>10.71585272782907</v>
      </c>
      <c r="F70">
        <v>13.410021104609999</v>
      </c>
      <c r="G70">
        <f t="shared" si="0"/>
        <v>-2.6941683767809295</v>
      </c>
      <c r="H70" s="12">
        <f t="shared" si="1"/>
        <v>2.6941683767809295</v>
      </c>
      <c r="I70" s="12"/>
      <c r="J70" s="57">
        <f>B30</f>
        <v>-960.04044830600003</v>
      </c>
      <c r="K70" s="57">
        <f>B31</f>
        <v>-960.02337152200005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-184.92429726899999</v>
      </c>
      <c r="D71" t="s">
        <v>157</v>
      </c>
      <c r="E71" s="11" cm="1">
        <f t="array" ref="E71">SUM(IF(J71:L71&lt;&gt;"",J71:L71*R71:T71,""))*627.51</f>
        <v>10.71585272782907</v>
      </c>
      <c r="F71">
        <v>13.410021104609999</v>
      </c>
      <c r="G71">
        <f t="shared" si="0"/>
        <v>-2.6941683767809295</v>
      </c>
      <c r="H71" s="12">
        <f t="shared" si="1"/>
        <v>2.6941683767809295</v>
      </c>
      <c r="I71" s="12"/>
      <c r="J71" s="57">
        <f>B30</f>
        <v>-960.04044830600003</v>
      </c>
      <c r="K71" s="57">
        <f>B31</f>
        <v>-960.02337152200005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-55.1595895317</v>
      </c>
      <c r="D72" t="s">
        <v>158</v>
      </c>
      <c r="E72" s="11" cm="1">
        <f t="array" ref="E72">SUM(IF(J72:L72&lt;&gt;"",J72:L72*R72:T72,""))*627.51</f>
        <v>-37.291618660036249</v>
      </c>
      <c r="F72">
        <v>-12.54001990527</v>
      </c>
      <c r="G72">
        <f t="shared" si="0"/>
        <v>-24.751598754766249</v>
      </c>
      <c r="H72" s="12">
        <f t="shared" si="1"/>
        <v>24.751598754766249</v>
      </c>
      <c r="I72" s="12"/>
      <c r="J72" s="57">
        <f>B36</f>
        <v>-99.666535589700004</v>
      </c>
      <c r="K72" s="57">
        <f>B22</f>
        <v>-499.91436946599998</v>
      </c>
      <c r="L72" s="57">
        <f>B40</f>
        <v>-599.64033298300001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-55.807859428299999</v>
      </c>
      <c r="D73" t="s">
        <v>159</v>
      </c>
      <c r="E73" s="11" cm="1">
        <f t="array" ref="E73">SUM(IF(J73:L73&lt;&gt;"",J73:L73*R73:T73,""))*627.51</f>
        <v>36.06748074886967</v>
      </c>
      <c r="F73">
        <v>20.110031970990001</v>
      </c>
      <c r="G73">
        <f t="shared" si="0"/>
        <v>15.957448777879669</v>
      </c>
      <c r="H73" s="12">
        <f t="shared" si="1"/>
        <v>15.957448777879669</v>
      </c>
      <c r="I73" s="12"/>
      <c r="J73" s="57">
        <f>B29</f>
        <v>-460.107242864</v>
      </c>
      <c r="K73" s="57">
        <f>B23</f>
        <v>-139.59056726</v>
      </c>
      <c r="L73" s="57">
        <f>B40</f>
        <v>-599.64033298300001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-56.480959584700003</v>
      </c>
      <c r="D74" t="s">
        <v>160</v>
      </c>
      <c r="E74" s="11" cm="1">
        <f t="array" ref="E74">SUM(IF(J74:L74&lt;&gt;"",J74:L74*R74:T74,""))*627.51</f>
        <v>-6.3692296375588242</v>
      </c>
      <c r="F74">
        <v>3.44000542743</v>
      </c>
      <c r="G74">
        <f t="shared" si="0"/>
        <v>-9.8092350649888242</v>
      </c>
      <c r="H74" s="12">
        <f t="shared" si="1"/>
        <v>9.8092350649888242</v>
      </c>
      <c r="I74" s="12"/>
      <c r="J74" s="57">
        <f>B38</f>
        <v>-599.63018297799999</v>
      </c>
      <c r="K74" s="57">
        <f>B40</f>
        <v>-599.64033298300001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-74.990814915000001</v>
      </c>
      <c r="D75" t="s">
        <v>161</v>
      </c>
      <c r="E75" s="11" cm="1">
        <f t="array" ref="E75">SUM(IF(J75:L75&lt;&gt;"",J75:L75*R75:T75,""))*627.51</f>
        <v>45.880879342758753</v>
      </c>
      <c r="F75">
        <v>29.4200470629</v>
      </c>
      <c r="G75">
        <f t="shared" si="0"/>
        <v>16.460832279858753</v>
      </c>
      <c r="H75" s="12">
        <f t="shared" si="1"/>
        <v>16.460832279858753</v>
      </c>
      <c r="I75" s="12"/>
      <c r="J75" s="57">
        <f>B39</f>
        <v>-599.71344875700004</v>
      </c>
      <c r="K75" s="57">
        <f>B40</f>
        <v>-599.64033298300001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-75.637288112700006</v>
      </c>
      <c r="D76" t="s">
        <v>162</v>
      </c>
      <c r="E76" s="11" cm="1">
        <f t="array" ref="E76">SUM(IF(J76:L76&lt;&gt;"",J76:L76*R76:T76,""))*627.51</f>
        <v>-13.137131626605711</v>
      </c>
      <c r="F76">
        <v>-2.4400036088999997</v>
      </c>
      <c r="G76">
        <f t="shared" si="0"/>
        <v>-10.697128017705712</v>
      </c>
      <c r="H76" s="12">
        <f t="shared" si="1"/>
        <v>10.697128017705712</v>
      </c>
      <c r="I76" s="12"/>
      <c r="J76" s="57">
        <f>B76</f>
        <v>-75.637288112700006</v>
      </c>
      <c r="K76" s="57">
        <f>B23</f>
        <v>-139.59056726</v>
      </c>
      <c r="L76" s="57">
        <f>B66</f>
        <v>-215.24879070700001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-75.645572345600002</v>
      </c>
      <c r="D77" t="s">
        <v>163</v>
      </c>
      <c r="E77" s="11" cm="1">
        <f t="array" ref="E77">SUM(IF(J77:L77&lt;&gt;"",J77:L77*R77:T77,""))*627.51</f>
        <v>1.5103435905808524</v>
      </c>
      <c r="F77">
        <v>17.660028362729999</v>
      </c>
      <c r="G77">
        <f t="shared" si="0"/>
        <v>-16.149684772149147</v>
      </c>
      <c r="H77" s="12">
        <f t="shared" si="1"/>
        <v>16.149684772149147</v>
      </c>
      <c r="I77" s="12"/>
      <c r="J77" s="57">
        <f>B26</f>
        <v>-115.584662001</v>
      </c>
      <c r="K77" s="57">
        <f>B36</f>
        <v>-99.666535589700004</v>
      </c>
      <c r="L77" s="57">
        <f>B66</f>
        <v>-215.24879070700001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-75.645572345600002</v>
      </c>
      <c r="D78" t="s">
        <v>164</v>
      </c>
      <c r="E78" s="11" cm="1">
        <f t="array" ref="E78">SUM(IF(J78:L78&lt;&gt;"",J78:L78*R78:T78,""))*627.51</f>
        <v>5.9711247433337977</v>
      </c>
      <c r="F78">
        <v>10.96001749635</v>
      </c>
      <c r="G78">
        <f t="shared" si="0"/>
        <v>-4.9888927530162022</v>
      </c>
      <c r="H78" s="12">
        <f t="shared" si="1"/>
        <v>4.9888927530162022</v>
      </c>
      <c r="I78" s="12"/>
      <c r="J78" s="57">
        <f>B65</f>
        <v>-215.25830629199999</v>
      </c>
      <c r="K78" s="57">
        <f>B66</f>
        <v>-215.24879070700001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-342.36784730199997</v>
      </c>
      <c r="D79" t="s">
        <v>165</v>
      </c>
      <c r="E79" s="11" cm="1">
        <f t="array" ref="E79">SUM(IF(J79:L79&lt;&gt;"",J79:L79*R79:T79,""))*627.51</f>
        <v>54.895009036910928</v>
      </c>
      <c r="F79">
        <v>47.200075417949996</v>
      </c>
      <c r="G79">
        <f t="shared" si="0"/>
        <v>7.6949336189609312</v>
      </c>
      <c r="H79" s="12">
        <f t="shared" si="1"/>
        <v>7.6949336189609312</v>
      </c>
      <c r="I79" s="12"/>
      <c r="J79" s="57">
        <f>B64</f>
        <v>-215.336271399</v>
      </c>
      <c r="K79" s="57">
        <f>B66</f>
        <v>-215.24879070700001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-343.00105432100003</v>
      </c>
      <c r="D80" t="s">
        <v>166</v>
      </c>
      <c r="E80" s="11" cm="1">
        <f t="array" ref="E80">SUM(IF(J80:L80&lt;&gt;"",J80:L80*R80:T80,""))*627.51</f>
        <v>10.644473907101579</v>
      </c>
      <c r="F80">
        <v>14.360022926339999</v>
      </c>
      <c r="G80">
        <f t="shared" si="0"/>
        <v>-3.71554901923842</v>
      </c>
      <c r="H80" s="12">
        <f t="shared" si="1"/>
        <v>3.71554901923842</v>
      </c>
      <c r="I80" s="12"/>
      <c r="J80" s="57">
        <f>B60</f>
        <v>-0.50011645770400004</v>
      </c>
      <c r="K80" s="57">
        <f>B69</f>
        <v>-109.39670556199999</v>
      </c>
      <c r="L80" s="57">
        <f>B62</f>
        <v>-109.879858985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-461.14365295499999</v>
      </c>
      <c r="D81" t="s">
        <v>168</v>
      </c>
      <c r="E81" s="11" cm="1">
        <f t="array" ref="E81">SUM(IF(J81:L81&lt;&gt;"",J81:L81*R81:T81,""))*627.51</f>
        <v>13.104480838020901</v>
      </c>
      <c r="F81">
        <v>10.610016891239999</v>
      </c>
      <c r="G81">
        <f t="shared" si="0"/>
        <v>2.4944639467809022</v>
      </c>
      <c r="H81" s="12">
        <f t="shared" si="1"/>
        <v>2.4944639467809022</v>
      </c>
      <c r="I81" s="12"/>
      <c r="J81" s="57">
        <f>B61</f>
        <v>-109.900742287</v>
      </c>
      <c r="K81" s="57">
        <f>B62</f>
        <v>-109.879858985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-76.801061466700006</v>
      </c>
      <c r="D82" t="s">
        <v>169</v>
      </c>
      <c r="E82" s="11" cm="1">
        <f t="array" ref="E82">SUM(IF(J82:L82&lt;&gt;"",J82:L82*R82:T82,""))*627.51</f>
        <v>1.238010528201499</v>
      </c>
      <c r="F82">
        <v>3.1700048172000002</v>
      </c>
      <c r="G82">
        <f t="shared" si="0"/>
        <v>-1.9319942889985011</v>
      </c>
      <c r="H82" s="12">
        <f t="shared" si="1"/>
        <v>1.9319942889985011</v>
      </c>
      <c r="I82" s="12"/>
      <c r="J82" s="57">
        <f>B60</f>
        <v>-0.50011645770400004</v>
      </c>
      <c r="K82" s="57">
        <f>B35</f>
        <v>-113.18063044900001</v>
      </c>
      <c r="L82" s="57">
        <f>B54</f>
        <v>-113.67877401299999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-40.940864859100003</v>
      </c>
      <c r="D83" t="s">
        <v>170</v>
      </c>
      <c r="E83" s="11" cm="1">
        <f t="array" ref="E83">SUM(IF(J83:L83&lt;&gt;"",J83:L83*R83:T83,""))*627.51</f>
        <v>25.485513554669613</v>
      </c>
      <c r="F83">
        <v>22.68003619908</v>
      </c>
      <c r="G83">
        <f t="shared" si="0"/>
        <v>2.8054773555896126</v>
      </c>
      <c r="H83" s="12">
        <f t="shared" si="1"/>
        <v>2.8054773555896126</v>
      </c>
      <c r="I83" s="12"/>
      <c r="J83" s="57">
        <f>B53</f>
        <v>-113.71938772999999</v>
      </c>
      <c r="K83" s="57">
        <f>B54</f>
        <v>-113.67877401299999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-116.096496699</v>
      </c>
      <c r="D84" t="s">
        <v>171</v>
      </c>
      <c r="E84" s="11" cm="1">
        <f t="array" ref="E84">SUM(IF(J84:L84&lt;&gt;"",J84:L84*R84:T84,""))*627.51</f>
        <v>0.35790591584878301</v>
      </c>
      <c r="F84">
        <v>1.7200049099999999</v>
      </c>
      <c r="G84">
        <f t="shared" ref="G84:G89" si="2">E84-F84</f>
        <v>-1.3620989941512169</v>
      </c>
      <c r="H84" s="12">
        <f t="shared" si="1"/>
        <v>1.3620989941512169</v>
      </c>
      <c r="I84" s="12"/>
      <c r="J84" s="57">
        <f>B60</f>
        <v>-0.50011645770400004</v>
      </c>
      <c r="K84" s="57">
        <f>B14</f>
        <v>-78.487695265200003</v>
      </c>
      <c r="L84" s="57">
        <f>B16</f>
        <v>-78.987241363999999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-1.6535298281899999</v>
      </c>
      <c r="D85" t="s">
        <v>172</v>
      </c>
      <c r="E85" s="11" cm="1">
        <f t="array" ref="E85">SUM(IF(J85:L85&lt;&gt;"",J85:L85*R85:T85,""))*627.51</f>
        <v>47.544913310034111</v>
      </c>
      <c r="F85">
        <v>41.750066354099999</v>
      </c>
      <c r="G85">
        <f t="shared" si="2"/>
        <v>5.794846955934112</v>
      </c>
      <c r="H85" s="12">
        <f t="shared" ref="H85:H89" si="3">ABS(G85)</f>
        <v>5.794846955934112</v>
      </c>
      <c r="I85" s="12"/>
      <c r="J85" s="57">
        <f>B15</f>
        <v>-79.063008942699994</v>
      </c>
      <c r="K85" s="57">
        <f>B16</f>
        <v>-78.987241363999999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-132.12138583500001</v>
      </c>
      <c r="D86" t="s">
        <v>173</v>
      </c>
      <c r="E86" s="11" cm="1">
        <f t="array" ref="E86">SUM(IF(J86:L86&lt;&gt;"",J86:L86*R86:T86,""))*627.51</f>
        <v>3.2778616752608647</v>
      </c>
      <c r="F86">
        <v>6.85001085678</v>
      </c>
      <c r="G86">
        <f t="shared" si="2"/>
        <v>-3.5721491815191353</v>
      </c>
      <c r="H86" s="12">
        <f t="shared" si="3"/>
        <v>3.5721491815191353</v>
      </c>
      <c r="I86" s="12"/>
      <c r="J86" s="57">
        <f>B25</f>
        <v>-39.787580051500001</v>
      </c>
      <c r="K86" s="57">
        <f>B14</f>
        <v>-78.487695265200003</v>
      </c>
      <c r="L86" s="57">
        <f>B20</f>
        <v>-118.270051716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-500.44003668200003</v>
      </c>
      <c r="D87" t="s">
        <v>174</v>
      </c>
      <c r="E87" s="11" cm="1">
        <f t="array" ref="E87">SUM(IF(J87:L87&lt;&gt;"",J87:L87*R87:T87,""))*627.51</f>
        <v>39.372382018325993</v>
      </c>
      <c r="F87">
        <v>32.970052483289997</v>
      </c>
      <c r="G87">
        <f t="shared" si="2"/>
        <v>6.4023295350359959</v>
      </c>
      <c r="H87" s="12">
        <f t="shared" si="3"/>
        <v>6.4023295350359959</v>
      </c>
      <c r="I87" s="12"/>
      <c r="J87" s="57">
        <f>B19</f>
        <v>-118.33279554800001</v>
      </c>
      <c r="K87" s="57">
        <f>B20</f>
        <v>-118.270051716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-155.369747488</v>
      </c>
      <c r="D88" t="s">
        <v>175</v>
      </c>
      <c r="E88" s="11" cm="1">
        <f t="array" ref="E88">SUM(IF(J88:L88&lt;&gt;"",J88:L88*R88:T88,""))*627.51</f>
        <v>50.204714407377324</v>
      </c>
      <c r="F88">
        <v>48.070076617289999</v>
      </c>
      <c r="G88">
        <f t="shared" si="2"/>
        <v>2.134637790087325</v>
      </c>
      <c r="H88" s="12">
        <f t="shared" si="3"/>
        <v>2.134637790087325</v>
      </c>
      <c r="I88" s="12"/>
      <c r="J88" s="57">
        <f>B51</f>
        <v>-93.306704407200002</v>
      </c>
      <c r="K88" s="57">
        <f>B52</f>
        <v>-93.226698169200006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-100.79266619000001</v>
      </c>
      <c r="D89" t="s">
        <v>176</v>
      </c>
      <c r="E89" s="11" cm="1">
        <f t="array" ref="E89">SUM(IF(J89:L89&lt;&gt;"",J89:L89*R89:T89,""))*627.51</f>
        <v>34.812180189182996</v>
      </c>
      <c r="F89">
        <v>32.820052492889999</v>
      </c>
      <c r="G89">
        <f t="shared" si="2"/>
        <v>1.9921276962929966</v>
      </c>
      <c r="H89" s="12">
        <f t="shared" si="3"/>
        <v>1.9921276962929966</v>
      </c>
      <c r="I89" s="12"/>
      <c r="J89" s="57">
        <f>B63</f>
        <v>-93.282174863099996</v>
      </c>
      <c r="K89" s="57">
        <f>B52</f>
        <v>-93.226698169200006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-115.429671203</v>
      </c>
    </row>
    <row r="91" spans="1:20" ht="18" x14ac:dyDescent="0.2">
      <c r="A91" s="43" t="s">
        <v>98</v>
      </c>
      <c r="B91" s="5">
        <v>-343.49773812500001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-76.133909792500006</v>
      </c>
      <c r="D92" t="s">
        <v>30</v>
      </c>
      <c r="E92" s="61">
        <f>INDEX($B$14:$B$99,MATCH(D92,$A$14:$A$99,0))</f>
        <v>-78.987241363999999</v>
      </c>
      <c r="G92">
        <v>1.261E-3</v>
      </c>
      <c r="H92" s="11">
        <v>2.6367000000000002E-2</v>
      </c>
    </row>
    <row r="93" spans="1:20" x14ac:dyDescent="0.2">
      <c r="A93" s="43" t="s">
        <v>100</v>
      </c>
      <c r="B93" s="5">
        <v>-399.73729680899999</v>
      </c>
      <c r="D93" t="s">
        <v>34</v>
      </c>
      <c r="E93" s="61">
        <f t="shared" ref="E93:E125" si="4">INDEX($B$14:$B$99,MATCH(D93,$A$14:$A$99,0))</f>
        <v>-118.270051716</v>
      </c>
      <c r="G93">
        <v>1.356E-3</v>
      </c>
      <c r="H93" s="11">
        <v>2.5787999999999998E-2</v>
      </c>
    </row>
    <row r="94" spans="1:20" x14ac:dyDescent="0.2">
      <c r="A94" s="43" t="s">
        <v>101</v>
      </c>
      <c r="B94" s="5">
        <v>-535.62254568699996</v>
      </c>
      <c r="D94" t="s">
        <v>27</v>
      </c>
      <c r="E94" s="61">
        <f t="shared" si="4"/>
        <v>-599.48508511299997</v>
      </c>
      <c r="G94">
        <v>2.98E-3</v>
      </c>
      <c r="H94" s="11">
        <v>2.4840000000000001E-2</v>
      </c>
    </row>
    <row r="95" spans="1:20" x14ac:dyDescent="0.2">
      <c r="A95" s="43" t="s">
        <v>102</v>
      </c>
      <c r="B95" s="5">
        <v>-95.588156638399994</v>
      </c>
      <c r="D95" t="s">
        <v>43</v>
      </c>
      <c r="E95" s="61">
        <f t="shared" si="4"/>
        <v>-960.02337152200005</v>
      </c>
      <c r="G95">
        <v>8.4599999999999996E-4</v>
      </c>
      <c r="H95" s="11">
        <v>1.0326999999999999E-2</v>
      </c>
    </row>
    <row r="96" spans="1:20" x14ac:dyDescent="0.2">
      <c r="A96" s="43" t="s">
        <v>103</v>
      </c>
      <c r="B96" s="5">
        <v>-134.86069342600001</v>
      </c>
      <c r="D96" t="s">
        <v>52</v>
      </c>
      <c r="E96" s="61">
        <f t="shared" si="4"/>
        <v>-599.64033298300001</v>
      </c>
      <c r="G96">
        <v>2.9750000000000002E-3</v>
      </c>
      <c r="H96" s="11">
        <v>8.3400000000000002E-3</v>
      </c>
    </row>
    <row r="97" spans="1:8" x14ac:dyDescent="0.2">
      <c r="A97" s="43" t="s">
        <v>104</v>
      </c>
      <c r="B97" s="5">
        <v>-135.521861785</v>
      </c>
      <c r="D97" t="s">
        <v>54</v>
      </c>
      <c r="E97" s="61">
        <f t="shared" si="4"/>
        <v>-239.281248664</v>
      </c>
      <c r="G97">
        <v>3.4949999999999998E-3</v>
      </c>
      <c r="H97" s="11">
        <v>2.2356999999999998E-2</v>
      </c>
    </row>
    <row r="98" spans="1:8" x14ac:dyDescent="0.2">
      <c r="A98" s="43" t="s">
        <v>105</v>
      </c>
      <c r="B98" s="5">
        <v>-96.249315202700004</v>
      </c>
      <c r="D98" t="s">
        <v>59</v>
      </c>
      <c r="E98" s="61">
        <f t="shared" si="4"/>
        <v>-461.11841356100001</v>
      </c>
      <c r="G98">
        <v>8.4400000000000002E-4</v>
      </c>
      <c r="H98" s="11">
        <v>4.7980000000000002E-3</v>
      </c>
    </row>
    <row r="99" spans="1:8" x14ac:dyDescent="0.2">
      <c r="A99" s="43" t="s">
        <v>106</v>
      </c>
      <c r="B99" s="5">
        <v>-195.015023856</v>
      </c>
      <c r="D99" t="s">
        <v>63</v>
      </c>
      <c r="E99" s="61">
        <f t="shared" si="4"/>
        <v>-93.226698169200006</v>
      </c>
      <c r="G99">
        <v>9.5700000000000004E-3</v>
      </c>
      <c r="H99" s="11">
        <v>1.0885000000000001E-2</v>
      </c>
    </row>
    <row r="100" spans="1:8" x14ac:dyDescent="0.2">
      <c r="D100" t="s">
        <v>65</v>
      </c>
      <c r="E100" s="61">
        <f t="shared" si="4"/>
        <v>-113.67877401299999</v>
      </c>
      <c r="G100">
        <v>3.6870000000000002E-3</v>
      </c>
      <c r="H100" s="11">
        <v>4.5110999999999998E-2</v>
      </c>
    </row>
    <row r="101" spans="1:8" x14ac:dyDescent="0.2">
      <c r="D101" t="s">
        <v>25</v>
      </c>
      <c r="E101" s="61">
        <f t="shared" si="4"/>
        <v>-199.805229129</v>
      </c>
      <c r="G101">
        <v>1.4441000000000001E-2</v>
      </c>
      <c r="H101" s="11">
        <v>2.5770999999999999E-2</v>
      </c>
    </row>
    <row r="102" spans="1:8" x14ac:dyDescent="0.2">
      <c r="D102" t="s">
        <v>66</v>
      </c>
      <c r="E102" s="61">
        <f t="shared" si="4"/>
        <v>-140.03557158800001</v>
      </c>
      <c r="G102">
        <v>1.253E-3</v>
      </c>
      <c r="H102" s="11">
        <v>1.1629E-2</v>
      </c>
    </row>
    <row r="103" spans="1:8" x14ac:dyDescent="0.2">
      <c r="D103" t="s">
        <v>67</v>
      </c>
      <c r="E103" s="61">
        <f t="shared" si="4"/>
        <v>-100.763377393</v>
      </c>
      <c r="G103">
        <v>1.0194999999999999E-2</v>
      </c>
      <c r="H103" s="11">
        <v>3.3066999999999999E-2</v>
      </c>
    </row>
    <row r="104" spans="1:8" x14ac:dyDescent="0.2">
      <c r="D104" t="s">
        <v>71</v>
      </c>
      <c r="E104" s="61">
        <f t="shared" si="4"/>
        <v>-109.879858985</v>
      </c>
      <c r="G104">
        <v>5.7920000000000003E-3</v>
      </c>
      <c r="H104" s="11">
        <v>4.4279999999999996E-3</v>
      </c>
    </row>
    <row r="105" spans="1:8" x14ac:dyDescent="0.2">
      <c r="D105" t="s">
        <v>75</v>
      </c>
      <c r="E105" s="61">
        <f t="shared" si="4"/>
        <v>-215.24879070700001</v>
      </c>
      <c r="G105">
        <v>3.31E-3</v>
      </c>
      <c r="H105" s="11">
        <v>3.6403999999999999E-2</v>
      </c>
    </row>
    <row r="106" spans="1:8" x14ac:dyDescent="0.2">
      <c r="D106" t="s">
        <v>80</v>
      </c>
      <c r="E106" s="61">
        <f t="shared" si="4"/>
        <v>-184.92429726899999</v>
      </c>
      <c r="G106">
        <v>7.0899999999999999E-3</v>
      </c>
      <c r="H106" s="11">
        <v>1.7208999999999999E-2</v>
      </c>
    </row>
    <row r="107" spans="1:8" x14ac:dyDescent="0.2">
      <c r="D107" t="s">
        <v>89</v>
      </c>
      <c r="E107" s="61">
        <f t="shared" si="4"/>
        <v>-461.14365295499999</v>
      </c>
      <c r="G107">
        <v>9.8160000000000001E-3</v>
      </c>
      <c r="H107" s="11">
        <v>1.8121000000000002E-2</v>
      </c>
    </row>
    <row r="108" spans="1:8" x14ac:dyDescent="0.2">
      <c r="D108" t="s">
        <v>23</v>
      </c>
      <c r="E108" s="61">
        <f t="shared" si="4"/>
        <v>-76.801061466700006</v>
      </c>
      <c r="G108">
        <v>2.516E-3</v>
      </c>
      <c r="H108" s="11">
        <v>3.4797000000000002E-2</v>
      </c>
    </row>
    <row r="109" spans="1:8" x14ac:dyDescent="0.2">
      <c r="D109" t="s">
        <v>90</v>
      </c>
      <c r="E109" s="61">
        <f t="shared" si="4"/>
        <v>-40.940864859100003</v>
      </c>
      <c r="G109">
        <v>1.09E-3</v>
      </c>
      <c r="H109" s="11">
        <v>8.6960000000000006E-3</v>
      </c>
    </row>
    <row r="110" spans="1:8" x14ac:dyDescent="0.2">
      <c r="D110" t="s">
        <v>91</v>
      </c>
      <c r="E110" s="61">
        <f t="shared" si="4"/>
        <v>-116.096496699</v>
      </c>
      <c r="G110">
        <v>2.0240000000000002E-3</v>
      </c>
      <c r="H110" s="11">
        <v>4.3629000000000001E-2</v>
      </c>
    </row>
    <row r="111" spans="1:8" x14ac:dyDescent="0.2">
      <c r="D111" t="s">
        <v>92</v>
      </c>
      <c r="E111" s="61">
        <f t="shared" si="4"/>
        <v>-1.6535298281899999</v>
      </c>
      <c r="G111">
        <v>2.6200000000000003E-4</v>
      </c>
      <c r="H111" s="11">
        <v>1.2099999999999999E-3</v>
      </c>
    </row>
    <row r="112" spans="1:8" x14ac:dyDescent="0.2">
      <c r="D112" t="s">
        <v>93</v>
      </c>
      <c r="E112" s="61">
        <f t="shared" si="4"/>
        <v>-132.12138583500001</v>
      </c>
      <c r="G112">
        <v>1.7260000000000001E-3</v>
      </c>
      <c r="H112" s="11">
        <v>4.7708E-2</v>
      </c>
    </row>
    <row r="113" spans="4:8" x14ac:dyDescent="0.2">
      <c r="D113" t="s">
        <v>94</v>
      </c>
      <c r="E113" s="61">
        <f t="shared" si="4"/>
        <v>-500.44003668200003</v>
      </c>
      <c r="G113">
        <v>1.874E-3</v>
      </c>
      <c r="H113" s="11">
        <v>1.2009000000000001E-2</v>
      </c>
    </row>
    <row r="114" spans="4:8" x14ac:dyDescent="0.2">
      <c r="D114" t="s">
        <v>95</v>
      </c>
      <c r="E114" s="61">
        <f t="shared" si="4"/>
        <v>-155.369747488</v>
      </c>
      <c r="G114">
        <v>1.341E-3</v>
      </c>
      <c r="H114" s="11">
        <v>5.3810999999999998E-2</v>
      </c>
    </row>
    <row r="115" spans="4:8" x14ac:dyDescent="0.2">
      <c r="D115" t="s">
        <v>96</v>
      </c>
      <c r="E115" s="61">
        <f t="shared" si="4"/>
        <v>-100.79266619000001</v>
      </c>
      <c r="G115">
        <v>1.745E-3</v>
      </c>
      <c r="H115" s="11">
        <v>2.9007999999999999E-2</v>
      </c>
    </row>
    <row r="116" spans="4:8" x14ac:dyDescent="0.2">
      <c r="D116" t="s">
        <v>97</v>
      </c>
      <c r="E116" s="61">
        <f t="shared" si="4"/>
        <v>-115.429671203</v>
      </c>
      <c r="G116">
        <v>2.0170000000000001E-3</v>
      </c>
      <c r="H116" s="11">
        <v>1.7312999999999999E-2</v>
      </c>
    </row>
    <row r="117" spans="4:8" x14ac:dyDescent="0.2">
      <c r="D117" t="s">
        <v>98</v>
      </c>
      <c r="E117" s="61">
        <f t="shared" si="4"/>
        <v>-343.49773812500001</v>
      </c>
      <c r="G117">
        <v>1.114E-3</v>
      </c>
      <c r="H117" s="11">
        <v>3.9239000000000003E-2</v>
      </c>
    </row>
    <row r="118" spans="4:8" x14ac:dyDescent="0.2">
      <c r="D118" t="s">
        <v>99</v>
      </c>
      <c r="E118" s="61">
        <f t="shared" si="4"/>
        <v>-76.133909792500006</v>
      </c>
      <c r="G118">
        <v>1.9740000000000001E-3</v>
      </c>
      <c r="H118" s="11">
        <v>2.5819999999999999E-2</v>
      </c>
    </row>
    <row r="119" spans="4:8" x14ac:dyDescent="0.2">
      <c r="D119" t="s">
        <v>100</v>
      </c>
      <c r="E119" s="61">
        <f t="shared" si="4"/>
        <v>-399.73729680899999</v>
      </c>
      <c r="G119">
        <v>1.8500000000000001E-3</v>
      </c>
      <c r="H119" s="11">
        <v>2.4131E-2</v>
      </c>
    </row>
    <row r="120" spans="4:8" x14ac:dyDescent="0.2">
      <c r="D120" t="s">
        <v>101</v>
      </c>
      <c r="E120" s="61">
        <f t="shared" si="4"/>
        <v>-535.62254568699996</v>
      </c>
      <c r="G120">
        <v>1.9589999999999998E-3</v>
      </c>
      <c r="H120" s="11">
        <v>9.5510000000000005E-3</v>
      </c>
    </row>
    <row r="121" spans="4:8" x14ac:dyDescent="0.2">
      <c r="D121" t="s">
        <v>102</v>
      </c>
      <c r="E121" s="61">
        <f t="shared" si="4"/>
        <v>-95.588156638399994</v>
      </c>
      <c r="G121">
        <v>1.516E-3</v>
      </c>
      <c r="H121" s="11">
        <v>3.7310999999999997E-2</v>
      </c>
    </row>
    <row r="122" spans="4:8" x14ac:dyDescent="0.2">
      <c r="D122" t="s">
        <v>103</v>
      </c>
      <c r="E122" s="61">
        <f t="shared" si="4"/>
        <v>-134.86069342600001</v>
      </c>
      <c r="G122">
        <v>2.48E-3</v>
      </c>
      <c r="H122" s="11">
        <v>3.5267E-2</v>
      </c>
    </row>
    <row r="123" spans="4:8" x14ac:dyDescent="0.2">
      <c r="D123" t="s">
        <v>104</v>
      </c>
      <c r="E123" s="61">
        <f t="shared" si="4"/>
        <v>-135.521861785</v>
      </c>
      <c r="G123">
        <v>1.059E-3</v>
      </c>
      <c r="H123" s="11">
        <v>2.6064E-2</v>
      </c>
    </row>
    <row r="124" spans="4:8" x14ac:dyDescent="0.2">
      <c r="D124" t="s">
        <v>105</v>
      </c>
      <c r="E124" s="61">
        <f t="shared" si="4"/>
        <v>-96.249315202700004</v>
      </c>
      <c r="G124">
        <v>1.1670000000000001E-3</v>
      </c>
      <c r="H124" s="11">
        <v>3.6285999999999999E-2</v>
      </c>
    </row>
    <row r="125" spans="4:8" x14ac:dyDescent="0.2">
      <c r="D125" t="s">
        <v>106</v>
      </c>
      <c r="E125" s="61">
        <f t="shared" si="4"/>
        <v>-195.015023856</v>
      </c>
      <c r="G125">
        <v>1.395E-3</v>
      </c>
      <c r="H125" s="11">
        <v>5.6730000000000001E-3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6BC4-A413-F146-9088-F99D74B47CF3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A10" sqref="A10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4.13</v>
      </c>
      <c r="C5" s="48" cm="1">
        <f t="array" ref="C5">ROUND((AVERAGE(IF(ISNUMBER(G14:G89),G14:G89,""))),2)</f>
        <v>-0.46</v>
      </c>
      <c r="D5" s="49" cm="1">
        <f t="array" ref="D5">ROUND((SQRT(AVERAGE(IF(ISNUMBER(G14:G89),G14:G89^2,"")))),2)</f>
        <v>5.91</v>
      </c>
      <c r="E5" s="48" cm="1">
        <f t="array" ref="E5">ROUND((MAX(IF(ISNUMBER(G14:G89),ABS(G14:G89),""))),2)</f>
        <v>22.02</v>
      </c>
      <c r="F5" s="49">
        <f t="array" ref="F5">ROUND((MIN(IF(ISNUMBER(G14:G89),ABS(G14:G89),""))),2)</f>
        <v>0.06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2.88</v>
      </c>
      <c r="C6" s="50" cm="1">
        <f t="array" ref="C6">ROUND((AVERAGE(IF(ISNUMBER(G14:G51),G14:G51,""))),2)</f>
        <v>-0.17</v>
      </c>
      <c r="D6" s="51" cm="1">
        <f t="array" ref="D6">ROUND((SQRT(AVERAGE(IF(ISNUMBER(G14:G51),G14:G51^2,"")))),2)</f>
        <v>3.58</v>
      </c>
      <c r="E6" s="50" cm="1">
        <f t="array" ref="E6">ROUND((MAX(IF(ISNUMBER(G14:G51),ABS(G14:G51),""))),2)</f>
        <v>11.51</v>
      </c>
      <c r="F6" s="52">
        <f t="array" ref="F6">ROUND((MIN(IF(ISNUMBER(G14:G51),ABS(G14:G51),""))),2)</f>
        <v>0.06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5.39</v>
      </c>
      <c r="C7" s="53" cm="1">
        <f t="array" ref="C7">ROUND((AVERAGE(IF(ISNUMBER(G52:G89),G52:G89,""))),2)</f>
        <v>-0.75</v>
      </c>
      <c r="D7" s="54" cm="1">
        <f t="array" ref="D7">ROUND((SQRT(AVERAGE(IF(ISNUMBER(G52:G89),G52:G89^2,"")))),2)</f>
        <v>7.56</v>
      </c>
      <c r="E7" s="53" cm="1">
        <f t="array" ref="E7">ROUND((MAX(IF(ISNUMBER(G52:G89),ABS(G52:G89),""))),2)</f>
        <v>22.02</v>
      </c>
      <c r="F7" s="55">
        <f t="array" ref="F7">ROUND((MIN(IF(ISNUMBER(G52:G89),ABS(G52:G89),""))),2)</f>
        <v>0.28000000000000003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198</v>
      </c>
      <c r="C10" s="26">
        <f>B5</f>
        <v>4.13</v>
      </c>
      <c r="D10" s="26">
        <f>H14</f>
        <v>2.7657800978516489</v>
      </c>
      <c r="E10" s="26">
        <f>H23</f>
        <v>1.5609647633010777</v>
      </c>
      <c r="F10" s="26">
        <f>H24</f>
        <v>3.7500315747429158</v>
      </c>
      <c r="G10" s="12">
        <f>H25</f>
        <v>1.5750037270014783</v>
      </c>
      <c r="H10" s="26">
        <f>H26</f>
        <v>3.8831644728856523</v>
      </c>
      <c r="I10" s="26"/>
      <c r="J10" s="26">
        <f>H27</f>
        <v>3.4180829263151029</v>
      </c>
      <c r="K10" s="26">
        <f>H28</f>
        <v>4.4866149864397329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-78.494274320399995</v>
      </c>
      <c r="D14" t="s">
        <v>107</v>
      </c>
      <c r="E14" s="11" cm="1">
        <f t="array" ref="E14">SUM(IF(J14:L14&lt;&gt;"",J14:L14*R14:T14,""))*627.51</f>
        <v>2.9342289499983512</v>
      </c>
      <c r="F14">
        <v>5.7000090478500001</v>
      </c>
      <c r="G14">
        <f t="shared" ref="G14:G83" si="0">E14-F14</f>
        <v>-2.7657800978516489</v>
      </c>
      <c r="H14" s="12">
        <f>ABS(G14)</f>
        <v>2.7657800978516489</v>
      </c>
      <c r="I14" s="56"/>
      <c r="J14" s="57">
        <f>B68</f>
        <v>-0.50078855055399996</v>
      </c>
      <c r="K14" s="57">
        <f>B50</f>
        <v>-460.66342723399998</v>
      </c>
      <c r="L14" s="57">
        <f>B81</f>
        <v>-461.15953979699998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-79.072159631100007</v>
      </c>
      <c r="D15" t="s">
        <v>118</v>
      </c>
      <c r="E15" s="11" cm="1">
        <f t="array" ref="E15">SUM(IF(J15:L15&lt;&gt;"",J15:L15*R15:T15,""))*627.51</f>
        <v>8.3492864134247373</v>
      </c>
      <c r="F15">
        <v>7.8600126746700001</v>
      </c>
      <c r="G15">
        <f t="shared" si="0"/>
        <v>0.48927373875473723</v>
      </c>
      <c r="H15" s="12">
        <f t="shared" ref="H15:H84" si="1">ABS(G15)</f>
        <v>0.48927373875473723</v>
      </c>
      <c r="I15" s="12"/>
      <c r="J15" s="57">
        <f>B45</f>
        <v>-1.1658503086800001</v>
      </c>
      <c r="K15" s="57">
        <f>B34</f>
        <v>-460.00699491199998</v>
      </c>
      <c r="L15" s="57">
        <f>B81</f>
        <v>-461.15953979699998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-78.994407294499993</v>
      </c>
      <c r="D16" t="s">
        <v>129</v>
      </c>
      <c r="E16" s="11" cm="1">
        <f t="array" ref="E16">SUM(IF(J16:L16&lt;&gt;"",J16:L16*R16:T16,""))*627.51</f>
        <v>7.8709328421516522</v>
      </c>
      <c r="F16">
        <v>4.9000078440300001</v>
      </c>
      <c r="G16">
        <f t="shared" si="0"/>
        <v>2.9709249981216521</v>
      </c>
      <c r="H16" s="12">
        <f t="shared" si="1"/>
        <v>2.9709249981216521</v>
      </c>
      <c r="I16" s="12"/>
      <c r="J16" s="57">
        <f>B78</f>
        <v>-75.648580641199999</v>
      </c>
      <c r="K16" s="57">
        <f>B45</f>
        <v>-1.1658503086800001</v>
      </c>
      <c r="L16" s="57">
        <f>B82</f>
        <v>-76.801887830499993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-79.072169785300005</v>
      </c>
      <c r="D17" t="s">
        <v>139</v>
      </c>
      <c r="E17" s="11" cm="1">
        <f t="array" ref="E17">SUM(IF(J17:L17&lt;&gt;"",J17:L17*R17:T17,""))*627.51</f>
        <v>17.215018071192414</v>
      </c>
      <c r="F17">
        <v>21.200033783759999</v>
      </c>
      <c r="G17">
        <f t="shared" si="0"/>
        <v>-3.9850157125675842</v>
      </c>
      <c r="H17" s="12">
        <f t="shared" si="1"/>
        <v>3.9850157125675842</v>
      </c>
      <c r="I17" s="12"/>
      <c r="J17" s="57">
        <f>B46</f>
        <v>-76.328533134500006</v>
      </c>
      <c r="K17" s="57">
        <f>B68</f>
        <v>-0.50078855055399996</v>
      </c>
      <c r="L17" s="57">
        <f>B82</f>
        <v>-76.801887830499993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-79.742158282899993</v>
      </c>
      <c r="D18" t="s">
        <v>140</v>
      </c>
      <c r="E18" s="11" cm="1">
        <f t="array" ref="E18">SUM(IF(J18:L18&lt;&gt;"",J18:L18*R18:T18,""))*627.51</f>
        <v>8.3633391233811114</v>
      </c>
      <c r="F18">
        <v>12.10001930592</v>
      </c>
      <c r="G18">
        <f t="shared" si="0"/>
        <v>-3.7366801825388887</v>
      </c>
      <c r="H18" s="12">
        <f t="shared" si="1"/>
        <v>3.7366801825388887</v>
      </c>
      <c r="I18" s="12"/>
      <c r="J18" s="57">
        <f>B27</f>
        <v>-39.792861676699999</v>
      </c>
      <c r="K18" s="57">
        <f>B45</f>
        <v>-1.1658503086800001</v>
      </c>
      <c r="L18" s="57">
        <f>B83</f>
        <v>-40.945384167299999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-118.346057171</v>
      </c>
      <c r="D19" t="s">
        <v>141</v>
      </c>
      <c r="E19" s="11" cm="1">
        <f t="array" ref="E19">SUM(IF(J19:L19&lt;&gt;"",J19:L19*R19:T19,""))*627.51</f>
        <v>15.609538128752106</v>
      </c>
      <c r="F19">
        <v>15.3000241212</v>
      </c>
      <c r="G19">
        <f t="shared" si="0"/>
        <v>0.30951400755210656</v>
      </c>
      <c r="H19" s="12">
        <f t="shared" si="1"/>
        <v>0.30951400755210656</v>
      </c>
      <c r="I19" s="12"/>
      <c r="J19" s="57">
        <f>B28</f>
        <v>-40.469470978300002</v>
      </c>
      <c r="K19" s="57">
        <f>B68</f>
        <v>-0.50078855055399996</v>
      </c>
      <c r="L19" s="57">
        <f>B83</f>
        <v>-40.945384167299999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-118.281239802</v>
      </c>
      <c r="D20" t="s">
        <v>142</v>
      </c>
      <c r="E20" s="11" cm="1">
        <f t="array" ref="E20">SUM(IF(J20:L20&lt;&gt;"",J20:L20*R20:T20,""))*627.51</f>
        <v>10.648049331068643</v>
      </c>
      <c r="F20">
        <v>6.50001025167</v>
      </c>
      <c r="G20">
        <f t="shared" si="0"/>
        <v>4.148039079398643</v>
      </c>
      <c r="H20" s="12">
        <f t="shared" si="1"/>
        <v>4.148039079398643</v>
      </c>
      <c r="I20" s="12"/>
      <c r="J20" s="57">
        <f>B78</f>
        <v>-75.648580641199999</v>
      </c>
      <c r="K20" s="57">
        <f>B28</f>
        <v>-40.469470978300002</v>
      </c>
      <c r="L20" s="57">
        <f>B84</f>
        <v>-116.101082887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-195.09192443000001</v>
      </c>
      <c r="D21" t="s">
        <v>143</v>
      </c>
      <c r="E21" s="11" cm="1">
        <f t="array" ref="E21">SUM(IF(J21:L21&lt;&gt;"",J21:L21*R21:T21,""))*627.51</f>
        <v>12.74593555474287</v>
      </c>
      <c r="F21">
        <v>19.60003137612</v>
      </c>
      <c r="G21">
        <f t="shared" si="0"/>
        <v>-6.8540958213771308</v>
      </c>
      <c r="H21" s="12">
        <f t="shared" si="1"/>
        <v>6.8540958213771308</v>
      </c>
      <c r="I21" s="12"/>
      <c r="J21" s="57">
        <f>B46</f>
        <v>-76.328533134500006</v>
      </c>
      <c r="K21" s="57">
        <f>B27</f>
        <v>-39.792861676699999</v>
      </c>
      <c r="L21" s="57">
        <f>B84</f>
        <v>-116.101082887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-499.93452724999997</v>
      </c>
      <c r="D22" t="s">
        <v>144</v>
      </c>
      <c r="E22" s="11" cm="1">
        <f t="array" ref="E22">SUM(IF(J22:L22&lt;&gt;"",J22:L22*R22:T22,""))*627.51</f>
        <v>8.039050310048923</v>
      </c>
      <c r="F22">
        <v>9.6000150733500007</v>
      </c>
      <c r="G22">
        <f t="shared" si="0"/>
        <v>-1.5609647633010777</v>
      </c>
      <c r="H22" s="12">
        <f t="shared" si="1"/>
        <v>1.5609647633010777</v>
      </c>
      <c r="I22" s="12"/>
      <c r="J22" s="57">
        <f>B68</f>
        <v>-0.50078855055399996</v>
      </c>
      <c r="K22" s="57">
        <f>B45</f>
        <v>-1.1658503086800001</v>
      </c>
      <c r="L22" s="57">
        <f>B85</f>
        <v>-1.65382782784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-139.596076684</v>
      </c>
      <c r="D23" t="s">
        <v>108</v>
      </c>
      <c r="E23" s="11" cm="1">
        <f t="array" ref="E23">SUM(IF(J23:L23&lt;&gt;"",J23:L23*R23:T23,""))*627.51</f>
        <v>8.039050310048923</v>
      </c>
      <c r="F23">
        <v>9.6000150733500007</v>
      </c>
      <c r="G23">
        <f t="shared" si="0"/>
        <v>-1.5609647633010777</v>
      </c>
      <c r="H23" s="12">
        <f t="shared" si="1"/>
        <v>1.5609647633010777</v>
      </c>
      <c r="I23" s="12"/>
      <c r="J23" s="57">
        <f>B68</f>
        <v>-0.50078855055399996</v>
      </c>
      <c r="K23" s="57">
        <f>B45</f>
        <v>-1.1658503086800001</v>
      </c>
      <c r="L23" s="57">
        <f>B85</f>
        <v>-1.65382782784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-599.50128724299998</v>
      </c>
      <c r="D24" t="s">
        <v>109</v>
      </c>
      <c r="E24" s="11" cm="1">
        <f t="array" ref="E24">SUM(IF(J24:L24&lt;&gt;"",J24:L24*R24:T24,""))*627.51</f>
        <v>6.7500364028229161</v>
      </c>
      <c r="F24">
        <v>3.0000048280800002</v>
      </c>
      <c r="G24">
        <f t="shared" si="0"/>
        <v>3.7500315747429158</v>
      </c>
      <c r="H24" s="12">
        <f t="shared" si="1"/>
        <v>3.7500315747429158</v>
      </c>
      <c r="I24" s="12"/>
      <c r="J24" s="57">
        <f>B78</f>
        <v>-75.648580641199999</v>
      </c>
      <c r="K24" s="57">
        <f>B74</f>
        <v>-56.484329990500001</v>
      </c>
      <c r="L24" s="57">
        <f>B86</f>
        <v>-132.12215377300001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-39.792861676699999</v>
      </c>
      <c r="D25" t="s">
        <v>110</v>
      </c>
      <c r="E25" s="11" cm="1">
        <f t="array" ref="E25">SUM(IF(J25:L25&lt;&gt;"",J25:L25*R25:T25,""))*627.51</f>
        <v>11.125016795538523</v>
      </c>
      <c r="F25">
        <v>12.700020522540001</v>
      </c>
      <c r="G25">
        <f t="shared" si="0"/>
        <v>-1.5750037270014783</v>
      </c>
      <c r="H25" s="12">
        <f t="shared" si="1"/>
        <v>1.5750037270014783</v>
      </c>
      <c r="I25" s="12"/>
      <c r="J25" s="57">
        <f>B46</f>
        <v>-76.328533134500006</v>
      </c>
      <c r="K25" s="57">
        <f>B73</f>
        <v>-55.811349466400003</v>
      </c>
      <c r="L25" s="57">
        <f>B86</f>
        <v>-132.12215377300001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-115.590074859</v>
      </c>
      <c r="D26" t="s">
        <v>111</v>
      </c>
      <c r="E26" s="11" cm="1">
        <f t="array" ref="E26">SUM(IF(J26:L26&lt;&gt;"",J26:L26*R26:T26,""))*627.51</f>
        <v>-2.1831620716456523</v>
      </c>
      <c r="F26">
        <v>1.7000024012399999</v>
      </c>
      <c r="G26">
        <f t="shared" si="0"/>
        <v>-3.8831644728856523</v>
      </c>
      <c r="H26" s="12">
        <f t="shared" si="1"/>
        <v>3.8831644728856523</v>
      </c>
      <c r="I26" s="12"/>
      <c r="J26" s="57">
        <f>B50</f>
        <v>-460.66342723399998</v>
      </c>
      <c r="K26" s="57">
        <f>B27</f>
        <v>-39.792861676699999</v>
      </c>
      <c r="L26" s="57">
        <f>B87</f>
        <v>-500.45976799800002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-39.792861676699999</v>
      </c>
      <c r="D27" t="s">
        <v>112</v>
      </c>
      <c r="E27" s="11" cm="1">
        <f t="array" ref="E27">SUM(IF(J27:L27&lt;&gt;"",J27:L27*R27:T27,""))*627.51</f>
        <v>10.478094397165103</v>
      </c>
      <c r="F27">
        <v>7.0600114708500001</v>
      </c>
      <c r="G27">
        <f t="shared" si="0"/>
        <v>3.4180829263151029</v>
      </c>
      <c r="H27" s="12">
        <f t="shared" si="1"/>
        <v>3.4180829263151029</v>
      </c>
      <c r="I27" s="12"/>
      <c r="J27" s="57">
        <f>B34</f>
        <v>-460.00699491199998</v>
      </c>
      <c r="K27" s="57">
        <f>B28</f>
        <v>-40.469470978300002</v>
      </c>
      <c r="L27" s="57">
        <f>B87</f>
        <v>-500.45976799800002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-40.469470978300002</v>
      </c>
      <c r="D28" t="s">
        <v>113</v>
      </c>
      <c r="E28" s="11" cm="1">
        <f t="array" ref="E28">SUM(IF(J28:L28&lt;&gt;"",J28:L28*R28:T28,""))*627.51</f>
        <v>7.6866198017197327</v>
      </c>
      <c r="F28">
        <v>3.2000048152799998</v>
      </c>
      <c r="G28">
        <f t="shared" si="0"/>
        <v>4.4866149864397329</v>
      </c>
      <c r="H28" s="12">
        <f t="shared" si="1"/>
        <v>4.4866149864397329</v>
      </c>
      <c r="I28" s="12"/>
      <c r="J28" s="57">
        <f>B78</f>
        <v>-75.648580641199999</v>
      </c>
      <c r="K28" s="57">
        <f>B18</f>
        <v>-79.742158282899993</v>
      </c>
      <c r="L28" s="57">
        <f>B88</f>
        <v>-155.37848952600001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-460.124700319</v>
      </c>
      <c r="D29" t="s">
        <v>114</v>
      </c>
      <c r="E29" s="11" cm="1">
        <f t="array" ref="E29">SUM(IF(J29:L29&lt;&gt;"",J29:L29*R29:T29,""))*627.51</f>
        <v>13.939126743438823</v>
      </c>
      <c r="F29">
        <v>19.900031984430001</v>
      </c>
      <c r="G29">
        <f t="shared" si="0"/>
        <v>-5.9609052409911776</v>
      </c>
      <c r="H29" s="12">
        <f t="shared" si="1"/>
        <v>5.9609052409911776</v>
      </c>
      <c r="I29" s="12"/>
      <c r="J29" s="57">
        <f>B46</f>
        <v>-76.328533134500006</v>
      </c>
      <c r="K29" s="57">
        <f>B17</f>
        <v>-79.072169785300005</v>
      </c>
      <c r="L29" s="57">
        <f>B88</f>
        <v>-155.37848952600001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-960.07777925699997</v>
      </c>
      <c r="D30" t="s">
        <v>115</v>
      </c>
      <c r="E30" s="11" cm="1">
        <f t="array" ref="E30">SUM(IF(J30:L30&lt;&gt;"",J30:L30*R30:T30,""))*627.51</f>
        <v>3.4047771289908537</v>
      </c>
      <c r="F30">
        <v>1.4200024191599998</v>
      </c>
      <c r="G30">
        <f t="shared" si="0"/>
        <v>1.9847747098308539</v>
      </c>
      <c r="H30" s="12">
        <f t="shared" si="1"/>
        <v>1.9847747098308539</v>
      </c>
      <c r="I30" s="12"/>
      <c r="J30" s="57">
        <f>B44</f>
        <v>-99.634702126500002</v>
      </c>
      <c r="K30" s="57">
        <f>B45</f>
        <v>-1.1658503086800001</v>
      </c>
      <c r="L30" s="57">
        <f>B89</f>
        <v>-100.79512658199999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-960.05864474800001</v>
      </c>
      <c r="D31" t="s">
        <v>116</v>
      </c>
      <c r="E31" s="11" cm="1">
        <f t="array" ref="E31">SUM(IF(J31:L31&lt;&gt;"",J31:L31*R31:T31,""))*627.51</f>
        <v>21.886757230028991</v>
      </c>
      <c r="F31">
        <v>33.40005308328</v>
      </c>
      <c r="G31">
        <f t="shared" si="0"/>
        <v>-11.513295853251009</v>
      </c>
      <c r="H31" s="12">
        <f t="shared" si="1"/>
        <v>11.513295853251009</v>
      </c>
      <c r="I31" s="12"/>
      <c r="J31" s="57">
        <f>B59</f>
        <v>-100.32921677</v>
      </c>
      <c r="K31" s="57">
        <f>B68</f>
        <v>-0.50078855055399996</v>
      </c>
      <c r="L31" s="57">
        <f>B89</f>
        <v>-100.79512658199999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-559.715164964</v>
      </c>
      <c r="D32" t="s">
        <v>117</v>
      </c>
      <c r="E32" s="11" cm="1">
        <f t="array" ref="E32">SUM(IF(J32:L32&lt;&gt;"",J32:L32*R32:T32,""))*627.51</f>
        <v>18.533307172311645</v>
      </c>
      <c r="F32">
        <v>13.470021728279999</v>
      </c>
      <c r="G32">
        <f t="shared" si="0"/>
        <v>5.0632854440316457</v>
      </c>
      <c r="H32" s="12">
        <f t="shared" si="1"/>
        <v>5.0632854440316457</v>
      </c>
      <c r="I32" s="12"/>
      <c r="J32" s="57">
        <f>B75</f>
        <v>-74.995501815899999</v>
      </c>
      <c r="K32" s="57">
        <f>B28</f>
        <v>-40.469470978300002</v>
      </c>
      <c r="L32" s="57">
        <f>B90</f>
        <v>-115.43543811399999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-460.00699491199998</v>
      </c>
      <c r="D33" t="s">
        <v>119</v>
      </c>
      <c r="E33" s="11" cm="1">
        <f t="array" ref="E33">SUM(IF(J33:L33&lt;&gt;"",J33:L33*R33:T33,""))*627.51</f>
        <v>3.7676979892922771</v>
      </c>
      <c r="F33">
        <v>7.9000126721099999</v>
      </c>
      <c r="G33">
        <f t="shared" si="0"/>
        <v>-4.1323146828177233</v>
      </c>
      <c r="H33" s="12">
        <f t="shared" si="1"/>
        <v>4.1323146828177233</v>
      </c>
      <c r="I33" s="12"/>
      <c r="J33" s="57">
        <f>B78</f>
        <v>-75.648580641199999</v>
      </c>
      <c r="K33" s="57">
        <f>B27</f>
        <v>-39.792861676699999</v>
      </c>
      <c r="L33" s="57">
        <f>B90</f>
        <v>-115.43543811399999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-460.00699491199998</v>
      </c>
      <c r="D34" t="s">
        <v>120</v>
      </c>
      <c r="E34" s="11" cm="1">
        <f t="array" ref="E34">SUM(IF(J34:L34&lt;&gt;"",J34:L34*R34:T34,""))*627.51</f>
        <v>2.8209094291389545</v>
      </c>
      <c r="F34">
        <v>3.1000048216799998</v>
      </c>
      <c r="G34">
        <f t="shared" si="0"/>
        <v>-0.27909539254104532</v>
      </c>
      <c r="H34" s="12">
        <f t="shared" si="1"/>
        <v>0.27909539254104532</v>
      </c>
      <c r="I34" s="12"/>
      <c r="J34" s="57">
        <f>B68</f>
        <v>-0.50078855055399996</v>
      </c>
      <c r="K34" s="57">
        <f>B80</f>
        <v>-343.015695623</v>
      </c>
      <c r="L34" s="57">
        <f>B91</f>
        <v>-343.511988772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-113.181543311</v>
      </c>
      <c r="D35" t="s">
        <v>121</v>
      </c>
      <c r="E35" s="11" cm="1">
        <f t="array" ref="E35">SUM(IF(J35:L35&lt;&gt;"",J35:L35*R35:T35,""))*627.51</f>
        <v>22.534479406185547</v>
      </c>
      <c r="F35">
        <v>23.200036793310002</v>
      </c>
      <c r="G35">
        <f t="shared" si="0"/>
        <v>-0.66555738712445489</v>
      </c>
      <c r="H35" s="12">
        <f t="shared" si="1"/>
        <v>0.66555738712445489</v>
      </c>
      <c r="I35" s="12"/>
      <c r="J35" s="57">
        <f>B45</f>
        <v>-1.1658503086800001</v>
      </c>
      <c r="K35" s="57">
        <f>B79</f>
        <v>-342.38204941200001</v>
      </c>
      <c r="L35" s="57">
        <f>B91</f>
        <v>-343.511988772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-99.671070325599999</v>
      </c>
      <c r="D36" t="s">
        <v>122</v>
      </c>
      <c r="E36" s="11" cm="1">
        <f t="array" ref="E36">SUM(IF(J36:L36&lt;&gt;"",J36:L36*R36:T36,""))*627.51</f>
        <v>8.6132602758140848</v>
      </c>
      <c r="F36">
        <v>10.50001689828</v>
      </c>
      <c r="G36">
        <f t="shared" si="0"/>
        <v>-1.8867566224659154</v>
      </c>
      <c r="H36" s="12">
        <f t="shared" si="1"/>
        <v>1.8867566224659154</v>
      </c>
      <c r="I36" s="12"/>
      <c r="J36" s="57">
        <f>B68</f>
        <v>-0.50078855055399996</v>
      </c>
      <c r="K36" s="57">
        <f>B78</f>
        <v>-75.648580641199999</v>
      </c>
      <c r="L36" s="57">
        <f>B92</f>
        <v>-76.135643099299998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-199.30116292599999</v>
      </c>
      <c r="D37" t="s">
        <v>123</v>
      </c>
      <c r="E37" s="11" cm="1">
        <f t="array" ref="E37">SUM(IF(J37:L37&lt;&gt;"",J37:L37*R37:T37,""))*627.51</f>
        <v>16.132670453458001</v>
      </c>
      <c r="F37">
        <v>12.87002051166</v>
      </c>
      <c r="G37">
        <f t="shared" si="0"/>
        <v>3.2626499417980011</v>
      </c>
      <c r="H37" s="12">
        <f t="shared" si="1"/>
        <v>3.2626499417980011</v>
      </c>
      <c r="I37" s="12"/>
      <c r="J37" s="57">
        <f>B45</f>
        <v>-1.1658503086800001</v>
      </c>
      <c r="K37" s="57">
        <f>B75</f>
        <v>-74.995501815899999</v>
      </c>
      <c r="L37" s="57">
        <f>B92</f>
        <v>-76.135643099299998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-599.65214469</v>
      </c>
      <c r="D38" t="s">
        <v>124</v>
      </c>
      <c r="E38" s="11" cm="1">
        <f t="array" ref="E38">SUM(IF(J38:L38&lt;&gt;"",J38:L38*R38:T38,""))*627.51</f>
        <v>3.5618318214801143</v>
      </c>
      <c r="F38">
        <v>3.5000054235899998</v>
      </c>
      <c r="G38">
        <f t="shared" si="0"/>
        <v>6.1826397890114571E-2</v>
      </c>
      <c r="H38" s="12">
        <f t="shared" si="1"/>
        <v>6.1826397890114571E-2</v>
      </c>
      <c r="I38" s="12"/>
      <c r="J38" s="57">
        <f>B68</f>
        <v>-0.50078855055399996</v>
      </c>
      <c r="K38" s="57">
        <f>B47</f>
        <v>-399.256594264</v>
      </c>
      <c r="L38" s="57">
        <f>B93</f>
        <v>-399.75170667899999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-599.73640714600003</v>
      </c>
      <c r="D39" t="s">
        <v>125</v>
      </c>
      <c r="E39" s="11" cm="1">
        <f t="array" ref="E39">SUM(IF(J39:L39&lt;&gt;"",J39:L39*R39:T39,""))*627.51</f>
        <v>17.347529436945663</v>
      </c>
      <c r="F39">
        <v>16.760026537800002</v>
      </c>
      <c r="G39">
        <f t="shared" si="0"/>
        <v>0.58750289914566167</v>
      </c>
      <c r="H39" s="12">
        <f t="shared" si="1"/>
        <v>0.58750289914566167</v>
      </c>
      <c r="I39" s="12"/>
      <c r="J39" s="57">
        <f>B45</f>
        <v>-1.1658503086800001</v>
      </c>
      <c r="K39" s="57">
        <f>B67</f>
        <v>-398.61350139500001</v>
      </c>
      <c r="L39" s="57">
        <f>B93</f>
        <v>-399.75170667899999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-599.66067818399995</v>
      </c>
      <c r="D40" t="s">
        <v>126</v>
      </c>
      <c r="E40" s="11" cm="1">
        <f t="array" ref="E40">SUM(IF(J40:L40&lt;&gt;"",J40:L40*R40:T40,""))*627.51</f>
        <v>13.331367683366679</v>
      </c>
      <c r="F40">
        <v>9.5700150752699997</v>
      </c>
      <c r="G40">
        <f t="shared" si="0"/>
        <v>3.7613526080966793</v>
      </c>
      <c r="H40" s="12">
        <f t="shared" si="1"/>
        <v>3.7613526080966793</v>
      </c>
      <c r="I40" s="12"/>
      <c r="J40" s="57">
        <f>B75</f>
        <v>-74.995501815899999</v>
      </c>
      <c r="K40" s="57">
        <f>B50</f>
        <v>-460.66342723399998</v>
      </c>
      <c r="L40" s="57">
        <f>B94</f>
        <v>-535.63768418100005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-239.306137038</v>
      </c>
      <c r="D41" t="s">
        <v>127</v>
      </c>
      <c r="E41" s="11" cm="1">
        <f t="array" ref="E41">SUM(IF(J41:L41&lt;&gt;"",J41:L41*R41:T41,""))*627.51</f>
        <v>11.227014969140232</v>
      </c>
      <c r="F41">
        <v>9.36001508871</v>
      </c>
      <c r="G41">
        <f t="shared" si="0"/>
        <v>1.8669998804302317</v>
      </c>
      <c r="H41" s="12">
        <f t="shared" si="1"/>
        <v>1.8669998804302317</v>
      </c>
      <c r="I41" s="12"/>
      <c r="J41" s="57">
        <f>B78</f>
        <v>-75.648580641199999</v>
      </c>
      <c r="K41" s="57">
        <f>B34</f>
        <v>-460.00699491199998</v>
      </c>
      <c r="L41" s="57">
        <f>B94</f>
        <v>-535.63768418100005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-239.287408688</v>
      </c>
      <c r="D42" t="s">
        <v>128</v>
      </c>
      <c r="E42" s="11" cm="1">
        <f t="array" ref="E42">SUM(IF(J42:L42&lt;&gt;"",J42:L42*R42:T42,""))*627.51</f>
        <v>6.189576975854659</v>
      </c>
      <c r="F42">
        <v>8.0000126657100008</v>
      </c>
      <c r="G42">
        <f t="shared" si="0"/>
        <v>-1.8104356898553418</v>
      </c>
      <c r="H42" s="12">
        <f t="shared" si="1"/>
        <v>1.8104356898553418</v>
      </c>
      <c r="I42" s="12"/>
      <c r="J42" s="57">
        <f>B73</f>
        <v>-55.811349466400003</v>
      </c>
      <c r="K42" s="57">
        <f>B27</f>
        <v>-39.792861676699999</v>
      </c>
      <c r="L42" s="57">
        <f>B95</f>
        <v>-95.594347432600003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-99.634702126500002</v>
      </c>
      <c r="D43" t="s">
        <v>130</v>
      </c>
      <c r="E43" s="11" cm="1">
        <f t="array" ref="E43">SUM(IF(J43:L43&lt;&gt;"",J43:L43*R43:T43,""))*627.51</f>
        <v>24.372696043059729</v>
      </c>
      <c r="F43">
        <v>22.400035589489999</v>
      </c>
      <c r="G43">
        <f t="shared" si="0"/>
        <v>1.9726604535697305</v>
      </c>
      <c r="H43" s="12">
        <f t="shared" si="1"/>
        <v>1.9726604535697305</v>
      </c>
      <c r="I43" s="12"/>
      <c r="J43" s="57">
        <f>B72</f>
        <v>-55.163716785200002</v>
      </c>
      <c r="K43" s="57">
        <f>B28</f>
        <v>-40.469470978300002</v>
      </c>
      <c r="L43" s="57">
        <f>B95</f>
        <v>-95.594347432600003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-99.634702126500002</v>
      </c>
      <c r="D44" t="s">
        <v>131</v>
      </c>
      <c r="E44" s="11" cm="1">
        <f t="array" ref="E44">SUM(IF(J44:L44&lt;&gt;"",J44:L44*R44:T44,""))*627.51</f>
        <v>7.9011589446388841</v>
      </c>
      <c r="F44">
        <v>7.5000120702000004</v>
      </c>
      <c r="G44">
        <f t="shared" si="0"/>
        <v>0.40114687443888375</v>
      </c>
      <c r="H44" s="12">
        <f t="shared" si="1"/>
        <v>0.40114687443888375</v>
      </c>
      <c r="I44" s="12"/>
      <c r="J44" s="57">
        <f>B73</f>
        <v>-55.811349466400003</v>
      </c>
      <c r="K44" s="57">
        <f>B17</f>
        <v>-79.072169785300005</v>
      </c>
      <c r="L44" s="57">
        <f>B96</f>
        <v>-134.870927964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-1.1658503086800001</v>
      </c>
      <c r="D45" t="s">
        <v>132</v>
      </c>
      <c r="E45" s="11" cm="1">
        <f t="array" ref="E45">SUM(IF(J45:L45&lt;&gt;"",J45:L45*R45:T45,""))*627.51</f>
        <v>21.929657293781254</v>
      </c>
      <c r="F45">
        <v>18.300028949280001</v>
      </c>
      <c r="G45">
        <f t="shared" si="0"/>
        <v>3.6296283445012527</v>
      </c>
      <c r="H45" s="12">
        <f t="shared" si="1"/>
        <v>3.6296283445012527</v>
      </c>
      <c r="I45" s="12"/>
      <c r="J45" s="57">
        <f>B72</f>
        <v>-55.163716785200002</v>
      </c>
      <c r="K45" s="57">
        <f>B18</f>
        <v>-79.742158282899993</v>
      </c>
      <c r="L45" s="57">
        <f>B96</f>
        <v>-134.870927964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-76.328533134500006</v>
      </c>
      <c r="D46" t="s">
        <v>133</v>
      </c>
      <c r="E46" s="11" cm="1">
        <f t="array" ref="E46">SUM(IF(J46:L46&lt;&gt;"",J46:L46*R46:T46,""))*627.51</f>
        <v>13.682176772438471</v>
      </c>
      <c r="F46">
        <v>10.400016277170002</v>
      </c>
      <c r="G46">
        <f t="shared" si="0"/>
        <v>3.2821604952684691</v>
      </c>
      <c r="H46" s="12">
        <f t="shared" si="1"/>
        <v>3.2821604952684691</v>
      </c>
      <c r="I46" s="12"/>
      <c r="J46" s="57">
        <f>B18</f>
        <v>-79.742158282899993</v>
      </c>
      <c r="K46" s="57">
        <f>B73</f>
        <v>-55.811349466400003</v>
      </c>
      <c r="L46" s="57">
        <f>B97</f>
        <v>-135.53170383099999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-399.256594264</v>
      </c>
      <c r="D47" t="s">
        <v>134</v>
      </c>
      <c r="E47" s="11" cm="1">
        <f t="array" ref="E47">SUM(IF(J47:L47&lt;&gt;"",J47:L47*R47:T47,""))*627.51</f>
        <v>15.559703321459789</v>
      </c>
      <c r="F47">
        <v>17.400027751859998</v>
      </c>
      <c r="G47">
        <f t="shared" si="0"/>
        <v>-1.8403244304002087</v>
      </c>
      <c r="H47" s="12">
        <f t="shared" si="1"/>
        <v>1.8403244304002087</v>
      </c>
      <c r="I47" s="12"/>
      <c r="J47" s="57">
        <f>B17</f>
        <v>-79.072169785300005</v>
      </c>
      <c r="K47" s="57">
        <f>B74</f>
        <v>-56.484329990500001</v>
      </c>
      <c r="L47" s="57">
        <f>B97</f>
        <v>-135.53170383099999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-461.133121496</v>
      </c>
      <c r="D48" t="s">
        <v>135</v>
      </c>
      <c r="E48" s="11" cm="1">
        <f t="array" ref="E48">SUM(IF(J48:L48&lt;&gt;"",J48:L48*R48:T48,""))*627.51</f>
        <v>16.155855391725364</v>
      </c>
      <c r="F48">
        <v>14.500022917379999</v>
      </c>
      <c r="G48">
        <f t="shared" si="0"/>
        <v>1.655832474345365</v>
      </c>
      <c r="H48" s="12">
        <f t="shared" si="1"/>
        <v>1.655832474345365</v>
      </c>
      <c r="I48" s="12"/>
      <c r="J48" s="57">
        <f>B73</f>
        <v>-55.811349466400003</v>
      </c>
      <c r="K48" s="57">
        <f>B28</f>
        <v>-40.469470978300002</v>
      </c>
      <c r="L48" s="57">
        <f>B98</f>
        <v>-96.255074471900002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-460.66342723399998</v>
      </c>
      <c r="D49" t="s">
        <v>136</v>
      </c>
      <c r="E49" s="11" cm="1">
        <f t="array" ref="E49">SUM(IF(J49:L49&lt;&gt;"",J49:L49*R49:T49,""))*627.51</f>
        <v>13.878761222701817</v>
      </c>
      <c r="F49">
        <v>17.800028353769999</v>
      </c>
      <c r="G49">
        <f t="shared" si="0"/>
        <v>-3.9212671310681824</v>
      </c>
      <c r="H49" s="12">
        <f t="shared" si="1"/>
        <v>3.9212671310681824</v>
      </c>
      <c r="I49" s="12"/>
      <c r="J49" s="57">
        <f>B74</f>
        <v>-56.484329990500001</v>
      </c>
      <c r="K49" s="57">
        <f>B27</f>
        <v>-39.792861676699999</v>
      </c>
      <c r="L49" s="57">
        <f>B98</f>
        <v>-96.255074471900002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-460.66342723399998</v>
      </c>
      <c r="D50" t="s">
        <v>137</v>
      </c>
      <c r="E50" s="11" cm="1">
        <f t="array" ref="E50">SUM(IF(J50:L50&lt;&gt;"",J50:L50*R50:T50,""))*627.51</f>
        <v>40.519777150718909</v>
      </c>
      <c r="F50">
        <v>38.400060920910001</v>
      </c>
      <c r="G50">
        <f t="shared" si="0"/>
        <v>2.1197162298089083</v>
      </c>
      <c r="H50" s="12">
        <f t="shared" si="1"/>
        <v>2.1197162298089083</v>
      </c>
      <c r="I50" s="12"/>
      <c r="J50" s="57">
        <f>B21</f>
        <v>-195.09192443000001</v>
      </c>
      <c r="K50" s="57">
        <f>B99</f>
        <v>-195.02735210899999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-93.307979570699999</v>
      </c>
      <c r="D51" t="s">
        <v>138</v>
      </c>
      <c r="E51" s="11" cm="1">
        <f t="array" ref="E51">SUM(IF(J51:L51&lt;&gt;"",J51:L51*R51:T51,""))*627.51</f>
        <v>40.519777150718909</v>
      </c>
      <c r="F51">
        <v>38.400060920910001</v>
      </c>
      <c r="G51">
        <f t="shared" si="0"/>
        <v>2.1197162298089083</v>
      </c>
      <c r="H51" s="12">
        <f t="shared" si="1"/>
        <v>2.1197162298089083</v>
      </c>
      <c r="I51" s="12"/>
      <c r="J51" s="57">
        <f>B21</f>
        <v>-195.09192443000001</v>
      </c>
      <c r="K51" s="57">
        <f>B99</f>
        <v>-195.02735210899999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-93.227417803500003</v>
      </c>
      <c r="D52" t="s">
        <v>145</v>
      </c>
      <c r="E52" s="11" cm="1">
        <f t="array" ref="E52">SUM(IF(J52:L52&lt;&gt;"",J52:L52*R52:T52,""))*627.51</f>
        <v>18.869175219345145</v>
      </c>
      <c r="F52">
        <v>17.130027141629999</v>
      </c>
      <c r="G52">
        <f t="shared" si="0"/>
        <v>1.7391480777151465</v>
      </c>
      <c r="H52" s="12">
        <f t="shared" si="1"/>
        <v>1.7391480777151465</v>
      </c>
      <c r="I52" s="12"/>
      <c r="J52" s="57">
        <f>B60</f>
        <v>-0.50078855055399996</v>
      </c>
      <c r="K52" s="57">
        <f>B70</f>
        <v>-184.44598035800001</v>
      </c>
      <c r="L52" s="57">
        <f>B71</f>
        <v>-184.916698989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-113.7201354</v>
      </c>
      <c r="D53" t="s">
        <v>156</v>
      </c>
      <c r="E53" s="11" cm="1">
        <f t="array" ref="E53">SUM(IF(J53:L53&lt;&gt;"",J53:L53*R53:T53,""))*627.51</f>
        <v>80.40084588346653</v>
      </c>
      <c r="F53">
        <v>82.270130904390001</v>
      </c>
      <c r="G53">
        <f t="shared" si="0"/>
        <v>-1.8692850209234706</v>
      </c>
      <c r="H53" s="12">
        <f t="shared" si="1"/>
        <v>1.8692850209234706</v>
      </c>
      <c r="I53" s="12"/>
      <c r="J53" s="57">
        <f>B77</f>
        <v>-75.648580641199999</v>
      </c>
      <c r="K53" s="57">
        <f>B69</f>
        <v>-109.39624514400001</v>
      </c>
      <c r="L53" s="57">
        <f>B71</f>
        <v>-184.916698989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-113.679314573</v>
      </c>
      <c r="D54" t="s">
        <v>167</v>
      </c>
      <c r="E54" s="11" cm="1">
        <f t="array" ref="E54">SUM(IF(J54:L54&lt;&gt;"",J54:L54*R54:T54,""))*627.51</f>
        <v>42.462313142107085</v>
      </c>
      <c r="F54">
        <v>42.180066954090002</v>
      </c>
      <c r="G54">
        <f t="shared" si="0"/>
        <v>0.28224618801708345</v>
      </c>
      <c r="H54" s="12">
        <f t="shared" si="1"/>
        <v>0.28224618801708345</v>
      </c>
      <c r="I54" s="12"/>
      <c r="J54" s="57">
        <f>B60</f>
        <v>-0.50078855055399996</v>
      </c>
      <c r="K54" s="57">
        <f>B58</f>
        <v>-100.32921677</v>
      </c>
      <c r="L54" s="57">
        <f>B57</f>
        <v>-100.762337374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-199.80283700699999</v>
      </c>
      <c r="D55" t="s">
        <v>177</v>
      </c>
      <c r="E55" s="11" cm="1">
        <f t="array" ref="E55">SUM(IF(J55:L55&lt;&gt;"",J55:L55*R55:T55,""))*627.51</f>
        <v>42.462313142107085</v>
      </c>
      <c r="F55">
        <v>42.180066954090002</v>
      </c>
      <c r="G55">
        <f t="shared" si="0"/>
        <v>0.28224618801708345</v>
      </c>
      <c r="H55" s="12">
        <f t="shared" si="1"/>
        <v>0.28224618801708345</v>
      </c>
      <c r="I55" s="12"/>
      <c r="J55" s="57">
        <f>B58</f>
        <v>-100.32921677</v>
      </c>
      <c r="K55" s="57">
        <f>B60</f>
        <v>-0.50078855055399996</v>
      </c>
      <c r="L55" s="57">
        <f>B57</f>
        <v>-100.762337374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-140.037950443</v>
      </c>
      <c r="D56" t="s">
        <v>178</v>
      </c>
      <c r="E56" s="11" cm="1">
        <f t="array" ref="E56">SUM(IF(J56:L56&lt;&gt;"",J56:L56*R56:T56,""))*627.51</f>
        <v>19.511977010494753</v>
      </c>
      <c r="F56">
        <v>18.000028968479999</v>
      </c>
      <c r="G56">
        <f t="shared" si="0"/>
        <v>1.5119480420147546</v>
      </c>
      <c r="H56" s="12">
        <f t="shared" si="1"/>
        <v>1.5119480420147546</v>
      </c>
      <c r="I56" s="12"/>
      <c r="J56" s="57">
        <f>B60</f>
        <v>-0.50078855055399996</v>
      </c>
      <c r="K56" s="57">
        <f>B49</f>
        <v>-460.66342723399998</v>
      </c>
      <c r="L56" s="57">
        <f>B48</f>
        <v>-461.133121496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-100.762337374</v>
      </c>
      <c r="D57" t="s">
        <v>179</v>
      </c>
      <c r="E57" s="11" cm="1">
        <f t="array" ref="E57">SUM(IF(J57:L57&lt;&gt;"",J57:L57*R57:T57,""))*627.51</f>
        <v>19.511977010494753</v>
      </c>
      <c r="F57">
        <v>18.000028968479999</v>
      </c>
      <c r="G57">
        <f t="shared" si="0"/>
        <v>1.5119480420147546</v>
      </c>
      <c r="H57" s="12">
        <f t="shared" si="1"/>
        <v>1.5119480420147546</v>
      </c>
      <c r="I57" s="12"/>
      <c r="J57" s="57">
        <f>B49</f>
        <v>-460.66342723399998</v>
      </c>
      <c r="K57" s="57">
        <f>B60</f>
        <v>-0.50078855055399996</v>
      </c>
      <c r="L57" s="57">
        <f>B48</f>
        <v>-461.133121496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-100.32921677</v>
      </c>
      <c r="D58" t="s">
        <v>180</v>
      </c>
      <c r="E58" s="11" cm="1">
        <f t="array" ref="E58">SUM(IF(J58:L58&lt;&gt;"",J58:L58*R58:T58,""))*627.51</f>
        <v>36.969620848052095</v>
      </c>
      <c r="F58">
        <v>30.380048256479999</v>
      </c>
      <c r="G58">
        <f t="shared" si="0"/>
        <v>6.5895725915720966</v>
      </c>
      <c r="H58" s="12">
        <f t="shared" si="1"/>
        <v>6.5895725915720966</v>
      </c>
      <c r="I58" s="12"/>
      <c r="J58" s="57">
        <f>B60</f>
        <v>-0.50078855055399996</v>
      </c>
      <c r="K58" s="57">
        <f>B23</f>
        <v>-139.596076684</v>
      </c>
      <c r="L58" s="57">
        <f>B56</f>
        <v>-140.037950443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-100.32921677</v>
      </c>
      <c r="D59" t="s">
        <v>181</v>
      </c>
      <c r="E59" s="11" cm="1">
        <f t="array" ref="E59">SUM(IF(J59:L59&lt;&gt;"",J59:L59*R59:T59,""))*627.51</f>
        <v>52.791163601797074</v>
      </c>
      <c r="F59">
        <v>57.02009110473</v>
      </c>
      <c r="G59">
        <f t="shared" si="0"/>
        <v>-4.2289275029329261</v>
      </c>
      <c r="H59" s="12">
        <f t="shared" si="1"/>
        <v>4.2289275029329261</v>
      </c>
      <c r="I59" s="12"/>
      <c r="J59" s="57">
        <f>B58</f>
        <v>-100.32921677</v>
      </c>
      <c r="K59" s="57">
        <f>B25</f>
        <v>-39.792861676699999</v>
      </c>
      <c r="L59" s="57">
        <f>B56</f>
        <v>-140.037950443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-0.50078855055399996</v>
      </c>
      <c r="D60" t="s">
        <v>182</v>
      </c>
      <c r="E60" s="11" cm="1">
        <f t="array" ref="E60">SUM(IF(J60:L60&lt;&gt;"",J60:L60*R60:T60,""))*627.51</f>
        <v>-0.55567921016850841</v>
      </c>
      <c r="F60">
        <v>2.2700036197799998</v>
      </c>
      <c r="G60">
        <f t="shared" si="0"/>
        <v>-2.8256828299485082</v>
      </c>
      <c r="H60" s="12">
        <f t="shared" si="1"/>
        <v>2.8256828299485082</v>
      </c>
      <c r="I60" s="12"/>
      <c r="J60" s="57">
        <f>B60</f>
        <v>-0.50078855055399996</v>
      </c>
      <c r="K60" s="57">
        <f>B37</f>
        <v>-199.30116292599999</v>
      </c>
      <c r="L60" s="57">
        <f>B55</f>
        <v>-199.80283700699999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-109.900761467</v>
      </c>
      <c r="D61" t="s">
        <v>146</v>
      </c>
      <c r="E61" s="11" cm="1">
        <f t="array" ref="E61">SUM(IF(J61:L61&lt;&gt;"",J61:L61*R61:T61,""))*627.51</f>
        <v>101.08049648014286</v>
      </c>
      <c r="F61">
        <v>105.80016830408999</v>
      </c>
      <c r="G61">
        <f t="shared" si="0"/>
        <v>-4.719671823947138</v>
      </c>
      <c r="H61" s="12">
        <f t="shared" si="1"/>
        <v>4.719671823947138</v>
      </c>
      <c r="I61" s="12"/>
      <c r="J61" s="57">
        <f>B58</f>
        <v>-100.32921677</v>
      </c>
      <c r="K61" s="57">
        <f>B43</f>
        <v>-99.634702126500002</v>
      </c>
      <c r="L61" s="57">
        <f>B55</f>
        <v>-199.80283700699999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-109.878318263</v>
      </c>
      <c r="D62" t="s">
        <v>147</v>
      </c>
      <c r="E62" s="11" cm="1">
        <f t="array" ref="E62">SUM(IF(J62:L62&lt;&gt;"",J62:L62*R62:T62,""))*627.51</f>
        <v>4.2290394507373694</v>
      </c>
      <c r="F62">
        <v>6.7300108644600005</v>
      </c>
      <c r="G62">
        <f t="shared" si="0"/>
        <v>-2.5009714137226311</v>
      </c>
      <c r="H62" s="12">
        <f t="shared" si="1"/>
        <v>2.5009714137226311</v>
      </c>
      <c r="I62" s="12"/>
      <c r="J62" s="57">
        <f>B25</f>
        <v>-39.792861676699999</v>
      </c>
      <c r="K62" s="57">
        <f>B32</f>
        <v>-559.715164964</v>
      </c>
      <c r="L62" s="57">
        <f>B24</f>
        <v>-599.50128724299998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-93.284424620999999</v>
      </c>
      <c r="D63" t="s">
        <v>148</v>
      </c>
      <c r="E63" s="11" cm="1">
        <f t="array" ref="E63">SUM(IF(J63:L63&lt;&gt;"",J63:L63*R63:T63,""))*627.51</f>
        <v>63.870699351011744</v>
      </c>
      <c r="F63">
        <v>59.160094105319999</v>
      </c>
      <c r="G63">
        <f t="shared" si="0"/>
        <v>4.7106052456917453</v>
      </c>
      <c r="H63" s="12">
        <f t="shared" si="1"/>
        <v>4.7106052456917453</v>
      </c>
      <c r="I63" s="12"/>
      <c r="J63" s="57">
        <f>B23</f>
        <v>-139.596076684</v>
      </c>
      <c r="K63" s="57">
        <f>B33</f>
        <v>-460.00699491199998</v>
      </c>
      <c r="L63" s="57">
        <f>B24</f>
        <v>-599.50128724299998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-215.343799402</v>
      </c>
      <c r="D64" t="s">
        <v>149</v>
      </c>
      <c r="E64" s="11" cm="1">
        <f t="array" ref="E64">SUM(IF(J64:L64&lt;&gt;"",J64:L64*R64:T64,""))*627.51</f>
        <v>-12.714405812786671</v>
      </c>
      <c r="F64">
        <v>-0.34000060575000002</v>
      </c>
      <c r="G64">
        <f t="shared" si="0"/>
        <v>-12.374405207036672</v>
      </c>
      <c r="H64" s="12">
        <f t="shared" si="1"/>
        <v>12.374405207036672</v>
      </c>
      <c r="I64" s="12"/>
      <c r="J64" s="57">
        <f>B36</f>
        <v>-99.671070325599999</v>
      </c>
      <c r="K64" s="57">
        <f>B23</f>
        <v>-139.596076684</v>
      </c>
      <c r="L64" s="57">
        <f>B42</f>
        <v>-239.287408688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-215.26587290099999</v>
      </c>
      <c r="D65" t="s">
        <v>150</v>
      </c>
      <c r="E65" s="11" cm="1">
        <f t="array" ref="E65">SUM(IF(J65:L65&lt;&gt;"",J65:L65*R65:T65,""))*627.51</f>
        <v>-12.714405812786671</v>
      </c>
      <c r="F65">
        <v>-0.34000060575000002</v>
      </c>
      <c r="G65">
        <f t="shared" si="0"/>
        <v>-12.374405207036672</v>
      </c>
      <c r="H65" s="12">
        <f t="shared" si="1"/>
        <v>12.374405207036672</v>
      </c>
      <c r="I65" s="12"/>
      <c r="J65" s="57">
        <f>B23</f>
        <v>-139.596076684</v>
      </c>
      <c r="K65" s="57">
        <f>B36</f>
        <v>-99.671070325599999</v>
      </c>
      <c r="L65" s="57">
        <f>B42</f>
        <v>-239.287408688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-215.25374230700001</v>
      </c>
      <c r="D66" t="s">
        <v>151</v>
      </c>
      <c r="E66" s="11" cm="1">
        <f t="array" ref="E66">SUM(IF(J66:L66&lt;&gt;"",J66:L66*R66:T66,""))*627.51</f>
        <v>11.752226908502198</v>
      </c>
      <c r="F66">
        <v>13.38002110653</v>
      </c>
      <c r="G66">
        <f t="shared" si="0"/>
        <v>-1.6277941980278019</v>
      </c>
      <c r="H66" s="12">
        <f t="shared" si="1"/>
        <v>1.6277941980278019</v>
      </c>
      <c r="I66" s="12"/>
      <c r="J66" s="57">
        <f>B41</f>
        <v>-239.306137038</v>
      </c>
      <c r="K66" s="57">
        <f>B42</f>
        <v>-239.287408688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-398.61350139500001</v>
      </c>
      <c r="D67" t="s">
        <v>152</v>
      </c>
      <c r="E67" s="11" cm="1">
        <f t="array" ref="E67">SUM(IF(J67:L67&lt;&gt;"",J67:L67*R67:T67,""))*627.51</f>
        <v>11.752226908502198</v>
      </c>
      <c r="F67">
        <v>13.38002110653</v>
      </c>
      <c r="G67">
        <f t="shared" si="0"/>
        <v>-1.6277941980278019</v>
      </c>
      <c r="H67" s="12">
        <f t="shared" si="1"/>
        <v>1.6277941980278019</v>
      </c>
      <c r="I67" s="12"/>
      <c r="J67" s="57">
        <f>B41</f>
        <v>-239.306137038</v>
      </c>
      <c r="K67" s="57">
        <f>B42</f>
        <v>-239.287408688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-0.50078855055399996</v>
      </c>
      <c r="D68" t="s">
        <v>153</v>
      </c>
      <c r="E68" s="11" cm="1">
        <f t="array" ref="E68">SUM(IF(J68:L68&lt;&gt;"",J68:L68*R68:T68,""))*627.51</f>
        <v>0.36572600568886288</v>
      </c>
      <c r="F68">
        <v>3.1000048216799998</v>
      </c>
      <c r="G68">
        <f t="shared" si="0"/>
        <v>-2.7342788159911371</v>
      </c>
      <c r="H68" s="12">
        <f t="shared" si="1"/>
        <v>2.7342788159911371</v>
      </c>
      <c r="I68" s="12"/>
      <c r="J68" s="57">
        <f>B29</f>
        <v>-460.124700319</v>
      </c>
      <c r="K68" s="57">
        <f>B22</f>
        <v>-499.93452724999997</v>
      </c>
      <c r="L68" s="57">
        <f>B31</f>
        <v>-960.05864474800001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-109.39624514400001</v>
      </c>
      <c r="D69" t="s">
        <v>154</v>
      </c>
      <c r="E69" s="11" cm="1">
        <f t="array" ref="E69">SUM(IF(J69:L69&lt;&gt;"",J69:L69*R69:T69,""))*627.51</f>
        <v>0.36572600568886288</v>
      </c>
      <c r="F69">
        <v>3.1000048216799998</v>
      </c>
      <c r="G69">
        <f t="shared" si="0"/>
        <v>-2.7342788159911371</v>
      </c>
      <c r="H69" s="12">
        <f t="shared" si="1"/>
        <v>2.7342788159911371</v>
      </c>
      <c r="I69" s="12"/>
      <c r="J69" s="57">
        <f>B22</f>
        <v>-499.93452724999997</v>
      </c>
      <c r="K69" s="57">
        <f>B29</f>
        <v>-460.124700319</v>
      </c>
      <c r="L69" s="57">
        <f>B31</f>
        <v>-960.05864474800001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-184.44598035800001</v>
      </c>
      <c r="D70" t="s">
        <v>155</v>
      </c>
      <c r="E70" s="11" cm="1">
        <f t="array" ref="E70">SUM(IF(J70:L70&lt;&gt;"",J70:L70*R70:T70,""))*627.51</f>
        <v>12.007095742570298</v>
      </c>
      <c r="F70">
        <v>13.410021104609999</v>
      </c>
      <c r="G70">
        <f t="shared" si="0"/>
        <v>-1.4029253620397011</v>
      </c>
      <c r="H70" s="12">
        <f t="shared" si="1"/>
        <v>1.4029253620397011</v>
      </c>
      <c r="I70" s="12"/>
      <c r="J70" s="57">
        <f>B30</f>
        <v>-960.07777925699997</v>
      </c>
      <c r="K70" s="57">
        <f>B31</f>
        <v>-960.05864474800001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-184.916698989</v>
      </c>
      <c r="D71" t="s">
        <v>157</v>
      </c>
      <c r="E71" s="11" cm="1">
        <f t="array" ref="E71">SUM(IF(J71:L71&lt;&gt;"",J71:L71*R71:T71,""))*627.51</f>
        <v>12.007095742570298</v>
      </c>
      <c r="F71">
        <v>13.410021104609999</v>
      </c>
      <c r="G71">
        <f t="shared" si="0"/>
        <v>-1.4029253620397011</v>
      </c>
      <c r="H71" s="12">
        <f t="shared" si="1"/>
        <v>1.4029253620397011</v>
      </c>
      <c r="I71" s="12"/>
      <c r="J71" s="57">
        <f>B30</f>
        <v>-960.07777925699997</v>
      </c>
      <c r="K71" s="57">
        <f>B31</f>
        <v>-960.05864474800001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-55.163716785200002</v>
      </c>
      <c r="D72" t="s">
        <v>158</v>
      </c>
      <c r="E72" s="11" cm="1">
        <f t="array" ref="E72">SUM(IF(J72:L72&lt;&gt;"",J72:L72*R72:T72,""))*627.51</f>
        <v>-34.563632577068923</v>
      </c>
      <c r="F72">
        <v>-12.54001990527</v>
      </c>
      <c r="G72">
        <f t="shared" si="0"/>
        <v>-22.023612671798922</v>
      </c>
      <c r="H72" s="12">
        <f t="shared" si="1"/>
        <v>22.023612671798922</v>
      </c>
      <c r="I72" s="12"/>
      <c r="J72" s="57">
        <f>B36</f>
        <v>-99.671070325599999</v>
      </c>
      <c r="K72" s="57">
        <f>B22</f>
        <v>-499.93452724999997</v>
      </c>
      <c r="L72" s="57">
        <f>B40</f>
        <v>-599.66067818399995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-55.811349466400003</v>
      </c>
      <c r="D73" t="s">
        <v>159</v>
      </c>
      <c r="E73" s="11" cm="1">
        <f t="array" ref="E73">SUM(IF(J73:L73&lt;&gt;"",J73:L73*R73:T73,""))*627.51</f>
        <v>37.712609910701303</v>
      </c>
      <c r="F73">
        <v>20.110031970990001</v>
      </c>
      <c r="G73">
        <f t="shared" si="0"/>
        <v>17.602577939711303</v>
      </c>
      <c r="H73" s="12">
        <f t="shared" si="1"/>
        <v>17.602577939711303</v>
      </c>
      <c r="I73" s="12"/>
      <c r="J73" s="57">
        <f>B29</f>
        <v>-460.124700319</v>
      </c>
      <c r="K73" s="57">
        <f>B23</f>
        <v>-139.596076684</v>
      </c>
      <c r="L73" s="57">
        <f>B40</f>
        <v>-599.66067818399995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-56.484329990500001</v>
      </c>
      <c r="D74" t="s">
        <v>160</v>
      </c>
      <c r="E74" s="11" cm="1">
        <f t="array" ref="E74">SUM(IF(J74:L74&lt;&gt;"",J74:L74*R74:T74,""))*627.51</f>
        <v>-5.3548528199076237</v>
      </c>
      <c r="F74">
        <v>3.44000542743</v>
      </c>
      <c r="G74">
        <f t="shared" si="0"/>
        <v>-8.7948582473376238</v>
      </c>
      <c r="H74" s="12">
        <f t="shared" si="1"/>
        <v>8.7948582473376238</v>
      </c>
      <c r="I74" s="12"/>
      <c r="J74" s="57">
        <f>B38</f>
        <v>-599.65214469</v>
      </c>
      <c r="K74" s="57">
        <f>B40</f>
        <v>-599.66067818399995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-74.995501815899999</v>
      </c>
      <c r="D75" t="s">
        <v>161</v>
      </c>
      <c r="E75" s="11" cm="1">
        <f t="array" ref="E75">SUM(IF(J75:L75&lt;&gt;"",J75:L75*R75:T75,""))*627.51</f>
        <v>47.52068094467316</v>
      </c>
      <c r="F75">
        <v>29.4200470629</v>
      </c>
      <c r="G75">
        <f t="shared" si="0"/>
        <v>18.10063388177316</v>
      </c>
      <c r="H75" s="12">
        <f t="shared" si="1"/>
        <v>18.10063388177316</v>
      </c>
      <c r="I75" s="12"/>
      <c r="J75" s="57">
        <f>B39</f>
        <v>-599.73640714600003</v>
      </c>
      <c r="K75" s="57">
        <f>B40</f>
        <v>-599.66067818399995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-75.639825998199996</v>
      </c>
      <c r="D76" t="s">
        <v>162</v>
      </c>
      <c r="E76" s="11" cm="1">
        <f t="array" ref="E76">SUM(IF(J76:L76&lt;&gt;"",J76:L76*R76:T76,""))*627.51</f>
        <v>-11.1945429582595</v>
      </c>
      <c r="F76">
        <v>-2.4400036088999997</v>
      </c>
      <c r="G76">
        <f t="shared" si="0"/>
        <v>-8.7545393493595007</v>
      </c>
      <c r="H76" s="12">
        <f t="shared" si="1"/>
        <v>8.7545393493595007</v>
      </c>
      <c r="I76" s="12"/>
      <c r="J76" s="57">
        <f>B76</f>
        <v>-75.639825998199996</v>
      </c>
      <c r="K76" s="57">
        <f>B23</f>
        <v>-139.596076684</v>
      </c>
      <c r="L76" s="57">
        <f>B66</f>
        <v>-215.25374230700001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-75.648580641199999</v>
      </c>
      <c r="D77" t="s">
        <v>163</v>
      </c>
      <c r="E77" s="11" cm="1">
        <f t="array" ref="E77">SUM(IF(J77:L77&lt;&gt;"",J77:L77*R77:T77,""))*627.51</f>
        <v>4.645379722767446</v>
      </c>
      <c r="F77">
        <v>17.660028362729999</v>
      </c>
      <c r="G77">
        <f t="shared" si="0"/>
        <v>-13.014648639962553</v>
      </c>
      <c r="H77" s="12">
        <f t="shared" si="1"/>
        <v>13.014648639962553</v>
      </c>
      <c r="I77" s="12"/>
      <c r="J77" s="57">
        <f>B26</f>
        <v>-115.590074859</v>
      </c>
      <c r="K77" s="57">
        <f>B36</f>
        <v>-99.671070325599999</v>
      </c>
      <c r="L77" s="57">
        <f>B66</f>
        <v>-215.25374230700001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-75.648580641199999</v>
      </c>
      <c r="D78" t="s">
        <v>164</v>
      </c>
      <c r="E78" s="11" cm="1">
        <f t="array" ref="E78">SUM(IF(J78:L78&lt;&gt;"",J78:L78*R78:T78,""))*627.51</f>
        <v>7.6120690409301384</v>
      </c>
      <c r="F78">
        <v>10.96001749635</v>
      </c>
      <c r="G78">
        <f t="shared" si="0"/>
        <v>-3.3479484554198615</v>
      </c>
      <c r="H78" s="12">
        <f t="shared" si="1"/>
        <v>3.3479484554198615</v>
      </c>
      <c r="I78" s="12"/>
      <c r="J78" s="57">
        <f>B65</f>
        <v>-215.26587290099999</v>
      </c>
      <c r="K78" s="57">
        <f>B66</f>
        <v>-215.25374230700001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-342.38204941200001</v>
      </c>
      <c r="D79" t="s">
        <v>165</v>
      </c>
      <c r="E79" s="11" cm="1">
        <f t="array" ref="E79">SUM(IF(J79:L79&lt;&gt;"",J79:L79*R79:T79,""))*627.51</f>
        <v>56.511727683444796</v>
      </c>
      <c r="F79">
        <v>47.200075417949996</v>
      </c>
      <c r="G79">
        <f t="shared" si="0"/>
        <v>9.3116522654948</v>
      </c>
      <c r="H79" s="12">
        <f t="shared" si="1"/>
        <v>9.3116522654948</v>
      </c>
      <c r="I79" s="12"/>
      <c r="J79" s="57">
        <f>B64</f>
        <v>-215.343799402</v>
      </c>
      <c r="K79" s="57">
        <f>B66</f>
        <v>-215.25374230700001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-343.015695623</v>
      </c>
      <c r="D80" t="s">
        <v>166</v>
      </c>
      <c r="E80" s="11" cm="1">
        <f t="array" ref="E80">SUM(IF(J80:L80&lt;&gt;"",J80:L80*R80:T80,""))*627.51</f>
        <v>11.744120454459399</v>
      </c>
      <c r="F80">
        <v>14.360022926339999</v>
      </c>
      <c r="G80">
        <f t="shared" si="0"/>
        <v>-2.6159024718806005</v>
      </c>
      <c r="H80" s="12">
        <f t="shared" si="1"/>
        <v>2.6159024718806005</v>
      </c>
      <c r="I80" s="12"/>
      <c r="J80" s="57">
        <f>B60</f>
        <v>-0.50078855055399996</v>
      </c>
      <c r="K80" s="57">
        <f>B69</f>
        <v>-109.39624514400001</v>
      </c>
      <c r="L80" s="57">
        <f>B62</f>
        <v>-109.878318263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-461.15953979699998</v>
      </c>
      <c r="D81" t="s">
        <v>168</v>
      </c>
      <c r="E81" s="11" cm="1">
        <f t="array" ref="E81">SUM(IF(J81:L81&lt;&gt;"",J81:L81*R81:T81,""))*627.51</f>
        <v>14.083334942038881</v>
      </c>
      <c r="F81">
        <v>10.610016891239999</v>
      </c>
      <c r="G81">
        <f t="shared" si="0"/>
        <v>3.4733180507988823</v>
      </c>
      <c r="H81" s="12">
        <f t="shared" si="1"/>
        <v>3.4733180507988823</v>
      </c>
      <c r="I81" s="12"/>
      <c r="J81" s="57">
        <f>B61</f>
        <v>-109.900761467</v>
      </c>
      <c r="K81" s="57">
        <f>B62</f>
        <v>-109.878318263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-76.801887830499993</v>
      </c>
      <c r="D82" t="s">
        <v>169</v>
      </c>
      <c r="E82" s="11" cm="1">
        <f t="array" ref="E82">SUM(IF(J82:L82&lt;&gt;"",J82:L82*R82:T82,""))*627.51</f>
        <v>1.8933787405239311</v>
      </c>
      <c r="F82">
        <v>3.1700048172000002</v>
      </c>
      <c r="G82">
        <f t="shared" si="0"/>
        <v>-1.2766260766760691</v>
      </c>
      <c r="H82" s="12">
        <f t="shared" si="1"/>
        <v>1.2766260766760691</v>
      </c>
      <c r="I82" s="12"/>
      <c r="J82" s="57">
        <f>B60</f>
        <v>-0.50078855055399996</v>
      </c>
      <c r="K82" s="57">
        <f>B35</f>
        <v>-113.181543311</v>
      </c>
      <c r="L82" s="57">
        <f>B54</f>
        <v>-113.679314573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-40.945384167299999</v>
      </c>
      <c r="D83" t="s">
        <v>170</v>
      </c>
      <c r="E83" s="11" cm="1">
        <f t="array" ref="E83">SUM(IF(J83:L83&lt;&gt;"",J83:L83*R83:T83,""))*627.51</f>
        <v>25.615477150772858</v>
      </c>
      <c r="F83">
        <v>22.68003619908</v>
      </c>
      <c r="G83">
        <f t="shared" si="0"/>
        <v>2.9354409516928577</v>
      </c>
      <c r="H83" s="12">
        <f t="shared" si="1"/>
        <v>2.9354409516928577</v>
      </c>
      <c r="I83" s="12"/>
      <c r="J83" s="57">
        <f>B53</f>
        <v>-113.7201354</v>
      </c>
      <c r="K83" s="57">
        <f>B54</f>
        <v>-113.679314573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-116.101082887</v>
      </c>
      <c r="D84" t="s">
        <v>171</v>
      </c>
      <c r="E84" s="11" cm="1">
        <f t="array" ref="E84">SUM(IF(J84:L84&lt;&gt;"",J84:L84*R84:T84,""))*627.51</f>
        <v>0.41138078065465761</v>
      </c>
      <c r="F84">
        <v>1.7200049099999999</v>
      </c>
      <c r="G84">
        <f t="shared" ref="G84:G89" si="2">E84-F84</f>
        <v>-1.3086241293453422</v>
      </c>
      <c r="H84" s="12">
        <f t="shared" si="1"/>
        <v>1.3086241293453422</v>
      </c>
      <c r="I84" s="12"/>
      <c r="J84" s="57">
        <f>B60</f>
        <v>-0.50078855055399996</v>
      </c>
      <c r="K84" s="57">
        <f>B14</f>
        <v>-78.494274320399995</v>
      </c>
      <c r="L84" s="57">
        <f>B16</f>
        <v>-78.994407294499993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-1.65382782784</v>
      </c>
      <c r="D85" t="s">
        <v>172</v>
      </c>
      <c r="E85" s="11" cm="1">
        <f t="array" ref="E85">SUM(IF(J85:L85&lt;&gt;"",J85:L85*R85:T85,""))*627.51</f>
        <v>48.790368739874722</v>
      </c>
      <c r="F85">
        <v>41.750066354099999</v>
      </c>
      <c r="G85">
        <f t="shared" si="2"/>
        <v>7.0403023857747229</v>
      </c>
      <c r="H85" s="12">
        <f t="shared" ref="H85:H89" si="3">ABS(G85)</f>
        <v>7.0403023857747229</v>
      </c>
      <c r="I85" s="12"/>
      <c r="J85" s="57">
        <f>B15</f>
        <v>-79.072159631100007</v>
      </c>
      <c r="K85" s="57">
        <f>B16</f>
        <v>-78.994407294499993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-132.12215377300001</v>
      </c>
      <c r="D86" t="s">
        <v>173</v>
      </c>
      <c r="E86" s="11" cm="1">
        <f t="array" ref="E86">SUM(IF(J86:L86&lt;&gt;"",J86:L86*R86:T86,""))*627.51</f>
        <v>3.6999213871965768</v>
      </c>
      <c r="F86">
        <v>6.85001085678</v>
      </c>
      <c r="G86">
        <f t="shared" si="2"/>
        <v>-3.1500894695834232</v>
      </c>
      <c r="H86" s="12">
        <f t="shared" si="3"/>
        <v>3.1500894695834232</v>
      </c>
      <c r="I86" s="12"/>
      <c r="J86" s="57">
        <f>B25</f>
        <v>-39.792861676699999</v>
      </c>
      <c r="K86" s="57">
        <f>B14</f>
        <v>-78.494274320399995</v>
      </c>
      <c r="L86" s="57">
        <f>B20</f>
        <v>-118.281239802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-500.45976799800002</v>
      </c>
      <c r="D87" t="s">
        <v>174</v>
      </c>
      <c r="E87" s="11" cm="1">
        <f t="array" ref="E87">SUM(IF(J87:L87&lt;&gt;"",J87:L87*R87:T87,""))*627.51</f>
        <v>40.673547221187782</v>
      </c>
      <c r="F87">
        <v>32.970052483289997</v>
      </c>
      <c r="G87">
        <f t="shared" si="2"/>
        <v>7.7034947378977847</v>
      </c>
      <c r="H87" s="12">
        <f t="shared" si="3"/>
        <v>7.7034947378977847</v>
      </c>
      <c r="I87" s="12"/>
      <c r="J87" s="57">
        <f>B19</f>
        <v>-118.346057171</v>
      </c>
      <c r="K87" s="57">
        <f>B20</f>
        <v>-118.281239802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-155.37848952600001</v>
      </c>
      <c r="D88" t="s">
        <v>175</v>
      </c>
      <c r="E88" s="11" cm="1">
        <f t="array" ref="E88">SUM(IF(J88:L88&lt;&gt;"",J88:L88*R88:T88,""))*627.51</f>
        <v>50.553314535669124</v>
      </c>
      <c r="F88">
        <v>48.070076617289999</v>
      </c>
      <c r="G88">
        <f t="shared" si="2"/>
        <v>2.4832379183791247</v>
      </c>
      <c r="H88" s="12">
        <f t="shared" si="3"/>
        <v>2.4832379183791247</v>
      </c>
      <c r="I88" s="12"/>
      <c r="J88" s="57">
        <f>B51</f>
        <v>-93.307979570699999</v>
      </c>
      <c r="K88" s="57">
        <f>B52</f>
        <v>-93.227417803500003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-100.79512658199999</v>
      </c>
      <c r="D89" t="s">
        <v>176</v>
      </c>
      <c r="E89" s="11" cm="1">
        <f t="array" ref="E89">SUM(IF(J89:L89&lt;&gt;"",J89:L89*R89:T89,""))*627.51</f>
        <v>35.772348049422511</v>
      </c>
      <c r="F89">
        <v>32.820052492889999</v>
      </c>
      <c r="G89">
        <f t="shared" si="2"/>
        <v>2.952295556532512</v>
      </c>
      <c r="H89" s="12">
        <f t="shared" si="3"/>
        <v>2.952295556532512</v>
      </c>
      <c r="I89" s="12"/>
      <c r="J89" s="57">
        <f>B63</f>
        <v>-93.284424620999999</v>
      </c>
      <c r="K89" s="57">
        <f>B52</f>
        <v>-93.227417803500003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-115.43543811399999</v>
      </c>
    </row>
    <row r="91" spans="1:20" ht="18" x14ac:dyDescent="0.2">
      <c r="A91" s="43" t="s">
        <v>98</v>
      </c>
      <c r="B91" s="5">
        <v>-343.511988772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-76.135643099299998</v>
      </c>
      <c r="D92" t="s">
        <v>30</v>
      </c>
      <c r="E92" s="61">
        <f>INDEX($B$14:$B$99,MATCH(D92,$A$14:$A$99,0))</f>
        <v>-78.994407294499993</v>
      </c>
      <c r="G92">
        <v>1.658E-3</v>
      </c>
      <c r="H92" s="11">
        <v>2.6719E-2</v>
      </c>
    </row>
    <row r="93" spans="1:20" x14ac:dyDescent="0.2">
      <c r="A93" s="43" t="s">
        <v>100</v>
      </c>
      <c r="B93" s="5">
        <v>-399.75170667899999</v>
      </c>
      <c r="D93" t="s">
        <v>34</v>
      </c>
      <c r="E93" s="61">
        <f t="shared" ref="E93:E125" si="4">INDEX($B$14:$B$99,MATCH(D93,$A$14:$A$99,0))</f>
        <v>-118.281239802</v>
      </c>
      <c r="G93">
        <v>1.454E-3</v>
      </c>
      <c r="H93" s="11">
        <v>2.6255000000000001E-2</v>
      </c>
    </row>
    <row r="94" spans="1:20" x14ac:dyDescent="0.2">
      <c r="A94" s="43" t="s">
        <v>101</v>
      </c>
      <c r="B94" s="5">
        <v>-535.63768418100005</v>
      </c>
      <c r="D94" t="s">
        <v>27</v>
      </c>
      <c r="E94" s="61">
        <f t="shared" si="4"/>
        <v>-599.50128724299998</v>
      </c>
      <c r="G94">
        <v>2.7360000000000002E-3</v>
      </c>
      <c r="H94" s="11">
        <v>2.5652999999999999E-2</v>
      </c>
    </row>
    <row r="95" spans="1:20" x14ac:dyDescent="0.2">
      <c r="A95" s="43" t="s">
        <v>102</v>
      </c>
      <c r="B95" s="5">
        <v>-95.594347432600003</v>
      </c>
      <c r="D95" t="s">
        <v>43</v>
      </c>
      <c r="E95" s="61">
        <f t="shared" si="4"/>
        <v>-960.05864474800001</v>
      </c>
      <c r="G95">
        <v>1.0020000000000001E-3</v>
      </c>
      <c r="H95" s="11">
        <v>1.4994E-2</v>
      </c>
    </row>
    <row r="96" spans="1:20" x14ac:dyDescent="0.2">
      <c r="A96" s="43" t="s">
        <v>103</v>
      </c>
      <c r="B96" s="5">
        <v>-134.870927964</v>
      </c>
      <c r="D96" t="s">
        <v>52</v>
      </c>
      <c r="E96" s="61">
        <f t="shared" si="4"/>
        <v>-599.66067818399995</v>
      </c>
      <c r="G96">
        <v>2.7139999999999998E-3</v>
      </c>
      <c r="H96" s="11">
        <v>8.2450000000000006E-3</v>
      </c>
    </row>
    <row r="97" spans="1:8" x14ac:dyDescent="0.2">
      <c r="A97" s="43" t="s">
        <v>104</v>
      </c>
      <c r="B97" s="5">
        <v>-135.53170383099999</v>
      </c>
      <c r="D97" t="s">
        <v>54</v>
      </c>
      <c r="E97" s="61">
        <f t="shared" si="4"/>
        <v>-239.287408688</v>
      </c>
      <c r="G97">
        <v>4.0179999999999999E-3</v>
      </c>
      <c r="H97" s="11">
        <v>2.2359E-2</v>
      </c>
    </row>
    <row r="98" spans="1:8" x14ac:dyDescent="0.2">
      <c r="A98" s="43" t="s">
        <v>105</v>
      </c>
      <c r="B98" s="5">
        <v>-96.255074471900002</v>
      </c>
      <c r="D98" t="s">
        <v>59</v>
      </c>
      <c r="E98" s="61">
        <f t="shared" si="4"/>
        <v>-461.133121496</v>
      </c>
      <c r="G98">
        <v>1.2999999999999999E-4</v>
      </c>
      <c r="H98" s="11">
        <v>7.4399999999999998E-4</v>
      </c>
    </row>
    <row r="99" spans="1:8" x14ac:dyDescent="0.2">
      <c r="A99" s="43" t="s">
        <v>106</v>
      </c>
      <c r="B99" s="5">
        <v>-195.02735210899999</v>
      </c>
      <c r="D99" t="s">
        <v>63</v>
      </c>
      <c r="E99" s="61">
        <f t="shared" si="4"/>
        <v>-93.227417803500003</v>
      </c>
      <c r="G99">
        <v>1.6052E-2</v>
      </c>
      <c r="H99" s="11">
        <v>1.7956E-2</v>
      </c>
    </row>
    <row r="100" spans="1:8" x14ac:dyDescent="0.2">
      <c r="D100" t="s">
        <v>65</v>
      </c>
      <c r="E100" s="61">
        <f t="shared" si="4"/>
        <v>-113.679314573</v>
      </c>
      <c r="G100">
        <v>8.8470000000000007E-3</v>
      </c>
      <c r="H100" s="11">
        <v>4.4061999999999997E-2</v>
      </c>
    </row>
    <row r="101" spans="1:8" x14ac:dyDescent="0.2">
      <c r="D101" t="s">
        <v>25</v>
      </c>
      <c r="E101" s="61">
        <f t="shared" si="4"/>
        <v>-199.80283700699999</v>
      </c>
      <c r="G101">
        <v>1.6927999999999999E-2</v>
      </c>
      <c r="H101" s="11">
        <v>2.5038000000000001E-2</v>
      </c>
    </row>
    <row r="102" spans="1:8" x14ac:dyDescent="0.2">
      <c r="D102" t="s">
        <v>66</v>
      </c>
      <c r="E102" s="61">
        <f t="shared" si="4"/>
        <v>-140.037950443</v>
      </c>
      <c r="G102">
        <v>1.4710000000000001E-3</v>
      </c>
      <c r="H102" s="11">
        <v>9.1570000000000002E-3</v>
      </c>
    </row>
    <row r="103" spans="1:8" x14ac:dyDescent="0.2">
      <c r="D103" t="s">
        <v>67</v>
      </c>
      <c r="E103" s="61">
        <f t="shared" si="4"/>
        <v>-100.762337374</v>
      </c>
      <c r="G103">
        <v>9.2479999999999993E-3</v>
      </c>
      <c r="H103" s="11">
        <v>3.0096999999999999E-2</v>
      </c>
    </row>
    <row r="104" spans="1:8" x14ac:dyDescent="0.2">
      <c r="D104" t="s">
        <v>71</v>
      </c>
      <c r="E104" s="61">
        <f t="shared" si="4"/>
        <v>-109.878318263</v>
      </c>
      <c r="G104">
        <v>1.1051E-2</v>
      </c>
      <c r="H104" s="11">
        <v>1.2563E-2</v>
      </c>
    </row>
    <row r="105" spans="1:8" x14ac:dyDescent="0.2">
      <c r="D105" t="s">
        <v>75</v>
      </c>
      <c r="E105" s="61">
        <f t="shared" si="4"/>
        <v>-215.25374230700001</v>
      </c>
      <c r="G105">
        <v>3.6619999999999999E-3</v>
      </c>
      <c r="H105" s="11">
        <v>3.4976E-2</v>
      </c>
    </row>
    <row r="106" spans="1:8" x14ac:dyDescent="0.2">
      <c r="D106" t="s">
        <v>80</v>
      </c>
      <c r="E106" s="61">
        <f t="shared" si="4"/>
        <v>-184.916698989</v>
      </c>
      <c r="G106">
        <v>1.0595E-2</v>
      </c>
      <c r="H106" s="11">
        <v>2.1623E-2</v>
      </c>
    </row>
    <row r="107" spans="1:8" x14ac:dyDescent="0.2">
      <c r="D107" t="s">
        <v>89</v>
      </c>
      <c r="E107" s="61">
        <f t="shared" si="4"/>
        <v>-461.15953979699998</v>
      </c>
      <c r="G107">
        <v>1.8197000000000001E-2</v>
      </c>
      <c r="H107" s="11">
        <v>3.3003999999999999E-2</v>
      </c>
    </row>
    <row r="108" spans="1:8" x14ac:dyDescent="0.2">
      <c r="D108" t="s">
        <v>23</v>
      </c>
      <c r="E108" s="61">
        <f t="shared" si="4"/>
        <v>-76.801887830499993</v>
      </c>
      <c r="G108">
        <v>3.6979999999999999E-3</v>
      </c>
      <c r="H108" s="11">
        <v>3.4798000000000003E-2</v>
      </c>
    </row>
    <row r="109" spans="1:8" x14ac:dyDescent="0.2">
      <c r="D109" t="s">
        <v>90</v>
      </c>
      <c r="E109" s="61">
        <f t="shared" si="4"/>
        <v>-40.945384167299999</v>
      </c>
      <c r="G109">
        <v>1.1249999999999999E-3</v>
      </c>
      <c r="H109" s="11">
        <v>9.6629999999999997E-3</v>
      </c>
    </row>
    <row r="110" spans="1:8" x14ac:dyDescent="0.2">
      <c r="D110" t="s">
        <v>91</v>
      </c>
      <c r="E110" s="61">
        <f t="shared" si="4"/>
        <v>-116.101082887</v>
      </c>
      <c r="G110">
        <v>2.7160000000000001E-3</v>
      </c>
      <c r="H110" s="11">
        <v>4.3299999999999998E-2</v>
      </c>
    </row>
    <row r="111" spans="1:8" x14ac:dyDescent="0.2">
      <c r="D111" t="s">
        <v>92</v>
      </c>
      <c r="E111" s="61">
        <f t="shared" si="4"/>
        <v>-1.65382782784</v>
      </c>
      <c r="G111">
        <v>7.6099999999999996E-4</v>
      </c>
      <c r="H111" s="11">
        <v>3.5209999999999998E-3</v>
      </c>
    </row>
    <row r="112" spans="1:8" x14ac:dyDescent="0.2">
      <c r="D112" t="s">
        <v>93</v>
      </c>
      <c r="E112" s="61">
        <f t="shared" si="4"/>
        <v>-132.12215377300001</v>
      </c>
      <c r="G112">
        <v>2.823E-3</v>
      </c>
      <c r="H112" s="11">
        <v>4.4617999999999998E-2</v>
      </c>
    </row>
    <row r="113" spans="4:8" x14ac:dyDescent="0.2">
      <c r="D113" t="s">
        <v>94</v>
      </c>
      <c r="E113" s="61">
        <f t="shared" si="4"/>
        <v>-500.45976799800002</v>
      </c>
      <c r="G113">
        <v>1.5499999999999999E-3</v>
      </c>
      <c r="H113" s="11">
        <v>1.1349E-2</v>
      </c>
    </row>
    <row r="114" spans="4:8" x14ac:dyDescent="0.2">
      <c r="D114" t="s">
        <v>95</v>
      </c>
      <c r="E114" s="61">
        <f t="shared" si="4"/>
        <v>-155.37848952600001</v>
      </c>
      <c r="G114">
        <v>2.0219999999999999E-3</v>
      </c>
      <c r="H114" s="11">
        <v>5.1894999999999997E-2</v>
      </c>
    </row>
    <row r="115" spans="4:8" x14ac:dyDescent="0.2">
      <c r="D115" t="s">
        <v>96</v>
      </c>
      <c r="E115" s="61">
        <f t="shared" si="4"/>
        <v>-100.79512658199999</v>
      </c>
      <c r="G115">
        <v>4.3470000000000002E-3</v>
      </c>
      <c r="H115" s="11">
        <v>2.0128E-2</v>
      </c>
    </row>
    <row r="116" spans="4:8" x14ac:dyDescent="0.2">
      <c r="D116" t="s">
        <v>97</v>
      </c>
      <c r="E116" s="61">
        <f t="shared" si="4"/>
        <v>-115.43543811399999</v>
      </c>
      <c r="G116">
        <v>2.271E-3</v>
      </c>
      <c r="H116" s="11">
        <v>2.0139000000000001E-2</v>
      </c>
    </row>
    <row r="117" spans="4:8" x14ac:dyDescent="0.2">
      <c r="D117" t="s">
        <v>98</v>
      </c>
      <c r="E117" s="61">
        <f t="shared" si="4"/>
        <v>-343.511988772</v>
      </c>
      <c r="G117">
        <v>8.34E-4</v>
      </c>
      <c r="H117" s="11">
        <v>3.9246999999999997E-2</v>
      </c>
    </row>
    <row r="118" spans="4:8" x14ac:dyDescent="0.2">
      <c r="D118" t="s">
        <v>99</v>
      </c>
      <c r="E118" s="61">
        <f t="shared" si="4"/>
        <v>-76.135643099299998</v>
      </c>
      <c r="G118">
        <v>2.9290000000000002E-3</v>
      </c>
      <c r="H118" s="11">
        <v>2.3640000000000001E-2</v>
      </c>
    </row>
    <row r="119" spans="4:8" x14ac:dyDescent="0.2">
      <c r="D119" t="s">
        <v>100</v>
      </c>
      <c r="E119" s="61">
        <f t="shared" si="4"/>
        <v>-399.75170667899999</v>
      </c>
      <c r="G119">
        <v>1.2979999999999999E-3</v>
      </c>
      <c r="H119" s="11">
        <v>2.4060000000000002E-2</v>
      </c>
    </row>
    <row r="120" spans="4:8" x14ac:dyDescent="0.2">
      <c r="D120" t="s">
        <v>101</v>
      </c>
      <c r="E120" s="61">
        <f t="shared" si="4"/>
        <v>-535.63768418100005</v>
      </c>
      <c r="G120">
        <v>1.4250000000000001E-3</v>
      </c>
      <c r="H120" s="11">
        <v>5.1879999999999999E-3</v>
      </c>
    </row>
    <row r="121" spans="4:8" x14ac:dyDescent="0.2">
      <c r="D121" t="s">
        <v>102</v>
      </c>
      <c r="E121" s="61">
        <f t="shared" si="4"/>
        <v>-95.594347432600003</v>
      </c>
      <c r="G121">
        <v>1.7979999999999999E-3</v>
      </c>
      <c r="H121" s="11">
        <v>3.7428999999999997E-2</v>
      </c>
    </row>
    <row r="122" spans="4:8" x14ac:dyDescent="0.2">
      <c r="D122" t="s">
        <v>103</v>
      </c>
      <c r="E122" s="61">
        <f t="shared" si="4"/>
        <v>-134.870927964</v>
      </c>
      <c r="G122">
        <v>2.7179999999999999E-3</v>
      </c>
      <c r="H122" s="11">
        <v>3.4908000000000002E-2</v>
      </c>
    </row>
    <row r="123" spans="4:8" x14ac:dyDescent="0.2">
      <c r="D123" t="s">
        <v>104</v>
      </c>
      <c r="E123" s="61">
        <f t="shared" si="4"/>
        <v>-135.53170383099999</v>
      </c>
      <c r="G123">
        <v>1.658E-3</v>
      </c>
      <c r="H123" s="11">
        <v>2.6866000000000001E-2</v>
      </c>
    </row>
    <row r="124" spans="4:8" x14ac:dyDescent="0.2">
      <c r="D124" t="s">
        <v>105</v>
      </c>
      <c r="E124" s="61">
        <f t="shared" si="4"/>
        <v>-96.255074471900002</v>
      </c>
      <c r="G124">
        <v>1.7229999999999999E-3</v>
      </c>
      <c r="H124" s="11">
        <v>3.6326999999999998E-2</v>
      </c>
    </row>
    <row r="125" spans="4:8" x14ac:dyDescent="0.2">
      <c r="D125" t="s">
        <v>106</v>
      </c>
      <c r="E125" s="61">
        <f t="shared" si="4"/>
        <v>-195.02735210899999</v>
      </c>
      <c r="G125">
        <v>2.3180000000000002E-3</v>
      </c>
      <c r="H125" s="11">
        <v>1.0437E-2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32B2-D661-F144-AC6D-D4D50FBEFAE7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E92" sqref="E92:H12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4.3600000000000003</v>
      </c>
      <c r="C5" s="48" cm="1">
        <f t="array" ref="C5">ROUND((AVERAGE(IF(ISNUMBER(G14:G89),G14:G89,""))),2)</f>
        <v>1.1499999999999999</v>
      </c>
      <c r="D5" s="49" cm="1">
        <f t="array" ref="D5">ROUND((SQRT(AVERAGE(IF(ISNUMBER(G14:G89),G14:G89^2,"")))),2)</f>
        <v>6.08</v>
      </c>
      <c r="E5" s="48" cm="1">
        <f t="array" ref="E5">ROUND((MAX(IF(ISNUMBER(G14:G89),ABS(G14:G89),""))),2)</f>
        <v>19.63</v>
      </c>
      <c r="F5" s="49">
        <f t="array" ref="F5">ROUND((MIN(IF(ISNUMBER(G14:G89),ABS(G14:G89),""))),2)</f>
        <v>0.25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3.49</v>
      </c>
      <c r="C6" s="50" cm="1">
        <f t="array" ref="C6">ROUND((AVERAGE(IF(ISNUMBER(G14:G51),G14:G51,""))),2)</f>
        <v>1.37</v>
      </c>
      <c r="D6" s="51" cm="1">
        <f t="array" ref="D6">ROUND((SQRT(AVERAGE(IF(ISNUMBER(G14:G51),G14:G51^2,"")))),2)</f>
        <v>4.3</v>
      </c>
      <c r="E6" s="50" cm="1">
        <f t="array" ref="E6">ROUND((MAX(IF(ISNUMBER(G14:G51),ABS(G14:G51),""))),2)</f>
        <v>11.25</v>
      </c>
      <c r="F6" s="52">
        <f t="array" ref="F6">ROUND((MIN(IF(ISNUMBER(G14:G51),ABS(G14:G51),""))),2)</f>
        <v>0.27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5.23</v>
      </c>
      <c r="C7" s="53" cm="1">
        <f t="array" ref="C7">ROUND((AVERAGE(IF(ISNUMBER(G52:G89),G52:G89,""))),2)</f>
        <v>0.92</v>
      </c>
      <c r="D7" s="54" cm="1">
        <f t="array" ref="D7">ROUND((SQRT(AVERAGE(IF(ISNUMBER(G52:G89),G52:G89^2,"")))),2)</f>
        <v>7.44</v>
      </c>
      <c r="E7" s="53" cm="1">
        <f t="array" ref="E7">ROUND((MAX(IF(ISNUMBER(G52:G89),ABS(G52:G89),""))),2)</f>
        <v>19.63</v>
      </c>
      <c r="F7" s="55">
        <f t="array" ref="F7">ROUND((MIN(IF(ISNUMBER(G52:G89),ABS(G52:G89),""))),2)</f>
        <v>0.25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199</v>
      </c>
      <c r="C10" s="26">
        <f>B5</f>
        <v>4.3600000000000003</v>
      </c>
      <c r="D10" s="26">
        <f>H14</f>
        <v>2.116979349325264</v>
      </c>
      <c r="E10" s="26">
        <f>H23</f>
        <v>0.86738203346840947</v>
      </c>
      <c r="F10" s="26">
        <f>H24</f>
        <v>7.0328987090325352</v>
      </c>
      <c r="G10" s="12">
        <f>H25</f>
        <v>1.1415792442030117</v>
      </c>
      <c r="H10" s="26">
        <f>H26</f>
        <v>2.771795003324443</v>
      </c>
      <c r="I10" s="26"/>
      <c r="J10" s="26">
        <f>H27</f>
        <v>4.9124130891762583</v>
      </c>
      <c r="K10" s="26">
        <f>H28</f>
        <v>6.6702240334541258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-78.501064154700003</v>
      </c>
      <c r="D14" t="s">
        <v>107</v>
      </c>
      <c r="E14" s="11" cm="1">
        <f t="array" ref="E14">SUM(IF(J14:L14&lt;&gt;"",J14:L14*R14:T14,""))*627.51</f>
        <v>3.5830296985247361</v>
      </c>
      <c r="F14">
        <v>5.7000090478500001</v>
      </c>
      <c r="G14">
        <f t="shared" ref="G14:G83" si="0">E14-F14</f>
        <v>-2.116979349325264</v>
      </c>
      <c r="H14" s="12">
        <f>ABS(G14)</f>
        <v>2.116979349325264</v>
      </c>
      <c r="I14" s="56"/>
      <c r="J14" s="57">
        <f>B68</f>
        <v>-0.50146093549299997</v>
      </c>
      <c r="K14" s="57">
        <f>B50</f>
        <v>-460.67986070000001</v>
      </c>
      <c r="L14" s="57">
        <f>B81</f>
        <v>-461.17561171900002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-79.081495249400007</v>
      </c>
      <c r="D15" t="s">
        <v>118</v>
      </c>
      <c r="E15" s="11" cm="1">
        <f t="array" ref="E15">SUM(IF(J15:L15&lt;&gt;"",J15:L15*R15:T15,""))*627.51</f>
        <v>9.3863659655212288</v>
      </c>
      <c r="F15">
        <v>7.8600126746700001</v>
      </c>
      <c r="G15">
        <f t="shared" si="0"/>
        <v>1.5263532908512287</v>
      </c>
      <c r="H15" s="12">
        <f t="shared" ref="H15:H84" si="1">ABS(G15)</f>
        <v>1.5263532908512287</v>
      </c>
      <c r="I15" s="12"/>
      <c r="J15" s="57">
        <f>B45</f>
        <v>-1.16663994776</v>
      </c>
      <c r="K15" s="57">
        <f>B34</f>
        <v>-460.02392988499997</v>
      </c>
      <c r="L15" s="57">
        <f>B81</f>
        <v>-461.17561171900002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-79.001919564000005</v>
      </c>
      <c r="D16" t="s">
        <v>129</v>
      </c>
      <c r="E16" s="11" cm="1">
        <f t="array" ref="E16">SUM(IF(J16:L16&lt;&gt;"",J16:L16*R16:T16,""))*627.51</f>
        <v>9.5841713620223725</v>
      </c>
      <c r="F16">
        <v>4.9000078440300001</v>
      </c>
      <c r="G16">
        <f t="shared" si="0"/>
        <v>4.6841635179923724</v>
      </c>
      <c r="H16" s="12">
        <f t="shared" si="1"/>
        <v>4.6841635179923724</v>
      </c>
      <c r="I16" s="12"/>
      <c r="J16" s="57">
        <f>B78</f>
        <v>-75.651663521700002</v>
      </c>
      <c r="K16" s="57">
        <f>B45</f>
        <v>-1.16663994776</v>
      </c>
      <c r="L16" s="57">
        <f>B82</f>
        <v>-76.803030132999993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-79.081502602200004</v>
      </c>
      <c r="D17" t="s">
        <v>139</v>
      </c>
      <c r="E17" s="11" cm="1">
        <f t="array" ref="E17">SUM(IF(J17:L17&lt;&gt;"",J17:L17*R17:T17,""))*627.51</f>
        <v>18.216158280077817</v>
      </c>
      <c r="F17">
        <v>21.200033783759999</v>
      </c>
      <c r="G17">
        <f t="shared" si="0"/>
        <v>-2.9838755036821816</v>
      </c>
      <c r="H17" s="12">
        <f t="shared" si="1"/>
        <v>2.9838755036821816</v>
      </c>
      <c r="I17" s="12"/>
      <c r="J17" s="57">
        <f>B46</f>
        <v>-76.330598469199998</v>
      </c>
      <c r="K17" s="57">
        <f>B68</f>
        <v>-0.50146093549299997</v>
      </c>
      <c r="L17" s="57">
        <f>B82</f>
        <v>-76.803030132999993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-79.751850644000001</v>
      </c>
      <c r="D18" t="s">
        <v>140</v>
      </c>
      <c r="E18" s="11" cm="1">
        <f t="array" ref="E18">SUM(IF(J18:L18&lt;&gt;"",J18:L18*R18:T18,""))*627.51</f>
        <v>9.2742423532362963</v>
      </c>
      <c r="F18">
        <v>12.10001930592</v>
      </c>
      <c r="G18">
        <f t="shared" si="0"/>
        <v>-2.8257769526837038</v>
      </c>
      <c r="H18" s="12">
        <f t="shared" si="1"/>
        <v>2.8257769526837038</v>
      </c>
      <c r="I18" s="12"/>
      <c r="J18" s="57">
        <f>B27</f>
        <v>-39.798200572200003</v>
      </c>
      <c r="K18" s="57">
        <f>B45</f>
        <v>-1.16663994776</v>
      </c>
      <c r="L18" s="57">
        <f>B83</f>
        <v>-40.950061086399998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-118.35961835499999</v>
      </c>
      <c r="D19" t="s">
        <v>141</v>
      </c>
      <c r="E19" s="11" cm="1">
        <f t="array" ref="E19">SUM(IF(J19:L19&lt;&gt;"",J19:L19*R19:T19,""))*627.51</f>
        <v>16.515123248381716</v>
      </c>
      <c r="F19">
        <v>15.3000241212</v>
      </c>
      <c r="G19">
        <f t="shared" si="0"/>
        <v>1.2150991271817162</v>
      </c>
      <c r="H19" s="12">
        <f t="shared" si="1"/>
        <v>1.2150991271817162</v>
      </c>
      <c r="I19" s="12"/>
      <c r="J19" s="57">
        <f>B28</f>
        <v>-40.474918653000003</v>
      </c>
      <c r="K19" s="57">
        <f>B68</f>
        <v>-0.50146093549299997</v>
      </c>
      <c r="L19" s="57">
        <f>B83</f>
        <v>-40.950061086399998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-118.29295952</v>
      </c>
      <c r="D20" t="s">
        <v>142</v>
      </c>
      <c r="E20" s="11" cm="1">
        <f t="array" ref="E20">SUM(IF(J20:L20&lt;&gt;"",J20:L20*R20:T20,""))*627.51</f>
        <v>12.874577301027641</v>
      </c>
      <c r="F20">
        <v>6.50001025167</v>
      </c>
      <c r="G20">
        <f t="shared" si="0"/>
        <v>6.3745670493576405</v>
      </c>
      <c r="H20" s="12">
        <f t="shared" si="1"/>
        <v>6.3745670493576405</v>
      </c>
      <c r="I20" s="12"/>
      <c r="J20" s="57">
        <f>B78</f>
        <v>-75.651663521700002</v>
      </c>
      <c r="K20" s="57">
        <f>B28</f>
        <v>-40.474918653000003</v>
      </c>
      <c r="L20" s="57">
        <f>B84</f>
        <v>-116.106065247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-195.107836953</v>
      </c>
      <c r="D21" t="s">
        <v>143</v>
      </c>
      <c r="E21" s="11" cm="1">
        <f t="array" ref="E21">SUM(IF(J21:L21&lt;&gt;"",J21:L21*R21:T21,""))*627.51</f>
        <v>14.265683323942124</v>
      </c>
      <c r="F21">
        <v>19.60003137612</v>
      </c>
      <c r="G21">
        <f t="shared" si="0"/>
        <v>-5.3343480521778766</v>
      </c>
      <c r="H21" s="12">
        <f t="shared" si="1"/>
        <v>5.3343480521778766</v>
      </c>
      <c r="I21" s="12"/>
      <c r="J21" s="57">
        <f>B46</f>
        <v>-76.330598469199998</v>
      </c>
      <c r="K21" s="57">
        <f>B27</f>
        <v>-39.798200572200003</v>
      </c>
      <c r="L21" s="57">
        <f>B84</f>
        <v>-116.106065247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-499.95487267999999</v>
      </c>
      <c r="D22" t="s">
        <v>144</v>
      </c>
      <c r="E22" s="11" cm="1">
        <f t="array" ref="E22">SUM(IF(J22:L22&lt;&gt;"",J22:L22*R22:T22,""))*627.51</f>
        <v>8.7326330398815912</v>
      </c>
      <c r="F22">
        <v>9.6000150733500007</v>
      </c>
      <c r="G22">
        <f t="shared" si="0"/>
        <v>-0.86738203346840947</v>
      </c>
      <c r="H22" s="12">
        <f t="shared" si="1"/>
        <v>0.86738203346840947</v>
      </c>
      <c r="I22" s="12"/>
      <c r="J22" s="57">
        <f>B68</f>
        <v>-0.50146093549299997</v>
      </c>
      <c r="K22" s="57">
        <f>B45</f>
        <v>-1.16663994776</v>
      </c>
      <c r="L22" s="57">
        <f>B85</f>
        <v>-1.6541845583499999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-139.60184534199999</v>
      </c>
      <c r="D23" t="s">
        <v>108</v>
      </c>
      <c r="E23" s="11" cm="1">
        <f t="array" ref="E23">SUM(IF(J23:L23&lt;&gt;"",J23:L23*R23:T23,""))*627.51</f>
        <v>8.7326330398815912</v>
      </c>
      <c r="F23">
        <v>9.6000150733500007</v>
      </c>
      <c r="G23">
        <f t="shared" si="0"/>
        <v>-0.86738203346840947</v>
      </c>
      <c r="H23" s="12">
        <f t="shared" si="1"/>
        <v>0.86738203346840947</v>
      </c>
      <c r="I23" s="12"/>
      <c r="J23" s="57">
        <f>B68</f>
        <v>-0.50146093549299997</v>
      </c>
      <c r="K23" s="57">
        <f>B45</f>
        <v>-1.16663994776</v>
      </c>
      <c r="L23" s="57">
        <f>B85</f>
        <v>-1.6541845583499999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-599.51820836100001</v>
      </c>
      <c r="D24" t="s">
        <v>109</v>
      </c>
      <c r="E24" s="11" cm="1">
        <f t="array" ref="E24">SUM(IF(J24:L24&lt;&gt;"",J24:L24*R24:T24,""))*627.51</f>
        <v>10.032903537112535</v>
      </c>
      <c r="F24">
        <v>3.0000048280800002</v>
      </c>
      <c r="G24">
        <f t="shared" si="0"/>
        <v>7.0328987090325352</v>
      </c>
      <c r="H24" s="12">
        <f t="shared" si="1"/>
        <v>7.0328987090325352</v>
      </c>
      <c r="I24" s="12"/>
      <c r="J24" s="57">
        <f>B78</f>
        <v>-75.651663521700002</v>
      </c>
      <c r="K24" s="57">
        <f>B74</f>
        <v>-56.487789853400002</v>
      </c>
      <c r="L24" s="57">
        <f>B86</f>
        <v>-132.123464939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-39.798200572200003</v>
      </c>
      <c r="D25" t="s">
        <v>110</v>
      </c>
      <c r="E25" s="11" cm="1">
        <f t="array" ref="E25">SUM(IF(J25:L25&lt;&gt;"",J25:L25*R25:T25,""))*627.51</f>
        <v>13.841599766743013</v>
      </c>
      <c r="F25">
        <v>12.700020522540001</v>
      </c>
      <c r="G25">
        <f t="shared" si="0"/>
        <v>1.1415792442030117</v>
      </c>
      <c r="H25" s="12">
        <f t="shared" si="1"/>
        <v>1.1415792442030117</v>
      </c>
      <c r="I25" s="12"/>
      <c r="J25" s="57">
        <f>B46</f>
        <v>-76.330598469199998</v>
      </c>
      <c r="K25" s="57">
        <f>B73</f>
        <v>-55.814924444600003</v>
      </c>
      <c r="L25" s="57">
        <f>B86</f>
        <v>-132.123464939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-115.595729334</v>
      </c>
      <c r="D26" t="s">
        <v>111</v>
      </c>
      <c r="E26" s="11" cm="1">
        <f t="array" ref="E26">SUM(IF(J26:L26&lt;&gt;"",J26:L26*R26:T26,""))*627.51</f>
        <v>-1.071792602084443</v>
      </c>
      <c r="F26">
        <v>1.7000024012399999</v>
      </c>
      <c r="G26">
        <f t="shared" si="0"/>
        <v>-2.771795003324443</v>
      </c>
      <c r="H26" s="12">
        <f t="shared" si="1"/>
        <v>2.771795003324443</v>
      </c>
      <c r="I26" s="12"/>
      <c r="J26" s="57">
        <f>B50</f>
        <v>-460.67986070000001</v>
      </c>
      <c r="K26" s="57">
        <f>B27</f>
        <v>-39.798200572200003</v>
      </c>
      <c r="L26" s="57">
        <f>B87</f>
        <v>-500.47976928100002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-39.798200572200003</v>
      </c>
      <c r="D27" t="s">
        <v>112</v>
      </c>
      <c r="E27" s="11" cm="1">
        <f t="array" ref="E27">SUM(IF(J27:L27&lt;&gt;"",J27:L27*R27:T27,""))*627.51</f>
        <v>11.972424560026258</v>
      </c>
      <c r="F27">
        <v>7.0600114708500001</v>
      </c>
      <c r="G27">
        <f t="shared" si="0"/>
        <v>4.9124130891762583</v>
      </c>
      <c r="H27" s="12">
        <f t="shared" si="1"/>
        <v>4.9124130891762583</v>
      </c>
      <c r="I27" s="12"/>
      <c r="J27" s="57">
        <f>B34</f>
        <v>-460.02392988499997</v>
      </c>
      <c r="K27" s="57">
        <f>B28</f>
        <v>-40.474918653000003</v>
      </c>
      <c r="L27" s="57">
        <f>B87</f>
        <v>-500.47976928100002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-40.474918653000003</v>
      </c>
      <c r="D28" t="s">
        <v>113</v>
      </c>
      <c r="E28" s="11" cm="1">
        <f t="array" ref="E28">SUM(IF(J28:L28&lt;&gt;"",J28:L28*R28:T28,""))*627.51</f>
        <v>9.8702288487341256</v>
      </c>
      <c r="F28">
        <v>3.2000048152799998</v>
      </c>
      <c r="G28">
        <f t="shared" si="0"/>
        <v>6.6702240334541258</v>
      </c>
      <c r="H28" s="12">
        <f t="shared" si="1"/>
        <v>6.6702240334541258</v>
      </c>
      <c r="I28" s="12"/>
      <c r="J28" s="57">
        <f>B78</f>
        <v>-75.651663521700002</v>
      </c>
      <c r="K28" s="57">
        <f>B18</f>
        <v>-79.751850644000001</v>
      </c>
      <c r="L28" s="57">
        <f>B88</f>
        <v>-155.38778496800001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-460.14221288300001</v>
      </c>
      <c r="D29" t="s">
        <v>114</v>
      </c>
      <c r="E29" s="11" cm="1">
        <f t="array" ref="E29">SUM(IF(J29:L29&lt;&gt;"",J29:L29*R29:T29,""))*627.51</f>
        <v>15.258598044531986</v>
      </c>
      <c r="F29">
        <v>19.900031984430001</v>
      </c>
      <c r="G29">
        <f t="shared" si="0"/>
        <v>-4.6414339398980147</v>
      </c>
      <c r="H29" s="12">
        <f t="shared" si="1"/>
        <v>4.6414339398980147</v>
      </c>
      <c r="I29" s="12"/>
      <c r="J29" s="57">
        <f>B46</f>
        <v>-76.330598469199998</v>
      </c>
      <c r="K29" s="57">
        <f>B17</f>
        <v>-79.081502602200004</v>
      </c>
      <c r="L29" s="57">
        <f>B88</f>
        <v>-155.38778496800001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-960.11542929799998</v>
      </c>
      <c r="D30" t="s">
        <v>115</v>
      </c>
      <c r="E30" s="11" cm="1">
        <f t="array" ref="E30">SUM(IF(J30:L30&lt;&gt;"",J30:L30*R30:T30,""))*627.51</f>
        <v>4.9473291637996999</v>
      </c>
      <c r="F30">
        <v>1.4200024191599998</v>
      </c>
      <c r="G30">
        <f t="shared" si="0"/>
        <v>3.5273267446397001</v>
      </c>
      <c r="H30" s="12">
        <f t="shared" si="1"/>
        <v>3.5273267446397001</v>
      </c>
      <c r="I30" s="12"/>
      <c r="J30" s="57">
        <f>B44</f>
        <v>-99.639235147500003</v>
      </c>
      <c r="K30" s="57">
        <f>B45</f>
        <v>-1.16663994776</v>
      </c>
      <c r="L30" s="57">
        <f>B89</f>
        <v>-100.797991031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-960.09445057300002</v>
      </c>
      <c r="D31" t="s">
        <v>116</v>
      </c>
      <c r="E31" s="11" cm="1">
        <f t="array" ref="E31">SUM(IF(J31:L31&lt;&gt;"",J31:L31*R31:T31,""))*627.51</f>
        <v>22.145142591877899</v>
      </c>
      <c r="F31">
        <v>33.40005308328</v>
      </c>
      <c r="G31">
        <f t="shared" si="0"/>
        <v>-11.2549104914021</v>
      </c>
      <c r="H31" s="12">
        <f t="shared" si="1"/>
        <v>11.2549104914021</v>
      </c>
      <c r="I31" s="12"/>
      <c r="J31" s="57">
        <f>B59</f>
        <v>-100.331820597</v>
      </c>
      <c r="K31" s="57">
        <f>B68</f>
        <v>-0.50146093549299997</v>
      </c>
      <c r="L31" s="57">
        <f>B89</f>
        <v>-100.797991031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-559.730131067</v>
      </c>
      <c r="D32" t="s">
        <v>117</v>
      </c>
      <c r="E32" s="11" cm="1">
        <f t="array" ref="E32">SUM(IF(J32:L32&lt;&gt;"",J32:L32*R32:T32,""))*627.51</f>
        <v>21.09906491472135</v>
      </c>
      <c r="F32">
        <v>13.470021728279999</v>
      </c>
      <c r="G32">
        <f t="shared" si="0"/>
        <v>7.6290431864413506</v>
      </c>
      <c r="H32" s="12">
        <f t="shared" si="1"/>
        <v>7.6290431864413506</v>
      </c>
      <c r="I32" s="12"/>
      <c r="J32" s="57">
        <f>B75</f>
        <v>-75.000220767000002</v>
      </c>
      <c r="K32" s="57">
        <f>B28</f>
        <v>-40.474918653000003</v>
      </c>
      <c r="L32" s="57">
        <f>B90</f>
        <v>-115.441515948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-460.02392988499997</v>
      </c>
      <c r="D33" t="s">
        <v>119</v>
      </c>
      <c r="E33" s="11" cm="1">
        <f t="array" ref="E33">SUM(IF(J33:L33&lt;&gt;"",J33:L33*R33:T33,""))*627.51</f>
        <v>5.2385450337097614</v>
      </c>
      <c r="F33">
        <v>7.9000126721099999</v>
      </c>
      <c r="G33">
        <f t="shared" si="0"/>
        <v>-2.6614676384002385</v>
      </c>
      <c r="H33" s="12">
        <f t="shared" si="1"/>
        <v>2.6614676384002385</v>
      </c>
      <c r="I33" s="12"/>
      <c r="J33" s="57">
        <f>B78</f>
        <v>-75.651663521700002</v>
      </c>
      <c r="K33" s="57">
        <f>B27</f>
        <v>-39.798200572200003</v>
      </c>
      <c r="L33" s="57">
        <f>B90</f>
        <v>-115.441515948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-460.02392988499997</v>
      </c>
      <c r="D34" t="s">
        <v>120</v>
      </c>
      <c r="E34" s="11" cm="1">
        <f t="array" ref="E34">SUM(IF(J34:L34&lt;&gt;"",J34:L34*R34:T34,""))*627.51</f>
        <v>3.4349178857236375</v>
      </c>
      <c r="F34">
        <v>3.1000048216799998</v>
      </c>
      <c r="G34">
        <f t="shared" si="0"/>
        <v>0.33491306404363774</v>
      </c>
      <c r="H34" s="12">
        <f t="shared" si="1"/>
        <v>0.33491306404363774</v>
      </c>
      <c r="I34" s="12"/>
      <c r="J34" s="57">
        <f>B68</f>
        <v>-0.50146093549299997</v>
      </c>
      <c r="K34" s="57">
        <f>B80</f>
        <v>-343.03048054200002</v>
      </c>
      <c r="L34" s="57">
        <f>B91</f>
        <v>-343.52646759200002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-113.182733107</v>
      </c>
      <c r="D35" t="s">
        <v>121</v>
      </c>
      <c r="E35" s="11" cm="1">
        <f t="array" ref="E35">SUM(IF(J35:L35&lt;&gt;"",J35:L35*R35:T35,""))*627.51</f>
        <v>22.933522478043134</v>
      </c>
      <c r="F35">
        <v>23.200036793310002</v>
      </c>
      <c r="G35">
        <f t="shared" si="0"/>
        <v>-0.26651431526686764</v>
      </c>
      <c r="H35" s="12">
        <f t="shared" si="1"/>
        <v>0.26651431526686764</v>
      </c>
      <c r="I35" s="12"/>
      <c r="J35" s="57">
        <f>B45</f>
        <v>-1.16663994776</v>
      </c>
      <c r="K35" s="57">
        <f>B79</f>
        <v>-342.39637450800001</v>
      </c>
      <c r="L35" s="57">
        <f>B91</f>
        <v>-343.52646759200002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-99.675617156300007</v>
      </c>
      <c r="D36" t="s">
        <v>122</v>
      </c>
      <c r="E36" s="11" cm="1">
        <f t="array" ref="E36">SUM(IF(J36:L36&lt;&gt;"",J36:L36*R36:T36,""))*627.51</f>
        <v>9.746224836204755</v>
      </c>
      <c r="F36">
        <v>10.50001689828</v>
      </c>
      <c r="G36">
        <f t="shared" si="0"/>
        <v>-0.75379206207524518</v>
      </c>
      <c r="H36" s="12">
        <f t="shared" si="1"/>
        <v>0.75379206207524518</v>
      </c>
      <c r="I36" s="12"/>
      <c r="J36" s="57">
        <f>B68</f>
        <v>-0.50146093549299997</v>
      </c>
      <c r="K36" s="57">
        <f>B78</f>
        <v>-75.651663521700002</v>
      </c>
      <c r="L36" s="57">
        <f>B92</f>
        <v>-76.137592872300004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-199.29874179399999</v>
      </c>
      <c r="D37" t="s">
        <v>123</v>
      </c>
      <c r="E37" s="11" cm="1">
        <f t="array" ref="E37">SUM(IF(J37:L37&lt;&gt;"",J37:L37*R37:T37,""))*627.51</f>
        <v>18.365863822075383</v>
      </c>
      <c r="F37">
        <v>12.87002051166</v>
      </c>
      <c r="G37">
        <f t="shared" si="0"/>
        <v>5.495843310415383</v>
      </c>
      <c r="H37" s="12">
        <f t="shared" si="1"/>
        <v>5.495843310415383</v>
      </c>
      <c r="I37" s="12"/>
      <c r="J37" s="57">
        <f>B45</f>
        <v>-1.16663994776</v>
      </c>
      <c r="K37" s="57">
        <f>B75</f>
        <v>-75.000220767000002</v>
      </c>
      <c r="L37" s="57">
        <f>B92</f>
        <v>-76.137592872300004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-599.674799517</v>
      </c>
      <c r="D38" t="s">
        <v>124</v>
      </c>
      <c r="E38" s="11" cm="1">
        <f t="array" ref="E38">SUM(IF(J38:L38&lt;&gt;"",J38:L38*R38:T38,""))*627.51</f>
        <v>4.2901104765792848</v>
      </c>
      <c r="F38">
        <v>3.5000054235899998</v>
      </c>
      <c r="G38">
        <f t="shared" si="0"/>
        <v>0.79010505298928502</v>
      </c>
      <c r="H38" s="12">
        <f t="shared" si="1"/>
        <v>0.79010505298928502</v>
      </c>
      <c r="I38" s="12"/>
      <c r="J38" s="57">
        <f>B68</f>
        <v>-0.50146093549299997</v>
      </c>
      <c r="K38" s="57">
        <f>B47</f>
        <v>-399.27167595700001</v>
      </c>
      <c r="L38" s="57">
        <f>B93</f>
        <v>-399.766300172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-599.75971311499995</v>
      </c>
      <c r="D39" t="s">
        <v>125</v>
      </c>
      <c r="E39" s="11" cm="1">
        <f t="array" ref="E39">SUM(IF(J39:L39&lt;&gt;"",J39:L39*R39:T39,""))*627.51</f>
        <v>18.160913596742837</v>
      </c>
      <c r="F39">
        <v>16.760026537800002</v>
      </c>
      <c r="G39">
        <f t="shared" si="0"/>
        <v>1.4008870589428355</v>
      </c>
      <c r="H39" s="12">
        <f t="shared" si="1"/>
        <v>1.4008870589428355</v>
      </c>
      <c r="I39" s="12"/>
      <c r="J39" s="57">
        <f>B45</f>
        <v>-1.16663994776</v>
      </c>
      <c r="K39" s="57">
        <f>B67</f>
        <v>-398.62860145799999</v>
      </c>
      <c r="L39" s="57">
        <f>B93</f>
        <v>-399.766300172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-599.681748492</v>
      </c>
      <c r="D40" t="s">
        <v>126</v>
      </c>
      <c r="E40" s="11" cm="1">
        <f t="array" ref="E40">SUM(IF(J40:L40&lt;&gt;"",J40:L40*R40:T40,""))*627.51</f>
        <v>16.70291685271873</v>
      </c>
      <c r="F40">
        <v>9.5700150752699997</v>
      </c>
      <c r="G40">
        <f t="shared" si="0"/>
        <v>7.1329017774487298</v>
      </c>
      <c r="H40" s="12">
        <f t="shared" si="1"/>
        <v>7.1329017774487298</v>
      </c>
      <c r="I40" s="12"/>
      <c r="J40" s="57">
        <f>B75</f>
        <v>-75.000220767000002</v>
      </c>
      <c r="K40" s="57">
        <f>B50</f>
        <v>-460.67986070000001</v>
      </c>
      <c r="L40" s="57">
        <f>B94</f>
        <v>-535.65346369700001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-239.31512187600001</v>
      </c>
      <c r="D41" t="s">
        <v>127</v>
      </c>
      <c r="E41" s="11" cm="1">
        <f t="array" ref="E41">SUM(IF(J41:L41&lt;&gt;"",J41:L41*R41:T41,""))*627.51</f>
        <v>13.886614133800009</v>
      </c>
      <c r="F41">
        <v>9.36001508871</v>
      </c>
      <c r="G41">
        <f t="shared" si="0"/>
        <v>4.5265990450900091</v>
      </c>
      <c r="H41" s="12">
        <f t="shared" si="1"/>
        <v>4.5265990450900091</v>
      </c>
      <c r="I41" s="12"/>
      <c r="J41" s="57">
        <f>B78</f>
        <v>-75.651663521700002</v>
      </c>
      <c r="K41" s="57">
        <f>B34</f>
        <v>-460.02392988499997</v>
      </c>
      <c r="L41" s="57">
        <f>B94</f>
        <v>-535.65346369700001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-239.29428729099999</v>
      </c>
      <c r="D42" t="s">
        <v>128</v>
      </c>
      <c r="E42" s="11" cm="1">
        <f t="array" ref="E42">SUM(IF(J42:L42&lt;&gt;"",J42:L42*R42:T42,""))*627.51</f>
        <v>7.6969960560915691</v>
      </c>
      <c r="F42">
        <v>8.0000126657100008</v>
      </c>
      <c r="G42">
        <f t="shared" si="0"/>
        <v>-0.30301660961843169</v>
      </c>
      <c r="H42" s="12">
        <f t="shared" si="1"/>
        <v>0.30301660961843169</v>
      </c>
      <c r="I42" s="12"/>
      <c r="J42" s="57">
        <f>B73</f>
        <v>-55.814924444600003</v>
      </c>
      <c r="K42" s="57">
        <f>B27</f>
        <v>-39.798200572200003</v>
      </c>
      <c r="L42" s="57">
        <f>B95</f>
        <v>-95.600859083100005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-99.639235147500003</v>
      </c>
      <c r="D43" t="s">
        <v>130</v>
      </c>
      <c r="E43" s="11" cm="1">
        <f t="array" ref="E43">SUM(IF(J43:L43&lt;&gt;"",J43:L43*R43:T43,""))*627.51</f>
        <v>26.336579702514815</v>
      </c>
      <c r="F43">
        <v>22.400035589489999</v>
      </c>
      <c r="G43">
        <f t="shared" si="0"/>
        <v>3.9365441130248158</v>
      </c>
      <c r="H43" s="12">
        <f t="shared" si="1"/>
        <v>3.9365441130248158</v>
      </c>
      <c r="I43" s="12"/>
      <c r="J43" s="57">
        <f>B72</f>
        <v>-55.167910406200001</v>
      </c>
      <c r="K43" s="57">
        <f>B28</f>
        <v>-40.474918653000003</v>
      </c>
      <c r="L43" s="57">
        <f>B95</f>
        <v>-95.600859083100005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-99.639235147500003</v>
      </c>
      <c r="D44" t="s">
        <v>131</v>
      </c>
      <c r="E44" s="11" cm="1">
        <f t="array" ref="E44">SUM(IF(J44:L44&lt;&gt;"",J44:L44*R44:T44,""))*627.51</f>
        <v>9.3049484506700857</v>
      </c>
      <c r="F44">
        <v>7.5000120702000004</v>
      </c>
      <c r="G44">
        <f t="shared" si="0"/>
        <v>1.8049363804700853</v>
      </c>
      <c r="H44" s="12">
        <f t="shared" si="1"/>
        <v>1.8049363804700853</v>
      </c>
      <c r="I44" s="12"/>
      <c r="J44" s="57">
        <f>B73</f>
        <v>-55.814924444600003</v>
      </c>
      <c r="K44" s="57">
        <f>B17</f>
        <v>-79.081502602200004</v>
      </c>
      <c r="L44" s="57">
        <f>B96</f>
        <v>-134.88159868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-1.16663994776</v>
      </c>
      <c r="D45" t="s">
        <v>132</v>
      </c>
      <c r="E45" s="11" cm="1">
        <f t="array" ref="E45">SUM(IF(J45:L45&lt;&gt;"",J45:L45*R45:T45,""))*627.51</f>
        <v>23.947268924209954</v>
      </c>
      <c r="F45">
        <v>18.300028949280001</v>
      </c>
      <c r="G45">
        <f t="shared" si="0"/>
        <v>5.6472399749299527</v>
      </c>
      <c r="H45" s="12">
        <f t="shared" si="1"/>
        <v>5.6472399749299527</v>
      </c>
      <c r="I45" s="12"/>
      <c r="J45" s="57">
        <f>B72</f>
        <v>-55.167910406200001</v>
      </c>
      <c r="K45" s="57">
        <f>B18</f>
        <v>-79.751850644000001</v>
      </c>
      <c r="L45" s="57">
        <f>B96</f>
        <v>-134.88159868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-76.330598469199998</v>
      </c>
      <c r="D46" t="s">
        <v>133</v>
      </c>
      <c r="E46" s="11" cm="1">
        <f t="array" ref="E46">SUM(IF(J46:L46&lt;&gt;"",J46:L46*R46:T46,""))*627.51</f>
        <v>15.542269085620983</v>
      </c>
      <c r="F46">
        <v>10.400016277170002</v>
      </c>
      <c r="G46">
        <f t="shared" si="0"/>
        <v>5.1422528084509818</v>
      </c>
      <c r="H46" s="12">
        <f t="shared" si="1"/>
        <v>5.1422528084509818</v>
      </c>
      <c r="I46" s="12"/>
      <c r="J46" s="57">
        <f>B18</f>
        <v>-79.751850644000001</v>
      </c>
      <c r="K46" s="57">
        <f>B73</f>
        <v>-55.814924444600003</v>
      </c>
      <c r="L46" s="57">
        <f>B97</f>
        <v>-135.54200692699999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-399.27167595700001</v>
      </c>
      <c r="D47" t="s">
        <v>134</v>
      </c>
      <c r="E47" s="11" cm="1">
        <f t="array" ref="E47">SUM(IF(J47:L47&lt;&gt;"",J47:L47*R47:T47,""))*627.51</f>
        <v>17.121942051806201</v>
      </c>
      <c r="F47">
        <v>17.400027751859998</v>
      </c>
      <c r="G47">
        <f t="shared" si="0"/>
        <v>-0.27808570005379707</v>
      </c>
      <c r="H47" s="12">
        <f t="shared" si="1"/>
        <v>0.27808570005379707</v>
      </c>
      <c r="I47" s="12"/>
      <c r="J47" s="57">
        <f>B17</f>
        <v>-79.081502602200004</v>
      </c>
      <c r="K47" s="57">
        <f>B74</f>
        <v>-56.487789853400002</v>
      </c>
      <c r="L47" s="57">
        <f>B97</f>
        <v>-135.54200692699999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-461.14800714299997</v>
      </c>
      <c r="D48" t="s">
        <v>135</v>
      </c>
      <c r="E48" s="11" cm="1">
        <f t="array" ref="E48">SUM(IF(J48:L48&lt;&gt;"",J48:L48*R48:T48,""))*627.51</f>
        <v>17.991711386181212</v>
      </c>
      <c r="F48">
        <v>14.500022917379999</v>
      </c>
      <c r="G48">
        <f t="shared" si="0"/>
        <v>3.4916884688012129</v>
      </c>
      <c r="H48" s="12">
        <f t="shared" si="1"/>
        <v>3.4916884688012129</v>
      </c>
      <c r="I48" s="12"/>
      <c r="J48" s="57">
        <f>B73</f>
        <v>-55.814924444600003</v>
      </c>
      <c r="K48" s="57">
        <f>B28</f>
        <v>-40.474918653000003</v>
      </c>
      <c r="L48" s="57">
        <f>B98</f>
        <v>-96.261171504499998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-460.67986070000001</v>
      </c>
      <c r="D49" t="s">
        <v>136</v>
      </c>
      <c r="E49" s="11" cm="1">
        <f t="array" ref="E49">SUM(IF(J49:L49&lt;&gt;"",J49:L49*R49:T49,""))*627.51</f>
        <v>15.574121179465216</v>
      </c>
      <c r="F49">
        <v>17.800028353769999</v>
      </c>
      <c r="G49">
        <f t="shared" si="0"/>
        <v>-2.2259071743047834</v>
      </c>
      <c r="H49" s="12">
        <f t="shared" si="1"/>
        <v>2.2259071743047834</v>
      </c>
      <c r="I49" s="12"/>
      <c r="J49" s="57">
        <f>B74</f>
        <v>-56.487789853400002</v>
      </c>
      <c r="K49" s="57">
        <f>B27</f>
        <v>-39.798200572200003</v>
      </c>
      <c r="L49" s="57">
        <f>B98</f>
        <v>-96.261171504499998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-460.67986070000001</v>
      </c>
      <c r="D50" t="s">
        <v>137</v>
      </c>
      <c r="E50" s="11" cm="1">
        <f t="array" ref="E50">SUM(IF(J50:L50&lt;&gt;"",J50:L50*R50:T50,""))*627.51</f>
        <v>42.392429515800963</v>
      </c>
      <c r="F50">
        <v>38.400060920910001</v>
      </c>
      <c r="G50">
        <f t="shared" si="0"/>
        <v>3.9923685948909622</v>
      </c>
      <c r="H50" s="12">
        <f t="shared" si="1"/>
        <v>3.9923685948909622</v>
      </c>
      <c r="I50" s="12"/>
      <c r="J50" s="57">
        <f>B21</f>
        <v>-195.107836953</v>
      </c>
      <c r="K50" s="57">
        <f>B99</f>
        <v>-195.040280373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-93.3094940278</v>
      </c>
      <c r="D51" t="s">
        <v>138</v>
      </c>
      <c r="E51" s="11" cm="1">
        <f t="array" ref="E51">SUM(IF(J51:L51&lt;&gt;"",J51:L51*R51:T51,""))*627.51</f>
        <v>42.392429515800963</v>
      </c>
      <c r="F51">
        <v>38.400060920910001</v>
      </c>
      <c r="G51">
        <f t="shared" si="0"/>
        <v>3.9923685948909622</v>
      </c>
      <c r="H51" s="12">
        <f t="shared" si="1"/>
        <v>3.9923685948909622</v>
      </c>
      <c r="I51" s="12"/>
      <c r="J51" s="57">
        <f>B21</f>
        <v>-195.107836953</v>
      </c>
      <c r="K51" s="57">
        <f>B99</f>
        <v>-195.040280373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-93.228431277499993</v>
      </c>
      <c r="D52" t="s">
        <v>145</v>
      </c>
      <c r="E52" s="11" cm="1">
        <f t="array" ref="E52">SUM(IF(J52:L52&lt;&gt;"",J52:L52*R52:T52,""))*627.51</f>
        <v>20.040597671350415</v>
      </c>
      <c r="F52">
        <v>17.130027141629999</v>
      </c>
      <c r="G52">
        <f t="shared" si="0"/>
        <v>2.9105705297204167</v>
      </c>
      <c r="H52" s="12">
        <f t="shared" si="1"/>
        <v>2.9105705297204167</v>
      </c>
      <c r="I52" s="12"/>
      <c r="J52" s="57">
        <f>B60</f>
        <v>-0.50146093549299997</v>
      </c>
      <c r="K52" s="57">
        <f>B70</f>
        <v>-184.44034691300001</v>
      </c>
      <c r="L52" s="57">
        <f>B71</f>
        <v>-184.90987114999999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-113.72120307</v>
      </c>
      <c r="D53" t="s">
        <v>156</v>
      </c>
      <c r="E53" s="11" cm="1">
        <f t="array" ref="E53">SUM(IF(J53:L53&lt;&gt;"",J53:L53*R53:T53,""))*627.51</f>
        <v>86.466423118269844</v>
      </c>
      <c r="F53">
        <v>82.270130904390001</v>
      </c>
      <c r="G53">
        <f t="shared" si="0"/>
        <v>4.1962922138798433</v>
      </c>
      <c r="H53" s="12">
        <f t="shared" si="1"/>
        <v>4.1962922138798433</v>
      </c>
      <c r="I53" s="12"/>
      <c r="J53" s="57">
        <f>B77</f>
        <v>-75.651663521700002</v>
      </c>
      <c r="K53" s="57">
        <f>B69</f>
        <v>-109.39600052900001</v>
      </c>
      <c r="L53" s="57">
        <f>B71</f>
        <v>-184.90987114999999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-113.68023232</v>
      </c>
      <c r="D54" t="s">
        <v>167</v>
      </c>
      <c r="E54" s="11" cm="1">
        <f t="array" ref="E54">SUM(IF(J54:L54&lt;&gt;"",J54:L54*R54:T54,""))*627.51</f>
        <v>45.06553331874369</v>
      </c>
      <c r="F54">
        <v>42.180066954090002</v>
      </c>
      <c r="G54">
        <f t="shared" si="0"/>
        <v>2.8854663646536878</v>
      </c>
      <c r="H54" s="12">
        <f t="shared" si="1"/>
        <v>2.8854663646536878</v>
      </c>
      <c r="I54" s="12"/>
      <c r="J54" s="57">
        <f>B60</f>
        <v>-0.50146093549299997</v>
      </c>
      <c r="K54" s="57">
        <f>B58</f>
        <v>-100.331820597</v>
      </c>
      <c r="L54" s="57">
        <f>B57</f>
        <v>-100.761465094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-199.80171362199999</v>
      </c>
      <c r="D55" t="s">
        <v>177</v>
      </c>
      <c r="E55" s="11" cm="1">
        <f t="array" ref="E55">SUM(IF(J55:L55&lt;&gt;"",J55:L55*R55:T55,""))*627.51</f>
        <v>45.06553331874369</v>
      </c>
      <c r="F55">
        <v>42.180066954090002</v>
      </c>
      <c r="G55">
        <f t="shared" si="0"/>
        <v>2.8854663646536878</v>
      </c>
      <c r="H55" s="12">
        <f t="shared" si="1"/>
        <v>2.8854663646536878</v>
      </c>
      <c r="I55" s="12"/>
      <c r="J55" s="57">
        <f>B58</f>
        <v>-100.331820597</v>
      </c>
      <c r="K55" s="57">
        <f>B60</f>
        <v>-0.50146093549299997</v>
      </c>
      <c r="L55" s="57">
        <f>B57</f>
        <v>-100.761465094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-140.04070617799999</v>
      </c>
      <c r="D56" t="s">
        <v>178</v>
      </c>
      <c r="E56" s="11" cm="1">
        <f t="array" ref="E56">SUM(IF(J56:L56&lt;&gt;"",J56:L56*R56:T56,""))*627.51</f>
        <v>20.905177184312528</v>
      </c>
      <c r="F56">
        <v>18.000028968479999</v>
      </c>
      <c r="G56">
        <f t="shared" si="0"/>
        <v>2.9051482158325292</v>
      </c>
      <c r="H56" s="12">
        <f t="shared" si="1"/>
        <v>2.9051482158325292</v>
      </c>
      <c r="I56" s="12"/>
      <c r="J56" s="57">
        <f>B60</f>
        <v>-0.50146093549299997</v>
      </c>
      <c r="K56" s="57">
        <f>B49</f>
        <v>-460.67986070000001</v>
      </c>
      <c r="L56" s="57">
        <f>B48</f>
        <v>-461.14800714299997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-100.761465094</v>
      </c>
      <c r="D57" t="s">
        <v>179</v>
      </c>
      <c r="E57" s="11" cm="1">
        <f t="array" ref="E57">SUM(IF(J57:L57&lt;&gt;"",J57:L57*R57:T57,""))*627.51</f>
        <v>20.905177184312528</v>
      </c>
      <c r="F57">
        <v>18.000028968479999</v>
      </c>
      <c r="G57">
        <f t="shared" si="0"/>
        <v>2.9051482158325292</v>
      </c>
      <c r="H57" s="12">
        <f t="shared" si="1"/>
        <v>2.9051482158325292</v>
      </c>
      <c r="I57" s="12"/>
      <c r="J57" s="57">
        <f>B49</f>
        <v>-460.67986070000001</v>
      </c>
      <c r="K57" s="57">
        <f>B60</f>
        <v>-0.50146093549299997</v>
      </c>
      <c r="L57" s="57">
        <f>B48</f>
        <v>-461.14800714299997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-100.331820597</v>
      </c>
      <c r="D58" t="s">
        <v>180</v>
      </c>
      <c r="E58" s="11" cm="1">
        <f t="array" ref="E58">SUM(IF(J58:L58&lt;&gt;"",J58:L58*R58:T58,""))*627.51</f>
        <v>39.282188432841451</v>
      </c>
      <c r="F58">
        <v>30.380048256479999</v>
      </c>
      <c r="G58">
        <f t="shared" si="0"/>
        <v>8.9021401763614527</v>
      </c>
      <c r="H58" s="12">
        <f t="shared" si="1"/>
        <v>8.9021401763614527</v>
      </c>
      <c r="I58" s="12"/>
      <c r="J58" s="57">
        <f>B60</f>
        <v>-0.50146093549299997</v>
      </c>
      <c r="K58" s="57">
        <f>B23</f>
        <v>-139.60184534199999</v>
      </c>
      <c r="L58" s="57">
        <f>B56</f>
        <v>-140.04070617799999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-100.331820597</v>
      </c>
      <c r="D59" t="s">
        <v>181</v>
      </c>
      <c r="E59" s="11" cm="1">
        <f t="array" ref="E59">SUM(IF(J59:L59&lt;&gt;"",J59:L59*R59:T59,""))*627.51</f>
        <v>56.046050127919926</v>
      </c>
      <c r="F59">
        <v>57.02009110473</v>
      </c>
      <c r="G59">
        <f t="shared" si="0"/>
        <v>-0.97404097681007329</v>
      </c>
      <c r="H59" s="12">
        <f t="shared" si="1"/>
        <v>0.97404097681007329</v>
      </c>
      <c r="I59" s="12"/>
      <c r="J59" s="57">
        <f>B58</f>
        <v>-100.331820597</v>
      </c>
      <c r="K59" s="57">
        <f>B25</f>
        <v>-39.798200572200003</v>
      </c>
      <c r="L59" s="57">
        <f>B56</f>
        <v>-140.04070617799999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-0.50146093549299997</v>
      </c>
      <c r="D60" t="s">
        <v>182</v>
      </c>
      <c r="E60" s="11" cm="1">
        <f t="array" ref="E60">SUM(IF(J60:L60&lt;&gt;"",J60:L60*R60:T60,""))*627.51</f>
        <v>-0.94810015707619844</v>
      </c>
      <c r="F60">
        <v>2.2700036197799998</v>
      </c>
      <c r="G60">
        <f t="shared" si="0"/>
        <v>-3.2181037768561982</v>
      </c>
      <c r="H60" s="12">
        <f t="shared" si="1"/>
        <v>3.2181037768561982</v>
      </c>
      <c r="I60" s="12"/>
      <c r="J60" s="57">
        <f>B60</f>
        <v>-0.50146093549299997</v>
      </c>
      <c r="K60" s="57">
        <f>B37</f>
        <v>-199.29874179399999</v>
      </c>
      <c r="L60" s="57">
        <f>B55</f>
        <v>-199.80171362199999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-109.901137934</v>
      </c>
      <c r="D61" t="s">
        <v>146</v>
      </c>
      <c r="E61" s="11" cm="1">
        <f t="array" ref="E61">SUM(IF(J61:L61&lt;&gt;"",J61:L61*R61:T61,""))*627.51</f>
        <v>106.26387528998268</v>
      </c>
      <c r="F61">
        <v>105.80016830408999</v>
      </c>
      <c r="G61">
        <f t="shared" si="0"/>
        <v>0.463706985892685</v>
      </c>
      <c r="H61" s="12">
        <f t="shared" si="1"/>
        <v>0.463706985892685</v>
      </c>
      <c r="I61" s="12"/>
      <c r="J61" s="57">
        <f>B58</f>
        <v>-100.331820597</v>
      </c>
      <c r="K61" s="57">
        <f>B43</f>
        <v>-99.639235147500003</v>
      </c>
      <c r="L61" s="57">
        <f>B55</f>
        <v>-199.80171362199999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-109.877178715</v>
      </c>
      <c r="D62" t="s">
        <v>147</v>
      </c>
      <c r="E62" s="11" cm="1">
        <f t="array" ref="E62">SUM(IF(J62:L62&lt;&gt;"",J62:L62*R62:T62,""))*627.51</f>
        <v>6.3524583032898212</v>
      </c>
      <c r="F62">
        <v>6.7300108644600005</v>
      </c>
      <c r="G62">
        <f t="shared" si="0"/>
        <v>-0.37755256117017932</v>
      </c>
      <c r="H62" s="12">
        <f t="shared" si="1"/>
        <v>0.37755256117017932</v>
      </c>
      <c r="I62" s="12"/>
      <c r="J62" s="57">
        <f>B25</f>
        <v>-39.798200572200003</v>
      </c>
      <c r="K62" s="57">
        <f>B32</f>
        <v>-559.730131067</v>
      </c>
      <c r="L62" s="57">
        <f>B24</f>
        <v>-599.51820836100001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-93.286930416900006</v>
      </c>
      <c r="D63" t="s">
        <v>148</v>
      </c>
      <c r="E63" s="11" cm="1">
        <f t="array" ref="E63">SUM(IF(J63:L63&lt;&gt;"",J63:L63*R63:T63,""))*627.51</f>
        <v>67.499284083632674</v>
      </c>
      <c r="F63">
        <v>59.160094105319999</v>
      </c>
      <c r="G63">
        <f t="shared" si="0"/>
        <v>8.3391899783126746</v>
      </c>
      <c r="H63" s="12">
        <f t="shared" si="1"/>
        <v>8.3391899783126746</v>
      </c>
      <c r="I63" s="12"/>
      <c r="J63" s="57">
        <f>B23</f>
        <v>-139.60184534199999</v>
      </c>
      <c r="K63" s="57">
        <f>B33</f>
        <v>-460.02392988499997</v>
      </c>
      <c r="L63" s="57">
        <f>B24</f>
        <v>-599.51820836100001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-215.351778994</v>
      </c>
      <c r="D64" t="s">
        <v>149</v>
      </c>
      <c r="E64" s="11" cm="1">
        <f t="array" ref="E64">SUM(IF(J64:L64&lt;&gt;"",J64:L64*R64:T64,""))*627.51</f>
        <v>-10.557725667172285</v>
      </c>
      <c r="F64">
        <v>-0.34000060575000002</v>
      </c>
      <c r="G64">
        <f t="shared" si="0"/>
        <v>-10.217725061422286</v>
      </c>
      <c r="H64" s="12">
        <f t="shared" si="1"/>
        <v>10.217725061422286</v>
      </c>
      <c r="I64" s="12"/>
      <c r="J64" s="57">
        <f>B36</f>
        <v>-99.675617156300007</v>
      </c>
      <c r="K64" s="57">
        <f>B23</f>
        <v>-139.60184534199999</v>
      </c>
      <c r="L64" s="57">
        <f>B42</f>
        <v>-239.29428729099999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-215.273902994</v>
      </c>
      <c r="D65" t="s">
        <v>150</v>
      </c>
      <c r="E65" s="11" cm="1">
        <f t="array" ref="E65">SUM(IF(J65:L65&lt;&gt;"",J65:L65*R65:T65,""))*627.51</f>
        <v>-10.557725667172285</v>
      </c>
      <c r="F65">
        <v>-0.34000060575000002</v>
      </c>
      <c r="G65">
        <f t="shared" si="0"/>
        <v>-10.217725061422286</v>
      </c>
      <c r="H65" s="12">
        <f t="shared" si="1"/>
        <v>10.217725061422286</v>
      </c>
      <c r="I65" s="12"/>
      <c r="J65" s="57">
        <f>B23</f>
        <v>-139.60184534199999</v>
      </c>
      <c r="K65" s="57">
        <f>B36</f>
        <v>-99.675617156300007</v>
      </c>
      <c r="L65" s="57">
        <f>B42</f>
        <v>-239.29428729099999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-215.25940553500001</v>
      </c>
      <c r="D66" t="s">
        <v>151</v>
      </c>
      <c r="E66" s="11" cm="1">
        <f t="array" ref="E66">SUM(IF(J66:L66&lt;&gt;"",J66:L66*R66:T66,""))*627.51</f>
        <v>13.073910433360739</v>
      </c>
      <c r="F66">
        <v>13.38002110653</v>
      </c>
      <c r="G66">
        <f t="shared" si="0"/>
        <v>-0.3061106731692611</v>
      </c>
      <c r="H66" s="12">
        <f t="shared" si="1"/>
        <v>0.3061106731692611</v>
      </c>
      <c r="I66" s="12"/>
      <c r="J66" s="57">
        <f>B41</f>
        <v>-239.31512187600001</v>
      </c>
      <c r="K66" s="57">
        <f>B42</f>
        <v>-239.29428729099999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-398.62860145799999</v>
      </c>
      <c r="D67" t="s">
        <v>152</v>
      </c>
      <c r="E67" s="11" cm="1">
        <f t="array" ref="E67">SUM(IF(J67:L67&lt;&gt;"",J67:L67*R67:T67,""))*627.51</f>
        <v>13.073910433360739</v>
      </c>
      <c r="F67">
        <v>13.38002110653</v>
      </c>
      <c r="G67">
        <f t="shared" si="0"/>
        <v>-0.3061106731692611</v>
      </c>
      <c r="H67" s="12">
        <f t="shared" si="1"/>
        <v>0.3061106731692611</v>
      </c>
      <c r="I67" s="12"/>
      <c r="J67" s="57">
        <f>B41</f>
        <v>-239.31512187600001</v>
      </c>
      <c r="K67" s="57">
        <f>B42</f>
        <v>-239.29428729099999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-0.50146093549299997</v>
      </c>
      <c r="D68" t="s">
        <v>153</v>
      </c>
      <c r="E68" s="11" cm="1">
        <f t="array" ref="E68">SUM(IF(J68:L68&lt;&gt;"",J68:L68*R68:T68,""))*627.51</f>
        <v>1.653482574929402</v>
      </c>
      <c r="F68">
        <v>3.1000048216799998</v>
      </c>
      <c r="G68">
        <f t="shared" si="0"/>
        <v>-1.4465222467505978</v>
      </c>
      <c r="H68" s="12">
        <f t="shared" si="1"/>
        <v>1.4465222467505978</v>
      </c>
      <c r="I68" s="12"/>
      <c r="J68" s="57">
        <f>B29</f>
        <v>-460.14221288300001</v>
      </c>
      <c r="K68" s="57">
        <f>B22</f>
        <v>-499.95487267999999</v>
      </c>
      <c r="L68" s="57">
        <f>B31</f>
        <v>-960.09445057300002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-109.39600052900001</v>
      </c>
      <c r="D69" t="s">
        <v>154</v>
      </c>
      <c r="E69" s="11" cm="1">
        <f t="array" ref="E69">SUM(IF(J69:L69&lt;&gt;"",J69:L69*R69:T69,""))*627.51</f>
        <v>1.653482574929402</v>
      </c>
      <c r="F69">
        <v>3.1000048216799998</v>
      </c>
      <c r="G69">
        <f t="shared" si="0"/>
        <v>-1.4465222467505978</v>
      </c>
      <c r="H69" s="12">
        <f t="shared" si="1"/>
        <v>1.4465222467505978</v>
      </c>
      <c r="I69" s="12"/>
      <c r="J69" s="57">
        <f>B22</f>
        <v>-499.95487267999999</v>
      </c>
      <c r="K69" s="57">
        <f>B29</f>
        <v>-460.14221288300001</v>
      </c>
      <c r="L69" s="57">
        <f>B31</f>
        <v>-960.09445057300002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-184.44034691300001</v>
      </c>
      <c r="D70" t="s">
        <v>155</v>
      </c>
      <c r="E70" s="11" cm="1">
        <f t="array" ref="E70">SUM(IF(J70:L70&lt;&gt;"",J70:L70*R70:T70,""))*627.51</f>
        <v>13.164359724727134</v>
      </c>
      <c r="F70">
        <v>13.410021104609999</v>
      </c>
      <c r="G70">
        <f t="shared" si="0"/>
        <v>-0.24566137988286485</v>
      </c>
      <c r="H70" s="12">
        <f t="shared" si="1"/>
        <v>0.24566137988286485</v>
      </c>
      <c r="I70" s="12"/>
      <c r="J70" s="57">
        <f>B30</f>
        <v>-960.11542929799998</v>
      </c>
      <c r="K70" s="57">
        <f>B31</f>
        <v>-960.09445057300002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-184.90987114999999</v>
      </c>
      <c r="D71" t="s">
        <v>157</v>
      </c>
      <c r="E71" s="11" cm="1">
        <f t="array" ref="E71">SUM(IF(J71:L71&lt;&gt;"",J71:L71*R71:T71,""))*627.51</f>
        <v>13.164359724727134</v>
      </c>
      <c r="F71">
        <v>13.410021104609999</v>
      </c>
      <c r="G71">
        <f t="shared" si="0"/>
        <v>-0.24566137988286485</v>
      </c>
      <c r="H71" s="12">
        <f t="shared" si="1"/>
        <v>0.24566137988286485</v>
      </c>
      <c r="I71" s="12"/>
      <c r="J71" s="57">
        <f>B30</f>
        <v>-960.11542929799998</v>
      </c>
      <c r="K71" s="57">
        <f>B31</f>
        <v>-960.09445057300002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-55.167910406200001</v>
      </c>
      <c r="D72" t="s">
        <v>158</v>
      </c>
      <c r="E72" s="11" cm="1">
        <f t="array" ref="E72">SUM(IF(J72:L72&lt;&gt;"",J72:L72*R72:T72,""))*627.51</f>
        <v>-32.165319038269025</v>
      </c>
      <c r="F72">
        <v>-12.54001990527</v>
      </c>
      <c r="G72">
        <f t="shared" si="0"/>
        <v>-19.625299132999025</v>
      </c>
      <c r="H72" s="12">
        <f t="shared" si="1"/>
        <v>19.625299132999025</v>
      </c>
      <c r="I72" s="12"/>
      <c r="J72" s="57">
        <f>B36</f>
        <v>-99.675617156300007</v>
      </c>
      <c r="K72" s="57">
        <f>B22</f>
        <v>-499.95487267999999</v>
      </c>
      <c r="L72" s="57">
        <f>B40</f>
        <v>-599.681748492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-55.814924444600003</v>
      </c>
      <c r="D73" t="s">
        <v>159</v>
      </c>
      <c r="E73" s="11" cm="1">
        <f t="array" ref="E73">SUM(IF(J73:L73&lt;&gt;"",J73:L73*R73:T73,""))*627.51</f>
        <v>39.099980554834026</v>
      </c>
      <c r="F73">
        <v>20.110031970990001</v>
      </c>
      <c r="G73">
        <f t="shared" si="0"/>
        <v>18.989948583844026</v>
      </c>
      <c r="H73" s="12">
        <f t="shared" si="1"/>
        <v>18.989948583844026</v>
      </c>
      <c r="I73" s="12"/>
      <c r="J73" s="57">
        <f>B29</f>
        <v>-460.14221288300001</v>
      </c>
      <c r="K73" s="57">
        <f>B23</f>
        <v>-139.60184534199999</v>
      </c>
      <c r="L73" s="57">
        <f>B40</f>
        <v>-599.681748492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-56.487789853400002</v>
      </c>
      <c r="D74" t="s">
        <v>160</v>
      </c>
      <c r="E74" s="11" cm="1">
        <f t="array" ref="E74">SUM(IF(J74:L74&lt;&gt;"",J74:L74*R74:T74,""))*627.51</f>
        <v>-4.3605513022501539</v>
      </c>
      <c r="F74">
        <v>3.44000542743</v>
      </c>
      <c r="G74">
        <f t="shared" si="0"/>
        <v>-7.8005567296801539</v>
      </c>
      <c r="H74" s="12">
        <f t="shared" si="1"/>
        <v>7.8005567296801539</v>
      </c>
      <c r="I74" s="12"/>
      <c r="J74" s="57">
        <f>B38</f>
        <v>-599.674799517</v>
      </c>
      <c r="K74" s="57">
        <f>B40</f>
        <v>-599.681748492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-75.000220767000002</v>
      </c>
      <c r="D75" t="s">
        <v>161</v>
      </c>
      <c r="E75" s="11" cm="1">
        <f t="array" ref="E75">SUM(IF(J75:L75&lt;&gt;"",J75:L75*R75:T75,""))*627.51</f>
        <v>48.923580578703081</v>
      </c>
      <c r="F75">
        <v>29.4200470629</v>
      </c>
      <c r="G75">
        <f t="shared" si="0"/>
        <v>19.503533515803081</v>
      </c>
      <c r="H75" s="12">
        <f t="shared" si="1"/>
        <v>19.503533515803081</v>
      </c>
      <c r="I75" s="12"/>
      <c r="J75" s="57">
        <f>B39</f>
        <v>-599.75971311499995</v>
      </c>
      <c r="K75" s="57">
        <f>B40</f>
        <v>-599.681748492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-75.6424429729</v>
      </c>
      <c r="D76" t="s">
        <v>162</v>
      </c>
      <c r="E76" s="11" cm="1">
        <f t="array" ref="E76">SUM(IF(J76:L76&lt;&gt;"",J76:L76*R76:T76,""))*627.51</f>
        <v>-9.4862067849658018</v>
      </c>
      <c r="F76">
        <v>-2.4400036088999997</v>
      </c>
      <c r="G76">
        <f t="shared" si="0"/>
        <v>-7.0462031760658022</v>
      </c>
      <c r="H76" s="12">
        <f t="shared" si="1"/>
        <v>7.0462031760658022</v>
      </c>
      <c r="I76" s="12"/>
      <c r="J76" s="57">
        <f>B76</f>
        <v>-75.6424429729</v>
      </c>
      <c r="K76" s="57">
        <f>B23</f>
        <v>-139.60184534199999</v>
      </c>
      <c r="L76" s="57">
        <f>B66</f>
        <v>-215.25940553500001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-75.651663521700002</v>
      </c>
      <c r="D77" t="s">
        <v>163</v>
      </c>
      <c r="E77" s="11" cm="1">
        <f t="array" ref="E77">SUM(IF(J77:L77&lt;&gt;"",J77:L77*R77:T77,""))*627.51</f>
        <v>7.4930688602974618</v>
      </c>
      <c r="F77">
        <v>17.660028362729999</v>
      </c>
      <c r="G77">
        <f t="shared" si="0"/>
        <v>-10.166959502432537</v>
      </c>
      <c r="H77" s="12">
        <f t="shared" si="1"/>
        <v>10.166959502432537</v>
      </c>
      <c r="I77" s="12"/>
      <c r="J77" s="57">
        <f>B26</f>
        <v>-115.595729334</v>
      </c>
      <c r="K77" s="57">
        <f>B36</f>
        <v>-99.675617156300007</v>
      </c>
      <c r="L77" s="57">
        <f>B66</f>
        <v>-215.25940553500001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-75.651663521700002</v>
      </c>
      <c r="D78" t="s">
        <v>164</v>
      </c>
      <c r="E78" s="11" cm="1">
        <f t="array" ref="E78">SUM(IF(J78:L78&lt;&gt;"",J78:L78*R78:T78,""))*627.51</f>
        <v>9.0973004970795444</v>
      </c>
      <c r="F78">
        <v>10.96001749635</v>
      </c>
      <c r="G78">
        <f t="shared" si="0"/>
        <v>-1.8627169992704555</v>
      </c>
      <c r="H78" s="12">
        <f t="shared" si="1"/>
        <v>1.8627169992704555</v>
      </c>
      <c r="I78" s="12"/>
      <c r="J78" s="57">
        <f>B65</f>
        <v>-215.273902994</v>
      </c>
      <c r="K78" s="57">
        <f>B66</f>
        <v>-215.25940553500001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-342.39637450800001</v>
      </c>
      <c r="D79" t="s">
        <v>165</v>
      </c>
      <c r="E79" s="11" cm="1">
        <f t="array" ref="E79">SUM(IF(J79:L79&lt;&gt;"",J79:L79*R79:T79,""))*627.51</f>
        <v>57.965269257081665</v>
      </c>
      <c r="F79">
        <v>47.200075417949996</v>
      </c>
      <c r="G79">
        <f t="shared" si="0"/>
        <v>10.765193839131669</v>
      </c>
      <c r="H79" s="12">
        <f t="shared" si="1"/>
        <v>10.765193839131669</v>
      </c>
      <c r="I79" s="12"/>
      <c r="J79" s="57">
        <f>B64</f>
        <v>-215.351778994</v>
      </c>
      <c r="K79" s="57">
        <f>B66</f>
        <v>-215.25940553500001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-343.03048054200002</v>
      </c>
      <c r="D80" t="s">
        <v>166</v>
      </c>
      <c r="E80" s="11" cm="1">
        <f t="array" ref="E80">SUM(IF(J80:L80&lt;&gt;"",J80:L80*R80:T80,""))*627.51</f>
        <v>12.727628134356342</v>
      </c>
      <c r="F80">
        <v>14.360022926339999</v>
      </c>
      <c r="G80">
        <f t="shared" si="0"/>
        <v>-1.632394791983657</v>
      </c>
      <c r="H80" s="12">
        <f t="shared" si="1"/>
        <v>1.632394791983657</v>
      </c>
      <c r="I80" s="12"/>
      <c r="J80" s="57">
        <f>B60</f>
        <v>-0.50146093549299997</v>
      </c>
      <c r="K80" s="57">
        <f>B69</f>
        <v>-109.39600052900001</v>
      </c>
      <c r="L80" s="57">
        <f>B62</f>
        <v>-109.877178715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-461.17561171900002</v>
      </c>
      <c r="D81" t="s">
        <v>168</v>
      </c>
      <c r="E81" s="11" cm="1">
        <f t="array" ref="E81">SUM(IF(J81:L81&lt;&gt;"",J81:L81*R81:T81,""))*627.51</f>
        <v>15.03464951469333</v>
      </c>
      <c r="F81">
        <v>10.610016891239999</v>
      </c>
      <c r="G81">
        <f t="shared" si="0"/>
        <v>4.4246326234533306</v>
      </c>
      <c r="H81" s="12">
        <f t="shared" si="1"/>
        <v>4.4246326234533306</v>
      </c>
      <c r="I81" s="12"/>
      <c r="J81" s="57">
        <f>B61</f>
        <v>-109.901137934</v>
      </c>
      <c r="K81" s="57">
        <f>B62</f>
        <v>-109.877178715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-76.803030132999993</v>
      </c>
      <c r="D82" t="s">
        <v>169</v>
      </c>
      <c r="E82" s="11" cm="1">
        <f t="array" ref="E82">SUM(IF(J82:L82&lt;&gt;"",J82:L82*R82:T82,""))*627.51</f>
        <v>2.4860204815840863</v>
      </c>
      <c r="F82">
        <v>3.1700048172000002</v>
      </c>
      <c r="G82">
        <f t="shared" si="0"/>
        <v>-0.68398433561591387</v>
      </c>
      <c r="H82" s="12">
        <f t="shared" si="1"/>
        <v>0.68398433561591387</v>
      </c>
      <c r="I82" s="12"/>
      <c r="J82" s="57">
        <f>B60</f>
        <v>-0.50146093549299997</v>
      </c>
      <c r="K82" s="57">
        <f>B35</f>
        <v>-113.182733107</v>
      </c>
      <c r="L82" s="57">
        <f>B54</f>
        <v>-113.68023232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-40.950061086399998</v>
      </c>
      <c r="D83" t="s">
        <v>170</v>
      </c>
      <c r="E83" s="11" cm="1">
        <f t="array" ref="E83">SUM(IF(J83:L83&lt;&gt;"",J83:L83*R83:T83,""))*627.51</f>
        <v>25.709555332499757</v>
      </c>
      <c r="F83">
        <v>22.68003619908</v>
      </c>
      <c r="G83">
        <f t="shared" si="0"/>
        <v>3.0295191334197575</v>
      </c>
      <c r="H83" s="12">
        <f t="shared" si="1"/>
        <v>3.0295191334197575</v>
      </c>
      <c r="I83" s="12"/>
      <c r="J83" s="57">
        <f>B53</f>
        <v>-113.72120307</v>
      </c>
      <c r="K83" s="57">
        <f>B54</f>
        <v>-113.68023232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-116.106065247</v>
      </c>
      <c r="D84" t="s">
        <v>171</v>
      </c>
      <c r="E84" s="11" cm="1">
        <f t="array" ref="E84">SUM(IF(J84:L84&lt;&gt;"",J84:L84*R84:T84,""))*627.51</f>
        <v>0.3799737413686114</v>
      </c>
      <c r="F84">
        <v>1.7200049099999999</v>
      </c>
      <c r="G84">
        <f t="shared" ref="G84:G89" si="2">E84-F84</f>
        <v>-1.3400311686313886</v>
      </c>
      <c r="H84" s="12">
        <f t="shared" si="1"/>
        <v>1.3400311686313886</v>
      </c>
      <c r="I84" s="12"/>
      <c r="J84" s="57">
        <f>B60</f>
        <v>-0.50146093549299997</v>
      </c>
      <c r="K84" s="57">
        <f>B14</f>
        <v>-78.501064154700003</v>
      </c>
      <c r="L84" s="57">
        <f>B16</f>
        <v>-79.001919564000005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-1.6541845583499999</v>
      </c>
      <c r="D85" t="s">
        <v>172</v>
      </c>
      <c r="E85" s="11" cm="1">
        <f t="array" ref="E85">SUM(IF(J85:L85&lt;&gt;"",J85:L85*R85:T85,""))*627.51</f>
        <v>49.934538345355136</v>
      </c>
      <c r="F85">
        <v>41.750066354099999</v>
      </c>
      <c r="G85">
        <f t="shared" si="2"/>
        <v>8.1844719912551369</v>
      </c>
      <c r="H85" s="12">
        <f t="shared" ref="H85:H89" si="3">ABS(G85)</f>
        <v>8.1844719912551369</v>
      </c>
      <c r="I85" s="12"/>
      <c r="J85" s="57">
        <f>B15</f>
        <v>-79.081495249400007</v>
      </c>
      <c r="K85" s="57">
        <f>B16</f>
        <v>-79.001919564000005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-132.123464939</v>
      </c>
      <c r="D86" t="s">
        <v>173</v>
      </c>
      <c r="E86" s="11" cm="1">
        <f t="array" ref="E86">SUM(IF(J86:L86&lt;&gt;"",J86:L86*R86:T86,""))*627.51</f>
        <v>3.9565803818248688</v>
      </c>
      <c r="F86">
        <v>6.85001085678</v>
      </c>
      <c r="G86">
        <f t="shared" si="2"/>
        <v>-2.8934304749551312</v>
      </c>
      <c r="H86" s="12">
        <f t="shared" si="3"/>
        <v>2.8934304749551312</v>
      </c>
      <c r="I86" s="12"/>
      <c r="J86" s="57">
        <f>B25</f>
        <v>-39.798200572200003</v>
      </c>
      <c r="K86" s="57">
        <f>B14</f>
        <v>-78.501064154700003</v>
      </c>
      <c r="L86" s="57">
        <f>B20</f>
        <v>-118.29295952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-500.47976928100002</v>
      </c>
      <c r="D87" t="s">
        <v>174</v>
      </c>
      <c r="E87" s="11" cm="1">
        <f t="array" ref="E87">SUM(IF(J87:L87&lt;&gt;"",J87:L87*R87:T87,""))*627.51</f>
        <v>41.829085550848973</v>
      </c>
      <c r="F87">
        <v>32.970052483289997</v>
      </c>
      <c r="G87">
        <f t="shared" si="2"/>
        <v>8.8590330675589755</v>
      </c>
      <c r="H87" s="12">
        <f t="shared" si="3"/>
        <v>8.8590330675589755</v>
      </c>
      <c r="I87" s="12"/>
      <c r="J87" s="57">
        <f>B19</f>
        <v>-118.35961835499999</v>
      </c>
      <c r="K87" s="57">
        <f>B20</f>
        <v>-118.29295952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-155.38778496800001</v>
      </c>
      <c r="D88" t="s">
        <v>175</v>
      </c>
      <c r="E88" s="11" cm="1">
        <f t="array" ref="E88">SUM(IF(J88:L88&lt;&gt;"",J88:L88*R88:T88,""))*627.51</f>
        <v>50.867686440756962</v>
      </c>
      <c r="F88">
        <v>48.070076617289999</v>
      </c>
      <c r="G88">
        <f t="shared" si="2"/>
        <v>2.7976098234669635</v>
      </c>
      <c r="H88" s="12">
        <f t="shared" si="3"/>
        <v>2.7976098234669635</v>
      </c>
      <c r="I88" s="12"/>
      <c r="J88" s="57">
        <f>B51</f>
        <v>-93.3094940278</v>
      </c>
      <c r="K88" s="57">
        <f>B52</f>
        <v>-93.228431277499993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-100.797991031</v>
      </c>
      <c r="D89" t="s">
        <v>176</v>
      </c>
      <c r="E89" s="11" cm="1">
        <f t="array" ref="E89">SUM(IF(J89:L89&lt;&gt;"",J89:L89*R89:T89,""))*627.51</f>
        <v>36.708794964901983</v>
      </c>
      <c r="F89">
        <v>32.820052492889999</v>
      </c>
      <c r="G89">
        <f t="shared" si="2"/>
        <v>3.8887424720119839</v>
      </c>
      <c r="H89" s="12">
        <f t="shared" si="3"/>
        <v>3.8887424720119839</v>
      </c>
      <c r="I89" s="12"/>
      <c r="J89" s="57">
        <f>B63</f>
        <v>-93.286930416900006</v>
      </c>
      <c r="K89" s="57">
        <f>B52</f>
        <v>-93.228431277499993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-115.441515948</v>
      </c>
    </row>
    <row r="91" spans="1:20" ht="18" x14ac:dyDescent="0.2">
      <c r="A91" s="43" t="s">
        <v>98</v>
      </c>
      <c r="B91" s="5">
        <v>-343.52646759200002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-76.137592872300004</v>
      </c>
      <c r="D92" t="s">
        <v>30</v>
      </c>
      <c r="E92" s="61">
        <f>INDEX($B$14:$B$99,MATCH(D92,$A$14:$A$99,0))</f>
        <v>-79.001919564000005</v>
      </c>
      <c r="G92">
        <v>2.4919999999999999E-3</v>
      </c>
      <c r="H92" s="11">
        <v>2.7151999999999999E-2</v>
      </c>
    </row>
    <row r="93" spans="1:20" x14ac:dyDescent="0.2">
      <c r="A93" s="43" t="s">
        <v>100</v>
      </c>
      <c r="B93" s="5">
        <v>-399.766300172</v>
      </c>
      <c r="D93" t="s">
        <v>34</v>
      </c>
      <c r="E93" s="61">
        <f t="shared" ref="E93:E125" si="4">INDEX($B$14:$B$99,MATCH(D93,$A$14:$A$99,0))</f>
        <v>-118.29295952</v>
      </c>
      <c r="G93">
        <v>2.081E-3</v>
      </c>
      <c r="H93" s="11">
        <v>2.6674E-2</v>
      </c>
    </row>
    <row r="94" spans="1:20" x14ac:dyDescent="0.2">
      <c r="A94" s="43" t="s">
        <v>101</v>
      </c>
      <c r="B94" s="5">
        <v>-535.65346369700001</v>
      </c>
      <c r="D94" t="s">
        <v>27</v>
      </c>
      <c r="E94" s="61">
        <f t="shared" si="4"/>
        <v>-599.51820836100001</v>
      </c>
      <c r="G94">
        <v>3.0799999999999998E-3</v>
      </c>
      <c r="H94" s="11">
        <v>2.6076999999999999E-2</v>
      </c>
    </row>
    <row r="95" spans="1:20" x14ac:dyDescent="0.2">
      <c r="A95" s="43" t="s">
        <v>102</v>
      </c>
      <c r="B95" s="5">
        <v>-95.600859083100005</v>
      </c>
      <c r="D95" t="s">
        <v>43</v>
      </c>
      <c r="E95" s="61">
        <f t="shared" si="4"/>
        <v>-960.09445057300002</v>
      </c>
      <c r="G95">
        <v>1.6750000000000001E-3</v>
      </c>
      <c r="H95" s="11">
        <v>1.9387999999999999E-2</v>
      </c>
    </row>
    <row r="96" spans="1:20" x14ac:dyDescent="0.2">
      <c r="A96" s="43" t="s">
        <v>103</v>
      </c>
      <c r="B96" s="5">
        <v>-134.88159868</v>
      </c>
      <c r="D96" t="s">
        <v>52</v>
      </c>
      <c r="E96" s="61">
        <f t="shared" si="4"/>
        <v>-599.681748492</v>
      </c>
      <c r="G96">
        <v>2.7100000000000002E-3</v>
      </c>
      <c r="H96" s="11">
        <v>8.4110000000000001E-3</v>
      </c>
    </row>
    <row r="97" spans="1:8" x14ac:dyDescent="0.2">
      <c r="A97" s="43" t="s">
        <v>104</v>
      </c>
      <c r="B97" s="5">
        <v>-135.54200692699999</v>
      </c>
      <c r="D97" t="s">
        <v>54</v>
      </c>
      <c r="E97" s="61">
        <f t="shared" si="4"/>
        <v>-239.29428729099999</v>
      </c>
      <c r="G97">
        <v>4.7029999999999997E-3</v>
      </c>
      <c r="H97" s="11">
        <v>2.2360000000000001E-2</v>
      </c>
    </row>
    <row r="98" spans="1:8" x14ac:dyDescent="0.2">
      <c r="A98" s="43" t="s">
        <v>105</v>
      </c>
      <c r="B98" s="5">
        <v>-96.261171504499998</v>
      </c>
      <c r="D98" t="s">
        <v>59</v>
      </c>
      <c r="E98" s="61">
        <f t="shared" si="4"/>
        <v>-461.14800714299997</v>
      </c>
      <c r="G98">
        <v>5.31E-4</v>
      </c>
      <c r="H98" s="11">
        <v>3.0430000000000001E-3</v>
      </c>
    </row>
    <row r="99" spans="1:8" x14ac:dyDescent="0.2">
      <c r="A99" s="43" t="s">
        <v>106</v>
      </c>
      <c r="B99" s="5">
        <v>-195.040280373</v>
      </c>
      <c r="D99" t="s">
        <v>63</v>
      </c>
      <c r="E99" s="61">
        <f t="shared" si="4"/>
        <v>-93.228431277499993</v>
      </c>
      <c r="G99">
        <v>2.2304999999999998E-2</v>
      </c>
      <c r="H99" s="11">
        <v>2.4778999999999999E-2</v>
      </c>
    </row>
    <row r="100" spans="1:8" x14ac:dyDescent="0.2">
      <c r="D100" t="s">
        <v>65</v>
      </c>
      <c r="E100" s="61">
        <f t="shared" si="4"/>
        <v>-113.68023232</v>
      </c>
      <c r="G100">
        <v>1.5401E-2</v>
      </c>
      <c r="H100" s="11">
        <v>9.4699999999999993E-3</v>
      </c>
    </row>
    <row r="101" spans="1:8" x14ac:dyDescent="0.2">
      <c r="D101" t="s">
        <v>25</v>
      </c>
      <c r="E101" s="61">
        <f t="shared" si="4"/>
        <v>-199.80171362199999</v>
      </c>
      <c r="G101">
        <v>2.0202999999999999E-2</v>
      </c>
      <c r="H101" s="11">
        <v>2.3918999999999999E-2</v>
      </c>
    </row>
    <row r="102" spans="1:8" x14ac:dyDescent="0.2">
      <c r="D102" t="s">
        <v>66</v>
      </c>
      <c r="E102" s="61">
        <f t="shared" si="4"/>
        <v>-140.04070617799999</v>
      </c>
      <c r="G102">
        <v>2.405E-3</v>
      </c>
      <c r="H102" s="11">
        <v>1.0129000000000001E-2</v>
      </c>
    </row>
    <row r="103" spans="1:8" x14ac:dyDescent="0.2">
      <c r="D103" t="s">
        <v>67</v>
      </c>
      <c r="E103" s="61">
        <f t="shared" si="4"/>
        <v>-100.761465094</v>
      </c>
      <c r="G103">
        <v>8.3820000000000006E-3</v>
      </c>
      <c r="H103" s="11">
        <v>2.7359999999999999E-2</v>
      </c>
    </row>
    <row r="104" spans="1:8" x14ac:dyDescent="0.2">
      <c r="D104" t="s">
        <v>71</v>
      </c>
      <c r="E104" s="61">
        <f t="shared" si="4"/>
        <v>-109.877178715</v>
      </c>
      <c r="G104">
        <v>1.7527000000000001E-2</v>
      </c>
      <c r="H104" s="11">
        <v>2.0799000000000002E-2</v>
      </c>
    </row>
    <row r="105" spans="1:8" x14ac:dyDescent="0.2">
      <c r="D105" t="s">
        <v>75</v>
      </c>
      <c r="E105" s="61">
        <f t="shared" si="4"/>
        <v>-215.25940553500001</v>
      </c>
      <c r="G105">
        <v>4.457E-3</v>
      </c>
      <c r="H105" s="11">
        <v>3.3796E-2</v>
      </c>
    </row>
    <row r="106" spans="1:8" x14ac:dyDescent="0.2">
      <c r="D106" t="s">
        <v>80</v>
      </c>
      <c r="E106" s="61">
        <f t="shared" si="4"/>
        <v>-184.90987114999999</v>
      </c>
      <c r="G106">
        <v>1.6055E-2</v>
      </c>
      <c r="H106" s="11">
        <v>2.7833E-2</v>
      </c>
    </row>
    <row r="107" spans="1:8" x14ac:dyDescent="0.2">
      <c r="D107" t="s">
        <v>89</v>
      </c>
      <c r="E107" s="61">
        <f t="shared" si="4"/>
        <v>-461.17561171900002</v>
      </c>
      <c r="G107">
        <v>1.7545999999999999E-2</v>
      </c>
      <c r="H107" s="11">
        <v>3.2659000000000001E-2</v>
      </c>
    </row>
    <row r="108" spans="1:8" x14ac:dyDescent="0.2">
      <c r="D108" t="s">
        <v>23</v>
      </c>
      <c r="E108" s="61">
        <f t="shared" si="4"/>
        <v>-76.803030132999993</v>
      </c>
      <c r="G108">
        <v>5.6220000000000003E-3</v>
      </c>
      <c r="H108" s="11">
        <v>3.4797000000000002E-2</v>
      </c>
    </row>
    <row r="109" spans="1:8" x14ac:dyDescent="0.2">
      <c r="D109" t="s">
        <v>90</v>
      </c>
      <c r="E109" s="61">
        <f t="shared" si="4"/>
        <v>-40.950061086399998</v>
      </c>
      <c r="G109">
        <v>1.7099999999999999E-3</v>
      </c>
      <c r="H109" s="11">
        <v>1.1875E-2</v>
      </c>
    </row>
    <row r="110" spans="1:8" x14ac:dyDescent="0.2">
      <c r="D110" t="s">
        <v>91</v>
      </c>
      <c r="E110" s="61">
        <f t="shared" si="4"/>
        <v>-116.106065247</v>
      </c>
      <c r="G110">
        <v>3.9069999999999999E-3</v>
      </c>
      <c r="H110" s="11">
        <v>4.2651000000000001E-2</v>
      </c>
    </row>
    <row r="111" spans="1:8" x14ac:dyDescent="0.2">
      <c r="D111" t="s">
        <v>92</v>
      </c>
      <c r="E111" s="61">
        <f t="shared" si="4"/>
        <v>-1.6541845583499999</v>
      </c>
      <c r="G111">
        <v>1.225E-3</v>
      </c>
      <c r="H111" s="11">
        <v>5.6759999999999996E-3</v>
      </c>
    </row>
    <row r="112" spans="1:8" x14ac:dyDescent="0.2">
      <c r="D112" t="s">
        <v>93</v>
      </c>
      <c r="E112" s="61">
        <f t="shared" si="4"/>
        <v>-132.123464939</v>
      </c>
      <c r="G112">
        <v>4.4460000000000003E-3</v>
      </c>
      <c r="H112" s="11">
        <v>4.2548999999999997E-2</v>
      </c>
    </row>
    <row r="113" spans="4:8" x14ac:dyDescent="0.2">
      <c r="D113" t="s">
        <v>94</v>
      </c>
      <c r="E113" s="61">
        <f t="shared" si="4"/>
        <v>-500.47976928100002</v>
      </c>
      <c r="G113">
        <v>1.8469999999999999E-3</v>
      </c>
      <c r="H113" s="11">
        <v>1.2694E-2</v>
      </c>
    </row>
    <row r="114" spans="4:8" x14ac:dyDescent="0.2">
      <c r="D114" t="s">
        <v>95</v>
      </c>
      <c r="E114" s="61">
        <f t="shared" si="4"/>
        <v>-155.38778496800001</v>
      </c>
      <c r="G114">
        <v>3.0920000000000001E-3</v>
      </c>
      <c r="H114" s="11">
        <v>4.7986000000000001E-2</v>
      </c>
    </row>
    <row r="115" spans="4:8" x14ac:dyDescent="0.2">
      <c r="D115" t="s">
        <v>96</v>
      </c>
      <c r="E115" s="61">
        <f t="shared" si="4"/>
        <v>-100.797991031</v>
      </c>
      <c r="G115">
        <v>6.1260000000000004E-3</v>
      </c>
      <c r="H115" s="11">
        <v>2.9661E-2</v>
      </c>
    </row>
    <row r="116" spans="4:8" x14ac:dyDescent="0.2">
      <c r="D116" t="s">
        <v>97</v>
      </c>
      <c r="E116" s="61">
        <f t="shared" si="4"/>
        <v>-115.441515948</v>
      </c>
      <c r="G116">
        <v>2.8479999999999998E-3</v>
      </c>
      <c r="H116" s="11">
        <v>2.4006E-2</v>
      </c>
    </row>
    <row r="117" spans="4:8" x14ac:dyDescent="0.2">
      <c r="D117" t="s">
        <v>98</v>
      </c>
      <c r="E117" s="61">
        <f t="shared" si="4"/>
        <v>-343.52646759200002</v>
      </c>
      <c r="G117">
        <v>1.7700000000000001E-3</v>
      </c>
      <c r="H117" s="11">
        <v>3.9205999999999998E-2</v>
      </c>
    </row>
    <row r="118" spans="4:8" x14ac:dyDescent="0.2">
      <c r="D118" t="s">
        <v>99</v>
      </c>
      <c r="E118" s="61">
        <f t="shared" si="4"/>
        <v>-76.137592872300004</v>
      </c>
      <c r="G118">
        <v>3.8170000000000001E-3</v>
      </c>
      <c r="H118" s="11">
        <v>9.7409999999999997E-3</v>
      </c>
    </row>
    <row r="119" spans="4:8" x14ac:dyDescent="0.2">
      <c r="D119" t="s">
        <v>100</v>
      </c>
      <c r="E119" s="61">
        <f t="shared" si="4"/>
        <v>-399.766300172</v>
      </c>
      <c r="G119">
        <v>2.127E-3</v>
      </c>
      <c r="H119" s="11">
        <v>2.4011000000000001E-2</v>
      </c>
    </row>
    <row r="120" spans="4:8" x14ac:dyDescent="0.2">
      <c r="D120" t="s">
        <v>101</v>
      </c>
      <c r="E120" s="61">
        <f t="shared" si="4"/>
        <v>-535.65346369700001</v>
      </c>
      <c r="G120">
        <v>3.7799999999999999E-3</v>
      </c>
      <c r="H120" s="11">
        <v>1.4676E-2</v>
      </c>
    </row>
    <row r="121" spans="4:8" x14ac:dyDescent="0.2">
      <c r="D121" t="s">
        <v>102</v>
      </c>
      <c r="E121" s="61">
        <f t="shared" si="4"/>
        <v>-95.600859083100005</v>
      </c>
      <c r="G121">
        <v>2.6710000000000002E-3</v>
      </c>
      <c r="H121" s="11">
        <v>3.7484000000000003E-2</v>
      </c>
    </row>
    <row r="122" spans="4:8" x14ac:dyDescent="0.2">
      <c r="D122" t="s">
        <v>103</v>
      </c>
      <c r="E122" s="61">
        <f t="shared" si="4"/>
        <v>-134.88159868</v>
      </c>
      <c r="G122">
        <v>3.287E-3</v>
      </c>
      <c r="H122" s="11">
        <v>3.4508999999999998E-2</v>
      </c>
    </row>
    <row r="123" spans="4:8" x14ac:dyDescent="0.2">
      <c r="D123" t="s">
        <v>104</v>
      </c>
      <c r="E123" s="61">
        <f t="shared" si="4"/>
        <v>-135.54200692699999</v>
      </c>
      <c r="G123">
        <v>2.5790000000000001E-3</v>
      </c>
      <c r="H123" s="11">
        <v>3.1421999999999999E-2</v>
      </c>
    </row>
    <row r="124" spans="4:8" x14ac:dyDescent="0.2">
      <c r="D124" t="s">
        <v>105</v>
      </c>
      <c r="E124" s="61">
        <f t="shared" si="4"/>
        <v>-96.261171504499998</v>
      </c>
      <c r="G124">
        <v>2.728E-3</v>
      </c>
      <c r="H124" s="11">
        <v>3.6319999999999998E-2</v>
      </c>
    </row>
    <row r="125" spans="4:8" x14ac:dyDescent="0.2">
      <c r="D125" t="s">
        <v>106</v>
      </c>
      <c r="E125" s="61">
        <f t="shared" si="4"/>
        <v>-195.040280373</v>
      </c>
      <c r="G125">
        <v>3.3830000000000002E-3</v>
      </c>
      <c r="H125" s="11">
        <v>1.5828999999999999E-2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AF73-040A-6D46-8BC7-0368CD7DC2A0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E92" sqref="E92:H12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5.0599999999999996</v>
      </c>
      <c r="C5" s="48" cm="1">
        <f t="array" ref="C5">ROUND((AVERAGE(IF(ISNUMBER(G14:G89),G14:G89,""))),2)</f>
        <v>2.61</v>
      </c>
      <c r="D5" s="49" cm="1">
        <f t="array" ref="D5">ROUND((SQRT(AVERAGE(IF(ISNUMBER(G14:G89),G14:G89^2,"")))),2)</f>
        <v>6.74</v>
      </c>
      <c r="E5" s="48" cm="1">
        <f t="array" ref="E5">ROUND((MAX(IF(ISNUMBER(G14:G89),ABS(G14:G89),""))),2)</f>
        <v>20.68</v>
      </c>
      <c r="F5" s="49">
        <f t="array" ref="F5">ROUND((MIN(IF(ISNUMBER(G14:G89),ABS(G14:G89),""))),2)</f>
        <v>7.0000000000000007E-2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4.3</v>
      </c>
      <c r="C6" s="50" cm="1">
        <f t="array" ref="C6">ROUND((AVERAGE(IF(ISNUMBER(G14:G51),G14:G51,""))),2)</f>
        <v>2.81</v>
      </c>
      <c r="D6" s="51" cm="1">
        <f t="array" ref="D6">ROUND((SQRT(AVERAGE(IF(ISNUMBER(G14:G51),G14:G51^2,"")))),2)</f>
        <v>5.4</v>
      </c>
      <c r="E6" s="50" cm="1">
        <f t="array" ref="E6">ROUND((MAX(IF(ISNUMBER(G14:G51),ABS(G14:G51),""))),2)</f>
        <v>11.18</v>
      </c>
      <c r="F6" s="52">
        <f t="array" ref="F6">ROUND((MIN(IF(ISNUMBER(G14:G51),ABS(G14:G51),""))),2)</f>
        <v>7.0000000000000007E-2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5.82</v>
      </c>
      <c r="C7" s="53" cm="1">
        <f t="array" ref="C7">ROUND((AVERAGE(IF(ISNUMBER(G52:G89),G52:G89,""))),2)</f>
        <v>2.4</v>
      </c>
      <c r="D7" s="54" cm="1">
        <f t="array" ref="D7">ROUND((SQRT(AVERAGE(IF(ISNUMBER(G52:G89),G52:G89^2,"")))),2)</f>
        <v>7.86</v>
      </c>
      <c r="E7" s="53" cm="1">
        <f t="array" ref="E7">ROUND((MAX(IF(ISNUMBER(G52:G89),ABS(G52:G89),""))),2)</f>
        <v>20.68</v>
      </c>
      <c r="F7" s="55">
        <f t="array" ref="F7">ROUND((MIN(IF(ISNUMBER(G52:G89),ABS(G52:G89),""))),2)</f>
        <v>0.15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200</v>
      </c>
      <c r="C10" s="26">
        <f>B5</f>
        <v>5.0599999999999996</v>
      </c>
      <c r="D10" s="26">
        <f>H14</f>
        <v>1.5332757377328319</v>
      </c>
      <c r="E10" s="26">
        <f>H23</f>
        <v>0.20810013853904685</v>
      </c>
      <c r="F10" s="26">
        <f>H24</f>
        <v>10.078359734020234</v>
      </c>
      <c r="G10" s="12">
        <f>H25</f>
        <v>3.6311203122844198</v>
      </c>
      <c r="H10" s="26">
        <f>H26</f>
        <v>1.7402004408313319</v>
      </c>
      <c r="I10" s="26"/>
      <c r="J10" s="26">
        <f>H27</f>
        <v>6.328445252609681</v>
      </c>
      <c r="K10" s="26">
        <f>H28</f>
        <v>8.6690773191848969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-78.508059308599996</v>
      </c>
      <c r="D14" t="s">
        <v>107</v>
      </c>
      <c r="E14" s="11" cm="1">
        <f t="array" ref="E14">SUM(IF(J14:L14&lt;&gt;"",J14:L14*R14:T14,""))*627.51</f>
        <v>4.1667333101171682</v>
      </c>
      <c r="F14">
        <v>5.7000090478500001</v>
      </c>
      <c r="G14">
        <f t="shared" ref="G14:G83" si="0">E14-F14</f>
        <v>-1.5332757377328319</v>
      </c>
      <c r="H14" s="12">
        <f>ABS(G14)</f>
        <v>1.5332757377328319</v>
      </c>
      <c r="I14" s="56"/>
      <c r="J14" s="57">
        <f>B68</f>
        <v>-0.50213361762800002</v>
      </c>
      <c r="K14" s="57">
        <f>B50</f>
        <v>-460.69636991599998</v>
      </c>
      <c r="L14" s="57">
        <f>B81</f>
        <v>-461.19186342699999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-79.091008144100002</v>
      </c>
      <c r="D15" t="s">
        <v>118</v>
      </c>
      <c r="E15" s="11" cm="1">
        <f t="array" ref="E15">SUM(IF(J15:L15&lt;&gt;"",J15:L15*R15:T15,""))*627.51</f>
        <v>10.353348076076868</v>
      </c>
      <c r="F15">
        <v>7.8600126746700001</v>
      </c>
      <c r="G15">
        <f t="shared" si="0"/>
        <v>2.4933354014068678</v>
      </c>
      <c r="H15" s="12">
        <f t="shared" ref="H15:H84" si="1">ABS(G15)</f>
        <v>2.4933354014068678</v>
      </c>
      <c r="I15" s="12"/>
      <c r="J15" s="57">
        <f>B45</f>
        <v>-1.1674312315499999</v>
      </c>
      <c r="K15" s="57">
        <f>B34</f>
        <v>-460.04093129199998</v>
      </c>
      <c r="L15" s="57">
        <f>B81</f>
        <v>-461.19186342699999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-79.009772240999993</v>
      </c>
      <c r="D16" t="s">
        <v>129</v>
      </c>
      <c r="E16" s="11" cm="1">
        <f t="array" ref="E16">SUM(IF(J16:L16&lt;&gt;"",J16:L16*R16:T16,""))*627.51</f>
        <v>11.154249066503837</v>
      </c>
      <c r="F16">
        <v>4.9000078440300001</v>
      </c>
      <c r="G16">
        <f t="shared" si="0"/>
        <v>6.2542412224738371</v>
      </c>
      <c r="H16" s="12">
        <f t="shared" si="1"/>
        <v>6.2542412224738371</v>
      </c>
      <c r="I16" s="12"/>
      <c r="J16" s="57">
        <f>B78</f>
        <v>-75.654818699800003</v>
      </c>
      <c r="K16" s="57">
        <f>B45</f>
        <v>-1.1674312315499999</v>
      </c>
      <c r="L16" s="57">
        <f>B82</f>
        <v>-76.804474518899994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-79.091012852199995</v>
      </c>
      <c r="D17" t="s">
        <v>139</v>
      </c>
      <c r="E17" s="11" cm="1">
        <f t="array" ref="E17">SUM(IF(J17:L17&lt;&gt;"",J17:L17*R17:T17,""))*627.51</f>
        <v>19.086709388396837</v>
      </c>
      <c r="F17">
        <v>21.200033783759999</v>
      </c>
      <c r="G17">
        <f t="shared" si="0"/>
        <v>-2.1133243953631613</v>
      </c>
      <c r="H17" s="12">
        <f t="shared" si="1"/>
        <v>2.1133243953631613</v>
      </c>
      <c r="I17" s="12"/>
      <c r="J17" s="57">
        <f>B46</f>
        <v>-76.3327574833</v>
      </c>
      <c r="K17" s="57">
        <f>B68</f>
        <v>-0.50213361762800002</v>
      </c>
      <c r="L17" s="57">
        <f>B82</f>
        <v>-76.804474518899994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-79.761708665699999</v>
      </c>
      <c r="D18" t="s">
        <v>140</v>
      </c>
      <c r="E18" s="11" cm="1">
        <f t="array" ref="E18">SUM(IF(J18:L18&lt;&gt;"",J18:L18*R18:T18,""))*627.51</f>
        <v>10.125900362235535</v>
      </c>
      <c r="F18">
        <v>12.10001930592</v>
      </c>
      <c r="G18">
        <f t="shared" si="0"/>
        <v>-1.9741189436844646</v>
      </c>
      <c r="H18" s="12">
        <f t="shared" si="1"/>
        <v>1.9741189436844646</v>
      </c>
      <c r="I18" s="12"/>
      <c r="J18" s="57">
        <f>B27</f>
        <v>-39.803595282400003</v>
      </c>
      <c r="K18" s="57">
        <f>B45</f>
        <v>-1.1674312315499999</v>
      </c>
      <c r="L18" s="57">
        <f>B83</f>
        <v>-40.954889878099998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-118.373467201</v>
      </c>
      <c r="D19" t="s">
        <v>141</v>
      </c>
      <c r="E19" s="11" cm="1">
        <f t="array" ref="E19">SUM(IF(J19:L19&lt;&gt;"",J19:L19*R19:T19,""))*627.51</f>
        <v>17.367940359335766</v>
      </c>
      <c r="F19">
        <v>15.3000241212</v>
      </c>
      <c r="G19">
        <f t="shared" si="0"/>
        <v>2.0679162381357656</v>
      </c>
      <c r="H19" s="12">
        <f t="shared" si="1"/>
        <v>2.0679162381357656</v>
      </c>
      <c r="I19" s="12"/>
      <c r="J19" s="57">
        <f>B28</f>
        <v>-40.480433812000001</v>
      </c>
      <c r="K19" s="57">
        <f>B68</f>
        <v>-0.50213361762800002</v>
      </c>
      <c r="L19" s="57">
        <f>B83</f>
        <v>-40.954889878099998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-118.305185901</v>
      </c>
      <c r="D20" t="s">
        <v>142</v>
      </c>
      <c r="E20" s="11" cm="1">
        <f t="array" ref="E20">SUM(IF(J20:L20&lt;&gt;"",J20:L20*R20:T20,""))*627.51</f>
        <v>14.947728586521386</v>
      </c>
      <c r="F20">
        <v>6.50001025167</v>
      </c>
      <c r="G20">
        <f t="shared" si="0"/>
        <v>8.4477183348513858</v>
      </c>
      <c r="H20" s="12">
        <f t="shared" si="1"/>
        <v>8.4477183348513858</v>
      </c>
      <c r="I20" s="12"/>
      <c r="J20" s="57">
        <f>B78</f>
        <v>-75.654818699800003</v>
      </c>
      <c r="K20" s="57">
        <f>B28</f>
        <v>-40.480433812000001</v>
      </c>
      <c r="L20" s="57">
        <f>B84</f>
        <v>-116.11143181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-195.12435475199999</v>
      </c>
      <c r="D21" t="s">
        <v>143</v>
      </c>
      <c r="E21" s="11" cm="1">
        <f t="array" ref="E21">SUM(IF(J21:L21&lt;&gt;"",J21:L21*R21:T21,""))*627.51</f>
        <v>15.638148911305239</v>
      </c>
      <c r="F21">
        <v>19.60003137612</v>
      </c>
      <c r="G21">
        <f t="shared" si="0"/>
        <v>-3.9618824648147619</v>
      </c>
      <c r="H21" s="12">
        <f t="shared" si="1"/>
        <v>3.9618824648147619</v>
      </c>
      <c r="I21" s="12"/>
      <c r="J21" s="57">
        <f>B46</f>
        <v>-76.3327574833</v>
      </c>
      <c r="K21" s="57">
        <f>B27</f>
        <v>-39.803595282400003</v>
      </c>
      <c r="L21" s="57">
        <f>B84</f>
        <v>-116.11143181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-499.97540061000001</v>
      </c>
      <c r="D22" t="s">
        <v>144</v>
      </c>
      <c r="E22" s="11" cm="1">
        <f t="array" ref="E22">SUM(IF(J22:L22&lt;&gt;"",J22:L22*R22:T22,""))*627.51</f>
        <v>9.3919149348109539</v>
      </c>
      <c r="F22">
        <v>9.6000150733500007</v>
      </c>
      <c r="G22">
        <f t="shared" si="0"/>
        <v>-0.20810013853904685</v>
      </c>
      <c r="H22" s="12">
        <f t="shared" si="1"/>
        <v>0.20810013853904685</v>
      </c>
      <c r="I22" s="12"/>
      <c r="J22" s="57">
        <f>B68</f>
        <v>-0.50213361762800002</v>
      </c>
      <c r="K22" s="57">
        <f>B45</f>
        <v>-1.1674312315499999</v>
      </c>
      <c r="L22" s="57">
        <f>B85</f>
        <v>-1.65459789258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-139.60786276900001</v>
      </c>
      <c r="D23" t="s">
        <v>108</v>
      </c>
      <c r="E23" s="11" cm="1">
        <f t="array" ref="E23">SUM(IF(J23:L23&lt;&gt;"",J23:L23*R23:T23,""))*627.51</f>
        <v>9.3919149348109539</v>
      </c>
      <c r="F23">
        <v>9.6000150733500007</v>
      </c>
      <c r="G23">
        <f t="shared" si="0"/>
        <v>-0.20810013853904685</v>
      </c>
      <c r="H23" s="12">
        <f t="shared" si="1"/>
        <v>0.20810013853904685</v>
      </c>
      <c r="I23" s="12"/>
      <c r="J23" s="57">
        <f>B68</f>
        <v>-0.50213361762800002</v>
      </c>
      <c r="K23" s="57">
        <f>B45</f>
        <v>-1.1674312315499999</v>
      </c>
      <c r="L23" s="57">
        <f>B85</f>
        <v>-1.65459789258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-599.53589915999999</v>
      </c>
      <c r="D24" t="s">
        <v>109</v>
      </c>
      <c r="E24" s="11" cm="1">
        <f t="array" ref="E24">SUM(IF(J24:L24&lt;&gt;"",J24:L24*R24:T24,""))*627.51</f>
        <v>13.078364562100234</v>
      </c>
      <c r="F24">
        <v>3.0000048280800002</v>
      </c>
      <c r="G24">
        <f t="shared" si="0"/>
        <v>10.078359734020234</v>
      </c>
      <c r="H24" s="12">
        <f t="shared" si="1"/>
        <v>10.078359734020234</v>
      </c>
      <c r="I24" s="12"/>
      <c r="J24" s="57">
        <f>B78</f>
        <v>-75.654818699800003</v>
      </c>
      <c r="K24" s="57">
        <f>B74</f>
        <v>-56.4913366973</v>
      </c>
      <c r="L24" s="57">
        <f>B86</f>
        <v>-132.12531371399999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-39.803595282400003</v>
      </c>
      <c r="D25" t="s">
        <v>110</v>
      </c>
      <c r="E25" s="11" cm="1">
        <f t="array" ref="E25">SUM(IF(J25:L25&lt;&gt;"",J25:L25*R25:T25,""))*627.51</f>
        <v>16.331140834824421</v>
      </c>
      <c r="F25">
        <v>12.700020522540001</v>
      </c>
      <c r="G25">
        <f t="shared" si="0"/>
        <v>3.6311203122844198</v>
      </c>
      <c r="H25" s="12">
        <f t="shared" si="1"/>
        <v>3.6311203122844198</v>
      </c>
      <c r="I25" s="12"/>
      <c r="J25" s="57">
        <f>B46</f>
        <v>-76.3327574833</v>
      </c>
      <c r="K25" s="57">
        <f>B73</f>
        <v>-55.818581538399997</v>
      </c>
      <c r="L25" s="57">
        <f>B86</f>
        <v>-132.12531371399999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-115.60161684400001</v>
      </c>
      <c r="D26" t="s">
        <v>111</v>
      </c>
      <c r="E26" s="11" cm="1">
        <f t="array" ref="E26">SUM(IF(J26:L26&lt;&gt;"",J26:L26*R26:T26,""))*627.51</f>
        <v>-4.0198039591331849E-2</v>
      </c>
      <c r="F26">
        <v>1.7000024012399999</v>
      </c>
      <c r="G26">
        <f t="shared" si="0"/>
        <v>-1.7402004408313319</v>
      </c>
      <c r="H26" s="12">
        <f t="shared" si="1"/>
        <v>1.7402004408313319</v>
      </c>
      <c r="I26" s="12"/>
      <c r="J26" s="57">
        <f>B50</f>
        <v>-460.69636991599998</v>
      </c>
      <c r="K26" s="57">
        <f>B27</f>
        <v>-39.803595282400003</v>
      </c>
      <c r="L26" s="57">
        <f>B87</f>
        <v>-500.50002925799998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-39.803595282400003</v>
      </c>
      <c r="D27" t="s">
        <v>112</v>
      </c>
      <c r="E27" s="11" cm="1">
        <f t="array" ref="E27">SUM(IF(J27:L27&lt;&gt;"",J27:L27*R27:T27,""))*627.51</f>
        <v>13.388456723459681</v>
      </c>
      <c r="F27">
        <v>7.0600114708500001</v>
      </c>
      <c r="G27">
        <f t="shared" si="0"/>
        <v>6.328445252609681</v>
      </c>
      <c r="H27" s="12">
        <f t="shared" si="1"/>
        <v>6.328445252609681</v>
      </c>
      <c r="I27" s="12"/>
      <c r="J27" s="57">
        <f>B34</f>
        <v>-460.04093129199998</v>
      </c>
      <c r="K27" s="57">
        <f>B28</f>
        <v>-40.480433812000001</v>
      </c>
      <c r="L27" s="57">
        <f>B87</f>
        <v>-500.50002925799998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-40.480433812000001</v>
      </c>
      <c r="D28" t="s">
        <v>113</v>
      </c>
      <c r="E28" s="11" cm="1">
        <f t="array" ref="E28">SUM(IF(J28:L28&lt;&gt;"",J28:L28*R28:T28,""))*627.51</f>
        <v>11.869082134464897</v>
      </c>
      <c r="F28">
        <v>3.2000048152799998</v>
      </c>
      <c r="G28">
        <f t="shared" si="0"/>
        <v>8.6690773191848969</v>
      </c>
      <c r="H28" s="12">
        <f t="shared" si="1"/>
        <v>8.6690773191848969</v>
      </c>
      <c r="I28" s="12"/>
      <c r="J28" s="57">
        <f>B78</f>
        <v>-75.654818699800003</v>
      </c>
      <c r="K28" s="57">
        <f>B18</f>
        <v>-79.761708665699999</v>
      </c>
      <c r="L28" s="57">
        <f>B88</f>
        <v>-155.39761279499999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-460.15977910200002</v>
      </c>
      <c r="D29" t="s">
        <v>114</v>
      </c>
      <c r="E29" s="11" cm="1">
        <f t="array" ref="E29">SUM(IF(J29:L29&lt;&gt;"",J29:L29*R29:T29,""))*627.51</f>
        <v>16.41411823916048</v>
      </c>
      <c r="F29">
        <v>19.900031984430001</v>
      </c>
      <c r="G29">
        <f t="shared" si="0"/>
        <v>-3.4859137452695208</v>
      </c>
      <c r="H29" s="12">
        <f t="shared" si="1"/>
        <v>3.4859137452695208</v>
      </c>
      <c r="I29" s="12"/>
      <c r="J29" s="57">
        <f>B46</f>
        <v>-76.3327574833</v>
      </c>
      <c r="K29" s="57">
        <f>B17</f>
        <v>-79.091012852199995</v>
      </c>
      <c r="L29" s="57">
        <f>B88</f>
        <v>-155.39761279499999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-960.15337805800004</v>
      </c>
      <c r="D30" t="s">
        <v>115</v>
      </c>
      <c r="E30" s="11" cm="1">
        <f t="array" ref="E30">SUM(IF(J30:L30&lt;&gt;"",J30:L30*R30:T30,""))*627.51</f>
        <v>6.2827942452332621</v>
      </c>
      <c r="F30">
        <v>1.4200024191599998</v>
      </c>
      <c r="G30">
        <f t="shared" si="0"/>
        <v>4.8627918260732628</v>
      </c>
      <c r="H30" s="12">
        <f t="shared" si="1"/>
        <v>4.8627918260732628</v>
      </c>
      <c r="I30" s="12"/>
      <c r="J30" s="57">
        <f>B44</f>
        <v>-99.643802597999994</v>
      </c>
      <c r="K30" s="57">
        <f>B45</f>
        <v>-1.1674312315499999</v>
      </c>
      <c r="L30" s="57">
        <f>B89</f>
        <v>-100.801221568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-960.13077084999998</v>
      </c>
      <c r="D31" t="s">
        <v>116</v>
      </c>
      <c r="E31" s="11" cm="1">
        <f t="array" ref="E31">SUM(IF(J31:L31&lt;&gt;"",J31:L31*R31:T31,""))*627.51</f>
        <v>22.218769052393814</v>
      </c>
      <c r="F31">
        <v>33.40005308328</v>
      </c>
      <c r="G31">
        <f t="shared" si="0"/>
        <v>-11.181284030886186</v>
      </c>
      <c r="H31" s="12">
        <f t="shared" si="1"/>
        <v>11.181284030886186</v>
      </c>
      <c r="I31" s="12"/>
      <c r="J31" s="57">
        <f>B59</f>
        <v>-100.33449578299999</v>
      </c>
      <c r="K31" s="57">
        <f>B68</f>
        <v>-0.50213361762800002</v>
      </c>
      <c r="L31" s="57">
        <f>B89</f>
        <v>-100.801221568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-559.74537868499999</v>
      </c>
      <c r="D32" t="s">
        <v>117</v>
      </c>
      <c r="E32" s="11" cm="1">
        <f t="array" ref="E32">SUM(IF(J32:L32&lt;&gt;"",J32:L32*R32:T32,""))*627.51</f>
        <v>23.538506023651053</v>
      </c>
      <c r="F32">
        <v>13.470021728279999</v>
      </c>
      <c r="G32">
        <f t="shared" si="0"/>
        <v>10.068484295371054</v>
      </c>
      <c r="H32" s="12">
        <f t="shared" si="1"/>
        <v>10.068484295371054</v>
      </c>
      <c r="I32" s="12"/>
      <c r="J32" s="57">
        <f>B75</f>
        <v>-75.004971415599996</v>
      </c>
      <c r="K32" s="57">
        <f>B28</f>
        <v>-40.480433812000001</v>
      </c>
      <c r="L32" s="57">
        <f>B90</f>
        <v>-115.44789426200001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-460.04093129199998</v>
      </c>
      <c r="D33" t="s">
        <v>119</v>
      </c>
      <c r="E33" s="11" cm="1">
        <f t="array" ref="E33">SUM(IF(J33:L33&lt;&gt;"",J33:L33*R33:T33,""))*627.51</f>
        <v>6.6012296226983942</v>
      </c>
      <c r="F33">
        <v>7.9000126721099999</v>
      </c>
      <c r="G33">
        <f t="shared" si="0"/>
        <v>-1.2987830494116057</v>
      </c>
      <c r="H33" s="12">
        <f t="shared" si="1"/>
        <v>1.2987830494116057</v>
      </c>
      <c r="I33" s="12"/>
      <c r="J33" s="57">
        <f>B78</f>
        <v>-75.654818699800003</v>
      </c>
      <c r="K33" s="57">
        <f>B27</f>
        <v>-39.803595282400003</v>
      </c>
      <c r="L33" s="57">
        <f>B90</f>
        <v>-115.44789426200001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-460.04093129199998</v>
      </c>
      <c r="D34" t="s">
        <v>120</v>
      </c>
      <c r="E34" s="11" cm="1">
        <f t="array" ref="E34">SUM(IF(J34:L34&lt;&gt;"",J34:L34*R34:T34,""))*627.51</f>
        <v>4.0016555094490265</v>
      </c>
      <c r="F34">
        <v>3.1000048216799998</v>
      </c>
      <c r="G34">
        <f t="shared" si="0"/>
        <v>0.90165068776902668</v>
      </c>
      <c r="H34" s="12">
        <f t="shared" si="1"/>
        <v>0.90165068776902668</v>
      </c>
      <c r="I34" s="12"/>
      <c r="J34" s="57">
        <f>B68</f>
        <v>-0.50213361762800002</v>
      </c>
      <c r="K34" s="57">
        <f>B80</f>
        <v>-343.04540457299998</v>
      </c>
      <c r="L34" s="57">
        <f>B91</f>
        <v>-343.54116115199997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-113.18419446599999</v>
      </c>
      <c r="D35" t="s">
        <v>121</v>
      </c>
      <c r="E35" s="11" cm="1">
        <f t="array" ref="E35">SUM(IF(J35:L35&lt;&gt;"",J35:L35*R35:T35,""))*627.51</f>
        <v>23.273486556422977</v>
      </c>
      <c r="F35">
        <v>23.200036793310002</v>
      </c>
      <c r="G35">
        <f t="shared" si="0"/>
        <v>7.3449763112975575E-2</v>
      </c>
      <c r="H35" s="12">
        <f t="shared" si="1"/>
        <v>7.3449763112975575E-2</v>
      </c>
      <c r="I35" s="12"/>
      <c r="J35" s="57">
        <f>B45</f>
        <v>-1.1674312315499999</v>
      </c>
      <c r="K35" s="57">
        <f>B79</f>
        <v>-342.41081855099998</v>
      </c>
      <c r="L35" s="57">
        <f>B91</f>
        <v>-343.54116115199997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-99.680175865799995</v>
      </c>
      <c r="D36" t="s">
        <v>122</v>
      </c>
      <c r="E36" s="11" cm="1">
        <f t="array" ref="E36">SUM(IF(J36:L36&lt;&gt;"",J36:L36*R36:T36,""))*627.51</f>
        <v>10.792299966928971</v>
      </c>
      <c r="F36">
        <v>10.50001689828</v>
      </c>
      <c r="G36">
        <f t="shared" si="0"/>
        <v>0.29228306864897036</v>
      </c>
      <c r="H36" s="12">
        <f t="shared" si="1"/>
        <v>0.29228306864897036</v>
      </c>
      <c r="I36" s="12"/>
      <c r="J36" s="57">
        <f>B68</f>
        <v>-0.50213361762800002</v>
      </c>
      <c r="K36" s="57">
        <f>B78</f>
        <v>-75.654818699800003</v>
      </c>
      <c r="L36" s="57">
        <f>B92</f>
        <v>-76.139753707099999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-199.296590503</v>
      </c>
      <c r="D37" t="s">
        <v>123</v>
      </c>
      <c r="E37" s="11" cm="1">
        <f t="array" ref="E37">SUM(IF(J37:L37&lt;&gt;"",J37:L37*R37:T37,""))*627.51</f>
        <v>20.487536370772482</v>
      </c>
      <c r="F37">
        <v>12.87002051166</v>
      </c>
      <c r="G37">
        <f t="shared" si="0"/>
        <v>7.6175158591124816</v>
      </c>
      <c r="H37" s="12">
        <f t="shared" si="1"/>
        <v>7.6175158591124816</v>
      </c>
      <c r="I37" s="12"/>
      <c r="J37" s="57">
        <f>B45</f>
        <v>-1.1674312315499999</v>
      </c>
      <c r="K37" s="57">
        <f>B75</f>
        <v>-75.004971415599996</v>
      </c>
      <c r="L37" s="57">
        <f>B92</f>
        <v>-76.139753707099999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-599.69804758500004</v>
      </c>
      <c r="D38" t="s">
        <v>124</v>
      </c>
      <c r="E38" s="11" cm="1">
        <f t="array" ref="E38">SUM(IF(J38:L38&lt;&gt;"",J38:L38*R38:T38,""))*627.51</f>
        <v>4.9720890567602432</v>
      </c>
      <c r="F38">
        <v>3.5000054235899998</v>
      </c>
      <c r="G38">
        <f t="shared" si="0"/>
        <v>1.4720836331702434</v>
      </c>
      <c r="H38" s="12">
        <f t="shared" si="1"/>
        <v>1.4720836331702434</v>
      </c>
      <c r="I38" s="12"/>
      <c r="J38" s="57">
        <f>B68</f>
        <v>-0.50213361762800002</v>
      </c>
      <c r="K38" s="57">
        <f>B47</f>
        <v>-399.286858247</v>
      </c>
      <c r="L38" s="57">
        <f>B93</f>
        <v>-399.78106834300002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-599.78335017100005</v>
      </c>
      <c r="D39" t="s">
        <v>125</v>
      </c>
      <c r="E39" s="11" cm="1">
        <f t="array" ref="E39">SUM(IF(J39:L39&lt;&gt;"",J39:L39*R39:T39,""))*627.51</f>
        <v>18.919968386246193</v>
      </c>
      <c r="F39">
        <v>16.760026537800002</v>
      </c>
      <c r="G39">
        <f t="shared" si="0"/>
        <v>2.1599418484461914</v>
      </c>
      <c r="H39" s="12">
        <f t="shared" si="1"/>
        <v>2.1599418484461914</v>
      </c>
      <c r="I39" s="12"/>
      <c r="J39" s="57">
        <f>B45</f>
        <v>-1.1674312315499999</v>
      </c>
      <c r="K39" s="57">
        <f>B67</f>
        <v>-398.64378797500001</v>
      </c>
      <c r="L39" s="57">
        <f>B93</f>
        <v>-399.78106834300002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-599.70350731799999</v>
      </c>
      <c r="D40" t="s">
        <v>126</v>
      </c>
      <c r="E40" s="11" cm="1">
        <f t="array" ref="E40">SUM(IF(J40:L40&lt;&gt;"",J40:L40*R40:T40,""))*627.51</f>
        <v>19.784012664574728</v>
      </c>
      <c r="F40">
        <v>9.5700150752699997</v>
      </c>
      <c r="G40">
        <f t="shared" si="0"/>
        <v>10.213997589304729</v>
      </c>
      <c r="H40" s="12">
        <f t="shared" si="1"/>
        <v>10.213997589304729</v>
      </c>
      <c r="I40" s="12"/>
      <c r="J40" s="57">
        <f>B75</f>
        <v>-75.004971415599996</v>
      </c>
      <c r="K40" s="57">
        <f>B50</f>
        <v>-460.69636991599998</v>
      </c>
      <c r="L40" s="57">
        <f>B94</f>
        <v>-535.66981352699997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-239.32458901199999</v>
      </c>
      <c r="D41" t="s">
        <v>127</v>
      </c>
      <c r="E41" s="11" cm="1">
        <f t="array" ref="E41">SUM(IF(J41:L41&lt;&gt;"",J41:L41*R41:T41,""))*627.51</f>
        <v>16.275391026646329</v>
      </c>
      <c r="F41">
        <v>9.36001508871</v>
      </c>
      <c r="G41">
        <f t="shared" si="0"/>
        <v>6.9153759379363287</v>
      </c>
      <c r="H41" s="12">
        <f t="shared" si="1"/>
        <v>6.9153759379363287</v>
      </c>
      <c r="I41" s="12"/>
      <c r="J41" s="57">
        <f>B78</f>
        <v>-75.654818699800003</v>
      </c>
      <c r="K41" s="57">
        <f>B34</f>
        <v>-460.04093129199998</v>
      </c>
      <c r="L41" s="57">
        <f>B94</f>
        <v>-535.66981352699997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-239.30185372</v>
      </c>
      <c r="D42" t="s">
        <v>128</v>
      </c>
      <c r="E42" s="11" cm="1">
        <f t="array" ref="E42">SUM(IF(J42:L42&lt;&gt;"",J42:L42*R42:T42,""))*627.51</f>
        <v>9.0981419252557743</v>
      </c>
      <c r="F42">
        <v>8.0000126657100008</v>
      </c>
      <c r="G42">
        <f t="shared" si="0"/>
        <v>1.0981292595457735</v>
      </c>
      <c r="H42" s="12">
        <f t="shared" si="1"/>
        <v>1.0981292595457735</v>
      </c>
      <c r="I42" s="12"/>
      <c r="J42" s="57">
        <f>B73</f>
        <v>-55.818581538399997</v>
      </c>
      <c r="K42" s="57">
        <f>B27</f>
        <v>-39.803595282400003</v>
      </c>
      <c r="L42" s="57">
        <f>B95</f>
        <v>-95.607678020899996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-99.643802597999994</v>
      </c>
      <c r="D43" t="s">
        <v>130</v>
      </c>
      <c r="E43" s="11" cm="1">
        <f t="array" ref="E43">SUM(IF(J43:L43&lt;&gt;"",J43:L43*R43:T43,""))*627.51</f>
        <v>28.19042402412958</v>
      </c>
      <c r="F43">
        <v>22.400035589489999</v>
      </c>
      <c r="G43">
        <f t="shared" si="0"/>
        <v>5.7903884346395813</v>
      </c>
      <c r="H43" s="12">
        <f t="shared" si="1"/>
        <v>5.7903884346395813</v>
      </c>
      <c r="I43" s="12"/>
      <c r="J43" s="57">
        <f>B72</f>
        <v>-55.172168471500001</v>
      </c>
      <c r="K43" s="57">
        <f>B28</f>
        <v>-40.480433812000001</v>
      </c>
      <c r="L43" s="57">
        <f>B95</f>
        <v>-95.607678020899996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-99.643802597999994</v>
      </c>
      <c r="D44" t="s">
        <v>131</v>
      </c>
      <c r="E44" s="11" cm="1">
        <f t="array" ref="E44">SUM(IF(J44:L44&lt;&gt;"",J44:L44*R44:T44,""))*627.51</f>
        <v>10.60919585714406</v>
      </c>
      <c r="F44">
        <v>7.5000120702000004</v>
      </c>
      <c r="G44">
        <f t="shared" si="0"/>
        <v>3.1091837869440599</v>
      </c>
      <c r="H44" s="12">
        <f t="shared" si="1"/>
        <v>3.1091837869440599</v>
      </c>
      <c r="I44" s="12"/>
      <c r="J44" s="57">
        <f>B73</f>
        <v>-55.818581538399997</v>
      </c>
      <c r="K44" s="57">
        <f>B17</f>
        <v>-79.091012852199995</v>
      </c>
      <c r="L44" s="57">
        <f>B96</f>
        <v>-134.892687575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-1.1674312315499999</v>
      </c>
      <c r="D45" t="s">
        <v>132</v>
      </c>
      <c r="E45" s="11" cm="1">
        <f t="array" ref="E45">SUM(IF(J45:L45&lt;&gt;"",J45:L45*R45:T45,""))*627.51</f>
        <v>25.84686217612397</v>
      </c>
      <c r="F45">
        <v>18.300028949280001</v>
      </c>
      <c r="G45">
        <f t="shared" si="0"/>
        <v>7.5468332268439688</v>
      </c>
      <c r="H45" s="12">
        <f t="shared" si="1"/>
        <v>7.5468332268439688</v>
      </c>
      <c r="I45" s="12"/>
      <c r="J45" s="57">
        <f>B72</f>
        <v>-55.172168471500001</v>
      </c>
      <c r="K45" s="57">
        <f>B18</f>
        <v>-79.761708665699999</v>
      </c>
      <c r="L45" s="57">
        <f>B96</f>
        <v>-134.892687575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-76.3327574833</v>
      </c>
      <c r="D46" t="s">
        <v>133</v>
      </c>
      <c r="E46" s="11" cm="1">
        <f t="array" ref="E46">SUM(IF(J46:L46&lt;&gt;"",J46:L46*R46:T46,""))*627.51</f>
        <v>17.280600738916551</v>
      </c>
      <c r="F46">
        <v>10.400016277170002</v>
      </c>
      <c r="G46">
        <f t="shared" si="0"/>
        <v>6.8805844617465493</v>
      </c>
      <c r="H46" s="12">
        <f t="shared" si="1"/>
        <v>6.8805844617465493</v>
      </c>
      <c r="I46" s="12"/>
      <c r="J46" s="57">
        <f>B18</f>
        <v>-79.761708665699999</v>
      </c>
      <c r="K46" s="57">
        <f>B73</f>
        <v>-55.818581538399997</v>
      </c>
      <c r="L46" s="57">
        <f>B97</f>
        <v>-135.55275183699999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-399.286858247</v>
      </c>
      <c r="D47" t="s">
        <v>134</v>
      </c>
      <c r="E47" s="11" cm="1">
        <f t="array" ref="E47">SUM(IF(J47:L47&lt;&gt;"",J47:L47*R47:T47,""))*627.51</f>
        <v>18.572860570887947</v>
      </c>
      <c r="F47">
        <v>17.400027751859998</v>
      </c>
      <c r="G47">
        <f t="shared" si="0"/>
        <v>1.1728328190279491</v>
      </c>
      <c r="H47" s="12">
        <f t="shared" si="1"/>
        <v>1.1728328190279491</v>
      </c>
      <c r="I47" s="12"/>
      <c r="J47" s="57">
        <f>B17</f>
        <v>-79.091012852199995</v>
      </c>
      <c r="K47" s="57">
        <f>B74</f>
        <v>-56.4913366973</v>
      </c>
      <c r="L47" s="57">
        <f>B97</f>
        <v>-135.55275183699999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-461.16306632300001</v>
      </c>
      <c r="D48" t="s">
        <v>135</v>
      </c>
      <c r="E48" s="11" cm="1">
        <f t="array" ref="E48">SUM(IF(J48:L48&lt;&gt;"",J48:L48*R48:T48,""))*627.51</f>
        <v>19.718314626583286</v>
      </c>
      <c r="F48">
        <v>14.500022917379999</v>
      </c>
      <c r="G48">
        <f t="shared" si="0"/>
        <v>5.218291709203287</v>
      </c>
      <c r="H48" s="12">
        <f t="shared" si="1"/>
        <v>5.218291709203287</v>
      </c>
      <c r="I48" s="12"/>
      <c r="J48" s="57">
        <f>B73</f>
        <v>-55.818581538399997</v>
      </c>
      <c r="K48" s="57">
        <f>B28</f>
        <v>-40.480433812000001</v>
      </c>
      <c r="L48" s="57">
        <f>B98</f>
        <v>-96.267592242199996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-460.69636991599998</v>
      </c>
      <c r="D49" t="s">
        <v>136</v>
      </c>
      <c r="E49" s="11" cm="1">
        <f t="array" ref="E49">SUM(IF(J49:L49&lt;&gt;"",J49:L49*R49:T49,""))*627.51</f>
        <v>17.155958678634033</v>
      </c>
      <c r="F49">
        <v>17.800028353769999</v>
      </c>
      <c r="G49">
        <f t="shared" si="0"/>
        <v>-0.64406967513596669</v>
      </c>
      <c r="H49" s="12">
        <f t="shared" si="1"/>
        <v>0.64406967513596669</v>
      </c>
      <c r="I49" s="12"/>
      <c r="J49" s="57">
        <f>B74</f>
        <v>-56.4913366973</v>
      </c>
      <c r="K49" s="57">
        <f>B27</f>
        <v>-39.803595282400003</v>
      </c>
      <c r="L49" s="57">
        <f>B98</f>
        <v>-96.267592242199996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-460.69636991599998</v>
      </c>
      <c r="D50" t="s">
        <v>137</v>
      </c>
      <c r="E50" s="11" cm="1">
        <f t="array" ref="E50">SUM(IF(J50:L50&lt;&gt;"",J50:L50*R50:T50,""))*627.51</f>
        <v>44.278892120964244</v>
      </c>
      <c r="F50">
        <v>38.400060920910001</v>
      </c>
      <c r="G50">
        <f t="shared" si="0"/>
        <v>5.8788312000542433</v>
      </c>
      <c r="H50" s="12">
        <f t="shared" si="1"/>
        <v>5.8788312000542433</v>
      </c>
      <c r="I50" s="12"/>
      <c r="J50" s="57">
        <f>B21</f>
        <v>-195.12435475199999</v>
      </c>
      <c r="K50" s="57">
        <f>B99</f>
        <v>-195.053791905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-93.311241618099999</v>
      </c>
      <c r="D51" t="s">
        <v>138</v>
      </c>
      <c r="E51" s="11" cm="1">
        <f t="array" ref="E51">SUM(IF(J51:L51&lt;&gt;"",J51:L51*R51:T51,""))*627.51</f>
        <v>44.278892120964244</v>
      </c>
      <c r="F51">
        <v>38.400060920910001</v>
      </c>
      <c r="G51">
        <f t="shared" si="0"/>
        <v>5.8788312000542433</v>
      </c>
      <c r="H51" s="12">
        <f t="shared" si="1"/>
        <v>5.8788312000542433</v>
      </c>
      <c r="I51" s="12"/>
      <c r="J51" s="57">
        <f>B21</f>
        <v>-195.12435475199999</v>
      </c>
      <c r="K51" s="57">
        <f>B99</f>
        <v>-195.053791905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-93.229732226899998</v>
      </c>
      <c r="D52" t="s">
        <v>145</v>
      </c>
      <c r="E52" s="11" cm="1">
        <f t="array" ref="E52">SUM(IF(J52:L52&lt;&gt;"",J52:L52*R52:T52,""))*627.51</f>
        <v>21.095152783942069</v>
      </c>
      <c r="F52">
        <v>17.130027141629999</v>
      </c>
      <c r="G52">
        <f t="shared" si="0"/>
        <v>3.9651256423120707</v>
      </c>
      <c r="H52" s="12">
        <f t="shared" si="1"/>
        <v>3.9651256423120707</v>
      </c>
      <c r="I52" s="12"/>
      <c r="J52" s="57">
        <f>B60</f>
        <v>-0.50213361762800002</v>
      </c>
      <c r="K52" s="57">
        <f>B70</f>
        <v>-184.435302882</v>
      </c>
      <c r="L52" s="57">
        <f>B71</f>
        <v>-184.90381926200001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-113.722583711</v>
      </c>
      <c r="D53" t="s">
        <v>156</v>
      </c>
      <c r="E53" s="11" cm="1">
        <f t="array" ref="E53">SUM(IF(J53:L53&lt;&gt;"",J53:L53*R53:T53,""))*627.51</f>
        <v>92.223166662979054</v>
      </c>
      <c r="F53">
        <v>82.270130904390001</v>
      </c>
      <c r="G53">
        <f t="shared" si="0"/>
        <v>9.9530357585890528</v>
      </c>
      <c r="H53" s="12">
        <f t="shared" si="1"/>
        <v>9.9530357585890528</v>
      </c>
      <c r="I53" s="12"/>
      <c r="J53" s="57">
        <f>B77</f>
        <v>-75.654818699800003</v>
      </c>
      <c r="K53" s="57">
        <f>B69</f>
        <v>-109.39596741</v>
      </c>
      <c r="L53" s="57">
        <f>B71</f>
        <v>-184.90381926200001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-113.68151025500001</v>
      </c>
      <c r="D54" t="s">
        <v>167</v>
      </c>
      <c r="E54" s="11" cm="1">
        <f t="array" ref="E54">SUM(IF(J54:L54&lt;&gt;"",J54:L54*R54:T54,""))*627.51</f>
        <v>47.609691749666467</v>
      </c>
      <c r="F54">
        <v>42.180066954090002</v>
      </c>
      <c r="G54">
        <f t="shared" si="0"/>
        <v>5.4296247955764656</v>
      </c>
      <c r="H54" s="12">
        <f t="shared" si="1"/>
        <v>5.4296247955764656</v>
      </c>
      <c r="I54" s="12"/>
      <c r="J54" s="57">
        <f>B60</f>
        <v>-0.50213361762800002</v>
      </c>
      <c r="K54" s="57">
        <f>B58</f>
        <v>-100.33449578299999</v>
      </c>
      <c r="L54" s="57">
        <f>B57</f>
        <v>-100.760758591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-199.801870331</v>
      </c>
      <c r="D55" t="s">
        <v>177</v>
      </c>
      <c r="E55" s="11" cm="1">
        <f t="array" ref="E55">SUM(IF(J55:L55&lt;&gt;"",J55:L55*R55:T55,""))*627.51</f>
        <v>47.609691749666467</v>
      </c>
      <c r="F55">
        <v>42.180066954090002</v>
      </c>
      <c r="G55">
        <f t="shared" si="0"/>
        <v>5.4296247955764656</v>
      </c>
      <c r="H55" s="12">
        <f t="shared" si="1"/>
        <v>5.4296247955764656</v>
      </c>
      <c r="I55" s="12"/>
      <c r="J55" s="57">
        <f>B58</f>
        <v>-100.33449578299999</v>
      </c>
      <c r="K55" s="57">
        <f>B60</f>
        <v>-0.50213361762800002</v>
      </c>
      <c r="L55" s="57">
        <f>B57</f>
        <v>-100.760758591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-140.04383318699999</v>
      </c>
      <c r="D56" t="s">
        <v>178</v>
      </c>
      <c r="E56" s="11" cm="1">
        <f t="array" ref="E56">SUM(IF(J56:L56&lt;&gt;"",J56:L56*R56:T56,""))*627.51</f>
        <v>22.237204041143038</v>
      </c>
      <c r="F56">
        <v>18.000028968479999</v>
      </c>
      <c r="G56">
        <f t="shared" si="0"/>
        <v>4.2371750726630388</v>
      </c>
      <c r="H56" s="12">
        <f t="shared" si="1"/>
        <v>4.2371750726630388</v>
      </c>
      <c r="I56" s="12"/>
      <c r="J56" s="57">
        <f>B60</f>
        <v>-0.50213361762800002</v>
      </c>
      <c r="K56" s="57">
        <f>B49</f>
        <v>-460.69636991599998</v>
      </c>
      <c r="L56" s="57">
        <f>B48</f>
        <v>-461.16306632300001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-100.760758591</v>
      </c>
      <c r="D57" t="s">
        <v>179</v>
      </c>
      <c r="E57" s="11" cm="1">
        <f t="array" ref="E57">SUM(IF(J57:L57&lt;&gt;"",J57:L57*R57:T57,""))*627.51</f>
        <v>22.237204041143038</v>
      </c>
      <c r="F57">
        <v>18.000028968479999</v>
      </c>
      <c r="G57">
        <f t="shared" si="0"/>
        <v>4.2371750726630388</v>
      </c>
      <c r="H57" s="12">
        <f t="shared" si="1"/>
        <v>4.2371750726630388</v>
      </c>
      <c r="I57" s="12"/>
      <c r="J57" s="57">
        <f>B49</f>
        <v>-460.69636991599998</v>
      </c>
      <c r="K57" s="57">
        <f>B60</f>
        <v>-0.50213361762800002</v>
      </c>
      <c r="L57" s="57">
        <f>B48</f>
        <v>-461.16306632300001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-100.33449578299999</v>
      </c>
      <c r="D58" t="s">
        <v>180</v>
      </c>
      <c r="E58" s="11" cm="1">
        <f t="array" ref="E58">SUM(IF(J58:L58&lt;&gt;"",J58:L58*R58:T58,""))*627.51</f>
        <v>41.518069398580138</v>
      </c>
      <c r="F58">
        <v>30.380048256479999</v>
      </c>
      <c r="G58">
        <f t="shared" si="0"/>
        <v>11.13802114210014</v>
      </c>
      <c r="H58" s="12">
        <f t="shared" si="1"/>
        <v>11.13802114210014</v>
      </c>
      <c r="I58" s="12"/>
      <c r="J58" s="57">
        <f>B60</f>
        <v>-0.50213361762800002</v>
      </c>
      <c r="K58" s="57">
        <f>B23</f>
        <v>-139.60786276900001</v>
      </c>
      <c r="L58" s="57">
        <f>B56</f>
        <v>-140.04383318699999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-100.33449578299999</v>
      </c>
      <c r="D59" t="s">
        <v>181</v>
      </c>
      <c r="E59" s="11" cm="1">
        <f t="array" ref="E59">SUM(IF(J59:L59&lt;&gt;"",J59:L59*R59:T59,""))*627.51</f>
        <v>59.147761274793261</v>
      </c>
      <c r="F59">
        <v>57.02009110473</v>
      </c>
      <c r="G59">
        <f t="shared" si="0"/>
        <v>2.1276701700632614</v>
      </c>
      <c r="H59" s="12">
        <f t="shared" si="1"/>
        <v>2.1276701700632614</v>
      </c>
      <c r="I59" s="12"/>
      <c r="J59" s="57">
        <f>B58</f>
        <v>-100.33449578299999</v>
      </c>
      <c r="K59" s="57">
        <f>B25</f>
        <v>-39.803595282400003</v>
      </c>
      <c r="L59" s="57">
        <f>B56</f>
        <v>-140.04383318699999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-0.50213361762800002</v>
      </c>
      <c r="D60" t="s">
        <v>182</v>
      </c>
      <c r="E60" s="11" cm="1">
        <f t="array" ref="E60">SUM(IF(J60:L60&lt;&gt;"",J60:L60*R60:T60,""))*627.51</f>
        <v>-1.9742784705303216</v>
      </c>
      <c r="F60">
        <v>2.2700036197799998</v>
      </c>
      <c r="G60">
        <f t="shared" si="0"/>
        <v>-4.2442820903103211</v>
      </c>
      <c r="H60" s="12">
        <f t="shared" si="1"/>
        <v>4.2442820903103211</v>
      </c>
      <c r="I60" s="12"/>
      <c r="J60" s="57">
        <f>B60</f>
        <v>-0.50213361762800002</v>
      </c>
      <c r="K60" s="57">
        <f>B37</f>
        <v>-199.296590503</v>
      </c>
      <c r="L60" s="57">
        <f>B55</f>
        <v>-199.801870331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-109.90186986400001</v>
      </c>
      <c r="D61" t="s">
        <v>146</v>
      </c>
      <c r="E61" s="11" cm="1">
        <f t="array" ref="E61">SUM(IF(J61:L61&lt;&gt;"",J61:L61*R61:T61,""))*627.51</f>
        <v>110.71036565549899</v>
      </c>
      <c r="F61">
        <v>105.80016830408999</v>
      </c>
      <c r="G61">
        <f t="shared" si="0"/>
        <v>4.9101973514089963</v>
      </c>
      <c r="H61" s="12">
        <f t="shared" si="1"/>
        <v>4.9101973514089963</v>
      </c>
      <c r="I61" s="12"/>
      <c r="J61" s="57">
        <f>B58</f>
        <v>-100.33449578299999</v>
      </c>
      <c r="K61" s="57">
        <f>B43</f>
        <v>-99.643802597999994</v>
      </c>
      <c r="L61" s="57">
        <f>B55</f>
        <v>-199.801870331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-109.876442121</v>
      </c>
      <c r="D62" t="s">
        <v>147</v>
      </c>
      <c r="E62" s="11" cm="1">
        <f t="array" ref="E62">SUM(IF(J62:L62&lt;&gt;"",J62:L62*R62:T62,""))*627.51</f>
        <v>8.2045723915844491</v>
      </c>
      <c r="F62">
        <v>6.7300108644600005</v>
      </c>
      <c r="G62">
        <f t="shared" si="0"/>
        <v>1.4745615271244485</v>
      </c>
      <c r="H62" s="12">
        <f t="shared" si="1"/>
        <v>1.4745615271244485</v>
      </c>
      <c r="I62" s="12"/>
      <c r="J62" s="57">
        <f>B25</f>
        <v>-39.803595282400003</v>
      </c>
      <c r="K62" s="57">
        <f>B32</f>
        <v>-559.74537868499999</v>
      </c>
      <c r="L62" s="57">
        <f>B24</f>
        <v>-599.53589915999999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-93.289684741100004</v>
      </c>
      <c r="D63" t="s">
        <v>148</v>
      </c>
      <c r="E63" s="11" cm="1">
        <f t="array" ref="E63">SUM(IF(J63:L63&lt;&gt;"",J63:L63*R63:T63,""))*627.51</f>
        <v>70.842679326512638</v>
      </c>
      <c r="F63">
        <v>59.160094105319999</v>
      </c>
      <c r="G63">
        <f t="shared" si="0"/>
        <v>11.682585221192639</v>
      </c>
      <c r="H63" s="12">
        <f t="shared" si="1"/>
        <v>11.682585221192639</v>
      </c>
      <c r="I63" s="12"/>
      <c r="J63" s="57">
        <f>B23</f>
        <v>-139.60786276900001</v>
      </c>
      <c r="K63" s="57">
        <f>B33</f>
        <v>-460.04093129199998</v>
      </c>
      <c r="L63" s="57">
        <f>B24</f>
        <v>-599.53589915999999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-215.36018349299999</v>
      </c>
      <c r="D64" t="s">
        <v>149</v>
      </c>
      <c r="E64" s="11" cm="1">
        <f t="array" ref="E64">SUM(IF(J64:L64&lt;&gt;"",J64:L64*R64:T64,""))*627.51</f>
        <v>-8.6691041138570633</v>
      </c>
      <c r="F64">
        <v>-0.34000060575000002</v>
      </c>
      <c r="G64">
        <f t="shared" si="0"/>
        <v>-8.3291035081070639</v>
      </c>
      <c r="H64" s="12">
        <f t="shared" si="1"/>
        <v>8.3291035081070639</v>
      </c>
      <c r="I64" s="12"/>
      <c r="J64" s="57">
        <f>B36</f>
        <v>-99.680175865799995</v>
      </c>
      <c r="K64" s="57">
        <f>B23</f>
        <v>-139.60786276900001</v>
      </c>
      <c r="L64" s="57">
        <f>B42</f>
        <v>-239.30185372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-215.282362541</v>
      </c>
      <c r="D65" t="s">
        <v>150</v>
      </c>
      <c r="E65" s="11" cm="1">
        <f t="array" ref="E65">SUM(IF(J65:L65&lt;&gt;"",J65:L65*R65:T65,""))*627.51</f>
        <v>-8.6691041138570633</v>
      </c>
      <c r="F65">
        <v>-0.34000060575000002</v>
      </c>
      <c r="G65">
        <f t="shared" si="0"/>
        <v>-8.3291035081070639</v>
      </c>
      <c r="H65" s="12">
        <f t="shared" si="1"/>
        <v>8.3291035081070639</v>
      </c>
      <c r="I65" s="12"/>
      <c r="J65" s="57">
        <f>B23</f>
        <v>-139.60786276900001</v>
      </c>
      <c r="K65" s="57">
        <f>B36</f>
        <v>-99.680175865799995</v>
      </c>
      <c r="L65" s="57">
        <f>B42</f>
        <v>-239.30185372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-215.26575117300001</v>
      </c>
      <c r="D66" t="s">
        <v>151</v>
      </c>
      <c r="E66" s="11" cm="1">
        <f t="array" ref="E66">SUM(IF(J66:L66&lt;&gt;"",J66:L66*R66:T66,""))*627.51</f>
        <v>14.266623082915622</v>
      </c>
      <c r="F66">
        <v>13.38002110653</v>
      </c>
      <c r="G66">
        <f t="shared" si="0"/>
        <v>0.88660197638562188</v>
      </c>
      <c r="H66" s="12">
        <f t="shared" si="1"/>
        <v>0.88660197638562188</v>
      </c>
      <c r="I66" s="12"/>
      <c r="J66" s="57">
        <f>B41</f>
        <v>-239.32458901199999</v>
      </c>
      <c r="K66" s="57">
        <f>B42</f>
        <v>-239.30185372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-398.64378797500001</v>
      </c>
      <c r="D67" t="s">
        <v>152</v>
      </c>
      <c r="E67" s="11" cm="1">
        <f t="array" ref="E67">SUM(IF(J67:L67&lt;&gt;"",J67:L67*R67:T67,""))*627.51</f>
        <v>14.266623082915622</v>
      </c>
      <c r="F67">
        <v>13.38002110653</v>
      </c>
      <c r="G67">
        <f t="shared" si="0"/>
        <v>0.88660197638562188</v>
      </c>
      <c r="H67" s="12">
        <f t="shared" si="1"/>
        <v>0.88660197638562188</v>
      </c>
      <c r="I67" s="12"/>
      <c r="J67" s="57">
        <f>B41</f>
        <v>-239.32458901199999</v>
      </c>
      <c r="K67" s="57">
        <f>B42</f>
        <v>-239.30185372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-0.50213361762800002</v>
      </c>
      <c r="D68" t="s">
        <v>153</v>
      </c>
      <c r="E68" s="11" cm="1">
        <f t="array" ref="E68">SUM(IF(J68:L68&lt;&gt;"",J68:L68*R68:T68,""))*627.51</f>
        <v>2.7666049936857746</v>
      </c>
      <c r="F68">
        <v>3.1000048216799998</v>
      </c>
      <c r="G68">
        <f t="shared" si="0"/>
        <v>-0.33339982799422518</v>
      </c>
      <c r="H68" s="12">
        <f t="shared" si="1"/>
        <v>0.33339982799422518</v>
      </c>
      <c r="I68" s="12"/>
      <c r="J68" s="57">
        <f>B29</f>
        <v>-460.15977910200002</v>
      </c>
      <c r="K68" s="57">
        <f>B22</f>
        <v>-499.97540061000001</v>
      </c>
      <c r="L68" s="57">
        <f>B31</f>
        <v>-960.13077084999998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-109.39596741</v>
      </c>
      <c r="D69" t="s">
        <v>154</v>
      </c>
      <c r="E69" s="11" cm="1">
        <f t="array" ref="E69">SUM(IF(J69:L69&lt;&gt;"",J69:L69*R69:T69,""))*627.51</f>
        <v>2.7666049936857746</v>
      </c>
      <c r="F69">
        <v>3.1000048216799998</v>
      </c>
      <c r="G69">
        <f t="shared" si="0"/>
        <v>-0.33339982799422518</v>
      </c>
      <c r="H69" s="12">
        <f t="shared" si="1"/>
        <v>0.33339982799422518</v>
      </c>
      <c r="I69" s="12"/>
      <c r="J69" s="57">
        <f>B22</f>
        <v>-499.97540061000001</v>
      </c>
      <c r="K69" s="57">
        <f>B29</f>
        <v>-460.15977910200002</v>
      </c>
      <c r="L69" s="57">
        <f>B31</f>
        <v>-960.13077084999998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-184.435302882</v>
      </c>
      <c r="D70" t="s">
        <v>155</v>
      </c>
      <c r="E70" s="11" cm="1">
        <f t="array" ref="E70">SUM(IF(J70:L70&lt;&gt;"",J70:L70*R70:T70,""))*627.51</f>
        <v>14.186249092122456</v>
      </c>
      <c r="F70">
        <v>13.410021104609999</v>
      </c>
      <c r="G70">
        <f t="shared" si="0"/>
        <v>0.77622798751245625</v>
      </c>
      <c r="H70" s="12">
        <f t="shared" si="1"/>
        <v>0.77622798751245625</v>
      </c>
      <c r="I70" s="12"/>
      <c r="J70" s="57">
        <f>B30</f>
        <v>-960.15337805800004</v>
      </c>
      <c r="K70" s="57">
        <f>B31</f>
        <v>-960.13077084999998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-184.90381926200001</v>
      </c>
      <c r="D71" t="s">
        <v>157</v>
      </c>
      <c r="E71" s="11" cm="1">
        <f t="array" ref="E71">SUM(IF(J71:L71&lt;&gt;"",J71:L71*R71:T71,""))*627.51</f>
        <v>14.186249092122456</v>
      </c>
      <c r="F71">
        <v>13.410021104609999</v>
      </c>
      <c r="G71">
        <f t="shared" si="0"/>
        <v>0.77622798751245625</v>
      </c>
      <c r="H71" s="12">
        <f t="shared" si="1"/>
        <v>0.77622798751245625</v>
      </c>
      <c r="I71" s="12"/>
      <c r="J71" s="57">
        <f>B30</f>
        <v>-960.15337805800004</v>
      </c>
      <c r="K71" s="57">
        <f>B31</f>
        <v>-960.13077084999998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-55.172168471500001</v>
      </c>
      <c r="D72" t="s">
        <v>158</v>
      </c>
      <c r="E72" s="11" cm="1">
        <f t="array" ref="E72">SUM(IF(J72:L72&lt;&gt;"",J72:L72*R72:T72,""))*627.51</f>
        <v>-30.077082788923946</v>
      </c>
      <c r="F72">
        <v>-12.54001990527</v>
      </c>
      <c r="G72">
        <f t="shared" si="0"/>
        <v>-17.537062883653945</v>
      </c>
      <c r="H72" s="12">
        <f t="shared" si="1"/>
        <v>17.537062883653945</v>
      </c>
      <c r="I72" s="12"/>
      <c r="J72" s="57">
        <f>B36</f>
        <v>-99.680175865799995</v>
      </c>
      <c r="K72" s="57">
        <f>B22</f>
        <v>-499.97540061000001</v>
      </c>
      <c r="L72" s="57">
        <f>B40</f>
        <v>-599.70350731799999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-55.818581538399997</v>
      </c>
      <c r="D73" t="s">
        <v>159</v>
      </c>
      <c r="E73" s="11" cm="1">
        <f t="array" ref="E73">SUM(IF(J73:L73&lt;&gt;"",J73:L73*R73:T73,""))*627.51</f>
        <v>40.245073353049321</v>
      </c>
      <c r="F73">
        <v>20.110031970990001</v>
      </c>
      <c r="G73">
        <f t="shared" si="0"/>
        <v>20.13504138205932</v>
      </c>
      <c r="H73" s="12">
        <f t="shared" si="1"/>
        <v>20.13504138205932</v>
      </c>
      <c r="I73" s="12"/>
      <c r="J73" s="57">
        <f>B29</f>
        <v>-460.15977910200002</v>
      </c>
      <c r="K73" s="57">
        <f>B23</f>
        <v>-139.60786276900001</v>
      </c>
      <c r="L73" s="57">
        <f>B40</f>
        <v>-599.70350731799999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-56.4913366973</v>
      </c>
      <c r="D74" t="s">
        <v>160</v>
      </c>
      <c r="E74" s="11" cm="1">
        <f t="array" ref="E74">SUM(IF(J74:L74&lt;&gt;"",J74:L74*R74:T74,""))*627.51</f>
        <v>-3.4260370548001267</v>
      </c>
      <c r="F74">
        <v>3.44000542743</v>
      </c>
      <c r="G74">
        <f t="shared" si="0"/>
        <v>-6.8660424822301263</v>
      </c>
      <c r="H74" s="12">
        <f t="shared" si="1"/>
        <v>6.8660424822301263</v>
      </c>
      <c r="I74" s="12"/>
      <c r="J74" s="57">
        <f>B38</f>
        <v>-599.69804758500004</v>
      </c>
      <c r="K74" s="57">
        <f>B40</f>
        <v>-599.70350731799999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-75.004971415599996</v>
      </c>
      <c r="D75" t="s">
        <v>161</v>
      </c>
      <c r="E75" s="11" cm="1">
        <f t="array" ref="E75">SUM(IF(J75:L75&lt;&gt;"",J75:L75*R75:T75,""))*627.51</f>
        <v>50.102188686067159</v>
      </c>
      <c r="F75">
        <v>29.4200470629</v>
      </c>
      <c r="G75">
        <f t="shared" si="0"/>
        <v>20.682141623167158</v>
      </c>
      <c r="H75" s="12">
        <f t="shared" si="1"/>
        <v>20.682141623167158</v>
      </c>
      <c r="I75" s="12"/>
      <c r="J75" s="57">
        <f>B39</f>
        <v>-599.78335017100005</v>
      </c>
      <c r="K75" s="57">
        <f>B40</f>
        <v>-599.70350731799999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-75.645136151399996</v>
      </c>
      <c r="D76" t="s">
        <v>162</v>
      </c>
      <c r="E76" s="11" cm="1">
        <f t="array" ref="E76">SUM(IF(J76:L76&lt;&gt;"",J76:L76*R76:T76,""))*627.51</f>
        <v>-8.0021660290407084</v>
      </c>
      <c r="F76">
        <v>-2.4400036088999997</v>
      </c>
      <c r="G76">
        <f t="shared" si="0"/>
        <v>-5.5621624201407087</v>
      </c>
      <c r="H76" s="12">
        <f t="shared" si="1"/>
        <v>5.5621624201407087</v>
      </c>
      <c r="I76" s="12"/>
      <c r="J76" s="57">
        <f>B76</f>
        <v>-75.645136151399996</v>
      </c>
      <c r="K76" s="57">
        <f>B23</f>
        <v>-139.60786276900001</v>
      </c>
      <c r="L76" s="57">
        <f>B66</f>
        <v>-215.26575117300001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-75.654818699800003</v>
      </c>
      <c r="D77" t="s">
        <v>163</v>
      </c>
      <c r="E77" s="11" cm="1">
        <f t="array" ref="E77">SUM(IF(J77:L77&lt;&gt;"",J77:L77*R77:T77,""))*627.51</f>
        <v>10.066224757369937</v>
      </c>
      <c r="F77">
        <v>17.660028362729999</v>
      </c>
      <c r="G77">
        <f t="shared" si="0"/>
        <v>-7.5938036053600619</v>
      </c>
      <c r="H77" s="12">
        <f t="shared" si="1"/>
        <v>7.5938036053600619</v>
      </c>
      <c r="I77" s="12"/>
      <c r="J77" s="57">
        <f>B26</f>
        <v>-115.60161684400001</v>
      </c>
      <c r="K77" s="57">
        <f>B36</f>
        <v>-99.680175865799995</v>
      </c>
      <c r="L77" s="57">
        <f>B66</f>
        <v>-215.26575117300001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-75.654818699800003</v>
      </c>
      <c r="D78" t="s">
        <v>164</v>
      </c>
      <c r="E78" s="11" cm="1">
        <f t="array" ref="E78">SUM(IF(J78:L78&lt;&gt;"",J78:L78*R78:T78,""))*627.51</f>
        <v>10.423799533670778</v>
      </c>
      <c r="F78">
        <v>10.96001749635</v>
      </c>
      <c r="G78">
        <f t="shared" si="0"/>
        <v>-0.53621796267922228</v>
      </c>
      <c r="H78" s="12">
        <f t="shared" si="1"/>
        <v>0.53621796267922228</v>
      </c>
      <c r="I78" s="12"/>
      <c r="J78" s="57">
        <f>B65</f>
        <v>-215.282362541</v>
      </c>
      <c r="K78" s="57">
        <f>B66</f>
        <v>-215.26575117300001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-342.41081855099998</v>
      </c>
      <c r="D79" t="s">
        <v>165</v>
      </c>
      <c r="E79" s="11" cm="1">
        <f t="array" ref="E79">SUM(IF(J79:L79&lt;&gt;"",J79:L79*R79:T79,""))*627.51</f>
        <v>59.257225123188377</v>
      </c>
      <c r="F79">
        <v>47.200075417949996</v>
      </c>
      <c r="G79">
        <f t="shared" si="0"/>
        <v>12.05714970523838</v>
      </c>
      <c r="H79" s="12">
        <f t="shared" si="1"/>
        <v>12.05714970523838</v>
      </c>
      <c r="I79" s="12"/>
      <c r="J79" s="57">
        <f>B64</f>
        <v>-215.36018349299999</v>
      </c>
      <c r="K79" s="57">
        <f>B66</f>
        <v>-215.26575117300001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-343.04540457299998</v>
      </c>
      <c r="D80" t="s">
        <v>166</v>
      </c>
      <c r="E80" s="11" cm="1">
        <f t="array" ref="E80">SUM(IF(J80:L80&lt;&gt;"",J80:L80*R80:T80,""))*627.51</f>
        <v>13.591180498139462</v>
      </c>
      <c r="F80">
        <v>14.360022926339999</v>
      </c>
      <c r="G80">
        <f t="shared" si="0"/>
        <v>-0.7688424282005375</v>
      </c>
      <c r="H80" s="12">
        <f t="shared" si="1"/>
        <v>0.7688424282005375</v>
      </c>
      <c r="I80" s="12"/>
      <c r="J80" s="57">
        <f>B60</f>
        <v>-0.50213361762800002</v>
      </c>
      <c r="K80" s="57">
        <f>B69</f>
        <v>-109.39596741</v>
      </c>
      <c r="L80" s="57">
        <f>B62</f>
        <v>-109.876442121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-461.19186342699999</v>
      </c>
      <c r="D81" t="s">
        <v>168</v>
      </c>
      <c r="E81" s="11" cm="1">
        <f t="array" ref="E81">SUM(IF(J81:L81&lt;&gt;"",J81:L81*R81:T81,""))*627.51</f>
        <v>15.956163009935471</v>
      </c>
      <c r="F81">
        <v>10.610016891239999</v>
      </c>
      <c r="G81">
        <f t="shared" si="0"/>
        <v>5.3461461186954722</v>
      </c>
      <c r="H81" s="12">
        <f t="shared" si="1"/>
        <v>5.3461461186954722</v>
      </c>
      <c r="I81" s="12"/>
      <c r="J81" s="57">
        <f>B61</f>
        <v>-109.90186986400001</v>
      </c>
      <c r="K81" s="57">
        <f>B62</f>
        <v>-109.876442121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-76.804474518899994</v>
      </c>
      <c r="D82" t="s">
        <v>169</v>
      </c>
      <c r="E82" s="11" cm="1">
        <f t="array" ref="E82">SUM(IF(J82:L82&lt;&gt;"",J82:L82*R82:T82,""))*627.51</f>
        <v>3.0232356423513047</v>
      </c>
      <c r="F82">
        <v>3.1700048172000002</v>
      </c>
      <c r="G82">
        <f t="shared" si="0"/>
        <v>-0.14676917484869545</v>
      </c>
      <c r="H82" s="12">
        <f t="shared" si="1"/>
        <v>0.14676917484869545</v>
      </c>
      <c r="I82" s="12"/>
      <c r="J82" s="57">
        <f>B60</f>
        <v>-0.50213361762800002</v>
      </c>
      <c r="K82" s="57">
        <f>B35</f>
        <v>-113.18419446599999</v>
      </c>
      <c r="L82" s="57">
        <f>B54</f>
        <v>-113.68151025500001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-40.954889878099998</v>
      </c>
      <c r="D83" t="s">
        <v>170</v>
      </c>
      <c r="E83" s="11" cm="1">
        <f t="array" ref="E83">SUM(IF(J83:L83&lt;&gt;"",J83:L83*R83:T83,""))*627.51</f>
        <v>25.774004374555197</v>
      </c>
      <c r="F83">
        <v>22.68003619908</v>
      </c>
      <c r="G83">
        <f t="shared" si="0"/>
        <v>3.0939681754751973</v>
      </c>
      <c r="H83" s="12">
        <f t="shared" si="1"/>
        <v>3.0939681754751973</v>
      </c>
      <c r="I83" s="12"/>
      <c r="J83" s="57">
        <f>B53</f>
        <v>-113.722583711</v>
      </c>
      <c r="K83" s="57">
        <f>B54</f>
        <v>-113.68151025500001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-116.11143181</v>
      </c>
      <c r="D84" t="s">
        <v>171</v>
      </c>
      <c r="E84" s="11" cm="1">
        <f t="array" ref="E84">SUM(IF(J84:L84&lt;&gt;"",J84:L84*R84:T84,""))*627.51</f>
        <v>0.26398418742714669</v>
      </c>
      <c r="F84">
        <v>1.7200049099999999</v>
      </c>
      <c r="G84">
        <f t="shared" ref="G84:G89" si="2">E84-F84</f>
        <v>-1.4560207225728532</v>
      </c>
      <c r="H84" s="12">
        <f t="shared" si="1"/>
        <v>1.4560207225728532</v>
      </c>
      <c r="I84" s="12"/>
      <c r="J84" s="57">
        <f>B60</f>
        <v>-0.50213361762800002</v>
      </c>
      <c r="K84" s="57">
        <f>B14</f>
        <v>-78.508059308599996</v>
      </c>
      <c r="L84" s="57">
        <f>B16</f>
        <v>-79.009772240999993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-1.65459789258</v>
      </c>
      <c r="D85" t="s">
        <v>172</v>
      </c>
      <c r="E85" s="11" cm="1">
        <f t="array" ref="E85">SUM(IF(J85:L85&lt;&gt;"",J85:L85*R85:T85,""))*627.51</f>
        <v>50.976341554286336</v>
      </c>
      <c r="F85">
        <v>41.750066354099999</v>
      </c>
      <c r="G85">
        <f t="shared" si="2"/>
        <v>9.2262752001863362</v>
      </c>
      <c r="H85" s="12">
        <f t="shared" ref="H85:H89" si="3">ABS(G85)</f>
        <v>9.2262752001863362</v>
      </c>
      <c r="I85" s="12"/>
      <c r="J85" s="57">
        <f>B15</f>
        <v>-79.091008144100002</v>
      </c>
      <c r="K85" s="57">
        <f>B16</f>
        <v>-79.009772240999993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-132.12531371399999</v>
      </c>
      <c r="D86" t="s">
        <v>173</v>
      </c>
      <c r="E86" s="11" cm="1">
        <f t="array" ref="E86">SUM(IF(J86:L86&lt;&gt;"",J86:L86*R86:T86,""))*627.51</f>
        <v>4.059167661903448</v>
      </c>
      <c r="F86">
        <v>6.85001085678</v>
      </c>
      <c r="G86">
        <f t="shared" si="2"/>
        <v>-2.790843194876552</v>
      </c>
      <c r="H86" s="12">
        <f t="shared" si="3"/>
        <v>2.790843194876552</v>
      </c>
      <c r="I86" s="12"/>
      <c r="J86" s="57">
        <f>B25</f>
        <v>-39.803595282400003</v>
      </c>
      <c r="K86" s="57">
        <f>B14</f>
        <v>-78.508059308599996</v>
      </c>
      <c r="L86" s="57">
        <f>B20</f>
        <v>-118.305185901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-500.50002925799998</v>
      </c>
      <c r="D87" t="s">
        <v>174</v>
      </c>
      <c r="E87" s="11" cm="1">
        <f t="array" ref="E87">SUM(IF(J87:L87&lt;&gt;"",J87:L87*R87:T87,""))*627.51</f>
        <v>42.847198562997065</v>
      </c>
      <c r="F87">
        <v>32.970052483289997</v>
      </c>
      <c r="G87">
        <f t="shared" si="2"/>
        <v>9.8771460797070674</v>
      </c>
      <c r="H87" s="12">
        <f t="shared" si="3"/>
        <v>9.8771460797070674</v>
      </c>
      <c r="I87" s="12"/>
      <c r="J87" s="57">
        <f>B19</f>
        <v>-118.373467201</v>
      </c>
      <c r="K87" s="57">
        <f>B20</f>
        <v>-118.305185901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-155.39761279499999</v>
      </c>
      <c r="D88" t="s">
        <v>175</v>
      </c>
      <c r="E88" s="11" cm="1">
        <f t="array" ref="E88">SUM(IF(J88:L88&lt;&gt;"",J88:L88*R88:T88,""))*627.51</f>
        <v>51.147958071912555</v>
      </c>
      <c r="F88">
        <v>48.070076617289999</v>
      </c>
      <c r="G88">
        <f t="shared" si="2"/>
        <v>3.0778814546225561</v>
      </c>
      <c r="H88" s="12">
        <f t="shared" si="3"/>
        <v>3.0778814546225561</v>
      </c>
      <c r="I88" s="12"/>
      <c r="J88" s="57">
        <f>B51</f>
        <v>-93.311241618099999</v>
      </c>
      <c r="K88" s="57">
        <f>B52</f>
        <v>-93.229732226899998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-100.801221568</v>
      </c>
      <c r="D89" t="s">
        <v>176</v>
      </c>
      <c r="E89" s="11" cm="1">
        <f t="array" ref="E89">SUM(IF(J89:L89&lt;&gt;"",J89:L89*R89:T89,""))*627.51</f>
        <v>37.62080218564585</v>
      </c>
      <c r="F89">
        <v>32.820052492889999</v>
      </c>
      <c r="G89">
        <f t="shared" si="2"/>
        <v>4.8007496927558506</v>
      </c>
      <c r="H89" s="12">
        <f t="shared" si="3"/>
        <v>4.8007496927558506</v>
      </c>
      <c r="I89" s="12"/>
      <c r="J89" s="57">
        <f>B63</f>
        <v>-93.289684741100004</v>
      </c>
      <c r="K89" s="57">
        <f>B52</f>
        <v>-93.229732226899998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-115.44789426200001</v>
      </c>
    </row>
    <row r="91" spans="1:20" ht="18" x14ac:dyDescent="0.2">
      <c r="A91" s="43" t="s">
        <v>98</v>
      </c>
      <c r="B91" s="5">
        <v>-343.54116115199997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-76.139753707099999</v>
      </c>
      <c r="D92" t="s">
        <v>30</v>
      </c>
      <c r="E92" s="61">
        <f>INDEX($B$14:$B$99,MATCH(D92,$A$14:$A$99,0))</f>
        <v>-79.009772240999993</v>
      </c>
      <c r="G92">
        <v>3.392E-3</v>
      </c>
      <c r="H92" s="11">
        <v>2.7549000000000001E-2</v>
      </c>
    </row>
    <row r="93" spans="1:20" x14ac:dyDescent="0.2">
      <c r="A93" s="43" t="s">
        <v>100</v>
      </c>
      <c r="B93" s="5">
        <v>-399.78106834300002</v>
      </c>
      <c r="D93" t="s">
        <v>34</v>
      </c>
      <c r="E93" s="61">
        <f t="shared" ref="E93:E125" si="4">INDEX($B$14:$B$99,MATCH(D93,$A$14:$A$99,0))</f>
        <v>-118.305185901</v>
      </c>
      <c r="G93">
        <v>2.8700000000000002E-3</v>
      </c>
      <c r="H93" s="11">
        <v>2.6993E-2</v>
      </c>
    </row>
    <row r="94" spans="1:20" x14ac:dyDescent="0.2">
      <c r="A94" s="43" t="s">
        <v>101</v>
      </c>
      <c r="B94" s="5">
        <v>-535.66981352699997</v>
      </c>
      <c r="D94" t="s">
        <v>27</v>
      </c>
      <c r="E94" s="61">
        <f t="shared" si="4"/>
        <v>-599.53589915999999</v>
      </c>
      <c r="G94">
        <v>3.6939999999999998E-3</v>
      </c>
      <c r="H94" s="11">
        <v>2.6124000000000001E-2</v>
      </c>
    </row>
    <row r="95" spans="1:20" x14ac:dyDescent="0.2">
      <c r="A95" s="43" t="s">
        <v>102</v>
      </c>
      <c r="B95" s="5">
        <v>-95.607678020899996</v>
      </c>
      <c r="D95" t="s">
        <v>43</v>
      </c>
      <c r="E95" s="61">
        <f t="shared" si="4"/>
        <v>-960.13077084999998</v>
      </c>
      <c r="G95">
        <v>2.4559999999999998E-3</v>
      </c>
      <c r="H95" s="11">
        <v>2.2364999999999999E-2</v>
      </c>
    </row>
    <row r="96" spans="1:20" x14ac:dyDescent="0.2">
      <c r="A96" s="43" t="s">
        <v>103</v>
      </c>
      <c r="B96" s="5">
        <v>-134.892687575</v>
      </c>
      <c r="D96" t="s">
        <v>52</v>
      </c>
      <c r="E96" s="61">
        <f t="shared" si="4"/>
        <v>-599.70350731799999</v>
      </c>
      <c r="G96">
        <v>2.9480000000000001E-3</v>
      </c>
      <c r="H96" s="11">
        <v>8.7180000000000001E-3</v>
      </c>
    </row>
    <row r="97" spans="1:8" x14ac:dyDescent="0.2">
      <c r="A97" s="43" t="s">
        <v>104</v>
      </c>
      <c r="B97" s="5">
        <v>-135.55275183699999</v>
      </c>
      <c r="D97" t="s">
        <v>54</v>
      </c>
      <c r="E97" s="61">
        <f t="shared" si="4"/>
        <v>-239.30185372</v>
      </c>
      <c r="G97">
        <v>5.4689999999999999E-3</v>
      </c>
      <c r="H97" s="11">
        <v>2.2360999999999999E-2</v>
      </c>
    </row>
    <row r="98" spans="1:8" x14ac:dyDescent="0.2">
      <c r="A98" s="43" t="s">
        <v>105</v>
      </c>
      <c r="B98" s="5">
        <v>-96.267592242199996</v>
      </c>
      <c r="D98" t="s">
        <v>59</v>
      </c>
      <c r="E98" s="61">
        <f t="shared" si="4"/>
        <v>-461.16306632300001</v>
      </c>
      <c r="G98">
        <v>1.142E-3</v>
      </c>
      <c r="H98" s="11">
        <v>6.5649999999999997E-3</v>
      </c>
    </row>
    <row r="99" spans="1:8" x14ac:dyDescent="0.2">
      <c r="A99" s="43" t="s">
        <v>106</v>
      </c>
      <c r="B99" s="5">
        <v>-195.053791905</v>
      </c>
      <c r="D99" t="s">
        <v>63</v>
      </c>
      <c r="E99" s="61">
        <f t="shared" si="4"/>
        <v>-93.229732226899998</v>
      </c>
      <c r="G99">
        <v>2.8320000000000001E-2</v>
      </c>
      <c r="H99" s="11">
        <v>3.1337999999999998E-2</v>
      </c>
    </row>
    <row r="100" spans="1:8" x14ac:dyDescent="0.2">
      <c r="D100" t="s">
        <v>65</v>
      </c>
      <c r="E100" s="61">
        <f t="shared" si="4"/>
        <v>-113.68151025500001</v>
      </c>
      <c r="G100">
        <v>2.1930999999999999E-2</v>
      </c>
      <c r="H100" s="11">
        <v>1.3561999999999999E-2</v>
      </c>
    </row>
    <row r="101" spans="1:8" x14ac:dyDescent="0.2">
      <c r="D101" t="s">
        <v>25</v>
      </c>
      <c r="E101" s="61">
        <f t="shared" si="4"/>
        <v>-199.801870331</v>
      </c>
      <c r="G101">
        <v>2.3948000000000001E-2</v>
      </c>
      <c r="H101" s="11">
        <v>2.2657E-2</v>
      </c>
    </row>
    <row r="102" spans="1:8" x14ac:dyDescent="0.2">
      <c r="D102" t="s">
        <v>66</v>
      </c>
      <c r="E102" s="61">
        <f t="shared" si="4"/>
        <v>-140.04383318699999</v>
      </c>
      <c r="G102">
        <v>3.5119999999999999E-3</v>
      </c>
      <c r="H102" s="11">
        <v>1.3782000000000001E-2</v>
      </c>
    </row>
    <row r="103" spans="1:8" x14ac:dyDescent="0.2">
      <c r="D103" t="s">
        <v>67</v>
      </c>
      <c r="E103" s="61">
        <f t="shared" si="4"/>
        <v>-100.760758591</v>
      </c>
      <c r="G103">
        <v>7.5989999999999999E-3</v>
      </c>
      <c r="H103" s="11">
        <v>2.4868000000000001E-2</v>
      </c>
    </row>
    <row r="104" spans="1:8" x14ac:dyDescent="0.2">
      <c r="D104" t="s">
        <v>71</v>
      </c>
      <c r="E104" s="61">
        <f t="shared" si="4"/>
        <v>-109.876442121</v>
      </c>
      <c r="G104">
        <v>2.3852999999999999E-2</v>
      </c>
      <c r="H104" s="11">
        <v>2.9028000000000002E-2</v>
      </c>
    </row>
    <row r="105" spans="1:8" x14ac:dyDescent="0.2">
      <c r="D105" t="s">
        <v>75</v>
      </c>
      <c r="E105" s="61">
        <f t="shared" si="4"/>
        <v>-215.26575117300001</v>
      </c>
      <c r="G105">
        <v>5.4730000000000004E-3</v>
      </c>
      <c r="H105" s="11">
        <v>3.2843999999999998E-2</v>
      </c>
    </row>
    <row r="106" spans="1:8" x14ac:dyDescent="0.2">
      <c r="D106" t="s">
        <v>80</v>
      </c>
      <c r="E106" s="61">
        <f t="shared" si="4"/>
        <v>-184.90381926200001</v>
      </c>
      <c r="G106">
        <v>2.1568E-2</v>
      </c>
      <c r="H106" s="11">
        <v>3.4977000000000001E-2</v>
      </c>
    </row>
    <row r="107" spans="1:8" x14ac:dyDescent="0.2">
      <c r="D107" t="s">
        <v>89</v>
      </c>
      <c r="E107" s="61">
        <f t="shared" si="4"/>
        <v>-461.19186342699999</v>
      </c>
      <c r="G107">
        <v>1.7007000000000001E-2</v>
      </c>
      <c r="H107" s="11">
        <v>3.2275999999999999E-2</v>
      </c>
    </row>
    <row r="108" spans="1:8" x14ac:dyDescent="0.2">
      <c r="D108" t="s">
        <v>23</v>
      </c>
      <c r="E108" s="61">
        <f t="shared" si="4"/>
        <v>-76.804474518899994</v>
      </c>
      <c r="G108">
        <v>7.7340000000000004E-3</v>
      </c>
      <c r="H108" s="11">
        <v>3.4722000000000003E-2</v>
      </c>
    </row>
    <row r="109" spans="1:8" x14ac:dyDescent="0.2">
      <c r="D109" t="s">
        <v>90</v>
      </c>
      <c r="E109" s="61">
        <f t="shared" si="4"/>
        <v>-40.954889878099998</v>
      </c>
      <c r="G109">
        <v>2.47E-3</v>
      </c>
      <c r="H109" s="11">
        <v>1.4701000000000001E-2</v>
      </c>
    </row>
    <row r="110" spans="1:8" x14ac:dyDescent="0.2">
      <c r="D110" t="s">
        <v>91</v>
      </c>
      <c r="E110" s="61">
        <f t="shared" si="4"/>
        <v>-116.11143181</v>
      </c>
      <c r="G110">
        <v>5.2680000000000001E-3</v>
      </c>
      <c r="H110" s="11">
        <v>4.1433999999999999E-2</v>
      </c>
    </row>
    <row r="111" spans="1:8" x14ac:dyDescent="0.2">
      <c r="D111" t="s">
        <v>92</v>
      </c>
      <c r="E111" s="61">
        <f t="shared" si="4"/>
        <v>-1.65459789258</v>
      </c>
      <c r="G111">
        <v>1.6559999999999999E-3</v>
      </c>
      <c r="H111" s="11">
        <v>7.6810000000000003E-3</v>
      </c>
    </row>
    <row r="112" spans="1:8" x14ac:dyDescent="0.2">
      <c r="D112" t="s">
        <v>93</v>
      </c>
      <c r="E112" s="61">
        <f t="shared" si="4"/>
        <v>-132.12531371399999</v>
      </c>
      <c r="G112">
        <v>6.2399999999999999E-3</v>
      </c>
      <c r="H112" s="11">
        <v>6.1661000000000001E-2</v>
      </c>
    </row>
    <row r="113" spans="4:8" x14ac:dyDescent="0.2">
      <c r="D113" t="s">
        <v>94</v>
      </c>
      <c r="E113" s="61">
        <f t="shared" si="4"/>
        <v>-500.50002925799998</v>
      </c>
      <c r="G113">
        <v>2.5370000000000002E-3</v>
      </c>
      <c r="H113" s="11">
        <v>1.5417E-2</v>
      </c>
    </row>
    <row r="114" spans="4:8" x14ac:dyDescent="0.2">
      <c r="D114" t="s">
        <v>95</v>
      </c>
      <c r="E114" s="61">
        <f t="shared" si="4"/>
        <v>-155.39761279499999</v>
      </c>
      <c r="G114">
        <v>4.2649999999999997E-3</v>
      </c>
      <c r="H114" s="11">
        <v>4.1857999999999999E-2</v>
      </c>
    </row>
    <row r="115" spans="4:8" x14ac:dyDescent="0.2">
      <c r="D115" t="s">
        <v>96</v>
      </c>
      <c r="E115" s="61">
        <f t="shared" si="4"/>
        <v>-100.801221568</v>
      </c>
      <c r="G115">
        <v>8.2819999999999994E-3</v>
      </c>
      <c r="H115" s="11">
        <v>2.9565000000000001E-2</v>
      </c>
    </row>
    <row r="116" spans="4:8" x14ac:dyDescent="0.2">
      <c r="D116" t="s">
        <v>97</v>
      </c>
      <c r="E116" s="61">
        <f t="shared" si="4"/>
        <v>-115.44789426200001</v>
      </c>
      <c r="G116">
        <v>3.5890000000000002E-3</v>
      </c>
      <c r="H116" s="11">
        <v>2.7380999999999999E-2</v>
      </c>
    </row>
    <row r="117" spans="4:8" x14ac:dyDescent="0.2">
      <c r="D117" t="s">
        <v>98</v>
      </c>
      <c r="E117" s="61">
        <f t="shared" si="4"/>
        <v>-343.54116115199997</v>
      </c>
      <c r="G117">
        <v>2.8960000000000001E-3</v>
      </c>
      <c r="H117" s="11">
        <v>3.9118E-2</v>
      </c>
    </row>
    <row r="118" spans="4:8" x14ac:dyDescent="0.2">
      <c r="D118" t="s">
        <v>99</v>
      </c>
      <c r="E118" s="61">
        <f t="shared" si="4"/>
        <v>-76.139753707099999</v>
      </c>
      <c r="G118">
        <v>4.8250000000000003E-3</v>
      </c>
      <c r="H118" s="11">
        <v>1.2685999999999999E-2</v>
      </c>
    </row>
    <row r="119" spans="4:8" x14ac:dyDescent="0.2">
      <c r="D119" t="s">
        <v>100</v>
      </c>
      <c r="E119" s="61">
        <f t="shared" si="4"/>
        <v>-399.78106834300002</v>
      </c>
      <c r="G119">
        <v>3.4120000000000001E-3</v>
      </c>
      <c r="H119" s="11">
        <v>2.3970999999999999E-2</v>
      </c>
    </row>
    <row r="120" spans="4:8" x14ac:dyDescent="0.2">
      <c r="D120" t="s">
        <v>101</v>
      </c>
      <c r="E120" s="61">
        <f t="shared" si="4"/>
        <v>-535.66981352699997</v>
      </c>
      <c r="G120">
        <v>6.5189999999999996E-3</v>
      </c>
      <c r="H120" s="11">
        <v>2.6953000000000001E-2</v>
      </c>
    </row>
    <row r="121" spans="4:8" x14ac:dyDescent="0.2">
      <c r="D121" t="s">
        <v>102</v>
      </c>
      <c r="E121" s="61">
        <f t="shared" si="4"/>
        <v>-95.607678020899996</v>
      </c>
      <c r="G121">
        <v>3.7190000000000001E-3</v>
      </c>
      <c r="H121" s="11">
        <v>3.7310000000000003E-2</v>
      </c>
    </row>
    <row r="122" spans="4:8" x14ac:dyDescent="0.2">
      <c r="D122" t="s">
        <v>103</v>
      </c>
      <c r="E122" s="61">
        <f t="shared" si="4"/>
        <v>-134.892687575</v>
      </c>
      <c r="G122">
        <v>4.0340000000000003E-3</v>
      </c>
      <c r="H122" s="11">
        <v>3.4166000000000002E-2</v>
      </c>
    </row>
    <row r="123" spans="4:8" x14ac:dyDescent="0.2">
      <c r="D123" t="s">
        <v>104</v>
      </c>
      <c r="E123" s="61">
        <f t="shared" si="4"/>
        <v>-135.55275183699999</v>
      </c>
      <c r="G123">
        <v>3.5660000000000002E-3</v>
      </c>
      <c r="H123" s="11">
        <v>3.5157000000000001E-2</v>
      </c>
    </row>
    <row r="124" spans="4:8" x14ac:dyDescent="0.2">
      <c r="D124" t="s">
        <v>105</v>
      </c>
      <c r="E124" s="61">
        <f t="shared" si="4"/>
        <v>-96.267592242199996</v>
      </c>
      <c r="G124">
        <v>3.823E-3</v>
      </c>
      <c r="H124" s="11">
        <v>3.6183E-2</v>
      </c>
    </row>
    <row r="125" spans="4:8" x14ac:dyDescent="0.2">
      <c r="D125" t="s">
        <v>106</v>
      </c>
      <c r="E125" s="61">
        <f t="shared" si="4"/>
        <v>-195.053791905</v>
      </c>
      <c r="G125">
        <v>4.4759999999999999E-3</v>
      </c>
      <c r="H125" s="11">
        <v>1.9140999999999998E-2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674D-E3BA-B24C-B10F-5F52979F9A50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E92" sqref="E92:H12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60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5.93</v>
      </c>
      <c r="C5" s="48" cm="1">
        <f t="array" ref="C5">ROUND((AVERAGE(IF(ISNUMBER(G14:G89),G14:G89,""))),2)</f>
        <v>3.93</v>
      </c>
      <c r="D5" s="49" cm="1">
        <f t="array" ref="D5">ROUND((SQRT(AVERAGE(IF(ISNUMBER(G14:G89),G14:G89^2,"")))),2)</f>
        <v>7.69</v>
      </c>
      <c r="E5" s="48" cm="1">
        <f t="array" ref="E5">ROUND((MAX(IF(ISNUMBER(G14:G89),ABS(G14:G89),""))),2)</f>
        <v>21.65</v>
      </c>
      <c r="F5" s="49">
        <f t="array" ref="F5">ROUND((MIN(IF(ISNUMBER(G14:G89),ABS(G14:G89),""))),2)</f>
        <v>0.03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5.24</v>
      </c>
      <c r="C6" s="50" cm="1">
        <f t="array" ref="C6">ROUND((AVERAGE(IF(ISNUMBER(G14:G51),G14:G51,""))),2)</f>
        <v>4.1399999999999997</v>
      </c>
      <c r="D6" s="51" cm="1">
        <f t="array" ref="D6">ROUND((SQRT(AVERAGE(IF(ISNUMBER(G14:G51),G14:G51^2,"")))),2)</f>
        <v>6.63</v>
      </c>
      <c r="E6" s="50" cm="1">
        <f t="array" ref="E6">ROUND((MAX(IF(ISNUMBER(G14:G51),ABS(G14:G51),""))),2)</f>
        <v>13.04</v>
      </c>
      <c r="F6" s="52">
        <f t="array" ref="F6">ROUND((MIN(IF(ISNUMBER(G14:G51),ABS(G14:G51),""))),2)</f>
        <v>0.04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6.62</v>
      </c>
      <c r="C7" s="53" cm="1">
        <f t="array" ref="C7">ROUND((AVERAGE(IF(ISNUMBER(G52:G89),G52:G89,""))),2)</f>
        <v>3.72</v>
      </c>
      <c r="D7" s="54" cm="1">
        <f t="array" ref="D7">ROUND((SQRT(AVERAGE(IF(ISNUMBER(G52:G89),G52:G89^2,"")))),2)</f>
        <v>8.6199999999999992</v>
      </c>
      <c r="E7" s="53" cm="1">
        <f t="array" ref="E7">ROUND((MAX(IF(ISNUMBER(G52:G89),ABS(G52:G89),""))),2)</f>
        <v>21.65</v>
      </c>
      <c r="F7" s="55">
        <f t="array" ref="F7">ROUND((MIN(IF(ISNUMBER(G52:G89),ABS(G52:G89),""))),2)</f>
        <v>0.03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201</v>
      </c>
      <c r="C10" s="26">
        <f>B5</f>
        <v>5.93</v>
      </c>
      <c r="D10" s="26">
        <f>H14</f>
        <v>1.0125450098801707</v>
      </c>
      <c r="E10" s="26">
        <f>H23</f>
        <v>0.41817586994858225</v>
      </c>
      <c r="F10" s="26">
        <f>H24</f>
        <v>12.885620347515731</v>
      </c>
      <c r="G10" s="12">
        <f>H25</f>
        <v>5.8921088724184898</v>
      </c>
      <c r="H10" s="26">
        <f>H26</f>
        <v>0.78379870736835278</v>
      </c>
      <c r="I10" s="26"/>
      <c r="J10" s="26">
        <f>H27</f>
        <v>7.6707507641032606</v>
      </c>
      <c r="K10" s="26">
        <f>H28</f>
        <v>10.492411790829413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60"/>
      <c r="I11" s="60"/>
      <c r="J11" s="60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-78.515254531599993</v>
      </c>
      <c r="D14" t="s">
        <v>107</v>
      </c>
      <c r="E14" s="11" cm="1">
        <f t="array" ref="E14">SUM(IF(J14:L14&lt;&gt;"",J14:L14*R14:T14,""))*627.51</f>
        <v>4.6874640379698294</v>
      </c>
      <c r="F14">
        <v>5.7000090478500001</v>
      </c>
      <c r="G14">
        <f t="shared" ref="G14:G83" si="0">E14-F14</f>
        <v>-1.0125450098801707</v>
      </c>
      <c r="H14" s="12">
        <f>ABS(G14)</f>
        <v>1.0125450098801707</v>
      </c>
      <c r="I14" s="56"/>
      <c r="J14" s="57">
        <f>B68</f>
        <v>-0.50280660216899997</v>
      </c>
      <c r="K14" s="57">
        <f>B50</f>
        <v>-460.71295295599998</v>
      </c>
      <c r="L14" s="57">
        <f>B81</f>
        <v>-461.20828961500001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-79.100691368200003</v>
      </c>
      <c r="D15" t="s">
        <v>118</v>
      </c>
      <c r="E15" s="11" cm="1">
        <f t="array" ref="E15">SUM(IF(J15:L15&lt;&gt;"",J15:L15*R15:T15,""))*627.51</f>
        <v>11.252427279340308</v>
      </c>
      <c r="F15">
        <v>7.8600126746700001</v>
      </c>
      <c r="G15">
        <f t="shared" si="0"/>
        <v>3.3924146046703081</v>
      </c>
      <c r="H15" s="12">
        <f t="shared" ref="H15:H84" si="1">ABS(G15)</f>
        <v>3.3924146046703081</v>
      </c>
      <c r="I15" s="12"/>
      <c r="J15" s="57">
        <f>B45</f>
        <v>-1.1682241712600001</v>
      </c>
      <c r="K15" s="57">
        <f>B34</f>
        <v>-460.05799731299999</v>
      </c>
      <c r="L15" s="57">
        <f>B81</f>
        <v>-461.20828961500001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-79.017959094999995</v>
      </c>
      <c r="D16" t="s">
        <v>129</v>
      </c>
      <c r="E16" s="11" cm="1">
        <f t="array" ref="E16">SUM(IF(J16:L16&lt;&gt;"",J16:L16*R16:T16,""))*627.51</f>
        <v>12.588895379047408</v>
      </c>
      <c r="F16">
        <v>4.9000078440300001</v>
      </c>
      <c r="G16">
        <f t="shared" si="0"/>
        <v>7.6888875350174075</v>
      </c>
      <c r="H16" s="12">
        <f t="shared" si="1"/>
        <v>7.6888875350174075</v>
      </c>
      <c r="I16" s="12"/>
      <c r="J16" s="57">
        <f>B78</f>
        <v>-75.6580439974</v>
      </c>
      <c r="K16" s="57">
        <f>B45</f>
        <v>-1.1682241712600001</v>
      </c>
      <c r="L16" s="57">
        <f>B82</f>
        <v>-76.806206503699997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-79.100693573800001</v>
      </c>
      <c r="D17" t="s">
        <v>139</v>
      </c>
      <c r="E17" s="11" cm="1">
        <f t="array" ref="E17">SUM(IF(J17:L17&lt;&gt;"",J17:L17*R17:T17,""))*627.51</f>
        <v>19.833866369319718</v>
      </c>
      <c r="F17">
        <v>21.200033783759999</v>
      </c>
      <c r="G17">
        <f t="shared" si="0"/>
        <v>-1.3661674144402802</v>
      </c>
      <c r="H17" s="12">
        <f t="shared" si="1"/>
        <v>1.3661674144402802</v>
      </c>
      <c r="I17" s="12"/>
      <c r="J17" s="57">
        <f>B46</f>
        <v>-76.335007153000006</v>
      </c>
      <c r="K17" s="57">
        <f>B68</f>
        <v>-0.50280660216899997</v>
      </c>
      <c r="L17" s="57">
        <f>B82</f>
        <v>-76.806206503699997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-79.771728059099999</v>
      </c>
      <c r="D18" t="s">
        <v>140</v>
      </c>
      <c r="E18" s="11" cm="1">
        <f t="array" ref="E18">SUM(IF(J18:L18&lt;&gt;"",J18:L18*R18:T18,""))*627.51</f>
        <v>10.920921401965705</v>
      </c>
      <c r="F18">
        <v>12.10001930592</v>
      </c>
      <c r="G18">
        <f t="shared" si="0"/>
        <v>-1.179097903954295</v>
      </c>
      <c r="H18" s="12">
        <f t="shared" si="1"/>
        <v>1.179097903954295</v>
      </c>
      <c r="I18" s="12"/>
      <c r="J18" s="57">
        <f>B27</f>
        <v>-39.809044413300001</v>
      </c>
      <c r="K18" s="57">
        <f>B45</f>
        <v>-1.1682241712600001</v>
      </c>
      <c r="L18" s="57">
        <f>B83</f>
        <v>-40.959865003099999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-118.38759291700001</v>
      </c>
      <c r="D19" t="s">
        <v>141</v>
      </c>
      <c r="E19" s="11" cm="1">
        <f t="array" ref="E19">SUM(IF(J19:L19&lt;&gt;"",J19:L19*R19:T19,""))*627.51</f>
        <v>18.17051670167238</v>
      </c>
      <c r="F19">
        <v>15.3000241212</v>
      </c>
      <c r="G19">
        <f t="shared" si="0"/>
        <v>2.87049258047238</v>
      </c>
      <c r="H19" s="12">
        <f t="shared" si="1"/>
        <v>2.87049258047238</v>
      </c>
      <c r="I19" s="12"/>
      <c r="J19" s="57">
        <f>B28</f>
        <v>-40.4860149382</v>
      </c>
      <c r="K19" s="57">
        <f>B68</f>
        <v>-0.50280660216899997</v>
      </c>
      <c r="L19" s="57">
        <f>B83</f>
        <v>-40.959865003099999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-118.317894635</v>
      </c>
      <c r="D20" t="s">
        <v>142</v>
      </c>
      <c r="E20" s="11" cm="1">
        <f t="array" ref="E20">SUM(IF(J20:L20&lt;&gt;"",J20:L20*R20:T20,""))*627.51</f>
        <v>16.872801128974817</v>
      </c>
      <c r="F20">
        <v>6.50001025167</v>
      </c>
      <c r="G20">
        <f t="shared" si="0"/>
        <v>10.372790877304817</v>
      </c>
      <c r="H20" s="12">
        <f t="shared" si="1"/>
        <v>10.372790877304817</v>
      </c>
      <c r="I20" s="12"/>
      <c r="J20" s="57">
        <f>B78</f>
        <v>-75.6580439974</v>
      </c>
      <c r="K20" s="57">
        <f>B28</f>
        <v>-40.4860149382</v>
      </c>
      <c r="L20" s="57">
        <f>B84</f>
        <v>-116.117170438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-195.141457782</v>
      </c>
      <c r="D21" t="s">
        <v>143</v>
      </c>
      <c r="E21" s="11" cm="1">
        <f t="array" ref="E21">SUM(IF(J21:L21&lt;&gt;"",J21:L21*R21:T21,""))*627.51</f>
        <v>16.868176819535996</v>
      </c>
      <c r="F21">
        <v>19.60003137612</v>
      </c>
      <c r="G21">
        <f t="shared" si="0"/>
        <v>-2.731854556584004</v>
      </c>
      <c r="H21" s="12">
        <f t="shared" si="1"/>
        <v>2.731854556584004</v>
      </c>
      <c r="I21" s="12"/>
      <c r="J21" s="57">
        <f>B46</f>
        <v>-76.335007153000006</v>
      </c>
      <c r="K21" s="57">
        <f>B27</f>
        <v>-39.809044413300001</v>
      </c>
      <c r="L21" s="57">
        <f>B84</f>
        <v>-116.117170438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-499.99610614099998</v>
      </c>
      <c r="D22" t="s">
        <v>144</v>
      </c>
      <c r="E22" s="11" cm="1">
        <f t="array" ref="E22">SUM(IF(J22:L22&lt;&gt;"",J22:L22*R22:T22,""))*627.51</f>
        <v>10.018190943298583</v>
      </c>
      <c r="F22">
        <v>9.6000150733500007</v>
      </c>
      <c r="G22">
        <f t="shared" si="0"/>
        <v>0.41817586994858225</v>
      </c>
      <c r="H22" s="12">
        <f t="shared" si="1"/>
        <v>0.41817586994858225</v>
      </c>
      <c r="I22" s="12"/>
      <c r="J22" s="57">
        <f>B68</f>
        <v>-0.50280660216899997</v>
      </c>
      <c r="K22" s="57">
        <f>B45</f>
        <v>-1.1682241712600001</v>
      </c>
      <c r="L22" s="57">
        <f>B85</f>
        <v>-1.65506578332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-139.614119359</v>
      </c>
      <c r="D23" t="s">
        <v>108</v>
      </c>
      <c r="E23" s="11" cm="1">
        <f t="array" ref="E23">SUM(IF(J23:L23&lt;&gt;"",J23:L23*R23:T23,""))*627.51</f>
        <v>10.018190943298583</v>
      </c>
      <c r="F23">
        <v>9.6000150733500007</v>
      </c>
      <c r="G23">
        <f t="shared" si="0"/>
        <v>0.41817586994858225</v>
      </c>
      <c r="H23" s="12">
        <f t="shared" si="1"/>
        <v>0.41817586994858225</v>
      </c>
      <c r="I23" s="12"/>
      <c r="J23" s="57">
        <f>B68</f>
        <v>-0.50280660216899997</v>
      </c>
      <c r="K23" s="57">
        <f>B45</f>
        <v>-1.1682241712600001</v>
      </c>
      <c r="L23" s="57">
        <f>B85</f>
        <v>-1.65506578332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-599.55440984500001</v>
      </c>
      <c r="D24" t="s">
        <v>109</v>
      </c>
      <c r="E24" s="11" cm="1">
        <f t="array" ref="E24">SUM(IF(J24:L24&lt;&gt;"",J24:L24*R24:T24,""))*627.51</f>
        <v>15.885625175595731</v>
      </c>
      <c r="F24">
        <v>3.0000048280800002</v>
      </c>
      <c r="G24">
        <f t="shared" si="0"/>
        <v>12.885620347515731</v>
      </c>
      <c r="H24" s="12">
        <f t="shared" si="1"/>
        <v>12.885620347515731</v>
      </c>
      <c r="I24" s="12"/>
      <c r="J24" s="57">
        <f>B78</f>
        <v>-75.6580439974</v>
      </c>
      <c r="K24" s="57">
        <f>B74</f>
        <v>-56.494968158500001</v>
      </c>
      <c r="L24" s="57">
        <f>B86</f>
        <v>-132.12769682199999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-39.809044413300001</v>
      </c>
      <c r="D25" t="s">
        <v>110</v>
      </c>
      <c r="E25" s="11" cm="1">
        <f t="array" ref="E25">SUM(IF(J25:L25&lt;&gt;"",J25:L25*R25:T25,""))*627.51</f>
        <v>18.592129394958491</v>
      </c>
      <c r="F25">
        <v>12.700020522540001</v>
      </c>
      <c r="G25">
        <f t="shared" si="0"/>
        <v>5.8921088724184898</v>
      </c>
      <c r="H25" s="12">
        <f t="shared" si="1"/>
        <v>5.8921088724184898</v>
      </c>
      <c r="I25" s="12"/>
      <c r="J25" s="57">
        <f>B46</f>
        <v>-76.335007153000006</v>
      </c>
      <c r="K25" s="57">
        <f>B73</f>
        <v>-55.822318088300001</v>
      </c>
      <c r="L25" s="57">
        <f>B86</f>
        <v>-132.12769682199999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-115.60772942600001</v>
      </c>
      <c r="D26" t="s">
        <v>111</v>
      </c>
      <c r="E26" s="11" cm="1">
        <f t="array" ref="E26">SUM(IF(J26:L26&lt;&gt;"",J26:L26*R26:T26,""))*627.51</f>
        <v>0.91620369387164713</v>
      </c>
      <c r="F26">
        <v>1.7000024012399999</v>
      </c>
      <c r="G26">
        <f t="shared" si="0"/>
        <v>-0.78379870736835278</v>
      </c>
      <c r="H26" s="12">
        <f t="shared" si="1"/>
        <v>0.78379870736835278</v>
      </c>
      <c r="I26" s="12"/>
      <c r="J26" s="57">
        <f>B50</f>
        <v>-460.71295295599998</v>
      </c>
      <c r="K26" s="57">
        <f>B27</f>
        <v>-39.809044413300001</v>
      </c>
      <c r="L26" s="57">
        <f>B87</f>
        <v>-500.52053730699998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-39.809044413300001</v>
      </c>
      <c r="D27" t="s">
        <v>112</v>
      </c>
      <c r="E27" s="11" cm="1">
        <f t="array" ref="E27">SUM(IF(J27:L27&lt;&gt;"",J27:L27*R27:T27,""))*627.51</f>
        <v>14.730762234953261</v>
      </c>
      <c r="F27">
        <v>7.0600114708500001</v>
      </c>
      <c r="G27">
        <f t="shared" si="0"/>
        <v>7.6707507641032606</v>
      </c>
      <c r="H27" s="12">
        <f t="shared" si="1"/>
        <v>7.6707507641032606</v>
      </c>
      <c r="I27" s="12"/>
      <c r="J27" s="57">
        <f>B34</f>
        <v>-460.05799731299999</v>
      </c>
      <c r="K27" s="57">
        <f>B28</f>
        <v>-40.4860149382</v>
      </c>
      <c r="L27" s="57">
        <f>B87</f>
        <v>-500.52053730699998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-40.4860149382</v>
      </c>
      <c r="D28" t="s">
        <v>113</v>
      </c>
      <c r="E28" s="11" cm="1">
        <f t="array" ref="E28">SUM(IF(J28:L28&lt;&gt;"",J28:L28*R28:T28,""))*627.51</f>
        <v>13.692416606109413</v>
      </c>
      <c r="F28">
        <v>3.2000048152799998</v>
      </c>
      <c r="G28">
        <f t="shared" si="0"/>
        <v>10.492411790829413</v>
      </c>
      <c r="H28" s="12">
        <f t="shared" si="1"/>
        <v>10.492411790829413</v>
      </c>
      <c r="I28" s="12"/>
      <c r="J28" s="57">
        <f>B78</f>
        <v>-75.6580439974</v>
      </c>
      <c r="K28" s="57">
        <f>B18</f>
        <v>-79.771728059099999</v>
      </c>
      <c r="L28" s="57">
        <f>B88</f>
        <v>-155.40795181999999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-460.17739757499999</v>
      </c>
      <c r="D29" t="s">
        <v>114</v>
      </c>
      <c r="E29" s="11" cm="1">
        <f t="array" ref="E29">SUM(IF(J29:L29&lt;&gt;"",J29:L29*R29:T29,""))*627.51</f>
        <v>17.412716506076553</v>
      </c>
      <c r="F29">
        <v>19.900031984430001</v>
      </c>
      <c r="G29">
        <f t="shared" si="0"/>
        <v>-2.4873154783534481</v>
      </c>
      <c r="H29" s="12">
        <f t="shared" si="1"/>
        <v>2.4873154783534481</v>
      </c>
      <c r="I29" s="12"/>
      <c r="J29" s="57">
        <f>B46</f>
        <v>-76.335007153000006</v>
      </c>
      <c r="K29" s="57">
        <f>B17</f>
        <v>-79.100693573800001</v>
      </c>
      <c r="L29" s="57">
        <f>B88</f>
        <v>-155.40795181999999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-960.19160892000002</v>
      </c>
      <c r="D30" t="s">
        <v>115</v>
      </c>
      <c r="E30" s="11" cm="1">
        <f t="array" ref="E30">SUM(IF(J30:L30&lt;&gt;"",J30:L30*R30:T30,""))*627.51</f>
        <v>7.4354598403909629</v>
      </c>
      <c r="F30">
        <v>1.4200024191599998</v>
      </c>
      <c r="G30">
        <f t="shared" si="0"/>
        <v>6.0154574212309626</v>
      </c>
      <c r="H30" s="12">
        <f t="shared" si="1"/>
        <v>6.0154574212309626</v>
      </c>
      <c r="I30" s="12"/>
      <c r="J30" s="57">
        <f>B44</f>
        <v>-99.648403875300005</v>
      </c>
      <c r="K30" s="57">
        <f>B45</f>
        <v>-1.1682241712600001</v>
      </c>
      <c r="L30" s="57">
        <f>B89</f>
        <v>-100.80477889700001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-960.16758665099997</v>
      </c>
      <c r="D31" t="s">
        <v>116</v>
      </c>
      <c r="E31" s="11" cm="1">
        <f t="array" ref="E31">SUM(IF(J31:L31&lt;&gt;"",J31:L31*R31:T31,""))*627.51</f>
        <v>22.130875948708884</v>
      </c>
      <c r="F31">
        <v>33.40005308328</v>
      </c>
      <c r="G31">
        <f t="shared" si="0"/>
        <v>-11.269177134571116</v>
      </c>
      <c r="H31" s="12">
        <f t="shared" si="1"/>
        <v>11.269177134571116</v>
      </c>
      <c r="I31" s="12"/>
      <c r="J31" s="57">
        <f>B59</f>
        <v>-100.337240061</v>
      </c>
      <c r="K31" s="57">
        <f>B68</f>
        <v>-0.50280660216899997</v>
      </c>
      <c r="L31" s="57">
        <f>B89</f>
        <v>-100.80477889700001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-559.76090061599996</v>
      </c>
      <c r="D32" t="s">
        <v>117</v>
      </c>
      <c r="E32" s="11" cm="1">
        <f t="array" ref="E32">SUM(IF(J32:L32&lt;&gt;"",J32:L32*R32:T32,""))*627.51</f>
        <v>25.856545596682036</v>
      </c>
      <c r="F32">
        <v>13.470021728279999</v>
      </c>
      <c r="G32">
        <f t="shared" si="0"/>
        <v>12.386523868402037</v>
      </c>
      <c r="H32" s="12">
        <f t="shared" si="1"/>
        <v>12.386523868402037</v>
      </c>
      <c r="I32" s="12"/>
      <c r="J32" s="57">
        <f>B75</f>
        <v>-75.009753421499994</v>
      </c>
      <c r="K32" s="57">
        <f>B28</f>
        <v>-40.4860149382</v>
      </c>
      <c r="L32" s="57">
        <f>B90</f>
        <v>-115.454563366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-460.05799731299999</v>
      </c>
      <c r="D33" t="s">
        <v>119</v>
      </c>
      <c r="E33" s="11" cm="1">
        <f t="array" ref="E33">SUM(IF(J33:L33&lt;&gt;"",J33:L33*R33:T33,""))*627.51</f>
        <v>7.8595907996960515</v>
      </c>
      <c r="F33">
        <v>7.9000126721099999</v>
      </c>
      <c r="G33">
        <f t="shared" si="0"/>
        <v>-4.0421872413948456E-2</v>
      </c>
      <c r="H33" s="12">
        <f t="shared" si="1"/>
        <v>4.0421872413948456E-2</v>
      </c>
      <c r="I33" s="12"/>
      <c r="J33" s="57">
        <f>B78</f>
        <v>-75.6580439974</v>
      </c>
      <c r="K33" s="57">
        <f>B27</f>
        <v>-39.809044413300001</v>
      </c>
      <c r="L33" s="57">
        <f>B90</f>
        <v>-115.454563366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-460.05799731299999</v>
      </c>
      <c r="D34" t="s">
        <v>120</v>
      </c>
      <c r="E34" s="11" cm="1">
        <f t="array" ref="E34">SUM(IF(J34:L34&lt;&gt;"",J34:L34*R34:T34,""))*627.51</f>
        <v>4.5258915081529798</v>
      </c>
      <c r="F34">
        <v>3.1000048216799998</v>
      </c>
      <c r="G34">
        <f t="shared" si="0"/>
        <v>1.42588668647298</v>
      </c>
      <c r="H34" s="12">
        <f t="shared" si="1"/>
        <v>1.42588668647298</v>
      </c>
      <c r="I34" s="12"/>
      <c r="J34" s="57">
        <f>B68</f>
        <v>-0.50280660216899997</v>
      </c>
      <c r="K34" s="57">
        <f>B80</f>
        <v>-343.06046342299999</v>
      </c>
      <c r="L34" s="57">
        <f>B91</f>
        <v>-343.55605756400001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-113.185922112</v>
      </c>
      <c r="D35" t="s">
        <v>121</v>
      </c>
      <c r="E35" s="11" cm="1">
        <f t="array" ref="E35">SUM(IF(J35:L35&lt;&gt;"",J35:L35*R35:T35,""))*627.51</f>
        <v>23.559430758784625</v>
      </c>
      <c r="F35">
        <v>23.200036793310002</v>
      </c>
      <c r="G35">
        <f t="shared" si="0"/>
        <v>0.35939396547462366</v>
      </c>
      <c r="H35" s="12">
        <f t="shared" si="1"/>
        <v>0.35939396547462366</v>
      </c>
      <c r="I35" s="12"/>
      <c r="J35" s="57">
        <f>B45</f>
        <v>-1.1682241712600001</v>
      </c>
      <c r="K35" s="57">
        <f>B79</f>
        <v>-342.42537770400003</v>
      </c>
      <c r="L35" s="57">
        <f>B91</f>
        <v>-343.55605756400001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-99.684746243399999</v>
      </c>
      <c r="D36" t="s">
        <v>122</v>
      </c>
      <c r="E36" s="11" cm="1">
        <f t="array" ref="E36">SUM(IF(J36:L36&lt;&gt;"",J36:L36*R36:T36,""))*627.51</f>
        <v>11.753436100822961</v>
      </c>
      <c r="F36">
        <v>10.50001689828</v>
      </c>
      <c r="G36">
        <f t="shared" si="0"/>
        <v>1.2534192025429611</v>
      </c>
      <c r="H36" s="12">
        <f t="shared" si="1"/>
        <v>1.2534192025429611</v>
      </c>
      <c r="I36" s="12"/>
      <c r="J36" s="57">
        <f>B68</f>
        <v>-0.50280660216899997</v>
      </c>
      <c r="K36" s="57">
        <f>B78</f>
        <v>-75.6580439974</v>
      </c>
      <c r="L36" s="57">
        <f>B92</f>
        <v>-76.142120322599993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-199.294703411</v>
      </c>
      <c r="D37" t="s">
        <v>123</v>
      </c>
      <c r="E37" s="11" cm="1">
        <f t="array" ref="E37">SUM(IF(J37:L37&lt;&gt;"",J37:L37*R37:T37,""))*627.51</f>
        <v>22.50079559809781</v>
      </c>
      <c r="F37">
        <v>12.87002051166</v>
      </c>
      <c r="G37">
        <f t="shared" si="0"/>
        <v>9.6307750864378097</v>
      </c>
      <c r="H37" s="12">
        <f t="shared" si="1"/>
        <v>9.6307750864378097</v>
      </c>
      <c r="I37" s="12"/>
      <c r="J37" s="57">
        <f>B45</f>
        <v>-1.1682241712600001</v>
      </c>
      <c r="K37" s="57">
        <f>B75</f>
        <v>-75.009753421499994</v>
      </c>
      <c r="L37" s="57">
        <f>B92</f>
        <v>-76.142120322599993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-599.72180626199997</v>
      </c>
      <c r="D38" t="s">
        <v>124</v>
      </c>
      <c r="E38" s="11" cm="1">
        <f t="array" ref="E38">SUM(IF(J38:L38&lt;&gt;"",J38:L38*R38:T38,""))*627.51</f>
        <v>5.6110985170269476</v>
      </c>
      <c r="F38">
        <v>3.5000054235899998</v>
      </c>
      <c r="G38">
        <f t="shared" si="0"/>
        <v>2.1110930934369478</v>
      </c>
      <c r="H38" s="12">
        <f t="shared" si="1"/>
        <v>2.1110930934369478</v>
      </c>
      <c r="I38" s="12"/>
      <c r="J38" s="57">
        <f>B68</f>
        <v>-0.50280660216899997</v>
      </c>
      <c r="K38" s="57">
        <f>B47</f>
        <v>-399.30213835000001</v>
      </c>
      <c r="L38" s="57">
        <f>B93</f>
        <v>-399.79600310500001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-599.80730365199997</v>
      </c>
      <c r="D39" t="s">
        <v>125</v>
      </c>
      <c r="E39" s="11" cm="1">
        <f t="array" ref="E39">SUM(IF(J39:L39&lt;&gt;"",J39:L39*R39:T39,""))*627.51</f>
        <v>19.628216150911832</v>
      </c>
      <c r="F39">
        <v>16.760026537800002</v>
      </c>
      <c r="G39">
        <f t="shared" si="0"/>
        <v>2.8681896131118307</v>
      </c>
      <c r="H39" s="12">
        <f t="shared" si="1"/>
        <v>2.8681896131118307</v>
      </c>
      <c r="I39" s="12"/>
      <c r="J39" s="57">
        <f>B45</f>
        <v>-1.1682241712600001</v>
      </c>
      <c r="K39" s="57">
        <f>B67</f>
        <v>-398.65905846099997</v>
      </c>
      <c r="L39" s="57">
        <f>B93</f>
        <v>-399.79600310500001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-599.725915128</v>
      </c>
      <c r="D40" t="s">
        <v>126</v>
      </c>
      <c r="E40" s="11" cm="1">
        <f t="array" ref="E40">SUM(IF(J40:L40&lt;&gt;"",J40:L40*R40:T40,""))*627.51</f>
        <v>22.608220503365541</v>
      </c>
      <c r="F40">
        <v>9.5700150752699997</v>
      </c>
      <c r="G40">
        <f t="shared" si="0"/>
        <v>13.038205428095541</v>
      </c>
      <c r="H40" s="12">
        <f t="shared" si="1"/>
        <v>13.038205428095541</v>
      </c>
      <c r="I40" s="12"/>
      <c r="J40" s="57">
        <f>B75</f>
        <v>-75.009753421499994</v>
      </c>
      <c r="K40" s="57">
        <f>B50</f>
        <v>-460.71295295599998</v>
      </c>
      <c r="L40" s="57">
        <f>B94</f>
        <v>-535.68667791500002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-239.33449129900001</v>
      </c>
      <c r="D41" t="s">
        <v>127</v>
      </c>
      <c r="E41" s="11" cm="1">
        <f t="array" ref="E41">SUM(IF(J41:L41&lt;&gt;"",J41:L41*R41:T41,""))*627.51</f>
        <v>18.425824247434416</v>
      </c>
      <c r="F41">
        <v>9.36001508871</v>
      </c>
      <c r="G41">
        <f t="shared" si="0"/>
        <v>9.0658091587244165</v>
      </c>
      <c r="H41" s="12">
        <f t="shared" si="1"/>
        <v>9.0658091587244165</v>
      </c>
      <c r="I41" s="12"/>
      <c r="J41" s="57">
        <f>B78</f>
        <v>-75.6580439974</v>
      </c>
      <c r="K41" s="57">
        <f>B34</f>
        <v>-460.05799731299999</v>
      </c>
      <c r="L41" s="57">
        <f>B94</f>
        <v>-535.68667791500002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-239.31007635500001</v>
      </c>
      <c r="D42" t="s">
        <v>128</v>
      </c>
      <c r="E42" s="11" cm="1">
        <f t="array" ref="E42">SUM(IF(J42:L42&lt;&gt;"",J42:L42*R42:T42,""))*627.51</f>
        <v>10.398578526255355</v>
      </c>
      <c r="F42">
        <v>8.0000126657100008</v>
      </c>
      <c r="G42">
        <f t="shared" si="0"/>
        <v>2.3985658605453537</v>
      </c>
      <c r="H42" s="12">
        <f t="shared" si="1"/>
        <v>2.3985658605453537</v>
      </c>
      <c r="I42" s="12"/>
      <c r="J42" s="57">
        <f>B73</f>
        <v>-55.822318088300001</v>
      </c>
      <c r="K42" s="57">
        <f>B27</f>
        <v>-39.809044413300001</v>
      </c>
      <c r="L42" s="57">
        <f>B95</f>
        <v>-95.614791325799999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-99.648403875300005</v>
      </c>
      <c r="D43" t="s">
        <v>130</v>
      </c>
      <c r="E43" s="11" cm="1">
        <f t="array" ref="E43">SUM(IF(J43:L43&lt;&gt;"",J43:L43*R43:T43,""))*627.51</f>
        <v>29.940232898086098</v>
      </c>
      <c r="F43">
        <v>22.400035589489999</v>
      </c>
      <c r="G43">
        <f t="shared" si="0"/>
        <v>7.5401973085960989</v>
      </c>
      <c r="H43" s="12">
        <f t="shared" si="1"/>
        <v>7.5401973085960989</v>
      </c>
      <c r="I43" s="12"/>
      <c r="J43" s="57">
        <f>B72</f>
        <v>-55.176489145799998</v>
      </c>
      <c r="K43" s="57">
        <f>B28</f>
        <v>-40.4860149382</v>
      </c>
      <c r="L43" s="57">
        <f>B95</f>
        <v>-95.614791325799999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-99.648403875300005</v>
      </c>
      <c r="D44" t="s">
        <v>131</v>
      </c>
      <c r="E44" s="11" cm="1">
        <f t="array" ref="E44">SUM(IF(J44:L44&lt;&gt;"",J44:L44*R44:T44,""))*627.51</f>
        <v>11.818413588511994</v>
      </c>
      <c r="F44">
        <v>7.5000120702000004</v>
      </c>
      <c r="G44">
        <f t="shared" si="0"/>
        <v>4.3184015183119939</v>
      </c>
      <c r="H44" s="12">
        <f t="shared" si="1"/>
        <v>4.3184015183119939</v>
      </c>
      <c r="I44" s="12"/>
      <c r="J44" s="57">
        <f>B73</f>
        <v>-55.822318088300001</v>
      </c>
      <c r="K44" s="57">
        <f>B17</f>
        <v>-79.100693573800001</v>
      </c>
      <c r="L44" s="57">
        <f>B96</f>
        <v>-134.90417783699999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-1.1682241712600001</v>
      </c>
      <c r="D45" t="s">
        <v>132</v>
      </c>
      <c r="E45" s="11" cm="1">
        <f t="array" ref="E45">SUM(IF(J45:L45&lt;&gt;"",J45:L45*R45:T45,""))*627.51</f>
        <v>27.635143750936777</v>
      </c>
      <c r="F45">
        <v>18.300028949280001</v>
      </c>
      <c r="G45">
        <f t="shared" si="0"/>
        <v>9.3351148016567755</v>
      </c>
      <c r="H45" s="12">
        <f t="shared" si="1"/>
        <v>9.3351148016567755</v>
      </c>
      <c r="I45" s="12"/>
      <c r="J45" s="57">
        <f>B72</f>
        <v>-55.176489145799998</v>
      </c>
      <c r="K45" s="57">
        <f>B18</f>
        <v>-79.771728059099999</v>
      </c>
      <c r="L45" s="57">
        <f>B96</f>
        <v>-134.90417783699999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-76.335007153000006</v>
      </c>
      <c r="D46" t="s">
        <v>133</v>
      </c>
      <c r="E46" s="11" cm="1">
        <f t="array" ref="E46">SUM(IF(J46:L46&lt;&gt;"",J46:L46*R46:T46,""))*627.51</f>
        <v>18.904014477891149</v>
      </c>
      <c r="F46">
        <v>10.400016277170002</v>
      </c>
      <c r="G46">
        <f t="shared" si="0"/>
        <v>8.5039982007211474</v>
      </c>
      <c r="H46" s="12">
        <f t="shared" si="1"/>
        <v>8.5039982007211474</v>
      </c>
      <c r="I46" s="12"/>
      <c r="J46" s="57">
        <f>B18</f>
        <v>-79.771728059099999</v>
      </c>
      <c r="K46" s="57">
        <f>B73</f>
        <v>-55.822318088300001</v>
      </c>
      <c r="L46" s="57">
        <f>B97</f>
        <v>-135.56392070800001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-399.30213835000001</v>
      </c>
      <c r="D47" t="s">
        <v>134</v>
      </c>
      <c r="E47" s="11" cm="1">
        <f t="array" ref="E47">SUM(IF(J47:L47&lt;&gt;"",J47:L47*R47:T47,""))*627.51</f>
        <v>19.917810158495527</v>
      </c>
      <c r="F47">
        <v>17.400027751859998</v>
      </c>
      <c r="G47">
        <f t="shared" si="0"/>
        <v>2.5177824066355292</v>
      </c>
      <c r="H47" s="12">
        <f t="shared" si="1"/>
        <v>2.5177824066355292</v>
      </c>
      <c r="I47" s="12"/>
      <c r="J47" s="57">
        <f>B17</f>
        <v>-79.100693573800001</v>
      </c>
      <c r="K47" s="57">
        <f>B74</f>
        <v>-56.494968158500001</v>
      </c>
      <c r="L47" s="57">
        <f>B97</f>
        <v>-135.56392070800001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-461.17829496600001</v>
      </c>
      <c r="D48" t="s">
        <v>135</v>
      </c>
      <c r="E48" s="11" cm="1">
        <f t="array" ref="E48">SUM(IF(J48:L48&lt;&gt;"",J48:L48*R48:T48,""))*627.51</f>
        <v>21.341318287775739</v>
      </c>
      <c r="F48">
        <v>14.500022917379999</v>
      </c>
      <c r="G48">
        <f t="shared" si="0"/>
        <v>6.8412953703957395</v>
      </c>
      <c r="H48" s="12">
        <f t="shared" si="1"/>
        <v>6.8412953703957395</v>
      </c>
      <c r="I48" s="12"/>
      <c r="J48" s="57">
        <f>B73</f>
        <v>-55.822318088300001</v>
      </c>
      <c r="K48" s="57">
        <f>B28</f>
        <v>-40.4860149382</v>
      </c>
      <c r="L48" s="57">
        <f>B98</f>
        <v>-96.274323499499999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-460.71295295599998</v>
      </c>
      <c r="D49" t="s">
        <v>136</v>
      </c>
      <c r="E49" s="11" cm="1">
        <f t="array" ref="E49">SUM(IF(J49:L49&lt;&gt;"",J49:L49*R49:T49,""))*627.51</f>
        <v>18.630189758974154</v>
      </c>
      <c r="F49">
        <v>17.800028353769999</v>
      </c>
      <c r="G49">
        <f t="shared" si="0"/>
        <v>0.83016140520415505</v>
      </c>
      <c r="H49" s="12">
        <f t="shared" si="1"/>
        <v>0.83016140520415505</v>
      </c>
      <c r="I49" s="12"/>
      <c r="J49" s="57">
        <f>B74</f>
        <v>-56.494968158500001</v>
      </c>
      <c r="K49" s="57">
        <f>B27</f>
        <v>-39.809044413300001</v>
      </c>
      <c r="L49" s="57">
        <f>B98</f>
        <v>-96.274323499499999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-460.71295295599998</v>
      </c>
      <c r="D50" t="s">
        <v>137</v>
      </c>
      <c r="E50" s="11" cm="1">
        <f t="array" ref="E50">SUM(IF(J50:L50&lt;&gt;"",J50:L50*R50:T50,""))*627.51</f>
        <v>46.176472320810049</v>
      </c>
      <c r="F50">
        <v>38.400060920910001</v>
      </c>
      <c r="G50">
        <f t="shared" si="0"/>
        <v>7.7764113999000486</v>
      </c>
      <c r="H50" s="12">
        <f t="shared" si="1"/>
        <v>7.7764113999000486</v>
      </c>
      <c r="I50" s="12"/>
      <c r="J50" s="57">
        <f>B21</f>
        <v>-195.141457782</v>
      </c>
      <c r="K50" s="57">
        <f>B99</f>
        <v>-195.067870951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-93.313216535600006</v>
      </c>
      <c r="D51" t="s">
        <v>138</v>
      </c>
      <c r="E51" s="11" cm="1">
        <f t="array" ref="E51">SUM(IF(J51:L51&lt;&gt;"",J51:L51*R51:T51,""))*627.51</f>
        <v>46.176472320810049</v>
      </c>
      <c r="F51">
        <v>38.400060920910001</v>
      </c>
      <c r="G51">
        <f t="shared" si="0"/>
        <v>7.7764113999000486</v>
      </c>
      <c r="H51" s="12">
        <f t="shared" si="1"/>
        <v>7.7764113999000486</v>
      </c>
      <c r="I51" s="12"/>
      <c r="J51" s="57">
        <f>B21</f>
        <v>-195.141457782</v>
      </c>
      <c r="K51" s="57">
        <f>B99</f>
        <v>-195.067870951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-93.231314571699997</v>
      </c>
      <c r="D52" t="s">
        <v>145</v>
      </c>
      <c r="E52" s="11" cm="1">
        <f t="array" ref="E52">SUM(IF(J52:L52&lt;&gt;"",J52:L52*R52:T52,""))*627.51</f>
        <v>22.017080775252428</v>
      </c>
      <c r="F52">
        <v>17.130027141629999</v>
      </c>
      <c r="G52">
        <f t="shared" si="0"/>
        <v>4.8870536336224291</v>
      </c>
      <c r="H52" s="12">
        <f t="shared" si="1"/>
        <v>4.8870536336224291</v>
      </c>
      <c r="I52" s="12"/>
      <c r="J52" s="57">
        <f>B60</f>
        <v>-0.50280660216899997</v>
      </c>
      <c r="K52" s="57">
        <f>B70</f>
        <v>-184.43083321899999</v>
      </c>
      <c r="L52" s="57">
        <f>B71</f>
        <v>-184.89855339900001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-113.724270648</v>
      </c>
      <c r="D53" t="s">
        <v>156</v>
      </c>
      <c r="E53" s="11" cm="1">
        <f t="array" ref="E53">SUM(IF(J53:L53&lt;&gt;"",J53:L53*R53:T53,""))*627.51</f>
        <v>97.660772113160036</v>
      </c>
      <c r="F53">
        <v>82.270130904390001</v>
      </c>
      <c r="G53">
        <f t="shared" si="0"/>
        <v>15.390641208770035</v>
      </c>
      <c r="H53" s="12">
        <f t="shared" si="1"/>
        <v>15.390641208770035</v>
      </c>
      <c r="I53" s="12"/>
      <c r="J53" s="57">
        <f>B77</f>
        <v>-75.6580439974</v>
      </c>
      <c r="K53" s="57">
        <f>B69</f>
        <v>-109.396141618</v>
      </c>
      <c r="L53" s="57">
        <f>B71</f>
        <v>-184.89855339900001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-113.683133152</v>
      </c>
      <c r="D54" t="s">
        <v>167</v>
      </c>
      <c r="E54" s="11" cm="1">
        <f t="array" ref="E54">SUM(IF(J54:L54&lt;&gt;"",J54:L54*R54:T54,""))*627.51</f>
        <v>50.094439043583144</v>
      </c>
      <c r="F54">
        <v>42.180066954090002</v>
      </c>
      <c r="G54">
        <f t="shared" si="0"/>
        <v>7.914372089493142</v>
      </c>
      <c r="H54" s="12">
        <f t="shared" si="1"/>
        <v>7.914372089493142</v>
      </c>
      <c r="I54" s="12"/>
      <c r="J54" s="57">
        <f>B60</f>
        <v>-0.50280660216899997</v>
      </c>
      <c r="K54" s="57">
        <f>B58</f>
        <v>-100.337240061</v>
      </c>
      <c r="L54" s="57">
        <f>B57</f>
        <v>-100.76021616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-199.803249061</v>
      </c>
      <c r="D55" t="s">
        <v>177</v>
      </c>
      <c r="E55" s="11" cm="1">
        <f t="array" ref="E55">SUM(IF(J55:L55&lt;&gt;"",J55:L55*R55:T55,""))*627.51</f>
        <v>50.094439043583144</v>
      </c>
      <c r="F55">
        <v>42.180066954090002</v>
      </c>
      <c r="G55">
        <f t="shared" si="0"/>
        <v>7.914372089493142</v>
      </c>
      <c r="H55" s="12">
        <f t="shared" si="1"/>
        <v>7.914372089493142</v>
      </c>
      <c r="I55" s="12"/>
      <c r="J55" s="57">
        <f>B58</f>
        <v>-100.337240061</v>
      </c>
      <c r="K55" s="57">
        <f>B60</f>
        <v>-0.50280660216899997</v>
      </c>
      <c r="L55" s="57">
        <f>B57</f>
        <v>-100.76021616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-140.047325976</v>
      </c>
      <c r="D56" t="s">
        <v>178</v>
      </c>
      <c r="E56" s="11" cm="1">
        <f t="array" ref="E56">SUM(IF(J56:L56&lt;&gt;"",J56:L56*R56:T56,""))*627.51</f>
        <v>23.509406231961385</v>
      </c>
      <c r="F56">
        <v>18.000028968479999</v>
      </c>
      <c r="G56">
        <f t="shared" si="0"/>
        <v>5.5093772634813867</v>
      </c>
      <c r="H56" s="12">
        <f t="shared" si="1"/>
        <v>5.5093772634813867</v>
      </c>
      <c r="I56" s="12"/>
      <c r="J56" s="57">
        <f>B60</f>
        <v>-0.50280660216899997</v>
      </c>
      <c r="K56" s="57">
        <f>B49</f>
        <v>-460.71295295599998</v>
      </c>
      <c r="L56" s="57">
        <f>B48</f>
        <v>-461.17829496600001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-100.76021616</v>
      </c>
      <c r="D57" t="s">
        <v>179</v>
      </c>
      <c r="E57" s="11" cm="1">
        <f t="array" ref="E57">SUM(IF(J57:L57&lt;&gt;"",J57:L57*R57:T57,""))*627.51</f>
        <v>23.509406231961385</v>
      </c>
      <c r="F57">
        <v>18.000028968479999</v>
      </c>
      <c r="G57">
        <f t="shared" si="0"/>
        <v>5.5093772634813867</v>
      </c>
      <c r="H57" s="12">
        <f t="shared" si="1"/>
        <v>5.5093772634813867</v>
      </c>
      <c r="I57" s="12"/>
      <c r="J57" s="57">
        <f>B49</f>
        <v>-460.71295295599998</v>
      </c>
      <c r="K57" s="57">
        <f>B60</f>
        <v>-0.50280660216899997</v>
      </c>
      <c r="L57" s="57">
        <f>B48</f>
        <v>-461.17829496600001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-100.337240061</v>
      </c>
      <c r="D58" t="s">
        <v>180</v>
      </c>
      <c r="E58" s="11" cm="1">
        <f t="array" ref="E58">SUM(IF(J58:L58&lt;&gt;"",J58:L58*R58:T58,""))*627.51</f>
        <v>43.674686693394108</v>
      </c>
      <c r="F58">
        <v>30.380048256479999</v>
      </c>
      <c r="G58">
        <f t="shared" si="0"/>
        <v>13.294638436914109</v>
      </c>
      <c r="H58" s="12">
        <f t="shared" si="1"/>
        <v>13.294638436914109</v>
      </c>
      <c r="I58" s="12"/>
      <c r="J58" s="57">
        <f>B60</f>
        <v>-0.50280660216899997</v>
      </c>
      <c r="K58" s="57">
        <f>B23</f>
        <v>-139.614119359</v>
      </c>
      <c r="L58" s="57">
        <f>B56</f>
        <v>-140.047325976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-100.337240061</v>
      </c>
      <c r="D59" t="s">
        <v>181</v>
      </c>
      <c r="E59" s="11" cm="1">
        <f t="array" ref="E59">SUM(IF(J59:L59&lt;&gt;"",J59:L59*R59:T59,""))*627.51</f>
        <v>62.097447268228557</v>
      </c>
      <c r="F59">
        <v>57.02009110473</v>
      </c>
      <c r="G59">
        <f t="shared" si="0"/>
        <v>5.0773561634985569</v>
      </c>
      <c r="H59" s="12">
        <f t="shared" si="1"/>
        <v>5.0773561634985569</v>
      </c>
      <c r="I59" s="12"/>
      <c r="J59" s="57">
        <f>B58</f>
        <v>-100.337240061</v>
      </c>
      <c r="K59" s="57">
        <f>B25</f>
        <v>-39.809044413300001</v>
      </c>
      <c r="L59" s="57">
        <f>B56</f>
        <v>-140.047325976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-0.50280660216899997</v>
      </c>
      <c r="D60" t="s">
        <v>182</v>
      </c>
      <c r="E60" s="11" cm="1">
        <f t="array" ref="E60">SUM(IF(J60:L60&lt;&gt;"",J60:L60*R60:T60,""))*627.51</f>
        <v>-3.6013099044395807</v>
      </c>
      <c r="F60">
        <v>2.2700036197799998</v>
      </c>
      <c r="G60">
        <f t="shared" si="0"/>
        <v>-5.8713135242195804</v>
      </c>
      <c r="H60" s="12">
        <f t="shared" si="1"/>
        <v>5.8713135242195804</v>
      </c>
      <c r="I60" s="12"/>
      <c r="J60" s="57">
        <f>B60</f>
        <v>-0.50280660216899997</v>
      </c>
      <c r="K60" s="57">
        <f>B37</f>
        <v>-199.294703411</v>
      </c>
      <c r="L60" s="57">
        <f>B55</f>
        <v>-199.803249061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-109.902961093</v>
      </c>
      <c r="D61" t="s">
        <v>146</v>
      </c>
      <c r="E61" s="11" cm="1">
        <f t="array" ref="E61">SUM(IF(J61:L61&lt;&gt;"",J61:L61*R61:T61,""))*627.51</f>
        <v>114.45460819949741</v>
      </c>
      <c r="F61">
        <v>105.80016830408999</v>
      </c>
      <c r="G61">
        <f t="shared" si="0"/>
        <v>8.6544398954074211</v>
      </c>
      <c r="H61" s="12">
        <f t="shared" si="1"/>
        <v>8.6544398954074211</v>
      </c>
      <c r="I61" s="12"/>
      <c r="J61" s="57">
        <f>B58</f>
        <v>-100.337240061</v>
      </c>
      <c r="K61" s="57">
        <f>B43</f>
        <v>-99.648403875300005</v>
      </c>
      <c r="L61" s="57">
        <f>B55</f>
        <v>-199.803249061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-109.876111944</v>
      </c>
      <c r="D62" t="s">
        <v>147</v>
      </c>
      <c r="E62" s="11" cm="1">
        <f t="array" ref="E62">SUM(IF(J62:L62&lt;&gt;"",J62:L62*R62:T62,""))*627.51</f>
        <v>9.7484835000969046</v>
      </c>
      <c r="F62">
        <v>6.7300108644600005</v>
      </c>
      <c r="G62">
        <f t="shared" si="0"/>
        <v>3.018472635636904</v>
      </c>
      <c r="H62" s="12">
        <f t="shared" si="1"/>
        <v>3.018472635636904</v>
      </c>
      <c r="I62" s="12"/>
      <c r="J62" s="57">
        <f>B25</f>
        <v>-39.809044413300001</v>
      </c>
      <c r="K62" s="57">
        <f>B32</f>
        <v>-559.76090061599996</v>
      </c>
      <c r="L62" s="57">
        <f>B24</f>
        <v>-599.55440984500001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-93.292680586299994</v>
      </c>
      <c r="D63" t="s">
        <v>148</v>
      </c>
      <c r="E63" s="11" cm="1">
        <f t="array" ref="E63">SUM(IF(J63:L63&lt;&gt;"",J63:L63*R63:T63,""))*627.51</f>
        <v>73.862211010773976</v>
      </c>
      <c r="F63">
        <v>59.160094105319999</v>
      </c>
      <c r="G63">
        <f t="shared" si="0"/>
        <v>14.702116905453977</v>
      </c>
      <c r="H63" s="12">
        <f t="shared" si="1"/>
        <v>14.702116905453977</v>
      </c>
      <c r="I63" s="12"/>
      <c r="J63" s="57">
        <f>B23</f>
        <v>-139.614119359</v>
      </c>
      <c r="K63" s="57">
        <f>B33</f>
        <v>-460.05799731299999</v>
      </c>
      <c r="L63" s="57">
        <f>B24</f>
        <v>-599.55440984500001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-215.36898914099999</v>
      </c>
      <c r="D64" t="s">
        <v>149</v>
      </c>
      <c r="E64" s="11" cm="1">
        <f t="array" ref="E64">SUM(IF(J64:L64&lt;&gt;"",J64:L64*R64:T64,""))*627.51</f>
        <v>-7.0348593640395407</v>
      </c>
      <c r="F64">
        <v>-0.34000060575000002</v>
      </c>
      <c r="G64">
        <f t="shared" si="0"/>
        <v>-6.6948587582895405</v>
      </c>
      <c r="H64" s="12">
        <f t="shared" si="1"/>
        <v>6.6948587582895405</v>
      </c>
      <c r="I64" s="12"/>
      <c r="J64" s="57">
        <f>B36</f>
        <v>-99.684746243399999</v>
      </c>
      <c r="K64" s="57">
        <f>B23</f>
        <v>-139.614119359</v>
      </c>
      <c r="L64" s="57">
        <f>B42</f>
        <v>-239.31007635500001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-215.29122335700001</v>
      </c>
      <c r="D65" t="s">
        <v>150</v>
      </c>
      <c r="E65" s="11" cm="1">
        <f t="array" ref="E65">SUM(IF(J65:L65&lt;&gt;"",J65:L65*R65:T65,""))*627.51</f>
        <v>-7.0348593640395407</v>
      </c>
      <c r="F65">
        <v>-0.34000060575000002</v>
      </c>
      <c r="G65">
        <f t="shared" si="0"/>
        <v>-6.6948587582895405</v>
      </c>
      <c r="H65" s="12">
        <f t="shared" si="1"/>
        <v>6.6948587582895405</v>
      </c>
      <c r="I65" s="12"/>
      <c r="J65" s="57">
        <f>B23</f>
        <v>-139.614119359</v>
      </c>
      <c r="K65" s="57">
        <f>B36</f>
        <v>-99.684746243399999</v>
      </c>
      <c r="L65" s="57">
        <f>B42</f>
        <v>-239.31007635500001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-215.27274964399999</v>
      </c>
      <c r="D66" t="s">
        <v>151</v>
      </c>
      <c r="E66" s="11" cm="1">
        <f t="array" ref="E66">SUM(IF(J66:L66&lt;&gt;"",J66:L66*R66:T66,""))*627.51</f>
        <v>15.320621509440066</v>
      </c>
      <c r="F66">
        <v>13.38002110653</v>
      </c>
      <c r="G66">
        <f t="shared" si="0"/>
        <v>1.9406004029100661</v>
      </c>
      <c r="H66" s="12">
        <f t="shared" si="1"/>
        <v>1.9406004029100661</v>
      </c>
      <c r="I66" s="12"/>
      <c r="J66" s="57">
        <f>B41</f>
        <v>-239.33449129900001</v>
      </c>
      <c r="K66" s="57">
        <f>B42</f>
        <v>-239.31007635500001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-398.65905846099997</v>
      </c>
      <c r="D67" t="s">
        <v>152</v>
      </c>
      <c r="E67" s="11" cm="1">
        <f t="array" ref="E67">SUM(IF(J67:L67&lt;&gt;"",J67:L67*R67:T67,""))*627.51</f>
        <v>15.320621509440066</v>
      </c>
      <c r="F67">
        <v>13.38002110653</v>
      </c>
      <c r="G67">
        <f t="shared" si="0"/>
        <v>1.9406004029100661</v>
      </c>
      <c r="H67" s="12">
        <f t="shared" si="1"/>
        <v>1.9406004029100661</v>
      </c>
      <c r="I67" s="12"/>
      <c r="J67" s="57">
        <f>B41</f>
        <v>-239.33449129900001</v>
      </c>
      <c r="K67" s="57">
        <f>B42</f>
        <v>-239.31007635500001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-0.50280660216899997</v>
      </c>
      <c r="D68" t="s">
        <v>153</v>
      </c>
      <c r="E68" s="11" cm="1">
        <f t="array" ref="E68">SUM(IF(J68:L68&lt;&gt;"",J68:L68*R68:T68,""))*627.51</f>
        <v>3.7130174581178128</v>
      </c>
      <c r="F68">
        <v>3.1000048216799998</v>
      </c>
      <c r="G68">
        <f t="shared" si="0"/>
        <v>0.61301263643781301</v>
      </c>
      <c r="H68" s="12">
        <f t="shared" si="1"/>
        <v>0.61301263643781301</v>
      </c>
      <c r="I68" s="12"/>
      <c r="J68" s="57">
        <f>B29</f>
        <v>-460.17739757499999</v>
      </c>
      <c r="K68" s="57">
        <f>B22</f>
        <v>-499.99610614099998</v>
      </c>
      <c r="L68" s="57">
        <f>B31</f>
        <v>-960.16758665099997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-109.396141618</v>
      </c>
      <c r="D69" t="s">
        <v>154</v>
      </c>
      <c r="E69" s="11" cm="1">
        <f t="array" ref="E69">SUM(IF(J69:L69&lt;&gt;"",J69:L69*R69:T69,""))*627.51</f>
        <v>3.7130174581178128</v>
      </c>
      <c r="F69">
        <v>3.1000048216799998</v>
      </c>
      <c r="G69">
        <f t="shared" si="0"/>
        <v>0.61301263643781301</v>
      </c>
      <c r="H69" s="12">
        <f t="shared" si="1"/>
        <v>0.61301263643781301</v>
      </c>
      <c r="I69" s="12"/>
      <c r="J69" s="57">
        <f>B22</f>
        <v>-499.99610614099998</v>
      </c>
      <c r="K69" s="57">
        <f>B29</f>
        <v>-460.17739757499999</v>
      </c>
      <c r="L69" s="57">
        <f>B31</f>
        <v>-960.16758665099997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-184.43083321899999</v>
      </c>
      <c r="D70" t="s">
        <v>155</v>
      </c>
      <c r="E70" s="11" cm="1">
        <f t="array" ref="E70">SUM(IF(J70:L70&lt;&gt;"",J70:L70*R70:T70,""))*627.51</f>
        <v>15.074214020225416</v>
      </c>
      <c r="F70">
        <v>13.410021104609999</v>
      </c>
      <c r="G70">
        <f t="shared" si="0"/>
        <v>1.6641929156154163</v>
      </c>
      <c r="H70" s="12">
        <f t="shared" si="1"/>
        <v>1.6641929156154163</v>
      </c>
      <c r="I70" s="12"/>
      <c r="J70" s="57">
        <f>B30</f>
        <v>-960.19160892000002</v>
      </c>
      <c r="K70" s="57">
        <f>B31</f>
        <v>-960.16758665099997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-184.89855339900001</v>
      </c>
      <c r="D71" t="s">
        <v>157</v>
      </c>
      <c r="E71" s="11" cm="1">
        <f t="array" ref="E71">SUM(IF(J71:L71&lt;&gt;"",J71:L71*R71:T71,""))*627.51</f>
        <v>15.074214020225416</v>
      </c>
      <c r="F71">
        <v>13.410021104609999</v>
      </c>
      <c r="G71">
        <f t="shared" si="0"/>
        <v>1.6641929156154163</v>
      </c>
      <c r="H71" s="12">
        <f t="shared" si="1"/>
        <v>1.6641929156154163</v>
      </c>
      <c r="I71" s="12"/>
      <c r="J71" s="57">
        <f>B30</f>
        <v>-960.19160892000002</v>
      </c>
      <c r="K71" s="57">
        <f>B31</f>
        <v>-960.16758665099997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-55.176489145799998</v>
      </c>
      <c r="D72" t="s">
        <v>158</v>
      </c>
      <c r="E72" s="11" cm="1">
        <f t="array" ref="E72">SUM(IF(J72:L72&lt;&gt;"",J72:L72*R72:T72,""))*627.51</f>
        <v>-28.277322236471083</v>
      </c>
      <c r="F72">
        <v>-12.54001990527</v>
      </c>
      <c r="G72">
        <f t="shared" si="0"/>
        <v>-15.737302331201082</v>
      </c>
      <c r="H72" s="12">
        <f t="shared" si="1"/>
        <v>15.737302331201082</v>
      </c>
      <c r="I72" s="12"/>
      <c r="J72" s="57">
        <f>B36</f>
        <v>-99.684746243399999</v>
      </c>
      <c r="K72" s="57">
        <f>B22</f>
        <v>-499.99610614099998</v>
      </c>
      <c r="L72" s="57">
        <f>B40</f>
        <v>-599.725915128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-55.822318088300001</v>
      </c>
      <c r="D73" t="s">
        <v>159</v>
      </c>
      <c r="E73" s="11" cm="1">
        <f t="array" ref="E73">SUM(IF(J73:L73&lt;&gt;"",J73:L73*R73:T73,""))*627.51</f>
        <v>41.165789283071206</v>
      </c>
      <c r="F73">
        <v>20.110031970990001</v>
      </c>
      <c r="G73">
        <f t="shared" si="0"/>
        <v>21.055757312081205</v>
      </c>
      <c r="H73" s="12">
        <f t="shared" si="1"/>
        <v>21.055757312081205</v>
      </c>
      <c r="I73" s="12"/>
      <c r="J73" s="57">
        <f>B29</f>
        <v>-460.17739757499999</v>
      </c>
      <c r="K73" s="57">
        <f>B23</f>
        <v>-139.614119359</v>
      </c>
      <c r="L73" s="57">
        <f>B40</f>
        <v>-599.725915128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-56.494968158500001</v>
      </c>
      <c r="D74" t="s">
        <v>160</v>
      </c>
      <c r="E74" s="11" cm="1">
        <f t="array" ref="E74">SUM(IF(J74:L74&lt;&gt;"",J74:L74*R74:T74,""))*627.51</f>
        <v>-2.5783545036751456</v>
      </c>
      <c r="F74">
        <v>3.44000542743</v>
      </c>
      <c r="G74">
        <f t="shared" si="0"/>
        <v>-6.0183599311051452</v>
      </c>
      <c r="H74" s="12">
        <f t="shared" si="1"/>
        <v>6.0183599311051452</v>
      </c>
      <c r="I74" s="12"/>
      <c r="J74" s="57">
        <f>B38</f>
        <v>-599.72180626199997</v>
      </c>
      <c r="K74" s="57">
        <f>B40</f>
        <v>-599.725915128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-75.009753421499994</v>
      </c>
      <c r="D75" t="s">
        <v>161</v>
      </c>
      <c r="E75" s="11" cm="1">
        <f t="array" ref="E75">SUM(IF(J75:L75&lt;&gt;"",J75:L75*R75:T75,""))*627.51</f>
        <v>51.072112695225137</v>
      </c>
      <c r="F75">
        <v>29.4200470629</v>
      </c>
      <c r="G75">
        <f t="shared" si="0"/>
        <v>21.652065632325137</v>
      </c>
      <c r="H75" s="12">
        <f t="shared" si="1"/>
        <v>21.652065632325137</v>
      </c>
      <c r="I75" s="12"/>
      <c r="J75" s="57">
        <f>B39</f>
        <v>-599.80730365199997</v>
      </c>
      <c r="K75" s="57">
        <f>B40</f>
        <v>-599.725915128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-75.647902819999999</v>
      </c>
      <c r="D76" t="s">
        <v>162</v>
      </c>
      <c r="E76" s="11" cm="1">
        <f t="array" ref="E76">SUM(IF(J76:L76&lt;&gt;"",J76:L76*R76:T76,""))*627.51</f>
        <v>-6.7315915621513875</v>
      </c>
      <c r="F76">
        <v>-2.4400036088999997</v>
      </c>
      <c r="G76">
        <f t="shared" si="0"/>
        <v>-4.2915879532513879</v>
      </c>
      <c r="H76" s="12">
        <f t="shared" si="1"/>
        <v>4.2915879532513879</v>
      </c>
      <c r="I76" s="12"/>
      <c r="J76" s="57">
        <f>B76</f>
        <v>-75.647902819999999</v>
      </c>
      <c r="K76" s="57">
        <f>B23</f>
        <v>-139.614119359</v>
      </c>
      <c r="L76" s="57">
        <f>B66</f>
        <v>-215.27274964399999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-75.6580439974</v>
      </c>
      <c r="D77" t="s">
        <v>163</v>
      </c>
      <c r="E77" s="11" cm="1">
        <f t="array" ref="E77">SUM(IF(J77:L77&lt;&gt;"",J77:L77*R77:T77,""))*627.51</f>
        <v>12.378278198765573</v>
      </c>
      <c r="F77">
        <v>17.660028362729999</v>
      </c>
      <c r="G77">
        <f t="shared" si="0"/>
        <v>-5.2817501639644266</v>
      </c>
      <c r="H77" s="12">
        <f t="shared" si="1"/>
        <v>5.2817501639644266</v>
      </c>
      <c r="I77" s="12"/>
      <c r="J77" s="57">
        <f>B26</f>
        <v>-115.60772942600001</v>
      </c>
      <c r="K77" s="57">
        <f>B36</f>
        <v>-99.684746243399999</v>
      </c>
      <c r="L77" s="57">
        <f>B66</f>
        <v>-215.27274964399999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-75.6580439974</v>
      </c>
      <c r="D78" t="s">
        <v>164</v>
      </c>
      <c r="E78" s="11" cm="1">
        <f t="array" ref="E78">SUM(IF(J78:L78&lt;&gt;"",J78:L78*R78:T78,""))*627.51</f>
        <v>11.592439644642612</v>
      </c>
      <c r="F78">
        <v>10.96001749635</v>
      </c>
      <c r="G78">
        <f t="shared" si="0"/>
        <v>0.63242214829261201</v>
      </c>
      <c r="H78" s="12">
        <f t="shared" si="1"/>
        <v>0.63242214829261201</v>
      </c>
      <c r="I78" s="12"/>
      <c r="J78" s="57">
        <f>B65</f>
        <v>-215.29122335700001</v>
      </c>
      <c r="K78" s="57">
        <f>B66</f>
        <v>-215.27274964399999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-342.42537770400003</v>
      </c>
      <c r="D79" t="s">
        <v>165</v>
      </c>
      <c r="E79" s="11" cm="1">
        <f t="array" ref="E79">SUM(IF(J79:L79&lt;&gt;"",J79:L79*R79:T79,""))*627.51</f>
        <v>60.391246762469443</v>
      </c>
      <c r="F79">
        <v>47.200075417949996</v>
      </c>
      <c r="G79">
        <f t="shared" si="0"/>
        <v>13.191171344519447</v>
      </c>
      <c r="H79" s="12">
        <f t="shared" si="1"/>
        <v>13.191171344519447</v>
      </c>
      <c r="I79" s="12"/>
      <c r="J79" s="57">
        <f>B64</f>
        <v>-215.36898914099999</v>
      </c>
      <c r="K79" s="57">
        <f>B66</f>
        <v>-215.27274964399999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-343.06046342299999</v>
      </c>
      <c r="D80" t="s">
        <v>166</v>
      </c>
      <c r="E80" s="11" cm="1">
        <f t="array" ref="E80">SUM(IF(J80:L80&lt;&gt;"",J80:L80*R80:T80,""))*627.51</f>
        <v>14.329991658810563</v>
      </c>
      <c r="F80">
        <v>14.360022926339999</v>
      </c>
      <c r="G80">
        <f t="shared" si="0"/>
        <v>-3.0031267529436079E-2</v>
      </c>
      <c r="H80" s="12">
        <f t="shared" si="1"/>
        <v>3.0031267529436079E-2</v>
      </c>
      <c r="I80" s="12"/>
      <c r="J80" s="57">
        <f>B60</f>
        <v>-0.50280660216899997</v>
      </c>
      <c r="K80" s="57">
        <f>B69</f>
        <v>-109.396141618</v>
      </c>
      <c r="L80" s="57">
        <f>B62</f>
        <v>-109.876111944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-461.20828961500001</v>
      </c>
      <c r="D81" t="s">
        <v>168</v>
      </c>
      <c r="E81" s="11" cm="1">
        <f t="array" ref="E81">SUM(IF(J81:L81&lt;&gt;"",J81:L81*R81:T81,""))*627.51</f>
        <v>16.848109488990151</v>
      </c>
      <c r="F81">
        <v>10.610016891239999</v>
      </c>
      <c r="G81">
        <f t="shared" si="0"/>
        <v>6.2380925977501516</v>
      </c>
      <c r="H81" s="12">
        <f t="shared" si="1"/>
        <v>6.2380925977501516</v>
      </c>
      <c r="I81" s="12"/>
      <c r="J81" s="57">
        <f>B61</f>
        <v>-109.902961093</v>
      </c>
      <c r="K81" s="57">
        <f>B62</f>
        <v>-109.876111944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-76.806206503699997</v>
      </c>
      <c r="D82" t="s">
        <v>169</v>
      </c>
      <c r="E82" s="11" cm="1">
        <f t="array" ref="E82">SUM(IF(J82:L82&lt;&gt;"",J82:L82*R82:T82,""))*627.51</f>
        <v>3.5112712166729736</v>
      </c>
      <c r="F82">
        <v>3.1700048172000002</v>
      </c>
      <c r="G82">
        <f t="shared" si="0"/>
        <v>0.34126639947297344</v>
      </c>
      <c r="H82" s="12">
        <f t="shared" si="1"/>
        <v>0.34126639947297344</v>
      </c>
      <c r="I82" s="12"/>
      <c r="J82" s="57">
        <f>B60</f>
        <v>-0.50280660216899997</v>
      </c>
      <c r="K82" s="57">
        <f>B35</f>
        <v>-113.185922112</v>
      </c>
      <c r="L82" s="57">
        <f>B54</f>
        <v>-113.683133152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-40.959865003099999</v>
      </c>
      <c r="D83" t="s">
        <v>170</v>
      </c>
      <c r="E83" s="11" cm="1">
        <f t="array" ref="E83">SUM(IF(J83:L83&lt;&gt;"",J83:L83*R83:T83,""))*627.51</f>
        <v>25.814190114962887</v>
      </c>
      <c r="F83">
        <v>22.68003619908</v>
      </c>
      <c r="G83">
        <f t="shared" si="0"/>
        <v>3.1341539158828873</v>
      </c>
      <c r="H83" s="12">
        <f t="shared" si="1"/>
        <v>3.1341539158828873</v>
      </c>
      <c r="I83" s="12"/>
      <c r="J83" s="57">
        <f>B53</f>
        <v>-113.724270648</v>
      </c>
      <c r="K83" s="57">
        <f>B54</f>
        <v>-113.683133152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-116.117170438</v>
      </c>
      <c r="D84" t="s">
        <v>171</v>
      </c>
      <c r="E84" s="11" cm="1">
        <f t="array" ref="E84">SUM(IF(J84:L84&lt;&gt;"",J84:L84*R84:T84,""))*627.51</f>
        <v>6.4030347935504328E-2</v>
      </c>
      <c r="F84">
        <v>1.7200049099999999</v>
      </c>
      <c r="G84">
        <f t="shared" ref="G84:G89" si="2">E84-F84</f>
        <v>-1.6559745620644954</v>
      </c>
      <c r="H84" s="12">
        <f t="shared" si="1"/>
        <v>1.6559745620644954</v>
      </c>
      <c r="I84" s="12"/>
      <c r="J84" s="57">
        <f>B60</f>
        <v>-0.50280660216899997</v>
      </c>
      <c r="K84" s="57">
        <f>B14</f>
        <v>-78.515254531599993</v>
      </c>
      <c r="L84" s="57">
        <f>B16</f>
        <v>-79.017959094999995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-1.65506578332</v>
      </c>
      <c r="D85" t="s">
        <v>172</v>
      </c>
      <c r="E85" s="11" cm="1">
        <f t="array" ref="E85">SUM(IF(J85:L85&lt;&gt;"",J85:L85*R85:T85,""))*627.51</f>
        <v>51.915328755737285</v>
      </c>
      <c r="F85">
        <v>41.750066354099999</v>
      </c>
      <c r="G85">
        <f t="shared" si="2"/>
        <v>10.165262401637285</v>
      </c>
      <c r="H85" s="12">
        <f t="shared" ref="H85:H89" si="3">ABS(G85)</f>
        <v>10.165262401637285</v>
      </c>
      <c r="I85" s="12"/>
      <c r="J85" s="57">
        <f>B15</f>
        <v>-79.100691368200003</v>
      </c>
      <c r="K85" s="57">
        <f>B16</f>
        <v>-79.017959094999995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-132.12769682199999</v>
      </c>
      <c r="D86" t="s">
        <v>173</v>
      </c>
      <c r="E86" s="11" cm="1">
        <f t="array" ref="E86">SUM(IF(J86:L86&lt;&gt;"",J86:L86*R86:T86,""))*627.51</f>
        <v>4.0187685053438198</v>
      </c>
      <c r="F86">
        <v>6.85001085678</v>
      </c>
      <c r="G86">
        <f t="shared" si="2"/>
        <v>-2.8312423514361802</v>
      </c>
      <c r="H86" s="12">
        <f t="shared" si="3"/>
        <v>2.8312423514361802</v>
      </c>
      <c r="I86" s="12"/>
      <c r="J86" s="57">
        <f>B25</f>
        <v>-39.809044413300001</v>
      </c>
      <c r="K86" s="57">
        <f>B14</f>
        <v>-78.515254531599993</v>
      </c>
      <c r="L86" s="57">
        <f>B20</f>
        <v>-118.317894635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-500.52053730699998</v>
      </c>
      <c r="D87" t="s">
        <v>174</v>
      </c>
      <c r="E87" s="11" cm="1">
        <f t="array" ref="E87">SUM(IF(J87:L87&lt;&gt;"",J87:L87*R87:T87,""))*627.51</f>
        <v>43.736368937822824</v>
      </c>
      <c r="F87">
        <v>32.970052483289997</v>
      </c>
      <c r="G87">
        <f t="shared" si="2"/>
        <v>10.766316454532827</v>
      </c>
      <c r="H87" s="12">
        <f t="shared" si="3"/>
        <v>10.766316454532827</v>
      </c>
      <c r="I87" s="12"/>
      <c r="J87" s="57">
        <f>B19</f>
        <v>-118.38759291700001</v>
      </c>
      <c r="K87" s="57">
        <f>B20</f>
        <v>-118.317894635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-155.40795181999999</v>
      </c>
      <c r="D88" t="s">
        <v>175</v>
      </c>
      <c r="E88" s="11" cm="1">
        <f t="array" ref="E88">SUM(IF(J88:L88&lt;&gt;"",J88:L88*R88:T88,""))*627.51</f>
        <v>51.394301366894595</v>
      </c>
      <c r="F88">
        <v>48.070076617289999</v>
      </c>
      <c r="G88">
        <f t="shared" si="2"/>
        <v>3.3242247496045962</v>
      </c>
      <c r="H88" s="12">
        <f t="shared" si="3"/>
        <v>3.3242247496045962</v>
      </c>
      <c r="I88" s="12"/>
      <c r="J88" s="57">
        <f>B51</f>
        <v>-93.313216535600006</v>
      </c>
      <c r="K88" s="57">
        <f>B52</f>
        <v>-93.231314571699997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-100.80477889700001</v>
      </c>
      <c r="D89" t="s">
        <v>176</v>
      </c>
      <c r="E89" s="11" cm="1">
        <f t="array" ref="E89">SUM(IF(J89:L89&lt;&gt;"",J89:L89*R89:T89,""))*627.51</f>
        <v>38.507787821644271</v>
      </c>
      <c r="F89">
        <v>32.820052492889999</v>
      </c>
      <c r="G89">
        <f t="shared" si="2"/>
        <v>5.6877353287542718</v>
      </c>
      <c r="H89" s="12">
        <f t="shared" si="3"/>
        <v>5.6877353287542718</v>
      </c>
      <c r="I89" s="12"/>
      <c r="J89" s="57">
        <f>B63</f>
        <v>-93.292680586299994</v>
      </c>
      <c r="K89" s="57">
        <f>B52</f>
        <v>-93.231314571699997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-115.454563366</v>
      </c>
    </row>
    <row r="91" spans="1:20" ht="18" x14ac:dyDescent="0.2">
      <c r="A91" s="43" t="s">
        <v>98</v>
      </c>
      <c r="B91" s="5">
        <v>-343.55605756400001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-76.142120322599993</v>
      </c>
      <c r="D92" t="s">
        <v>30</v>
      </c>
      <c r="E92" s="61">
        <f>INDEX($B$14:$B$99,MATCH(D92,$A$14:$A$99,0))</f>
        <v>-79.017959094999995</v>
      </c>
      <c r="G92">
        <v>4.2789999999999998E-3</v>
      </c>
      <c r="H92" s="11">
        <v>2.7862000000000001E-2</v>
      </c>
    </row>
    <row r="93" spans="1:20" x14ac:dyDescent="0.2">
      <c r="A93" s="43" t="s">
        <v>100</v>
      </c>
      <c r="B93" s="5">
        <v>-399.79600310500001</v>
      </c>
      <c r="D93" t="s">
        <v>34</v>
      </c>
      <c r="E93" s="61">
        <f t="shared" ref="E93:E125" si="4">INDEX($B$14:$B$99,MATCH(D93,$A$14:$A$99,0))</f>
        <v>-118.317894635</v>
      </c>
      <c r="G93">
        <v>3.6930000000000001E-3</v>
      </c>
      <c r="H93" s="11">
        <v>2.7184E-2</v>
      </c>
    </row>
    <row r="94" spans="1:20" x14ac:dyDescent="0.2">
      <c r="A94" s="43" t="s">
        <v>101</v>
      </c>
      <c r="B94" s="5">
        <v>-535.68667791500002</v>
      </c>
      <c r="D94" t="s">
        <v>27</v>
      </c>
      <c r="E94" s="61">
        <f t="shared" si="4"/>
        <v>-599.55440984500001</v>
      </c>
      <c r="G94">
        <v>4.3600000000000002E-3</v>
      </c>
      <c r="H94" s="11">
        <v>2.5808999999999999E-2</v>
      </c>
    </row>
    <row r="95" spans="1:20" x14ac:dyDescent="0.2">
      <c r="A95" s="43" t="s">
        <v>102</v>
      </c>
      <c r="B95" s="5">
        <v>-95.614791325799999</v>
      </c>
      <c r="D95" t="s">
        <v>43</v>
      </c>
      <c r="E95" s="61">
        <f t="shared" si="4"/>
        <v>-960.16758665099997</v>
      </c>
      <c r="G95">
        <v>3.2590000000000002E-3</v>
      </c>
      <c r="H95" s="11">
        <v>2.2364999999999999E-2</v>
      </c>
    </row>
    <row r="96" spans="1:20" x14ac:dyDescent="0.2">
      <c r="A96" s="43" t="s">
        <v>103</v>
      </c>
      <c r="B96" s="5">
        <v>-134.90417783699999</v>
      </c>
      <c r="D96" t="s">
        <v>52</v>
      </c>
      <c r="E96" s="61">
        <f t="shared" si="4"/>
        <v>-599.725915128</v>
      </c>
      <c r="G96">
        <v>3.3670000000000002E-3</v>
      </c>
      <c r="H96" s="11">
        <v>9.0760000000000007E-3</v>
      </c>
    </row>
    <row r="97" spans="1:8" x14ac:dyDescent="0.2">
      <c r="A97" s="43" t="s">
        <v>104</v>
      </c>
      <c r="B97" s="5">
        <v>-135.56392070800001</v>
      </c>
      <c r="D97" t="s">
        <v>54</v>
      </c>
      <c r="E97" s="61">
        <f t="shared" si="4"/>
        <v>-239.31007635500001</v>
      </c>
      <c r="G97">
        <v>6.2700000000000004E-3</v>
      </c>
      <c r="H97" s="11">
        <v>2.2362E-2</v>
      </c>
    </row>
    <row r="98" spans="1:8" x14ac:dyDescent="0.2">
      <c r="A98" s="43" t="s">
        <v>105</v>
      </c>
      <c r="B98" s="5">
        <v>-96.274323499499999</v>
      </c>
      <c r="D98" t="s">
        <v>59</v>
      </c>
      <c r="E98" s="61">
        <f t="shared" si="4"/>
        <v>-461.17829496600001</v>
      </c>
      <c r="G98">
        <v>1.704E-3</v>
      </c>
      <c r="H98" s="11">
        <v>9.8230000000000001E-3</v>
      </c>
    </row>
    <row r="99" spans="1:8" x14ac:dyDescent="0.2">
      <c r="A99" s="43" t="s">
        <v>106</v>
      </c>
      <c r="B99" s="5">
        <v>-195.067870951</v>
      </c>
      <c r="D99" t="s">
        <v>63</v>
      </c>
      <c r="E99" s="61">
        <f t="shared" si="4"/>
        <v>-93.231314571699997</v>
      </c>
      <c r="G99">
        <v>3.4091999999999997E-2</v>
      </c>
      <c r="H99" s="11">
        <v>3.7629999999999997E-2</v>
      </c>
    </row>
    <row r="100" spans="1:8" x14ac:dyDescent="0.2">
      <c r="D100" t="s">
        <v>65</v>
      </c>
      <c r="E100" s="61">
        <f t="shared" si="4"/>
        <v>-113.683133152</v>
      </c>
      <c r="G100">
        <v>2.8296999999999999E-2</v>
      </c>
      <c r="H100" s="11">
        <v>1.7578E-2</v>
      </c>
    </row>
    <row r="101" spans="1:8" x14ac:dyDescent="0.2">
      <c r="D101" t="s">
        <v>25</v>
      </c>
      <c r="E101" s="61">
        <f t="shared" si="4"/>
        <v>-199.803249061</v>
      </c>
      <c r="G101">
        <v>2.7881E-2</v>
      </c>
      <c r="H101" s="11">
        <v>4.2798999999999997E-2</v>
      </c>
    </row>
    <row r="102" spans="1:8" x14ac:dyDescent="0.2">
      <c r="D102" t="s">
        <v>66</v>
      </c>
      <c r="E102" s="61">
        <f t="shared" si="4"/>
        <v>-140.047325976</v>
      </c>
      <c r="G102">
        <v>4.6579999999999998E-3</v>
      </c>
      <c r="H102" s="11">
        <v>1.8471999999999999E-2</v>
      </c>
    </row>
    <row r="103" spans="1:8" x14ac:dyDescent="0.2">
      <c r="D103" t="s">
        <v>67</v>
      </c>
      <c r="E103" s="61">
        <f t="shared" si="4"/>
        <v>-100.76021616</v>
      </c>
      <c r="G103">
        <v>6.8989999999999998E-3</v>
      </c>
      <c r="H103" s="11">
        <v>2.2630999999999998E-2</v>
      </c>
    </row>
    <row r="104" spans="1:8" x14ac:dyDescent="0.2">
      <c r="D104" t="s">
        <v>71</v>
      </c>
      <c r="E104" s="61">
        <f t="shared" si="4"/>
        <v>-109.876111944</v>
      </c>
      <c r="G104">
        <v>2.9767999999999999E-2</v>
      </c>
      <c r="H104" s="11">
        <v>3.7204000000000001E-2</v>
      </c>
    </row>
    <row r="105" spans="1:8" x14ac:dyDescent="0.2">
      <c r="D105" t="s">
        <v>75</v>
      </c>
      <c r="E105" s="61">
        <f t="shared" si="4"/>
        <v>-215.27274964399999</v>
      </c>
      <c r="G105">
        <v>6.5839999999999996E-3</v>
      </c>
      <c r="H105" s="11">
        <v>2.6634000000000001E-2</v>
      </c>
    </row>
    <row r="106" spans="1:8" x14ac:dyDescent="0.2">
      <c r="D106" t="s">
        <v>80</v>
      </c>
      <c r="E106" s="61">
        <f t="shared" si="4"/>
        <v>-184.89855339900001</v>
      </c>
      <c r="G106">
        <v>2.6671E-2</v>
      </c>
      <c r="H106" s="11">
        <v>3.8276999999999999E-2</v>
      </c>
    </row>
    <row r="107" spans="1:8" x14ac:dyDescent="0.2">
      <c r="D107" t="s">
        <v>89</v>
      </c>
      <c r="E107" s="61">
        <f t="shared" si="4"/>
        <v>-461.20828961500001</v>
      </c>
      <c r="G107">
        <v>1.6587999999999999E-2</v>
      </c>
      <c r="H107" s="11">
        <v>3.1862000000000001E-2</v>
      </c>
    </row>
    <row r="108" spans="1:8" x14ac:dyDescent="0.2">
      <c r="D108" t="s">
        <v>23</v>
      </c>
      <c r="E108" s="61">
        <f t="shared" si="4"/>
        <v>-76.806206503699997</v>
      </c>
      <c r="G108">
        <v>9.8899999999999995E-3</v>
      </c>
      <c r="H108" s="11">
        <v>3.4513000000000002E-2</v>
      </c>
    </row>
    <row r="109" spans="1:8" x14ac:dyDescent="0.2">
      <c r="D109" t="s">
        <v>90</v>
      </c>
      <c r="E109" s="61">
        <f t="shared" si="4"/>
        <v>-40.959865003099999</v>
      </c>
      <c r="G109">
        <v>3.277E-3</v>
      </c>
      <c r="H109" s="11">
        <v>1.7791999999999999E-2</v>
      </c>
    </row>
    <row r="110" spans="1:8" x14ac:dyDescent="0.2">
      <c r="D110" t="s">
        <v>91</v>
      </c>
      <c r="E110" s="61">
        <f t="shared" si="4"/>
        <v>-116.117170438</v>
      </c>
      <c r="G110">
        <v>6.6950000000000004E-3</v>
      </c>
      <c r="H110" s="11">
        <v>3.2510999999999998E-2</v>
      </c>
    </row>
    <row r="111" spans="1:8" x14ac:dyDescent="0.2">
      <c r="D111" t="s">
        <v>92</v>
      </c>
      <c r="E111" s="61">
        <f t="shared" si="4"/>
        <v>-1.65506578332</v>
      </c>
      <c r="G111">
        <v>2.0560000000000001E-3</v>
      </c>
      <c r="H111" s="11">
        <v>9.5429999999999994E-3</v>
      </c>
    </row>
    <row r="112" spans="1:8" x14ac:dyDescent="0.2">
      <c r="D112" t="s">
        <v>93</v>
      </c>
      <c r="E112" s="61">
        <f t="shared" si="4"/>
        <v>-132.12769682199999</v>
      </c>
      <c r="G112">
        <v>8.1589999999999996E-3</v>
      </c>
      <c r="H112" s="11">
        <v>5.3078E-2</v>
      </c>
    </row>
    <row r="113" spans="4:8" x14ac:dyDescent="0.2">
      <c r="D113" t="s">
        <v>94</v>
      </c>
      <c r="E113" s="61">
        <f t="shared" si="4"/>
        <v>-500.52053730699998</v>
      </c>
      <c r="G113">
        <v>3.3730000000000001E-3</v>
      </c>
      <c r="H113" s="11">
        <v>1.8844E-2</v>
      </c>
    </row>
    <row r="114" spans="4:8" x14ac:dyDescent="0.2">
      <c r="D114" t="s">
        <v>95</v>
      </c>
      <c r="E114" s="61">
        <f t="shared" si="4"/>
        <v>-155.40795181999999</v>
      </c>
      <c r="G114">
        <v>5.47E-3</v>
      </c>
      <c r="H114" s="11">
        <v>3.5404999999999999E-2</v>
      </c>
    </row>
    <row r="115" spans="4:8" x14ac:dyDescent="0.2">
      <c r="D115" t="s">
        <v>96</v>
      </c>
      <c r="E115" s="61">
        <f t="shared" si="4"/>
        <v>-100.80477889700001</v>
      </c>
      <c r="G115">
        <v>1.1586000000000001E-2</v>
      </c>
      <c r="H115" s="11">
        <v>2.9777000000000001E-2</v>
      </c>
    </row>
    <row r="116" spans="4:8" x14ac:dyDescent="0.2">
      <c r="D116" t="s">
        <v>97</v>
      </c>
      <c r="E116" s="61">
        <f t="shared" si="4"/>
        <v>-115.454563366</v>
      </c>
      <c r="G116">
        <v>4.4060000000000002E-3</v>
      </c>
      <c r="H116" s="11">
        <v>2.7640000000000001E-2</v>
      </c>
    </row>
    <row r="117" spans="4:8" x14ac:dyDescent="0.2">
      <c r="D117" t="s">
        <v>98</v>
      </c>
      <c r="E117" s="61">
        <f t="shared" si="4"/>
        <v>-343.55605756400001</v>
      </c>
      <c r="G117">
        <v>4.0369999999999998E-3</v>
      </c>
      <c r="H117" s="11">
        <v>3.8968000000000003E-2</v>
      </c>
    </row>
    <row r="118" spans="4:8" x14ac:dyDescent="0.2">
      <c r="D118" t="s">
        <v>99</v>
      </c>
      <c r="E118" s="61">
        <f t="shared" si="4"/>
        <v>-76.142120322599993</v>
      </c>
      <c r="G118">
        <v>5.9179999999999996E-3</v>
      </c>
      <c r="H118" s="11">
        <v>1.5731999999999999E-2</v>
      </c>
    </row>
    <row r="119" spans="4:8" x14ac:dyDescent="0.2">
      <c r="D119" t="s">
        <v>100</v>
      </c>
      <c r="E119" s="61">
        <f t="shared" si="4"/>
        <v>-399.79600310500001</v>
      </c>
      <c r="G119">
        <v>4.7689999999999998E-3</v>
      </c>
      <c r="H119" s="11">
        <v>2.3931000000000001E-2</v>
      </c>
    </row>
    <row r="120" spans="4:8" x14ac:dyDescent="0.2">
      <c r="D120" t="s">
        <v>101</v>
      </c>
      <c r="E120" s="61">
        <f t="shared" si="4"/>
        <v>-535.68667791500002</v>
      </c>
      <c r="G120">
        <v>9.3970000000000008E-3</v>
      </c>
      <c r="H120" s="11">
        <v>4.0171999999999999E-2</v>
      </c>
    </row>
    <row r="121" spans="4:8" x14ac:dyDescent="0.2">
      <c r="D121" t="s">
        <v>102</v>
      </c>
      <c r="E121" s="61">
        <f t="shared" si="4"/>
        <v>-95.614791325799999</v>
      </c>
      <c r="G121">
        <v>4.8120000000000003E-3</v>
      </c>
      <c r="H121" s="11">
        <v>3.5993999999999998E-2</v>
      </c>
    </row>
    <row r="122" spans="4:8" x14ac:dyDescent="0.2">
      <c r="D122" t="s">
        <v>103</v>
      </c>
      <c r="E122" s="61">
        <f t="shared" si="4"/>
        <v>-134.90417783699999</v>
      </c>
      <c r="G122">
        <v>4.8659999999999997E-3</v>
      </c>
      <c r="H122" s="11">
        <v>3.3656999999999999E-2</v>
      </c>
    </row>
    <row r="123" spans="4:8" x14ac:dyDescent="0.2">
      <c r="D123" t="s">
        <v>104</v>
      </c>
      <c r="E123" s="61">
        <f t="shared" si="4"/>
        <v>-135.56392070800001</v>
      </c>
      <c r="G123">
        <v>4.5659999999999997E-3</v>
      </c>
      <c r="H123" s="11">
        <v>3.4791999999999997E-2</v>
      </c>
    </row>
    <row r="124" spans="4:8" x14ac:dyDescent="0.2">
      <c r="D124" t="s">
        <v>105</v>
      </c>
      <c r="E124" s="61">
        <f t="shared" si="4"/>
        <v>-96.274323499499999</v>
      </c>
      <c r="G124">
        <v>4.934E-3</v>
      </c>
      <c r="H124" s="11">
        <v>3.5684E-2</v>
      </c>
    </row>
    <row r="125" spans="4:8" x14ac:dyDescent="0.2">
      <c r="D125" t="s">
        <v>106</v>
      </c>
      <c r="E125" s="61">
        <f t="shared" si="4"/>
        <v>-195.067870951</v>
      </c>
      <c r="G125">
        <v>5.5690000000000002E-3</v>
      </c>
      <c r="H125" s="11">
        <v>2.1434000000000002E-2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60"/>
      <c r="F1005" s="60"/>
      <c r="G1005" s="60"/>
      <c r="H1005" s="60"/>
      <c r="I1005" s="60"/>
      <c r="J1005" s="60"/>
      <c r="K1005" s="31"/>
      <c r="L1005" s="60"/>
      <c r="M1005" s="60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072C-35D7-154B-ABBC-FFF72AF59069}">
  <dimension ref="A1:CA1039"/>
  <sheetViews>
    <sheetView zoomScale="92" zoomScaleNormal="150" workbookViewId="0">
      <pane ySplit="8" topLeftCell="A9" activePane="bottomLeft" state="frozen"/>
      <selection activeCell="C30" sqref="C30"/>
      <selection pane="bottomLeft" activeCell="A10" sqref="A10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59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6.85</v>
      </c>
      <c r="C5" s="48" cm="1">
        <f t="array" ref="C5">ROUND((AVERAGE(IF(ISNUMBER(G14:G89),G14:G89,""))),2)</f>
        <v>5.12</v>
      </c>
      <c r="D5" s="49" cm="1">
        <f t="array" ref="D5">ROUND((SQRT(AVERAGE(IF(ISNUMBER(G14:G89),G14:G89^2,"")))),2)</f>
        <v>8.75</v>
      </c>
      <c r="E5" s="48" cm="1">
        <f t="array" ref="E5">ROUND((MAX(IF(ISNUMBER(G14:G89),ABS(G14:G89),""))),2)</f>
        <v>22.43</v>
      </c>
      <c r="F5" s="49">
        <f t="array" ref="F5">ROUND((MIN(IF(ISNUMBER(G14:G89),ABS(G14:G89),""))),2)</f>
        <v>0.1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6.23</v>
      </c>
      <c r="C6" s="50" cm="1">
        <f t="array" ref="C6">ROUND((AVERAGE(IF(ISNUMBER(G14:G51),G14:G51,""))),2)</f>
        <v>5.36</v>
      </c>
      <c r="D6" s="51" cm="1">
        <f t="array" ref="D6">ROUND((SQRT(AVERAGE(IF(ISNUMBER(G14:G51),G14:G51^2,"")))),2)</f>
        <v>7.86</v>
      </c>
      <c r="E6" s="50" cm="1">
        <f t="array" ref="E6">ROUND((MAX(IF(ISNUMBER(G14:G51),ABS(G14:G51),""))),2)</f>
        <v>15.63</v>
      </c>
      <c r="F6" s="52">
        <f t="array" ref="F6">ROUND((MIN(IF(ISNUMBER(G14:G51),ABS(G14:G51),""))),2)</f>
        <v>0.1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7.47</v>
      </c>
      <c r="C7" s="53" cm="1">
        <f t="array" ref="C7">ROUND((AVERAGE(IF(ISNUMBER(G52:G89),G52:G89,""))),2)</f>
        <v>4.87</v>
      </c>
      <c r="D7" s="54" cm="1">
        <f t="array" ref="D7">ROUND((SQRT(AVERAGE(IF(ISNUMBER(G52:G89),G52:G89^2,"")))),2)</f>
        <v>9.57</v>
      </c>
      <c r="E7" s="53" cm="1">
        <f t="array" ref="E7">ROUND((MAX(IF(ISNUMBER(G52:G89),ABS(G52:G89),""))),2)</f>
        <v>22.43</v>
      </c>
      <c r="F7" s="55">
        <f t="array" ref="F7">ROUND((MIN(IF(ISNUMBER(G52:G89),ABS(G52:G89),""))),2)</f>
        <v>0.57999999999999996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202</v>
      </c>
      <c r="C10" s="26">
        <f>B5</f>
        <v>6.85</v>
      </c>
      <c r="D10" s="26">
        <f>H14</f>
        <v>0.55259632883750331</v>
      </c>
      <c r="E10" s="26">
        <f>H23</f>
        <v>1.0126918553685602</v>
      </c>
      <c r="F10" s="26">
        <f>H24</f>
        <v>15.454592070652984</v>
      </c>
      <c r="G10" s="12">
        <f>H25</f>
        <v>7.9238027684723882</v>
      </c>
      <c r="H10" s="26">
        <f>H26</f>
        <v>0.10167902208454138</v>
      </c>
      <c r="I10" s="26"/>
      <c r="J10" s="26">
        <f>H27</f>
        <v>8.9435827609145981</v>
      </c>
      <c r="K10" s="26">
        <f>H28</f>
        <v>12.149915261567381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59"/>
      <c r="I11" s="59"/>
      <c r="J11" s="59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-78.522644768999996</v>
      </c>
      <c r="D14" t="s">
        <v>107</v>
      </c>
      <c r="E14" s="11" cm="1">
        <f t="array" ref="E14">SUM(IF(J14:L14&lt;&gt;"",J14:L14*R14:T14,""))*627.51</f>
        <v>5.1474127190124968</v>
      </c>
      <c r="F14">
        <v>5.7000090478500001</v>
      </c>
      <c r="G14">
        <f t="shared" ref="G14:G83" si="0">E14-F14</f>
        <v>-0.55259632883750331</v>
      </c>
      <c r="H14" s="12">
        <f>ABS(G14)</f>
        <v>0.55259632883750331</v>
      </c>
      <c r="I14" s="56"/>
      <c r="J14" s="57">
        <f>B68</f>
        <v>-0.50347989443399999</v>
      </c>
      <c r="K14" s="57">
        <f>B50</f>
        <v>-460.72960797299999</v>
      </c>
      <c r="L14" s="57">
        <f>B81</f>
        <v>-461.22488494999999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-79.110538582800004</v>
      </c>
      <c r="D15" t="s">
        <v>118</v>
      </c>
      <c r="E15" s="11" cm="1">
        <f t="array" ref="E15">SUM(IF(J15:L15&lt;&gt;"",J15:L15*R15:T15,""))*627.51</f>
        <v>12.085860929559733</v>
      </c>
      <c r="F15">
        <v>7.8600126746700001</v>
      </c>
      <c r="G15">
        <f t="shared" si="0"/>
        <v>4.2258482548897325</v>
      </c>
      <c r="H15" s="12">
        <f t="shared" ref="H15:H84" si="1">ABS(G15)</f>
        <v>4.2258482548897325</v>
      </c>
      <c r="I15" s="12"/>
      <c r="J15" s="57">
        <f>B45</f>
        <v>-1.1690187782100001</v>
      </c>
      <c r="K15" s="57">
        <f>B34</f>
        <v>-460.07512620099999</v>
      </c>
      <c r="L15" s="57">
        <f>B81</f>
        <v>-461.22488494999999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-79.026472607499997</v>
      </c>
      <c r="D16" t="s">
        <v>129</v>
      </c>
      <c r="E16" s="11" cm="1">
        <f t="array" ref="E16">SUM(IF(J16:L16&lt;&gt;"",J16:L16*R16:T16,""))*627.51</f>
        <v>13.896170866424475</v>
      </c>
      <c r="F16">
        <v>4.9000078440300001</v>
      </c>
      <c r="G16">
        <f t="shared" si="0"/>
        <v>8.9961630223944749</v>
      </c>
      <c r="H16" s="12">
        <f t="shared" si="1"/>
        <v>8.9961630223944749</v>
      </c>
      <c r="I16" s="12"/>
      <c r="J16" s="57">
        <f>B78</f>
        <v>-75.661337339300005</v>
      </c>
      <c r="K16" s="57">
        <f>B45</f>
        <v>-1.1690187782100001</v>
      </c>
      <c r="L16" s="57">
        <f>B82</f>
        <v>-76.808211178199997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-79.110538415700006</v>
      </c>
      <c r="D17" t="s">
        <v>139</v>
      </c>
      <c r="E17" s="11" cm="1">
        <f t="array" ref="E17">SUM(IF(J17:L17&lt;&gt;"",J17:L17*R17:T17,""))*627.51</f>
        <v>20.465188156840586</v>
      </c>
      <c r="F17">
        <v>21.200033783759999</v>
      </c>
      <c r="G17">
        <f t="shared" si="0"/>
        <v>-0.73484562691941235</v>
      </c>
      <c r="H17" s="12">
        <f t="shared" si="1"/>
        <v>0.73484562691941235</v>
      </c>
      <c r="I17" s="12"/>
      <c r="J17" s="57">
        <f>B46</f>
        <v>-76.337344609699997</v>
      </c>
      <c r="K17" s="57">
        <f>B68</f>
        <v>-0.50347989443399999</v>
      </c>
      <c r="L17" s="57">
        <f>B82</f>
        <v>-76.808211178199997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-79.781904729900006</v>
      </c>
      <c r="D18" t="s">
        <v>140</v>
      </c>
      <c r="E18" s="11" cm="1">
        <f t="array" ref="E18">SUM(IF(J18:L18&lt;&gt;"",J18:L18*R18:T18,""))*627.51</f>
        <v>11.661826569157611</v>
      </c>
      <c r="F18">
        <v>12.10001930592</v>
      </c>
      <c r="G18">
        <f t="shared" si="0"/>
        <v>-0.43819273676238879</v>
      </c>
      <c r="H18" s="12">
        <f t="shared" si="1"/>
        <v>0.43819273676238879</v>
      </c>
      <c r="I18" s="12"/>
      <c r="J18" s="57">
        <f>B27</f>
        <v>-39.8145466287</v>
      </c>
      <c r="K18" s="57">
        <f>B45</f>
        <v>-1.1690187782100001</v>
      </c>
      <c r="L18" s="57">
        <f>B83</f>
        <v>-40.964981118899999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-118.401985638</v>
      </c>
      <c r="D19" t="s">
        <v>141</v>
      </c>
      <c r="E19" s="11" cm="1">
        <f t="array" ref="E19">SUM(IF(J19:L19&lt;&gt;"",J19:L19*R19:T19,""))*627.51</f>
        <v>18.925291167045973</v>
      </c>
      <c r="F19">
        <v>15.3000241212</v>
      </c>
      <c r="G19">
        <f t="shared" si="0"/>
        <v>3.6252670458459733</v>
      </c>
      <c r="H19" s="12">
        <f t="shared" si="1"/>
        <v>3.6252670458459733</v>
      </c>
      <c r="I19" s="12"/>
      <c r="J19" s="57">
        <f>B28</f>
        <v>-40.491660570400001</v>
      </c>
      <c r="K19" s="57">
        <f>B68</f>
        <v>-0.50347989443399999</v>
      </c>
      <c r="L19" s="57">
        <f>B83</f>
        <v>-40.964981118899999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-118.331061883</v>
      </c>
      <c r="D20" t="s">
        <v>142</v>
      </c>
      <c r="E20" s="11" cm="1">
        <f t="array" ref="E20">SUM(IF(J20:L20&lt;&gt;"",J20:L20*R20:T20,""))*627.51</f>
        <v>18.655410891902736</v>
      </c>
      <c r="F20">
        <v>6.50001025167</v>
      </c>
      <c r="G20">
        <f t="shared" si="0"/>
        <v>12.155400640232736</v>
      </c>
      <c r="H20" s="12">
        <f t="shared" si="1"/>
        <v>12.155400640232736</v>
      </c>
      <c r="I20" s="12"/>
      <c r="J20" s="57">
        <f>B78</f>
        <v>-75.661337339300005</v>
      </c>
      <c r="K20" s="57">
        <f>B28</f>
        <v>-40.491660570400001</v>
      </c>
      <c r="L20" s="57">
        <f>B84</f>
        <v>-116.123268645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-195.15912731099999</v>
      </c>
      <c r="D21" t="s">
        <v>143</v>
      </c>
      <c r="E21" s="11" cm="1">
        <f t="array" ref="E21">SUM(IF(J21:L21&lt;&gt;"",J21:L21*R21:T21,""))*627.51</f>
        <v>17.960963584434946</v>
      </c>
      <c r="F21">
        <v>19.60003137612</v>
      </c>
      <c r="G21">
        <f t="shared" si="0"/>
        <v>-1.6390677916850542</v>
      </c>
      <c r="H21" s="12">
        <f t="shared" si="1"/>
        <v>1.6390677916850542</v>
      </c>
      <c r="I21" s="12"/>
      <c r="J21" s="57">
        <f>B46</f>
        <v>-76.337344609699997</v>
      </c>
      <c r="K21" s="57">
        <f>B27</f>
        <v>-39.8145466287</v>
      </c>
      <c r="L21" s="57">
        <f>B84</f>
        <v>-116.123268645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-500.01698459900001</v>
      </c>
      <c r="D22" t="s">
        <v>144</v>
      </c>
      <c r="E22" s="11" cm="1">
        <f t="array" ref="E22">SUM(IF(J22:L22&lt;&gt;"",J22:L22*R22:T22,""))*627.51</f>
        <v>10.612706928718561</v>
      </c>
      <c r="F22">
        <v>9.6000150733500007</v>
      </c>
      <c r="G22">
        <f t="shared" si="0"/>
        <v>1.0126918553685602</v>
      </c>
      <c r="H22" s="12">
        <f t="shared" si="1"/>
        <v>1.0126918553685602</v>
      </c>
      <c r="I22" s="12"/>
      <c r="J22" s="57">
        <f>B68</f>
        <v>-0.50347989443399999</v>
      </c>
      <c r="K22" s="57">
        <f>B45</f>
        <v>-1.1690187782100001</v>
      </c>
      <c r="L22" s="57">
        <f>B85</f>
        <v>-1.6555862617999999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-139.62060625199999</v>
      </c>
      <c r="D23" t="s">
        <v>108</v>
      </c>
      <c r="E23" s="11" cm="1">
        <f t="array" ref="E23">SUM(IF(J23:L23&lt;&gt;"",J23:L23*R23:T23,""))*627.51</f>
        <v>10.612706928718561</v>
      </c>
      <c r="F23">
        <v>9.6000150733500007</v>
      </c>
      <c r="G23">
        <f t="shared" si="0"/>
        <v>1.0126918553685602</v>
      </c>
      <c r="H23" s="12">
        <f t="shared" si="1"/>
        <v>1.0126918553685602</v>
      </c>
      <c r="I23" s="12"/>
      <c r="J23" s="57">
        <f>B68</f>
        <v>-0.50347989443399999</v>
      </c>
      <c r="K23" s="57">
        <f>B45</f>
        <v>-1.1690187782100001</v>
      </c>
      <c r="L23" s="57">
        <f>B85</f>
        <v>-1.6555862617999999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-599.57377907800003</v>
      </c>
      <c r="D24" t="s">
        <v>109</v>
      </c>
      <c r="E24" s="11" cm="1">
        <f t="array" ref="E24">SUM(IF(J24:L24&lt;&gt;"",J24:L24*R24:T24,""))*627.51</f>
        <v>18.454596898732984</v>
      </c>
      <c r="F24">
        <v>3.0000048280800002</v>
      </c>
      <c r="G24">
        <f t="shared" si="0"/>
        <v>15.454592070652984</v>
      </c>
      <c r="H24" s="12">
        <f t="shared" si="1"/>
        <v>15.454592070652984</v>
      </c>
      <c r="I24" s="12"/>
      <c r="J24" s="57">
        <f>B78</f>
        <v>-75.661337339300005</v>
      </c>
      <c r="K24" s="57">
        <f>B74</f>
        <v>-56.4986819772</v>
      </c>
      <c r="L24" s="57">
        <f>B86</f>
        <v>-132.130610069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-39.8145466287</v>
      </c>
      <c r="D25" t="s">
        <v>110</v>
      </c>
      <c r="E25" s="11" cm="1">
        <f t="array" ref="E25">SUM(IF(J25:L25&lt;&gt;"",J25:L25*R25:T25,""))*627.51</f>
        <v>20.623823291012389</v>
      </c>
      <c r="F25">
        <v>12.700020522540001</v>
      </c>
      <c r="G25">
        <f t="shared" si="0"/>
        <v>7.9238027684723882</v>
      </c>
      <c r="H25" s="12">
        <f t="shared" si="1"/>
        <v>7.9238027684723882</v>
      </c>
      <c r="I25" s="12"/>
      <c r="J25" s="57">
        <f>B46</f>
        <v>-76.337344609699997</v>
      </c>
      <c r="K25" s="57">
        <f>B73</f>
        <v>-55.826131586199999</v>
      </c>
      <c r="L25" s="57">
        <f>B86</f>
        <v>-132.130610069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-115.61405965900001</v>
      </c>
      <c r="D26" t="s">
        <v>111</v>
      </c>
      <c r="E26" s="11" cm="1">
        <f t="array" ref="E26">SUM(IF(J26:L26&lt;&gt;"",J26:L26*R26:T26,""))*627.51</f>
        <v>1.8016814233245413</v>
      </c>
      <c r="F26">
        <v>1.7000024012399999</v>
      </c>
      <c r="G26">
        <f t="shared" si="0"/>
        <v>0.10167902208454138</v>
      </c>
      <c r="H26" s="12">
        <f t="shared" si="1"/>
        <v>0.10167902208454138</v>
      </c>
      <c r="I26" s="12"/>
      <c r="J26" s="57">
        <f>B50</f>
        <v>-460.72960797299999</v>
      </c>
      <c r="K26" s="57">
        <f>B27</f>
        <v>-39.8145466287</v>
      </c>
      <c r="L26" s="57">
        <f>B87</f>
        <v>-500.54128344200001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-39.8145466287</v>
      </c>
      <c r="D27" t="s">
        <v>112</v>
      </c>
      <c r="E27" s="11" cm="1">
        <f t="array" ref="E27">SUM(IF(J27:L27&lt;&gt;"",J27:L27*R27:T27,""))*627.51</f>
        <v>16.003594231764598</v>
      </c>
      <c r="F27">
        <v>7.0600114708500001</v>
      </c>
      <c r="G27">
        <f t="shared" si="0"/>
        <v>8.9435827609145981</v>
      </c>
      <c r="H27" s="12">
        <f t="shared" si="1"/>
        <v>8.9435827609145981</v>
      </c>
      <c r="I27" s="12"/>
      <c r="J27" s="57">
        <f>B34</f>
        <v>-460.07512620099999</v>
      </c>
      <c r="K27" s="57">
        <f>B28</f>
        <v>-40.491660570400001</v>
      </c>
      <c r="L27" s="57">
        <f>B87</f>
        <v>-500.54128344200001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-40.491660570400001</v>
      </c>
      <c r="D28" t="s">
        <v>113</v>
      </c>
      <c r="E28" s="11" cm="1">
        <f t="array" ref="E28">SUM(IF(J28:L28&lt;&gt;"",J28:L28*R28:T28,""))*627.51</f>
        <v>15.349920076847381</v>
      </c>
      <c r="F28">
        <v>3.2000048152799998</v>
      </c>
      <c r="G28">
        <f t="shared" si="0"/>
        <v>12.149915261567381</v>
      </c>
      <c r="H28" s="12">
        <f t="shared" si="1"/>
        <v>12.149915261567381</v>
      </c>
      <c r="I28" s="12"/>
      <c r="J28" s="57">
        <f>B78</f>
        <v>-75.661337339300005</v>
      </c>
      <c r="K28" s="57">
        <f>B18</f>
        <v>-79.781904729900006</v>
      </c>
      <c r="L28" s="57">
        <f>B88</f>
        <v>-155.418780435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-460.19506695500002</v>
      </c>
      <c r="D29" t="s">
        <v>114</v>
      </c>
      <c r="E29" s="11" cm="1">
        <f t="array" ref="E29">SUM(IF(J29:L29&lt;&gt;"",J29:L29*R29:T29,""))*627.51</f>
        <v>18.262166501913452</v>
      </c>
      <c r="F29">
        <v>19.900031984430001</v>
      </c>
      <c r="G29">
        <f t="shared" si="0"/>
        <v>-1.6378654825165491</v>
      </c>
      <c r="H29" s="12">
        <f t="shared" si="1"/>
        <v>1.6378654825165491</v>
      </c>
      <c r="I29" s="12"/>
      <c r="J29" s="57">
        <f>B46</f>
        <v>-76.337344609699997</v>
      </c>
      <c r="K29" s="57">
        <f>B17</f>
        <v>-79.110538415700006</v>
      </c>
      <c r="L29" s="57">
        <f>B88</f>
        <v>-155.418780435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-960.23010798200005</v>
      </c>
      <c r="D30" t="s">
        <v>115</v>
      </c>
      <c r="E30" s="11" cm="1">
        <f t="array" ref="E30">SUM(IF(J30:L30&lt;&gt;"",J30:L30*R30:T30,""))*627.51</f>
        <v>8.4289097956411556</v>
      </c>
      <c r="F30">
        <v>1.4200024191599998</v>
      </c>
      <c r="G30">
        <f t="shared" si="0"/>
        <v>7.0089073764811562</v>
      </c>
      <c r="H30" s="12">
        <f t="shared" si="1"/>
        <v>7.0089073764811562</v>
      </c>
      <c r="I30" s="12"/>
      <c r="J30" s="57">
        <f>B44</f>
        <v>-99.653038396300005</v>
      </c>
      <c r="K30" s="57">
        <f>B45</f>
        <v>-1.1690187782100001</v>
      </c>
      <c r="L30" s="57">
        <f>B89</f>
        <v>-100.80862486300001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-960.20487846499998</v>
      </c>
      <c r="D31" t="s">
        <v>116</v>
      </c>
      <c r="E31" s="11" cm="1">
        <f t="array" ref="E31">SUM(IF(J31:L31&lt;&gt;"",J31:L31*R31:T31,""))*627.51</f>
        <v>21.904052585331957</v>
      </c>
      <c r="F31">
        <v>33.40005308328</v>
      </c>
      <c r="G31">
        <f t="shared" si="0"/>
        <v>-11.496000497948042</v>
      </c>
      <c r="H31" s="12">
        <f t="shared" si="1"/>
        <v>11.496000497948042</v>
      </c>
      <c r="I31" s="12"/>
      <c r="J31" s="57">
        <f>B59</f>
        <v>-100.340051269</v>
      </c>
      <c r="K31" s="57">
        <f>B68</f>
        <v>-0.50347989443399999</v>
      </c>
      <c r="L31" s="57">
        <f>B89</f>
        <v>-100.80862486300001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-559.77669008600003</v>
      </c>
      <c r="D32" t="s">
        <v>117</v>
      </c>
      <c r="E32" s="11" cm="1">
        <f t="array" ref="E32">SUM(IF(J32:L32&lt;&gt;"",J32:L32*R32:T32,""))*627.51</f>
        <v>28.057749584824972</v>
      </c>
      <c r="F32">
        <v>13.470021728279999</v>
      </c>
      <c r="G32">
        <f t="shared" si="0"/>
        <v>14.587727856544973</v>
      </c>
      <c r="H32" s="12">
        <f t="shared" si="1"/>
        <v>14.587727856544973</v>
      </c>
      <c r="I32" s="12"/>
      <c r="J32" s="57">
        <f>B75</f>
        <v>-75.014566457200004</v>
      </c>
      <c r="K32" s="57">
        <f>B28</f>
        <v>-40.491660570400001</v>
      </c>
      <c r="L32" s="57">
        <f>B90</f>
        <v>-115.46151419500001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-460.07512620099999</v>
      </c>
      <c r="D33" t="s">
        <v>119</v>
      </c>
      <c r="E33" s="11" cm="1">
        <f t="array" ref="E33">SUM(IF(J33:L33&lt;&gt;"",J33:L33*R33:T33,""))*627.51</f>
        <v>9.017176255229078</v>
      </c>
      <c r="F33">
        <v>7.9000126721099999</v>
      </c>
      <c r="G33">
        <f t="shared" si="0"/>
        <v>1.117163583119078</v>
      </c>
      <c r="H33" s="12">
        <f t="shared" si="1"/>
        <v>1.117163583119078</v>
      </c>
      <c r="I33" s="12"/>
      <c r="J33" s="57">
        <f>B78</f>
        <v>-75.661337339300005</v>
      </c>
      <c r="K33" s="57">
        <f>B27</f>
        <v>-39.8145466287</v>
      </c>
      <c r="L33" s="57">
        <f>B90</f>
        <v>-115.46151419500001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-460.07512620099999</v>
      </c>
      <c r="D34" t="s">
        <v>120</v>
      </c>
      <c r="E34" s="11" cm="1">
        <f t="array" ref="E34">SUM(IF(J34:L34&lt;&gt;"",J34:L34*R34:T34,""))*627.51</f>
        <v>5.0117092889570234</v>
      </c>
      <c r="F34">
        <v>3.1000048216799998</v>
      </c>
      <c r="G34">
        <f t="shared" si="0"/>
        <v>1.9117044672770236</v>
      </c>
      <c r="H34" s="12">
        <f t="shared" si="1"/>
        <v>1.9117044672770236</v>
      </c>
      <c r="I34" s="12"/>
      <c r="J34" s="57">
        <f>B68</f>
        <v>-0.50347989443399999</v>
      </c>
      <c r="K34" s="57">
        <f>B80</f>
        <v>-343.075652999</v>
      </c>
      <c r="L34" s="57">
        <f>B91</f>
        <v>-343.57114623299998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-113.187910849</v>
      </c>
      <c r="D35" t="s">
        <v>121</v>
      </c>
      <c r="E35" s="11" cm="1">
        <f t="array" ref="E35">SUM(IF(J35:L35&lt;&gt;"",J35:L35*R35:T35,""))*627.51</f>
        <v>23.795720872901033</v>
      </c>
      <c r="F35">
        <v>23.200036793310002</v>
      </c>
      <c r="G35">
        <f t="shared" si="0"/>
        <v>0.59568407959103098</v>
      </c>
      <c r="H35" s="12">
        <f t="shared" si="1"/>
        <v>0.59568407959103098</v>
      </c>
      <c r="I35" s="12"/>
      <c r="J35" s="57">
        <f>B45</f>
        <v>-1.1690187782100001</v>
      </c>
      <c r="K35" s="57">
        <f>B79</f>
        <v>-342.44004831799998</v>
      </c>
      <c r="L35" s="57">
        <f>B91</f>
        <v>-343.57114623299998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-99.689328083600003</v>
      </c>
      <c r="D36" t="s">
        <v>122</v>
      </c>
      <c r="E36" s="11" cm="1">
        <f t="array" ref="E36">SUM(IF(J36:L36&lt;&gt;"",J36:L36*R36:T36,""))*627.51</f>
        <v>12.631597167226319</v>
      </c>
      <c r="F36">
        <v>10.50001689828</v>
      </c>
      <c r="G36">
        <f t="shared" si="0"/>
        <v>2.131580268946319</v>
      </c>
      <c r="H36" s="12">
        <f t="shared" si="1"/>
        <v>2.131580268946319</v>
      </c>
      <c r="I36" s="12"/>
      <c r="J36" s="57">
        <f>B68</f>
        <v>-0.50347989443399999</v>
      </c>
      <c r="K36" s="57">
        <f>B78</f>
        <v>-75.661337339300005</v>
      </c>
      <c r="L36" s="57">
        <f>B92</f>
        <v>-76.144687519200005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-199.293075082</v>
      </c>
      <c r="D37" t="s">
        <v>123</v>
      </c>
      <c r="E37" s="11" cm="1">
        <f t="array" ref="E37">SUM(IF(J37:L37&lt;&gt;"",J37:L37*R37:T37,""))*627.51</f>
        <v>24.408705898938312</v>
      </c>
      <c r="F37">
        <v>12.87002051166</v>
      </c>
      <c r="G37">
        <f t="shared" si="0"/>
        <v>11.538685387278312</v>
      </c>
      <c r="H37" s="12">
        <f t="shared" si="1"/>
        <v>11.538685387278312</v>
      </c>
      <c r="I37" s="12"/>
      <c r="J37" s="57">
        <f>B45</f>
        <v>-1.1690187782100001</v>
      </c>
      <c r="K37" s="57">
        <f>B75</f>
        <v>-75.014566457200004</v>
      </c>
      <c r="L37" s="57">
        <f>B92</f>
        <v>-76.144687519200005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-599.74600955599999</v>
      </c>
      <c r="D38" t="s">
        <v>124</v>
      </c>
      <c r="E38" s="11" cm="1">
        <f t="array" ref="E38">SUM(IF(J38:L38&lt;&gt;"",J38:L38*R38:T38,""))*627.51</f>
        <v>6.2100764311238246</v>
      </c>
      <c r="F38">
        <v>3.5000054235899998</v>
      </c>
      <c r="G38">
        <f t="shared" si="0"/>
        <v>2.7100710075338248</v>
      </c>
      <c r="H38" s="12">
        <f t="shared" si="1"/>
        <v>2.7100710075338248</v>
      </c>
      <c r="I38" s="12"/>
      <c r="J38" s="57">
        <f>B68</f>
        <v>-0.50347989443399999</v>
      </c>
      <c r="K38" s="57">
        <f>B47</f>
        <v>-399.31751360099997</v>
      </c>
      <c r="L38" s="57">
        <f>B93</f>
        <v>-399.81109711699997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-599.83156037799995</v>
      </c>
      <c r="D39" t="s">
        <v>125</v>
      </c>
      <c r="E39" s="11" cm="1">
        <f t="array" ref="E39">SUM(IF(J39:L39&lt;&gt;"",J39:L39*R39:T39,""))*627.51</f>
        <v>20.288779581293802</v>
      </c>
      <c r="F39">
        <v>16.760026537800002</v>
      </c>
      <c r="G39">
        <f t="shared" si="0"/>
        <v>3.5287530434938006</v>
      </c>
      <c r="H39" s="12">
        <f t="shared" si="1"/>
        <v>3.5287530434938006</v>
      </c>
      <c r="I39" s="12"/>
      <c r="J39" s="57">
        <f>B45</f>
        <v>-1.1690187782100001</v>
      </c>
      <c r="K39" s="57">
        <f>B67</f>
        <v>-398.67441054</v>
      </c>
      <c r="L39" s="57">
        <f>B93</f>
        <v>-399.81109711699997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-599.74893083100005</v>
      </c>
      <c r="D40" t="s">
        <v>126</v>
      </c>
      <c r="E40" s="11" cm="1">
        <f t="array" ref="E40">SUM(IF(J40:L40&lt;&gt;"",J40:L40*R40:T40,""))*627.51</f>
        <v>25.202649742448983</v>
      </c>
      <c r="F40">
        <v>9.5700150752699997</v>
      </c>
      <c r="G40">
        <f t="shared" si="0"/>
        <v>15.632634667178984</v>
      </c>
      <c r="H40" s="12">
        <f t="shared" si="1"/>
        <v>15.632634667178984</v>
      </c>
      <c r="I40" s="12"/>
      <c r="J40" s="57">
        <f>B75</f>
        <v>-75.014566457200004</v>
      </c>
      <c r="K40" s="57">
        <f>B50</f>
        <v>-460.72960797299999</v>
      </c>
      <c r="L40" s="57">
        <f>B94</f>
        <v>-535.70401148500002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-239.344790152</v>
      </c>
      <c r="D41" t="s">
        <v>127</v>
      </c>
      <c r="E41" s="11" cm="1">
        <f t="array" ref="E41">SUM(IF(J41:L41&lt;&gt;"",J41:L41*R41:T41,""))*627.51</f>
        <v>20.363989221257476</v>
      </c>
      <c r="F41">
        <v>9.36001508871</v>
      </c>
      <c r="G41">
        <f t="shared" si="0"/>
        <v>11.003974132547476</v>
      </c>
      <c r="H41" s="12">
        <f t="shared" si="1"/>
        <v>11.003974132547476</v>
      </c>
      <c r="I41" s="12"/>
      <c r="J41" s="57">
        <f>B78</f>
        <v>-75.661337339300005</v>
      </c>
      <c r="K41" s="57">
        <f>B34</f>
        <v>-460.07512620099999</v>
      </c>
      <c r="L41" s="57">
        <f>B94</f>
        <v>-535.70401148500002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-239.318923076</v>
      </c>
      <c r="D42" t="s">
        <v>128</v>
      </c>
      <c r="E42" s="11" cm="1">
        <f t="array" ref="E42">SUM(IF(J42:L42&lt;&gt;"",J42:L42*R42:T42,""))*627.51</f>
        <v>11.603600349228916</v>
      </c>
      <c r="F42">
        <v>8.0000126657100008</v>
      </c>
      <c r="G42">
        <f t="shared" si="0"/>
        <v>3.6035876835189153</v>
      </c>
      <c r="H42" s="12">
        <f t="shared" si="1"/>
        <v>3.6035876835189153</v>
      </c>
      <c r="I42" s="12"/>
      <c r="J42" s="57">
        <f>B73</f>
        <v>-55.826131586199999</v>
      </c>
      <c r="K42" s="57">
        <f>B27</f>
        <v>-39.8145466287</v>
      </c>
      <c r="L42" s="57">
        <f>B95</f>
        <v>-95.622186716200005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-99.653038396300005</v>
      </c>
      <c r="D43" t="s">
        <v>130</v>
      </c>
      <c r="E43" s="11" cm="1">
        <f t="array" ref="E43">SUM(IF(J43:L43&lt;&gt;"",J43:L43*R43:T43,""))*627.51</f>
        <v>31.591696836062127</v>
      </c>
      <c r="F43">
        <v>22.400035589489999</v>
      </c>
      <c r="G43">
        <f t="shared" si="0"/>
        <v>9.1916612465721279</v>
      </c>
      <c r="H43" s="12">
        <f t="shared" si="1"/>
        <v>9.1916612465721279</v>
      </c>
      <c r="I43" s="12"/>
      <c r="J43" s="57">
        <f>B72</f>
        <v>-55.180870677100003</v>
      </c>
      <c r="K43" s="57">
        <f>B28</f>
        <v>-40.491660570400001</v>
      </c>
      <c r="L43" s="57">
        <f>B95</f>
        <v>-95.622186716200005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-99.653038396300005</v>
      </c>
      <c r="D44" t="s">
        <v>131</v>
      </c>
      <c r="E44" s="11" cm="1">
        <f t="array" ref="E44">SUM(IF(J44:L44&lt;&gt;"",J44:L44*R44:T44,""))*627.51</f>
        <v>12.936919917519145</v>
      </c>
      <c r="F44">
        <v>7.5000120702000004</v>
      </c>
      <c r="G44">
        <f t="shared" si="0"/>
        <v>5.4369078473191443</v>
      </c>
      <c r="H44" s="12">
        <f t="shared" si="1"/>
        <v>5.4369078473191443</v>
      </c>
      <c r="I44" s="12"/>
      <c r="J44" s="57">
        <f>B73</f>
        <v>-55.826131586199999</v>
      </c>
      <c r="K44" s="57">
        <f>B17</f>
        <v>-79.110538415700006</v>
      </c>
      <c r="L44" s="57">
        <f>B96</f>
        <v>-134.91605372500001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-1.1690187782100001</v>
      </c>
      <c r="D45" t="s">
        <v>132</v>
      </c>
      <c r="E45" s="11" cm="1">
        <f t="array" ref="E45">SUM(IF(J45:L45&lt;&gt;"",J45:L45*R45:T45,""))*627.51</f>
        <v>29.318322671818493</v>
      </c>
      <c r="F45">
        <v>18.300028949280001</v>
      </c>
      <c r="G45">
        <f t="shared" si="0"/>
        <v>11.018293722538491</v>
      </c>
      <c r="H45" s="12">
        <f t="shared" si="1"/>
        <v>11.018293722538491</v>
      </c>
      <c r="I45" s="12"/>
      <c r="J45" s="57">
        <f>B72</f>
        <v>-55.180870677100003</v>
      </c>
      <c r="K45" s="57">
        <f>B18</f>
        <v>-79.781904729900006</v>
      </c>
      <c r="L45" s="57">
        <f>B96</f>
        <v>-134.91605372500001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-76.337344609699997</v>
      </c>
      <c r="D46" t="s">
        <v>133</v>
      </c>
      <c r="E46" s="11" cm="1">
        <f t="array" ref="E46">SUM(IF(J46:L46&lt;&gt;"",J46:L46*R46:T46,""))*627.51</f>
        <v>20.418811506947094</v>
      </c>
      <c r="F46">
        <v>10.400016277170002</v>
      </c>
      <c r="G46">
        <f t="shared" si="0"/>
        <v>10.018795229777092</v>
      </c>
      <c r="H46" s="12">
        <f t="shared" si="1"/>
        <v>10.018795229777092</v>
      </c>
      <c r="I46" s="12"/>
      <c r="J46" s="57">
        <f>B18</f>
        <v>-79.781904729900006</v>
      </c>
      <c r="K46" s="57">
        <f>B73</f>
        <v>-55.826131586199999</v>
      </c>
      <c r="L46" s="57">
        <f>B97</f>
        <v>-135.575496896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-399.31751360099997</v>
      </c>
      <c r="D47" t="s">
        <v>134</v>
      </c>
      <c r="E47" s="11" cm="1">
        <f t="array" ref="E47">SUM(IF(J47:L47&lt;&gt;"",J47:L47*R47:T47,""))*627.51</f>
        <v>21.161831539715923</v>
      </c>
      <c r="F47">
        <v>17.400027751859998</v>
      </c>
      <c r="G47">
        <f t="shared" si="0"/>
        <v>3.761803787855925</v>
      </c>
      <c r="H47" s="12">
        <f t="shared" si="1"/>
        <v>3.761803787855925</v>
      </c>
      <c r="I47" s="12"/>
      <c r="J47" s="57">
        <f>B17</f>
        <v>-79.110538415700006</v>
      </c>
      <c r="K47" s="57">
        <f>B74</f>
        <v>-56.4986819772</v>
      </c>
      <c r="L47" s="57">
        <f>B97</f>
        <v>-135.575496896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-461.19368910899999</v>
      </c>
      <c r="D48" t="s">
        <v>135</v>
      </c>
      <c r="E48" s="11" cm="1">
        <f t="array" ref="E48">SUM(IF(J48:L48&lt;&gt;"",J48:L48*R48:T48,""))*627.51</f>
        <v>22.866001799629174</v>
      </c>
      <c r="F48">
        <v>14.500022917379999</v>
      </c>
      <c r="G48">
        <f t="shared" si="0"/>
        <v>8.3659788822491752</v>
      </c>
      <c r="H48" s="12">
        <f t="shared" si="1"/>
        <v>8.3659788822491752</v>
      </c>
      <c r="I48" s="12"/>
      <c r="J48" s="57">
        <f>B73</f>
        <v>-55.826131586199999</v>
      </c>
      <c r="K48" s="57">
        <f>B28</f>
        <v>-40.491660570400001</v>
      </c>
      <c r="L48" s="57">
        <f>B98</f>
        <v>-96.281352893800005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-460.72960797299999</v>
      </c>
      <c r="D49" t="s">
        <v>136</v>
      </c>
      <c r="E49" s="11" cm="1">
        <f t="array" ref="E49">SUM(IF(J49:L49&lt;&gt;"",J49:L49*R49:T49,""))*627.51</f>
        <v>20.002328099873061</v>
      </c>
      <c r="F49">
        <v>17.800028353769999</v>
      </c>
      <c r="G49">
        <f t="shared" si="0"/>
        <v>2.202299746103062</v>
      </c>
      <c r="H49" s="12">
        <f t="shared" si="1"/>
        <v>2.202299746103062</v>
      </c>
      <c r="I49" s="12"/>
      <c r="J49" s="57">
        <f>B74</f>
        <v>-56.4986819772</v>
      </c>
      <c r="K49" s="57">
        <f>B27</f>
        <v>-39.8145466287</v>
      </c>
      <c r="L49" s="57">
        <f>B98</f>
        <v>-96.281352893800005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-460.72960797299999</v>
      </c>
      <c r="D50" t="s">
        <v>137</v>
      </c>
      <c r="E50" s="11" cm="1">
        <f t="array" ref="E50">SUM(IF(J50:L50&lt;&gt;"",J50:L50*R50:T50,""))*627.51</f>
        <v>48.082727218882368</v>
      </c>
      <c r="F50">
        <v>38.400060920910001</v>
      </c>
      <c r="G50">
        <f t="shared" si="0"/>
        <v>9.6826662979723679</v>
      </c>
      <c r="H50" s="12">
        <f t="shared" si="1"/>
        <v>9.6826662979723679</v>
      </c>
      <c r="I50" s="12"/>
      <c r="J50" s="57">
        <f>B21</f>
        <v>-195.15912731099999</v>
      </c>
      <c r="K50" s="57">
        <f>B99</f>
        <v>-195.082502672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-93.315413285700004</v>
      </c>
      <c r="D51" t="s">
        <v>138</v>
      </c>
      <c r="E51" s="11" cm="1">
        <f t="array" ref="E51">SUM(IF(J51:L51&lt;&gt;"",J51:L51*R51:T51,""))*627.51</f>
        <v>48.082727218882368</v>
      </c>
      <c r="F51">
        <v>38.400060920910001</v>
      </c>
      <c r="G51">
        <f t="shared" si="0"/>
        <v>9.6826662979723679</v>
      </c>
      <c r="H51" s="12">
        <f t="shared" si="1"/>
        <v>9.6826662979723679</v>
      </c>
      <c r="I51" s="12"/>
      <c r="J51" s="57">
        <f>B21</f>
        <v>-195.15912731099999</v>
      </c>
      <c r="K51" s="57">
        <f>B99</f>
        <v>-195.082502672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-93.233172503999995</v>
      </c>
      <c r="D52" t="s">
        <v>145</v>
      </c>
      <c r="E52" s="11" cm="1">
        <f t="array" ref="E52">SUM(IF(J52:L52&lt;&gt;"",J52:L52*R52:T52,""))*627.51</f>
        <v>22.788098713515144</v>
      </c>
      <c r="F52">
        <v>17.130027141629999</v>
      </c>
      <c r="G52">
        <f t="shared" si="0"/>
        <v>5.6580715718851451</v>
      </c>
      <c r="H52" s="12">
        <f t="shared" si="1"/>
        <v>5.6580715718851451</v>
      </c>
      <c r="I52" s="12"/>
      <c r="J52" s="57">
        <f>B60</f>
        <v>-0.50347989443399999</v>
      </c>
      <c r="K52" s="57">
        <f>B70</f>
        <v>-184.42692304900001</v>
      </c>
      <c r="L52" s="57">
        <f>B71</f>
        <v>-184.89408782699999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-113.72625751</v>
      </c>
      <c r="D53" t="s">
        <v>156</v>
      </c>
      <c r="E53" s="11" cm="1">
        <f t="array" ref="E53">SUM(IF(J53:L53&lt;&gt;"",J53:L53*R53:T53,""))*627.51</f>
        <v>102.76644943448704</v>
      </c>
      <c r="F53">
        <v>82.270130904390001</v>
      </c>
      <c r="G53">
        <f t="shared" si="0"/>
        <v>20.496318530097042</v>
      </c>
      <c r="H53" s="12">
        <f t="shared" si="1"/>
        <v>20.496318530097042</v>
      </c>
      <c r="I53" s="12"/>
      <c r="J53" s="57">
        <f>B77</f>
        <v>-75.661337339300005</v>
      </c>
      <c r="K53" s="57">
        <f>B69</f>
        <v>-109.39651911199999</v>
      </c>
      <c r="L53" s="57">
        <f>B71</f>
        <v>-184.89408782699999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-113.68508728</v>
      </c>
      <c r="D54" t="s">
        <v>167</v>
      </c>
      <c r="E54" s="11" cm="1">
        <f t="array" ref="E54">SUM(IF(J54:L54&lt;&gt;"",J54:L54*R54:T54,""))*627.51</f>
        <v>52.519324220332315</v>
      </c>
      <c r="F54">
        <v>42.180066954090002</v>
      </c>
      <c r="G54">
        <f t="shared" si="0"/>
        <v>10.339257266242313</v>
      </c>
      <c r="H54" s="12">
        <f t="shared" si="1"/>
        <v>10.339257266242313</v>
      </c>
      <c r="I54" s="12"/>
      <c r="J54" s="57">
        <f>B60</f>
        <v>-0.50347989443399999</v>
      </c>
      <c r="K54" s="57">
        <f>B58</f>
        <v>-100.340051269</v>
      </c>
      <c r="L54" s="57">
        <f>B57</f>
        <v>-100.75983636300001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-199.80575160399999</v>
      </c>
      <c r="D55" t="s">
        <v>177</v>
      </c>
      <c r="E55" s="11" cm="1">
        <f t="array" ref="E55">SUM(IF(J55:L55&lt;&gt;"",J55:L55*R55:T55,""))*627.51</f>
        <v>52.519324220332315</v>
      </c>
      <c r="F55">
        <v>42.180066954090002</v>
      </c>
      <c r="G55">
        <f t="shared" si="0"/>
        <v>10.339257266242313</v>
      </c>
      <c r="H55" s="12">
        <f t="shared" si="1"/>
        <v>10.339257266242313</v>
      </c>
      <c r="I55" s="12"/>
      <c r="J55" s="57">
        <f>B58</f>
        <v>-100.340051269</v>
      </c>
      <c r="K55" s="57">
        <f>B60</f>
        <v>-0.50347989443399999</v>
      </c>
      <c r="L55" s="57">
        <f>B57</f>
        <v>-100.75983636300001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-140.05117906500001</v>
      </c>
      <c r="D56" t="s">
        <v>178</v>
      </c>
      <c r="E56" s="11" cm="1">
        <f t="array" ref="E56">SUM(IF(J56:L56&lt;&gt;"",J56:L56*R56:T56,""))*627.51</f>
        <v>24.723114904921765</v>
      </c>
      <c r="F56">
        <v>18.000028968479999</v>
      </c>
      <c r="G56">
        <f t="shared" si="0"/>
        <v>6.7230859364417661</v>
      </c>
      <c r="H56" s="12">
        <f t="shared" si="1"/>
        <v>6.7230859364417661</v>
      </c>
      <c r="I56" s="12"/>
      <c r="J56" s="57">
        <f>B60</f>
        <v>-0.50347989443399999</v>
      </c>
      <c r="K56" s="57">
        <f>B49</f>
        <v>-460.72960797299999</v>
      </c>
      <c r="L56" s="57">
        <f>B48</f>
        <v>-461.19368910899999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-100.75983636300001</v>
      </c>
      <c r="D57" t="s">
        <v>179</v>
      </c>
      <c r="E57" s="11" cm="1">
        <f t="array" ref="E57">SUM(IF(J57:L57&lt;&gt;"",J57:L57*R57:T57,""))*627.51</f>
        <v>24.723114904921765</v>
      </c>
      <c r="F57">
        <v>18.000028968479999</v>
      </c>
      <c r="G57">
        <f t="shared" si="0"/>
        <v>6.7230859364417661</v>
      </c>
      <c r="H57" s="12">
        <f t="shared" si="1"/>
        <v>6.7230859364417661</v>
      </c>
      <c r="I57" s="12"/>
      <c r="J57" s="57">
        <f>B49</f>
        <v>-460.72960797299999</v>
      </c>
      <c r="K57" s="57">
        <f>B60</f>
        <v>-0.50347989443399999</v>
      </c>
      <c r="L57" s="57">
        <f>B48</f>
        <v>-461.19368910899999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-100.340051269</v>
      </c>
      <c r="D58" t="s">
        <v>180</v>
      </c>
      <c r="E58" s="11" cm="1">
        <f t="array" ref="E58">SUM(IF(J58:L58&lt;&gt;"",J58:L58*R58:T58,""))*627.51</f>
        <v>45.749922670638078</v>
      </c>
      <c r="F58">
        <v>30.380048256479999</v>
      </c>
      <c r="G58">
        <f t="shared" si="0"/>
        <v>15.36987441415808</v>
      </c>
      <c r="H58" s="12">
        <f t="shared" si="1"/>
        <v>15.36987441415808</v>
      </c>
      <c r="I58" s="12"/>
      <c r="J58" s="57">
        <f>B60</f>
        <v>-0.50347989443399999</v>
      </c>
      <c r="K58" s="57">
        <f>B23</f>
        <v>-139.62060625199999</v>
      </c>
      <c r="L58" s="57">
        <f>B56</f>
        <v>-140.05117906500001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-100.340051269</v>
      </c>
      <c r="D59" t="s">
        <v>181</v>
      </c>
      <c r="E59" s="11" cm="1">
        <f t="array" ref="E59">SUM(IF(J59:L59&lt;&gt;"",J59:L59*R59:T59,""))*627.51</f>
        <v>64.896351707568684</v>
      </c>
      <c r="F59">
        <v>57.02009110473</v>
      </c>
      <c r="G59">
        <f t="shared" si="0"/>
        <v>7.8762606028386841</v>
      </c>
      <c r="H59" s="12">
        <f t="shared" si="1"/>
        <v>7.8762606028386841</v>
      </c>
      <c r="I59" s="12"/>
      <c r="J59" s="57">
        <f>B58</f>
        <v>-100.340051269</v>
      </c>
      <c r="K59" s="57">
        <f>B25</f>
        <v>-39.8145466287</v>
      </c>
      <c r="L59" s="57">
        <f>B56</f>
        <v>-140.05117906500001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-0.50347989443399999</v>
      </c>
      <c r="D60" t="s">
        <v>182</v>
      </c>
      <c r="E60" s="11" cm="1">
        <f t="array" ref="E60">SUM(IF(J60:L60&lt;&gt;"",J60:L60*R60:T60,""))*627.51</f>
        <v>-5.7709757639307906</v>
      </c>
      <c r="F60">
        <v>2.2700036197799998</v>
      </c>
      <c r="G60">
        <f t="shared" si="0"/>
        <v>-8.0409793837107912</v>
      </c>
      <c r="H60" s="12">
        <f t="shared" si="1"/>
        <v>8.0409793837107912</v>
      </c>
      <c r="I60" s="12"/>
      <c r="J60" s="57">
        <f>B60</f>
        <v>-0.50347989443399999</v>
      </c>
      <c r="K60" s="57">
        <f>B37</f>
        <v>-199.293075082</v>
      </c>
      <c r="L60" s="57">
        <f>B55</f>
        <v>-199.80575160399999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-109.90442540799999</v>
      </c>
      <c r="D61" t="s">
        <v>146</v>
      </c>
      <c r="E61" s="11" cm="1">
        <f t="array" ref="E61">SUM(IF(J61:L61&lt;&gt;"",J61:L61*R61:T61,""))*627.51</f>
        <v>117.5565068463698</v>
      </c>
      <c r="F61">
        <v>105.80016830408999</v>
      </c>
      <c r="G61">
        <f t="shared" si="0"/>
        <v>11.756338542279806</v>
      </c>
      <c r="H61" s="12">
        <f t="shared" si="1"/>
        <v>11.756338542279806</v>
      </c>
      <c r="I61" s="12"/>
      <c r="J61" s="57">
        <f>B58</f>
        <v>-100.340051269</v>
      </c>
      <c r="K61" s="57">
        <f>B43</f>
        <v>-99.653038396300005</v>
      </c>
      <c r="L61" s="57">
        <f>B55</f>
        <v>-199.80575160399999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-109.87619389300001</v>
      </c>
      <c r="D62" t="s">
        <v>147</v>
      </c>
      <c r="E62" s="11" cm="1">
        <f t="array" ref="E62">SUM(IF(J62:L62&lt;&gt;"",J62:L62*R62:T62,""))*627.51</f>
        <v>10.954841605608989</v>
      </c>
      <c r="F62">
        <v>6.7300108644600005</v>
      </c>
      <c r="G62">
        <f t="shared" si="0"/>
        <v>4.2248307411489883</v>
      </c>
      <c r="H62" s="12">
        <f t="shared" si="1"/>
        <v>4.2248307411489883</v>
      </c>
      <c r="I62" s="12"/>
      <c r="J62" s="57">
        <f>B25</f>
        <v>-39.8145466287</v>
      </c>
      <c r="K62" s="57">
        <f>B32</f>
        <v>-559.77669008600003</v>
      </c>
      <c r="L62" s="57">
        <f>B24</f>
        <v>-599.57377907800003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-93.295911369799995</v>
      </c>
      <c r="D63" t="s">
        <v>148</v>
      </c>
      <c r="E63" s="11" cm="1">
        <f t="array" ref="E63">SUM(IF(J63:L63&lt;&gt;"",J63:L63*R63:T63,""))*627.51</f>
        <v>76.526962346234626</v>
      </c>
      <c r="F63">
        <v>59.160094105319999</v>
      </c>
      <c r="G63">
        <f t="shared" si="0"/>
        <v>17.366868240914627</v>
      </c>
      <c r="H63" s="12">
        <f t="shared" si="1"/>
        <v>17.366868240914627</v>
      </c>
      <c r="I63" s="12"/>
      <c r="J63" s="57">
        <f>B23</f>
        <v>-139.62060625199999</v>
      </c>
      <c r="K63" s="57">
        <f>B33</f>
        <v>-460.07512620099999</v>
      </c>
      <c r="L63" s="57">
        <f>B24</f>
        <v>-599.57377907800003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-215.37817459600001</v>
      </c>
      <c r="D64" t="s">
        <v>149</v>
      </c>
      <c r="E64" s="11" cm="1">
        <f t="array" ref="E64">SUM(IF(J64:L64&lt;&gt;"",J64:L64*R64:T64,""))*627.51</f>
        <v>-5.6405244884126216</v>
      </c>
      <c r="F64">
        <v>-0.34000060575000002</v>
      </c>
      <c r="G64">
        <f t="shared" si="0"/>
        <v>-5.3005238826626213</v>
      </c>
      <c r="H64" s="12">
        <f t="shared" si="1"/>
        <v>5.3005238826626213</v>
      </c>
      <c r="I64" s="12"/>
      <c r="J64" s="57">
        <f>B36</f>
        <v>-99.689328083600003</v>
      </c>
      <c r="K64" s="57">
        <f>B23</f>
        <v>-139.62060625199999</v>
      </c>
      <c r="L64" s="57">
        <f>B42</f>
        <v>-239.318923076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-215.30046161000001</v>
      </c>
      <c r="D65" t="s">
        <v>150</v>
      </c>
      <c r="E65" s="11" cm="1">
        <f t="array" ref="E65">SUM(IF(J65:L65&lt;&gt;"",J65:L65*R65:T65,""))*627.51</f>
        <v>-5.6405244884126216</v>
      </c>
      <c r="F65">
        <v>-0.34000060575000002</v>
      </c>
      <c r="G65">
        <f t="shared" si="0"/>
        <v>-5.3005238826626213</v>
      </c>
      <c r="H65" s="12">
        <f t="shared" si="1"/>
        <v>5.3005238826626213</v>
      </c>
      <c r="I65" s="12"/>
      <c r="J65" s="57">
        <f>B23</f>
        <v>-139.62060625199999</v>
      </c>
      <c r="K65" s="57">
        <f>B36</f>
        <v>-99.689328083600003</v>
      </c>
      <c r="L65" s="57">
        <f>B42</f>
        <v>-239.318923076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-215.28037124700001</v>
      </c>
      <c r="D66" t="s">
        <v>151</v>
      </c>
      <c r="E66" s="11" cm="1">
        <f t="array" ref="E66">SUM(IF(J66:L66&lt;&gt;"",J66:L66*R66:T66,""))*627.51</f>
        <v>16.231848860758287</v>
      </c>
      <c r="F66">
        <v>13.38002110653</v>
      </c>
      <c r="G66">
        <f t="shared" si="0"/>
        <v>2.851827754228287</v>
      </c>
      <c r="H66" s="12">
        <f t="shared" si="1"/>
        <v>2.851827754228287</v>
      </c>
      <c r="I66" s="12"/>
      <c r="J66" s="57">
        <f>B41</f>
        <v>-239.344790152</v>
      </c>
      <c r="K66" s="57">
        <f>B42</f>
        <v>-239.318923076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-398.67441054</v>
      </c>
      <c r="D67" t="s">
        <v>152</v>
      </c>
      <c r="E67" s="11" cm="1">
        <f t="array" ref="E67">SUM(IF(J67:L67&lt;&gt;"",J67:L67*R67:T67,""))*627.51</f>
        <v>16.231848860758287</v>
      </c>
      <c r="F67">
        <v>13.38002110653</v>
      </c>
      <c r="G67">
        <f t="shared" si="0"/>
        <v>2.851827754228287</v>
      </c>
      <c r="H67" s="12">
        <f t="shared" si="1"/>
        <v>2.851827754228287</v>
      </c>
      <c r="I67" s="12"/>
      <c r="J67" s="57">
        <f>B41</f>
        <v>-239.344790152</v>
      </c>
      <c r="K67" s="57">
        <f>B42</f>
        <v>-239.318923076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-0.50347989443399999</v>
      </c>
      <c r="D68" t="s">
        <v>153</v>
      </c>
      <c r="E68" s="11" cm="1">
        <f t="array" ref="E68">SUM(IF(J68:L68&lt;&gt;"",J68:L68*R68:T68,""))*627.51</f>
        <v>4.5011850784201792</v>
      </c>
      <c r="F68">
        <v>3.1000048216799998</v>
      </c>
      <c r="G68">
        <f t="shared" si="0"/>
        <v>1.4011802567401794</v>
      </c>
      <c r="H68" s="12">
        <f t="shared" si="1"/>
        <v>1.4011802567401794</v>
      </c>
      <c r="I68" s="12"/>
      <c r="J68" s="57">
        <f>B29</f>
        <v>-460.19506695500002</v>
      </c>
      <c r="K68" s="57">
        <f>B22</f>
        <v>-500.01698459900001</v>
      </c>
      <c r="L68" s="57">
        <f>B31</f>
        <v>-960.20487846499998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-109.39651911199999</v>
      </c>
      <c r="D69" t="s">
        <v>154</v>
      </c>
      <c r="E69" s="11" cm="1">
        <f t="array" ref="E69">SUM(IF(J69:L69&lt;&gt;"",J69:L69*R69:T69,""))*627.51</f>
        <v>4.5011850784201792</v>
      </c>
      <c r="F69">
        <v>3.1000048216799998</v>
      </c>
      <c r="G69">
        <f t="shared" si="0"/>
        <v>1.4011802567401794</v>
      </c>
      <c r="H69" s="12">
        <f t="shared" si="1"/>
        <v>1.4011802567401794</v>
      </c>
      <c r="I69" s="12"/>
      <c r="J69" s="57">
        <f>B22</f>
        <v>-500.01698459900001</v>
      </c>
      <c r="K69" s="57">
        <f>B29</f>
        <v>-460.19506695500002</v>
      </c>
      <c r="L69" s="57">
        <f>B31</f>
        <v>-960.20487846499998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-184.42692304900001</v>
      </c>
      <c r="D70" t="s">
        <v>155</v>
      </c>
      <c r="E70" s="11" cm="1">
        <f t="array" ref="E70">SUM(IF(J70:L70&lt;&gt;"",J70:L70*R70:T70,""))*627.51</f>
        <v>15.831774212714365</v>
      </c>
      <c r="F70">
        <v>13.410021104609999</v>
      </c>
      <c r="G70">
        <f t="shared" si="0"/>
        <v>2.4217531081043653</v>
      </c>
      <c r="H70" s="12">
        <f t="shared" si="1"/>
        <v>2.4217531081043653</v>
      </c>
      <c r="I70" s="12"/>
      <c r="J70" s="57">
        <f>B30</f>
        <v>-960.23010798200005</v>
      </c>
      <c r="K70" s="57">
        <f>B31</f>
        <v>-960.20487846499998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-184.89408782699999</v>
      </c>
      <c r="D71" t="s">
        <v>157</v>
      </c>
      <c r="E71" s="11" cm="1">
        <f t="array" ref="E71">SUM(IF(J71:L71&lt;&gt;"",J71:L71*R71:T71,""))*627.51</f>
        <v>15.831774212714365</v>
      </c>
      <c r="F71">
        <v>13.410021104609999</v>
      </c>
      <c r="G71">
        <f t="shared" si="0"/>
        <v>2.4217531081043653</v>
      </c>
      <c r="H71" s="12">
        <f t="shared" si="1"/>
        <v>2.4217531081043653</v>
      </c>
      <c r="I71" s="12"/>
      <c r="J71" s="57">
        <f>B30</f>
        <v>-960.23010798200005</v>
      </c>
      <c r="K71" s="57">
        <f>B31</f>
        <v>-960.20487846499998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-55.180870677100003</v>
      </c>
      <c r="D72" t="s">
        <v>158</v>
      </c>
      <c r="E72" s="11" cm="1">
        <f t="array" ref="E72">SUM(IF(J72:L72&lt;&gt;"",J72:L72*R72:T72,""))*627.51</f>
        <v>-26.743314302507894</v>
      </c>
      <c r="F72">
        <v>-12.54001990527</v>
      </c>
      <c r="G72">
        <f t="shared" si="0"/>
        <v>-14.203294397237894</v>
      </c>
      <c r="H72" s="12">
        <f t="shared" si="1"/>
        <v>14.203294397237894</v>
      </c>
      <c r="I72" s="12"/>
      <c r="J72" s="57">
        <f>B36</f>
        <v>-99.689328083600003</v>
      </c>
      <c r="K72" s="57">
        <f>B22</f>
        <v>-500.01698459900001</v>
      </c>
      <c r="L72" s="57">
        <f>B40</f>
        <v>-599.74893083100005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-55.826131586199999</v>
      </c>
      <c r="D73" t="s">
        <v>159</v>
      </c>
      <c r="E73" s="11" cm="1">
        <f t="array" ref="E73">SUM(IF(J73:L73&lt;&gt;"",J73:L73*R73:T73,""))*627.51</f>
        <v>41.881508363746967</v>
      </c>
      <c r="F73">
        <v>20.110031970990001</v>
      </c>
      <c r="G73">
        <f t="shared" si="0"/>
        <v>21.771476392756966</v>
      </c>
      <c r="H73" s="12">
        <f t="shared" si="1"/>
        <v>21.771476392756966</v>
      </c>
      <c r="I73" s="12"/>
      <c r="J73" s="57">
        <f>B29</f>
        <v>-460.19506695500002</v>
      </c>
      <c r="K73" s="57">
        <f>B23</f>
        <v>-139.62060625199999</v>
      </c>
      <c r="L73" s="57">
        <f>B40</f>
        <v>-599.74893083100005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-56.4986819772</v>
      </c>
      <c r="D74" t="s">
        <v>160</v>
      </c>
      <c r="E74" s="11" cm="1">
        <f t="array" ref="E74">SUM(IF(J74:L74&lt;&gt;"",J74:L74*R74:T74,""))*627.51</f>
        <v>-1.8331292752891886</v>
      </c>
      <c r="F74">
        <v>3.44000542743</v>
      </c>
      <c r="G74">
        <f t="shared" si="0"/>
        <v>-5.2731347027191884</v>
      </c>
      <c r="H74" s="12">
        <f t="shared" si="1"/>
        <v>5.2731347027191884</v>
      </c>
      <c r="I74" s="12"/>
      <c r="J74" s="57">
        <f>B38</f>
        <v>-599.74600955599999</v>
      </c>
      <c r="K74" s="57">
        <f>B40</f>
        <v>-599.74893083100005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-75.014566457200004</v>
      </c>
      <c r="D75" t="s">
        <v>161</v>
      </c>
      <c r="E75" s="11" cm="1">
        <f t="array" ref="E75">SUM(IF(J75:L75&lt;&gt;"",J75:L75*R75:T75,""))*627.51</f>
        <v>51.850867037905225</v>
      </c>
      <c r="F75">
        <v>29.4200470629</v>
      </c>
      <c r="G75">
        <f t="shared" si="0"/>
        <v>22.430819975005225</v>
      </c>
      <c r="H75" s="12">
        <f t="shared" si="1"/>
        <v>22.430819975005225</v>
      </c>
      <c r="I75" s="12"/>
      <c r="J75" s="57">
        <f>B39</f>
        <v>-599.83156037799995</v>
      </c>
      <c r="K75" s="57">
        <f>B40</f>
        <v>-599.74893083100005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-75.650740421699993</v>
      </c>
      <c r="D76" t="s">
        <v>162</v>
      </c>
      <c r="E76" s="11" cm="1">
        <f t="array" ref="E76">SUM(IF(J76:L76&lt;&gt;"",J76:L76*R76:T76,""))*627.51</f>
        <v>-5.6630099914983649</v>
      </c>
      <c r="F76">
        <v>-2.4400036088999997</v>
      </c>
      <c r="G76">
        <f t="shared" si="0"/>
        <v>-3.2230063825983652</v>
      </c>
      <c r="H76" s="12">
        <f t="shared" si="1"/>
        <v>3.2230063825983652</v>
      </c>
      <c r="I76" s="12"/>
      <c r="J76" s="57">
        <f>B76</f>
        <v>-75.650740421699993</v>
      </c>
      <c r="K76" s="57">
        <f>B23</f>
        <v>-139.62060625199999</v>
      </c>
      <c r="L76" s="57">
        <f>B66</f>
        <v>-215.28037124700001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-75.661337339300005</v>
      </c>
      <c r="D77" t="s">
        <v>163</v>
      </c>
      <c r="E77" s="11" cm="1">
        <f t="array" ref="E77">SUM(IF(J77:L77&lt;&gt;"",J77:L77*R77:T77,""))*627.51</f>
        <v>14.443081153967332</v>
      </c>
      <c r="F77">
        <v>17.660028362729999</v>
      </c>
      <c r="G77">
        <f t="shared" si="0"/>
        <v>-3.2169472087626669</v>
      </c>
      <c r="H77" s="12">
        <f t="shared" si="1"/>
        <v>3.2169472087626669</v>
      </c>
      <c r="I77" s="12"/>
      <c r="J77" s="57">
        <f>B26</f>
        <v>-115.61405965900001</v>
      </c>
      <c r="K77" s="57">
        <f>B36</f>
        <v>-99.689328083600003</v>
      </c>
      <c r="L77" s="57">
        <f>B66</f>
        <v>-215.28037124700001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-75.661337339300005</v>
      </c>
      <c r="D78" t="s">
        <v>164</v>
      </c>
      <c r="E78" s="11" cm="1">
        <f t="array" ref="E78">SUM(IF(J78:L78&lt;&gt;"",J78:L78*R78:T78,""))*627.51</f>
        <v>12.606903686135295</v>
      </c>
      <c r="F78">
        <v>10.96001749635</v>
      </c>
      <c r="G78">
        <f t="shared" si="0"/>
        <v>1.6468861897852953</v>
      </c>
      <c r="H78" s="12">
        <f t="shared" si="1"/>
        <v>1.6468861897852953</v>
      </c>
      <c r="I78" s="12"/>
      <c r="J78" s="57">
        <f>B65</f>
        <v>-215.30046161000001</v>
      </c>
      <c r="K78" s="57">
        <f>B66</f>
        <v>-215.28037124700001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-342.44004831799998</v>
      </c>
      <c r="D79" t="s">
        <v>165</v>
      </c>
      <c r="E79" s="11" cm="1">
        <f t="array" ref="E79">SUM(IF(J79:L79&lt;&gt;"",J79:L79*R79:T79,""))*627.51</f>
        <v>61.372579530991871</v>
      </c>
      <c r="F79">
        <v>47.200075417949996</v>
      </c>
      <c r="G79">
        <f t="shared" si="0"/>
        <v>14.172504113041875</v>
      </c>
      <c r="H79" s="12">
        <f t="shared" si="1"/>
        <v>14.172504113041875</v>
      </c>
      <c r="I79" s="12"/>
      <c r="J79" s="57">
        <f>B64</f>
        <v>-215.37817459600001</v>
      </c>
      <c r="K79" s="57">
        <f>B66</f>
        <v>-215.28037124700001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-343.075652999</v>
      </c>
      <c r="D80" t="s">
        <v>166</v>
      </c>
      <c r="E80" s="11" cm="1">
        <f t="array" ref="E80">SUM(IF(J80:L80&lt;&gt;"",J80:L80*R80:T80,""))*627.51</f>
        <v>14.937946730956689</v>
      </c>
      <c r="F80">
        <v>14.360022926339999</v>
      </c>
      <c r="G80">
        <f t="shared" si="0"/>
        <v>0.57792380461668991</v>
      </c>
      <c r="H80" s="12">
        <f t="shared" si="1"/>
        <v>0.57792380461668991</v>
      </c>
      <c r="I80" s="12"/>
      <c r="J80" s="57">
        <f>B60</f>
        <v>-0.50347989443399999</v>
      </c>
      <c r="K80" s="57">
        <f>B69</f>
        <v>-109.39651911199999</v>
      </c>
      <c r="L80" s="57">
        <f>B62</f>
        <v>-109.87619389300001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-461.22488494999999</v>
      </c>
      <c r="D81" t="s">
        <v>168</v>
      </c>
      <c r="E81" s="11" cm="1">
        <f t="array" ref="E81">SUM(IF(J81:L81&lt;&gt;"",J81:L81*R81:T81,""))*627.51</f>
        <v>17.715557977642117</v>
      </c>
      <c r="F81">
        <v>10.610016891239999</v>
      </c>
      <c r="G81">
        <f t="shared" si="0"/>
        <v>7.105541086402118</v>
      </c>
      <c r="H81" s="12">
        <f t="shared" si="1"/>
        <v>7.105541086402118</v>
      </c>
      <c r="I81" s="12"/>
      <c r="J81" s="57">
        <f>B61</f>
        <v>-109.90442540799999</v>
      </c>
      <c r="K81" s="57">
        <f>B62</f>
        <v>-109.87619389300001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-76.808211178199997</v>
      </c>
      <c r="D82" t="s">
        <v>169</v>
      </c>
      <c r="E82" s="11" cm="1">
        <f t="array" ref="E82">SUM(IF(J82:L82&lt;&gt;"",J82:L82*R82:T82,""))*627.51</f>
        <v>3.9554863394657245</v>
      </c>
      <c r="F82">
        <v>3.1700048172000002</v>
      </c>
      <c r="G82">
        <f t="shared" si="0"/>
        <v>0.78548152226572432</v>
      </c>
      <c r="H82" s="12">
        <f t="shared" si="1"/>
        <v>0.78548152226572432</v>
      </c>
      <c r="I82" s="12"/>
      <c r="J82" s="57">
        <f>B60</f>
        <v>-0.50347989443399999</v>
      </c>
      <c r="K82" s="57">
        <f>B35</f>
        <v>-113.187910849</v>
      </c>
      <c r="L82" s="57">
        <f>B54</f>
        <v>-113.68508728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-40.964981118899999</v>
      </c>
      <c r="D83" t="s">
        <v>170</v>
      </c>
      <c r="E83" s="11" cm="1">
        <f t="array" ref="E83">SUM(IF(J83:L83&lt;&gt;"",J83:L83*R83:T83,""))*627.51</f>
        <v>25.834731027294758</v>
      </c>
      <c r="F83">
        <v>22.68003619908</v>
      </c>
      <c r="G83">
        <f t="shared" si="0"/>
        <v>3.1546948282147582</v>
      </c>
      <c r="H83" s="12">
        <f t="shared" si="1"/>
        <v>3.1546948282147582</v>
      </c>
      <c r="I83" s="12"/>
      <c r="J83" s="57">
        <f>B53</f>
        <v>-113.72625751</v>
      </c>
      <c r="K83" s="57">
        <f>B54</f>
        <v>-113.68508728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-116.123268645</v>
      </c>
      <c r="D84" t="s">
        <v>171</v>
      </c>
      <c r="E84" s="11" cm="1">
        <f t="array" ref="E84">SUM(IF(J84:L84&lt;&gt;"",J84:L84*R84:T84,""))*627.51</f>
        <v>-0.21833838086020577</v>
      </c>
      <c r="F84">
        <v>1.7200049099999999</v>
      </c>
      <c r="G84">
        <f t="shared" ref="G84:G89" si="2">E84-F84</f>
        <v>-1.9383432908602056</v>
      </c>
      <c r="H84" s="12">
        <f t="shared" si="1"/>
        <v>1.9383432908602056</v>
      </c>
      <c r="I84" s="12"/>
      <c r="J84" s="57">
        <f>B60</f>
        <v>-0.50347989443399999</v>
      </c>
      <c r="K84" s="57">
        <f>B14</f>
        <v>-78.522644768999996</v>
      </c>
      <c r="L84" s="57">
        <f>B16</f>
        <v>-79.026472607499997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-1.6555862617999999</v>
      </c>
      <c r="D85" t="s">
        <v>172</v>
      </c>
      <c r="E85" s="11" cm="1">
        <f t="array" ref="E85">SUM(IF(J85:L85&lt;&gt;"",J85:L85*R85:T85,""))*627.51</f>
        <v>52.752240160507277</v>
      </c>
      <c r="F85">
        <v>41.750066354099999</v>
      </c>
      <c r="G85">
        <f t="shared" si="2"/>
        <v>11.002173806407278</v>
      </c>
      <c r="H85" s="12">
        <f t="shared" ref="H85:H89" si="3">ABS(G85)</f>
        <v>11.002173806407278</v>
      </c>
      <c r="I85" s="12"/>
      <c r="J85" s="57">
        <f>B15</f>
        <v>-79.110538582800004</v>
      </c>
      <c r="K85" s="57">
        <f>B16</f>
        <v>-79.026472607499997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-132.130610069</v>
      </c>
      <c r="D86" t="s">
        <v>173</v>
      </c>
      <c r="E86" s="11" cm="1">
        <f t="array" ref="E86">SUM(IF(J86:L86&lt;&gt;"",J86:L86*R86:T86,""))*627.51</f>
        <v>3.8463317693922656</v>
      </c>
      <c r="F86">
        <v>6.85001085678</v>
      </c>
      <c r="G86">
        <f t="shared" si="2"/>
        <v>-3.0036790873877344</v>
      </c>
      <c r="H86" s="12">
        <f t="shared" si="3"/>
        <v>3.0036790873877344</v>
      </c>
      <c r="I86" s="12"/>
      <c r="J86" s="57">
        <f>B25</f>
        <v>-39.8145466287</v>
      </c>
      <c r="K86" s="57">
        <f>B14</f>
        <v>-78.522644768999996</v>
      </c>
      <c r="L86" s="57">
        <f>B20</f>
        <v>-118.331061883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-500.54128344200001</v>
      </c>
      <c r="D87" t="s">
        <v>174</v>
      </c>
      <c r="E87" s="11" cm="1">
        <f t="array" ref="E87">SUM(IF(J87:L87&lt;&gt;"",J87:L87*R87:T87,""))*627.51</f>
        <v>44.505365500047162</v>
      </c>
      <c r="F87">
        <v>32.970052483289997</v>
      </c>
      <c r="G87">
        <f t="shared" si="2"/>
        <v>11.535313016757165</v>
      </c>
      <c r="H87" s="12">
        <f t="shared" si="3"/>
        <v>11.535313016757165</v>
      </c>
      <c r="I87" s="12"/>
      <c r="J87" s="57">
        <f>B19</f>
        <v>-118.401985638</v>
      </c>
      <c r="K87" s="57">
        <f>B20</f>
        <v>-118.331061883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-155.418780435</v>
      </c>
      <c r="D88" t="s">
        <v>175</v>
      </c>
      <c r="E88" s="11" cm="1">
        <f t="array" ref="E88">SUM(IF(J88:L88&lt;&gt;"",J88:L88*R88:T88,""))*627.51</f>
        <v>51.606912924572249</v>
      </c>
      <c r="F88">
        <v>48.070076617289999</v>
      </c>
      <c r="G88">
        <f t="shared" si="2"/>
        <v>3.5368363072822504</v>
      </c>
      <c r="H88" s="12">
        <f t="shared" si="3"/>
        <v>3.5368363072822504</v>
      </c>
      <c r="I88" s="12"/>
      <c r="J88" s="57">
        <f>B51</f>
        <v>-93.315413285700004</v>
      </c>
      <c r="K88" s="57">
        <f>B52</f>
        <v>-93.233172503999995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-100.80862486300001</v>
      </c>
      <c r="D89" t="s">
        <v>176</v>
      </c>
      <c r="E89" s="11" cm="1">
        <f t="array" ref="E89">SUM(IF(J89:L89&lt;&gt;"",J89:L89*R89:T89,""))*627.51</f>
        <v>39.369265678158058</v>
      </c>
      <c r="F89">
        <v>32.820052492889999</v>
      </c>
      <c r="G89">
        <f t="shared" si="2"/>
        <v>6.5492131852680586</v>
      </c>
      <c r="H89" s="12">
        <f t="shared" si="3"/>
        <v>6.5492131852680586</v>
      </c>
      <c r="I89" s="12"/>
      <c r="J89" s="57">
        <f>B63</f>
        <v>-93.295911369799995</v>
      </c>
      <c r="K89" s="57">
        <f>B52</f>
        <v>-93.233172503999995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-115.46151419500001</v>
      </c>
    </row>
    <row r="91" spans="1:20" ht="18" x14ac:dyDescent="0.2">
      <c r="A91" s="43" t="s">
        <v>98</v>
      </c>
      <c r="B91" s="5">
        <v>-343.57114623299998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-76.144687519200005</v>
      </c>
      <c r="D92" t="s">
        <v>30</v>
      </c>
      <c r="E92" s="61">
        <f>INDEX($B$14:$B$99,MATCH(D92,$A$14:$A$99,0))</f>
        <v>-79.026472607499997</v>
      </c>
      <c r="G92">
        <v>5.1370000000000001E-3</v>
      </c>
      <c r="H92" s="11">
        <v>2.8094000000000001E-2</v>
      </c>
    </row>
    <row r="93" spans="1:20" x14ac:dyDescent="0.2">
      <c r="A93" s="43" t="s">
        <v>100</v>
      </c>
      <c r="B93" s="5">
        <v>-399.81109711699997</v>
      </c>
      <c r="D93" t="s">
        <v>34</v>
      </c>
      <c r="E93" s="61">
        <f t="shared" ref="E93:E125" si="4">INDEX($B$14:$B$99,MATCH(D93,$A$14:$A$99,0))</f>
        <v>-118.331061883</v>
      </c>
      <c r="G93">
        <v>4.5170000000000002E-3</v>
      </c>
      <c r="H93" s="11">
        <v>2.7248999999999999E-2</v>
      </c>
    </row>
    <row r="94" spans="1:20" x14ac:dyDescent="0.2">
      <c r="A94" s="43" t="s">
        <v>101</v>
      </c>
      <c r="B94" s="5">
        <v>-535.70401148500002</v>
      </c>
      <c r="D94" t="s">
        <v>27</v>
      </c>
      <c r="E94" s="61">
        <f t="shared" si="4"/>
        <v>-599.57377907800003</v>
      </c>
      <c r="G94">
        <v>5.0270000000000002E-3</v>
      </c>
      <c r="H94" s="11">
        <v>2.5146000000000002E-2</v>
      </c>
    </row>
    <row r="95" spans="1:20" x14ac:dyDescent="0.2">
      <c r="A95" s="43" t="s">
        <v>102</v>
      </c>
      <c r="B95" s="5">
        <v>-95.622186716200005</v>
      </c>
      <c r="D95" t="s">
        <v>43</v>
      </c>
      <c r="E95" s="61">
        <f t="shared" si="4"/>
        <v>-960.20487846499998</v>
      </c>
      <c r="G95">
        <v>4.0619999999999996E-3</v>
      </c>
      <c r="H95" s="11">
        <v>2.2364999999999999E-2</v>
      </c>
    </row>
    <row r="96" spans="1:20" x14ac:dyDescent="0.2">
      <c r="A96" s="43" t="s">
        <v>103</v>
      </c>
      <c r="B96" s="5">
        <v>-134.91605372500001</v>
      </c>
      <c r="D96" t="s">
        <v>52</v>
      </c>
      <c r="E96" s="61">
        <f t="shared" si="4"/>
        <v>-599.74893083100005</v>
      </c>
      <c r="G96">
        <v>3.898E-3</v>
      </c>
      <c r="H96" s="11">
        <v>9.4289999999999999E-3</v>
      </c>
    </row>
    <row r="97" spans="1:8" x14ac:dyDescent="0.2">
      <c r="A97" s="43" t="s">
        <v>104</v>
      </c>
      <c r="B97" s="5">
        <v>-135.575496896</v>
      </c>
      <c r="D97" t="s">
        <v>54</v>
      </c>
      <c r="E97" s="61">
        <f t="shared" si="4"/>
        <v>-239.318923076</v>
      </c>
      <c r="G97">
        <v>7.084E-3</v>
      </c>
      <c r="H97" s="11">
        <v>2.2362E-2</v>
      </c>
    </row>
    <row r="98" spans="1:8" x14ac:dyDescent="0.2">
      <c r="A98" s="43" t="s">
        <v>105</v>
      </c>
      <c r="B98" s="5">
        <v>-96.281352893800005</v>
      </c>
      <c r="D98" t="s">
        <v>59</v>
      </c>
      <c r="E98" s="61">
        <f t="shared" si="4"/>
        <v>-461.19368910899999</v>
      </c>
      <c r="G98">
        <v>2.2179999999999999E-3</v>
      </c>
      <c r="H98" s="11">
        <v>1.2822E-2</v>
      </c>
    </row>
    <row r="99" spans="1:8" x14ac:dyDescent="0.2">
      <c r="A99" s="43" t="s">
        <v>106</v>
      </c>
      <c r="B99" s="5">
        <v>-195.082502672</v>
      </c>
      <c r="D99" t="s">
        <v>63</v>
      </c>
      <c r="E99" s="61">
        <f t="shared" si="4"/>
        <v>-93.233172503999995</v>
      </c>
      <c r="G99">
        <v>3.9614999999999997E-2</v>
      </c>
      <c r="H99" s="11">
        <v>4.3659000000000003E-2</v>
      </c>
    </row>
    <row r="100" spans="1:8" x14ac:dyDescent="0.2">
      <c r="D100" t="s">
        <v>65</v>
      </c>
      <c r="E100" s="61">
        <f t="shared" si="4"/>
        <v>-113.68508728</v>
      </c>
      <c r="G100">
        <v>3.4470000000000001E-2</v>
      </c>
      <c r="H100" s="11">
        <v>2.1472999999999999E-2</v>
      </c>
    </row>
    <row r="101" spans="1:8" x14ac:dyDescent="0.2">
      <c r="D101" t="s">
        <v>25</v>
      </c>
      <c r="E101" s="61">
        <f t="shared" si="4"/>
        <v>-199.80575160399999</v>
      </c>
      <c r="G101">
        <v>3.1812E-2</v>
      </c>
      <c r="H101" s="11">
        <v>4.4563999999999999E-2</v>
      </c>
    </row>
    <row r="102" spans="1:8" x14ac:dyDescent="0.2">
      <c r="D102" t="s">
        <v>66</v>
      </c>
      <c r="E102" s="61">
        <f t="shared" si="4"/>
        <v>-140.05117906500001</v>
      </c>
      <c r="G102">
        <v>5.8110000000000002E-3</v>
      </c>
      <c r="H102" s="11">
        <v>2.0792999999999999E-2</v>
      </c>
    </row>
    <row r="103" spans="1:8" x14ac:dyDescent="0.2">
      <c r="D103" t="s">
        <v>67</v>
      </c>
      <c r="E103" s="61">
        <f t="shared" si="4"/>
        <v>-100.75983636300001</v>
      </c>
      <c r="G103">
        <v>6.2859999999999999E-3</v>
      </c>
      <c r="H103" s="11">
        <v>2.0660000000000001E-2</v>
      </c>
    </row>
    <row r="104" spans="1:8" x14ac:dyDescent="0.2">
      <c r="D104" t="s">
        <v>71</v>
      </c>
      <c r="E104" s="61">
        <f t="shared" si="4"/>
        <v>-109.87619389300001</v>
      </c>
      <c r="G104">
        <v>3.5145000000000003E-2</v>
      </c>
      <c r="H104" s="11">
        <v>4.5279E-2</v>
      </c>
    </row>
    <row r="105" spans="1:8" x14ac:dyDescent="0.2">
      <c r="D105" t="s">
        <v>75</v>
      </c>
      <c r="E105" s="61">
        <f t="shared" si="4"/>
        <v>-215.28037124700001</v>
      </c>
      <c r="G105">
        <v>7.731E-3</v>
      </c>
      <c r="H105" s="11">
        <v>3.1414999999999998E-2</v>
      </c>
    </row>
    <row r="106" spans="1:8" x14ac:dyDescent="0.2">
      <c r="D106" t="s">
        <v>80</v>
      </c>
      <c r="E106" s="61">
        <f t="shared" si="4"/>
        <v>-184.89408782699999</v>
      </c>
      <c r="G106">
        <v>3.1188E-2</v>
      </c>
      <c r="H106" s="11">
        <v>4.0032999999999999E-2</v>
      </c>
    </row>
    <row r="107" spans="1:8" x14ac:dyDescent="0.2">
      <c r="D107" t="s">
        <v>89</v>
      </c>
      <c r="E107" s="61">
        <f t="shared" si="4"/>
        <v>-461.22488494999999</v>
      </c>
      <c r="G107">
        <v>1.6292999999999998E-2</v>
      </c>
      <c r="H107" s="11">
        <v>3.1426999999999997E-2</v>
      </c>
    </row>
    <row r="108" spans="1:8" x14ac:dyDescent="0.2">
      <c r="D108" t="s">
        <v>23</v>
      </c>
      <c r="E108" s="61">
        <f t="shared" si="4"/>
        <v>-76.808211178199997</v>
      </c>
      <c r="G108">
        <v>1.2043E-2</v>
      </c>
      <c r="H108" s="11">
        <v>3.4155999999999999E-2</v>
      </c>
    </row>
    <row r="109" spans="1:8" x14ac:dyDescent="0.2">
      <c r="D109" t="s">
        <v>90</v>
      </c>
      <c r="E109" s="61">
        <f t="shared" si="4"/>
        <v>-40.964981118899999</v>
      </c>
      <c r="G109">
        <v>4.0949999999999997E-3</v>
      </c>
      <c r="H109" s="11">
        <v>2.0986000000000001E-2</v>
      </c>
    </row>
    <row r="110" spans="1:8" x14ac:dyDescent="0.2">
      <c r="D110" t="s">
        <v>91</v>
      </c>
      <c r="E110" s="61">
        <f t="shared" si="4"/>
        <v>-116.123268645</v>
      </c>
      <c r="G110">
        <v>8.1499999999999993E-3</v>
      </c>
      <c r="H110" s="11">
        <v>3.5991000000000002E-2</v>
      </c>
    </row>
    <row r="111" spans="1:8" x14ac:dyDescent="0.2">
      <c r="D111" t="s">
        <v>92</v>
      </c>
      <c r="E111" s="61">
        <f t="shared" si="4"/>
        <v>-1.6555862617999999</v>
      </c>
      <c r="G111">
        <v>2.4260000000000002E-3</v>
      </c>
      <c r="H111" s="11">
        <v>1.1270000000000001E-2</v>
      </c>
    </row>
    <row r="112" spans="1:8" x14ac:dyDescent="0.2">
      <c r="D112" t="s">
        <v>93</v>
      </c>
      <c r="E112" s="61">
        <f t="shared" si="4"/>
        <v>-132.130610069</v>
      </c>
      <c r="G112">
        <v>1.0203E-2</v>
      </c>
      <c r="H112" s="11">
        <v>4.6507E-2</v>
      </c>
    </row>
    <row r="113" spans="4:8" x14ac:dyDescent="0.2">
      <c r="D113" t="s">
        <v>94</v>
      </c>
      <c r="E113" s="61">
        <f t="shared" si="4"/>
        <v>-500.54128344200001</v>
      </c>
      <c r="G113">
        <v>4.2560000000000002E-3</v>
      </c>
      <c r="H113" s="11">
        <v>2.2582999999999999E-2</v>
      </c>
    </row>
    <row r="114" spans="4:8" x14ac:dyDescent="0.2">
      <c r="D114" t="s">
        <v>95</v>
      </c>
      <c r="E114" s="61">
        <f t="shared" si="4"/>
        <v>-155.418780435</v>
      </c>
      <c r="G114">
        <v>6.6839999999999998E-3</v>
      </c>
      <c r="H114" s="11">
        <v>3.0813E-2</v>
      </c>
    </row>
    <row r="115" spans="4:8" x14ac:dyDescent="0.2">
      <c r="D115" t="s">
        <v>96</v>
      </c>
      <c r="E115" s="61">
        <f t="shared" si="4"/>
        <v>-100.80862486300001</v>
      </c>
      <c r="G115">
        <v>1.584E-2</v>
      </c>
      <c r="H115" s="11">
        <v>4.8389000000000001E-2</v>
      </c>
    </row>
    <row r="116" spans="4:8" x14ac:dyDescent="0.2">
      <c r="D116" t="s">
        <v>97</v>
      </c>
      <c r="E116" s="61">
        <f t="shared" si="4"/>
        <v>-115.46151419500001</v>
      </c>
      <c r="G116">
        <v>5.2630000000000003E-3</v>
      </c>
      <c r="H116" s="11">
        <v>2.7793999999999999E-2</v>
      </c>
    </row>
    <row r="117" spans="4:8" x14ac:dyDescent="0.2">
      <c r="D117" t="s">
        <v>98</v>
      </c>
      <c r="E117" s="61">
        <f t="shared" si="4"/>
        <v>-343.57114623299998</v>
      </c>
      <c r="G117">
        <v>5.1700000000000001E-3</v>
      </c>
      <c r="H117" s="11">
        <v>3.8727999999999999E-2</v>
      </c>
    </row>
    <row r="118" spans="4:8" x14ac:dyDescent="0.2">
      <c r="D118" t="s">
        <v>99</v>
      </c>
      <c r="E118" s="61">
        <f t="shared" si="4"/>
        <v>-76.144687519200005</v>
      </c>
      <c r="G118">
        <v>7.0860000000000003E-3</v>
      </c>
      <c r="H118" s="11">
        <v>1.8827E-2</v>
      </c>
    </row>
    <row r="119" spans="4:8" x14ac:dyDescent="0.2">
      <c r="D119" t="s">
        <v>100</v>
      </c>
      <c r="E119" s="61">
        <f t="shared" si="4"/>
        <v>-399.81109711699997</v>
      </c>
      <c r="G119">
        <v>6.1289999999999999E-3</v>
      </c>
      <c r="H119" s="11">
        <v>2.3878E-2</v>
      </c>
    </row>
    <row r="120" spans="4:8" x14ac:dyDescent="0.2">
      <c r="D120" t="s">
        <v>101</v>
      </c>
      <c r="E120" s="61">
        <f t="shared" si="4"/>
        <v>-535.70401148500002</v>
      </c>
      <c r="G120">
        <v>1.2378999999999999E-2</v>
      </c>
      <c r="H120" s="11">
        <v>5.3990999999999997E-2</v>
      </c>
    </row>
    <row r="121" spans="4:8" x14ac:dyDescent="0.2">
      <c r="D121" t="s">
        <v>102</v>
      </c>
      <c r="E121" s="61">
        <f t="shared" si="4"/>
        <v>-95.622186716200005</v>
      </c>
      <c r="G121">
        <v>5.914E-3</v>
      </c>
      <c r="H121" s="11">
        <v>3.0675000000000001E-2</v>
      </c>
    </row>
    <row r="122" spans="4:8" x14ac:dyDescent="0.2">
      <c r="D122" t="s">
        <v>103</v>
      </c>
      <c r="E122" s="61">
        <f t="shared" si="4"/>
        <v>-134.91605372500001</v>
      </c>
      <c r="G122">
        <v>5.738E-3</v>
      </c>
      <c r="H122" s="11">
        <v>3.2937000000000001E-2</v>
      </c>
    </row>
    <row r="123" spans="4:8" x14ac:dyDescent="0.2">
      <c r="D123" t="s">
        <v>104</v>
      </c>
      <c r="E123" s="61">
        <f t="shared" si="4"/>
        <v>-135.575496896</v>
      </c>
      <c r="G123">
        <v>5.5640000000000004E-3</v>
      </c>
      <c r="H123" s="11">
        <v>3.4598999999999998E-2</v>
      </c>
    </row>
    <row r="124" spans="4:8" x14ac:dyDescent="0.2">
      <c r="D124" t="s">
        <v>105</v>
      </c>
      <c r="E124" s="61">
        <f t="shared" si="4"/>
        <v>-96.281352893800005</v>
      </c>
      <c r="G124">
        <v>6.0419999999999996E-3</v>
      </c>
      <c r="H124" s="11">
        <v>3.4322999999999999E-2</v>
      </c>
    </row>
    <row r="125" spans="4:8" x14ac:dyDescent="0.2">
      <c r="D125" t="s">
        <v>106</v>
      </c>
      <c r="E125" s="61">
        <f t="shared" si="4"/>
        <v>-195.082502672</v>
      </c>
      <c r="G125">
        <v>6.6519999999999999E-3</v>
      </c>
      <c r="H125" s="11">
        <v>2.1357000000000001E-2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59"/>
      <c r="F1005" s="59"/>
      <c r="G1005" s="59"/>
      <c r="H1005" s="59"/>
      <c r="I1005" s="59"/>
      <c r="J1005" s="59"/>
      <c r="K1005" s="31"/>
      <c r="L1005" s="59"/>
      <c r="M1005" s="59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4B91-F48B-A142-87AA-6D68C01807D5}">
  <dimension ref="A1:CA1039"/>
  <sheetViews>
    <sheetView zoomScale="92" zoomScaleNormal="150" workbookViewId="0">
      <pane ySplit="8" topLeftCell="A9" activePane="bottomLeft" state="frozen"/>
      <selection activeCell="I19" sqref="I19"/>
      <selection pane="bottomLeft" activeCell="B5" sqref="B5:C5"/>
    </sheetView>
  </sheetViews>
  <sheetFormatPr baseColWidth="10" defaultRowHeight="16" x14ac:dyDescent="0.2"/>
  <cols>
    <col min="1" max="1" width="32.33203125" customWidth="1"/>
    <col min="4" max="4" width="21.1640625" customWidth="1"/>
    <col min="8" max="10" width="22" style="11" customWidth="1"/>
    <col min="12" max="12" width="32.33203125" customWidth="1"/>
    <col min="13" max="13" width="30.83203125" customWidth="1"/>
  </cols>
  <sheetData>
    <row r="1" spans="1:79" ht="22" thickBot="1" x14ac:dyDescent="0.3">
      <c r="A1" s="6" t="s">
        <v>185</v>
      </c>
    </row>
    <row r="2" spans="1:79" x14ac:dyDescent="0.2">
      <c r="B2" s="9"/>
      <c r="C2" s="10"/>
      <c r="D2" s="10"/>
      <c r="E2" s="10"/>
      <c r="F2" s="10"/>
    </row>
    <row r="3" spans="1:79" ht="17" thickBot="1" x14ac:dyDescent="0.25">
      <c r="A3" t="s">
        <v>9</v>
      </c>
    </row>
    <row r="4" spans="1:79" ht="20" thickBot="1" x14ac:dyDescent="0.25">
      <c r="A4" s="16" t="s">
        <v>10</v>
      </c>
      <c r="B4" s="17" t="s">
        <v>14</v>
      </c>
      <c r="C4" s="18" t="s">
        <v>11</v>
      </c>
      <c r="D4" s="17" t="s">
        <v>15</v>
      </c>
      <c r="E4" s="18" t="s">
        <v>12</v>
      </c>
      <c r="F4" s="17" t="s">
        <v>13</v>
      </c>
      <c r="G4" s="60"/>
      <c r="H4" s="19"/>
      <c r="I4" s="19"/>
      <c r="J4" s="19"/>
      <c r="K4" s="20"/>
      <c r="L4" s="21"/>
      <c r="M4" s="19"/>
      <c r="N4" s="20"/>
      <c r="O4" s="20"/>
    </row>
    <row r="5" spans="1:79" ht="17" thickBot="1" x14ac:dyDescent="0.25">
      <c r="A5" s="45" t="s">
        <v>188</v>
      </c>
      <c r="B5" s="49" cm="1">
        <f t="array" ref="B5">ROUND((AVERAGE(IF(ISNUMBER(G14:G89),ABS(G14:G89),""))),2)</f>
        <v>7.74</v>
      </c>
      <c r="C5" s="48" cm="1">
        <f t="array" ref="C5">ROUND((AVERAGE(IF(ISNUMBER(G14:G89),G14:G89,""))),2)</f>
        <v>6.17</v>
      </c>
      <c r="D5" s="49" cm="1">
        <f t="array" ref="D5">ROUND((SQRT(AVERAGE(IF(ISNUMBER(G14:G89),G14:G89^2,"")))),2)</f>
        <v>9.84</v>
      </c>
      <c r="E5" s="48" cm="1">
        <f t="array" ref="E5">ROUND((MAX(IF(ISNUMBER(G14:G89),ABS(G14:G89),""))),2)</f>
        <v>25.26</v>
      </c>
      <c r="F5" s="49">
        <f t="array" ref="F5">ROUND((MIN(IF(ISNUMBER(G14:G89),ABS(G14:G89),""))),2)</f>
        <v>0.15</v>
      </c>
      <c r="H5" s="22"/>
      <c r="I5" s="22"/>
      <c r="J5" s="22"/>
      <c r="K5" s="23"/>
    </row>
    <row r="6" spans="1:79" ht="17" thickBot="1" x14ac:dyDescent="0.25">
      <c r="A6" s="47" t="s">
        <v>183</v>
      </c>
      <c r="B6" s="51" cm="1">
        <f t="array" ref="B6">ROUND((AVERAGE(IF(ISNUMBER(G14:G51),ABS(G14:G51),""))),2)</f>
        <v>7.22</v>
      </c>
      <c r="C6" s="50" cm="1">
        <f t="array" ref="C6">ROUND((AVERAGE(IF(ISNUMBER(G14:G51),G14:G51,""))),2)</f>
        <v>6.5</v>
      </c>
      <c r="D6" s="51" cm="1">
        <f t="array" ref="D6">ROUND((SQRT(AVERAGE(IF(ISNUMBER(G14:G51),G14:G51^2,"")))),2)</f>
        <v>9.0500000000000007</v>
      </c>
      <c r="E6" s="50" cm="1">
        <f t="array" ref="E6">ROUND((MAX(IF(ISNUMBER(G14:G51),ABS(G14:G51),""))),2)</f>
        <v>18.02</v>
      </c>
      <c r="F6" s="52">
        <f t="array" ref="F6">ROUND((MIN(IF(ISNUMBER(G14:G51),ABS(G14:G51),""))),2)</f>
        <v>0.15</v>
      </c>
      <c r="H6" s="22"/>
      <c r="I6" s="22"/>
      <c r="J6" s="22"/>
      <c r="K6" s="23"/>
    </row>
    <row r="7" spans="1:79" ht="17" thickBot="1" x14ac:dyDescent="0.25">
      <c r="A7" s="46" t="s">
        <v>184</v>
      </c>
      <c r="B7" s="54" cm="1">
        <f t="array" ref="B7">ROUND((AVERAGE(IF(ISNUMBER(G52:G89),ABS(G52:G89),""))),2)</f>
        <v>8.27</v>
      </c>
      <c r="C7" s="53" cm="1">
        <f t="array" ref="C7">ROUND((AVERAGE(IF(ISNUMBER(G52:G89),G52:G89,""))),2)</f>
        <v>5.85</v>
      </c>
      <c r="D7" s="54" cm="1">
        <f t="array" ref="D7">ROUND((SQRT(AVERAGE(IF(ISNUMBER(G52:G89),G52:G89^2,"")))),2)</f>
        <v>10.58</v>
      </c>
      <c r="E7" s="53" cm="1">
        <f t="array" ref="E7">ROUND((MAX(IF(ISNUMBER(G52:G89),ABS(G52:G89),""))),2)</f>
        <v>25.26</v>
      </c>
      <c r="F7" s="55">
        <f t="array" ref="F7">ROUND((MIN(IF(ISNUMBER(G52:G89),ABS(G52:G89),""))),2)</f>
        <v>1.05</v>
      </c>
      <c r="H7" s="22"/>
      <c r="I7" s="22"/>
      <c r="J7" s="22"/>
      <c r="K7" s="23"/>
    </row>
    <row r="9" spans="1:79" s="15" customFormat="1" x14ac:dyDescent="0.2">
      <c r="A9" s="13" t="s">
        <v>18</v>
      </c>
      <c r="C9" s="14" t="s">
        <v>19</v>
      </c>
      <c r="D9" s="15" t="s">
        <v>107</v>
      </c>
      <c r="E9" s="15" t="s">
        <v>118</v>
      </c>
      <c r="F9" s="15" t="s">
        <v>129</v>
      </c>
      <c r="G9" s="15" t="s">
        <v>139</v>
      </c>
      <c r="H9" s="15" t="s">
        <v>140</v>
      </c>
      <c r="I9" s="15" t="s">
        <v>141</v>
      </c>
      <c r="J9" s="15" t="s">
        <v>142</v>
      </c>
      <c r="K9" s="15" t="s">
        <v>143</v>
      </c>
      <c r="L9" s="15" t="s">
        <v>144</v>
      </c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115</v>
      </c>
      <c r="U9" s="15" t="s">
        <v>116</v>
      </c>
      <c r="V9" s="15" t="s">
        <v>117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130</v>
      </c>
      <c r="AH9" s="15" t="s">
        <v>131</v>
      </c>
      <c r="AI9" s="15" t="s">
        <v>132</v>
      </c>
      <c r="AJ9" s="15" t="s">
        <v>133</v>
      </c>
      <c r="AK9" s="15" t="s">
        <v>134</v>
      </c>
      <c r="AL9" s="15" t="s">
        <v>135</v>
      </c>
      <c r="AM9" s="15" t="s">
        <v>136</v>
      </c>
      <c r="AN9" s="15" t="s">
        <v>137</v>
      </c>
      <c r="AO9" s="15" t="s">
        <v>138</v>
      </c>
      <c r="AP9" s="15" t="s">
        <v>145</v>
      </c>
      <c r="AQ9" s="15" t="s">
        <v>156</v>
      </c>
      <c r="AR9" s="15" t="s">
        <v>167</v>
      </c>
      <c r="AS9" s="15" t="s">
        <v>177</v>
      </c>
      <c r="AT9" s="15" t="s">
        <v>178</v>
      </c>
      <c r="AU9" s="15" t="s">
        <v>179</v>
      </c>
      <c r="AV9" s="15" t="s">
        <v>180</v>
      </c>
      <c r="AW9" s="15" t="s">
        <v>181</v>
      </c>
      <c r="AX9" s="15" t="s">
        <v>182</v>
      </c>
      <c r="AY9" s="15" t="s">
        <v>146</v>
      </c>
      <c r="AZ9" s="15" t="s">
        <v>147</v>
      </c>
      <c r="BA9" s="15" t="s">
        <v>148</v>
      </c>
      <c r="BB9" s="15" t="s">
        <v>149</v>
      </c>
      <c r="BC9" s="15" t="s">
        <v>150</v>
      </c>
      <c r="BD9" s="15" t="s">
        <v>151</v>
      </c>
      <c r="BE9" s="15" t="s">
        <v>152</v>
      </c>
      <c r="BF9" s="15" t="s">
        <v>153</v>
      </c>
      <c r="BG9" s="15" t="s">
        <v>154</v>
      </c>
      <c r="BH9" s="15" t="s">
        <v>155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168</v>
      </c>
      <c r="BT9" s="15" t="s">
        <v>169</v>
      </c>
      <c r="BU9" s="15" t="s">
        <v>170</v>
      </c>
      <c r="BV9" s="15" t="s">
        <v>171</v>
      </c>
      <c r="BW9" s="15" t="s">
        <v>172</v>
      </c>
      <c r="BX9" s="15" t="s">
        <v>173</v>
      </c>
      <c r="BY9" s="15" t="s">
        <v>174</v>
      </c>
      <c r="BZ9" s="15" t="s">
        <v>175</v>
      </c>
      <c r="CA9" s="15" t="s">
        <v>176</v>
      </c>
    </row>
    <row r="10" spans="1:79" s="25" customFormat="1" x14ac:dyDescent="0.2">
      <c r="A10" s="24" t="s">
        <v>203</v>
      </c>
      <c r="C10" s="26">
        <f>B5</f>
        <v>7.74</v>
      </c>
      <c r="D10" s="26">
        <f>H14</f>
        <v>0.15118670723021577</v>
      </c>
      <c r="E10" s="26">
        <f>H23</f>
        <v>1.5766457248978671</v>
      </c>
      <c r="F10" s="26">
        <f>H24</f>
        <v>17.788542473480074</v>
      </c>
      <c r="G10" s="12">
        <f>H25</f>
        <v>9.7288711770513672</v>
      </c>
      <c r="H10" s="26">
        <f>H26</f>
        <v>0.92019026488978239</v>
      </c>
      <c r="I10" s="26"/>
      <c r="J10" s="26">
        <f>H27</f>
        <v>10.150880625444767</v>
      </c>
      <c r="K10" s="26">
        <f>H28</f>
        <v>13.651736199588349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 spans="1:79" x14ac:dyDescent="0.2">
      <c r="H11" s="60"/>
      <c r="I11" s="60"/>
      <c r="J11" s="60"/>
    </row>
    <row r="12" spans="1:79" ht="52" thickBot="1" x14ac:dyDescent="0.25">
      <c r="A12" s="3" t="s">
        <v>7</v>
      </c>
      <c r="B12" s="4" t="s">
        <v>8</v>
      </c>
    </row>
    <row r="13" spans="1:79" s="1" customFormat="1" ht="17" thickBot="1" x14ac:dyDescent="0.25">
      <c r="A13" s="7" t="s">
        <v>3</v>
      </c>
      <c r="B13" s="8" t="s">
        <v>4</v>
      </c>
      <c r="D13" s="27" t="s">
        <v>2</v>
      </c>
      <c r="E13" s="27" t="s">
        <v>5</v>
      </c>
      <c r="F13" s="27" t="s">
        <v>20</v>
      </c>
      <c r="G13" s="27" t="s">
        <v>16</v>
      </c>
      <c r="H13" s="27" t="s">
        <v>17</v>
      </c>
      <c r="I13" s="44"/>
      <c r="J13" s="71" t="s">
        <v>6</v>
      </c>
      <c r="K13" s="72"/>
      <c r="L13" s="73"/>
      <c r="N13" s="74" t="s">
        <v>1</v>
      </c>
      <c r="O13" s="75"/>
      <c r="P13" s="76"/>
      <c r="R13" s="74" t="s">
        <v>0</v>
      </c>
      <c r="S13" s="75"/>
      <c r="T13" s="76"/>
    </row>
    <row r="14" spans="1:79" x14ac:dyDescent="0.2">
      <c r="A14" s="43" t="s">
        <v>28</v>
      </c>
      <c r="B14" s="5">
        <v>-78.530225150299998</v>
      </c>
      <c r="D14" t="s">
        <v>107</v>
      </c>
      <c r="E14" s="11" cm="1">
        <f t="array" ref="E14">SUM(IF(J14:L14&lt;&gt;"",J14:L14*R14:T14,""))*627.51</f>
        <v>5.5488223406197843</v>
      </c>
      <c r="F14">
        <v>5.7000090478500001</v>
      </c>
      <c r="G14">
        <f t="shared" ref="G14:G83" si="0">E14-F14</f>
        <v>-0.15118670723021577</v>
      </c>
      <c r="H14" s="12">
        <f>ABS(G14)</f>
        <v>0.15118670723021577</v>
      </c>
      <c r="I14" s="56"/>
      <c r="J14" s="57">
        <f>B68</f>
        <v>-0.50415349984799995</v>
      </c>
      <c r="K14" s="57">
        <f>B50</f>
        <v>-460.74633318399998</v>
      </c>
      <c r="L14" s="57">
        <f>B81</f>
        <v>-461.24164408000001</v>
      </c>
      <c r="N14" t="s">
        <v>77</v>
      </c>
      <c r="O14" t="s">
        <v>61</v>
      </c>
      <c r="P14" t="s">
        <v>89</v>
      </c>
      <c r="R14">
        <v>-1</v>
      </c>
      <c r="S14">
        <v>-1</v>
      </c>
      <c r="T14">
        <v>1</v>
      </c>
    </row>
    <row r="15" spans="1:79" x14ac:dyDescent="0.2">
      <c r="A15" s="43" t="s">
        <v>29</v>
      </c>
      <c r="B15" s="5">
        <v>-79.120543974399993</v>
      </c>
      <c r="D15" t="s">
        <v>118</v>
      </c>
      <c r="E15" s="11" cm="1">
        <f t="array" ref="E15">SUM(IF(J15:L15&lt;&gt;"",J15:L15*R15:T15,""))*627.51</f>
        <v>12.855956632046251</v>
      </c>
      <c r="F15">
        <v>7.8600126746700001</v>
      </c>
      <c r="G15">
        <f t="shared" si="0"/>
        <v>4.9959439573762507</v>
      </c>
      <c r="H15" s="12">
        <f t="shared" ref="H15:H84" si="1">ABS(G15)</f>
        <v>4.9959439573762507</v>
      </c>
      <c r="I15" s="12"/>
      <c r="J15" s="57">
        <f>B45</f>
        <v>-1.1698150638</v>
      </c>
      <c r="K15" s="57">
        <f>B34</f>
        <v>-460.09231627000003</v>
      </c>
      <c r="L15" s="57">
        <f>B81</f>
        <v>-461.24164408000001</v>
      </c>
      <c r="N15" t="s">
        <v>22</v>
      </c>
      <c r="O15" t="s">
        <v>46</v>
      </c>
      <c r="P15" t="s">
        <v>89</v>
      </c>
      <c r="R15">
        <v>-1</v>
      </c>
      <c r="S15">
        <v>-1</v>
      </c>
      <c r="T15">
        <v>1</v>
      </c>
    </row>
    <row r="16" spans="1:79" x14ac:dyDescent="0.2">
      <c r="A16" s="43" t="s">
        <v>30</v>
      </c>
      <c r="B16" s="5">
        <v>-79.035303499400001</v>
      </c>
      <c r="D16" t="s">
        <v>129</v>
      </c>
      <c r="E16" s="11" cm="1">
        <f t="array" ref="E16">SUM(IF(J16:L16&lt;&gt;"",J16:L16*R16:T16,""))*627.51</f>
        <v>15.084307330282515</v>
      </c>
      <c r="F16">
        <v>4.9000078440300001</v>
      </c>
      <c r="G16">
        <f t="shared" si="0"/>
        <v>10.184299486252515</v>
      </c>
      <c r="H16" s="12">
        <f t="shared" si="1"/>
        <v>10.184299486252515</v>
      </c>
      <c r="I16" s="12"/>
      <c r="J16" s="57">
        <f>B78</f>
        <v>-75.664696747099995</v>
      </c>
      <c r="K16" s="57">
        <f>B45</f>
        <v>-1.1698150638</v>
      </c>
      <c r="L16" s="57">
        <f>B82</f>
        <v>-76.810473457200004</v>
      </c>
      <c r="N16" t="s">
        <v>21</v>
      </c>
      <c r="O16" t="s">
        <v>22</v>
      </c>
      <c r="P16" t="s">
        <v>23</v>
      </c>
      <c r="R16">
        <v>-1</v>
      </c>
      <c r="S16">
        <v>-1</v>
      </c>
      <c r="T16">
        <v>1</v>
      </c>
    </row>
    <row r="17" spans="1:20" x14ac:dyDescent="0.2">
      <c r="A17" s="43" t="s">
        <v>31</v>
      </c>
      <c r="B17" s="5">
        <v>-79.120541553300001</v>
      </c>
      <c r="D17" t="s">
        <v>139</v>
      </c>
      <c r="E17" s="11" cm="1">
        <f t="array" ref="E17">SUM(IF(J17:L17&lt;&gt;"",J17:L17*R17:T17,""))*627.51</f>
        <v>20.988433865072043</v>
      </c>
      <c r="F17">
        <v>21.200033783759999</v>
      </c>
      <c r="G17">
        <f t="shared" si="0"/>
        <v>-0.21159991868795558</v>
      </c>
      <c r="H17" s="12">
        <f t="shared" si="1"/>
        <v>0.21159991868795558</v>
      </c>
      <c r="I17" s="12"/>
      <c r="J17" s="57">
        <f>B46</f>
        <v>-76.3397671277</v>
      </c>
      <c r="K17" s="57">
        <f>B68</f>
        <v>-0.50415349984799995</v>
      </c>
      <c r="L17" s="57">
        <f>B82</f>
        <v>-76.810473457200004</v>
      </c>
      <c r="N17" t="s">
        <v>57</v>
      </c>
      <c r="O17" t="s">
        <v>77</v>
      </c>
      <c r="P17" t="s">
        <v>23</v>
      </c>
      <c r="R17">
        <v>-1</v>
      </c>
      <c r="S17">
        <v>-1</v>
      </c>
      <c r="T17">
        <v>1</v>
      </c>
    </row>
    <row r="18" spans="1:20" x14ac:dyDescent="0.2">
      <c r="A18" s="43" t="s">
        <v>32</v>
      </c>
      <c r="B18" s="5">
        <v>-79.792234765100005</v>
      </c>
      <c r="D18" t="s">
        <v>140</v>
      </c>
      <c r="E18" s="11" cm="1">
        <f t="array" ref="E18">SUM(IF(J18:L18&lt;&gt;"",J18:L18*R18:T18,""))*627.51</f>
        <v>12.35104865732756</v>
      </c>
      <c r="F18">
        <v>12.10001930592</v>
      </c>
      <c r="G18">
        <f t="shared" si="0"/>
        <v>0.25102935140755989</v>
      </c>
      <c r="H18" s="12">
        <f t="shared" si="1"/>
        <v>0.25102935140755989</v>
      </c>
      <c r="I18" s="12"/>
      <c r="J18" s="57">
        <f>B27</f>
        <v>-39.820100647300002</v>
      </c>
      <c r="K18" s="57">
        <f>B45</f>
        <v>-1.1698150638</v>
      </c>
      <c r="L18" s="57">
        <f>B83</f>
        <v>-40.970233078699998</v>
      </c>
      <c r="N18" t="s">
        <v>39</v>
      </c>
      <c r="O18" t="s">
        <v>22</v>
      </c>
      <c r="P18" t="s">
        <v>90</v>
      </c>
      <c r="R18">
        <v>-1</v>
      </c>
      <c r="S18">
        <v>-1</v>
      </c>
      <c r="T18">
        <v>1</v>
      </c>
    </row>
    <row r="19" spans="1:20" x14ac:dyDescent="0.2">
      <c r="A19" s="43" t="s">
        <v>33</v>
      </c>
      <c r="B19" s="5">
        <v>-118.41663629999999</v>
      </c>
      <c r="D19" t="s">
        <v>141</v>
      </c>
      <c r="E19" s="11" cm="1">
        <f t="array" ref="E19">SUM(IF(J19:L19&lt;&gt;"",J19:L19*R19:T19,""))*627.51</f>
        <v>19.634613796097291</v>
      </c>
      <c r="F19">
        <v>15.3000241212</v>
      </c>
      <c r="G19">
        <f t="shared" si="0"/>
        <v>4.3345896748972912</v>
      </c>
      <c r="H19" s="12">
        <f t="shared" si="1"/>
        <v>4.3345896748972912</v>
      </c>
      <c r="I19" s="12"/>
      <c r="J19" s="57">
        <f>B28</f>
        <v>-40.497369301399999</v>
      </c>
      <c r="K19" s="57">
        <f>B68</f>
        <v>-0.50415349984799995</v>
      </c>
      <c r="L19" s="57">
        <f>B83</f>
        <v>-40.970233078699998</v>
      </c>
      <c r="N19" t="s">
        <v>40</v>
      </c>
      <c r="O19" t="s">
        <v>77</v>
      </c>
      <c r="P19" t="s">
        <v>90</v>
      </c>
      <c r="R19">
        <v>-1</v>
      </c>
      <c r="S19">
        <v>-1</v>
      </c>
      <c r="T19">
        <v>1</v>
      </c>
    </row>
    <row r="20" spans="1:20" x14ac:dyDescent="0.2">
      <c r="A20" s="43" t="s">
        <v>34</v>
      </c>
      <c r="B20" s="5">
        <v>-118.34466428499999</v>
      </c>
      <c r="D20" t="s">
        <v>142</v>
      </c>
      <c r="E20" s="11" cm="1">
        <f t="array" ref="E20">SUM(IF(J20:L20&lt;&gt;"",J20:L20*R20:T20,""))*627.51</f>
        <v>20.301564652004465</v>
      </c>
      <c r="F20">
        <v>6.50001025167</v>
      </c>
      <c r="G20">
        <f t="shared" si="0"/>
        <v>13.801554400334465</v>
      </c>
      <c r="H20" s="12">
        <f t="shared" si="1"/>
        <v>13.801554400334465</v>
      </c>
      <c r="I20" s="12"/>
      <c r="J20" s="57">
        <f>B78</f>
        <v>-75.664696747099995</v>
      </c>
      <c r="K20" s="57">
        <f>B28</f>
        <v>-40.497369301399999</v>
      </c>
      <c r="L20" s="57">
        <f>B84</f>
        <v>-116.129713473</v>
      </c>
      <c r="N20" t="s">
        <v>21</v>
      </c>
      <c r="O20" t="s">
        <v>40</v>
      </c>
      <c r="P20" t="s">
        <v>91</v>
      </c>
      <c r="R20">
        <v>-1</v>
      </c>
      <c r="S20">
        <v>-1</v>
      </c>
      <c r="T20">
        <v>1</v>
      </c>
    </row>
    <row r="21" spans="1:20" x14ac:dyDescent="0.2">
      <c r="A21" s="43" t="s">
        <v>35</v>
      </c>
      <c r="B21" s="5">
        <v>-195.177345769</v>
      </c>
      <c r="D21" t="s">
        <v>143</v>
      </c>
      <c r="E21" s="11" cm="1">
        <f t="array" ref="E21">SUM(IF(J21:L21&lt;&gt;"",J21:L21*R21:T21,""))*627.51</f>
        <v>18.922126048028723</v>
      </c>
      <c r="F21">
        <v>19.60003137612</v>
      </c>
      <c r="G21">
        <f t="shared" si="0"/>
        <v>-0.67790532809127768</v>
      </c>
      <c r="H21" s="12">
        <f t="shared" si="1"/>
        <v>0.67790532809127768</v>
      </c>
      <c r="I21" s="12"/>
      <c r="J21" s="57">
        <f>B46</f>
        <v>-76.3397671277</v>
      </c>
      <c r="K21" s="57">
        <f>B27</f>
        <v>-39.820100647300002</v>
      </c>
      <c r="L21" s="57">
        <f>B84</f>
        <v>-116.129713473</v>
      </c>
      <c r="N21" t="s">
        <v>57</v>
      </c>
      <c r="O21" t="s">
        <v>39</v>
      </c>
      <c r="P21" t="s">
        <v>91</v>
      </c>
      <c r="R21">
        <v>-1</v>
      </c>
      <c r="S21">
        <v>-1</v>
      </c>
      <c r="T21">
        <v>1</v>
      </c>
    </row>
    <row r="22" spans="1:20" x14ac:dyDescent="0.2">
      <c r="A22" s="43" t="s">
        <v>36</v>
      </c>
      <c r="B22" s="5">
        <v>-500.03803152099999</v>
      </c>
      <c r="D22" t="s">
        <v>144</v>
      </c>
      <c r="E22" s="11" cm="1">
        <f t="array" ref="E22">SUM(IF(J22:L22&lt;&gt;"",J22:L22*R22:T22,""))*627.51</f>
        <v>11.176660798247868</v>
      </c>
      <c r="F22">
        <v>9.6000150733500007</v>
      </c>
      <c r="G22">
        <f t="shared" si="0"/>
        <v>1.5766457248978671</v>
      </c>
      <c r="H22" s="12">
        <f t="shared" si="1"/>
        <v>1.5766457248978671</v>
      </c>
      <c r="I22" s="12"/>
      <c r="J22" s="57">
        <f>B68</f>
        <v>-0.50415349984799995</v>
      </c>
      <c r="K22" s="57">
        <f>B45</f>
        <v>-1.1698150638</v>
      </c>
      <c r="L22" s="57">
        <f>B85</f>
        <v>-1.65615743586</v>
      </c>
      <c r="N22" t="s">
        <v>77</v>
      </c>
      <c r="O22" t="s">
        <v>22</v>
      </c>
      <c r="P22" t="s">
        <v>92</v>
      </c>
      <c r="R22">
        <v>-1</v>
      </c>
      <c r="S22">
        <v>-1</v>
      </c>
      <c r="T22">
        <v>1</v>
      </c>
    </row>
    <row r="23" spans="1:20" x14ac:dyDescent="0.2">
      <c r="A23" s="43" t="s">
        <v>26</v>
      </c>
      <c r="B23" s="5">
        <v>-139.62731524099999</v>
      </c>
      <c r="D23" t="s">
        <v>108</v>
      </c>
      <c r="E23" s="11" cm="1">
        <f t="array" ref="E23">SUM(IF(J23:L23&lt;&gt;"",J23:L23*R23:T23,""))*627.51</f>
        <v>11.176660798247868</v>
      </c>
      <c r="F23">
        <v>9.6000150733500007</v>
      </c>
      <c r="G23">
        <f t="shared" si="0"/>
        <v>1.5766457248978671</v>
      </c>
      <c r="H23" s="12">
        <f t="shared" si="1"/>
        <v>1.5766457248978671</v>
      </c>
      <c r="I23" s="12"/>
      <c r="J23" s="57">
        <f>B68</f>
        <v>-0.50415349984799995</v>
      </c>
      <c r="K23" s="57">
        <f>B45</f>
        <v>-1.1698150638</v>
      </c>
      <c r="L23" s="57">
        <f>B85</f>
        <v>-1.65615743586</v>
      </c>
      <c r="N23" t="s">
        <v>77</v>
      </c>
      <c r="O23" t="s">
        <v>22</v>
      </c>
      <c r="P23" t="s">
        <v>92</v>
      </c>
      <c r="R23">
        <v>-1</v>
      </c>
      <c r="S23">
        <v>-1</v>
      </c>
      <c r="T23">
        <v>1</v>
      </c>
    </row>
    <row r="24" spans="1:20" x14ac:dyDescent="0.2">
      <c r="A24" s="43" t="s">
        <v>27</v>
      </c>
      <c r="B24" s="5">
        <v>-599.594023257</v>
      </c>
      <c r="D24" t="s">
        <v>109</v>
      </c>
      <c r="E24" s="11" cm="1">
        <f t="array" ref="E24">SUM(IF(J24:L24&lt;&gt;"",J24:L24*R24:T24,""))*627.51</f>
        <v>20.788547301560076</v>
      </c>
      <c r="F24">
        <v>3.0000048280800002</v>
      </c>
      <c r="G24">
        <f t="shared" si="0"/>
        <v>17.788542473480074</v>
      </c>
      <c r="H24" s="12">
        <f t="shared" si="1"/>
        <v>17.788542473480074</v>
      </c>
      <c r="I24" s="12"/>
      <c r="J24" s="57">
        <f>B78</f>
        <v>-75.664696747099995</v>
      </c>
      <c r="K24" s="57">
        <f>B74</f>
        <v>-56.502475990999997</v>
      </c>
      <c r="L24" s="57">
        <f>B86</f>
        <v>-132.13404410699999</v>
      </c>
      <c r="N24" t="s">
        <v>21</v>
      </c>
      <c r="O24" t="s">
        <v>83</v>
      </c>
      <c r="P24" t="s">
        <v>93</v>
      </c>
      <c r="R24">
        <v>-1</v>
      </c>
      <c r="S24">
        <v>-1</v>
      </c>
      <c r="T24">
        <v>1</v>
      </c>
    </row>
    <row r="25" spans="1:20" x14ac:dyDescent="0.2">
      <c r="A25" s="43" t="s">
        <v>37</v>
      </c>
      <c r="B25" s="5">
        <v>-39.820100647300002</v>
      </c>
      <c r="D25" t="s">
        <v>110</v>
      </c>
      <c r="E25" s="11" cm="1">
        <f t="array" ref="E25">SUM(IF(J25:L25&lt;&gt;"",J25:L25*R25:T25,""))*627.51</f>
        <v>22.428891699591368</v>
      </c>
      <c r="F25">
        <v>12.700020522540001</v>
      </c>
      <c r="G25">
        <f t="shared" si="0"/>
        <v>9.7288711770513672</v>
      </c>
      <c r="H25" s="12">
        <f t="shared" si="1"/>
        <v>9.7288711770513672</v>
      </c>
      <c r="I25" s="12"/>
      <c r="J25" s="57">
        <f>B46</f>
        <v>-76.3397671277</v>
      </c>
      <c r="K25" s="57">
        <f>B73</f>
        <v>-55.830019663400002</v>
      </c>
      <c r="L25" s="57">
        <f>B86</f>
        <v>-132.13404410699999</v>
      </c>
      <c r="N25" t="s">
        <v>57</v>
      </c>
      <c r="O25" t="s">
        <v>82</v>
      </c>
      <c r="P25" t="s">
        <v>93</v>
      </c>
      <c r="R25">
        <v>-1</v>
      </c>
      <c r="S25">
        <v>-1</v>
      </c>
      <c r="T25">
        <v>1</v>
      </c>
    </row>
    <row r="26" spans="1:20" x14ac:dyDescent="0.2">
      <c r="A26" s="43" t="s">
        <v>38</v>
      </c>
      <c r="B26" s="5">
        <v>-115.62060060500001</v>
      </c>
      <c r="D26" t="s">
        <v>111</v>
      </c>
      <c r="E26" s="11" cm="1">
        <f t="array" ref="E26">SUM(IF(J26:L26&lt;&gt;"",J26:L26*R26:T26,""))*627.51</f>
        <v>2.6201926661297823</v>
      </c>
      <c r="F26">
        <v>1.7000024012399999</v>
      </c>
      <c r="G26">
        <f t="shared" si="0"/>
        <v>0.92019026488978239</v>
      </c>
      <c r="H26" s="12">
        <f t="shared" si="1"/>
        <v>0.92019026488978239</v>
      </c>
      <c r="I26" s="12"/>
      <c r="J26" s="57">
        <f>B50</f>
        <v>-460.74633318399998</v>
      </c>
      <c r="K26" s="57">
        <f>B27</f>
        <v>-39.820100647300002</v>
      </c>
      <c r="L26" s="57">
        <f>B87</f>
        <v>-500.56225829200002</v>
      </c>
      <c r="N26" t="s">
        <v>61</v>
      </c>
      <c r="O26" t="s">
        <v>39</v>
      </c>
      <c r="P26" t="s">
        <v>94</v>
      </c>
      <c r="R26">
        <v>-1</v>
      </c>
      <c r="S26">
        <v>-1</v>
      </c>
      <c r="T26">
        <v>1</v>
      </c>
    </row>
    <row r="27" spans="1:20" x14ac:dyDescent="0.2">
      <c r="A27" s="43" t="s">
        <v>39</v>
      </c>
      <c r="B27" s="5">
        <v>-39.820100647300002</v>
      </c>
      <c r="D27" t="s">
        <v>112</v>
      </c>
      <c r="E27" s="11" cm="1">
        <f t="array" ref="E27">SUM(IF(J27:L27&lt;&gt;"",J27:L27*R27:T27,""))*627.51</f>
        <v>17.210892096294767</v>
      </c>
      <c r="F27">
        <v>7.0600114708500001</v>
      </c>
      <c r="G27">
        <f t="shared" si="0"/>
        <v>10.150880625444767</v>
      </c>
      <c r="H27" s="12">
        <f t="shared" si="1"/>
        <v>10.150880625444767</v>
      </c>
      <c r="I27" s="12"/>
      <c r="J27" s="57">
        <f>B34</f>
        <v>-460.09231627000003</v>
      </c>
      <c r="K27" s="57">
        <f>B28</f>
        <v>-40.497369301399999</v>
      </c>
      <c r="L27" s="57">
        <f>B87</f>
        <v>-500.56225829200002</v>
      </c>
      <c r="N27" t="s">
        <v>46</v>
      </c>
      <c r="O27" t="s">
        <v>40</v>
      </c>
      <c r="P27" t="s">
        <v>94</v>
      </c>
      <c r="R27">
        <v>-1</v>
      </c>
      <c r="S27">
        <v>-1</v>
      </c>
      <c r="T27">
        <v>1</v>
      </c>
    </row>
    <row r="28" spans="1:20" x14ac:dyDescent="0.2">
      <c r="A28" s="43" t="s">
        <v>40</v>
      </c>
      <c r="B28" s="5">
        <v>-40.497369301399999</v>
      </c>
      <c r="D28" t="s">
        <v>113</v>
      </c>
      <c r="E28" s="11" cm="1">
        <f t="array" ref="E28">SUM(IF(J28:L28&lt;&gt;"",J28:L28*R28:T28,""))*627.51</f>
        <v>16.851741014868349</v>
      </c>
      <c r="F28">
        <v>3.2000048152799998</v>
      </c>
      <c r="G28">
        <f t="shared" si="0"/>
        <v>13.651736199588349</v>
      </c>
      <c r="H28" s="12">
        <f t="shared" si="1"/>
        <v>13.651736199588349</v>
      </c>
      <c r="I28" s="12"/>
      <c r="J28" s="57">
        <f>B78</f>
        <v>-75.664696747099995</v>
      </c>
      <c r="K28" s="57">
        <f>B18</f>
        <v>-79.792234765100005</v>
      </c>
      <c r="L28" s="57">
        <f>B88</f>
        <v>-155.430076576</v>
      </c>
      <c r="N28" t="s">
        <v>21</v>
      </c>
      <c r="O28" t="s">
        <v>32</v>
      </c>
      <c r="P28" t="s">
        <v>95</v>
      </c>
      <c r="R28">
        <v>-1</v>
      </c>
      <c r="S28">
        <v>-1</v>
      </c>
      <c r="T28">
        <v>1</v>
      </c>
    </row>
    <row r="29" spans="1:20" x14ac:dyDescent="0.2">
      <c r="A29" s="43" t="s">
        <v>41</v>
      </c>
      <c r="B29" s="5">
        <v>-460.21278594</v>
      </c>
      <c r="D29" t="s">
        <v>114</v>
      </c>
      <c r="E29" s="11" cm="1">
        <f t="array" ref="E29">SUM(IF(J29:L29&lt;&gt;"",J29:L29*R29:T29,""))*627.51</f>
        <v>18.97094820855645</v>
      </c>
      <c r="F29">
        <v>19.900031984430001</v>
      </c>
      <c r="G29">
        <f t="shared" si="0"/>
        <v>-0.92908377587355062</v>
      </c>
      <c r="H29" s="12">
        <f t="shared" si="1"/>
        <v>0.92908377587355062</v>
      </c>
      <c r="I29" s="12"/>
      <c r="J29" s="57">
        <f>B46</f>
        <v>-76.3397671277</v>
      </c>
      <c r="K29" s="57">
        <f>B17</f>
        <v>-79.120541553300001</v>
      </c>
      <c r="L29" s="57">
        <f>B88</f>
        <v>-155.430076576</v>
      </c>
      <c r="N29" t="s">
        <v>57</v>
      </c>
      <c r="O29" t="s">
        <v>31</v>
      </c>
      <c r="P29" t="s">
        <v>95</v>
      </c>
      <c r="R29">
        <v>-1</v>
      </c>
      <c r="S29">
        <v>-1</v>
      </c>
      <c r="T29">
        <v>1</v>
      </c>
    </row>
    <row r="30" spans="1:20" x14ac:dyDescent="0.2">
      <c r="A30" s="43" t="s">
        <v>42</v>
      </c>
      <c r="B30" s="5">
        <v>-960.26886334899996</v>
      </c>
      <c r="D30" t="s">
        <v>115</v>
      </c>
      <c r="E30" s="11" cm="1">
        <f t="array" ref="E30">SUM(IF(J30:L30&lt;&gt;"",J30:L30*R30:T30,""))*627.51</f>
        <v>9.2849103620859701</v>
      </c>
      <c r="F30">
        <v>1.4200024191599998</v>
      </c>
      <c r="G30">
        <f t="shared" si="0"/>
        <v>7.8649079429259707</v>
      </c>
      <c r="H30" s="12">
        <f t="shared" si="1"/>
        <v>7.8649079429259707</v>
      </c>
      <c r="I30" s="12"/>
      <c r="J30" s="57">
        <f>B44</f>
        <v>-99.657705597299994</v>
      </c>
      <c r="K30" s="57">
        <f>B45</f>
        <v>-1.1698150638</v>
      </c>
      <c r="L30" s="57">
        <f>B89</f>
        <v>-100.812724227</v>
      </c>
      <c r="N30" t="s">
        <v>56</v>
      </c>
      <c r="O30" t="s">
        <v>22</v>
      </c>
      <c r="P30" t="s">
        <v>96</v>
      </c>
      <c r="R30">
        <v>-1</v>
      </c>
      <c r="S30">
        <v>-1</v>
      </c>
      <c r="T30">
        <v>1</v>
      </c>
    </row>
    <row r="31" spans="1:20" x14ac:dyDescent="0.2">
      <c r="A31" s="43" t="s">
        <v>43</v>
      </c>
      <c r="B31" s="5">
        <v>-960.242626417</v>
      </c>
      <c r="D31" t="s">
        <v>116</v>
      </c>
      <c r="E31" s="11" cm="1">
        <f t="array" ref="E31">SUM(IF(J31:L31&lt;&gt;"",J31:L31*R31:T31,""))*627.51</f>
        <v>21.559116873224308</v>
      </c>
      <c r="F31">
        <v>33.40005308328</v>
      </c>
      <c r="G31">
        <f t="shared" si="0"/>
        <v>-11.840936210055691</v>
      </c>
      <c r="H31" s="12">
        <f t="shared" si="1"/>
        <v>11.840936210055691</v>
      </c>
      <c r="I31" s="12"/>
      <c r="J31" s="57">
        <f>B59</f>
        <v>-100.342927338</v>
      </c>
      <c r="K31" s="57">
        <f>B68</f>
        <v>-0.50415349984799995</v>
      </c>
      <c r="L31" s="57">
        <f>B89</f>
        <v>-100.812724227</v>
      </c>
      <c r="N31" t="s">
        <v>68</v>
      </c>
      <c r="O31" t="s">
        <v>77</v>
      </c>
      <c r="P31" t="s">
        <v>96</v>
      </c>
      <c r="R31">
        <v>-1</v>
      </c>
      <c r="S31">
        <v>-1</v>
      </c>
      <c r="T31">
        <v>1</v>
      </c>
    </row>
    <row r="32" spans="1:20" x14ac:dyDescent="0.2">
      <c r="A32" s="43" t="s">
        <v>44</v>
      </c>
      <c r="B32" s="5">
        <v>-559.79274070099996</v>
      </c>
      <c r="D32" t="s">
        <v>117</v>
      </c>
      <c r="E32" s="11" cm="1">
        <f t="array" ref="E32">SUM(IF(J32:L32&lt;&gt;"",J32:L32*R32:T32,""))*627.51</f>
        <v>30.146386122844433</v>
      </c>
      <c r="F32">
        <v>13.470021728279999</v>
      </c>
      <c r="G32">
        <f t="shared" si="0"/>
        <v>16.676364394564434</v>
      </c>
      <c r="H32" s="12">
        <f t="shared" si="1"/>
        <v>16.676364394564434</v>
      </c>
      <c r="I32" s="12"/>
      <c r="J32" s="57">
        <f>B75</f>
        <v>-75.019410207600004</v>
      </c>
      <c r="K32" s="57">
        <f>B28</f>
        <v>-40.497369301399999</v>
      </c>
      <c r="L32" s="57">
        <f>B90</f>
        <v>-115.468738225</v>
      </c>
      <c r="N32" t="s">
        <v>84</v>
      </c>
      <c r="O32" t="s">
        <v>40</v>
      </c>
      <c r="P32" t="s">
        <v>97</v>
      </c>
      <c r="R32">
        <v>-1</v>
      </c>
      <c r="S32">
        <v>-1</v>
      </c>
      <c r="T32">
        <v>1</v>
      </c>
    </row>
    <row r="33" spans="1:20" x14ac:dyDescent="0.2">
      <c r="A33" s="43" t="s">
        <v>45</v>
      </c>
      <c r="B33" s="5">
        <v>-460.09231627000003</v>
      </c>
      <c r="D33" t="s">
        <v>119</v>
      </c>
      <c r="E33" s="11" cm="1">
        <f t="array" ref="E33">SUM(IF(J33:L33&lt;&gt;"",J33:L33*R33:T33,""))*627.51</f>
        <v>10.077289390199619</v>
      </c>
      <c r="F33">
        <v>7.9000126721099999</v>
      </c>
      <c r="G33">
        <f t="shared" si="0"/>
        <v>2.1772767180896189</v>
      </c>
      <c r="H33" s="12">
        <f t="shared" si="1"/>
        <v>2.1772767180896189</v>
      </c>
      <c r="I33" s="12"/>
      <c r="J33" s="57">
        <f>B78</f>
        <v>-75.664696747099995</v>
      </c>
      <c r="K33" s="57">
        <f>B27</f>
        <v>-39.820100647300002</v>
      </c>
      <c r="L33" s="57">
        <f>B90</f>
        <v>-115.468738225</v>
      </c>
      <c r="N33" t="s">
        <v>21</v>
      </c>
      <c r="O33" t="s">
        <v>39</v>
      </c>
      <c r="P33" t="s">
        <v>97</v>
      </c>
      <c r="R33">
        <v>-1</v>
      </c>
      <c r="S33">
        <v>-1</v>
      </c>
      <c r="T33">
        <v>1</v>
      </c>
    </row>
    <row r="34" spans="1:20" x14ac:dyDescent="0.2">
      <c r="A34" s="43" t="s">
        <v>46</v>
      </c>
      <c r="B34" s="5">
        <v>-460.09231627000003</v>
      </c>
      <c r="D34" t="s">
        <v>120</v>
      </c>
      <c r="E34" s="11" cm="1">
        <f t="array" ref="E34">SUM(IF(J34:L34&lt;&gt;"",J34:L34*R34:T34,""))*627.51</f>
        <v>5.4626219194560157</v>
      </c>
      <c r="F34">
        <v>3.1000048216799998</v>
      </c>
      <c r="G34">
        <f t="shared" si="0"/>
        <v>2.3626170977760159</v>
      </c>
      <c r="H34" s="12">
        <f t="shared" si="1"/>
        <v>2.3626170977760159</v>
      </c>
      <c r="I34" s="12"/>
      <c r="J34" s="57">
        <f>B68</f>
        <v>-0.50415349984799995</v>
      </c>
      <c r="K34" s="57">
        <f>B80</f>
        <v>-343.09096938900001</v>
      </c>
      <c r="L34" s="57">
        <f>B91</f>
        <v>-343.586417654</v>
      </c>
      <c r="N34" t="s">
        <v>77</v>
      </c>
      <c r="O34" t="s">
        <v>88</v>
      </c>
      <c r="P34" t="s">
        <v>98</v>
      </c>
      <c r="R34">
        <v>-1</v>
      </c>
      <c r="S34">
        <v>-1</v>
      </c>
      <c r="T34">
        <v>1</v>
      </c>
    </row>
    <row r="35" spans="1:20" x14ac:dyDescent="0.2">
      <c r="A35" s="43" t="s">
        <v>47</v>
      </c>
      <c r="B35" s="5">
        <v>-113.190155559</v>
      </c>
      <c r="D35" t="s">
        <v>121</v>
      </c>
      <c r="E35" s="11" cm="1">
        <f t="array" ref="E35">SUM(IF(J35:L35&lt;&gt;"",J35:L35*R35:T35,""))*627.51</f>
        <v>23.986147937765782</v>
      </c>
      <c r="F35">
        <v>23.200036793310002</v>
      </c>
      <c r="G35">
        <f t="shared" si="0"/>
        <v>0.78611114445578067</v>
      </c>
      <c r="H35" s="12">
        <f t="shared" si="1"/>
        <v>0.78611114445578067</v>
      </c>
      <c r="I35" s="12"/>
      <c r="J35" s="57">
        <f>B45</f>
        <v>-1.1698150638</v>
      </c>
      <c r="K35" s="57">
        <f>B79</f>
        <v>-342.45482691799998</v>
      </c>
      <c r="L35" s="57">
        <f>B91</f>
        <v>-343.586417654</v>
      </c>
      <c r="N35" t="s">
        <v>22</v>
      </c>
      <c r="O35" t="s">
        <v>87</v>
      </c>
      <c r="P35" t="s">
        <v>98</v>
      </c>
      <c r="R35">
        <v>-1</v>
      </c>
      <c r="S35">
        <v>-1</v>
      </c>
      <c r="T35">
        <v>1</v>
      </c>
    </row>
    <row r="36" spans="1:20" x14ac:dyDescent="0.2">
      <c r="A36" s="43" t="s">
        <v>48</v>
      </c>
      <c r="B36" s="5">
        <v>-99.693921185799994</v>
      </c>
      <c r="D36" t="s">
        <v>122</v>
      </c>
      <c r="E36" s="11" cm="1">
        <f t="array" ref="E36">SUM(IF(J36:L36&lt;&gt;"",J36:L36*R36:T36,""))*627.51</f>
        <v>13.428783683727689</v>
      </c>
      <c r="F36">
        <v>10.50001689828</v>
      </c>
      <c r="G36">
        <f t="shared" si="0"/>
        <v>2.9287667854476886</v>
      </c>
      <c r="H36" s="12">
        <f t="shared" si="1"/>
        <v>2.9287667854476886</v>
      </c>
      <c r="I36" s="12"/>
      <c r="J36" s="57">
        <f>B68</f>
        <v>-0.50415349984799995</v>
      </c>
      <c r="K36" s="57">
        <f>B78</f>
        <v>-75.664696747099995</v>
      </c>
      <c r="L36" s="57">
        <f>B92</f>
        <v>-76.147450135900002</v>
      </c>
      <c r="N36" t="s">
        <v>77</v>
      </c>
      <c r="O36" t="s">
        <v>21</v>
      </c>
      <c r="P36" t="s">
        <v>99</v>
      </c>
      <c r="R36">
        <v>-1</v>
      </c>
      <c r="S36">
        <v>-1</v>
      </c>
      <c r="T36">
        <v>1</v>
      </c>
    </row>
    <row r="37" spans="1:20" x14ac:dyDescent="0.2">
      <c r="A37" s="43" t="s">
        <v>49</v>
      </c>
      <c r="B37" s="5">
        <v>-199.29170026200001</v>
      </c>
      <c r="D37" t="s">
        <v>123</v>
      </c>
      <c r="E37" s="11" cm="1">
        <f t="array" ref="E37">SUM(IF(J37:L37&lt;&gt;"",J37:L37*R37:T37,""))*627.51</f>
        <v>26.214315277607231</v>
      </c>
      <c r="F37">
        <v>12.87002051166</v>
      </c>
      <c r="G37">
        <f t="shared" si="0"/>
        <v>13.344294765947231</v>
      </c>
      <c r="H37" s="12">
        <f t="shared" si="1"/>
        <v>13.344294765947231</v>
      </c>
      <c r="I37" s="12"/>
      <c r="J37" s="57">
        <f>B45</f>
        <v>-1.1698150638</v>
      </c>
      <c r="K37" s="57">
        <f>B75</f>
        <v>-75.019410207600004</v>
      </c>
      <c r="L37" s="57">
        <f>B92</f>
        <v>-76.147450135900002</v>
      </c>
      <c r="N37" t="s">
        <v>22</v>
      </c>
      <c r="O37" t="s">
        <v>84</v>
      </c>
      <c r="P37" t="s">
        <v>99</v>
      </c>
      <c r="R37">
        <v>-1</v>
      </c>
      <c r="S37">
        <v>-1</v>
      </c>
      <c r="T37">
        <v>1</v>
      </c>
    </row>
    <row r="38" spans="1:20" x14ac:dyDescent="0.2">
      <c r="A38" s="43" t="s">
        <v>50</v>
      </c>
      <c r="B38" s="5">
        <v>-599.77060549700002</v>
      </c>
      <c r="D38" t="s">
        <v>124</v>
      </c>
      <c r="E38" s="11" cm="1">
        <f t="array" ref="E38">SUM(IF(J38:L38&lt;&gt;"",J38:L38*R38:T38,""))*627.51</f>
        <v>6.7716197021393585</v>
      </c>
      <c r="F38">
        <v>3.5000054235899998</v>
      </c>
      <c r="G38">
        <f t="shared" si="0"/>
        <v>3.2716142785493587</v>
      </c>
      <c r="H38" s="12">
        <f t="shared" si="1"/>
        <v>3.2716142785493587</v>
      </c>
      <c r="I38" s="12"/>
      <c r="J38" s="57">
        <f>B68</f>
        <v>-0.50415349984799995</v>
      </c>
      <c r="K38" s="57">
        <f>B47</f>
        <v>-399.332981448</v>
      </c>
      <c r="L38" s="57">
        <f>B93</f>
        <v>-399.826343694</v>
      </c>
      <c r="N38" t="s">
        <v>77</v>
      </c>
      <c r="O38" t="s">
        <v>58</v>
      </c>
      <c r="P38" t="s">
        <v>100</v>
      </c>
      <c r="R38">
        <v>-1</v>
      </c>
      <c r="S38">
        <v>-1</v>
      </c>
      <c r="T38">
        <v>1</v>
      </c>
    </row>
    <row r="39" spans="1:20" x14ac:dyDescent="0.2">
      <c r="A39" s="43" t="s">
        <v>51</v>
      </c>
      <c r="B39" s="5">
        <v>-599.85610838399998</v>
      </c>
      <c r="D39" t="s">
        <v>125</v>
      </c>
      <c r="E39" s="11" cm="1">
        <f t="array" ref="E39">SUM(IF(J39:L39&lt;&gt;"",J39:L39*R39:T39,""))*627.51</f>
        <v>20.904435660106117</v>
      </c>
      <c r="F39">
        <v>16.760026537800002</v>
      </c>
      <c r="G39">
        <f t="shared" si="0"/>
        <v>4.144409122306115</v>
      </c>
      <c r="H39" s="12">
        <f t="shared" si="1"/>
        <v>4.144409122306115</v>
      </c>
      <c r="I39" s="12"/>
      <c r="J39" s="57">
        <f>B45</f>
        <v>-1.1698150638</v>
      </c>
      <c r="K39" s="57">
        <f>B67</f>
        <v>-398.689841941</v>
      </c>
      <c r="L39" s="57">
        <f>B93</f>
        <v>-399.826343694</v>
      </c>
      <c r="N39" t="s">
        <v>22</v>
      </c>
      <c r="O39" t="s">
        <v>76</v>
      </c>
      <c r="P39" t="s">
        <v>100</v>
      </c>
      <c r="R39">
        <v>-1</v>
      </c>
      <c r="S39">
        <v>-1</v>
      </c>
      <c r="T39">
        <v>1</v>
      </c>
    </row>
    <row r="40" spans="1:20" x14ac:dyDescent="0.2">
      <c r="A40" s="43" t="s">
        <v>52</v>
      </c>
      <c r="B40" s="5">
        <v>-599.77251318599997</v>
      </c>
      <c r="D40" t="s">
        <v>126</v>
      </c>
      <c r="E40" s="11" cm="1">
        <f t="array" ref="E40">SUM(IF(J40:L40&lt;&gt;"",J40:L40*R40:T40,""))*627.51</f>
        <v>27.589613947080775</v>
      </c>
      <c r="F40">
        <v>9.5700150752699997</v>
      </c>
      <c r="G40">
        <f t="shared" si="0"/>
        <v>18.019598871810775</v>
      </c>
      <c r="H40" s="12">
        <f t="shared" si="1"/>
        <v>18.019598871810775</v>
      </c>
      <c r="I40" s="12"/>
      <c r="J40" s="57">
        <f>B75</f>
        <v>-75.019410207600004</v>
      </c>
      <c r="K40" s="57">
        <f>B50</f>
        <v>-460.74633318399998</v>
      </c>
      <c r="L40" s="57">
        <f>B94</f>
        <v>-535.72177657999998</v>
      </c>
      <c r="N40" t="s">
        <v>84</v>
      </c>
      <c r="O40" t="s">
        <v>61</v>
      </c>
      <c r="P40" t="s">
        <v>101</v>
      </c>
      <c r="R40">
        <v>-1</v>
      </c>
      <c r="S40">
        <v>-1</v>
      </c>
      <c r="T40">
        <v>1</v>
      </c>
    </row>
    <row r="41" spans="1:20" x14ac:dyDescent="0.2">
      <c r="A41" s="43" t="s">
        <v>53</v>
      </c>
      <c r="B41" s="5">
        <v>-239.355453673</v>
      </c>
      <c r="D41" t="s">
        <v>127</v>
      </c>
      <c r="E41" s="11" cm="1">
        <f t="array" ref="E41">SUM(IF(J41:L41&lt;&gt;"",J41:L41*R41:T41,""))*627.51</f>
        <v>22.111216644636617</v>
      </c>
      <c r="F41">
        <v>9.36001508871</v>
      </c>
      <c r="G41">
        <f t="shared" si="0"/>
        <v>12.751201555926617</v>
      </c>
      <c r="H41" s="12">
        <f t="shared" si="1"/>
        <v>12.751201555926617</v>
      </c>
      <c r="I41" s="12"/>
      <c r="J41" s="57">
        <f>B78</f>
        <v>-75.664696747099995</v>
      </c>
      <c r="K41" s="57">
        <f>B34</f>
        <v>-460.09231627000003</v>
      </c>
      <c r="L41" s="57">
        <f>B94</f>
        <v>-535.72177657999998</v>
      </c>
      <c r="N41" t="s">
        <v>21</v>
      </c>
      <c r="O41" t="s">
        <v>46</v>
      </c>
      <c r="P41" t="s">
        <v>101</v>
      </c>
      <c r="R41">
        <v>-1</v>
      </c>
      <c r="S41">
        <v>-1</v>
      </c>
      <c r="T41">
        <v>1</v>
      </c>
    </row>
    <row r="42" spans="1:20" x14ac:dyDescent="0.2">
      <c r="A42" s="43" t="s">
        <v>54</v>
      </c>
      <c r="B42" s="5">
        <v>-239.32836164099999</v>
      </c>
      <c r="D42" t="s">
        <v>128</v>
      </c>
      <c r="E42" s="11" cm="1">
        <f t="array" ref="E42">SUM(IF(J42:L42&lt;&gt;"",J42:L42*R42:T42,""))*627.51</f>
        <v>12.718227913446459</v>
      </c>
      <c r="F42">
        <v>8.0000126657100008</v>
      </c>
      <c r="G42">
        <f t="shared" si="0"/>
        <v>4.7182152477364578</v>
      </c>
      <c r="H42" s="12">
        <f t="shared" si="1"/>
        <v>4.7182152477364578</v>
      </c>
      <c r="I42" s="12"/>
      <c r="J42" s="57">
        <f>B73</f>
        <v>-55.830019663400002</v>
      </c>
      <c r="K42" s="57">
        <f>B27</f>
        <v>-39.820100647300002</v>
      </c>
      <c r="L42" s="57">
        <f>B95</f>
        <v>-95.629852541399998</v>
      </c>
      <c r="N42" t="s">
        <v>82</v>
      </c>
      <c r="O42" t="s">
        <v>39</v>
      </c>
      <c r="P42" t="s">
        <v>102</v>
      </c>
      <c r="R42">
        <v>-1</v>
      </c>
      <c r="S42">
        <v>-1</v>
      </c>
      <c r="T42">
        <v>1</v>
      </c>
    </row>
    <row r="43" spans="1:20" x14ac:dyDescent="0.2">
      <c r="A43" s="43" t="s">
        <v>55</v>
      </c>
      <c r="B43" s="5">
        <v>-99.657705597299994</v>
      </c>
      <c r="D43" t="s">
        <v>130</v>
      </c>
      <c r="E43" s="11" cm="1">
        <f t="array" ref="E43">SUM(IF(J43:L43&lt;&gt;"",J43:L43*R43:T43,""))*627.51</f>
        <v>33.150194226273484</v>
      </c>
      <c r="F43">
        <v>22.400035589489999</v>
      </c>
      <c r="G43">
        <f t="shared" si="0"/>
        <v>10.750158636783485</v>
      </c>
      <c r="H43" s="12">
        <f t="shared" si="1"/>
        <v>10.750158636783485</v>
      </c>
      <c r="I43" s="12"/>
      <c r="J43" s="57">
        <f>B72</f>
        <v>-55.185311392899997</v>
      </c>
      <c r="K43" s="57">
        <f>B28</f>
        <v>-40.497369301399999</v>
      </c>
      <c r="L43" s="57">
        <f>B95</f>
        <v>-95.629852541399998</v>
      </c>
      <c r="N43" t="s">
        <v>81</v>
      </c>
      <c r="O43" t="s">
        <v>40</v>
      </c>
      <c r="P43" t="s">
        <v>102</v>
      </c>
      <c r="R43">
        <v>-1</v>
      </c>
      <c r="S43">
        <v>-1</v>
      </c>
      <c r="T43">
        <v>1</v>
      </c>
    </row>
    <row r="44" spans="1:20" x14ac:dyDescent="0.2">
      <c r="A44" s="43" t="s">
        <v>56</v>
      </c>
      <c r="B44" s="5">
        <v>-99.657705597299994</v>
      </c>
      <c r="D44" t="s">
        <v>131</v>
      </c>
      <c r="E44" s="11" cm="1">
        <f t="array" ref="E44">SUM(IF(J44:L44&lt;&gt;"",J44:L44*R44:T44,""))*627.51</f>
        <v>13.968838024181649</v>
      </c>
      <c r="F44">
        <v>7.5000120702000004</v>
      </c>
      <c r="G44">
        <f t="shared" si="0"/>
        <v>6.4688259539816482</v>
      </c>
      <c r="H44" s="12">
        <f t="shared" si="1"/>
        <v>6.4688259539816482</v>
      </c>
      <c r="I44" s="12"/>
      <c r="J44" s="57">
        <f>B73</f>
        <v>-55.830019663400002</v>
      </c>
      <c r="K44" s="57">
        <f>B17</f>
        <v>-79.120541553300001</v>
      </c>
      <c r="L44" s="57">
        <f>B96</f>
        <v>-134.92830047499999</v>
      </c>
      <c r="N44" t="s">
        <v>82</v>
      </c>
      <c r="O44" t="s">
        <v>31</v>
      </c>
      <c r="P44" t="s">
        <v>103</v>
      </c>
      <c r="R44">
        <v>-1</v>
      </c>
      <c r="S44">
        <v>-1</v>
      </c>
      <c r="T44">
        <v>1</v>
      </c>
    </row>
    <row r="45" spans="1:20" x14ac:dyDescent="0.2">
      <c r="A45" s="43" t="s">
        <v>22</v>
      </c>
      <c r="B45" s="5">
        <v>-1.1698150638</v>
      </c>
      <c r="D45" t="s">
        <v>132</v>
      </c>
      <c r="E45" s="11" cm="1">
        <f t="array" ref="E45">SUM(IF(J45:L45&lt;&gt;"",J45:L45*R45:T45,""))*627.51</f>
        <v>30.902158539335911</v>
      </c>
      <c r="F45">
        <v>18.300028949280001</v>
      </c>
      <c r="G45">
        <f t="shared" si="0"/>
        <v>12.60212959005591</v>
      </c>
      <c r="H45" s="12">
        <f t="shared" si="1"/>
        <v>12.60212959005591</v>
      </c>
      <c r="I45" s="12"/>
      <c r="J45" s="57">
        <f>B72</f>
        <v>-55.185311392899997</v>
      </c>
      <c r="K45" s="57">
        <f>B18</f>
        <v>-79.792234765100005</v>
      </c>
      <c r="L45" s="57">
        <f>B96</f>
        <v>-134.92830047499999</v>
      </c>
      <c r="N45" t="s">
        <v>81</v>
      </c>
      <c r="O45" t="s">
        <v>32</v>
      </c>
      <c r="P45" t="s">
        <v>103</v>
      </c>
      <c r="R45">
        <v>-1</v>
      </c>
      <c r="S45">
        <v>-1</v>
      </c>
      <c r="T45">
        <v>1</v>
      </c>
    </row>
    <row r="46" spans="1:20" x14ac:dyDescent="0.2">
      <c r="A46" s="43" t="s">
        <v>57</v>
      </c>
      <c r="B46" s="5">
        <v>-76.3397671277</v>
      </c>
      <c r="D46" t="s">
        <v>133</v>
      </c>
      <c r="E46" s="11" cm="1">
        <f t="array" ref="E46">SUM(IF(J46:L46&lt;&gt;"",J46:L46*R46:T46,""))*627.51</f>
        <v>21.830832249919116</v>
      </c>
      <c r="F46">
        <v>10.400016277170002</v>
      </c>
      <c r="G46">
        <f t="shared" si="0"/>
        <v>11.430815972749114</v>
      </c>
      <c r="H46" s="12">
        <f t="shared" si="1"/>
        <v>11.430815972749114</v>
      </c>
      <c r="I46" s="12"/>
      <c r="J46" s="57">
        <f>B18</f>
        <v>-79.792234765100005</v>
      </c>
      <c r="K46" s="57">
        <f>B73</f>
        <v>-55.830019663400002</v>
      </c>
      <c r="L46" s="57">
        <f>B97</f>
        <v>-135.58746481200001</v>
      </c>
      <c r="N46" t="s">
        <v>32</v>
      </c>
      <c r="O46" t="s">
        <v>82</v>
      </c>
      <c r="P46" t="s">
        <v>104</v>
      </c>
      <c r="R46">
        <v>-1</v>
      </c>
      <c r="S46">
        <v>-1</v>
      </c>
      <c r="T46">
        <v>1</v>
      </c>
    </row>
    <row r="47" spans="1:20" x14ac:dyDescent="0.2">
      <c r="A47" s="43" t="s">
        <v>58</v>
      </c>
      <c r="B47" s="5">
        <v>-399.332981448</v>
      </c>
      <c r="D47" t="s">
        <v>134</v>
      </c>
      <c r="E47" s="11" cm="1">
        <f t="array" ref="E47">SUM(IF(J47:L47&lt;&gt;"",J47:L47*R47:T47,""))*627.51</f>
        <v>22.309695045575925</v>
      </c>
      <c r="F47">
        <v>17.400027751859998</v>
      </c>
      <c r="G47">
        <f t="shared" si="0"/>
        <v>4.9096672937159269</v>
      </c>
      <c r="H47" s="12">
        <f t="shared" si="1"/>
        <v>4.9096672937159269</v>
      </c>
      <c r="I47" s="12"/>
      <c r="J47" s="57">
        <f>B17</f>
        <v>-79.120541553300001</v>
      </c>
      <c r="K47" s="57">
        <f>B74</f>
        <v>-56.502475990999997</v>
      </c>
      <c r="L47" s="57">
        <f>B97</f>
        <v>-135.58746481200001</v>
      </c>
      <c r="N47" t="s">
        <v>31</v>
      </c>
      <c r="O47" t="s">
        <v>83</v>
      </c>
      <c r="P47" t="s">
        <v>104</v>
      </c>
      <c r="R47">
        <v>-1</v>
      </c>
      <c r="S47">
        <v>-1</v>
      </c>
      <c r="T47">
        <v>1</v>
      </c>
    </row>
    <row r="48" spans="1:20" x14ac:dyDescent="0.2">
      <c r="A48" s="43" t="s">
        <v>59</v>
      </c>
      <c r="B48" s="5">
        <v>-461.20924488600002</v>
      </c>
      <c r="D48" t="s">
        <v>135</v>
      </c>
      <c r="E48" s="11" cm="1">
        <f t="array" ref="E48">SUM(IF(J48:L48&lt;&gt;"",J48:L48*R48:T48,""))*627.51</f>
        <v>24.297306050400266</v>
      </c>
      <c r="F48">
        <v>14.500022917379999</v>
      </c>
      <c r="G48">
        <f t="shared" si="0"/>
        <v>9.797283133020267</v>
      </c>
      <c r="H48" s="12">
        <f t="shared" si="1"/>
        <v>9.797283133020267</v>
      </c>
      <c r="I48" s="12"/>
      <c r="J48" s="57">
        <f>B73</f>
        <v>-55.830019663400002</v>
      </c>
      <c r="K48" s="57">
        <f>B28</f>
        <v>-40.497369301399999</v>
      </c>
      <c r="L48" s="57">
        <f>B98</f>
        <v>-96.288668775399998</v>
      </c>
      <c r="N48" t="s">
        <v>82</v>
      </c>
      <c r="O48" t="s">
        <v>40</v>
      </c>
      <c r="P48" t="s">
        <v>105</v>
      </c>
      <c r="R48">
        <v>-1</v>
      </c>
      <c r="S48">
        <v>-1</v>
      </c>
      <c r="T48">
        <v>1</v>
      </c>
    </row>
    <row r="49" spans="1:42" x14ac:dyDescent="0.2">
      <c r="A49" s="43" t="s">
        <v>60</v>
      </c>
      <c r="B49" s="5">
        <v>-460.74633318399998</v>
      </c>
      <c r="D49" t="s">
        <v>136</v>
      </c>
      <c r="E49" s="11" cm="1">
        <f t="array" ref="E49">SUM(IF(J49:L49&lt;&gt;"",J49:L49*R49:T49,""))*627.51</f>
        <v>21.277523048384314</v>
      </c>
      <c r="F49">
        <v>17.800028353769999</v>
      </c>
      <c r="G49">
        <f t="shared" si="0"/>
        <v>3.4774946946143146</v>
      </c>
      <c r="H49" s="12">
        <f t="shared" si="1"/>
        <v>3.4774946946143146</v>
      </c>
      <c r="I49" s="12"/>
      <c r="J49" s="57">
        <f>B74</f>
        <v>-56.502475990999997</v>
      </c>
      <c r="K49" s="57">
        <f>B27</f>
        <v>-39.820100647300002</v>
      </c>
      <c r="L49" s="57">
        <f>B98</f>
        <v>-96.288668775399998</v>
      </c>
      <c r="N49" t="s">
        <v>83</v>
      </c>
      <c r="O49" t="s">
        <v>39</v>
      </c>
      <c r="P49" t="s">
        <v>105</v>
      </c>
      <c r="R49">
        <v>-1</v>
      </c>
      <c r="S49">
        <v>-1</v>
      </c>
      <c r="T49">
        <v>1</v>
      </c>
    </row>
    <row r="50" spans="1:42" x14ac:dyDescent="0.2">
      <c r="A50" s="43" t="s">
        <v>61</v>
      </c>
      <c r="B50" s="5">
        <v>-460.74633318399998</v>
      </c>
      <c r="D50" t="s">
        <v>137</v>
      </c>
      <c r="E50" s="11" cm="1">
        <f t="array" ref="E50">SUM(IF(J50:L50&lt;&gt;"",J50:L50*R50:T50,""))*627.51</f>
        <v>49.995407819369142</v>
      </c>
      <c r="F50">
        <v>38.400060920910001</v>
      </c>
      <c r="G50">
        <f t="shared" si="0"/>
        <v>11.595346898459141</v>
      </c>
      <c r="H50" s="12">
        <f t="shared" si="1"/>
        <v>11.595346898459141</v>
      </c>
      <c r="I50" s="12"/>
      <c r="J50" s="57">
        <f>B21</f>
        <v>-195.177345769</v>
      </c>
      <c r="K50" s="57">
        <f>B99</f>
        <v>-195.097673082</v>
      </c>
      <c r="L50" s="57" t="s">
        <v>186</v>
      </c>
      <c r="N50" t="s">
        <v>35</v>
      </c>
      <c r="O50" t="s">
        <v>106</v>
      </c>
      <c r="R50">
        <v>-1</v>
      </c>
      <c r="S50">
        <v>1</v>
      </c>
    </row>
    <row r="51" spans="1:42" x14ac:dyDescent="0.2">
      <c r="A51" s="43" t="s">
        <v>62</v>
      </c>
      <c r="B51" s="5">
        <v>-93.317826649500006</v>
      </c>
      <c r="D51" t="s">
        <v>138</v>
      </c>
      <c r="E51" s="11" cm="1">
        <f t="array" ref="E51">SUM(IF(J51:L51&lt;&gt;"",J51:L51*R51:T51,""))*627.51</f>
        <v>49.995407819369142</v>
      </c>
      <c r="F51">
        <v>38.400060920910001</v>
      </c>
      <c r="G51">
        <f t="shared" si="0"/>
        <v>11.595346898459141</v>
      </c>
      <c r="H51" s="12">
        <f t="shared" si="1"/>
        <v>11.595346898459141</v>
      </c>
      <c r="I51" s="12"/>
      <c r="J51" s="57">
        <f>B21</f>
        <v>-195.177345769</v>
      </c>
      <c r="K51" s="57">
        <f>B99</f>
        <v>-195.097673082</v>
      </c>
      <c r="L51" s="57" t="s">
        <v>186</v>
      </c>
      <c r="N51" t="s">
        <v>35</v>
      </c>
      <c r="O51" t="s">
        <v>106</v>
      </c>
      <c r="R51">
        <v>-1</v>
      </c>
      <c r="S51">
        <v>1</v>
      </c>
    </row>
    <row r="52" spans="1:42" x14ac:dyDescent="0.2">
      <c r="A52" s="43" t="s">
        <v>63</v>
      </c>
      <c r="B52" s="5">
        <v>-93.235300473400002</v>
      </c>
      <c r="D52" t="s">
        <v>145</v>
      </c>
      <c r="E52" s="11" cm="1">
        <f t="array" ref="E52">SUM(IF(J52:L52&lt;&gt;"",J52:L52*R52:T52,""))*627.51</f>
        <v>23.387692308394428</v>
      </c>
      <c r="F52">
        <v>17.130027141629999</v>
      </c>
      <c r="G52">
        <f t="shared" si="0"/>
        <v>6.2576651667644292</v>
      </c>
      <c r="H52" s="12">
        <f t="shared" si="1"/>
        <v>6.2576651667644292</v>
      </c>
      <c r="I52" s="12"/>
      <c r="J52" s="57">
        <f>B60</f>
        <v>-0.50415349984799995</v>
      </c>
      <c r="K52" s="57">
        <f>B70</f>
        <v>-184.42355765299999</v>
      </c>
      <c r="L52" s="57">
        <f>B71</f>
        <v>-184.89044052400001</v>
      </c>
      <c r="N52" t="s">
        <v>69</v>
      </c>
      <c r="O52" t="s">
        <v>79</v>
      </c>
      <c r="P52" t="s">
        <v>80</v>
      </c>
      <c r="R52">
        <v>-1</v>
      </c>
      <c r="S52">
        <v>-1</v>
      </c>
      <c r="T52">
        <v>1</v>
      </c>
    </row>
    <row r="53" spans="1:42" x14ac:dyDescent="0.2">
      <c r="A53" s="43" t="s">
        <v>64</v>
      </c>
      <c r="B53" s="5">
        <v>-113.72853818599999</v>
      </c>
      <c r="D53" t="s">
        <v>156</v>
      </c>
      <c r="E53" s="11" cm="1">
        <f t="array" ref="E53">SUM(IF(J53:L53&lt;&gt;"",J53:L53*R53:T53,""))*627.51</f>
        <v>107.52521782971938</v>
      </c>
      <c r="F53">
        <v>82.270130904390001</v>
      </c>
      <c r="G53">
        <f t="shared" si="0"/>
        <v>25.25508692532938</v>
      </c>
      <c r="H53" s="12">
        <f t="shared" si="1"/>
        <v>25.25508692532938</v>
      </c>
      <c r="I53" s="12"/>
      <c r="J53" s="57">
        <f>B77</f>
        <v>-75.664696747099995</v>
      </c>
      <c r="K53" s="57">
        <f>B69</f>
        <v>-109.397095975</v>
      </c>
      <c r="L53" s="57">
        <f>B71</f>
        <v>-184.89044052400001</v>
      </c>
      <c r="N53" t="s">
        <v>86</v>
      </c>
      <c r="O53" t="s">
        <v>78</v>
      </c>
      <c r="P53" t="s">
        <v>80</v>
      </c>
      <c r="R53">
        <v>-1</v>
      </c>
      <c r="S53">
        <v>-1</v>
      </c>
      <c r="T53">
        <v>1</v>
      </c>
    </row>
    <row r="54" spans="1:42" s="11" customFormat="1" x14ac:dyDescent="0.2">
      <c r="A54" s="43" t="s">
        <v>65</v>
      </c>
      <c r="B54" s="5">
        <v>-113.687360165</v>
      </c>
      <c r="D54" t="s">
        <v>167</v>
      </c>
      <c r="E54" s="11" cm="1">
        <f t="array" ref="E54">SUM(IF(J54:L54&lt;&gt;"",J54:L54*R54:T54,""))*627.51</f>
        <v>54.883777767552445</v>
      </c>
      <c r="F54">
        <v>42.180066954090002</v>
      </c>
      <c r="G54">
        <f t="shared" si="0"/>
        <v>12.703710813462443</v>
      </c>
      <c r="H54" s="12">
        <f t="shared" si="1"/>
        <v>12.703710813462443</v>
      </c>
      <c r="I54" s="12"/>
      <c r="J54" s="57">
        <f>B60</f>
        <v>-0.50415349984799995</v>
      </c>
      <c r="K54" s="57">
        <f>B58</f>
        <v>-100.342927338</v>
      </c>
      <c r="L54" s="57">
        <f>B57</f>
        <v>-100.75961804400001</v>
      </c>
      <c r="M54"/>
      <c r="N54" t="s">
        <v>69</v>
      </c>
      <c r="O54" t="s">
        <v>24</v>
      </c>
      <c r="P54" t="s">
        <v>67</v>
      </c>
      <c r="Q54"/>
      <c r="R54">
        <v>-1</v>
      </c>
      <c r="S54">
        <v>-1</v>
      </c>
      <c r="T54">
        <v>1</v>
      </c>
      <c r="U54"/>
      <c r="V54"/>
      <c r="AP54"/>
    </row>
    <row r="55" spans="1:42" x14ac:dyDescent="0.2">
      <c r="A55" s="43" t="s">
        <v>25</v>
      </c>
      <c r="B55" s="5">
        <v>-199.80926412599999</v>
      </c>
      <c r="D55" t="s">
        <v>177</v>
      </c>
      <c r="E55" s="11" cm="1">
        <f t="array" ref="E55">SUM(IF(J55:L55&lt;&gt;"",J55:L55*R55:T55,""))*627.51</f>
        <v>54.883777767552445</v>
      </c>
      <c r="F55">
        <v>42.180066954090002</v>
      </c>
      <c r="G55">
        <f t="shared" si="0"/>
        <v>12.703710813462443</v>
      </c>
      <c r="H55" s="12">
        <f t="shared" si="1"/>
        <v>12.703710813462443</v>
      </c>
      <c r="I55" s="12"/>
      <c r="J55" s="57">
        <f>B58</f>
        <v>-100.342927338</v>
      </c>
      <c r="K55" s="57">
        <f>B60</f>
        <v>-0.50415349984799995</v>
      </c>
      <c r="L55" s="57">
        <f>B57</f>
        <v>-100.75961804400001</v>
      </c>
      <c r="N55" t="s">
        <v>24</v>
      </c>
      <c r="O55" t="s">
        <v>69</v>
      </c>
      <c r="P55" t="s">
        <v>67</v>
      </c>
      <c r="R55">
        <v>-1</v>
      </c>
      <c r="S55">
        <v>-1</v>
      </c>
      <c r="T55">
        <v>1</v>
      </c>
    </row>
    <row r="56" spans="1:42" x14ac:dyDescent="0.2">
      <c r="A56" s="43" t="s">
        <v>66</v>
      </c>
      <c r="B56" s="5">
        <v>-140.05538693299999</v>
      </c>
      <c r="D56" t="s">
        <v>178</v>
      </c>
      <c r="E56" s="11" cm="1">
        <f t="array" ref="E56">SUM(IF(J56:L56&lt;&gt;"",J56:L56*R56:T56,""))*627.51</f>
        <v>25.879640567555267</v>
      </c>
      <c r="F56">
        <v>18.000028968479999</v>
      </c>
      <c r="G56">
        <f t="shared" si="0"/>
        <v>7.8796115990752682</v>
      </c>
      <c r="H56" s="12">
        <f t="shared" si="1"/>
        <v>7.8796115990752682</v>
      </c>
      <c r="I56" s="12"/>
      <c r="J56" s="57">
        <f>B60</f>
        <v>-0.50415349984799995</v>
      </c>
      <c r="K56" s="57">
        <f>B49</f>
        <v>-460.74633318399998</v>
      </c>
      <c r="L56" s="57">
        <f>B48</f>
        <v>-461.20924488600002</v>
      </c>
      <c r="N56" t="s">
        <v>69</v>
      </c>
      <c r="O56" t="s">
        <v>60</v>
      </c>
      <c r="P56" t="s">
        <v>59</v>
      </c>
      <c r="R56">
        <v>-1</v>
      </c>
      <c r="S56">
        <v>-1</v>
      </c>
      <c r="T56">
        <v>1</v>
      </c>
    </row>
    <row r="57" spans="1:42" x14ac:dyDescent="0.2">
      <c r="A57" s="43" t="s">
        <v>67</v>
      </c>
      <c r="B57" s="5">
        <v>-100.75961804400001</v>
      </c>
      <c r="D57" t="s">
        <v>179</v>
      </c>
      <c r="E57" s="11" cm="1">
        <f t="array" ref="E57">SUM(IF(J57:L57&lt;&gt;"",J57:L57*R57:T57,""))*627.51</f>
        <v>25.879640567555267</v>
      </c>
      <c r="F57">
        <v>18.000028968479999</v>
      </c>
      <c r="G57">
        <f t="shared" si="0"/>
        <v>7.8796115990752682</v>
      </c>
      <c r="H57" s="12">
        <f t="shared" si="1"/>
        <v>7.8796115990752682</v>
      </c>
      <c r="I57" s="12"/>
      <c r="J57" s="57">
        <f>B49</f>
        <v>-460.74633318399998</v>
      </c>
      <c r="K57" s="57">
        <f>B60</f>
        <v>-0.50415349984799995</v>
      </c>
      <c r="L57" s="57">
        <f>B48</f>
        <v>-461.20924488600002</v>
      </c>
      <c r="N57" t="s">
        <v>60</v>
      </c>
      <c r="O57" t="s">
        <v>69</v>
      </c>
      <c r="P57" t="s">
        <v>59</v>
      </c>
      <c r="R57">
        <v>-1</v>
      </c>
      <c r="S57">
        <v>-1</v>
      </c>
      <c r="T57">
        <v>1</v>
      </c>
    </row>
    <row r="58" spans="1:42" x14ac:dyDescent="0.2">
      <c r="A58" s="43" t="s">
        <v>24</v>
      </c>
      <c r="B58" s="5">
        <v>-100.342927338</v>
      </c>
      <c r="D58" t="s">
        <v>180</v>
      </c>
      <c r="E58" s="11" cm="1">
        <f t="array" ref="E58">SUM(IF(J58:L58&lt;&gt;"",J58:L58*R58:T58,""))*627.51</f>
        <v>47.74209524269758</v>
      </c>
      <c r="F58">
        <v>30.380048256479999</v>
      </c>
      <c r="G58">
        <f t="shared" si="0"/>
        <v>17.362046986217582</v>
      </c>
      <c r="H58" s="12">
        <f t="shared" si="1"/>
        <v>17.362046986217582</v>
      </c>
      <c r="I58" s="12"/>
      <c r="J58" s="57">
        <f>B60</f>
        <v>-0.50415349984799995</v>
      </c>
      <c r="K58" s="57">
        <f>B23</f>
        <v>-139.62731524099999</v>
      </c>
      <c r="L58" s="57">
        <f>B56</f>
        <v>-140.05538693299999</v>
      </c>
      <c r="N58" t="s">
        <v>69</v>
      </c>
      <c r="O58" t="s">
        <v>26</v>
      </c>
      <c r="P58" t="s">
        <v>66</v>
      </c>
      <c r="R58">
        <v>-1</v>
      </c>
      <c r="S58">
        <v>-1</v>
      </c>
      <c r="T58">
        <v>1</v>
      </c>
    </row>
    <row r="59" spans="1:42" x14ac:dyDescent="0.2">
      <c r="A59" s="43" t="s">
        <v>68</v>
      </c>
      <c r="B59" s="5">
        <v>-100.342927338</v>
      </c>
      <c r="D59" t="s">
        <v>181</v>
      </c>
      <c r="E59" s="11" cm="1">
        <f t="array" ref="E59">SUM(IF(J59:L59&lt;&gt;"",J59:L59*R59:T59,""))*627.51</f>
        <v>67.545836728779676</v>
      </c>
      <c r="F59">
        <v>57.02009110473</v>
      </c>
      <c r="G59">
        <f t="shared" si="0"/>
        <v>10.525745624049677</v>
      </c>
      <c r="H59" s="12">
        <f t="shared" si="1"/>
        <v>10.525745624049677</v>
      </c>
      <c r="I59" s="12"/>
      <c r="J59" s="57">
        <f>B58</f>
        <v>-100.342927338</v>
      </c>
      <c r="K59" s="57">
        <f>B25</f>
        <v>-39.820100647300002</v>
      </c>
      <c r="L59" s="57">
        <f>B56</f>
        <v>-140.05538693299999</v>
      </c>
      <c r="N59" t="s">
        <v>24</v>
      </c>
      <c r="O59" t="s">
        <v>37</v>
      </c>
      <c r="P59" t="s">
        <v>66</v>
      </c>
      <c r="R59">
        <v>-1</v>
      </c>
      <c r="S59">
        <v>-1</v>
      </c>
      <c r="T59">
        <v>1</v>
      </c>
    </row>
    <row r="60" spans="1:42" x14ac:dyDescent="0.2">
      <c r="A60" s="43" t="s">
        <v>69</v>
      </c>
      <c r="B60" s="5">
        <v>-0.50415349984799995</v>
      </c>
      <c r="D60" t="s">
        <v>182</v>
      </c>
      <c r="E60" s="11" cm="1">
        <f t="array" ref="E60">SUM(IF(J60:L60&lt;&gt;"",J60:L60*R60:T60,""))*627.51</f>
        <v>-8.4151376090089993</v>
      </c>
      <c r="F60">
        <v>2.2700036197799998</v>
      </c>
      <c r="G60">
        <f t="shared" si="0"/>
        <v>-10.685141228789</v>
      </c>
      <c r="H60" s="12">
        <f t="shared" si="1"/>
        <v>10.685141228789</v>
      </c>
      <c r="I60" s="12"/>
      <c r="J60" s="57">
        <f>B60</f>
        <v>-0.50415349984799995</v>
      </c>
      <c r="K60" s="57">
        <f>B37</f>
        <v>-199.29170026200001</v>
      </c>
      <c r="L60" s="57">
        <f>B55</f>
        <v>-199.80926412599999</v>
      </c>
      <c r="N60" t="s">
        <v>69</v>
      </c>
      <c r="O60" t="s">
        <v>49</v>
      </c>
      <c r="P60" t="s">
        <v>25</v>
      </c>
      <c r="R60">
        <v>-1</v>
      </c>
      <c r="S60">
        <v>-1</v>
      </c>
      <c r="T60">
        <v>1</v>
      </c>
    </row>
    <row r="61" spans="1:42" x14ac:dyDescent="0.2">
      <c r="A61" s="43" t="s">
        <v>70</v>
      </c>
      <c r="B61" s="5">
        <v>-109.906293142</v>
      </c>
      <c r="D61" t="s">
        <v>146</v>
      </c>
      <c r="E61" s="11" cm="1">
        <f t="array" ref="E61">SUM(IF(J61:L61&lt;&gt;"",J61:L61*R61:T61,""))*627.51</f>
        <v>120.08584152384418</v>
      </c>
      <c r="F61">
        <v>105.80016830408999</v>
      </c>
      <c r="G61">
        <f t="shared" si="0"/>
        <v>14.285673219754187</v>
      </c>
      <c r="H61" s="12">
        <f t="shared" si="1"/>
        <v>14.285673219754187</v>
      </c>
      <c r="I61" s="12"/>
      <c r="J61" s="57">
        <f>B58</f>
        <v>-100.342927338</v>
      </c>
      <c r="K61" s="57">
        <f>B43</f>
        <v>-99.657705597299994</v>
      </c>
      <c r="L61" s="57">
        <f>B55</f>
        <v>-199.80926412599999</v>
      </c>
      <c r="N61" t="s">
        <v>24</v>
      </c>
      <c r="O61" t="s">
        <v>55</v>
      </c>
      <c r="P61" t="s">
        <v>25</v>
      </c>
      <c r="R61">
        <v>-1</v>
      </c>
      <c r="S61">
        <v>-1</v>
      </c>
      <c r="T61">
        <v>1</v>
      </c>
    </row>
    <row r="62" spans="1:42" x14ac:dyDescent="0.2">
      <c r="A62" s="43" t="s">
        <v>71</v>
      </c>
      <c r="B62" s="5">
        <v>-109.876697071</v>
      </c>
      <c r="D62" t="s">
        <v>147</v>
      </c>
      <c r="E62" s="11" cm="1">
        <f t="array" ref="E62">SUM(IF(J62:L62&lt;&gt;"",J62:L62*R62:T62,""))*627.51</f>
        <v>11.808540471648513</v>
      </c>
      <c r="F62">
        <v>6.7300108644600005</v>
      </c>
      <c r="G62">
        <f t="shared" si="0"/>
        <v>5.0785296071885124</v>
      </c>
      <c r="H62" s="12">
        <f t="shared" si="1"/>
        <v>5.0785296071885124</v>
      </c>
      <c r="I62" s="12"/>
      <c r="J62" s="57">
        <f>B25</f>
        <v>-39.820100647300002</v>
      </c>
      <c r="K62" s="57">
        <f>B32</f>
        <v>-559.79274070099996</v>
      </c>
      <c r="L62" s="57">
        <f>B24</f>
        <v>-599.594023257</v>
      </c>
      <c r="N62" t="s">
        <v>37</v>
      </c>
      <c r="O62" t="s">
        <v>44</v>
      </c>
      <c r="P62" t="s">
        <v>27</v>
      </c>
      <c r="R62">
        <v>-1</v>
      </c>
      <c r="S62">
        <v>-1</v>
      </c>
      <c r="T62">
        <v>1</v>
      </c>
    </row>
    <row r="63" spans="1:42" x14ac:dyDescent="0.2">
      <c r="A63" s="43" t="s">
        <v>72</v>
      </c>
      <c r="B63" s="5">
        <v>-93.299370872899999</v>
      </c>
      <c r="D63" t="s">
        <v>148</v>
      </c>
      <c r="E63" s="11" cm="1">
        <f t="array" ref="E63">SUM(IF(J63:L63&lt;&gt;"",J63:L63*R63:T63,""))*627.51</f>
        <v>78.820435467530714</v>
      </c>
      <c r="F63">
        <v>59.160094105319999</v>
      </c>
      <c r="G63">
        <f t="shared" si="0"/>
        <v>19.660341362210715</v>
      </c>
      <c r="H63" s="12">
        <f t="shared" si="1"/>
        <v>19.660341362210715</v>
      </c>
      <c r="I63" s="12"/>
      <c r="J63" s="57">
        <f>B23</f>
        <v>-139.62731524099999</v>
      </c>
      <c r="K63" s="57">
        <f>B33</f>
        <v>-460.09231627000003</v>
      </c>
      <c r="L63" s="57">
        <f>B24</f>
        <v>-599.594023257</v>
      </c>
      <c r="N63" t="s">
        <v>26</v>
      </c>
      <c r="O63" t="s">
        <v>45</v>
      </c>
      <c r="P63" t="s">
        <v>27</v>
      </c>
      <c r="R63">
        <v>-1</v>
      </c>
      <c r="S63">
        <v>-1</v>
      </c>
      <c r="T63">
        <v>1</v>
      </c>
    </row>
    <row r="64" spans="1:42" x14ac:dyDescent="0.2">
      <c r="A64" s="43" t="s">
        <v>73</v>
      </c>
      <c r="B64" s="5">
        <v>-215.38772054399999</v>
      </c>
      <c r="D64" t="s">
        <v>149</v>
      </c>
      <c r="E64" s="11" cm="1">
        <f t="array" ref="E64">SUM(IF(J64:L64&lt;&gt;"",J64:L64*R64:T64,""))*627.51</f>
        <v>-4.4711431626343412</v>
      </c>
      <c r="F64">
        <v>-0.34000060575000002</v>
      </c>
      <c r="G64">
        <f t="shared" si="0"/>
        <v>-4.131142556884341</v>
      </c>
      <c r="H64" s="12">
        <f t="shared" si="1"/>
        <v>4.131142556884341</v>
      </c>
      <c r="I64" s="12"/>
      <c r="J64" s="57">
        <f>B36</f>
        <v>-99.693921185799994</v>
      </c>
      <c r="K64" s="57">
        <f>B23</f>
        <v>-139.62731524099999</v>
      </c>
      <c r="L64" s="57">
        <f>B42</f>
        <v>-239.32836164099999</v>
      </c>
      <c r="N64" t="s">
        <v>48</v>
      </c>
      <c r="O64" t="s">
        <v>26</v>
      </c>
      <c r="P64" t="s">
        <v>54</v>
      </c>
      <c r="R64">
        <v>-1</v>
      </c>
      <c r="S64">
        <v>-1</v>
      </c>
      <c r="T64">
        <v>1</v>
      </c>
    </row>
    <row r="65" spans="1:20" x14ac:dyDescent="0.2">
      <c r="A65" s="43" t="s">
        <v>74</v>
      </c>
      <c r="B65" s="5">
        <v>-215.31005678899999</v>
      </c>
      <c r="D65" t="s">
        <v>150</v>
      </c>
      <c r="E65" s="11" cm="1">
        <f t="array" ref="E65">SUM(IF(J65:L65&lt;&gt;"",J65:L65*R65:T65,""))*627.51</f>
        <v>-4.4711431626343412</v>
      </c>
      <c r="F65">
        <v>-0.34000060575000002</v>
      </c>
      <c r="G65">
        <f t="shared" si="0"/>
        <v>-4.131142556884341</v>
      </c>
      <c r="H65" s="12">
        <f t="shared" si="1"/>
        <v>4.131142556884341</v>
      </c>
      <c r="I65" s="12"/>
      <c r="J65" s="57">
        <f>B23</f>
        <v>-139.62731524099999</v>
      </c>
      <c r="K65" s="57">
        <f>B36</f>
        <v>-99.693921185799994</v>
      </c>
      <c r="L65" s="57">
        <f>B42</f>
        <v>-239.32836164099999</v>
      </c>
      <c r="N65" t="s">
        <v>26</v>
      </c>
      <c r="O65" t="s">
        <v>48</v>
      </c>
      <c r="P65" t="s">
        <v>54</v>
      </c>
      <c r="R65">
        <v>-1</v>
      </c>
      <c r="S65">
        <v>-1</v>
      </c>
      <c r="T65">
        <v>1</v>
      </c>
    </row>
    <row r="66" spans="1:20" x14ac:dyDescent="0.2">
      <c r="A66" s="43" t="s">
        <v>75</v>
      </c>
      <c r="B66" s="5">
        <v>-215.28858639699999</v>
      </c>
      <c r="D66" t="s">
        <v>151</v>
      </c>
      <c r="E66" s="11" cm="1">
        <f t="array" ref="E66">SUM(IF(J66:L66&lt;&gt;"",J66:L66*R66:T66,""))*627.51</f>
        <v>17.000521000328142</v>
      </c>
      <c r="F66">
        <v>13.38002110653</v>
      </c>
      <c r="G66">
        <f t="shared" si="0"/>
        <v>3.6204998937981419</v>
      </c>
      <c r="H66" s="12">
        <f t="shared" si="1"/>
        <v>3.6204998937981419</v>
      </c>
      <c r="I66" s="12"/>
      <c r="J66" s="57">
        <f>B41</f>
        <v>-239.355453673</v>
      </c>
      <c r="K66" s="57">
        <f>B42</f>
        <v>-239.32836164099999</v>
      </c>
      <c r="L66" s="57" t="s">
        <v>186</v>
      </c>
      <c r="N66" t="s">
        <v>53</v>
      </c>
      <c r="O66" t="s">
        <v>54</v>
      </c>
      <c r="R66">
        <v>-1</v>
      </c>
      <c r="S66">
        <v>1</v>
      </c>
    </row>
    <row r="67" spans="1:20" x14ac:dyDescent="0.2">
      <c r="A67" s="43" t="s">
        <v>76</v>
      </c>
      <c r="B67" s="5">
        <v>-398.689841941</v>
      </c>
      <c r="D67" t="s">
        <v>152</v>
      </c>
      <c r="E67" s="11" cm="1">
        <f t="array" ref="E67">SUM(IF(J67:L67&lt;&gt;"",J67:L67*R67:T67,""))*627.51</f>
        <v>17.000521000328142</v>
      </c>
      <c r="F67">
        <v>13.38002110653</v>
      </c>
      <c r="G67">
        <f t="shared" si="0"/>
        <v>3.6204998937981419</v>
      </c>
      <c r="H67" s="12">
        <f t="shared" si="1"/>
        <v>3.6204998937981419</v>
      </c>
      <c r="I67" s="12"/>
      <c r="J67" s="57">
        <f>B41</f>
        <v>-239.355453673</v>
      </c>
      <c r="K67" s="57">
        <f>B42</f>
        <v>-239.32836164099999</v>
      </c>
      <c r="L67" s="57" t="s">
        <v>186</v>
      </c>
      <c r="N67" t="s">
        <v>53</v>
      </c>
      <c r="O67" t="s">
        <v>54</v>
      </c>
      <c r="R67">
        <v>-1</v>
      </c>
      <c r="S67">
        <v>1</v>
      </c>
    </row>
    <row r="68" spans="1:20" x14ac:dyDescent="0.2">
      <c r="A68" s="43" t="s">
        <v>77</v>
      </c>
      <c r="B68" s="5">
        <v>-0.50415349984799995</v>
      </c>
      <c r="D68" t="s">
        <v>153</v>
      </c>
      <c r="E68" s="11" cm="1">
        <f t="array" ref="E68">SUM(IF(J68:L68&lt;&gt;"",J68:L68*R68:T68,""))*627.51</f>
        <v>5.139962020440092</v>
      </c>
      <c r="F68">
        <v>3.1000048216799998</v>
      </c>
      <c r="G68">
        <f t="shared" si="0"/>
        <v>2.0399571987600922</v>
      </c>
      <c r="H68" s="12">
        <f t="shared" si="1"/>
        <v>2.0399571987600922</v>
      </c>
      <c r="I68" s="12"/>
      <c r="J68" s="57">
        <f>B29</f>
        <v>-460.21278594</v>
      </c>
      <c r="K68" s="57">
        <f>B22</f>
        <v>-500.03803152099999</v>
      </c>
      <c r="L68" s="57">
        <f>B31</f>
        <v>-960.242626417</v>
      </c>
      <c r="N68" t="s">
        <v>41</v>
      </c>
      <c r="O68" t="s">
        <v>36</v>
      </c>
      <c r="P68" t="s">
        <v>43</v>
      </c>
      <c r="R68">
        <v>-1</v>
      </c>
      <c r="S68">
        <v>-1</v>
      </c>
      <c r="T68">
        <v>1</v>
      </c>
    </row>
    <row r="69" spans="1:20" x14ac:dyDescent="0.2">
      <c r="A69" s="43" t="s">
        <v>78</v>
      </c>
      <c r="B69" s="5">
        <v>-109.397095975</v>
      </c>
      <c r="D69" t="s">
        <v>154</v>
      </c>
      <c r="E69" s="11" cm="1">
        <f t="array" ref="E69">SUM(IF(J69:L69&lt;&gt;"",J69:L69*R69:T69,""))*627.51</f>
        <v>5.139962020440092</v>
      </c>
      <c r="F69">
        <v>3.1000048216799998</v>
      </c>
      <c r="G69">
        <f t="shared" si="0"/>
        <v>2.0399571987600922</v>
      </c>
      <c r="H69" s="12">
        <f t="shared" si="1"/>
        <v>2.0399571987600922</v>
      </c>
      <c r="I69" s="12"/>
      <c r="J69" s="57">
        <f>B22</f>
        <v>-500.03803152099999</v>
      </c>
      <c r="K69" s="57">
        <f>B29</f>
        <v>-460.21278594</v>
      </c>
      <c r="L69" s="57">
        <f>B31</f>
        <v>-960.242626417</v>
      </c>
      <c r="N69" t="s">
        <v>36</v>
      </c>
      <c r="O69" t="s">
        <v>41</v>
      </c>
      <c r="P69" t="s">
        <v>43</v>
      </c>
      <c r="R69">
        <v>-1</v>
      </c>
      <c r="S69">
        <v>-1</v>
      </c>
      <c r="T69">
        <v>1</v>
      </c>
    </row>
    <row r="70" spans="1:20" x14ac:dyDescent="0.2">
      <c r="A70" s="43" t="s">
        <v>79</v>
      </c>
      <c r="B70" s="5">
        <v>-184.42355765299999</v>
      </c>
      <c r="D70" t="s">
        <v>155</v>
      </c>
      <c r="E70" s="11" cm="1">
        <f t="array" ref="E70">SUM(IF(J70:L70&lt;&gt;"",J70:L70*R70:T70,""))*627.51</f>
        <v>16.46393719929533</v>
      </c>
      <c r="F70">
        <v>13.410021104609999</v>
      </c>
      <c r="G70">
        <f t="shared" si="0"/>
        <v>3.0539160946853308</v>
      </c>
      <c r="H70" s="12">
        <f t="shared" si="1"/>
        <v>3.0539160946853308</v>
      </c>
      <c r="I70" s="12"/>
      <c r="J70" s="57">
        <f>B30</f>
        <v>-960.26886334899996</v>
      </c>
      <c r="K70" s="57">
        <f>B31</f>
        <v>-960.242626417</v>
      </c>
      <c r="L70" s="57" t="s">
        <v>186</v>
      </c>
      <c r="N70" t="s">
        <v>42</v>
      </c>
      <c r="O70" t="s">
        <v>43</v>
      </c>
      <c r="R70">
        <v>-1</v>
      </c>
      <c r="S70">
        <v>1</v>
      </c>
    </row>
    <row r="71" spans="1:20" x14ac:dyDescent="0.2">
      <c r="A71" s="43" t="s">
        <v>80</v>
      </c>
      <c r="B71" s="5">
        <v>-184.89044052400001</v>
      </c>
      <c r="D71" t="s">
        <v>157</v>
      </c>
      <c r="E71" s="11" cm="1">
        <f t="array" ref="E71">SUM(IF(J71:L71&lt;&gt;"",J71:L71*R71:T71,""))*627.51</f>
        <v>16.46393719929533</v>
      </c>
      <c r="F71">
        <v>13.410021104609999</v>
      </c>
      <c r="G71">
        <f t="shared" si="0"/>
        <v>3.0539160946853308</v>
      </c>
      <c r="H71" s="12">
        <f t="shared" si="1"/>
        <v>3.0539160946853308</v>
      </c>
      <c r="I71" s="12"/>
      <c r="J71" s="57">
        <f>B30</f>
        <v>-960.26886334899996</v>
      </c>
      <c r="K71" s="57">
        <f>B31</f>
        <v>-960.242626417</v>
      </c>
      <c r="L71" s="57" t="s">
        <v>186</v>
      </c>
      <c r="N71" t="s">
        <v>42</v>
      </c>
      <c r="O71" t="s">
        <v>43</v>
      </c>
      <c r="R71">
        <v>-1</v>
      </c>
      <c r="S71">
        <v>1</v>
      </c>
    </row>
    <row r="72" spans="1:20" x14ac:dyDescent="0.2">
      <c r="A72" s="43" t="s">
        <v>81</v>
      </c>
      <c r="B72" s="5">
        <v>-55.185311392899997</v>
      </c>
      <c r="D72" t="s">
        <v>158</v>
      </c>
      <c r="E72" s="11" cm="1">
        <f t="array" ref="E72">SUM(IF(J72:L72&lt;&gt;"",J72:L72*R72:T72,""))*627.51</f>
        <v>-25.452106302753997</v>
      </c>
      <c r="F72">
        <v>-12.54001990527</v>
      </c>
      <c r="G72">
        <f t="shared" si="0"/>
        <v>-12.912086397483996</v>
      </c>
      <c r="H72" s="12">
        <f t="shared" si="1"/>
        <v>12.912086397483996</v>
      </c>
      <c r="I72" s="12"/>
      <c r="J72" s="57">
        <f>B36</f>
        <v>-99.693921185799994</v>
      </c>
      <c r="K72" s="57">
        <f>B22</f>
        <v>-500.03803152099999</v>
      </c>
      <c r="L72" s="57">
        <f>B40</f>
        <v>-599.77251318599997</v>
      </c>
      <c r="N72" t="s">
        <v>48</v>
      </c>
      <c r="O72" t="s">
        <v>36</v>
      </c>
      <c r="P72" t="s">
        <v>52</v>
      </c>
      <c r="R72">
        <v>-1</v>
      </c>
      <c r="S72">
        <v>-1</v>
      </c>
      <c r="T72">
        <v>1</v>
      </c>
    </row>
    <row r="73" spans="1:20" x14ac:dyDescent="0.2">
      <c r="A73" s="43" t="s">
        <v>82</v>
      </c>
      <c r="B73" s="5">
        <v>-55.830019663400002</v>
      </c>
      <c r="D73" t="s">
        <v>159</v>
      </c>
      <c r="E73" s="11" cm="1">
        <f t="array" ref="E73">SUM(IF(J73:L73&lt;&gt;"",J73:L73*R73:T73,""))*627.51</f>
        <v>42.412142742483589</v>
      </c>
      <c r="F73">
        <v>20.110031970990001</v>
      </c>
      <c r="G73">
        <f t="shared" si="0"/>
        <v>22.302110771493588</v>
      </c>
      <c r="H73" s="12">
        <f t="shared" si="1"/>
        <v>22.302110771493588</v>
      </c>
      <c r="I73" s="12"/>
      <c r="J73" s="57">
        <f>B29</f>
        <v>-460.21278594</v>
      </c>
      <c r="K73" s="57">
        <f>B23</f>
        <v>-139.62731524099999</v>
      </c>
      <c r="L73" s="57">
        <f>B40</f>
        <v>-599.77251318599997</v>
      </c>
      <c r="N73" t="s">
        <v>41</v>
      </c>
      <c r="O73" t="s">
        <v>26</v>
      </c>
      <c r="P73" t="s">
        <v>52</v>
      </c>
      <c r="R73">
        <v>-1</v>
      </c>
      <c r="S73">
        <v>-1</v>
      </c>
      <c r="T73">
        <v>1</v>
      </c>
    </row>
    <row r="74" spans="1:20" x14ac:dyDescent="0.2">
      <c r="A74" s="43" t="s">
        <v>83</v>
      </c>
      <c r="B74" s="5">
        <v>-56.502475990999997</v>
      </c>
      <c r="D74" t="s">
        <v>160</v>
      </c>
      <c r="E74" s="11" cm="1">
        <f t="array" ref="E74">SUM(IF(J74:L74&lt;&gt;"",J74:L74*R74:T74,""))*627.51</f>
        <v>-1.1970939243583996</v>
      </c>
      <c r="F74">
        <v>3.44000542743</v>
      </c>
      <c r="G74">
        <f t="shared" si="0"/>
        <v>-4.6370993517883994</v>
      </c>
      <c r="H74" s="12">
        <f t="shared" si="1"/>
        <v>4.6370993517883994</v>
      </c>
      <c r="I74" s="12"/>
      <c r="J74" s="57">
        <f>B38</f>
        <v>-599.77060549700002</v>
      </c>
      <c r="K74" s="57">
        <f>B40</f>
        <v>-599.77251318599997</v>
      </c>
      <c r="L74" s="57" t="s">
        <v>186</v>
      </c>
      <c r="N74" t="s">
        <v>50</v>
      </c>
      <c r="O74" t="s">
        <v>52</v>
      </c>
      <c r="R74">
        <v>-1</v>
      </c>
      <c r="S74">
        <v>1</v>
      </c>
    </row>
    <row r="75" spans="1:20" x14ac:dyDescent="0.2">
      <c r="A75" s="43" t="s">
        <v>84</v>
      </c>
      <c r="B75" s="5">
        <v>-75.019410207600004</v>
      </c>
      <c r="D75" t="s">
        <v>161</v>
      </c>
      <c r="E75" s="11" cm="1">
        <f t="array" ref="E75">SUM(IF(J75:L75&lt;&gt;"",J75:L75*R75:T75,""))*627.51</f>
        <v>52.456822696987409</v>
      </c>
      <c r="F75">
        <v>29.4200470629</v>
      </c>
      <c r="G75">
        <f t="shared" si="0"/>
        <v>23.036775634087409</v>
      </c>
      <c r="H75" s="12">
        <f t="shared" si="1"/>
        <v>23.036775634087409</v>
      </c>
      <c r="I75" s="12"/>
      <c r="J75" s="57">
        <f>B39</f>
        <v>-599.85610838399998</v>
      </c>
      <c r="K75" s="57">
        <f>B40</f>
        <v>-599.77251318599997</v>
      </c>
      <c r="L75" s="57" t="s">
        <v>186</v>
      </c>
      <c r="N75" t="s">
        <v>51</v>
      </c>
      <c r="O75" t="s">
        <v>52</v>
      </c>
      <c r="R75">
        <v>-1</v>
      </c>
      <c r="S75">
        <v>1</v>
      </c>
    </row>
    <row r="76" spans="1:20" x14ac:dyDescent="0.2">
      <c r="A76" s="43" t="s">
        <v>85</v>
      </c>
      <c r="B76" s="5">
        <v>-75.653646542600001</v>
      </c>
      <c r="D76" t="s">
        <v>162</v>
      </c>
      <c r="E76" s="11" cm="1">
        <f t="array" ref="E76">SUM(IF(J76:L76&lt;&gt;"",J76:L76*R76:T76,""))*627.51</f>
        <v>-4.7845211546323156</v>
      </c>
      <c r="F76">
        <v>-2.4400036088999997</v>
      </c>
      <c r="G76">
        <f t="shared" si="0"/>
        <v>-2.344517545732316</v>
      </c>
      <c r="H76" s="12">
        <f t="shared" si="1"/>
        <v>2.344517545732316</v>
      </c>
      <c r="I76" s="12"/>
      <c r="J76" s="57">
        <f>B76</f>
        <v>-75.653646542600001</v>
      </c>
      <c r="K76" s="57">
        <f>B23</f>
        <v>-139.62731524099999</v>
      </c>
      <c r="L76" s="57">
        <f>B66</f>
        <v>-215.28858639699999</v>
      </c>
      <c r="N76" t="s">
        <v>85</v>
      </c>
      <c r="O76" t="s">
        <v>26</v>
      </c>
      <c r="P76" t="s">
        <v>75</v>
      </c>
      <c r="R76">
        <v>-1</v>
      </c>
      <c r="S76">
        <v>-1</v>
      </c>
      <c r="T76">
        <v>1</v>
      </c>
    </row>
    <row r="77" spans="1:20" x14ac:dyDescent="0.2">
      <c r="A77" s="43" t="s">
        <v>86</v>
      </c>
      <c r="B77" s="5">
        <v>-75.664696747099995</v>
      </c>
      <c r="D77" t="s">
        <v>163</v>
      </c>
      <c r="E77" s="11" cm="1">
        <f t="array" ref="E77">SUM(IF(J77:L77&lt;&gt;"",J77:L77*R77:T77,""))*627.51</f>
        <v>16.274718963445373</v>
      </c>
      <c r="F77">
        <v>17.660028362729999</v>
      </c>
      <c r="G77">
        <f t="shared" si="0"/>
        <v>-1.3853093992846262</v>
      </c>
      <c r="H77" s="12">
        <f t="shared" si="1"/>
        <v>1.3853093992846262</v>
      </c>
      <c r="I77" s="12"/>
      <c r="J77" s="57">
        <f>B26</f>
        <v>-115.62060060500001</v>
      </c>
      <c r="K77" s="57">
        <f>B36</f>
        <v>-99.693921185799994</v>
      </c>
      <c r="L77" s="57">
        <f>B66</f>
        <v>-215.28858639699999</v>
      </c>
      <c r="N77" t="s">
        <v>38</v>
      </c>
      <c r="O77" t="s">
        <v>48</v>
      </c>
      <c r="P77" t="s">
        <v>75</v>
      </c>
      <c r="R77">
        <v>-1</v>
      </c>
      <c r="S77">
        <v>-1</v>
      </c>
      <c r="T77">
        <v>1</v>
      </c>
    </row>
    <row r="78" spans="1:20" x14ac:dyDescent="0.2">
      <c r="A78" s="43" t="s">
        <v>21</v>
      </c>
      <c r="B78" s="5">
        <v>-75.664696747099995</v>
      </c>
      <c r="D78" t="s">
        <v>164</v>
      </c>
      <c r="E78" s="11" cm="1">
        <f t="array" ref="E78">SUM(IF(J78:L78&lt;&gt;"",J78:L78*R78:T78,""))*627.51</f>
        <v>13.472885683918539</v>
      </c>
      <c r="F78">
        <v>10.96001749635</v>
      </c>
      <c r="G78">
        <f t="shared" si="0"/>
        <v>2.5128681875685395</v>
      </c>
      <c r="H78" s="12">
        <f t="shared" si="1"/>
        <v>2.5128681875685395</v>
      </c>
      <c r="I78" s="12"/>
      <c r="J78" s="57">
        <f>B65</f>
        <v>-215.31005678899999</v>
      </c>
      <c r="K78" s="57">
        <f>B66</f>
        <v>-215.28858639699999</v>
      </c>
      <c r="L78" s="57" t="s">
        <v>186</v>
      </c>
      <c r="N78" t="s">
        <v>74</v>
      </c>
      <c r="O78" t="s">
        <v>75</v>
      </c>
      <c r="R78">
        <v>-1</v>
      </c>
      <c r="S78">
        <v>1</v>
      </c>
    </row>
    <row r="79" spans="1:20" x14ac:dyDescent="0.2">
      <c r="A79" s="43" t="s">
        <v>87</v>
      </c>
      <c r="B79" s="5">
        <v>-342.45482691799998</v>
      </c>
      <c r="D79" t="s">
        <v>165</v>
      </c>
      <c r="E79" s="11" cm="1">
        <f t="array" ref="E79">SUM(IF(J79:L79&lt;&gt;"",J79:L79*R79:T79,""))*627.51</f>
        <v>62.207668583970559</v>
      </c>
      <c r="F79">
        <v>47.200075417949996</v>
      </c>
      <c r="G79">
        <f t="shared" si="0"/>
        <v>15.007593166020563</v>
      </c>
      <c r="H79" s="12">
        <f t="shared" si="1"/>
        <v>15.007593166020563</v>
      </c>
      <c r="I79" s="12"/>
      <c r="J79" s="57">
        <f>B64</f>
        <v>-215.38772054399999</v>
      </c>
      <c r="K79" s="57">
        <f>B66</f>
        <v>-215.28858639699999</v>
      </c>
      <c r="L79" s="57" t="s">
        <v>186</v>
      </c>
      <c r="N79" t="s">
        <v>73</v>
      </c>
      <c r="O79" t="s">
        <v>75</v>
      </c>
      <c r="R79">
        <v>-1</v>
      </c>
      <c r="S79">
        <v>1</v>
      </c>
    </row>
    <row r="80" spans="1:20" x14ac:dyDescent="0.2">
      <c r="A80" s="43" t="s">
        <v>88</v>
      </c>
      <c r="B80" s="5">
        <v>-343.09096938900001</v>
      </c>
      <c r="D80" t="s">
        <v>166</v>
      </c>
      <c r="E80" s="11" cm="1">
        <f t="array" ref="E80">SUM(IF(J80:L80&lt;&gt;"",J80:L80*R80:T80,""))*627.51</f>
        <v>15.406878938662</v>
      </c>
      <c r="F80">
        <v>14.360022926339999</v>
      </c>
      <c r="G80">
        <f t="shared" si="0"/>
        <v>1.0468560123220012</v>
      </c>
      <c r="H80" s="12">
        <f t="shared" si="1"/>
        <v>1.0468560123220012</v>
      </c>
      <c r="I80" s="12"/>
      <c r="J80" s="57">
        <f>B60</f>
        <v>-0.50415349984799995</v>
      </c>
      <c r="K80" s="57">
        <f>B69</f>
        <v>-109.397095975</v>
      </c>
      <c r="L80" s="57">
        <f>B62</f>
        <v>-109.876697071</v>
      </c>
      <c r="N80" t="s">
        <v>69</v>
      </c>
      <c r="O80" t="s">
        <v>78</v>
      </c>
      <c r="P80" t="s">
        <v>71</v>
      </c>
      <c r="R80">
        <v>-1</v>
      </c>
      <c r="S80">
        <v>-1</v>
      </c>
      <c r="T80">
        <v>1</v>
      </c>
    </row>
    <row r="81" spans="1:20" x14ac:dyDescent="0.2">
      <c r="A81" s="43" t="s">
        <v>89</v>
      </c>
      <c r="B81" s="5">
        <v>-461.24164408000001</v>
      </c>
      <c r="D81" t="s">
        <v>168</v>
      </c>
      <c r="E81" s="11" cm="1">
        <f t="array" ref="E81">SUM(IF(J81:L81&lt;&gt;"",J81:L81*R81:T81,""))*627.51</f>
        <v>18.571830513210173</v>
      </c>
      <c r="F81">
        <v>10.610016891239999</v>
      </c>
      <c r="G81">
        <f t="shared" si="0"/>
        <v>7.9618136219701743</v>
      </c>
      <c r="H81" s="12">
        <f t="shared" si="1"/>
        <v>7.9618136219701743</v>
      </c>
      <c r="I81" s="12"/>
      <c r="J81" s="57">
        <f>B61</f>
        <v>-109.906293142</v>
      </c>
      <c r="K81" s="57">
        <f>B62</f>
        <v>-109.876697071</v>
      </c>
      <c r="L81" s="57" t="s">
        <v>186</v>
      </c>
      <c r="N81" t="s">
        <v>70</v>
      </c>
      <c r="O81" t="s">
        <v>71</v>
      </c>
      <c r="R81">
        <v>-1</v>
      </c>
      <c r="S81">
        <v>1</v>
      </c>
    </row>
    <row r="82" spans="1:20" x14ac:dyDescent="0.2">
      <c r="A82" s="43" t="s">
        <v>23</v>
      </c>
      <c r="B82" s="5">
        <v>-76.810473457200004</v>
      </c>
      <c r="D82" t="s">
        <v>169</v>
      </c>
      <c r="E82" s="11" cm="1">
        <f t="array" ref="E82">SUM(IF(J82:L82&lt;&gt;"",J82:L82*R82:T82,""))*627.51</f>
        <v>4.3605003785615546</v>
      </c>
      <c r="F82">
        <v>3.1700048172000002</v>
      </c>
      <c r="G82">
        <f t="shared" si="0"/>
        <v>1.1904955613615544</v>
      </c>
      <c r="H82" s="12">
        <f t="shared" si="1"/>
        <v>1.1904955613615544</v>
      </c>
      <c r="I82" s="12"/>
      <c r="J82" s="57">
        <f>B60</f>
        <v>-0.50415349984799995</v>
      </c>
      <c r="K82" s="57">
        <f>B35</f>
        <v>-113.190155559</v>
      </c>
      <c r="L82" s="57">
        <f>B54</f>
        <v>-113.687360165</v>
      </c>
      <c r="N82" t="s">
        <v>69</v>
      </c>
      <c r="O82" t="s">
        <v>47</v>
      </c>
      <c r="P82" t="s">
        <v>65</v>
      </c>
      <c r="R82">
        <v>-1</v>
      </c>
      <c r="S82">
        <v>-1</v>
      </c>
      <c r="T82">
        <v>1</v>
      </c>
    </row>
    <row r="83" spans="1:20" x14ac:dyDescent="0.2">
      <c r="A83" s="43" t="s">
        <v>90</v>
      </c>
      <c r="B83" s="5">
        <v>-40.970233078699998</v>
      </c>
      <c r="D83" t="s">
        <v>170</v>
      </c>
      <c r="E83" s="11" cm="1">
        <f t="array" ref="E83">SUM(IF(J83:L83&lt;&gt;"",J83:L83*R83:T83,""))*627.51</f>
        <v>25.839619957705757</v>
      </c>
      <c r="F83">
        <v>22.68003619908</v>
      </c>
      <c r="G83">
        <f t="shared" si="0"/>
        <v>3.1595837586257574</v>
      </c>
      <c r="H83" s="12">
        <f t="shared" si="1"/>
        <v>3.1595837586257574</v>
      </c>
      <c r="I83" s="12"/>
      <c r="J83" s="57">
        <f>B53</f>
        <v>-113.72853818599999</v>
      </c>
      <c r="K83" s="57">
        <f>B54</f>
        <v>-113.687360165</v>
      </c>
      <c r="L83" s="57" t="s">
        <v>186</v>
      </c>
      <c r="N83" t="s">
        <v>64</v>
      </c>
      <c r="O83" t="s">
        <v>65</v>
      </c>
      <c r="R83">
        <v>-1</v>
      </c>
      <c r="S83">
        <v>1</v>
      </c>
    </row>
    <row r="84" spans="1:20" x14ac:dyDescent="0.2">
      <c r="A84" s="43" t="s">
        <v>91</v>
      </c>
      <c r="B84" s="5">
        <v>-116.129713473</v>
      </c>
      <c r="D84" t="s">
        <v>171</v>
      </c>
      <c r="E84" s="11" cm="1">
        <f t="array" ref="E84">SUM(IF(J84:L84&lt;&gt;"",J84:L84*R84:T84,""))*627.51</f>
        <v>-0.58035215412348395</v>
      </c>
      <c r="F84">
        <v>1.7200049099999999</v>
      </c>
      <c r="G84">
        <f t="shared" ref="G84:G89" si="2">E84-F84</f>
        <v>-2.3003570641234838</v>
      </c>
      <c r="H84" s="12">
        <f t="shared" si="1"/>
        <v>2.3003570641234838</v>
      </c>
      <c r="I84" s="12"/>
      <c r="J84" s="57">
        <f>B60</f>
        <v>-0.50415349984799995</v>
      </c>
      <c r="K84" s="57">
        <f>B14</f>
        <v>-78.530225150299998</v>
      </c>
      <c r="L84" s="57">
        <f>B16</f>
        <v>-79.035303499400001</v>
      </c>
      <c r="N84" t="s">
        <v>69</v>
      </c>
      <c r="O84" t="s">
        <v>28</v>
      </c>
      <c r="P84" t="s">
        <v>30</v>
      </c>
      <c r="R84">
        <v>-1</v>
      </c>
      <c r="S84">
        <v>-1</v>
      </c>
      <c r="T84">
        <v>1</v>
      </c>
    </row>
    <row r="85" spans="1:20" x14ac:dyDescent="0.2">
      <c r="A85" s="43" t="s">
        <v>92</v>
      </c>
      <c r="B85" s="5">
        <v>-1.65615743586</v>
      </c>
      <c r="D85" t="s">
        <v>172</v>
      </c>
      <c r="E85" s="11" cm="1">
        <f t="array" ref="E85">SUM(IF(J85:L85&lt;&gt;"",J85:L85*R85:T85,""))*627.51</f>
        <v>53.489250467244972</v>
      </c>
      <c r="F85">
        <v>41.750066354099999</v>
      </c>
      <c r="G85">
        <f t="shared" si="2"/>
        <v>11.739184113144972</v>
      </c>
      <c r="H85" s="12">
        <f t="shared" ref="H85:H89" si="3">ABS(G85)</f>
        <v>11.739184113144972</v>
      </c>
      <c r="I85" s="12"/>
      <c r="J85" s="57">
        <f>B15</f>
        <v>-79.120543974399993</v>
      </c>
      <c r="K85" s="57">
        <f>B16</f>
        <v>-79.035303499400001</v>
      </c>
      <c r="L85" s="57" t="s">
        <v>186</v>
      </c>
      <c r="N85" t="s">
        <v>29</v>
      </c>
      <c r="O85" t="s">
        <v>30</v>
      </c>
      <c r="R85">
        <v>-1</v>
      </c>
      <c r="S85">
        <v>1</v>
      </c>
    </row>
    <row r="86" spans="1:20" x14ac:dyDescent="0.2">
      <c r="A86" s="43" t="s">
        <v>93</v>
      </c>
      <c r="B86" s="5">
        <v>-132.13404410699999</v>
      </c>
      <c r="D86" t="s">
        <v>173</v>
      </c>
      <c r="E86" s="11" cm="1">
        <f t="array" ref="E86">SUM(IF(J86:L86&lt;&gt;"",J86:L86*R86:T86,""))*627.51</f>
        <v>3.5526557716258091</v>
      </c>
      <c r="F86">
        <v>6.85001085678</v>
      </c>
      <c r="G86">
        <f t="shared" si="2"/>
        <v>-3.2973550851541908</v>
      </c>
      <c r="H86" s="12">
        <f t="shared" si="3"/>
        <v>3.2973550851541908</v>
      </c>
      <c r="I86" s="12"/>
      <c r="J86" s="57">
        <f>B25</f>
        <v>-39.820100647300002</v>
      </c>
      <c r="K86" s="57">
        <f>B14</f>
        <v>-78.530225150299998</v>
      </c>
      <c r="L86" s="57">
        <f>B20</f>
        <v>-118.34466428499999</v>
      </c>
      <c r="N86" t="s">
        <v>37</v>
      </c>
      <c r="O86" t="s">
        <v>28</v>
      </c>
      <c r="P86" t="s">
        <v>34</v>
      </c>
      <c r="R86">
        <v>-1</v>
      </c>
      <c r="S86">
        <v>-1</v>
      </c>
      <c r="T86">
        <v>1</v>
      </c>
    </row>
    <row r="87" spans="1:20" x14ac:dyDescent="0.2">
      <c r="A87" s="43" t="s">
        <v>94</v>
      </c>
      <c r="B87" s="5">
        <v>-500.56225829200002</v>
      </c>
      <c r="D87" t="s">
        <v>174</v>
      </c>
      <c r="E87" s="11" cm="1">
        <f t="array" ref="E87">SUM(IF(J87:L87&lt;&gt;"",J87:L87*R87:T87,""))*627.51</f>
        <v>45.163159132650037</v>
      </c>
      <c r="F87">
        <v>32.970052483289997</v>
      </c>
      <c r="G87">
        <f t="shared" si="2"/>
        <v>12.19310664936004</v>
      </c>
      <c r="H87" s="12">
        <f t="shared" si="3"/>
        <v>12.19310664936004</v>
      </c>
      <c r="I87" s="12"/>
      <c r="J87" s="57">
        <f>B19</f>
        <v>-118.41663629999999</v>
      </c>
      <c r="K87" s="57">
        <f>B20</f>
        <v>-118.34466428499999</v>
      </c>
      <c r="L87" s="57" t="s">
        <v>186</v>
      </c>
      <c r="N87" t="s">
        <v>33</v>
      </c>
      <c r="O87" t="s">
        <v>34</v>
      </c>
      <c r="R87">
        <v>-1</v>
      </c>
      <c r="S87">
        <v>1</v>
      </c>
    </row>
    <row r="88" spans="1:20" x14ac:dyDescent="0.2">
      <c r="A88" s="43" t="s">
        <v>95</v>
      </c>
      <c r="B88" s="5">
        <v>-155.430076576</v>
      </c>
      <c r="D88" t="s">
        <v>175</v>
      </c>
      <c r="E88" s="11" cm="1">
        <f t="array" ref="E88">SUM(IF(J88:L88&lt;&gt;"",J88:L88*R88:T88,""))*627.51</f>
        <v>51.78600076451324</v>
      </c>
      <c r="F88">
        <v>48.070076617289999</v>
      </c>
      <c r="G88">
        <f t="shared" si="2"/>
        <v>3.7159241472232409</v>
      </c>
      <c r="H88" s="12">
        <f t="shared" si="3"/>
        <v>3.7159241472232409</v>
      </c>
      <c r="I88" s="12"/>
      <c r="J88" s="57">
        <f>B51</f>
        <v>-93.317826649500006</v>
      </c>
      <c r="K88" s="57">
        <f>B52</f>
        <v>-93.235300473400002</v>
      </c>
      <c r="L88" s="57" t="s">
        <v>186</v>
      </c>
      <c r="N88" t="s">
        <v>62</v>
      </c>
      <c r="O88" t="s">
        <v>63</v>
      </c>
      <c r="R88">
        <v>-1</v>
      </c>
      <c r="S88">
        <v>1</v>
      </c>
    </row>
    <row r="89" spans="1:20" x14ac:dyDescent="0.2">
      <c r="A89" s="43" t="s">
        <v>96</v>
      </c>
      <c r="B89" s="5">
        <v>-100.812724227</v>
      </c>
      <c r="D89" t="s">
        <v>176</v>
      </c>
      <c r="E89" s="11" cm="1">
        <f t="array" ref="E89">SUM(IF(J89:L89&lt;&gt;"",J89:L89*R89:T89,""))*627.51</f>
        <v>40.204816390242932</v>
      </c>
      <c r="F89">
        <v>32.820052492889999</v>
      </c>
      <c r="G89">
        <f t="shared" si="2"/>
        <v>7.3847638973529328</v>
      </c>
      <c r="H89" s="12">
        <f t="shared" si="3"/>
        <v>7.3847638973529328</v>
      </c>
      <c r="I89" s="12"/>
      <c r="J89" s="57">
        <f>B63</f>
        <v>-93.299370872899999</v>
      </c>
      <c r="K89" s="57">
        <f>B52</f>
        <v>-93.235300473400002</v>
      </c>
      <c r="L89" s="57" t="s">
        <v>186</v>
      </c>
      <c r="N89" t="s">
        <v>72</v>
      </c>
      <c r="O89" t="s">
        <v>63</v>
      </c>
      <c r="R89">
        <v>-1</v>
      </c>
      <c r="S89">
        <v>1</v>
      </c>
    </row>
    <row r="90" spans="1:20" x14ac:dyDescent="0.2">
      <c r="A90" s="43" t="s">
        <v>97</v>
      </c>
      <c r="B90" s="5">
        <v>-115.468738225</v>
      </c>
    </row>
    <row r="91" spans="1:20" ht="18" x14ac:dyDescent="0.2">
      <c r="A91" s="43" t="s">
        <v>98</v>
      </c>
      <c r="B91" s="5">
        <v>-343.586417654</v>
      </c>
      <c r="D91" s="1" t="s">
        <v>187</v>
      </c>
      <c r="E91" s="11" t="s">
        <v>191</v>
      </c>
      <c r="F91" s="58"/>
      <c r="G91" s="61" t="s">
        <v>189</v>
      </c>
      <c r="H91" s="61" t="s">
        <v>190</v>
      </c>
    </row>
    <row r="92" spans="1:20" x14ac:dyDescent="0.2">
      <c r="A92" s="43" t="s">
        <v>99</v>
      </c>
      <c r="B92" s="5">
        <v>-76.147450135900002</v>
      </c>
      <c r="D92" t="s">
        <v>30</v>
      </c>
      <c r="E92" s="61">
        <f>INDEX($B$14:$B$99,MATCH(D92,$A$14:$A$99,0))</f>
        <v>-79.035303499400001</v>
      </c>
      <c r="G92">
        <v>5.9709999999999997E-3</v>
      </c>
      <c r="H92" s="11">
        <v>2.8264000000000001E-2</v>
      </c>
    </row>
    <row r="93" spans="1:20" x14ac:dyDescent="0.2">
      <c r="A93" s="43" t="s">
        <v>100</v>
      </c>
      <c r="B93" s="5">
        <v>-399.826343694</v>
      </c>
      <c r="D93" t="s">
        <v>34</v>
      </c>
      <c r="E93" s="61">
        <f t="shared" ref="E93:E125" si="4">INDEX($B$14:$B$99,MATCH(D93,$A$14:$A$99,0))</f>
        <v>-118.34466428499999</v>
      </c>
      <c r="G93">
        <v>5.3340000000000002E-3</v>
      </c>
      <c r="H93" s="11">
        <v>2.7206000000000001E-2</v>
      </c>
    </row>
    <row r="94" spans="1:20" x14ac:dyDescent="0.2">
      <c r="A94" s="43" t="s">
        <v>101</v>
      </c>
      <c r="B94" s="5">
        <v>-535.72177657999998</v>
      </c>
      <c r="D94" t="s">
        <v>27</v>
      </c>
      <c r="E94" s="61">
        <f t="shared" si="4"/>
        <v>-599.594023257</v>
      </c>
      <c r="G94">
        <v>5.7390000000000002E-3</v>
      </c>
      <c r="H94" s="11">
        <v>2.4219999999999998E-2</v>
      </c>
    </row>
    <row r="95" spans="1:20" x14ac:dyDescent="0.2">
      <c r="A95" s="43" t="s">
        <v>102</v>
      </c>
      <c r="B95" s="5">
        <v>-95.629852541399998</v>
      </c>
      <c r="D95" t="s">
        <v>43</v>
      </c>
      <c r="E95" s="61">
        <f t="shared" si="4"/>
        <v>-960.242626417</v>
      </c>
      <c r="G95">
        <v>4.862E-3</v>
      </c>
      <c r="H95" s="11">
        <v>2.2363999999999998E-2</v>
      </c>
    </row>
    <row r="96" spans="1:20" x14ac:dyDescent="0.2">
      <c r="A96" s="43" t="s">
        <v>103</v>
      </c>
      <c r="B96" s="5">
        <v>-134.92830047499999</v>
      </c>
      <c r="D96" t="s">
        <v>52</v>
      </c>
      <c r="E96" s="61">
        <f t="shared" si="4"/>
        <v>-599.77251318599997</v>
      </c>
      <c r="G96">
        <v>4.4929999999999996E-3</v>
      </c>
      <c r="H96" s="11">
        <v>9.7459999999999995E-3</v>
      </c>
    </row>
    <row r="97" spans="1:8" x14ac:dyDescent="0.2">
      <c r="A97" s="43" t="s">
        <v>104</v>
      </c>
      <c r="B97" s="5">
        <v>-135.58746481200001</v>
      </c>
      <c r="D97" t="s">
        <v>54</v>
      </c>
      <c r="E97" s="61">
        <f t="shared" si="4"/>
        <v>-239.32836164099999</v>
      </c>
      <c r="G97">
        <v>7.9000000000000008E-3</v>
      </c>
      <c r="H97" s="11">
        <v>2.2363000000000001E-2</v>
      </c>
    </row>
    <row r="98" spans="1:8" x14ac:dyDescent="0.2">
      <c r="A98" s="43" t="s">
        <v>105</v>
      </c>
      <c r="B98" s="5">
        <v>-96.288668775399998</v>
      </c>
      <c r="D98" t="s">
        <v>59</v>
      </c>
      <c r="E98" s="61">
        <f t="shared" si="4"/>
        <v>-461.20924488600002</v>
      </c>
      <c r="G98">
        <v>2.686E-3</v>
      </c>
      <c r="H98" s="11">
        <v>1.5564E-2</v>
      </c>
    </row>
    <row r="99" spans="1:8" x14ac:dyDescent="0.2">
      <c r="A99" s="43" t="s">
        <v>106</v>
      </c>
      <c r="B99" s="5">
        <v>-195.097673082</v>
      </c>
      <c r="D99" t="s">
        <v>63</v>
      </c>
      <c r="E99" s="61">
        <f t="shared" si="4"/>
        <v>-93.235300473400002</v>
      </c>
      <c r="G99">
        <v>4.4885000000000001E-2</v>
      </c>
      <c r="H99" s="11">
        <v>4.9428E-2</v>
      </c>
    </row>
    <row r="100" spans="1:8" x14ac:dyDescent="0.2">
      <c r="D100" t="s">
        <v>65</v>
      </c>
      <c r="E100" s="61">
        <f t="shared" si="4"/>
        <v>-113.687360165</v>
      </c>
      <c r="G100">
        <v>4.0444000000000001E-2</v>
      </c>
      <c r="H100" s="11">
        <v>4.5165999999999998E-2</v>
      </c>
    </row>
    <row r="101" spans="1:8" x14ac:dyDescent="0.2">
      <c r="D101" t="s">
        <v>25</v>
      </c>
      <c r="E101" s="61">
        <f t="shared" si="4"/>
        <v>-199.80926412599999</v>
      </c>
      <c r="G101">
        <v>3.5623000000000002E-2</v>
      </c>
      <c r="H101" s="11">
        <v>4.5692000000000003E-2</v>
      </c>
    </row>
    <row r="102" spans="1:8" x14ac:dyDescent="0.2">
      <c r="D102" t="s">
        <v>66</v>
      </c>
      <c r="E102" s="61">
        <f t="shared" si="4"/>
        <v>-140.05538693299999</v>
      </c>
      <c r="G102">
        <v>6.9550000000000002E-3</v>
      </c>
      <c r="H102" s="11">
        <v>2.1267000000000001E-2</v>
      </c>
    </row>
    <row r="103" spans="1:8" x14ac:dyDescent="0.2">
      <c r="D103" t="s">
        <v>67</v>
      </c>
      <c r="E103" s="61">
        <f t="shared" si="4"/>
        <v>-100.75961804400001</v>
      </c>
      <c r="G103">
        <v>5.7600000000000004E-3</v>
      </c>
      <c r="H103" s="11">
        <v>1.8964000000000002E-2</v>
      </c>
    </row>
    <row r="104" spans="1:8" x14ac:dyDescent="0.2">
      <c r="D104" t="s">
        <v>71</v>
      </c>
      <c r="E104" s="61">
        <f t="shared" si="4"/>
        <v>-109.876697071</v>
      </c>
      <c r="G104">
        <v>3.9856999999999997E-2</v>
      </c>
      <c r="H104" s="11">
        <v>4.6087000000000003E-2</v>
      </c>
    </row>
    <row r="105" spans="1:8" x14ac:dyDescent="0.2">
      <c r="D105" t="s">
        <v>75</v>
      </c>
      <c r="E105" s="61">
        <f t="shared" si="4"/>
        <v>-215.28858639699999</v>
      </c>
      <c r="G105">
        <v>8.8880000000000001E-3</v>
      </c>
      <c r="H105" s="11">
        <v>3.0859999999999999E-2</v>
      </c>
    </row>
    <row r="106" spans="1:8" x14ac:dyDescent="0.2">
      <c r="D106" t="s">
        <v>80</v>
      </c>
      <c r="E106" s="61">
        <f t="shared" si="4"/>
        <v>-184.89044052400001</v>
      </c>
      <c r="G106">
        <v>3.5022999999999999E-2</v>
      </c>
      <c r="H106" s="11">
        <v>4.1638000000000001E-2</v>
      </c>
    </row>
    <row r="107" spans="1:8" x14ac:dyDescent="0.2">
      <c r="D107" t="s">
        <v>89</v>
      </c>
      <c r="E107" s="61">
        <f t="shared" si="4"/>
        <v>-461.24164408000001</v>
      </c>
      <c r="G107">
        <v>1.6125E-2</v>
      </c>
      <c r="H107" s="11">
        <v>3.0981000000000002E-2</v>
      </c>
    </row>
    <row r="108" spans="1:8" x14ac:dyDescent="0.2">
      <c r="D108" t="s">
        <v>23</v>
      </c>
      <c r="E108" s="61">
        <f t="shared" si="4"/>
        <v>-76.810473457200004</v>
      </c>
      <c r="G108">
        <v>1.4167000000000001E-2</v>
      </c>
      <c r="H108" s="11">
        <v>3.3683999999999999E-2</v>
      </c>
    </row>
    <row r="109" spans="1:8" x14ac:dyDescent="0.2">
      <c r="D109" t="s">
        <v>90</v>
      </c>
      <c r="E109" s="61">
        <f t="shared" si="4"/>
        <v>-40.970233078699998</v>
      </c>
      <c r="G109">
        <v>4.914E-3</v>
      </c>
      <c r="H109" s="11">
        <v>2.4206999999999999E-2</v>
      </c>
    </row>
    <row r="110" spans="1:8" x14ac:dyDescent="0.2">
      <c r="D110" t="s">
        <v>91</v>
      </c>
      <c r="E110" s="61">
        <f t="shared" si="4"/>
        <v>-116.129713473</v>
      </c>
      <c r="G110">
        <v>9.6150000000000003E-3</v>
      </c>
      <c r="H110" s="11">
        <v>3.1902E-2</v>
      </c>
    </row>
    <row r="111" spans="1:8" x14ac:dyDescent="0.2">
      <c r="D111" t="s">
        <v>92</v>
      </c>
      <c r="E111" s="61">
        <f t="shared" si="4"/>
        <v>-1.65615743586</v>
      </c>
      <c r="G111">
        <v>2.7669999999999999E-3</v>
      </c>
      <c r="H111" s="11">
        <v>1.2866000000000001E-2</v>
      </c>
    </row>
    <row r="112" spans="1:8" x14ac:dyDescent="0.2">
      <c r="D112" t="s">
        <v>93</v>
      </c>
      <c r="E112" s="61">
        <f t="shared" si="4"/>
        <v>-132.13404410699999</v>
      </c>
      <c r="G112">
        <v>1.2357E-2</v>
      </c>
      <c r="H112" s="11">
        <v>4.1017999999999999E-2</v>
      </c>
    </row>
    <row r="113" spans="4:8" x14ac:dyDescent="0.2">
      <c r="D113" t="s">
        <v>94</v>
      </c>
      <c r="E113" s="61">
        <f t="shared" si="4"/>
        <v>-500.56225829200002</v>
      </c>
      <c r="G113">
        <v>5.1539999999999997E-3</v>
      </c>
      <c r="H113" s="11">
        <v>2.5076999999999999E-2</v>
      </c>
    </row>
    <row r="114" spans="4:8" x14ac:dyDescent="0.2">
      <c r="D114" t="s">
        <v>95</v>
      </c>
      <c r="E114" s="61">
        <f t="shared" si="4"/>
        <v>-155.430076576</v>
      </c>
      <c r="G114">
        <v>7.8930000000000007E-3</v>
      </c>
      <c r="H114" s="11">
        <v>2.8282000000000002E-2</v>
      </c>
    </row>
    <row r="115" spans="4:8" x14ac:dyDescent="0.2">
      <c r="D115" t="s">
        <v>96</v>
      </c>
      <c r="E115" s="61">
        <f t="shared" si="4"/>
        <v>-100.812724227</v>
      </c>
      <c r="G115">
        <v>1.8120000000000001E-2</v>
      </c>
      <c r="H115" s="11">
        <v>4.8499E-2</v>
      </c>
    </row>
    <row r="116" spans="4:8" x14ac:dyDescent="0.2">
      <c r="D116" t="s">
        <v>97</v>
      </c>
      <c r="E116" s="61">
        <f t="shared" si="4"/>
        <v>-115.468738225</v>
      </c>
      <c r="G116">
        <v>6.1440000000000002E-3</v>
      </c>
      <c r="H116" s="11">
        <v>2.3710999999999999E-2</v>
      </c>
    </row>
    <row r="117" spans="4:8" x14ac:dyDescent="0.2">
      <c r="D117" t="s">
        <v>98</v>
      </c>
      <c r="E117" s="61">
        <f t="shared" si="4"/>
        <v>-343.586417654</v>
      </c>
      <c r="G117">
        <v>6.2890000000000003E-3</v>
      </c>
      <c r="H117" s="11">
        <v>3.8367999999999999E-2</v>
      </c>
    </row>
    <row r="118" spans="4:8" x14ac:dyDescent="0.2">
      <c r="D118" t="s">
        <v>99</v>
      </c>
      <c r="E118" s="61">
        <f t="shared" si="4"/>
        <v>-76.147450135900002</v>
      </c>
      <c r="G118">
        <v>8.3250000000000008E-3</v>
      </c>
      <c r="H118" s="11">
        <v>2.1967E-2</v>
      </c>
    </row>
    <row r="119" spans="4:8" x14ac:dyDescent="0.2">
      <c r="D119" t="s">
        <v>100</v>
      </c>
      <c r="E119" s="61">
        <f t="shared" si="4"/>
        <v>-399.826343694</v>
      </c>
      <c r="G119">
        <v>7.4729999999999996E-3</v>
      </c>
      <c r="H119" s="11">
        <v>2.3798E-2</v>
      </c>
    </row>
    <row r="120" spans="4:8" x14ac:dyDescent="0.2">
      <c r="D120" t="s">
        <v>101</v>
      </c>
      <c r="E120" s="61">
        <f t="shared" si="4"/>
        <v>-535.72177657999998</v>
      </c>
      <c r="G120">
        <v>1.5464E-2</v>
      </c>
      <c r="H120" s="11">
        <v>6.3146999999999995E-2</v>
      </c>
    </row>
    <row r="121" spans="4:8" x14ac:dyDescent="0.2">
      <c r="D121" t="s">
        <v>102</v>
      </c>
      <c r="E121" s="61">
        <f t="shared" si="4"/>
        <v>-95.629852541399998</v>
      </c>
      <c r="G121">
        <v>7.0089999999999996E-3</v>
      </c>
      <c r="H121" s="11">
        <v>2.5996999999999999E-2</v>
      </c>
    </row>
    <row r="122" spans="4:8" x14ac:dyDescent="0.2">
      <c r="D122" t="s">
        <v>103</v>
      </c>
      <c r="E122" s="61">
        <f t="shared" si="4"/>
        <v>-134.92830047499999</v>
      </c>
      <c r="G122">
        <v>6.6259999999999999E-3</v>
      </c>
      <c r="H122" s="11">
        <v>3.1982999999999998E-2</v>
      </c>
    </row>
    <row r="123" spans="4:8" x14ac:dyDescent="0.2">
      <c r="D123" t="s">
        <v>104</v>
      </c>
      <c r="E123" s="61">
        <f t="shared" si="4"/>
        <v>-135.58746481200001</v>
      </c>
      <c r="G123">
        <v>6.5539999999999999E-3</v>
      </c>
      <c r="H123" s="11">
        <v>2.3642E-2</v>
      </c>
    </row>
    <row r="124" spans="4:8" x14ac:dyDescent="0.2">
      <c r="D124" t="s">
        <v>105</v>
      </c>
      <c r="E124" s="61">
        <f t="shared" si="4"/>
        <v>-96.288668775399998</v>
      </c>
      <c r="G124">
        <v>7.1399999999999996E-3</v>
      </c>
      <c r="H124" s="11">
        <v>3.1626000000000001E-2</v>
      </c>
    </row>
    <row r="125" spans="4:8" x14ac:dyDescent="0.2">
      <c r="D125" t="s">
        <v>106</v>
      </c>
      <c r="E125" s="61">
        <f t="shared" si="4"/>
        <v>-195.097673082</v>
      </c>
      <c r="G125">
        <v>7.7219999999999997E-3</v>
      </c>
      <c r="H125" s="11">
        <v>2.1285999999999999E-2</v>
      </c>
    </row>
    <row r="168" spans="8:10" x14ac:dyDescent="0.2">
      <c r="H168" s="12"/>
      <c r="I168"/>
      <c r="J168"/>
    </row>
    <row r="169" spans="8:10" x14ac:dyDescent="0.2">
      <c r="H169" s="12"/>
      <c r="I169"/>
      <c r="J169"/>
    </row>
    <row r="170" spans="8:10" x14ac:dyDescent="0.2">
      <c r="H170" s="12"/>
      <c r="I170"/>
      <c r="J170"/>
    </row>
    <row r="171" spans="8:10" x14ac:dyDescent="0.2">
      <c r="H171" s="12"/>
      <c r="I171"/>
      <c r="J171"/>
    </row>
    <row r="172" spans="8:10" x14ac:dyDescent="0.2">
      <c r="H172" s="12"/>
      <c r="I172"/>
      <c r="J172"/>
    </row>
    <row r="173" spans="8:10" x14ac:dyDescent="0.2">
      <c r="H173" s="12"/>
      <c r="I173"/>
      <c r="J173"/>
    </row>
    <row r="174" spans="8:10" x14ac:dyDescent="0.2">
      <c r="H174" s="12"/>
      <c r="I174"/>
      <c r="J174"/>
    </row>
    <row r="175" spans="8:10" x14ac:dyDescent="0.2">
      <c r="H175" s="12"/>
      <c r="I175"/>
      <c r="J175"/>
    </row>
    <row r="176" spans="8:10" x14ac:dyDescent="0.2">
      <c r="H176" s="12"/>
      <c r="I176"/>
      <c r="J176"/>
    </row>
    <row r="177" spans="8:10" x14ac:dyDescent="0.2">
      <c r="H177" s="12"/>
      <c r="I177"/>
      <c r="J177"/>
    </row>
    <row r="178" spans="8:10" x14ac:dyDescent="0.2">
      <c r="H178" s="12"/>
      <c r="I178"/>
      <c r="J178"/>
    </row>
    <row r="179" spans="8:10" x14ac:dyDescent="0.2">
      <c r="H179" s="12"/>
      <c r="I179"/>
      <c r="J179"/>
    </row>
    <row r="180" spans="8:10" x14ac:dyDescent="0.2">
      <c r="H180" s="12"/>
      <c r="I180"/>
      <c r="J180"/>
    </row>
    <row r="181" spans="8:10" x14ac:dyDescent="0.2">
      <c r="H181" s="12"/>
      <c r="I181"/>
      <c r="J181"/>
    </row>
    <row r="182" spans="8:10" x14ac:dyDescent="0.2">
      <c r="H182" s="12"/>
      <c r="I182"/>
      <c r="J182"/>
    </row>
    <row r="183" spans="8:10" x14ac:dyDescent="0.2">
      <c r="H183" s="12"/>
      <c r="I183"/>
      <c r="J183"/>
    </row>
    <row r="184" spans="8:10" x14ac:dyDescent="0.2">
      <c r="H184" s="12"/>
      <c r="I184"/>
      <c r="J184"/>
    </row>
    <row r="185" spans="8:10" x14ac:dyDescent="0.2">
      <c r="H185" s="12"/>
      <c r="I185"/>
      <c r="J185"/>
    </row>
    <row r="186" spans="8:10" x14ac:dyDescent="0.2">
      <c r="H186" s="12"/>
      <c r="I186"/>
      <c r="J186"/>
    </row>
    <row r="187" spans="8:10" x14ac:dyDescent="0.2">
      <c r="H187" s="12"/>
      <c r="I187"/>
      <c r="J187"/>
    </row>
    <row r="188" spans="8:10" x14ac:dyDescent="0.2">
      <c r="H188" s="12"/>
      <c r="I188"/>
      <c r="J188"/>
    </row>
    <row r="189" spans="8:10" x14ac:dyDescent="0.2">
      <c r="H189" s="12"/>
      <c r="I189"/>
      <c r="J189"/>
    </row>
    <row r="190" spans="8:10" x14ac:dyDescent="0.2">
      <c r="H190" s="12"/>
      <c r="I190"/>
      <c r="J190"/>
    </row>
    <row r="191" spans="8:10" x14ac:dyDescent="0.2">
      <c r="H191" s="12"/>
      <c r="I191"/>
      <c r="J191"/>
    </row>
    <row r="192" spans="8:10" x14ac:dyDescent="0.2">
      <c r="H192" s="12"/>
      <c r="I192"/>
      <c r="J192"/>
    </row>
    <row r="193" spans="8:10" x14ac:dyDescent="0.2">
      <c r="H193" s="12"/>
      <c r="I193"/>
      <c r="J193"/>
    </row>
    <row r="194" spans="8:10" x14ac:dyDescent="0.2">
      <c r="H194" s="12"/>
      <c r="I194"/>
      <c r="J194"/>
    </row>
    <row r="195" spans="8:10" x14ac:dyDescent="0.2">
      <c r="H195" s="12"/>
      <c r="I195"/>
      <c r="J195"/>
    </row>
    <row r="196" spans="8:10" x14ac:dyDescent="0.2">
      <c r="H196" s="12"/>
      <c r="I196"/>
      <c r="J196"/>
    </row>
    <row r="197" spans="8:10" x14ac:dyDescent="0.2">
      <c r="H197" s="12"/>
      <c r="I197"/>
      <c r="J197"/>
    </row>
    <row r="198" spans="8:10" x14ac:dyDescent="0.2">
      <c r="H198" s="12"/>
      <c r="I198"/>
      <c r="J198"/>
    </row>
    <row r="199" spans="8:10" x14ac:dyDescent="0.2">
      <c r="H199" s="12"/>
      <c r="I199"/>
      <c r="J199"/>
    </row>
    <row r="200" spans="8:10" x14ac:dyDescent="0.2">
      <c r="H200" s="12"/>
      <c r="I200"/>
      <c r="J200"/>
    </row>
    <row r="201" spans="8:10" x14ac:dyDescent="0.2">
      <c r="H201" s="12"/>
      <c r="I201"/>
      <c r="J201"/>
    </row>
    <row r="202" spans="8:10" x14ac:dyDescent="0.2">
      <c r="H202" s="12"/>
      <c r="I202"/>
      <c r="J202"/>
    </row>
    <row r="203" spans="8:10" x14ac:dyDescent="0.2">
      <c r="H203" s="12"/>
      <c r="I203"/>
      <c r="J203"/>
    </row>
    <row r="204" spans="8:10" x14ac:dyDescent="0.2">
      <c r="H204" s="12"/>
      <c r="I204"/>
      <c r="J204"/>
    </row>
    <row r="205" spans="8:10" x14ac:dyDescent="0.2">
      <c r="H205" s="12"/>
      <c r="I205"/>
      <c r="J205"/>
    </row>
    <row r="206" spans="8:10" x14ac:dyDescent="0.2">
      <c r="H206" s="12"/>
      <c r="I206"/>
      <c r="J206"/>
    </row>
    <row r="207" spans="8:10" x14ac:dyDescent="0.2">
      <c r="H207" s="12"/>
      <c r="I207"/>
      <c r="J207"/>
    </row>
    <row r="208" spans="8:10" x14ac:dyDescent="0.2">
      <c r="H208" s="12"/>
      <c r="I208"/>
      <c r="J208"/>
    </row>
    <row r="209" spans="8:10" x14ac:dyDescent="0.2">
      <c r="H209" s="12"/>
      <c r="I209"/>
      <c r="J209"/>
    </row>
    <row r="210" spans="8:10" x14ac:dyDescent="0.2">
      <c r="H210" s="12"/>
      <c r="I210"/>
      <c r="J210"/>
    </row>
    <row r="211" spans="8:10" x14ac:dyDescent="0.2">
      <c r="H211" s="12"/>
      <c r="I211"/>
      <c r="J211"/>
    </row>
    <row r="212" spans="8:10" x14ac:dyDescent="0.2">
      <c r="H212" s="12"/>
      <c r="I212"/>
      <c r="J212"/>
    </row>
    <row r="213" spans="8:10" x14ac:dyDescent="0.2">
      <c r="H213" s="12"/>
      <c r="I213"/>
      <c r="J213"/>
    </row>
    <row r="214" spans="8:10" x14ac:dyDescent="0.2">
      <c r="H214" s="12"/>
      <c r="I214"/>
      <c r="J214"/>
    </row>
    <row r="215" spans="8:10" x14ac:dyDescent="0.2">
      <c r="H215" s="12"/>
      <c r="I215"/>
      <c r="J215"/>
    </row>
    <row r="216" spans="8:10" x14ac:dyDescent="0.2">
      <c r="H216" s="12"/>
      <c r="I216"/>
      <c r="J216"/>
    </row>
    <row r="217" spans="8:10" x14ac:dyDescent="0.2">
      <c r="H217" s="12"/>
      <c r="I217"/>
      <c r="J217"/>
    </row>
    <row r="218" spans="8:10" x14ac:dyDescent="0.2">
      <c r="H218" s="12"/>
      <c r="I218"/>
      <c r="J218"/>
    </row>
    <row r="219" spans="8:10" x14ac:dyDescent="0.2">
      <c r="H219" s="12"/>
      <c r="I219"/>
      <c r="J219"/>
    </row>
    <row r="220" spans="8:10" x14ac:dyDescent="0.2">
      <c r="H220" s="12"/>
      <c r="I220"/>
      <c r="J220"/>
    </row>
    <row r="221" spans="8:10" x14ac:dyDescent="0.2">
      <c r="H221" s="12"/>
      <c r="I221"/>
      <c r="J221"/>
    </row>
    <row r="222" spans="8:10" x14ac:dyDescent="0.2">
      <c r="H222" s="12"/>
      <c r="I222"/>
      <c r="J222"/>
    </row>
    <row r="223" spans="8:10" x14ac:dyDescent="0.2">
      <c r="H223" s="12"/>
      <c r="I223"/>
      <c r="J223"/>
    </row>
    <row r="224" spans="8:10" x14ac:dyDescent="0.2">
      <c r="H224" s="12"/>
      <c r="I224"/>
      <c r="J224"/>
    </row>
    <row r="225" spans="8:10" x14ac:dyDescent="0.2">
      <c r="H225" s="12"/>
      <c r="I225"/>
      <c r="J225"/>
    </row>
    <row r="226" spans="8:10" x14ac:dyDescent="0.2">
      <c r="H226" s="12"/>
      <c r="I226"/>
      <c r="J226"/>
    </row>
    <row r="227" spans="8:10" x14ac:dyDescent="0.2">
      <c r="H227" s="12"/>
      <c r="I227"/>
      <c r="J227"/>
    </row>
    <row r="228" spans="8:10" x14ac:dyDescent="0.2">
      <c r="H228" s="12"/>
      <c r="I228"/>
      <c r="J228"/>
    </row>
    <row r="229" spans="8:10" x14ac:dyDescent="0.2">
      <c r="H229" s="12"/>
      <c r="I229"/>
      <c r="J229"/>
    </row>
    <row r="230" spans="8:10" x14ac:dyDescent="0.2">
      <c r="H230" s="12"/>
      <c r="I230"/>
      <c r="J230"/>
    </row>
    <row r="231" spans="8:10" x14ac:dyDescent="0.2">
      <c r="H231" s="12"/>
      <c r="I231"/>
      <c r="J231"/>
    </row>
    <row r="232" spans="8:10" x14ac:dyDescent="0.2">
      <c r="H232" s="12"/>
      <c r="I232"/>
      <c r="J232"/>
    </row>
    <row r="233" spans="8:10" x14ac:dyDescent="0.2">
      <c r="H233" s="12"/>
      <c r="I233"/>
      <c r="J233"/>
    </row>
    <row r="234" spans="8:10" x14ac:dyDescent="0.2">
      <c r="H234" s="12"/>
      <c r="I234"/>
      <c r="J234"/>
    </row>
    <row r="235" spans="8:10" x14ac:dyDescent="0.2">
      <c r="H235" s="12"/>
      <c r="I235"/>
      <c r="J235"/>
    </row>
    <row r="236" spans="8:10" x14ac:dyDescent="0.2">
      <c r="H236" s="12"/>
      <c r="I236"/>
      <c r="J236"/>
    </row>
    <row r="237" spans="8:10" x14ac:dyDescent="0.2">
      <c r="H237" s="12"/>
      <c r="I237"/>
      <c r="J237"/>
    </row>
    <row r="238" spans="8:10" x14ac:dyDescent="0.2">
      <c r="H238" s="12"/>
      <c r="I238"/>
      <c r="J238"/>
    </row>
    <row r="239" spans="8:10" x14ac:dyDescent="0.2">
      <c r="H239" s="12"/>
      <c r="I239"/>
      <c r="J239"/>
    </row>
    <row r="240" spans="8:10" x14ac:dyDescent="0.2">
      <c r="H240" s="12"/>
      <c r="I240"/>
      <c r="J240"/>
    </row>
    <row r="241" spans="8:10" x14ac:dyDescent="0.2">
      <c r="H241" s="12"/>
      <c r="I241"/>
      <c r="J241"/>
    </row>
    <row r="242" spans="8:10" x14ac:dyDescent="0.2">
      <c r="H242" s="12"/>
      <c r="I242"/>
      <c r="J242"/>
    </row>
    <row r="243" spans="8:10" x14ac:dyDescent="0.2">
      <c r="H243" s="12"/>
      <c r="I243"/>
      <c r="J243"/>
    </row>
    <row r="1004" spans="4:13" x14ac:dyDescent="0.2">
      <c r="D1004" s="29"/>
      <c r="E1004" s="29"/>
      <c r="F1004" s="29"/>
      <c r="G1004" s="29"/>
      <c r="H1004" s="30"/>
      <c r="I1004" s="30"/>
      <c r="J1004" s="30"/>
      <c r="K1004" s="29"/>
      <c r="L1004" s="28"/>
      <c r="M1004" s="28"/>
    </row>
    <row r="1005" spans="4:13" ht="19" x14ac:dyDescent="0.2">
      <c r="D1005" s="28"/>
      <c r="E1005" s="60"/>
      <c r="F1005" s="60"/>
      <c r="G1005" s="60"/>
      <c r="H1005" s="60"/>
      <c r="I1005" s="60"/>
      <c r="J1005" s="60"/>
      <c r="K1005" s="31"/>
      <c r="L1005" s="60"/>
      <c r="M1005" s="60"/>
    </row>
    <row r="1006" spans="4:13" ht="19" x14ac:dyDescent="0.2">
      <c r="D1006" s="1"/>
      <c r="E1006" s="32"/>
      <c r="F1006" s="11"/>
      <c r="G1006" s="11"/>
      <c r="K1006" s="11"/>
      <c r="L1006" s="11"/>
      <c r="M1006" s="33"/>
    </row>
    <row r="1007" spans="4:13" ht="19" x14ac:dyDescent="0.2">
      <c r="D1007" s="1"/>
      <c r="E1007" s="32"/>
      <c r="F1007" s="11"/>
      <c r="G1007" s="11"/>
      <c r="K1007" s="11"/>
      <c r="L1007" s="11"/>
      <c r="M1007" s="33"/>
    </row>
    <row r="1008" spans="4:13" ht="19" x14ac:dyDescent="0.2">
      <c r="D1008" s="1"/>
      <c r="E1008" s="32"/>
      <c r="F1008" s="11"/>
      <c r="G1008" s="11"/>
      <c r="K1008" s="11"/>
      <c r="L1008" s="11"/>
      <c r="M1008" s="11"/>
    </row>
    <row r="1009" spans="4:13" ht="19" x14ac:dyDescent="0.2">
      <c r="D1009" s="1"/>
      <c r="E1009" s="32"/>
      <c r="F1009" s="11"/>
      <c r="G1009" s="11"/>
      <c r="K1009" s="11"/>
      <c r="L1009" s="11"/>
      <c r="M1009" s="11"/>
    </row>
    <row r="1010" spans="4:13" ht="19" x14ac:dyDescent="0.2">
      <c r="D1010" s="1"/>
      <c r="E1010" s="32"/>
      <c r="F1010" s="11"/>
      <c r="G1010" s="11"/>
      <c r="K1010" s="11"/>
      <c r="L1010" s="11"/>
      <c r="M1010" s="11"/>
    </row>
    <row r="1011" spans="4:13" ht="19" x14ac:dyDescent="0.2">
      <c r="D1011" s="1"/>
      <c r="E1011" s="32"/>
      <c r="F1011" s="11"/>
      <c r="G1011" s="11"/>
      <c r="K1011" s="11"/>
      <c r="L1011" s="11"/>
      <c r="M1011" s="11"/>
    </row>
    <row r="1012" spans="4:13" ht="19" x14ac:dyDescent="0.2">
      <c r="D1012" s="1"/>
      <c r="E1012" s="32"/>
      <c r="F1012" s="11"/>
      <c r="G1012" s="11"/>
      <c r="K1012" s="11"/>
      <c r="L1012" s="11"/>
      <c r="M1012" s="11"/>
    </row>
    <row r="1013" spans="4:13" ht="19" x14ac:dyDescent="0.2">
      <c r="D1013" s="1"/>
      <c r="E1013" s="32"/>
      <c r="F1013" s="11"/>
      <c r="G1013" s="11"/>
      <c r="K1013" s="11"/>
      <c r="L1013" s="11"/>
      <c r="M1013" s="11"/>
    </row>
    <row r="1014" spans="4:13" ht="19" x14ac:dyDescent="0.2">
      <c r="D1014" s="1"/>
      <c r="E1014" s="32"/>
      <c r="F1014" s="11"/>
      <c r="G1014" s="11"/>
      <c r="K1014" s="11"/>
      <c r="L1014" s="11"/>
      <c r="M1014" s="11"/>
    </row>
    <row r="1015" spans="4:13" ht="19" x14ac:dyDescent="0.2">
      <c r="D1015" s="1"/>
      <c r="E1015" s="32"/>
      <c r="F1015" s="11"/>
      <c r="G1015" s="11"/>
      <c r="K1015" s="11"/>
      <c r="L1015" s="11"/>
      <c r="M1015" s="11"/>
    </row>
    <row r="1016" spans="4:13" ht="19" x14ac:dyDescent="0.2">
      <c r="D1016" s="1"/>
      <c r="E1016" s="32"/>
      <c r="F1016" s="11"/>
      <c r="G1016" s="11"/>
      <c r="K1016" s="11"/>
      <c r="L1016" s="11"/>
      <c r="M1016" s="11"/>
    </row>
    <row r="1017" spans="4:13" ht="19" x14ac:dyDescent="0.2">
      <c r="D1017" s="1"/>
      <c r="E1017" s="32"/>
      <c r="F1017" s="11"/>
      <c r="G1017" s="11"/>
      <c r="K1017" s="11"/>
      <c r="L1017" s="11"/>
      <c r="M1017" s="11"/>
    </row>
    <row r="1018" spans="4:13" ht="19" x14ac:dyDescent="0.2">
      <c r="D1018" s="1"/>
      <c r="E1018" s="32"/>
      <c r="F1018" s="11"/>
      <c r="G1018" s="11"/>
      <c r="K1018" s="11"/>
    </row>
    <row r="1019" spans="4:13" ht="19" x14ac:dyDescent="0.2">
      <c r="D1019" s="1"/>
      <c r="E1019" s="32"/>
      <c r="F1019" s="11"/>
      <c r="G1019" s="11"/>
      <c r="K1019" s="11"/>
    </row>
    <row r="1020" spans="4:13" ht="19" x14ac:dyDescent="0.2">
      <c r="D1020" s="1"/>
      <c r="E1020" s="32"/>
      <c r="F1020" s="11"/>
      <c r="G1020" s="11"/>
      <c r="K1020" s="11"/>
    </row>
    <row r="1021" spans="4:13" ht="19" x14ac:dyDescent="0.2">
      <c r="D1021" s="1"/>
      <c r="E1021" s="32"/>
      <c r="F1021" s="11"/>
      <c r="G1021" s="11"/>
      <c r="K1021" s="11"/>
    </row>
    <row r="1022" spans="4:13" ht="19" x14ac:dyDescent="0.2">
      <c r="D1022" s="1"/>
      <c r="E1022" s="32"/>
      <c r="F1022" s="11"/>
      <c r="G1022" s="11"/>
      <c r="H1022" s="34"/>
      <c r="I1022" s="34"/>
      <c r="J1022" s="34"/>
      <c r="K1022" s="11"/>
    </row>
    <row r="1023" spans="4:13" ht="19" x14ac:dyDescent="0.2">
      <c r="D1023" s="1"/>
      <c r="E1023" s="32"/>
      <c r="F1023" s="11"/>
      <c r="G1023" s="11"/>
      <c r="K1023" s="11"/>
    </row>
    <row r="1024" spans="4:13" ht="19" x14ac:dyDescent="0.2">
      <c r="D1024" s="2"/>
      <c r="E1024" s="32"/>
      <c r="F1024" s="11"/>
      <c r="G1024" s="11"/>
      <c r="K1024" s="11"/>
    </row>
    <row r="1025" spans="4:13" ht="19" x14ac:dyDescent="0.2">
      <c r="D1025" s="2"/>
      <c r="E1025" s="32"/>
      <c r="F1025" s="11"/>
      <c r="G1025" s="11"/>
      <c r="K1025" s="11"/>
    </row>
    <row r="1026" spans="4:13" ht="19" x14ac:dyDescent="0.2">
      <c r="D1026" s="2"/>
      <c r="E1026" s="32"/>
      <c r="F1026" s="11"/>
      <c r="G1026" s="11"/>
      <c r="K1026" s="11"/>
    </row>
    <row r="1027" spans="4:13" ht="19" x14ac:dyDescent="0.2">
      <c r="D1027" s="2"/>
      <c r="E1027" s="32"/>
      <c r="F1027" s="11"/>
      <c r="G1027" s="11"/>
      <c r="K1027" s="11"/>
    </row>
    <row r="1028" spans="4:13" ht="19" x14ac:dyDescent="0.2">
      <c r="D1028" s="2"/>
      <c r="E1028" s="32"/>
      <c r="F1028" s="11"/>
      <c r="G1028" s="11"/>
      <c r="H1028" s="34"/>
      <c r="I1028" s="34"/>
      <c r="J1028" s="34"/>
      <c r="K1028" s="11"/>
    </row>
    <row r="1029" spans="4:13" ht="19" x14ac:dyDescent="0.2">
      <c r="D1029" s="2"/>
      <c r="E1029" s="32"/>
      <c r="F1029" s="11"/>
      <c r="G1029" s="11"/>
      <c r="K1029" s="11"/>
    </row>
    <row r="1030" spans="4:13" ht="19" x14ac:dyDescent="0.2">
      <c r="D1030" s="2"/>
      <c r="E1030" s="32"/>
      <c r="F1030" s="11"/>
      <c r="G1030" s="11"/>
      <c r="K1030" s="11"/>
    </row>
    <row r="1031" spans="4:13" ht="19" x14ac:dyDescent="0.2">
      <c r="D1031" s="2"/>
      <c r="E1031" s="32"/>
      <c r="F1031" s="11"/>
      <c r="G1031" s="11"/>
      <c r="K1031" s="11"/>
    </row>
    <row r="1032" spans="4:13" ht="19" x14ac:dyDescent="0.2">
      <c r="D1032" s="2"/>
      <c r="E1032" s="32"/>
      <c r="F1032" s="11"/>
      <c r="G1032" s="11"/>
      <c r="H1032" s="34"/>
      <c r="I1032" s="34"/>
      <c r="J1032" s="34"/>
      <c r="K1032" s="11"/>
    </row>
    <row r="1033" spans="4:13" ht="19" x14ac:dyDescent="0.2">
      <c r="D1033" s="35"/>
      <c r="E1033" s="36"/>
      <c r="F1033" s="37"/>
      <c r="G1033" s="37"/>
      <c r="H1033" s="37"/>
      <c r="I1033" s="37"/>
      <c r="J1033" s="37"/>
      <c r="K1033" s="37"/>
      <c r="L1033" s="37"/>
      <c r="M1033" s="37"/>
    </row>
    <row r="1034" spans="4:13" ht="19" x14ac:dyDescent="0.25">
      <c r="D1034" s="2"/>
      <c r="E1034" s="38"/>
    </row>
    <row r="1035" spans="4:13" x14ac:dyDescent="0.2">
      <c r="D1035" s="2"/>
      <c r="E1035" s="39"/>
      <c r="H1035" s="40"/>
      <c r="I1035" s="40"/>
      <c r="J1035" s="40"/>
      <c r="M1035" s="9"/>
    </row>
    <row r="1036" spans="4:13" ht="19" x14ac:dyDescent="0.25">
      <c r="D1036" s="2"/>
      <c r="E1036" s="41"/>
      <c r="H1036" s="42"/>
      <c r="I1036" s="42"/>
      <c r="J1036" s="42"/>
    </row>
    <row r="1037" spans="4:13" x14ac:dyDescent="0.2">
      <c r="D1037" s="2"/>
    </row>
    <row r="1038" spans="4:13" ht="19" x14ac:dyDescent="0.25">
      <c r="E1038" s="41"/>
    </row>
    <row r="1039" spans="4:13" ht="19" x14ac:dyDescent="0.25">
      <c r="E1039" s="41"/>
    </row>
  </sheetData>
  <mergeCells count="3">
    <mergeCell ref="J13:L13"/>
    <mergeCell ref="N13:P13"/>
    <mergeCell ref="R13:T13"/>
  </mergeCells>
  <conditionalFormatting sqref="H14:H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8:H2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MR_Diagnostics_BH76</vt:lpstr>
      <vt:lpstr>PBE_6-31Gs</vt:lpstr>
      <vt:lpstr>PBE+10%HF_6-31Gs</vt:lpstr>
      <vt:lpstr>PBE+20%HF_6-31Gs</vt:lpstr>
      <vt:lpstr>PBE0_6-31Gs</vt:lpstr>
      <vt:lpstr>PBE+30%HF_6-31Gs</vt:lpstr>
      <vt:lpstr>PBE+40%HF_6-31Gs</vt:lpstr>
      <vt:lpstr>PBE+50%HF_6-31Gs</vt:lpstr>
      <vt:lpstr>PBE+60%HF_6-31Gs</vt:lpstr>
      <vt:lpstr>PBE+70%HF_6-31Gs</vt:lpstr>
      <vt:lpstr>PBE+80%HF_6-31Gs</vt:lpstr>
      <vt:lpstr>PBE+90%HF_6-31Gs</vt:lpstr>
      <vt:lpstr>HFPBE_6-31Gs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dcterms:created xsi:type="dcterms:W3CDTF">2018-09-06T18:53:35Z</dcterms:created>
  <dcterms:modified xsi:type="dcterms:W3CDTF">2020-11-09T16:50:32Z</dcterms:modified>
</cp:coreProperties>
</file>