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\Desktop\College Files\Optimization Theory\"/>
    </mc:Choice>
  </mc:AlternateContent>
  <xr:revisionPtr revIDLastSave="0" documentId="13_ncr:1_{72A63229-91D7-43F7-B901-3DE2EA1501F9}" xr6:coauthVersionLast="47" xr6:coauthVersionMax="47" xr10:uidLastSave="{00000000-0000-0000-0000-000000000000}"/>
  <bookViews>
    <workbookView xWindow="-120" yWindow="-120" windowWidth="20730" windowHeight="11760" xr2:uid="{C3D58699-E13D-4793-AD23-D01573B4659B}"/>
  </bookViews>
  <sheets>
    <sheet name="Sheet1" sheetId="1" r:id="rId1"/>
  </sheets>
  <definedNames>
    <definedName name="solver_adj" localSheetId="0" hidden="1">Sheet1!$C$22:$C$26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Sheet1!$C$22:$C$26</definedName>
    <definedName name="solver_lhs10" localSheetId="0" hidden="1">Sheet1!$D$33</definedName>
    <definedName name="solver_lhs11" localSheetId="0" hidden="1">Sheet1!$D$33</definedName>
    <definedName name="solver_lhs12" localSheetId="0" hidden="1">Sheet1!$D$33</definedName>
    <definedName name="solver_lhs2" localSheetId="0" hidden="1">Sheet1!$D$33:$D$42</definedName>
    <definedName name="solver_lhs3" localSheetId="0" hidden="1">Sheet1!$D$33</definedName>
    <definedName name="solver_lhs4" localSheetId="0" hidden="1">Sheet1!$D$33</definedName>
    <definedName name="solver_lhs5" localSheetId="0" hidden="1">Sheet1!$D$33</definedName>
    <definedName name="solver_lhs6" localSheetId="0" hidden="1">Sheet1!$D$33</definedName>
    <definedName name="solver_lhs7" localSheetId="0" hidden="1">Sheet1!$D$33</definedName>
    <definedName name="solver_lhs8" localSheetId="0" hidden="1">Sheet1!$D$33</definedName>
    <definedName name="solver_lhs9" localSheetId="0" hidden="1">Sheet1!$D$33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Sheet1!$I$29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"integer"</definedName>
    <definedName name="solver_rhs10" localSheetId="0" hidden="1">Sheet1!$H$33</definedName>
    <definedName name="solver_rhs11" localSheetId="0" hidden="1">Sheet1!$H$33</definedName>
    <definedName name="solver_rhs12" localSheetId="0" hidden="1">Sheet1!$H$33</definedName>
    <definedName name="solver_rhs2" localSheetId="0" hidden="1">Sheet1!$H$33:$H$42</definedName>
    <definedName name="solver_rhs3" localSheetId="0" hidden="1">Sheet1!$H$33</definedName>
    <definedName name="solver_rhs4" localSheetId="0" hidden="1">Sheet1!$H$33</definedName>
    <definedName name="solver_rhs5" localSheetId="0" hidden="1">Sheet1!$H$33</definedName>
    <definedName name="solver_rhs6" localSheetId="0" hidden="1">Sheet1!$H$33</definedName>
    <definedName name="solver_rhs7" localSheetId="0" hidden="1">Sheet1!$H$33</definedName>
    <definedName name="solver_rhs8" localSheetId="0" hidden="1">Sheet1!$H$33</definedName>
    <definedName name="solver_rhs9" localSheetId="0" hidden="1">Sheet1!$H$33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H29" i="1"/>
  <c r="G29" i="1"/>
  <c r="F29" i="1"/>
  <c r="E29" i="1"/>
  <c r="D29" i="1"/>
  <c r="D34" i="1"/>
  <c r="D33" i="1"/>
  <c r="D42" i="1"/>
  <c r="D41" i="1"/>
  <c r="D40" i="1"/>
  <c r="D39" i="1"/>
  <c r="D38" i="1"/>
  <c r="D37" i="1"/>
  <c r="D36" i="1"/>
  <c r="D35" i="1"/>
</calcChain>
</file>

<file path=xl/sharedStrings.xml><?xml version="1.0" encoding="utf-8"?>
<sst xmlns="http://schemas.openxmlformats.org/spreadsheetml/2006/main" count="92" uniqueCount="46">
  <si>
    <t>Time Period</t>
  </si>
  <si>
    <t>Union Airways Personnel Scheduling Problem</t>
  </si>
  <si>
    <t>Time Periods Covered</t>
  </si>
  <si>
    <t>Shifts</t>
  </si>
  <si>
    <t>Minimum Number of</t>
  </si>
  <si>
    <t>Agents Needed</t>
  </si>
  <si>
    <t>6:00 A.M to 8:00 A.M</t>
  </si>
  <si>
    <t>8:00 A.M to 10:00 A.M</t>
  </si>
  <si>
    <t>10:00 A.M to Noon</t>
  </si>
  <si>
    <t>Noon to 2:00 P.M</t>
  </si>
  <si>
    <t>2:00 P.M to 4:00 P.M</t>
  </si>
  <si>
    <t>4:00 P.M to 6:00 P.M</t>
  </si>
  <si>
    <t>6:00 P.M to 8:00 P.M</t>
  </si>
  <si>
    <t>8:00 P.M to 10:00 P.M</t>
  </si>
  <si>
    <t>10:00 P.M to Midnight</t>
  </si>
  <si>
    <t>Midnight to 6:00 A.M</t>
  </si>
  <si>
    <t>ü</t>
  </si>
  <si>
    <t>Daily cost per agent</t>
  </si>
  <si>
    <t>$170</t>
  </si>
  <si>
    <t>$160</t>
  </si>
  <si>
    <t>$175</t>
  </si>
  <si>
    <t>$180</t>
  </si>
  <si>
    <t>$195</t>
  </si>
  <si>
    <t>Decision Variables:</t>
  </si>
  <si>
    <t>x1</t>
  </si>
  <si>
    <t>x2</t>
  </si>
  <si>
    <t>x3</t>
  </si>
  <si>
    <t>x4</t>
  </si>
  <si>
    <t>x5</t>
  </si>
  <si>
    <t>Objective Function:</t>
  </si>
  <si>
    <t>Minimize</t>
  </si>
  <si>
    <t>Z</t>
  </si>
  <si>
    <t>Minimize total personel</t>
  </si>
  <si>
    <t># of Agents in shift 1</t>
  </si>
  <si>
    <t># of Agents in shift 2</t>
  </si>
  <si>
    <t># of Agents in shift 3</t>
  </si>
  <si>
    <t># of Agents in shift 4</t>
  </si>
  <si>
    <t># of Agents in shift 5</t>
  </si>
  <si>
    <t>Constraints:</t>
  </si>
  <si>
    <t>x1+x2</t>
  </si>
  <si>
    <t>x1+x2+x3</t>
  </si>
  <si>
    <t>x2+x3</t>
  </si>
  <si>
    <t>x3+x4</t>
  </si>
  <si>
    <t>x4+x5</t>
  </si>
  <si>
    <t>Total Cost</t>
  </si>
  <si>
    <t>&gt;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</si>
</sst>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2" borderId="1" xfId="0" applyFill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B40E-F1C7-43D2-9746-339EA32FB0EF}">
  <dimension ref="A3:P43"/>
  <sheetViews>
    <sheetView tabSelected="1" zoomScale="80" zoomScaleNormal="80" workbookViewId="0">
      <selection activeCell="S14" sqref="S14"/>
    </sheetView>
  </sheetViews>
  <sheetFormatPr defaultRowHeight="15" x14ac:dyDescent="0.25"/>
  <sheetData>
    <row r="3" spans="1:16" ht="15.75" x14ac:dyDescent="0.25">
      <c r="A3" s="2"/>
      <c r="B3" s="2"/>
      <c r="C3" s="3"/>
      <c r="D3" s="29" t="s">
        <v>1</v>
      </c>
      <c r="E3" s="30"/>
      <c r="F3" s="30"/>
      <c r="G3" s="30"/>
      <c r="H3" s="30"/>
      <c r="I3" s="30"/>
      <c r="J3" s="30"/>
      <c r="K3" s="30"/>
      <c r="L3" s="30"/>
      <c r="M3" s="31"/>
      <c r="N3" s="10"/>
      <c r="O3" s="11"/>
      <c r="P3" s="12"/>
    </row>
    <row r="4" spans="1:16" ht="15.75" x14ac:dyDescent="0.25">
      <c r="D4" s="32" t="s">
        <v>2</v>
      </c>
      <c r="E4" s="33"/>
      <c r="F4" s="33"/>
      <c r="G4" s="33"/>
      <c r="H4" s="33"/>
      <c r="I4" s="33"/>
      <c r="J4" s="33"/>
      <c r="K4" s="33"/>
      <c r="L4" s="33"/>
      <c r="M4" s="34"/>
      <c r="N4" s="32" t="s">
        <v>4</v>
      </c>
      <c r="O4" s="16"/>
      <c r="P4" s="17"/>
    </row>
    <row r="5" spans="1:16" ht="15.75" x14ac:dyDescent="0.25">
      <c r="A5" s="8" t="s">
        <v>0</v>
      </c>
      <c r="B5" s="9"/>
      <c r="C5" s="9"/>
      <c r="D5" s="35" t="s">
        <v>3</v>
      </c>
      <c r="E5" s="36"/>
      <c r="F5" s="36"/>
      <c r="G5" s="36"/>
      <c r="H5" s="36"/>
      <c r="I5" s="36"/>
      <c r="J5" s="36"/>
      <c r="K5" s="36"/>
      <c r="L5" s="36"/>
      <c r="M5" s="37"/>
      <c r="N5" s="32" t="s">
        <v>5</v>
      </c>
      <c r="O5" s="16"/>
      <c r="P5" s="17"/>
    </row>
    <row r="6" spans="1:16" x14ac:dyDescent="0.25">
      <c r="A6" s="10"/>
      <c r="B6" s="11"/>
      <c r="C6" s="12"/>
      <c r="D6" s="10">
        <v>1</v>
      </c>
      <c r="E6" s="12"/>
      <c r="F6" s="10">
        <v>2</v>
      </c>
      <c r="G6" s="12"/>
      <c r="H6" s="10">
        <v>3</v>
      </c>
      <c r="I6" s="12"/>
      <c r="J6" s="10">
        <v>4</v>
      </c>
      <c r="K6" s="12"/>
      <c r="L6" s="10">
        <v>5</v>
      </c>
      <c r="M6" s="11"/>
      <c r="N6" s="24"/>
      <c r="O6" s="16"/>
      <c r="P6" s="17"/>
    </row>
    <row r="7" spans="1:16" x14ac:dyDescent="0.25">
      <c r="A7" s="13" t="s">
        <v>6</v>
      </c>
      <c r="B7" s="14"/>
      <c r="C7" s="15"/>
      <c r="D7" s="21" t="s">
        <v>16</v>
      </c>
      <c r="E7" s="22"/>
      <c r="F7" s="24"/>
      <c r="G7" s="17"/>
      <c r="H7" s="24"/>
      <c r="I7" s="17"/>
      <c r="J7" s="24"/>
      <c r="K7" s="17"/>
      <c r="L7" s="24"/>
      <c r="M7" s="16"/>
      <c r="N7" s="24">
        <v>48</v>
      </c>
      <c r="O7" s="16"/>
      <c r="P7" s="17"/>
    </row>
    <row r="8" spans="1:16" x14ac:dyDescent="0.25">
      <c r="A8" s="13" t="s">
        <v>7</v>
      </c>
      <c r="B8" s="14"/>
      <c r="C8" s="15"/>
      <c r="D8" s="23" t="s">
        <v>16</v>
      </c>
      <c r="E8" s="17"/>
      <c r="F8" s="23" t="s">
        <v>16</v>
      </c>
      <c r="G8" s="17"/>
      <c r="H8" s="24"/>
      <c r="I8" s="17"/>
      <c r="J8" s="24"/>
      <c r="K8" s="17"/>
      <c r="L8" s="24"/>
      <c r="M8" s="16"/>
      <c r="N8" s="24">
        <v>79</v>
      </c>
      <c r="O8" s="16"/>
      <c r="P8" s="17"/>
    </row>
    <row r="9" spans="1:16" x14ac:dyDescent="0.25">
      <c r="A9" s="13" t="s">
        <v>8</v>
      </c>
      <c r="B9" s="14"/>
      <c r="C9" s="15"/>
      <c r="D9" s="23" t="s">
        <v>16</v>
      </c>
      <c r="E9" s="17"/>
      <c r="F9" s="23" t="s">
        <v>16</v>
      </c>
      <c r="G9" s="17"/>
      <c r="H9" s="24"/>
      <c r="I9" s="17"/>
      <c r="J9" s="24"/>
      <c r="K9" s="17"/>
      <c r="L9" s="24"/>
      <c r="M9" s="16"/>
      <c r="N9" s="24">
        <v>65</v>
      </c>
      <c r="O9" s="16"/>
      <c r="P9" s="17"/>
    </row>
    <row r="10" spans="1:16" x14ac:dyDescent="0.25">
      <c r="A10" s="13" t="s">
        <v>9</v>
      </c>
      <c r="B10" s="14"/>
      <c r="C10" s="15"/>
      <c r="D10" s="23" t="s">
        <v>16</v>
      </c>
      <c r="E10" s="17"/>
      <c r="F10" s="23" t="s">
        <v>16</v>
      </c>
      <c r="G10" s="17"/>
      <c r="H10" s="23" t="s">
        <v>16</v>
      </c>
      <c r="I10" s="17"/>
      <c r="J10" s="24"/>
      <c r="K10" s="17"/>
      <c r="L10" s="24"/>
      <c r="M10" s="16"/>
      <c r="N10" s="24">
        <v>87</v>
      </c>
      <c r="O10" s="16"/>
      <c r="P10" s="17"/>
    </row>
    <row r="11" spans="1:16" x14ac:dyDescent="0.25">
      <c r="A11" s="13" t="s">
        <v>10</v>
      </c>
      <c r="B11" s="16"/>
      <c r="C11" s="17"/>
      <c r="D11" s="24"/>
      <c r="E11" s="17"/>
      <c r="F11" s="23" t="s">
        <v>16</v>
      </c>
      <c r="G11" s="17"/>
      <c r="H11" s="23" t="s">
        <v>16</v>
      </c>
      <c r="I11" s="17"/>
      <c r="J11" s="24"/>
      <c r="K11" s="17"/>
      <c r="L11" s="24"/>
      <c r="M11" s="16"/>
      <c r="N11" s="24">
        <v>64</v>
      </c>
      <c r="O11" s="16"/>
      <c r="P11" s="17"/>
    </row>
    <row r="12" spans="1:16" x14ac:dyDescent="0.25">
      <c r="A12" s="13" t="s">
        <v>11</v>
      </c>
      <c r="B12" s="14"/>
      <c r="C12" s="15"/>
      <c r="D12" s="24"/>
      <c r="E12" s="17"/>
      <c r="F12" s="24"/>
      <c r="G12" s="17"/>
      <c r="H12" s="23" t="s">
        <v>16</v>
      </c>
      <c r="I12" s="17"/>
      <c r="J12" s="23" t="s">
        <v>16</v>
      </c>
      <c r="K12" s="17"/>
      <c r="L12" s="24"/>
      <c r="M12" s="16"/>
      <c r="N12" s="24">
        <v>73</v>
      </c>
      <c r="O12" s="16"/>
      <c r="P12" s="17"/>
    </row>
    <row r="13" spans="1:16" x14ac:dyDescent="0.25">
      <c r="A13" s="13" t="s">
        <v>12</v>
      </c>
      <c r="B13" s="14"/>
      <c r="C13" s="15"/>
      <c r="D13" s="24"/>
      <c r="E13" s="17"/>
      <c r="F13" s="24"/>
      <c r="G13" s="17"/>
      <c r="H13" s="23" t="s">
        <v>16</v>
      </c>
      <c r="I13" s="17"/>
      <c r="J13" s="23" t="s">
        <v>16</v>
      </c>
      <c r="K13" s="17"/>
      <c r="L13" s="24"/>
      <c r="M13" s="16"/>
      <c r="N13" s="24">
        <v>82</v>
      </c>
      <c r="O13" s="16"/>
      <c r="P13" s="17"/>
    </row>
    <row r="14" spans="1:16" x14ac:dyDescent="0.25">
      <c r="A14" s="13" t="s">
        <v>13</v>
      </c>
      <c r="B14" s="14"/>
      <c r="C14" s="15"/>
      <c r="D14" s="24"/>
      <c r="E14" s="17"/>
      <c r="F14" s="24"/>
      <c r="G14" s="17"/>
      <c r="H14" s="24"/>
      <c r="I14" s="17"/>
      <c r="J14" s="23" t="s">
        <v>16</v>
      </c>
      <c r="K14" s="17"/>
      <c r="L14" s="24"/>
      <c r="M14" s="16"/>
      <c r="N14" s="24">
        <v>43</v>
      </c>
      <c r="O14" s="16"/>
      <c r="P14" s="17"/>
    </row>
    <row r="15" spans="1:16" x14ac:dyDescent="0.25">
      <c r="A15" s="13" t="s">
        <v>14</v>
      </c>
      <c r="B15" s="14"/>
      <c r="C15" s="15"/>
      <c r="D15" s="24"/>
      <c r="E15" s="17"/>
      <c r="F15" s="24"/>
      <c r="G15" s="17"/>
      <c r="H15" s="24"/>
      <c r="I15" s="17"/>
      <c r="J15" s="23" t="s">
        <v>16</v>
      </c>
      <c r="K15" s="17"/>
      <c r="L15" s="23" t="s">
        <v>16</v>
      </c>
      <c r="M15" s="16"/>
      <c r="N15" s="24">
        <v>52</v>
      </c>
      <c r="O15" s="16"/>
      <c r="P15" s="17"/>
    </row>
    <row r="16" spans="1:16" x14ac:dyDescent="0.25">
      <c r="A16" s="18" t="s">
        <v>15</v>
      </c>
      <c r="B16" s="19"/>
      <c r="C16" s="20"/>
      <c r="D16" s="25"/>
      <c r="E16" s="26"/>
      <c r="F16" s="25"/>
      <c r="G16" s="26"/>
      <c r="H16" s="25"/>
      <c r="I16" s="26"/>
      <c r="J16" s="25"/>
      <c r="K16" s="26"/>
      <c r="L16" s="27" t="s">
        <v>16</v>
      </c>
      <c r="M16" s="26"/>
      <c r="N16" s="25">
        <v>15</v>
      </c>
      <c r="O16" s="28"/>
      <c r="P16" s="26"/>
    </row>
    <row r="17" spans="1:16" x14ac:dyDescent="0.25">
      <c r="A17" s="38" t="s">
        <v>17</v>
      </c>
      <c r="B17" s="39"/>
      <c r="C17" s="40"/>
      <c r="D17" s="41" t="s">
        <v>18</v>
      </c>
      <c r="E17" s="39"/>
      <c r="F17" s="41" t="s">
        <v>19</v>
      </c>
      <c r="G17" s="39"/>
      <c r="H17" s="41" t="s">
        <v>20</v>
      </c>
      <c r="I17" s="39"/>
      <c r="J17" s="41" t="s">
        <v>21</v>
      </c>
      <c r="K17" s="39"/>
      <c r="L17" s="41" t="s">
        <v>22</v>
      </c>
      <c r="M17" s="40"/>
      <c r="N17" s="45" t="s">
        <v>30</v>
      </c>
      <c r="O17" s="46"/>
      <c r="P17" s="47"/>
    </row>
    <row r="20" spans="1:16" x14ac:dyDescent="0.25">
      <c r="A20" s="38" t="s">
        <v>23</v>
      </c>
      <c r="B20" s="48"/>
    </row>
    <row r="22" spans="1:16" x14ac:dyDescent="0.25">
      <c r="B22" s="4" t="s">
        <v>24</v>
      </c>
      <c r="C22" s="5">
        <v>48</v>
      </c>
      <c r="D22" s="24" t="s">
        <v>33</v>
      </c>
      <c r="E22" s="9"/>
      <c r="F22" s="9"/>
      <c r="G22" s="9"/>
    </row>
    <row r="23" spans="1:16" x14ac:dyDescent="0.25">
      <c r="B23" s="4" t="s">
        <v>25</v>
      </c>
      <c r="C23" s="5">
        <v>31</v>
      </c>
      <c r="D23" s="24" t="s">
        <v>34</v>
      </c>
      <c r="E23" s="9"/>
      <c r="F23" s="9"/>
      <c r="G23" s="9"/>
    </row>
    <row r="24" spans="1:16" x14ac:dyDescent="0.25">
      <c r="B24" s="4" t="s">
        <v>26</v>
      </c>
      <c r="C24" s="5">
        <v>39</v>
      </c>
      <c r="D24" s="24" t="s">
        <v>35</v>
      </c>
      <c r="E24" s="9"/>
      <c r="F24" s="9"/>
      <c r="G24" s="9"/>
    </row>
    <row r="25" spans="1:16" x14ac:dyDescent="0.25">
      <c r="B25" s="4" t="s">
        <v>27</v>
      </c>
      <c r="C25" s="5">
        <v>43</v>
      </c>
      <c r="D25" s="24" t="s">
        <v>36</v>
      </c>
      <c r="E25" s="9"/>
      <c r="F25" s="9"/>
      <c r="G25" s="9"/>
    </row>
    <row r="26" spans="1:16" x14ac:dyDescent="0.25">
      <c r="B26" s="4" t="s">
        <v>28</v>
      </c>
      <c r="C26" s="5">
        <v>15</v>
      </c>
      <c r="D26" s="24" t="s">
        <v>37</v>
      </c>
      <c r="E26" s="9"/>
      <c r="F26" s="9"/>
      <c r="G26" s="9"/>
    </row>
    <row r="28" spans="1:16" ht="15.75" x14ac:dyDescent="0.25">
      <c r="A28" s="8" t="s">
        <v>29</v>
      </c>
      <c r="B28" s="8"/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s="43" t="s">
        <v>44</v>
      </c>
      <c r="J28" s="40"/>
    </row>
    <row r="29" spans="1:16" x14ac:dyDescent="0.25">
      <c r="A29" s="9" t="s">
        <v>32</v>
      </c>
      <c r="B29" s="9"/>
      <c r="C29" t="s">
        <v>31</v>
      </c>
      <c r="D29" s="7">
        <f>PRODUCT(C22*170)</f>
        <v>8160</v>
      </c>
      <c r="E29" s="7">
        <f>PRODUCT(C23*160)</f>
        <v>4960</v>
      </c>
      <c r="F29" s="7">
        <f>PRODUCT(C24*175)</f>
        <v>6825</v>
      </c>
      <c r="G29" s="7">
        <f>PRODUCT(C25*180)</f>
        <v>7740</v>
      </c>
      <c r="H29" s="7">
        <f>PRODUCT(C26*195)</f>
        <v>2925</v>
      </c>
      <c r="I29" s="44">
        <f>SUM(D29:H29)</f>
        <v>30610</v>
      </c>
      <c r="J29" s="44"/>
    </row>
    <row r="31" spans="1:16" x14ac:dyDescent="0.25">
      <c r="A31" s="42" t="s">
        <v>38</v>
      </c>
      <c r="B31" s="9"/>
    </row>
    <row r="33" spans="2:8" x14ac:dyDescent="0.25">
      <c r="B33" s="1" t="s">
        <v>6</v>
      </c>
      <c r="C33" s="1"/>
      <c r="D33" s="6">
        <f>C22</f>
        <v>48</v>
      </c>
      <c r="E33" s="9" t="s">
        <v>24</v>
      </c>
      <c r="F33" s="9"/>
      <c r="G33" t="s">
        <v>45</v>
      </c>
      <c r="H33">
        <v>48</v>
      </c>
    </row>
    <row r="34" spans="2:8" x14ac:dyDescent="0.25">
      <c r="B34" s="1" t="s">
        <v>7</v>
      </c>
      <c r="C34" s="1"/>
      <c r="D34" s="6">
        <f>C22+C23</f>
        <v>79</v>
      </c>
      <c r="E34" s="9" t="s">
        <v>39</v>
      </c>
      <c r="F34" s="9"/>
      <c r="G34" t="s">
        <v>45</v>
      </c>
      <c r="H34">
        <v>79</v>
      </c>
    </row>
    <row r="35" spans="2:8" x14ac:dyDescent="0.25">
      <c r="B35" s="1" t="s">
        <v>8</v>
      </c>
      <c r="C35" s="1"/>
      <c r="D35" s="6">
        <f>C22+C23</f>
        <v>79</v>
      </c>
      <c r="E35" s="9" t="s">
        <v>39</v>
      </c>
      <c r="F35" s="9"/>
      <c r="G35" t="s">
        <v>45</v>
      </c>
      <c r="H35">
        <v>65</v>
      </c>
    </row>
    <row r="36" spans="2:8" x14ac:dyDescent="0.25">
      <c r="B36" s="1" t="s">
        <v>9</v>
      </c>
      <c r="C36" s="1"/>
      <c r="D36" s="6">
        <f>C22+C23+C24</f>
        <v>118</v>
      </c>
      <c r="E36" s="9" t="s">
        <v>40</v>
      </c>
      <c r="F36" s="9"/>
      <c r="G36" t="s">
        <v>45</v>
      </c>
      <c r="H36">
        <v>87</v>
      </c>
    </row>
    <row r="37" spans="2:8" x14ac:dyDescent="0.25">
      <c r="B37" s="1" t="s">
        <v>10</v>
      </c>
      <c r="C37" s="1"/>
      <c r="D37" s="6">
        <f>C23+C24</f>
        <v>70</v>
      </c>
      <c r="E37" s="9" t="s">
        <v>41</v>
      </c>
      <c r="F37" s="9"/>
      <c r="G37" t="s">
        <v>45</v>
      </c>
      <c r="H37">
        <v>64</v>
      </c>
    </row>
    <row r="38" spans="2:8" x14ac:dyDescent="0.25">
      <c r="B38" s="1" t="s">
        <v>11</v>
      </c>
      <c r="C38" s="1"/>
      <c r="D38" s="6">
        <f>C24+C25</f>
        <v>82</v>
      </c>
      <c r="E38" s="9" t="s">
        <v>42</v>
      </c>
      <c r="F38" s="9"/>
      <c r="G38" t="s">
        <v>45</v>
      </c>
      <c r="H38">
        <v>73</v>
      </c>
    </row>
    <row r="39" spans="2:8" x14ac:dyDescent="0.25">
      <c r="B39" s="1" t="s">
        <v>12</v>
      </c>
      <c r="C39" s="1"/>
      <c r="D39" s="6">
        <f>C24+C25</f>
        <v>82</v>
      </c>
      <c r="E39" s="9" t="s">
        <v>42</v>
      </c>
      <c r="F39" s="9"/>
      <c r="G39" t="s">
        <v>45</v>
      </c>
      <c r="H39">
        <v>82</v>
      </c>
    </row>
    <row r="40" spans="2:8" x14ac:dyDescent="0.25">
      <c r="B40" s="1" t="s">
        <v>13</v>
      </c>
      <c r="C40" s="1"/>
      <c r="D40" s="6">
        <f>C25</f>
        <v>43</v>
      </c>
      <c r="E40" s="9" t="s">
        <v>27</v>
      </c>
      <c r="F40" s="9"/>
      <c r="G40" t="s">
        <v>45</v>
      </c>
      <c r="H40">
        <v>43</v>
      </c>
    </row>
    <row r="41" spans="2:8" x14ac:dyDescent="0.25">
      <c r="B41" s="1" t="s">
        <v>14</v>
      </c>
      <c r="C41" s="1"/>
      <c r="D41" s="6">
        <f>C25+C26</f>
        <v>58</v>
      </c>
      <c r="E41" s="9" t="s">
        <v>43</v>
      </c>
      <c r="F41" s="9"/>
      <c r="G41" t="s">
        <v>45</v>
      </c>
      <c r="H41">
        <v>52</v>
      </c>
    </row>
    <row r="42" spans="2:8" x14ac:dyDescent="0.25">
      <c r="B42" s="1" t="s">
        <v>15</v>
      </c>
      <c r="C42" s="1"/>
      <c r="D42" s="6">
        <f>C26</f>
        <v>15</v>
      </c>
      <c r="E42" s="9" t="s">
        <v>28</v>
      </c>
      <c r="F42" s="9"/>
      <c r="G42" t="s">
        <v>45</v>
      </c>
      <c r="H42">
        <v>15</v>
      </c>
    </row>
    <row r="43" spans="2:8" x14ac:dyDescent="0.25">
      <c r="B43" s="1"/>
      <c r="C43" s="1"/>
      <c r="D43" s="1"/>
    </row>
  </sheetData>
  <mergeCells count="112"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38:F38"/>
    <mergeCell ref="A31:B31"/>
    <mergeCell ref="A28:B28"/>
    <mergeCell ref="A29:B29"/>
    <mergeCell ref="I28:J28"/>
    <mergeCell ref="I29:J29"/>
    <mergeCell ref="N17:P17"/>
    <mergeCell ref="D22:G22"/>
    <mergeCell ref="D23:G23"/>
    <mergeCell ref="D24:G24"/>
    <mergeCell ref="D25:G25"/>
    <mergeCell ref="D26:G26"/>
    <mergeCell ref="L17:M17"/>
    <mergeCell ref="A20:B20"/>
    <mergeCell ref="N15:P15"/>
    <mergeCell ref="N16:P16"/>
    <mergeCell ref="D3:M3"/>
    <mergeCell ref="D4:M4"/>
    <mergeCell ref="D5:M5"/>
    <mergeCell ref="A17:C17"/>
    <mergeCell ref="D17:E17"/>
    <mergeCell ref="F17:G17"/>
    <mergeCell ref="H17:I17"/>
    <mergeCell ref="J17:K17"/>
    <mergeCell ref="N9:P9"/>
    <mergeCell ref="N10:P10"/>
    <mergeCell ref="N11:P11"/>
    <mergeCell ref="N12:P12"/>
    <mergeCell ref="N13:P13"/>
    <mergeCell ref="N14:P14"/>
    <mergeCell ref="N3:P3"/>
    <mergeCell ref="N4:P4"/>
    <mergeCell ref="N5:P5"/>
    <mergeCell ref="N6:P6"/>
    <mergeCell ref="N7:P7"/>
    <mergeCell ref="N8:P8"/>
    <mergeCell ref="L11:M11"/>
    <mergeCell ref="L12:M12"/>
    <mergeCell ref="L13:M13"/>
    <mergeCell ref="L14:M14"/>
    <mergeCell ref="L15:M15"/>
    <mergeCell ref="L16:M16"/>
    <mergeCell ref="J12:K12"/>
    <mergeCell ref="J13:K13"/>
    <mergeCell ref="J14:K14"/>
    <mergeCell ref="J15:K15"/>
    <mergeCell ref="J16:K16"/>
    <mergeCell ref="L6:M6"/>
    <mergeCell ref="L7:M7"/>
    <mergeCell ref="L8:M8"/>
    <mergeCell ref="L9:M9"/>
    <mergeCell ref="L10:M10"/>
    <mergeCell ref="J6:K6"/>
    <mergeCell ref="J7:K7"/>
    <mergeCell ref="J8:K8"/>
    <mergeCell ref="J9:K9"/>
    <mergeCell ref="J10:K10"/>
    <mergeCell ref="J11:K11"/>
    <mergeCell ref="H11:I11"/>
    <mergeCell ref="H12:I12"/>
    <mergeCell ref="H13:I13"/>
    <mergeCell ref="H14:I14"/>
    <mergeCell ref="H15:I15"/>
    <mergeCell ref="H16:I16"/>
    <mergeCell ref="F12:G12"/>
    <mergeCell ref="F13:G13"/>
    <mergeCell ref="F14:G14"/>
    <mergeCell ref="F15:G15"/>
    <mergeCell ref="F16:G16"/>
    <mergeCell ref="H6:I6"/>
    <mergeCell ref="H7:I7"/>
    <mergeCell ref="H8:I8"/>
    <mergeCell ref="H9:I9"/>
    <mergeCell ref="H10:I10"/>
    <mergeCell ref="D13:E13"/>
    <mergeCell ref="D14:E14"/>
    <mergeCell ref="D15:E15"/>
    <mergeCell ref="D16:E16"/>
    <mergeCell ref="F6:G6"/>
    <mergeCell ref="F7:G7"/>
    <mergeCell ref="F8:G8"/>
    <mergeCell ref="F9:G9"/>
    <mergeCell ref="F10:G10"/>
    <mergeCell ref="F11:G11"/>
    <mergeCell ref="A14:C14"/>
    <mergeCell ref="A15:C15"/>
    <mergeCell ref="A16:C16"/>
    <mergeCell ref="D6:E6"/>
    <mergeCell ref="D7:E7"/>
    <mergeCell ref="D8:E8"/>
    <mergeCell ref="D9:E9"/>
    <mergeCell ref="D10:E10"/>
    <mergeCell ref="D11:E11"/>
    <mergeCell ref="D12:E12"/>
    <mergeCell ref="A5:C5"/>
    <mergeCell ref="A6:C6"/>
    <mergeCell ref="A7:C7"/>
    <mergeCell ref="A8:C8"/>
    <mergeCell ref="A9:C9"/>
    <mergeCell ref="A10:C10"/>
    <mergeCell ref="A11:C11"/>
    <mergeCell ref="A12:C12"/>
    <mergeCell ref="A13:C13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2023-03-15T10:00:09Z</dcterms:created>
  <dcterms:modified xsi:type="dcterms:W3CDTF">2023-03-15T18:36:17Z</dcterms:modified>
</cp:coreProperties>
</file>