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caarcata-my.sharepoint.com/personal/kfletterick_cityofarcata_org/Documents/Desktop/Kelsey/MS/Working Figure/"/>
    </mc:Choice>
  </mc:AlternateContent>
  <xr:revisionPtr revIDLastSave="0" documentId="8_{06D97A7C-99C0-44D4-9B41-D2431E3B736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cone cropp corr wo NA" sheetId="4" r:id="rId1"/>
    <sheet name="Cone crop corr WITH NA" sheetId="5" r:id="rId2"/>
    <sheet name="CC with NA " sheetId="1" r:id="rId3"/>
    <sheet name="Sheet2" sheetId="2" r:id="rId4"/>
    <sheet name="CC without NA" sheetId="3" r:id="rId5"/>
    <sheet name="Cone crop OG" sheetId="6" r:id="rId6"/>
    <sheet name="long record w N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B3UxWtlKMLMVFOo6oYonUOnit+so3U2ivNxG9KIb8dc="/>
    </ext>
  </extLst>
</workbook>
</file>

<file path=xl/calcChain.xml><?xml version="1.0" encoding="utf-8"?>
<calcChain xmlns="http://schemas.openxmlformats.org/spreadsheetml/2006/main">
  <c r="BA18" i="6" l="1"/>
  <c r="BJ33" i="3"/>
  <c r="BI33" i="3"/>
  <c r="BH33" i="3"/>
  <c r="BG33" i="3"/>
  <c r="BF33" i="3"/>
  <c r="BE33" i="3"/>
  <c r="BI32" i="3"/>
  <c r="BH32" i="3"/>
  <c r="BG32" i="3"/>
  <c r="BF32" i="3"/>
  <c r="BE32" i="3"/>
  <c r="BH31" i="3"/>
  <c r="BG31" i="3"/>
  <c r="BF31" i="3"/>
  <c r="BE31" i="3"/>
  <c r="BG30" i="3"/>
  <c r="BF30" i="3"/>
  <c r="BE30" i="3"/>
  <c r="BF29" i="3"/>
  <c r="BE29" i="3"/>
  <c r="BE28" i="3"/>
  <c r="BE26" i="3"/>
  <c r="BI23" i="3"/>
  <c r="BH23" i="3"/>
  <c r="BG23" i="3"/>
  <c r="BF23" i="3"/>
  <c r="BE23" i="3"/>
  <c r="BH22" i="3"/>
  <c r="BG22" i="3"/>
  <c r="BF22" i="3"/>
  <c r="BE22" i="3"/>
  <c r="BG21" i="3"/>
  <c r="BF21" i="3"/>
  <c r="BE21" i="3"/>
  <c r="BF20" i="3"/>
  <c r="BE20" i="3"/>
  <c r="BE19" i="3"/>
  <c r="BE17" i="3"/>
  <c r="BE15" i="3"/>
  <c r="BE13" i="3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BB63" i="2"/>
  <c r="BA63" i="2"/>
  <c r="BA62" i="2"/>
  <c r="BB62" i="2" s="1"/>
  <c r="BA61" i="2"/>
  <c r="BB61" i="2" s="1"/>
  <c r="BA60" i="2"/>
  <c r="BB60" i="2" s="1"/>
  <c r="BA59" i="2"/>
  <c r="BB59" i="2" s="1"/>
  <c r="BA58" i="2"/>
  <c r="BB58" i="2" s="1"/>
  <c r="BA57" i="2"/>
  <c r="BB57" i="2" s="1"/>
  <c r="BA56" i="2"/>
  <c r="BB56" i="2" s="1"/>
  <c r="BB55" i="2"/>
  <c r="BA55" i="2"/>
  <c r="BA54" i="2"/>
  <c r="BB54" i="2" s="1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BB50" i="2"/>
  <c r="BA50" i="2"/>
  <c r="BA49" i="2"/>
  <c r="BB49" i="2" s="1"/>
  <c r="BA48" i="2"/>
  <c r="BB48" i="2" s="1"/>
  <c r="BA47" i="2"/>
  <c r="BB47" i="2" s="1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BA43" i="2"/>
  <c r="BB43" i="2" s="1"/>
  <c r="BB42" i="2"/>
  <c r="BA42" i="2"/>
  <c r="BA41" i="2"/>
  <c r="BB41" i="2" s="1"/>
  <c r="BA40" i="2"/>
  <c r="BB40" i="2" s="1"/>
  <c r="BB39" i="2"/>
  <c r="BA39" i="2"/>
  <c r="BA38" i="2"/>
  <c r="BB38" i="2" s="1"/>
  <c r="BA37" i="2"/>
  <c r="BB37" i="2" s="1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BA33" i="2"/>
  <c r="BB33" i="2" s="1"/>
  <c r="BA32" i="2"/>
  <c r="BB32" i="2" s="1"/>
  <c r="BA31" i="2"/>
  <c r="BB31" i="2" s="1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BA27" i="2"/>
  <c r="BB27" i="2" s="1"/>
  <c r="BA26" i="2"/>
  <c r="BB26" i="2" s="1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BA22" i="2"/>
  <c r="BB22" i="2" s="1"/>
  <c r="BA21" i="2"/>
  <c r="BB21" i="2" s="1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BA17" i="2"/>
  <c r="BB17" i="2" s="1"/>
  <c r="BB16" i="2"/>
  <c r="BA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BB12" i="2"/>
  <c r="BA12" i="2"/>
  <c r="BB11" i="2"/>
  <c r="BA11" i="2"/>
  <c r="BB10" i="2"/>
  <c r="BA10" i="2"/>
  <c r="BB9" i="2"/>
  <c r="BA9" i="2"/>
  <c r="BB8" i="2"/>
  <c r="BA8" i="2"/>
  <c r="BB7" i="2"/>
  <c r="BA7" i="2"/>
  <c r="BB6" i="2"/>
  <c r="BA6" i="2"/>
  <c r="BB5" i="2"/>
  <c r="BA5" i="2"/>
  <c r="BB4" i="2"/>
  <c r="BA4" i="2"/>
  <c r="BB3" i="2"/>
  <c r="BA3" i="2"/>
  <c r="BB2" i="2"/>
  <c r="BA2" i="2"/>
  <c r="BL43" i="1"/>
  <c r="BK43" i="1"/>
  <c r="BJ43" i="1"/>
  <c r="BI43" i="1"/>
  <c r="BH43" i="1"/>
  <c r="BG43" i="1"/>
  <c r="BF43" i="1"/>
  <c r="BE43" i="1"/>
  <c r="BJ42" i="1"/>
  <c r="BI42" i="1"/>
  <c r="BH42" i="1"/>
  <c r="BG42" i="1"/>
  <c r="BF42" i="1"/>
  <c r="BE42" i="1"/>
  <c r="BI41" i="1"/>
  <c r="BH41" i="1"/>
  <c r="BG41" i="1"/>
  <c r="BF41" i="1"/>
  <c r="BE41" i="1"/>
  <c r="BH40" i="1"/>
  <c r="BG40" i="1"/>
  <c r="BF40" i="1"/>
  <c r="BE40" i="1"/>
  <c r="BG39" i="1"/>
  <c r="BF39" i="1"/>
  <c r="BE39" i="1"/>
  <c r="BK38" i="1"/>
  <c r="BJ38" i="1"/>
  <c r="BI38" i="1"/>
  <c r="BH38" i="1"/>
  <c r="BG38" i="1"/>
  <c r="BF38" i="1"/>
  <c r="BE38" i="1"/>
  <c r="BF37" i="1"/>
  <c r="BE37" i="1"/>
  <c r="BE36" i="1"/>
  <c r="BE33" i="1"/>
  <c r="BF32" i="1"/>
  <c r="BE32" i="1"/>
  <c r="BI29" i="1"/>
  <c r="BH29" i="1"/>
  <c r="BG29" i="1"/>
  <c r="BF29" i="1"/>
  <c r="BE29" i="1"/>
  <c r="BH28" i="1"/>
  <c r="BG28" i="1"/>
  <c r="BF28" i="1"/>
  <c r="BE28" i="1"/>
  <c r="BG27" i="1"/>
  <c r="BF27" i="1"/>
  <c r="BE27" i="1"/>
  <c r="BF26" i="1"/>
  <c r="BE26" i="1"/>
  <c r="BJ25" i="1"/>
  <c r="BI25" i="1"/>
  <c r="BH25" i="1"/>
  <c r="BG25" i="1"/>
  <c r="BF25" i="1"/>
  <c r="BE25" i="1"/>
  <c r="BE24" i="1"/>
  <c r="BE22" i="1"/>
  <c r="BF21" i="1"/>
  <c r="BE21" i="1"/>
  <c r="BF19" i="1"/>
  <c r="BE18" i="1"/>
  <c r="BE16" i="1"/>
  <c r="BE14" i="1"/>
  <c r="BN12" i="1"/>
  <c r="BM12" i="1"/>
  <c r="BN11" i="1"/>
  <c r="BL11" i="1"/>
  <c r="BK11" i="1"/>
  <c r="BJ11" i="1"/>
  <c r="BI11" i="1"/>
  <c r="BH11" i="1"/>
  <c r="BG11" i="1"/>
  <c r="BF11" i="1"/>
  <c r="BE11" i="1"/>
  <c r="BM10" i="1"/>
  <c r="BL10" i="1"/>
  <c r="BK10" i="1"/>
  <c r="BJ10" i="1"/>
  <c r="BI10" i="1"/>
  <c r="BH10" i="1"/>
  <c r="BG10" i="1"/>
  <c r="BF10" i="1"/>
  <c r="BE10" i="1"/>
</calcChain>
</file>

<file path=xl/sharedStrings.xml><?xml version="1.0" encoding="utf-8"?>
<sst xmlns="http://schemas.openxmlformats.org/spreadsheetml/2006/main" count="3043" uniqueCount="193">
  <si>
    <t xml:space="preserve">Code </t>
  </si>
  <si>
    <t>REF</t>
  </si>
  <si>
    <t>SPECIES</t>
  </si>
  <si>
    <t>GENUS</t>
  </si>
  <si>
    <t>FAMILY</t>
  </si>
  <si>
    <t>NRCS_GENUS</t>
  </si>
  <si>
    <t>NRCS_SPECIES</t>
  </si>
  <si>
    <t>SITE</t>
  </si>
  <si>
    <t>COUNTRY</t>
  </si>
  <si>
    <t>STATE_PROVINCE</t>
  </si>
  <si>
    <t>LATITUDE</t>
  </si>
  <si>
    <t>LONGITUDE</t>
  </si>
  <si>
    <t>ELEVATION_m</t>
  </si>
  <si>
    <t>STRTYR</t>
  </si>
  <si>
    <t>ENDYR</t>
  </si>
  <si>
    <t>Nyears</t>
  </si>
  <si>
    <t>COMMENTS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</si>
  <si>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</si>
  <si>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</si>
  <si>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</si>
  <si>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</si>
  <si>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</si>
  <si>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</si>
  <si>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</si>
  <si>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</si>
  <si>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</si>
  <si>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</si>
  <si>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</si>
  <si>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</si>
  <si>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</si>
  <si>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</si>
  <si>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</si>
  <si>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</si>
  <si>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</si>
  <si>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</si>
  <si>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</si>
  <si>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</si>
  <si>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</si>
  <si>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</si>
  <si>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</si>
  <si>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</si>
  <si>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</si>
  <si>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</si>
  <si>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</si>
  <si>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</si>
  <si>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</si>
  <si>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</si>
  <si>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</si>
  <si>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</si>
  <si>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</si>
  <si>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</si>
  <si>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</si>
  <si>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10ABAM_OR</t>
  </si>
  <si>
    <t>SCHULZE &amp; FRANKLIN 2019; FRANKLIN ET AL 1974</t>
  </si>
  <si>
    <t>ABIES AMABILIS</t>
  </si>
  <si>
    <t>ABIES</t>
  </si>
  <si>
    <t>PINACEAE</t>
  </si>
  <si>
    <t>ABAM</t>
  </si>
  <si>
    <t>IRON MOUNTAIN</t>
  </si>
  <si>
    <t>USA</t>
  </si>
  <si>
    <t>OR</t>
  </si>
  <si>
    <t>UPDATED FROM FRANKLIN 1968; UPDATED FROM FRANKLIN 1974</t>
  </si>
  <si>
    <t>Record ID</t>
  </si>
  <si>
    <t>11ABAM_OR</t>
  </si>
  <si>
    <t>WILDCAT MOUNTAIN</t>
  </si>
  <si>
    <t>NOT PRESENT IN FRANKLIN 1968; UPDATED FROM FRANKLIN 1974</t>
  </si>
  <si>
    <t>22ABAM_WA</t>
  </si>
  <si>
    <t>SCHULZE &amp; FRANKLIN 2019</t>
  </si>
  <si>
    <t>SISTER LAKE</t>
  </si>
  <si>
    <t>WA</t>
  </si>
  <si>
    <t>Andrews Forest LTER, initiated by Franklin in 63</t>
  </si>
  <si>
    <t>NA</t>
  </si>
  <si>
    <t>28ABAM_WA</t>
  </si>
  <si>
    <t>BARE MOUNTAIN</t>
  </si>
  <si>
    <t>UPDATED FROM FRANKLIN 1968, UPDATED FROM FRANKLIN 1974</t>
  </si>
  <si>
    <t>30ABAM_WA</t>
  </si>
  <si>
    <t>GLACIER CREEK 1</t>
  </si>
  <si>
    <t>UPDATED FROM FRANKLIN 1968</t>
  </si>
  <si>
    <t>33ABAM_WA</t>
  </si>
  <si>
    <t>MOSQUITO LAKES</t>
  </si>
  <si>
    <t>35ABAM_WA</t>
  </si>
  <si>
    <t>STAMPEDE PASS</t>
  </si>
  <si>
    <t>36ABAM_WA</t>
  </si>
  <si>
    <t>TIMBERLINE ROAD</t>
  </si>
  <si>
    <t>31ABAM_WA</t>
  </si>
  <si>
    <t>GLACIER CREEK 2</t>
  </si>
  <si>
    <t>1ABAM_OR</t>
  </si>
  <si>
    <t>SCHULZE &amp; FRANKLIN 2018; FRANKLIN ET AL 1974</t>
  </si>
  <si>
    <t>SANTIAM PASS</t>
  </si>
  <si>
    <t>37ABAM_WA</t>
  </si>
  <si>
    <t>TUNNEL CREEK</t>
  </si>
  <si>
    <t>3ABCO_OR</t>
  </si>
  <si>
    <t>ABIES CONCOLOR</t>
  </si>
  <si>
    <t>ABCO</t>
  </si>
  <si>
    <t>WICKIUP SPRINGS</t>
  </si>
  <si>
    <t>Andrews Forest LTER, initiated by Franklin in 68</t>
  </si>
  <si>
    <t>2ABCO_OR</t>
  </si>
  <si>
    <t>ASHLAND RNA</t>
  </si>
  <si>
    <t>Andrews Forest LTER, initiated by Franklin in 64</t>
  </si>
  <si>
    <t>ACBO</t>
  </si>
  <si>
    <t>12ABGR_OR</t>
  </si>
  <si>
    <t>ABIES GRANDIS</t>
  </si>
  <si>
    <t>ABGR</t>
  </si>
  <si>
    <t>BESSIE ROCK</t>
  </si>
  <si>
    <t>40ABGR_WA</t>
  </si>
  <si>
    <t>PETERSON PRAIRIE</t>
  </si>
  <si>
    <t>4ABLA_OR</t>
  </si>
  <si>
    <t>ABIES LASIOCARPA</t>
  </si>
  <si>
    <t>ABLA</t>
  </si>
  <si>
    <t>SAND MOUNTAIN</t>
  </si>
  <si>
    <t>LARGER LTER DATASET REPLACES WOODWARD ET AL. 1994 DATA</t>
  </si>
  <si>
    <t>23ABLA_WA</t>
  </si>
  <si>
    <t>STEAMBOAT MOUNTAIN</t>
  </si>
  <si>
    <t>LARGER LTER DATASET REPLACES WOODWARD ET AL. 1994 DATA; UPDATED FROM FRANKLIN 1968</t>
  </si>
  <si>
    <t>6ABMA_OR</t>
  </si>
  <si>
    <t>ABIES MAGNIFICA</t>
  </si>
  <si>
    <t>ABMA</t>
  </si>
  <si>
    <t>Andrews Forest LTER, initiated by Franklin in 69</t>
  </si>
  <si>
    <t>5ABMA_OR</t>
  </si>
  <si>
    <t>MERIDIAN OVERLOOK</t>
  </si>
  <si>
    <t>Andrews Forest LTER, initiated by Franklin in 66</t>
  </si>
  <si>
    <t>13ABMAS_OR</t>
  </si>
  <si>
    <t>ABIES MAGNIFICA SHASTENTIS</t>
  </si>
  <si>
    <t>14ABPR_OR</t>
  </si>
  <si>
    <t>ABIES PROCERA</t>
  </si>
  <si>
    <t>ABPR</t>
  </si>
  <si>
    <t>MARYS PEAK</t>
  </si>
  <si>
    <t>15ABPR_OR</t>
  </si>
  <si>
    <t>44ABPR_WA</t>
  </si>
  <si>
    <t>46ABPR_WA</t>
  </si>
  <si>
    <t>48ABPR_WA</t>
  </si>
  <si>
    <t>49ABPR_WA</t>
  </si>
  <si>
    <t>45ABPR_WA</t>
  </si>
  <si>
    <t>NORTH WILSON</t>
  </si>
  <si>
    <t>BLUE LAKE</t>
  </si>
  <si>
    <t>NOT PRESENT IN FRANKLIN 1968,UPDATE FROM FRANKLIN 1974</t>
  </si>
  <si>
    <t>SLEEPING BEAUTY</t>
  </si>
  <si>
    <t>7PILA_OR</t>
  </si>
  <si>
    <t>PINUS LAMBERTIANA</t>
  </si>
  <si>
    <t>PINUS</t>
  </si>
  <si>
    <t>PILA</t>
  </si>
  <si>
    <t>Andrews Forest LTER, initiated by Franklin in 65</t>
  </si>
  <si>
    <t>16PIMO3_OR</t>
  </si>
  <si>
    <t>PINUS MONTICOLA</t>
  </si>
  <si>
    <t>PIMO3</t>
  </si>
  <si>
    <t>27PIMO3_WA</t>
  </si>
  <si>
    <t>55PIMO3_WA</t>
  </si>
  <si>
    <t>SCHULZE &amp; FRANKLIN 2019, FRANKLIN ET AL 1974</t>
  </si>
  <si>
    <t>9TSME_OR</t>
  </si>
  <si>
    <t>TSUGA MERTENSIANA</t>
  </si>
  <si>
    <t>TSUGA</t>
  </si>
  <si>
    <t>TSME</t>
  </si>
  <si>
    <t>8TSME_OR</t>
  </si>
  <si>
    <t>Andrews Forest LTER, initiated by Franklin in 67</t>
  </si>
  <si>
    <t>17TSME_OR</t>
  </si>
  <si>
    <t>18TSME_OR</t>
  </si>
  <si>
    <t>19TSME_OR</t>
  </si>
  <si>
    <t>26TSME_WA</t>
  </si>
  <si>
    <t>58TSME_WA</t>
  </si>
  <si>
    <t>59TSME_WA</t>
  </si>
  <si>
    <t>25TSME_WA</t>
  </si>
  <si>
    <t>CARPENTER MOUNTAIN</t>
  </si>
  <si>
    <t>DEADMANS CURVE</t>
  </si>
  <si>
    <t>MOSQUITO LAKE</t>
  </si>
  <si>
    <t>Andrews Forest LTER, initiated by Franklin in 62</t>
  </si>
  <si>
    <t>HEATHER MEADOWS</t>
  </si>
  <si>
    <t>average</t>
  </si>
  <si>
    <t>MAX</t>
  </si>
  <si>
    <t>MIN</t>
  </si>
  <si>
    <t xml:space="preserve">average </t>
  </si>
  <si>
    <t>dates based on using a duration of 42</t>
  </si>
  <si>
    <t>11,22,28 have high crop  r, high v3 r, and similar dates</t>
  </si>
  <si>
    <t>33 has a lower crop r, lower v3 r but similar date to 11/22/28</t>
  </si>
  <si>
    <t>30 is well correlated with crops of 22/28 but has a different date</t>
  </si>
  <si>
    <t>30, 33, 35, 37 have a good crop r, low v3 r but dotn have similar dates</t>
  </si>
  <si>
    <t>36 does not have a crop correlated well with anyone</t>
  </si>
  <si>
    <t>This is how well each site is correlated t oone another</t>
  </si>
  <si>
    <t>PIMO</t>
  </si>
  <si>
    <t>NA VALUES INCLUDED</t>
  </si>
  <si>
    <t>39ABGR_WA</t>
  </si>
  <si>
    <t>LOST PRAIRIE</t>
  </si>
  <si>
    <t>43ABMAS_WA</t>
  </si>
  <si>
    <t>ABMAS</t>
  </si>
  <si>
    <t>WINDIGO PASS</t>
  </si>
  <si>
    <t>50ABPR_WA</t>
  </si>
  <si>
    <t>WILLIAME CREEK</t>
  </si>
  <si>
    <t>21PIEN_WA</t>
  </si>
  <si>
    <t>PICEA ENGELMANNII</t>
  </si>
  <si>
    <t>PICEA</t>
  </si>
  <si>
    <t>PIEN</t>
  </si>
  <si>
    <t>54PIMO3_WA</t>
  </si>
  <si>
    <t>57PIMO3_WA</t>
  </si>
  <si>
    <t>60TSME_WA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</si>
</sst>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F0000"/>
        <bgColor rgb="FFFF0000"/>
      </patternFill>
    </fill>
    <fill>
      <patternFill patternType="solid">
        <fgColor rgb="FFCC66FF"/>
        <bgColor rgb="FFCC66FF"/>
      </patternFill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7CAAC"/>
        <bgColor rgb="FFF7CAAC"/>
      </patternFill>
    </fill>
    <fill>
      <patternFill patternType="solid">
        <fgColor rgb="FFBF9000"/>
        <bgColor rgb="FFBF9000"/>
      </patternFill>
    </fill>
    <fill>
      <patternFill patternType="solid">
        <fgColor rgb="FF2E75B5"/>
        <bgColor rgb="FF2E75B5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99FF"/>
        <bgColor rgb="FFFF99FF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/>
    <xf numFmtId="0" fontId="1" fillId="10" borderId="1" xfId="0" applyFont="1" applyFill="1" applyBorder="1" applyAlignment="1">
      <alignment vertical="center"/>
    </xf>
    <xf numFmtId="0" fontId="1" fillId="10" borderId="1" xfId="0" applyFont="1" applyFill="1" applyBorder="1"/>
    <xf numFmtId="0" fontId="1" fillId="11" borderId="1" xfId="0" applyFont="1" applyFill="1" applyBorder="1" applyAlignment="1">
      <alignment vertical="center"/>
    </xf>
    <xf numFmtId="0" fontId="1" fillId="11" borderId="1" xfId="0" applyFont="1" applyFill="1" applyBorder="1"/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/>
    <xf numFmtId="0" fontId="1" fillId="13" borderId="1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1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/>
    <xf numFmtId="0" fontId="1" fillId="14" borderId="1" xfId="0" applyFont="1" applyFill="1" applyBorder="1"/>
    <xf numFmtId="0" fontId="1" fillId="14" borderId="4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/>
    </xf>
    <xf numFmtId="164" fontId="1" fillId="15" borderId="1" xfId="0" applyNumberFormat="1" applyFont="1" applyFill="1" applyBorder="1"/>
    <xf numFmtId="0" fontId="1" fillId="15" borderId="1" xfId="0" applyFont="1" applyFill="1" applyBorder="1"/>
    <xf numFmtId="0" fontId="1" fillId="15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164" fontId="1" fillId="16" borderId="1" xfId="0" applyNumberFormat="1" applyFont="1" applyFill="1" applyBorder="1"/>
    <xf numFmtId="0" fontId="1" fillId="16" borderId="1" xfId="0" applyFont="1" applyFill="1" applyBorder="1"/>
    <xf numFmtId="0" fontId="1" fillId="1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" fillId="17" borderId="1" xfId="0" applyFont="1" applyFill="1" applyBorder="1"/>
    <xf numFmtId="0" fontId="1" fillId="17" borderId="1" xfId="0" applyFont="1" applyFill="1" applyBorder="1"/>
    <xf numFmtId="0" fontId="1" fillId="3" borderId="2" xfId="0" applyFont="1" applyFill="1" applyBorder="1"/>
    <xf numFmtId="0" fontId="1" fillId="18" borderId="1" xfId="0" applyFont="1" applyFill="1" applyBorder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2" fillId="16" borderId="1" xfId="0" applyFont="1" applyFill="1" applyBorder="1"/>
    <xf numFmtId="0" fontId="2" fillId="19" borderId="1" xfId="0" applyFont="1" applyFill="1" applyBorder="1"/>
    <xf numFmtId="0" fontId="1" fillId="19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4" borderId="1" xfId="0" applyFont="1" applyFill="1" applyBorder="1"/>
    <xf numFmtId="0" fontId="2" fillId="20" borderId="1" xfId="0" applyFont="1" applyFill="1" applyBorder="1"/>
    <xf numFmtId="0" fontId="1" fillId="20" borderId="1" xfId="0" applyFont="1" applyFill="1" applyBorder="1"/>
    <xf numFmtId="0" fontId="1" fillId="21" borderId="1" xfId="0" applyFont="1" applyFill="1" applyBorder="1"/>
    <xf numFmtId="0" fontId="1" fillId="17" borderId="2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21" borderId="2" xfId="0" applyFont="1" applyFill="1" applyBorder="1"/>
    <xf numFmtId="0" fontId="2" fillId="15" borderId="1" xfId="0" applyFont="1" applyFill="1" applyBorder="1"/>
    <xf numFmtId="0" fontId="1" fillId="21" borderId="13" xfId="0" applyFont="1" applyFill="1" applyBorder="1"/>
    <xf numFmtId="0" fontId="1" fillId="0" borderId="5" xfId="0" applyFont="1" applyBorder="1"/>
    <xf numFmtId="0" fontId="1" fillId="0" borderId="0" xfId="0" applyFont="1" applyAlignment="1">
      <alignment vertical="center"/>
    </xf>
    <xf numFmtId="0" fontId="1" fillId="20" borderId="1" xfId="0" applyFont="1" applyFill="1" applyBorder="1" applyAlignment="1">
      <alignment vertical="center"/>
    </xf>
    <xf numFmtId="0" fontId="1" fillId="22" borderId="1" xfId="0" applyFont="1" applyFill="1" applyBorder="1"/>
    <xf numFmtId="0" fontId="1" fillId="7" borderId="2" xfId="0" applyFont="1" applyFill="1" applyBorder="1" applyAlignment="1">
      <alignment vertical="center"/>
    </xf>
    <xf numFmtId="0" fontId="1" fillId="7" borderId="2" xfId="0" applyFont="1" applyFill="1" applyBorder="1"/>
    <xf numFmtId="0" fontId="1" fillId="3" borderId="2" xfId="0" applyFont="1" applyFill="1" applyBorder="1" applyAlignment="1">
      <alignment vertical="center"/>
    </xf>
    <xf numFmtId="0" fontId="1" fillId="17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16" borderId="5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0" borderId="5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5" borderId="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sqref="A1:A9"/>
    </sheetView>
  </sheetViews>
  <sheetFormatPr defaultColWidth="14.42578125" defaultRowHeight="15" customHeight="1" x14ac:dyDescent="0.25"/>
  <cols>
    <col min="1" max="1" width="8.7109375" customWidth="1"/>
    <col min="2" max="2" width="13.140625" customWidth="1"/>
    <col min="3" max="12" width="8.7109375" customWidth="1"/>
  </cols>
  <sheetData>
    <row r="1" spans="1:12" x14ac:dyDescent="0.25">
      <c r="A1" s="84" t="s">
        <v>57</v>
      </c>
      <c r="B1" s="56" t="s">
        <v>62</v>
      </c>
      <c r="C1" s="57">
        <v>10</v>
      </c>
      <c r="D1" s="57">
        <v>11</v>
      </c>
      <c r="E1" s="57">
        <v>22</v>
      </c>
      <c r="F1" s="57">
        <v>28</v>
      </c>
      <c r="G1" s="57">
        <v>30</v>
      </c>
      <c r="H1" s="57">
        <v>33</v>
      </c>
      <c r="I1" s="57">
        <v>35</v>
      </c>
      <c r="J1" s="57">
        <v>36</v>
      </c>
    </row>
    <row r="2" spans="1:12" x14ac:dyDescent="0.25">
      <c r="A2" s="85"/>
      <c r="B2" s="57">
        <v>11</v>
      </c>
      <c r="C2" s="1">
        <v>0.49939595086315236</v>
      </c>
      <c r="D2" s="1"/>
      <c r="E2" s="1"/>
      <c r="F2" s="1"/>
      <c r="G2" s="1"/>
      <c r="H2" s="1"/>
      <c r="I2" s="1"/>
      <c r="J2" s="1"/>
      <c r="L2" s="58" t="s">
        <v>170</v>
      </c>
    </row>
    <row r="3" spans="1:12" x14ac:dyDescent="0.25">
      <c r="A3" s="85"/>
      <c r="B3" s="57">
        <v>22</v>
      </c>
      <c r="C3" s="59">
        <v>0.62755318811262228</v>
      </c>
      <c r="D3" s="59">
        <v>0.90055444336858115</v>
      </c>
      <c r="E3" s="1"/>
      <c r="F3" s="1"/>
      <c r="G3" s="1"/>
      <c r="H3" s="1"/>
      <c r="I3" s="1"/>
      <c r="J3" s="1"/>
      <c r="L3" s="58" t="s">
        <v>171</v>
      </c>
    </row>
    <row r="4" spans="1:12" x14ac:dyDescent="0.25">
      <c r="A4" s="85"/>
      <c r="B4" s="57">
        <v>28</v>
      </c>
      <c r="C4" s="59">
        <v>0.62864461357199364</v>
      </c>
      <c r="D4" s="59">
        <v>0.82280097472382263</v>
      </c>
      <c r="E4" s="59">
        <v>0.96108645111864521</v>
      </c>
      <c r="F4" s="1"/>
      <c r="G4" s="1"/>
      <c r="H4" s="1"/>
      <c r="I4" s="1"/>
      <c r="J4" s="1"/>
      <c r="L4" s="60" t="s">
        <v>172</v>
      </c>
    </row>
    <row r="5" spans="1:12" x14ac:dyDescent="0.25">
      <c r="A5" s="85"/>
      <c r="B5" s="57">
        <v>30</v>
      </c>
      <c r="C5" s="59">
        <v>0.74691888854065247</v>
      </c>
      <c r="D5" s="59">
        <v>0.55028445630733325</v>
      </c>
      <c r="E5" s="59">
        <v>0.70769331308324568</v>
      </c>
      <c r="F5" s="59">
        <v>0.70909861142297037</v>
      </c>
      <c r="G5" s="1"/>
      <c r="H5" s="1"/>
      <c r="I5" s="1"/>
      <c r="J5" s="1"/>
      <c r="L5" s="60" t="s">
        <v>173</v>
      </c>
    </row>
    <row r="6" spans="1:12" x14ac:dyDescent="0.25">
      <c r="A6" s="85"/>
      <c r="B6" s="57">
        <v>33</v>
      </c>
      <c r="C6" s="59">
        <v>0.61741042683703251</v>
      </c>
      <c r="D6" s="59">
        <v>0.74623837906574975</v>
      </c>
      <c r="E6" s="59">
        <v>0.88671371542770061</v>
      </c>
      <c r="F6" s="59">
        <v>0.83323821364413275</v>
      </c>
      <c r="G6" s="59">
        <v>0.75524245993181094</v>
      </c>
      <c r="H6" s="1"/>
      <c r="I6" s="1"/>
      <c r="J6" s="1"/>
      <c r="L6" s="58" t="s">
        <v>174</v>
      </c>
    </row>
    <row r="7" spans="1:12" x14ac:dyDescent="0.25">
      <c r="A7" s="85"/>
      <c r="B7" s="57">
        <v>35</v>
      </c>
      <c r="C7" s="59">
        <v>0.61269231194702778</v>
      </c>
      <c r="D7" s="1">
        <v>0.49819459591535525</v>
      </c>
      <c r="E7" s="59">
        <v>0.68829949937937041</v>
      </c>
      <c r="F7" s="59">
        <v>0.65445517515659368</v>
      </c>
      <c r="G7" s="59">
        <v>0.89796414599493712</v>
      </c>
      <c r="H7" s="59">
        <v>0.75725252178020985</v>
      </c>
      <c r="I7" s="1"/>
      <c r="J7" s="1"/>
      <c r="L7" s="58" t="s">
        <v>175</v>
      </c>
    </row>
    <row r="8" spans="1:12" x14ac:dyDescent="0.25">
      <c r="A8" s="85"/>
      <c r="B8" s="57">
        <v>36</v>
      </c>
      <c r="C8" s="59">
        <v>0.62730087362787057</v>
      </c>
      <c r="D8" s="1">
        <v>0.46829874167634278</v>
      </c>
      <c r="E8" s="59">
        <v>0.50607553067036426</v>
      </c>
      <c r="F8" s="1">
        <v>0.47304303854366414</v>
      </c>
      <c r="G8" s="59">
        <v>0.55193186770904923</v>
      </c>
      <c r="H8" s="59">
        <v>0.54217356229948965</v>
      </c>
      <c r="I8" s="1">
        <v>0.20697501943963542</v>
      </c>
      <c r="J8" s="1"/>
    </row>
    <row r="9" spans="1:12" x14ac:dyDescent="0.25">
      <c r="A9" s="86"/>
      <c r="B9" s="57">
        <v>37</v>
      </c>
      <c r="C9" s="59">
        <v>0.64262081813985461</v>
      </c>
      <c r="D9" s="59">
        <v>0.56936750853864759</v>
      </c>
      <c r="E9" s="59">
        <v>0.72103380235638315</v>
      </c>
      <c r="F9" s="59">
        <v>0.64989631253352065</v>
      </c>
      <c r="G9" s="59">
        <v>0.83612120843830495</v>
      </c>
      <c r="H9" s="59">
        <v>0.76661258041314961</v>
      </c>
      <c r="I9" s="59">
        <v>0.95809927783683513</v>
      </c>
      <c r="J9" s="1">
        <v>0.23062593300213713</v>
      </c>
      <c r="L9" s="61" t="s">
        <v>176</v>
      </c>
    </row>
    <row r="10" spans="1:12" x14ac:dyDescent="0.25">
      <c r="A10" s="62"/>
    </row>
    <row r="11" spans="1:12" x14ac:dyDescent="0.25">
      <c r="A11" s="87" t="s">
        <v>102</v>
      </c>
      <c r="B11" s="63" t="s">
        <v>62</v>
      </c>
      <c r="C11" s="46" t="s">
        <v>104</v>
      </c>
    </row>
    <row r="12" spans="1:12" x14ac:dyDescent="0.25">
      <c r="A12" s="86"/>
      <c r="B12" s="46" t="s">
        <v>100</v>
      </c>
      <c r="C12" s="1">
        <v>0.13498165374884163</v>
      </c>
    </row>
    <row r="13" spans="1:12" x14ac:dyDescent="0.25">
      <c r="A13" s="62"/>
    </row>
    <row r="14" spans="1:12" x14ac:dyDescent="0.25">
      <c r="A14" s="88" t="s">
        <v>108</v>
      </c>
      <c r="B14" s="64" t="s">
        <v>62</v>
      </c>
      <c r="C14" s="65" t="s">
        <v>111</v>
      </c>
    </row>
    <row r="15" spans="1:12" x14ac:dyDescent="0.25">
      <c r="A15" s="86"/>
      <c r="B15" s="65" t="s">
        <v>106</v>
      </c>
      <c r="C15" s="59">
        <v>0.68849965750994635</v>
      </c>
    </row>
    <row r="16" spans="1:12" x14ac:dyDescent="0.25">
      <c r="A16" s="62"/>
    </row>
    <row r="17" spans="1:9" x14ac:dyDescent="0.25">
      <c r="A17" s="89" t="s">
        <v>116</v>
      </c>
      <c r="B17" s="66" t="s">
        <v>62</v>
      </c>
      <c r="C17" s="11" t="s">
        <v>118</v>
      </c>
    </row>
    <row r="18" spans="1:9" x14ac:dyDescent="0.25">
      <c r="A18" s="86"/>
      <c r="B18" s="11" t="s">
        <v>121</v>
      </c>
      <c r="C18" s="1">
        <v>0.11507236076405976</v>
      </c>
    </row>
    <row r="19" spans="1:9" x14ac:dyDescent="0.25">
      <c r="A19" s="62"/>
    </row>
    <row r="20" spans="1:9" x14ac:dyDescent="0.25">
      <c r="A20" s="90" t="s">
        <v>125</v>
      </c>
      <c r="B20" s="67" t="s">
        <v>62</v>
      </c>
      <c r="C20" s="36" t="s">
        <v>123</v>
      </c>
      <c r="D20" s="36" t="s">
        <v>127</v>
      </c>
      <c r="E20" s="36" t="s">
        <v>128</v>
      </c>
      <c r="F20" s="36" t="s">
        <v>129</v>
      </c>
      <c r="G20" s="36" t="s">
        <v>130</v>
      </c>
      <c r="H20" s="36" t="s">
        <v>131</v>
      </c>
    </row>
    <row r="21" spans="1:9" ht="15.75" customHeight="1" x14ac:dyDescent="0.25">
      <c r="A21" s="85"/>
      <c r="B21" s="36" t="s">
        <v>127</v>
      </c>
      <c r="C21" s="59">
        <v>0.80803489454700073</v>
      </c>
      <c r="D21" s="1"/>
      <c r="E21" s="1"/>
      <c r="F21" s="1"/>
      <c r="G21" s="1"/>
      <c r="H21" s="1"/>
    </row>
    <row r="22" spans="1:9" ht="15.75" customHeight="1" x14ac:dyDescent="0.25">
      <c r="A22" s="85"/>
      <c r="B22" s="36" t="s">
        <v>128</v>
      </c>
      <c r="C22" s="59">
        <v>0.8546568740192112</v>
      </c>
      <c r="D22" s="59">
        <v>0.87912335939559072</v>
      </c>
      <c r="E22" s="1"/>
      <c r="F22" s="1"/>
      <c r="G22" s="1"/>
      <c r="H22" s="1"/>
    </row>
    <row r="23" spans="1:9" ht="15.75" customHeight="1" x14ac:dyDescent="0.25">
      <c r="A23" s="85"/>
      <c r="B23" s="36" t="s">
        <v>129</v>
      </c>
      <c r="C23" s="1">
        <v>0.43681668957749353</v>
      </c>
      <c r="D23" s="59">
        <v>0.52980909344110716</v>
      </c>
      <c r="E23" s="59">
        <v>0.60130290596033342</v>
      </c>
      <c r="F23" s="1"/>
      <c r="G23" s="1"/>
      <c r="H23" s="1"/>
    </row>
    <row r="24" spans="1:9" ht="15.75" customHeight="1" x14ac:dyDescent="0.25">
      <c r="A24" s="85"/>
      <c r="B24" s="36" t="s">
        <v>130</v>
      </c>
      <c r="C24" s="1">
        <v>0.38605263350503416</v>
      </c>
      <c r="D24" s="1">
        <v>0.45100238785549684</v>
      </c>
      <c r="E24" s="59">
        <v>0.57532796157003174</v>
      </c>
      <c r="F24" s="59">
        <v>0.80042642956597021</v>
      </c>
      <c r="G24" s="1"/>
      <c r="H24" s="1"/>
    </row>
    <row r="25" spans="1:9" ht="15.75" customHeight="1" x14ac:dyDescent="0.25">
      <c r="A25" s="86"/>
      <c r="B25" s="36" t="s">
        <v>131</v>
      </c>
      <c r="C25" s="59">
        <v>0.57792062809422928</v>
      </c>
      <c r="D25" s="59">
        <v>0.56167542231708234</v>
      </c>
      <c r="E25" s="59">
        <v>0.66372174614528634</v>
      </c>
      <c r="F25" s="59">
        <v>0.61123674240620363</v>
      </c>
      <c r="G25" s="59">
        <v>0.68752420346632837</v>
      </c>
      <c r="H25" s="1"/>
    </row>
    <row r="26" spans="1:9" ht="15.75" customHeight="1" x14ac:dyDescent="0.25">
      <c r="A26" s="62"/>
    </row>
    <row r="27" spans="1:9" ht="15.75" customHeight="1" x14ac:dyDescent="0.25">
      <c r="A27" s="91" t="s">
        <v>177</v>
      </c>
      <c r="B27" s="68" t="s">
        <v>62</v>
      </c>
      <c r="C27" s="6" t="s">
        <v>145</v>
      </c>
    </row>
    <row r="28" spans="1:9" ht="15.75" customHeight="1" x14ac:dyDescent="0.25">
      <c r="A28" s="86"/>
      <c r="B28" s="6" t="s">
        <v>142</v>
      </c>
      <c r="C28" s="59">
        <v>0.55027274097930778</v>
      </c>
    </row>
    <row r="29" spans="1:9" ht="15.75" customHeight="1" x14ac:dyDescent="0.25">
      <c r="A29" s="62"/>
    </row>
    <row r="30" spans="1:9" ht="15.75" customHeight="1" x14ac:dyDescent="0.25">
      <c r="A30" s="92" t="s">
        <v>151</v>
      </c>
      <c r="B30" s="69" t="s">
        <v>62</v>
      </c>
      <c r="C30" s="70" t="s">
        <v>152</v>
      </c>
      <c r="D30" s="70" t="s">
        <v>154</v>
      </c>
      <c r="E30" s="70" t="s">
        <v>155</v>
      </c>
      <c r="F30" s="70" t="s">
        <v>156</v>
      </c>
      <c r="G30" s="70" t="s">
        <v>157</v>
      </c>
      <c r="H30" s="70" t="s">
        <v>158</v>
      </c>
      <c r="I30" s="70" t="s">
        <v>159</v>
      </c>
    </row>
    <row r="31" spans="1:9" ht="15.75" customHeight="1" x14ac:dyDescent="0.25">
      <c r="A31" s="85"/>
      <c r="B31" s="70" t="s">
        <v>154</v>
      </c>
      <c r="C31" s="59">
        <v>0.67933272076616502</v>
      </c>
      <c r="D31" s="1"/>
      <c r="E31" s="1"/>
      <c r="F31" s="1"/>
      <c r="G31" s="1"/>
      <c r="H31" s="1"/>
      <c r="I31" s="1"/>
    </row>
    <row r="32" spans="1:9" ht="15.75" customHeight="1" x14ac:dyDescent="0.25">
      <c r="A32" s="85"/>
      <c r="B32" s="70" t="s">
        <v>155</v>
      </c>
      <c r="C32" s="59">
        <v>0.62474129429018999</v>
      </c>
      <c r="D32" s="59">
        <v>0.77686663310228987</v>
      </c>
      <c r="E32" s="1"/>
      <c r="F32" s="1"/>
      <c r="G32" s="1"/>
      <c r="H32" s="1"/>
      <c r="I32" s="1"/>
    </row>
    <row r="33" spans="1:9" ht="15.75" customHeight="1" x14ac:dyDescent="0.25">
      <c r="A33" s="85"/>
      <c r="B33" s="70" t="s">
        <v>156</v>
      </c>
      <c r="C33" s="59">
        <v>0.77265845405246358</v>
      </c>
      <c r="D33" s="59">
        <v>0.73373571282937766</v>
      </c>
      <c r="E33" s="59">
        <v>0.79097805824245582</v>
      </c>
      <c r="F33" s="1"/>
      <c r="G33" s="1"/>
      <c r="H33" s="1"/>
      <c r="I33" s="1"/>
    </row>
    <row r="34" spans="1:9" ht="15.75" customHeight="1" x14ac:dyDescent="0.25">
      <c r="A34" s="85"/>
      <c r="B34" s="70" t="s">
        <v>157</v>
      </c>
      <c r="C34" s="1">
        <v>0.46665886382416655</v>
      </c>
      <c r="D34" s="59">
        <v>0.81228570092267938</v>
      </c>
      <c r="E34" s="59">
        <v>0.81059230215300915</v>
      </c>
      <c r="F34" s="1">
        <v>0.49077251369234204</v>
      </c>
      <c r="G34" s="1"/>
      <c r="H34" s="1"/>
      <c r="I34" s="1"/>
    </row>
    <row r="35" spans="1:9" ht="15.75" customHeight="1" x14ac:dyDescent="0.25">
      <c r="A35" s="85"/>
      <c r="B35" s="70" t="s">
        <v>158</v>
      </c>
      <c r="C35" s="1">
        <v>0.33164182520535013</v>
      </c>
      <c r="D35" s="59">
        <v>0.66161953663458306</v>
      </c>
      <c r="E35" s="59">
        <v>0.52881309120409647</v>
      </c>
      <c r="F35" s="59">
        <v>0.54221638876316525</v>
      </c>
      <c r="G35" s="59">
        <v>0.61877110409301428</v>
      </c>
      <c r="H35" s="1"/>
      <c r="I35" s="1"/>
    </row>
    <row r="36" spans="1:9" ht="15.75" customHeight="1" x14ac:dyDescent="0.25">
      <c r="A36" s="86"/>
      <c r="B36" s="70" t="s">
        <v>159</v>
      </c>
      <c r="C36" s="1">
        <v>0.27848989156210535</v>
      </c>
      <c r="D36" s="59">
        <v>0.60635480142132969</v>
      </c>
      <c r="E36" s="1">
        <v>0.3267562449904734</v>
      </c>
      <c r="F36" s="1">
        <v>0.34817117406855708</v>
      </c>
      <c r="G36" s="1">
        <v>0.46846482870477846</v>
      </c>
      <c r="H36" s="1">
        <v>-0.27131500564069788</v>
      </c>
      <c r="I36" s="1"/>
    </row>
    <row r="37" spans="1:9" ht="15.75" customHeight="1" x14ac:dyDescent="0.25"/>
    <row r="38" spans="1:9" ht="15.75" customHeight="1" x14ac:dyDescent="0.25"/>
    <row r="39" spans="1:9" ht="15.75" customHeight="1" x14ac:dyDescent="0.25"/>
    <row r="40" spans="1:9" ht="15.75" customHeight="1" x14ac:dyDescent="0.25"/>
    <row r="41" spans="1:9" ht="15.75" customHeight="1" x14ac:dyDescent="0.25"/>
    <row r="42" spans="1:9" ht="15.75" customHeight="1" x14ac:dyDescent="0.25"/>
    <row r="43" spans="1:9" ht="15.75" customHeight="1" x14ac:dyDescent="0.25"/>
    <row r="44" spans="1:9" ht="15.75" customHeight="1" x14ac:dyDescent="0.25"/>
    <row r="45" spans="1:9" ht="15.75" customHeight="1" x14ac:dyDescent="0.25"/>
    <row r="46" spans="1:9" ht="15.75" customHeight="1" x14ac:dyDescent="0.25"/>
    <row r="47" spans="1:9" ht="15.75" customHeight="1" x14ac:dyDescent="0.25"/>
    <row r="48" spans="1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7">
    <mergeCell ref="A27:A28"/>
    <mergeCell ref="A30:A36"/>
    <mergeCell ref="A1:A9"/>
    <mergeCell ref="A11:A12"/>
    <mergeCell ref="A14:A15"/>
    <mergeCell ref="A17:A18"/>
    <mergeCell ref="A20:A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1" workbookViewId="0">
      <selection activeCell="J34" sqref="J34"/>
    </sheetView>
  </sheetViews>
  <sheetFormatPr defaultColWidth="14.42578125" defaultRowHeight="15" customHeight="1" x14ac:dyDescent="0.25"/>
  <cols>
    <col min="1" max="1" width="8.7109375" customWidth="1"/>
    <col min="2" max="2" width="13.140625" customWidth="1"/>
    <col min="3" max="26" width="8.7109375" customWidth="1"/>
  </cols>
  <sheetData>
    <row r="1" spans="1:14" x14ac:dyDescent="0.25">
      <c r="A1" s="94" t="s">
        <v>57</v>
      </c>
      <c r="B1" s="56" t="s">
        <v>62</v>
      </c>
      <c r="C1" s="57">
        <v>10</v>
      </c>
      <c r="D1" s="57">
        <v>11</v>
      </c>
      <c r="E1" s="57">
        <v>22</v>
      </c>
      <c r="F1" s="57">
        <v>28</v>
      </c>
      <c r="G1" s="57">
        <v>30</v>
      </c>
      <c r="H1" s="57">
        <v>33</v>
      </c>
      <c r="I1" s="57">
        <v>35</v>
      </c>
      <c r="J1" s="57">
        <v>36</v>
      </c>
      <c r="K1" s="57">
        <v>1</v>
      </c>
      <c r="L1" s="57">
        <v>31</v>
      </c>
      <c r="M1" s="57">
        <v>37</v>
      </c>
    </row>
    <row r="2" spans="1:14" x14ac:dyDescent="0.25">
      <c r="A2" s="95"/>
      <c r="B2" s="57">
        <v>11</v>
      </c>
      <c r="C2" s="1">
        <v>0.49939595086315236</v>
      </c>
      <c r="D2" s="1"/>
      <c r="E2" s="1"/>
      <c r="F2" s="1"/>
      <c r="G2" s="1"/>
      <c r="H2" s="1"/>
      <c r="I2" s="1"/>
      <c r="J2" s="1"/>
      <c r="K2" s="1"/>
      <c r="L2" s="1"/>
      <c r="M2" s="1"/>
      <c r="N2" s="58" t="s">
        <v>170</v>
      </c>
    </row>
    <row r="3" spans="1:14" x14ac:dyDescent="0.25">
      <c r="A3" s="95"/>
      <c r="B3" s="57">
        <v>22</v>
      </c>
      <c r="C3" s="59">
        <v>0.62755318811262228</v>
      </c>
      <c r="D3" s="59">
        <v>0.90055444336858115</v>
      </c>
      <c r="E3" s="1"/>
      <c r="F3" s="1"/>
      <c r="G3" s="1"/>
      <c r="H3" s="1"/>
      <c r="I3" s="1"/>
      <c r="J3" s="1"/>
      <c r="K3" s="1"/>
      <c r="L3" s="1"/>
      <c r="M3" s="1"/>
      <c r="N3" s="58" t="s">
        <v>171</v>
      </c>
    </row>
    <row r="4" spans="1:14" x14ac:dyDescent="0.25">
      <c r="A4" s="95"/>
      <c r="B4" s="57">
        <v>28</v>
      </c>
      <c r="C4" s="59">
        <v>0.62864461357199364</v>
      </c>
      <c r="D4" s="59">
        <v>0.82280097472382263</v>
      </c>
      <c r="E4" s="59">
        <v>0.96108645111864521</v>
      </c>
      <c r="F4" s="1"/>
      <c r="G4" s="1"/>
      <c r="H4" s="1"/>
      <c r="I4" s="1"/>
      <c r="J4" s="1"/>
      <c r="K4" s="1"/>
      <c r="L4" s="1"/>
      <c r="M4" s="1"/>
      <c r="N4" s="60" t="s">
        <v>172</v>
      </c>
    </row>
    <row r="5" spans="1:14" x14ac:dyDescent="0.25">
      <c r="A5" s="95"/>
      <c r="B5" s="57">
        <v>30</v>
      </c>
      <c r="C5" s="59">
        <v>0.74691888854065247</v>
      </c>
      <c r="D5" s="59">
        <v>0.55028445630733325</v>
      </c>
      <c r="E5" s="59">
        <v>0.70769331308324568</v>
      </c>
      <c r="F5" s="59">
        <v>0.70909861142297037</v>
      </c>
      <c r="G5" s="1"/>
      <c r="H5" s="1"/>
      <c r="I5" s="1"/>
      <c r="J5" s="1"/>
      <c r="K5" s="1"/>
      <c r="L5" s="1"/>
      <c r="M5" s="1"/>
      <c r="N5" s="60" t="s">
        <v>173</v>
      </c>
    </row>
    <row r="6" spans="1:14" x14ac:dyDescent="0.25">
      <c r="A6" s="95"/>
      <c r="B6" s="57">
        <v>33</v>
      </c>
      <c r="C6" s="59">
        <v>0.61741042683703251</v>
      </c>
      <c r="D6" s="59">
        <v>0.74623837906574975</v>
      </c>
      <c r="E6" s="59">
        <v>0.88671371542770061</v>
      </c>
      <c r="F6" s="59">
        <v>0.83323821364413275</v>
      </c>
      <c r="G6" s="59">
        <v>0.75524245993181094</v>
      </c>
      <c r="H6" s="1"/>
      <c r="I6" s="1"/>
      <c r="J6" s="1"/>
      <c r="K6" s="1"/>
      <c r="L6" s="1"/>
      <c r="M6" s="1"/>
      <c r="N6" s="58" t="s">
        <v>174</v>
      </c>
    </row>
    <row r="7" spans="1:14" x14ac:dyDescent="0.25">
      <c r="A7" s="95"/>
      <c r="B7" s="57">
        <v>35</v>
      </c>
      <c r="C7" s="59">
        <v>0.61269231194702778</v>
      </c>
      <c r="D7" s="1">
        <v>0.49819459591535525</v>
      </c>
      <c r="E7" s="59">
        <v>0.68829949937937041</v>
      </c>
      <c r="F7" s="59">
        <v>0.65445517515659368</v>
      </c>
      <c r="G7" s="59">
        <v>0.89796414599493712</v>
      </c>
      <c r="H7" s="59">
        <v>0.75725252178020985</v>
      </c>
      <c r="I7" s="1"/>
      <c r="J7" s="1"/>
      <c r="K7" s="1"/>
      <c r="L7" s="1"/>
      <c r="M7" s="1"/>
      <c r="N7" s="58" t="s">
        <v>175</v>
      </c>
    </row>
    <row r="8" spans="1:14" x14ac:dyDescent="0.25">
      <c r="A8" s="95"/>
      <c r="B8" s="57">
        <v>36</v>
      </c>
      <c r="C8" s="59">
        <v>0.62730087362787057</v>
      </c>
      <c r="D8" s="1">
        <v>0.46829874167634278</v>
      </c>
      <c r="E8" s="59">
        <v>0.50607553067036426</v>
      </c>
      <c r="F8" s="1">
        <v>0.47304303854366414</v>
      </c>
      <c r="G8" s="59">
        <v>0.55193186770904923</v>
      </c>
      <c r="H8" s="59">
        <v>0.54217356229948965</v>
      </c>
      <c r="I8" s="1">
        <v>0.20697501943963542</v>
      </c>
      <c r="J8" s="1"/>
      <c r="K8" s="1"/>
      <c r="L8" s="1"/>
      <c r="M8" s="1"/>
    </row>
    <row r="9" spans="1:14" x14ac:dyDescent="0.25">
      <c r="A9" s="96"/>
      <c r="B9" s="57">
        <v>37</v>
      </c>
      <c r="C9" s="71">
        <v>0.64262081813985505</v>
      </c>
      <c r="D9" s="1">
        <v>0.56936750853864759</v>
      </c>
      <c r="E9" s="71">
        <v>0.72103380235638315</v>
      </c>
      <c r="F9" s="71">
        <v>0.64989631253352065</v>
      </c>
      <c r="G9" s="71">
        <v>0.83612120843830495</v>
      </c>
      <c r="H9" s="71">
        <v>0.76661258041314961</v>
      </c>
      <c r="I9" s="71">
        <v>0.95809927783683513</v>
      </c>
      <c r="J9" s="1">
        <v>0.23062593300213713</v>
      </c>
      <c r="K9" s="71">
        <v>0.85679758101919945</v>
      </c>
      <c r="L9" s="71">
        <v>0.60813475356398528</v>
      </c>
      <c r="M9" s="1"/>
    </row>
    <row r="10" spans="1:14" x14ac:dyDescent="0.25">
      <c r="A10" s="72"/>
      <c r="B10" s="5" t="s">
        <v>86</v>
      </c>
      <c r="C10" s="71">
        <v>0.74857393671028927</v>
      </c>
      <c r="D10" s="71">
        <v>0.80878395738171049</v>
      </c>
      <c r="E10" s="71">
        <v>0.84003562804094867</v>
      </c>
      <c r="F10" s="71">
        <v>0.84003562804094867</v>
      </c>
      <c r="G10" s="71">
        <v>0.7222750361582736</v>
      </c>
      <c r="H10" s="71">
        <v>0.73631388084993865</v>
      </c>
      <c r="I10" s="71">
        <v>0.78394073235661643</v>
      </c>
      <c r="J10" s="1">
        <v>0.45228471147509641</v>
      </c>
      <c r="K10" s="1"/>
      <c r="L10" s="1">
        <v>0.43452378940208453</v>
      </c>
      <c r="M10" s="1"/>
    </row>
    <row r="11" spans="1:14" x14ac:dyDescent="0.25">
      <c r="A11" s="72"/>
      <c r="B11" s="5" t="s">
        <v>84</v>
      </c>
      <c r="C11" s="71">
        <v>0.64617570875264652</v>
      </c>
      <c r="D11" s="1">
        <v>0.24774666652034844</v>
      </c>
      <c r="E11" s="1">
        <v>0.45476866829122314</v>
      </c>
      <c r="F11" s="1">
        <v>0.54443895901324635</v>
      </c>
      <c r="G11" s="1">
        <v>0.96110062440025623</v>
      </c>
      <c r="H11" s="1">
        <v>0.5168951491874888</v>
      </c>
      <c r="I11" s="71">
        <v>0.74600840388165168</v>
      </c>
      <c r="J11" s="71">
        <v>0.63068794473853529</v>
      </c>
      <c r="K11" s="1">
        <v>0.23220737151192331</v>
      </c>
      <c r="L11" s="1"/>
      <c r="M11" s="1"/>
    </row>
    <row r="12" spans="1:14" x14ac:dyDescent="0.25">
      <c r="A12" s="62"/>
      <c r="B12" s="60"/>
    </row>
    <row r="13" spans="1:14" x14ac:dyDescent="0.25">
      <c r="A13" s="97" t="s">
        <v>93</v>
      </c>
      <c r="B13" s="73" t="s">
        <v>62</v>
      </c>
      <c r="C13" s="5" t="s">
        <v>91</v>
      </c>
    </row>
    <row r="14" spans="1:14" x14ac:dyDescent="0.25">
      <c r="A14" s="86"/>
      <c r="B14" s="8" t="s">
        <v>96</v>
      </c>
      <c r="C14" s="74">
        <v>0.61118875128128392</v>
      </c>
    </row>
    <row r="15" spans="1:14" x14ac:dyDescent="0.25">
      <c r="A15" s="62"/>
    </row>
    <row r="16" spans="1:14" x14ac:dyDescent="0.25">
      <c r="A16" s="87" t="s">
        <v>102</v>
      </c>
      <c r="B16" s="63" t="s">
        <v>62</v>
      </c>
      <c r="C16" s="46" t="s">
        <v>104</v>
      </c>
    </row>
    <row r="17" spans="1:16" x14ac:dyDescent="0.25">
      <c r="A17" s="86"/>
      <c r="B17" s="46" t="s">
        <v>100</v>
      </c>
      <c r="C17" s="1">
        <v>0.13498165374884163</v>
      </c>
    </row>
    <row r="18" spans="1:16" x14ac:dyDescent="0.25">
      <c r="A18" s="62"/>
    </row>
    <row r="19" spans="1:16" x14ac:dyDescent="0.25">
      <c r="A19" s="88" t="s">
        <v>108</v>
      </c>
      <c r="B19" s="64" t="s">
        <v>62</v>
      </c>
      <c r="C19" s="65" t="s">
        <v>111</v>
      </c>
    </row>
    <row r="20" spans="1:16" x14ac:dyDescent="0.25">
      <c r="A20" s="86"/>
      <c r="B20" s="65" t="s">
        <v>106</v>
      </c>
      <c r="C20" s="59">
        <v>0.68849965750994635</v>
      </c>
      <c r="O20" s="98" t="s">
        <v>178</v>
      </c>
      <c r="P20" s="99"/>
    </row>
    <row r="21" spans="1:16" ht="15.75" customHeight="1" x14ac:dyDescent="0.25">
      <c r="A21" s="62"/>
      <c r="O21" s="5" t="s">
        <v>86</v>
      </c>
    </row>
    <row r="22" spans="1:16" ht="15.75" customHeight="1" x14ac:dyDescent="0.25">
      <c r="A22" s="89" t="s">
        <v>116</v>
      </c>
      <c r="B22" s="66" t="s">
        <v>62</v>
      </c>
      <c r="C22" s="11" t="s">
        <v>118</v>
      </c>
      <c r="D22" s="5" t="s">
        <v>114</v>
      </c>
      <c r="O22" s="5" t="s">
        <v>84</v>
      </c>
    </row>
    <row r="23" spans="1:16" ht="15.75" customHeight="1" x14ac:dyDescent="0.25">
      <c r="A23" s="85"/>
      <c r="B23" s="11" t="s">
        <v>121</v>
      </c>
      <c r="C23" s="1">
        <v>0.11507236076405976</v>
      </c>
      <c r="D23" s="71">
        <v>0.89926208876890024</v>
      </c>
      <c r="O23" s="5" t="s">
        <v>91</v>
      </c>
    </row>
    <row r="24" spans="1:16" ht="15.75" customHeight="1" x14ac:dyDescent="0.25">
      <c r="A24" s="86"/>
      <c r="B24" s="5" t="s">
        <v>114</v>
      </c>
      <c r="C24" s="1">
        <v>0.25056415743553723</v>
      </c>
      <c r="D24" s="1"/>
      <c r="O24" s="5" t="s">
        <v>114</v>
      </c>
    </row>
    <row r="25" spans="1:16" ht="15.75" customHeight="1" x14ac:dyDescent="0.25">
      <c r="A25" s="62"/>
      <c r="O25" s="5" t="s">
        <v>132</v>
      </c>
    </row>
    <row r="26" spans="1:16" ht="15.75" customHeight="1" x14ac:dyDescent="0.25">
      <c r="A26" s="90" t="s">
        <v>125</v>
      </c>
      <c r="B26" s="67" t="s">
        <v>62</v>
      </c>
      <c r="C26" s="36" t="s">
        <v>123</v>
      </c>
      <c r="D26" s="36" t="s">
        <v>127</v>
      </c>
      <c r="E26" s="36" t="s">
        <v>128</v>
      </c>
      <c r="F26" s="36" t="s">
        <v>129</v>
      </c>
      <c r="G26" s="36" t="s">
        <v>130</v>
      </c>
      <c r="H26" s="36" t="s">
        <v>131</v>
      </c>
      <c r="O26" s="5" t="s">
        <v>146</v>
      </c>
    </row>
    <row r="27" spans="1:16" ht="15.75" customHeight="1" x14ac:dyDescent="0.25">
      <c r="A27" s="85"/>
      <c r="B27" s="36" t="s">
        <v>127</v>
      </c>
      <c r="C27" s="59">
        <v>0.80803489454700073</v>
      </c>
      <c r="D27" s="1"/>
      <c r="E27" s="1"/>
      <c r="F27" s="1"/>
      <c r="G27" s="1"/>
      <c r="H27" s="1"/>
      <c r="O27" s="5" t="s">
        <v>148</v>
      </c>
    </row>
    <row r="28" spans="1:16" ht="15.75" customHeight="1" x14ac:dyDescent="0.25">
      <c r="A28" s="85"/>
      <c r="B28" s="36" t="s">
        <v>128</v>
      </c>
      <c r="C28" s="59">
        <v>0.8546568740192112</v>
      </c>
      <c r="D28" s="59">
        <v>0.87912335939559072</v>
      </c>
      <c r="E28" s="1"/>
      <c r="F28" s="1"/>
      <c r="G28" s="1"/>
      <c r="H28" s="1"/>
      <c r="O28" s="5" t="s">
        <v>160</v>
      </c>
    </row>
    <row r="29" spans="1:16" ht="15.75" customHeight="1" x14ac:dyDescent="0.25">
      <c r="A29" s="85"/>
      <c r="B29" s="36" t="s">
        <v>129</v>
      </c>
      <c r="C29" s="1">
        <v>0.43681668957749353</v>
      </c>
      <c r="D29" s="59">
        <v>0.52980909344110716</v>
      </c>
      <c r="E29" s="59">
        <v>0.60130290596033342</v>
      </c>
      <c r="F29" s="1"/>
      <c r="G29" s="1"/>
      <c r="H29" s="1"/>
    </row>
    <row r="30" spans="1:16" ht="15.75" customHeight="1" x14ac:dyDescent="0.25">
      <c r="A30" s="85"/>
      <c r="B30" s="36" t="s">
        <v>130</v>
      </c>
      <c r="C30" s="1">
        <v>0.38605263350503416</v>
      </c>
      <c r="D30" s="1">
        <v>0.45100238785549684</v>
      </c>
      <c r="E30" s="59">
        <v>0.57532796157003174</v>
      </c>
      <c r="F30" s="59">
        <v>0.80042642956597021</v>
      </c>
      <c r="G30" s="1"/>
      <c r="H30" s="1"/>
    </row>
    <row r="31" spans="1:16" ht="15.75" customHeight="1" x14ac:dyDescent="0.25">
      <c r="A31" s="85"/>
      <c r="B31" s="36" t="s">
        <v>131</v>
      </c>
      <c r="C31" s="59">
        <v>0.57792062809422928</v>
      </c>
      <c r="D31" s="59">
        <v>0.56167542231708234</v>
      </c>
      <c r="E31" s="59">
        <v>0.66372174614528634</v>
      </c>
      <c r="F31" s="59">
        <v>0.61123674240620363</v>
      </c>
      <c r="G31" s="59">
        <v>0.68752420346632837</v>
      </c>
      <c r="H31" s="1"/>
    </row>
    <row r="32" spans="1:16" ht="15.75" customHeight="1" x14ac:dyDescent="0.25">
      <c r="A32" s="86"/>
      <c r="B32" s="5" t="s">
        <v>132</v>
      </c>
      <c r="C32" s="71">
        <v>0.6546503092119903</v>
      </c>
      <c r="D32" s="71">
        <v>0.84249181768675008</v>
      </c>
      <c r="E32" s="71">
        <v>0.73135360102132907</v>
      </c>
      <c r="F32" s="71">
        <v>0.51396839806710282</v>
      </c>
      <c r="G32" s="1">
        <v>0.29224172354376349</v>
      </c>
      <c r="H32" s="1">
        <v>0.28323882178854953</v>
      </c>
    </row>
    <row r="33" spans="1:10" ht="15.75" customHeight="1" x14ac:dyDescent="0.25">
      <c r="A33" s="62"/>
    </row>
    <row r="34" spans="1:10" ht="15.75" customHeight="1" x14ac:dyDescent="0.25">
      <c r="A34" s="93" t="s">
        <v>177</v>
      </c>
      <c r="B34" s="75" t="s">
        <v>62</v>
      </c>
      <c r="C34" s="41" t="s">
        <v>145</v>
      </c>
      <c r="D34" s="41" t="s">
        <v>146</v>
      </c>
    </row>
    <row r="35" spans="1:10" ht="15.75" customHeight="1" x14ac:dyDescent="0.25">
      <c r="A35" s="86"/>
      <c r="B35" s="5" t="s">
        <v>146</v>
      </c>
      <c r="C35" s="59">
        <v>0.55027274097930778</v>
      </c>
      <c r="D35" s="71">
        <v>0.62067678486861566</v>
      </c>
    </row>
    <row r="36" spans="1:10" ht="15.75" customHeight="1" x14ac:dyDescent="0.25">
      <c r="A36" s="38"/>
      <c r="B36" s="41" t="s">
        <v>146</v>
      </c>
      <c r="C36" s="76">
        <v>0.55027274097930778</v>
      </c>
      <c r="D36" s="77"/>
    </row>
    <row r="37" spans="1:10" ht="15.75" customHeight="1" x14ac:dyDescent="0.25">
      <c r="A37" s="62"/>
      <c r="C37" s="78"/>
      <c r="D37" s="78"/>
      <c r="E37" s="78"/>
      <c r="F37" s="78"/>
      <c r="G37" s="78"/>
      <c r="H37" s="78"/>
      <c r="I37" s="78"/>
      <c r="J37" s="78"/>
    </row>
    <row r="38" spans="1:10" ht="15.75" customHeight="1" x14ac:dyDescent="0.25">
      <c r="A38" s="92" t="s">
        <v>151</v>
      </c>
      <c r="B38" s="69" t="s">
        <v>62</v>
      </c>
      <c r="C38" s="70" t="s">
        <v>152</v>
      </c>
      <c r="D38" s="70" t="s">
        <v>154</v>
      </c>
      <c r="E38" s="70" t="s">
        <v>155</v>
      </c>
      <c r="F38" s="70" t="s">
        <v>156</v>
      </c>
      <c r="G38" s="70" t="s">
        <v>157</v>
      </c>
      <c r="H38" s="70" t="s">
        <v>158</v>
      </c>
      <c r="I38" s="70" t="s">
        <v>159</v>
      </c>
      <c r="J38" s="79" t="s">
        <v>160</v>
      </c>
    </row>
    <row r="39" spans="1:10" ht="15.75" customHeight="1" x14ac:dyDescent="0.25">
      <c r="A39" s="85"/>
      <c r="B39" s="70" t="s">
        <v>154</v>
      </c>
      <c r="C39" s="59">
        <v>0.67933272076616502</v>
      </c>
      <c r="D39" s="1"/>
      <c r="E39" s="1"/>
      <c r="F39" s="1"/>
      <c r="G39" s="1"/>
      <c r="H39" s="1"/>
      <c r="I39" s="1"/>
      <c r="J39" s="1"/>
    </row>
    <row r="40" spans="1:10" ht="15.75" customHeight="1" x14ac:dyDescent="0.25">
      <c r="A40" s="85"/>
      <c r="B40" s="70" t="s">
        <v>155</v>
      </c>
      <c r="C40" s="59">
        <v>0.62474129429018999</v>
      </c>
      <c r="D40" s="59">
        <v>0.77686663310228987</v>
      </c>
      <c r="E40" s="1"/>
      <c r="F40" s="1"/>
      <c r="G40" s="1"/>
      <c r="H40" s="1"/>
      <c r="I40" s="1"/>
      <c r="J40" s="1"/>
    </row>
    <row r="41" spans="1:10" ht="15.75" customHeight="1" x14ac:dyDescent="0.25">
      <c r="A41" s="85"/>
      <c r="B41" s="70" t="s">
        <v>156</v>
      </c>
      <c r="C41" s="59">
        <v>0.77265845405246358</v>
      </c>
      <c r="D41" s="59">
        <v>0.73373571282937766</v>
      </c>
      <c r="E41" s="59">
        <v>0.79097805824245582</v>
      </c>
      <c r="F41" s="1"/>
      <c r="G41" s="1"/>
      <c r="H41" s="1"/>
      <c r="I41" s="1"/>
      <c r="J41" s="1"/>
    </row>
    <row r="42" spans="1:10" ht="15.75" customHeight="1" x14ac:dyDescent="0.25">
      <c r="A42" s="85"/>
      <c r="B42" s="70" t="s">
        <v>157</v>
      </c>
      <c r="C42" s="1">
        <v>0.46665886382416655</v>
      </c>
      <c r="D42" s="59">
        <v>0.81228570092267938</v>
      </c>
      <c r="E42" s="59">
        <v>0.81059230215300915</v>
      </c>
      <c r="F42" s="1">
        <v>0.49077251369234204</v>
      </c>
      <c r="G42" s="1"/>
      <c r="H42" s="1"/>
      <c r="I42" s="1"/>
      <c r="J42" s="1"/>
    </row>
    <row r="43" spans="1:10" ht="15.75" customHeight="1" x14ac:dyDescent="0.25">
      <c r="A43" s="85"/>
      <c r="B43" s="70" t="s">
        <v>158</v>
      </c>
      <c r="C43" s="1">
        <v>0.33164182520535013</v>
      </c>
      <c r="D43" s="59">
        <v>0.66161953663458306</v>
      </c>
      <c r="E43" s="59">
        <v>0.52881309120409647</v>
      </c>
      <c r="F43" s="59">
        <v>0.54221638876316525</v>
      </c>
      <c r="G43" s="59">
        <v>0.61877110409301428</v>
      </c>
      <c r="H43" s="1"/>
      <c r="I43" s="1"/>
      <c r="J43" s="1"/>
    </row>
    <row r="44" spans="1:10" ht="15.75" customHeight="1" x14ac:dyDescent="0.25">
      <c r="A44" s="85"/>
      <c r="B44" s="70" t="s">
        <v>159</v>
      </c>
      <c r="C44" s="1">
        <v>0.27848989156210535</v>
      </c>
      <c r="D44" s="59">
        <v>0.60635480142132969</v>
      </c>
      <c r="E44" s="1">
        <v>0.3267562449904734</v>
      </c>
      <c r="F44" s="1">
        <v>0.34817117406855708</v>
      </c>
      <c r="G44" s="1">
        <v>0.46846482870477846</v>
      </c>
      <c r="H44" s="1">
        <v>-0.27131500564069788</v>
      </c>
      <c r="I44" s="1"/>
      <c r="J44" s="1"/>
    </row>
    <row r="45" spans="1:10" ht="15.75" customHeight="1" x14ac:dyDescent="0.25">
      <c r="A45" s="85"/>
      <c r="B45" s="5" t="s">
        <v>160</v>
      </c>
      <c r="C45" s="1">
        <v>0.34840378742189959</v>
      </c>
      <c r="D45" s="80">
        <v>0.66504181644412386</v>
      </c>
      <c r="E45" s="1">
        <v>0.37400497543736755</v>
      </c>
      <c r="F45" s="1">
        <v>0.52716426088053936</v>
      </c>
      <c r="G45" s="1">
        <v>0.52955049576488011</v>
      </c>
      <c r="H45" s="80">
        <v>0.76514055668779024</v>
      </c>
      <c r="I45" s="80">
        <v>0.61081992403121843</v>
      </c>
      <c r="J45" s="1"/>
    </row>
    <row r="46" spans="1:10" ht="15.75" customHeight="1" x14ac:dyDescent="0.25">
      <c r="A46" s="85"/>
      <c r="B46" s="5" t="s">
        <v>148</v>
      </c>
      <c r="C46" s="1">
        <v>0.32474295435896333</v>
      </c>
      <c r="D46" s="1">
        <v>0.54395276810931026</v>
      </c>
      <c r="E46" s="1">
        <v>0.43938946474809931</v>
      </c>
      <c r="F46" s="1">
        <v>0.47231042651397503</v>
      </c>
      <c r="G46" s="1">
        <v>0.53989285681657384</v>
      </c>
      <c r="H46" s="80">
        <v>0.6998203770864363</v>
      </c>
      <c r="I46" s="1">
        <v>0.20726434891290427</v>
      </c>
      <c r="J46" s="80">
        <v>0.79447800052291007</v>
      </c>
    </row>
    <row r="47" spans="1:10" ht="15.75" customHeight="1" x14ac:dyDescent="0.25">
      <c r="A47" s="86"/>
      <c r="B47" s="70"/>
      <c r="C47" s="1"/>
      <c r="D47" s="1"/>
      <c r="E47" s="1"/>
      <c r="F47" s="1"/>
      <c r="G47" s="1"/>
      <c r="H47" s="1"/>
      <c r="I47" s="1"/>
      <c r="J47" s="1"/>
    </row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O20:P20"/>
    <mergeCell ref="A22:A24"/>
    <mergeCell ref="A26:A32"/>
    <mergeCell ref="A34:A35"/>
    <mergeCell ref="A38:A47"/>
    <mergeCell ref="A1:A9"/>
    <mergeCell ref="A13:A14"/>
    <mergeCell ref="A16:A17"/>
    <mergeCell ref="A19:A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67" width="8.7109375" customWidth="1"/>
  </cols>
  <sheetData>
    <row r="1" spans="1:6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x14ac:dyDescent="0.25">
      <c r="A2" s="2" t="s">
        <v>52</v>
      </c>
      <c r="B2" s="3" t="s">
        <v>53</v>
      </c>
      <c r="C2" s="3" t="s">
        <v>54</v>
      </c>
      <c r="D2" s="3" t="s">
        <v>55</v>
      </c>
      <c r="E2" s="4" t="s">
        <v>56</v>
      </c>
      <c r="F2" s="3" t="s">
        <v>55</v>
      </c>
      <c r="G2" s="3" t="s">
        <v>57</v>
      </c>
      <c r="H2" s="3" t="s">
        <v>58</v>
      </c>
      <c r="I2" s="3" t="s">
        <v>59</v>
      </c>
      <c r="J2" s="3" t="s">
        <v>60</v>
      </c>
      <c r="K2" s="3">
        <v>44.391509999999997</v>
      </c>
      <c r="L2" s="3">
        <v>-122.14655999999999</v>
      </c>
      <c r="M2" s="3">
        <v>1219.5</v>
      </c>
      <c r="N2" s="3">
        <v>1962</v>
      </c>
      <c r="O2" s="3">
        <v>2019</v>
      </c>
      <c r="P2" s="3">
        <v>53</v>
      </c>
      <c r="Q2" s="3" t="s">
        <v>61</v>
      </c>
      <c r="R2" s="3">
        <v>25</v>
      </c>
      <c r="S2" s="3">
        <v>10</v>
      </c>
      <c r="T2" s="3">
        <v>51</v>
      </c>
      <c r="U2" s="3">
        <v>0</v>
      </c>
      <c r="V2" s="3">
        <v>0</v>
      </c>
      <c r="W2" s="3">
        <v>97</v>
      </c>
      <c r="X2" s="3">
        <v>0</v>
      </c>
      <c r="Y2" s="3">
        <v>0</v>
      </c>
      <c r="Z2" s="3">
        <v>3</v>
      </c>
      <c r="AA2" s="3">
        <v>1</v>
      </c>
      <c r="AB2" s="3">
        <v>0</v>
      </c>
      <c r="AC2" s="3">
        <v>40</v>
      </c>
      <c r="AD2" s="3">
        <v>3</v>
      </c>
      <c r="AE2" s="3">
        <v>0</v>
      </c>
      <c r="AF2" s="3">
        <v>0</v>
      </c>
      <c r="AG2" s="3">
        <v>0</v>
      </c>
      <c r="AH2" s="3">
        <v>0</v>
      </c>
      <c r="AI2" s="3">
        <v>83</v>
      </c>
      <c r="AJ2" s="3">
        <v>0</v>
      </c>
      <c r="AK2" s="3">
        <v>20</v>
      </c>
      <c r="AL2" s="3">
        <v>10</v>
      </c>
      <c r="AM2" s="3">
        <v>0</v>
      </c>
      <c r="AN2" s="3">
        <v>4</v>
      </c>
      <c r="AO2" s="3">
        <v>50</v>
      </c>
      <c r="AP2" s="3">
        <v>0</v>
      </c>
      <c r="AQ2" s="3">
        <v>1</v>
      </c>
      <c r="AR2" s="3">
        <v>1</v>
      </c>
      <c r="AS2" s="3">
        <v>4</v>
      </c>
      <c r="AT2" s="3">
        <v>0</v>
      </c>
      <c r="AU2" s="3">
        <v>65</v>
      </c>
      <c r="AV2" s="3">
        <v>0</v>
      </c>
      <c r="AW2" s="3">
        <v>28</v>
      </c>
      <c r="AX2" s="3">
        <v>0</v>
      </c>
      <c r="AY2" s="3">
        <v>3</v>
      </c>
      <c r="AZ2" s="3">
        <v>19</v>
      </c>
      <c r="BA2" s="3"/>
      <c r="BB2" s="3"/>
      <c r="BC2" s="3" t="s">
        <v>57</v>
      </c>
      <c r="BD2" s="3" t="s">
        <v>62</v>
      </c>
      <c r="BE2" s="3">
        <v>10</v>
      </c>
      <c r="BF2" s="3">
        <v>11</v>
      </c>
      <c r="BG2" s="3">
        <v>22</v>
      </c>
      <c r="BH2" s="3">
        <v>28</v>
      </c>
      <c r="BI2" s="3">
        <v>30</v>
      </c>
      <c r="BJ2" s="3">
        <v>33</v>
      </c>
      <c r="BK2" s="3">
        <v>35</v>
      </c>
      <c r="BL2" s="3">
        <v>36</v>
      </c>
      <c r="BM2" s="3">
        <v>1</v>
      </c>
      <c r="BN2" s="3">
        <v>31</v>
      </c>
      <c r="BO2" s="3">
        <v>37</v>
      </c>
    </row>
    <row r="3" spans="1:67" x14ac:dyDescent="0.25">
      <c r="A3" s="2" t="s">
        <v>63</v>
      </c>
      <c r="B3" s="3" t="s">
        <v>53</v>
      </c>
      <c r="C3" s="3" t="s">
        <v>54</v>
      </c>
      <c r="D3" s="3" t="s">
        <v>55</v>
      </c>
      <c r="E3" s="4" t="s">
        <v>56</v>
      </c>
      <c r="F3" s="3" t="s">
        <v>55</v>
      </c>
      <c r="G3" s="3" t="s">
        <v>57</v>
      </c>
      <c r="H3" s="3" t="s">
        <v>64</v>
      </c>
      <c r="I3" s="3" t="s">
        <v>59</v>
      </c>
      <c r="J3" s="3" t="s">
        <v>60</v>
      </c>
      <c r="K3" s="3">
        <v>44.35633</v>
      </c>
      <c r="L3" s="3">
        <v>-122.1086</v>
      </c>
      <c r="M3" s="3">
        <v>1577.1</v>
      </c>
      <c r="N3" s="3">
        <v>1967</v>
      </c>
      <c r="O3" s="3">
        <v>2019</v>
      </c>
      <c r="P3" s="3">
        <v>48</v>
      </c>
      <c r="Q3" s="3" t="s">
        <v>65</v>
      </c>
      <c r="R3" s="3">
        <v>19</v>
      </c>
      <c r="S3" s="3">
        <v>0</v>
      </c>
      <c r="T3" s="3">
        <v>12</v>
      </c>
      <c r="U3" s="3">
        <v>0</v>
      </c>
      <c r="V3" s="3">
        <v>0</v>
      </c>
      <c r="W3" s="3">
        <v>27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29</v>
      </c>
      <c r="AD3" s="3">
        <v>0</v>
      </c>
      <c r="AE3" s="3">
        <v>0</v>
      </c>
      <c r="AF3" s="3">
        <v>0</v>
      </c>
      <c r="AG3" s="3">
        <v>16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/>
      <c r="BB3" s="3"/>
      <c r="BC3" s="3"/>
      <c r="BD3" s="3">
        <v>11</v>
      </c>
      <c r="BE3" s="3">
        <v>0.49939595086315203</v>
      </c>
      <c r="BF3" s="3"/>
      <c r="BG3" s="3"/>
      <c r="BH3" s="3"/>
      <c r="BI3" s="3"/>
      <c r="BJ3" s="3"/>
      <c r="BK3" s="3"/>
      <c r="BL3" s="3"/>
      <c r="BM3" s="3"/>
      <c r="BN3" s="3"/>
      <c r="BO3" s="3"/>
    </row>
    <row r="4" spans="1:67" x14ac:dyDescent="0.25">
      <c r="A4" s="2" t="s">
        <v>66</v>
      </c>
      <c r="B4" s="3" t="s">
        <v>67</v>
      </c>
      <c r="C4" s="3" t="s">
        <v>54</v>
      </c>
      <c r="D4" s="3" t="s">
        <v>55</v>
      </c>
      <c r="E4" s="4" t="s">
        <v>56</v>
      </c>
      <c r="F4" s="3" t="s">
        <v>55</v>
      </c>
      <c r="G4" s="3" t="s">
        <v>57</v>
      </c>
      <c r="H4" s="3" t="s">
        <v>68</v>
      </c>
      <c r="I4" s="3" t="s">
        <v>59</v>
      </c>
      <c r="J4" s="3" t="s">
        <v>69</v>
      </c>
      <c r="K4" s="3">
        <v>45.949930000000002</v>
      </c>
      <c r="L4" s="3">
        <v>-122.03979</v>
      </c>
      <c r="M4" s="3">
        <v>1079</v>
      </c>
      <c r="N4" s="3">
        <v>1981</v>
      </c>
      <c r="O4" s="3">
        <v>2019</v>
      </c>
      <c r="P4" s="3">
        <v>34</v>
      </c>
      <c r="Q4" s="3" t="s">
        <v>70</v>
      </c>
      <c r="R4" s="4" t="s">
        <v>71</v>
      </c>
      <c r="S4" s="3">
        <v>0</v>
      </c>
      <c r="T4" s="3">
        <v>26</v>
      </c>
      <c r="U4" s="3">
        <v>0</v>
      </c>
      <c r="V4" s="3">
        <v>0</v>
      </c>
      <c r="W4" s="3">
        <v>35</v>
      </c>
      <c r="X4" s="3">
        <v>0</v>
      </c>
      <c r="Y4" s="3">
        <v>0</v>
      </c>
      <c r="Z4" s="3">
        <v>1</v>
      </c>
      <c r="AA4" s="3">
        <v>0</v>
      </c>
      <c r="AB4" s="3">
        <v>0</v>
      </c>
      <c r="AC4" s="3">
        <v>28</v>
      </c>
      <c r="AD4" s="3">
        <v>0</v>
      </c>
      <c r="AE4" s="3">
        <v>3</v>
      </c>
      <c r="AF4" s="3">
        <v>0</v>
      </c>
      <c r="AG4" s="3">
        <v>28</v>
      </c>
      <c r="AH4" s="3">
        <v>0</v>
      </c>
      <c r="AI4" s="3">
        <v>6</v>
      </c>
      <c r="AJ4" s="3">
        <v>0</v>
      </c>
      <c r="AK4" s="3">
        <v>1</v>
      </c>
      <c r="AL4" s="3">
        <v>0</v>
      </c>
      <c r="AM4" s="3">
        <v>2</v>
      </c>
      <c r="AN4" s="3">
        <v>6</v>
      </c>
      <c r="AO4" s="3">
        <v>11</v>
      </c>
      <c r="AP4" s="3">
        <v>0</v>
      </c>
      <c r="AQ4" s="3">
        <v>0</v>
      </c>
      <c r="AR4" s="3">
        <v>0</v>
      </c>
      <c r="AS4" s="3">
        <v>13</v>
      </c>
      <c r="AT4" s="3">
        <v>0</v>
      </c>
      <c r="AU4" s="3">
        <v>7</v>
      </c>
      <c r="AV4" s="3">
        <v>0</v>
      </c>
      <c r="AW4" s="3">
        <v>9</v>
      </c>
      <c r="AX4" s="3">
        <v>0</v>
      </c>
      <c r="AY4" s="3">
        <v>1</v>
      </c>
      <c r="AZ4" s="3">
        <v>0</v>
      </c>
      <c r="BA4" s="3"/>
      <c r="BB4" s="3"/>
      <c r="BC4" s="3"/>
      <c r="BD4" s="3">
        <v>22</v>
      </c>
      <c r="BE4" s="3">
        <v>0.62755318811262228</v>
      </c>
      <c r="BF4" s="3">
        <v>0.90055444336858115</v>
      </c>
      <c r="BG4" s="3"/>
      <c r="BH4" s="3"/>
      <c r="BI4" s="3"/>
      <c r="BJ4" s="3"/>
      <c r="BK4" s="3"/>
      <c r="BL4" s="3"/>
      <c r="BM4" s="3"/>
      <c r="BN4" s="3"/>
      <c r="BO4" s="3"/>
    </row>
    <row r="5" spans="1:67" x14ac:dyDescent="0.25">
      <c r="A5" s="2" t="s">
        <v>72</v>
      </c>
      <c r="B5" s="3" t="s">
        <v>53</v>
      </c>
      <c r="C5" s="3" t="s">
        <v>54</v>
      </c>
      <c r="D5" s="3" t="s">
        <v>55</v>
      </c>
      <c r="E5" s="4" t="s">
        <v>56</v>
      </c>
      <c r="F5" s="3" t="s">
        <v>55</v>
      </c>
      <c r="G5" s="3" t="s">
        <v>57</v>
      </c>
      <c r="H5" s="3" t="s">
        <v>73</v>
      </c>
      <c r="I5" s="3" t="s">
        <v>59</v>
      </c>
      <c r="J5" s="3" t="s">
        <v>69</v>
      </c>
      <c r="K5" s="3">
        <v>45.912129999999998</v>
      </c>
      <c r="L5" s="3">
        <v>-122.06913</v>
      </c>
      <c r="M5" s="3">
        <v>1230.0999999999999</v>
      </c>
      <c r="N5" s="3">
        <v>1962</v>
      </c>
      <c r="O5" s="3">
        <v>2019</v>
      </c>
      <c r="P5" s="3">
        <v>53</v>
      </c>
      <c r="Q5" s="3" t="s">
        <v>74</v>
      </c>
      <c r="R5" s="3">
        <v>24</v>
      </c>
      <c r="S5" s="3">
        <v>0</v>
      </c>
      <c r="T5" s="3">
        <v>36</v>
      </c>
      <c r="U5" s="3">
        <v>0</v>
      </c>
      <c r="V5" s="3">
        <v>0</v>
      </c>
      <c r="W5" s="3">
        <v>58</v>
      </c>
      <c r="X5" s="3">
        <v>0</v>
      </c>
      <c r="Y5" s="3">
        <v>8</v>
      </c>
      <c r="Z5" s="3">
        <v>2</v>
      </c>
      <c r="AA5" s="3">
        <v>0</v>
      </c>
      <c r="AB5" s="3">
        <v>0</v>
      </c>
      <c r="AC5" s="3">
        <v>39</v>
      </c>
      <c r="AD5" s="3">
        <v>0</v>
      </c>
      <c r="AE5" s="3">
        <v>9</v>
      </c>
      <c r="AF5" s="3">
        <v>0</v>
      </c>
      <c r="AG5" s="3">
        <v>59</v>
      </c>
      <c r="AH5" s="3">
        <v>0</v>
      </c>
      <c r="AI5" s="3">
        <v>26</v>
      </c>
      <c r="AJ5" s="3">
        <v>0</v>
      </c>
      <c r="AK5" s="3">
        <v>1</v>
      </c>
      <c r="AL5" s="3">
        <v>5</v>
      </c>
      <c r="AM5" s="3">
        <v>2</v>
      </c>
      <c r="AN5" s="3">
        <v>9</v>
      </c>
      <c r="AO5" s="3">
        <v>13</v>
      </c>
      <c r="AP5" s="3">
        <v>0</v>
      </c>
      <c r="AQ5" s="3">
        <v>0</v>
      </c>
      <c r="AR5" s="3">
        <v>0</v>
      </c>
      <c r="AS5" s="3">
        <v>25</v>
      </c>
      <c r="AT5" s="3">
        <v>0</v>
      </c>
      <c r="AU5" s="3">
        <v>12</v>
      </c>
      <c r="AV5" s="3">
        <v>0</v>
      </c>
      <c r="AW5" s="3">
        <v>20</v>
      </c>
      <c r="AX5" s="3">
        <v>0</v>
      </c>
      <c r="AY5" s="3">
        <v>0</v>
      </c>
      <c r="AZ5" s="3">
        <v>3</v>
      </c>
      <c r="BA5" s="3"/>
      <c r="BB5" s="3"/>
      <c r="BC5" s="3"/>
      <c r="BD5" s="3">
        <v>28</v>
      </c>
      <c r="BE5" s="3">
        <v>0.62864461357199364</v>
      </c>
      <c r="BF5" s="3">
        <v>0.82280097472382263</v>
      </c>
      <c r="BG5" s="3">
        <v>0.96108645111864521</v>
      </c>
      <c r="BH5" s="3"/>
      <c r="BI5" s="3"/>
      <c r="BJ5" s="3"/>
      <c r="BK5" s="3"/>
      <c r="BL5" s="3"/>
      <c r="BM5" s="3"/>
      <c r="BN5" s="3"/>
      <c r="BO5" s="3"/>
    </row>
    <row r="6" spans="1:67" x14ac:dyDescent="0.25">
      <c r="A6" s="2" t="s">
        <v>75</v>
      </c>
      <c r="B6" s="3" t="s">
        <v>53</v>
      </c>
      <c r="C6" s="3" t="s">
        <v>54</v>
      </c>
      <c r="D6" s="3" t="s">
        <v>55</v>
      </c>
      <c r="E6" s="4" t="s">
        <v>56</v>
      </c>
      <c r="F6" s="3" t="s">
        <v>55</v>
      </c>
      <c r="G6" s="3" t="s">
        <v>57</v>
      </c>
      <c r="H6" s="3" t="s">
        <v>76</v>
      </c>
      <c r="I6" s="3" t="s">
        <v>59</v>
      </c>
      <c r="J6" s="3" t="s">
        <v>69</v>
      </c>
      <c r="K6" s="3">
        <v>48.900640000000003</v>
      </c>
      <c r="L6" s="3">
        <v>-121.9372</v>
      </c>
      <c r="M6" s="3">
        <v>381.3</v>
      </c>
      <c r="N6" s="3">
        <v>1961</v>
      </c>
      <c r="O6" s="3">
        <v>2019</v>
      </c>
      <c r="P6" s="3">
        <v>54</v>
      </c>
      <c r="Q6" s="3" t="s">
        <v>77</v>
      </c>
      <c r="R6" s="3">
        <v>5</v>
      </c>
      <c r="S6" s="3">
        <v>0</v>
      </c>
      <c r="T6" s="3">
        <v>34</v>
      </c>
      <c r="U6" s="3">
        <v>0</v>
      </c>
      <c r="V6" s="3">
        <v>0</v>
      </c>
      <c r="W6" s="3">
        <v>45</v>
      </c>
      <c r="X6" s="3">
        <v>0</v>
      </c>
      <c r="Y6" s="3">
        <v>0</v>
      </c>
      <c r="Z6" s="3">
        <v>5</v>
      </c>
      <c r="AA6" s="3">
        <v>0</v>
      </c>
      <c r="AB6" s="3">
        <v>4</v>
      </c>
      <c r="AC6" s="3">
        <v>20</v>
      </c>
      <c r="AD6" s="3">
        <v>0</v>
      </c>
      <c r="AE6" s="3">
        <v>25</v>
      </c>
      <c r="AF6" s="3">
        <v>0</v>
      </c>
      <c r="AG6" s="3">
        <v>9</v>
      </c>
      <c r="AH6" s="3">
        <v>1</v>
      </c>
      <c r="AI6" s="3">
        <v>33</v>
      </c>
      <c r="AJ6" s="3">
        <v>0</v>
      </c>
      <c r="AK6" s="3">
        <v>0</v>
      </c>
      <c r="AL6" s="3">
        <v>25</v>
      </c>
      <c r="AM6" s="3">
        <v>1</v>
      </c>
      <c r="AN6" s="3">
        <v>4</v>
      </c>
      <c r="AO6" s="3">
        <v>15</v>
      </c>
      <c r="AP6" s="3">
        <v>0</v>
      </c>
      <c r="AQ6" s="3">
        <v>0</v>
      </c>
      <c r="AR6" s="3">
        <v>0</v>
      </c>
      <c r="AS6" s="3">
        <v>12</v>
      </c>
      <c r="AT6" s="3">
        <v>0</v>
      </c>
      <c r="AU6" s="3">
        <v>6</v>
      </c>
      <c r="AV6" s="3">
        <v>0</v>
      </c>
      <c r="AW6" s="3">
        <v>4</v>
      </c>
      <c r="AX6" s="3">
        <v>0</v>
      </c>
      <c r="AY6" s="3">
        <v>7</v>
      </c>
      <c r="AZ6" s="3">
        <v>0</v>
      </c>
      <c r="BA6" s="3"/>
      <c r="BB6" s="3"/>
      <c r="BC6" s="3"/>
      <c r="BD6" s="3">
        <v>30</v>
      </c>
      <c r="BE6" s="3">
        <v>0.74691888854065247</v>
      </c>
      <c r="BF6" s="3">
        <v>0.55028445630733325</v>
      </c>
      <c r="BG6" s="3">
        <v>0.70769331308324568</v>
      </c>
      <c r="BH6" s="3">
        <v>0.70909861142297037</v>
      </c>
      <c r="BI6" s="3"/>
      <c r="BJ6" s="3"/>
      <c r="BK6" s="3"/>
      <c r="BL6" s="3"/>
      <c r="BM6" s="3"/>
      <c r="BN6" s="3"/>
      <c r="BO6" s="3"/>
    </row>
    <row r="7" spans="1:67" x14ac:dyDescent="0.25">
      <c r="A7" s="2" t="s">
        <v>78</v>
      </c>
      <c r="B7" s="3" t="s">
        <v>53</v>
      </c>
      <c r="C7" s="3" t="s">
        <v>54</v>
      </c>
      <c r="D7" s="3" t="s">
        <v>55</v>
      </c>
      <c r="E7" s="4" t="s">
        <v>56</v>
      </c>
      <c r="F7" s="3" t="s">
        <v>55</v>
      </c>
      <c r="G7" s="3" t="s">
        <v>57</v>
      </c>
      <c r="H7" s="3" t="s">
        <v>79</v>
      </c>
      <c r="I7" s="3" t="s">
        <v>59</v>
      </c>
      <c r="J7" s="3" t="s">
        <v>69</v>
      </c>
      <c r="K7" s="3">
        <v>46.100499999999997</v>
      </c>
      <c r="L7" s="3">
        <v>-121.66627</v>
      </c>
      <c r="M7" s="3">
        <v>1442.2</v>
      </c>
      <c r="N7" s="3">
        <v>1962</v>
      </c>
      <c r="O7" s="3">
        <v>2019</v>
      </c>
      <c r="P7" s="3">
        <v>53</v>
      </c>
      <c r="Q7" s="3" t="s">
        <v>74</v>
      </c>
      <c r="R7" s="3">
        <v>13</v>
      </c>
      <c r="S7" s="3">
        <v>0</v>
      </c>
      <c r="T7" s="3">
        <v>39</v>
      </c>
      <c r="U7" s="3">
        <v>0</v>
      </c>
      <c r="V7" s="3">
        <v>0</v>
      </c>
      <c r="W7" s="3">
        <v>31</v>
      </c>
      <c r="X7" s="3">
        <v>0</v>
      </c>
      <c r="Y7" s="3">
        <v>3</v>
      </c>
      <c r="Z7" s="3">
        <v>1</v>
      </c>
      <c r="AA7" s="3">
        <v>0</v>
      </c>
      <c r="AB7" s="3">
        <v>0</v>
      </c>
      <c r="AC7" s="3">
        <v>15</v>
      </c>
      <c r="AD7" s="3">
        <v>0</v>
      </c>
      <c r="AE7" s="3">
        <v>6</v>
      </c>
      <c r="AF7" s="3">
        <v>0</v>
      </c>
      <c r="AG7" s="3">
        <v>15</v>
      </c>
      <c r="AH7" s="3">
        <v>0</v>
      </c>
      <c r="AI7" s="3">
        <v>7</v>
      </c>
      <c r="AJ7" s="3">
        <v>0</v>
      </c>
      <c r="AK7" s="3">
        <v>0</v>
      </c>
      <c r="AL7" s="3">
        <v>0</v>
      </c>
      <c r="AM7" s="3">
        <v>0</v>
      </c>
      <c r="AN7" s="3">
        <v>11</v>
      </c>
      <c r="AO7" s="3">
        <v>5</v>
      </c>
      <c r="AP7" s="3">
        <v>0</v>
      </c>
      <c r="AQ7" s="3">
        <v>0</v>
      </c>
      <c r="AR7" s="3">
        <v>0</v>
      </c>
      <c r="AS7" s="3">
        <v>11</v>
      </c>
      <c r="AT7" s="3">
        <v>0</v>
      </c>
      <c r="AU7" s="3">
        <v>5</v>
      </c>
      <c r="AV7" s="3">
        <v>0</v>
      </c>
      <c r="AW7" s="3">
        <v>1</v>
      </c>
      <c r="AX7" s="3">
        <v>0</v>
      </c>
      <c r="AY7" s="3">
        <v>0</v>
      </c>
      <c r="AZ7" s="3">
        <v>0</v>
      </c>
      <c r="BA7" s="3"/>
      <c r="BB7" s="3"/>
      <c r="BC7" s="3"/>
      <c r="BD7" s="3">
        <v>33</v>
      </c>
      <c r="BE7" s="3">
        <v>0.61741042683703251</v>
      </c>
      <c r="BF7" s="3">
        <v>0.74623837906574975</v>
      </c>
      <c r="BG7" s="3">
        <v>0.88671371542770061</v>
      </c>
      <c r="BH7" s="3">
        <v>0.83323821364413275</v>
      </c>
      <c r="BI7" s="3">
        <v>0.75524245993181094</v>
      </c>
      <c r="BJ7" s="3"/>
      <c r="BK7" s="3"/>
      <c r="BL7" s="3"/>
      <c r="BM7" s="3"/>
      <c r="BN7" s="3"/>
      <c r="BO7" s="3"/>
    </row>
    <row r="8" spans="1:67" x14ac:dyDescent="0.25">
      <c r="A8" s="2" t="s">
        <v>80</v>
      </c>
      <c r="B8" s="3" t="s">
        <v>53</v>
      </c>
      <c r="C8" s="3" t="s">
        <v>54</v>
      </c>
      <c r="D8" s="3" t="s">
        <v>55</v>
      </c>
      <c r="E8" s="4" t="s">
        <v>56</v>
      </c>
      <c r="F8" s="3" t="s">
        <v>55</v>
      </c>
      <c r="G8" s="3" t="s">
        <v>57</v>
      </c>
      <c r="H8" s="3" t="s">
        <v>81</v>
      </c>
      <c r="I8" s="3" t="s">
        <v>59</v>
      </c>
      <c r="J8" s="3" t="s">
        <v>69</v>
      </c>
      <c r="K8" s="3">
        <v>47.1798</v>
      </c>
      <c r="L8" s="3">
        <v>-121.349</v>
      </c>
      <c r="M8" s="3">
        <v>939.4</v>
      </c>
      <c r="N8" s="3">
        <v>1962</v>
      </c>
      <c r="O8" s="3">
        <v>2019</v>
      </c>
      <c r="P8" s="3">
        <v>53</v>
      </c>
      <c r="Q8" s="3" t="s">
        <v>61</v>
      </c>
      <c r="R8" s="3">
        <v>1</v>
      </c>
      <c r="S8" s="3">
        <v>0</v>
      </c>
      <c r="T8" s="3">
        <v>27</v>
      </c>
      <c r="U8" s="3">
        <v>0</v>
      </c>
      <c r="V8" s="3">
        <v>0</v>
      </c>
      <c r="W8" s="3">
        <v>48</v>
      </c>
      <c r="X8" s="3">
        <v>0</v>
      </c>
      <c r="Y8" s="3">
        <v>0</v>
      </c>
      <c r="Z8" s="3">
        <v>3</v>
      </c>
      <c r="AA8" s="3">
        <v>0</v>
      </c>
      <c r="AB8" s="3">
        <v>3</v>
      </c>
      <c r="AC8" s="3">
        <v>4</v>
      </c>
      <c r="AD8" s="3">
        <v>0</v>
      </c>
      <c r="AE8" s="3">
        <v>24</v>
      </c>
      <c r="AF8" s="3">
        <v>0</v>
      </c>
      <c r="AG8" s="3">
        <v>7</v>
      </c>
      <c r="AH8" s="3">
        <v>0</v>
      </c>
      <c r="AI8" s="3">
        <v>8</v>
      </c>
      <c r="AJ8" s="3">
        <v>0</v>
      </c>
      <c r="AK8" s="3">
        <v>0</v>
      </c>
      <c r="AL8" s="3">
        <v>19</v>
      </c>
      <c r="AM8" s="3">
        <v>0</v>
      </c>
      <c r="AN8" s="3">
        <v>4</v>
      </c>
      <c r="AO8" s="3">
        <v>10</v>
      </c>
      <c r="AP8" s="3">
        <v>0</v>
      </c>
      <c r="AQ8" s="3">
        <v>0</v>
      </c>
      <c r="AR8" s="3">
        <v>0</v>
      </c>
      <c r="AS8" s="3">
        <v>15</v>
      </c>
      <c r="AT8" s="3">
        <v>0</v>
      </c>
      <c r="AU8" s="3">
        <v>6</v>
      </c>
      <c r="AV8" s="3">
        <v>0</v>
      </c>
      <c r="AW8" s="3">
        <v>3</v>
      </c>
      <c r="AX8" s="3">
        <v>0</v>
      </c>
      <c r="AY8" s="3">
        <v>3</v>
      </c>
      <c r="AZ8" s="3">
        <v>0</v>
      </c>
      <c r="BA8" s="3"/>
      <c r="BB8" s="3"/>
      <c r="BC8" s="3"/>
      <c r="BD8" s="3">
        <v>35</v>
      </c>
      <c r="BE8" s="3">
        <v>0.61269231194702778</v>
      </c>
      <c r="BF8" s="3">
        <v>0.49819459591535525</v>
      </c>
      <c r="BG8" s="3">
        <v>0.68829949937937041</v>
      </c>
      <c r="BH8" s="3">
        <v>0.65445517515659368</v>
      </c>
      <c r="BI8" s="3">
        <v>0.89796414599493712</v>
      </c>
      <c r="BJ8" s="3">
        <v>0.75725252178020985</v>
      </c>
      <c r="BK8" s="3"/>
      <c r="BL8" s="3"/>
      <c r="BM8" s="3"/>
      <c r="BN8" s="3"/>
      <c r="BO8" s="3"/>
    </row>
    <row r="9" spans="1:67" x14ac:dyDescent="0.25">
      <c r="A9" s="2" t="s">
        <v>82</v>
      </c>
      <c r="B9" s="3" t="s">
        <v>53</v>
      </c>
      <c r="C9" s="3" t="s">
        <v>54</v>
      </c>
      <c r="D9" s="3" t="s">
        <v>55</v>
      </c>
      <c r="E9" s="4" t="s">
        <v>56</v>
      </c>
      <c r="F9" s="3" t="s">
        <v>55</v>
      </c>
      <c r="G9" s="3" t="s">
        <v>57</v>
      </c>
      <c r="H9" s="3" t="s">
        <v>83</v>
      </c>
      <c r="I9" s="3" t="s">
        <v>59</v>
      </c>
      <c r="J9" s="3" t="s">
        <v>69</v>
      </c>
      <c r="K9" s="3">
        <v>45.310290000000002</v>
      </c>
      <c r="L9" s="3">
        <v>-121.7081</v>
      </c>
      <c r="M9" s="3">
        <v>1498.9</v>
      </c>
      <c r="N9" s="3">
        <v>1962</v>
      </c>
      <c r="O9" s="3">
        <v>2019</v>
      </c>
      <c r="P9" s="3">
        <v>53</v>
      </c>
      <c r="Q9" s="3" t="s">
        <v>77</v>
      </c>
      <c r="R9" s="3">
        <v>18</v>
      </c>
      <c r="S9" s="3">
        <v>4</v>
      </c>
      <c r="T9" s="3">
        <v>56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</v>
      </c>
      <c r="AA9" s="3">
        <v>0</v>
      </c>
      <c r="AB9" s="3">
        <v>0</v>
      </c>
      <c r="AC9" s="3">
        <v>67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60</v>
      </c>
      <c r="AJ9" s="3">
        <v>0</v>
      </c>
      <c r="AK9" s="3">
        <v>6</v>
      </c>
      <c r="AL9" s="3">
        <v>0</v>
      </c>
      <c r="AM9" s="3">
        <v>0</v>
      </c>
      <c r="AN9" s="3">
        <v>7</v>
      </c>
      <c r="AO9" s="3">
        <v>21</v>
      </c>
      <c r="AP9" s="3">
        <v>0</v>
      </c>
      <c r="AQ9" s="3">
        <v>3</v>
      </c>
      <c r="AR9" s="3">
        <v>1</v>
      </c>
      <c r="AS9" s="3">
        <v>3</v>
      </c>
      <c r="AT9" s="3">
        <v>0</v>
      </c>
      <c r="AU9" s="3">
        <v>19</v>
      </c>
      <c r="AV9" s="3">
        <v>0</v>
      </c>
      <c r="AW9" s="3">
        <v>2</v>
      </c>
      <c r="AX9" s="3">
        <v>0</v>
      </c>
      <c r="AY9" s="3">
        <v>0</v>
      </c>
      <c r="AZ9" s="3">
        <v>0</v>
      </c>
      <c r="BA9" s="3"/>
      <c r="BB9" s="3"/>
      <c r="BC9" s="3"/>
      <c r="BD9" s="3">
        <v>36</v>
      </c>
      <c r="BE9" s="3">
        <v>0.62730087362787057</v>
      </c>
      <c r="BF9" s="3">
        <v>0.46829874167634278</v>
      </c>
      <c r="BG9" s="3">
        <v>0.50607553067036426</v>
      </c>
      <c r="BH9" s="3">
        <v>0.47304303854366414</v>
      </c>
      <c r="BI9" s="3">
        <v>0.55193186770904923</v>
      </c>
      <c r="BJ9" s="3">
        <v>0.54217356229948965</v>
      </c>
      <c r="BK9" s="3">
        <v>0.20697501943963542</v>
      </c>
      <c r="BL9" s="3"/>
      <c r="BM9" s="3"/>
      <c r="BN9" s="3"/>
      <c r="BO9" s="3"/>
    </row>
    <row r="10" spans="1:67" x14ac:dyDescent="0.25">
      <c r="A10" s="5" t="s">
        <v>84</v>
      </c>
      <c r="B10" s="6" t="s">
        <v>53</v>
      </c>
      <c r="C10" s="6" t="s">
        <v>54</v>
      </c>
      <c r="D10" s="6" t="s">
        <v>55</v>
      </c>
      <c r="E10" s="4" t="s">
        <v>56</v>
      </c>
      <c r="F10" s="6" t="s">
        <v>55</v>
      </c>
      <c r="G10" s="6" t="s">
        <v>57</v>
      </c>
      <c r="H10" s="6" t="s">
        <v>85</v>
      </c>
      <c r="I10" s="6" t="s">
        <v>59</v>
      </c>
      <c r="J10" s="6" t="s">
        <v>69</v>
      </c>
      <c r="K10" s="6">
        <v>48.920639999999999</v>
      </c>
      <c r="L10" s="6">
        <v>-121.9372</v>
      </c>
      <c r="M10" s="6">
        <v>381.3</v>
      </c>
      <c r="N10" s="6">
        <v>1963</v>
      </c>
      <c r="O10" s="6">
        <v>2019</v>
      </c>
      <c r="P10" s="6">
        <v>51</v>
      </c>
      <c r="Q10" s="6" t="s">
        <v>77</v>
      </c>
      <c r="R10" s="6">
        <v>2</v>
      </c>
      <c r="S10" s="6">
        <v>0</v>
      </c>
      <c r="T10" s="6">
        <v>33</v>
      </c>
      <c r="U10" s="6">
        <v>0</v>
      </c>
      <c r="V10" s="6">
        <v>0</v>
      </c>
      <c r="W10" s="6">
        <v>27</v>
      </c>
      <c r="X10" s="4" t="s">
        <v>71</v>
      </c>
      <c r="Y10" s="6">
        <v>0</v>
      </c>
      <c r="Z10" s="6">
        <v>9</v>
      </c>
      <c r="AA10" s="6">
        <v>0</v>
      </c>
      <c r="AB10" s="6">
        <v>3</v>
      </c>
      <c r="AC10" s="6">
        <v>25</v>
      </c>
      <c r="AD10" s="6">
        <v>0</v>
      </c>
      <c r="AE10" s="6">
        <v>28</v>
      </c>
      <c r="AF10" s="6">
        <v>0</v>
      </c>
      <c r="AG10" s="6">
        <v>19</v>
      </c>
      <c r="AH10" s="6">
        <v>1</v>
      </c>
      <c r="AI10" s="6">
        <v>54</v>
      </c>
      <c r="AJ10" s="6">
        <v>0</v>
      </c>
      <c r="AK10" s="6">
        <v>1</v>
      </c>
      <c r="AL10" s="6">
        <v>36</v>
      </c>
      <c r="AM10" s="6">
        <v>0</v>
      </c>
      <c r="AN10" s="6">
        <v>6</v>
      </c>
      <c r="AO10" s="6">
        <v>33</v>
      </c>
      <c r="AP10" s="6">
        <v>0</v>
      </c>
      <c r="AQ10" s="6">
        <v>5</v>
      </c>
      <c r="AR10" s="6">
        <v>0</v>
      </c>
      <c r="AS10" s="6">
        <v>21</v>
      </c>
      <c r="AT10" s="6">
        <v>0</v>
      </c>
      <c r="AU10" s="6">
        <v>13</v>
      </c>
      <c r="AV10" s="6">
        <v>0</v>
      </c>
      <c r="AW10" s="6">
        <v>9</v>
      </c>
      <c r="AX10" s="6">
        <v>0</v>
      </c>
      <c r="AY10" s="6">
        <v>20</v>
      </c>
      <c r="AZ10" s="6">
        <v>0</v>
      </c>
      <c r="BA10" s="7"/>
      <c r="BB10" s="7"/>
      <c r="BC10" s="7"/>
      <c r="BD10" s="7">
        <v>31</v>
      </c>
      <c r="BE10" s="7">
        <f>CORREL(Y10:AZ10,Y2:AZ2)</f>
        <v>0.64617570875264652</v>
      </c>
      <c r="BF10" s="7">
        <f>CORREL(Y10:AZ10,Y3:AZ3)</f>
        <v>0.24774666652034844</v>
      </c>
      <c r="BG10" s="7">
        <f>CORREL(Y10:AZ10,Y4:AZ4)</f>
        <v>0.45476866829122314</v>
      </c>
      <c r="BH10" s="7">
        <f>CORREL(Y10:AZ10,Y5:AZ5)</f>
        <v>0.54443895901324635</v>
      </c>
      <c r="BI10" s="7">
        <f>CORREL(Y10:AZ10,Y6:AZ6)</f>
        <v>0.96110062440025623</v>
      </c>
      <c r="BJ10" s="7">
        <f>CORREL(Y10:AZ10,Y7:AZ7)</f>
        <v>0.5168951491874888</v>
      </c>
      <c r="BK10" s="7">
        <f>CORREL(Y10:AZ10,Y8:AZ8)</f>
        <v>0.74600840388165168</v>
      </c>
      <c r="BL10" s="7">
        <f>CORREL(Y10:AZ10,Y9:AZ9)</f>
        <v>0.63068794473853529</v>
      </c>
      <c r="BM10" s="7">
        <f>CORREL(Y10:AN10,Y11:AN11)</f>
        <v>0.23220737151192331</v>
      </c>
      <c r="BN10" s="7"/>
      <c r="BO10" s="7"/>
    </row>
    <row r="11" spans="1:67" x14ac:dyDescent="0.25">
      <c r="A11" s="5" t="s">
        <v>86</v>
      </c>
      <c r="B11" s="6" t="s">
        <v>87</v>
      </c>
      <c r="C11" s="6" t="s">
        <v>54</v>
      </c>
      <c r="D11" s="6" t="s">
        <v>55</v>
      </c>
      <c r="E11" s="4" t="s">
        <v>56</v>
      </c>
      <c r="F11" s="6" t="s">
        <v>55</v>
      </c>
      <c r="G11" s="6" t="s">
        <v>57</v>
      </c>
      <c r="H11" s="6" t="s">
        <v>88</v>
      </c>
      <c r="I11" s="6" t="s">
        <v>59</v>
      </c>
      <c r="J11" s="6" t="s">
        <v>60</v>
      </c>
      <c r="K11" s="6">
        <v>44.39085</v>
      </c>
      <c r="L11" s="6">
        <v>-121.8494</v>
      </c>
      <c r="M11" s="6">
        <v>1446.1</v>
      </c>
      <c r="N11" s="6">
        <v>1962</v>
      </c>
      <c r="O11" s="6">
        <v>2002</v>
      </c>
      <c r="P11" s="6">
        <v>41</v>
      </c>
      <c r="Q11" s="6" t="s">
        <v>61</v>
      </c>
      <c r="R11" s="6">
        <v>6</v>
      </c>
      <c r="S11" s="6">
        <v>0</v>
      </c>
      <c r="T11" s="6">
        <v>21</v>
      </c>
      <c r="U11" s="6">
        <v>0</v>
      </c>
      <c r="V11" s="6">
        <v>0</v>
      </c>
      <c r="W11" s="6">
        <v>25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12</v>
      </c>
      <c r="AD11" s="6">
        <v>0</v>
      </c>
      <c r="AE11" s="6">
        <v>0</v>
      </c>
      <c r="AF11" s="6">
        <v>0</v>
      </c>
      <c r="AG11" s="6">
        <v>1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4" t="s">
        <v>71</v>
      </c>
      <c r="AP11" s="4" t="s">
        <v>71</v>
      </c>
      <c r="AQ11" s="4" t="s">
        <v>71</v>
      </c>
      <c r="AR11" s="4" t="s">
        <v>71</v>
      </c>
      <c r="AS11" s="4" t="s">
        <v>71</v>
      </c>
      <c r="AT11" s="4" t="s">
        <v>71</v>
      </c>
      <c r="AU11" s="4" t="s">
        <v>71</v>
      </c>
      <c r="AV11" s="4" t="s">
        <v>71</v>
      </c>
      <c r="AW11" s="4" t="s">
        <v>71</v>
      </c>
      <c r="AX11" s="4" t="s">
        <v>71</v>
      </c>
      <c r="AY11" s="4" t="s">
        <v>71</v>
      </c>
      <c r="AZ11" s="4" t="s">
        <v>71</v>
      </c>
      <c r="BA11" s="7"/>
      <c r="BB11" s="7"/>
      <c r="BC11" s="7"/>
      <c r="BD11" s="7">
        <v>1</v>
      </c>
      <c r="BE11" s="7">
        <f>CORREL(S11:AN11,S2:AN2)</f>
        <v>0.74857393671028927</v>
      </c>
      <c r="BF11" s="7">
        <f>CORREL(S11:AN11,S3:AN3)</f>
        <v>0.80878395738171049</v>
      </c>
      <c r="BG11" s="7">
        <f>CORREL(S11:AN11,S4:AN4)</f>
        <v>0.84003562804094867</v>
      </c>
      <c r="BH11" s="7">
        <f>CORREL(S11:AN11,S4:AN4)</f>
        <v>0.84003562804094867</v>
      </c>
      <c r="BI11" s="7">
        <f>CORREL($S$11:$AN$11,$S$5:$AN$5)</f>
        <v>0.7222750361582736</v>
      </c>
      <c r="BJ11" s="7">
        <f>CORREL($S$11:$AN$11,$S$6:$AN$6)</f>
        <v>0.73631388084993865</v>
      </c>
      <c r="BK11" s="7">
        <f>CORREL($S$11:$AN$11,$S$8:$AN$8)</f>
        <v>0.78394073235661643</v>
      </c>
      <c r="BL11" s="7">
        <f>CORREL($S$11:$AN$11,$S$9:$AN$9)</f>
        <v>0.45228471147509641</v>
      </c>
      <c r="BM11" s="7"/>
      <c r="BN11" s="7">
        <f>CORREL($S$11:$AN$11,$S$10:$AN$10)</f>
        <v>0.43452378940208453</v>
      </c>
      <c r="BO11" s="7"/>
    </row>
    <row r="12" spans="1:67" x14ac:dyDescent="0.25">
      <c r="A12" s="2" t="s">
        <v>89</v>
      </c>
      <c r="B12" s="3" t="s">
        <v>53</v>
      </c>
      <c r="C12" s="3" t="s">
        <v>54</v>
      </c>
      <c r="D12" s="3" t="s">
        <v>55</v>
      </c>
      <c r="E12" s="4" t="s">
        <v>56</v>
      </c>
      <c r="F12" s="3" t="s">
        <v>55</v>
      </c>
      <c r="G12" s="3" t="s">
        <v>57</v>
      </c>
      <c r="H12" s="3" t="s">
        <v>90</v>
      </c>
      <c r="I12" s="3" t="s">
        <v>59</v>
      </c>
      <c r="J12" s="3" t="s">
        <v>69</v>
      </c>
      <c r="K12" s="3">
        <v>47.420499999999997</v>
      </c>
      <c r="L12" s="3">
        <v>-121.4149</v>
      </c>
      <c r="M12" s="3">
        <v>962.6</v>
      </c>
      <c r="N12" s="3">
        <v>1963</v>
      </c>
      <c r="O12" s="3">
        <v>2019</v>
      </c>
      <c r="P12" s="3">
        <v>52</v>
      </c>
      <c r="Q12" s="3" t="s">
        <v>61</v>
      </c>
      <c r="R12" s="3">
        <v>3</v>
      </c>
      <c r="S12" s="3">
        <v>0</v>
      </c>
      <c r="T12" s="3">
        <v>35</v>
      </c>
      <c r="U12" s="3">
        <v>0</v>
      </c>
      <c r="V12" s="3">
        <v>0</v>
      </c>
      <c r="W12" s="3">
        <v>69</v>
      </c>
      <c r="X12" s="3">
        <v>0</v>
      </c>
      <c r="Y12" s="3">
        <v>0</v>
      </c>
      <c r="Z12" s="3">
        <v>0</v>
      </c>
      <c r="AA12" s="3">
        <v>0</v>
      </c>
      <c r="AB12" s="3">
        <v>2</v>
      </c>
      <c r="AC12" s="3">
        <v>15</v>
      </c>
      <c r="AD12" s="3">
        <v>0</v>
      </c>
      <c r="AE12" s="3">
        <v>21</v>
      </c>
      <c r="AF12" s="3">
        <v>0</v>
      </c>
      <c r="AG12" s="3">
        <v>3</v>
      </c>
      <c r="AH12" s="3">
        <v>4</v>
      </c>
      <c r="AI12" s="3">
        <v>2</v>
      </c>
      <c r="AJ12" s="3">
        <v>0</v>
      </c>
      <c r="AK12" s="3">
        <v>0</v>
      </c>
      <c r="AL12" s="3">
        <v>25</v>
      </c>
      <c r="AM12" s="3">
        <v>1</v>
      </c>
      <c r="AN12" s="3">
        <v>5</v>
      </c>
      <c r="AO12" s="3">
        <v>13</v>
      </c>
      <c r="AP12" s="3">
        <v>0</v>
      </c>
      <c r="AQ12" s="3">
        <v>0</v>
      </c>
      <c r="AR12" s="3">
        <v>0</v>
      </c>
      <c r="AS12" s="3">
        <v>27</v>
      </c>
      <c r="AT12" s="3">
        <v>0</v>
      </c>
      <c r="AU12" s="3">
        <v>18</v>
      </c>
      <c r="AV12" s="3">
        <v>0</v>
      </c>
      <c r="AW12" s="3">
        <v>0</v>
      </c>
      <c r="AX12" s="3">
        <v>0</v>
      </c>
      <c r="AY12" s="3">
        <v>3</v>
      </c>
      <c r="AZ12" s="3">
        <v>0</v>
      </c>
      <c r="BA12" s="3"/>
      <c r="BB12" s="3"/>
      <c r="BC12" s="3"/>
      <c r="BD12" s="3">
        <v>37</v>
      </c>
      <c r="BE12" s="3">
        <v>0.64262081813985505</v>
      </c>
      <c r="BF12" s="3">
        <v>0.56936750853864759</v>
      </c>
      <c r="BG12" s="3">
        <v>0.72103380235638315</v>
      </c>
      <c r="BH12" s="3">
        <v>0.64989631253352065</v>
      </c>
      <c r="BI12" s="3">
        <v>0.83612120843830495</v>
      </c>
      <c r="BJ12" s="3">
        <v>0.76661258041314961</v>
      </c>
      <c r="BK12" s="3">
        <v>0.95809927783683513</v>
      </c>
      <c r="BL12" s="3">
        <v>0.23062593300213713</v>
      </c>
      <c r="BM12" s="3">
        <f>CORREL(R12:AN12,R11:AN11)</f>
        <v>0.85679758101919945</v>
      </c>
      <c r="BN12" s="3">
        <f>CORREL(Y12:AZ12,Y10:AZ10)</f>
        <v>0.60813475356398528</v>
      </c>
      <c r="BO12" s="3"/>
    </row>
    <row r="13" spans="1:67" x14ac:dyDescent="0.25">
      <c r="A13" s="5" t="s">
        <v>91</v>
      </c>
      <c r="B13" s="6" t="s">
        <v>67</v>
      </c>
      <c r="C13" s="6" t="s">
        <v>92</v>
      </c>
      <c r="D13" s="6" t="s">
        <v>55</v>
      </c>
      <c r="E13" s="4" t="s">
        <v>56</v>
      </c>
      <c r="F13" s="6" t="s">
        <v>55</v>
      </c>
      <c r="G13" s="6" t="s">
        <v>93</v>
      </c>
      <c r="H13" s="6" t="s">
        <v>94</v>
      </c>
      <c r="I13" s="6" t="s">
        <v>59</v>
      </c>
      <c r="J13" s="6" t="s">
        <v>60</v>
      </c>
      <c r="K13" s="6">
        <v>42.605800000000002</v>
      </c>
      <c r="L13" s="6">
        <v>-122.2966</v>
      </c>
      <c r="M13" s="6">
        <v>1479</v>
      </c>
      <c r="N13" s="6">
        <v>1981</v>
      </c>
      <c r="O13" s="6">
        <v>2017</v>
      </c>
      <c r="P13" s="6">
        <v>33</v>
      </c>
      <c r="Q13" s="6" t="s">
        <v>95</v>
      </c>
      <c r="R13" s="4" t="s">
        <v>71</v>
      </c>
      <c r="S13" s="6">
        <v>22</v>
      </c>
      <c r="T13" s="6">
        <v>0</v>
      </c>
      <c r="U13" s="6">
        <v>0</v>
      </c>
      <c r="V13" s="6">
        <v>0</v>
      </c>
      <c r="W13" s="6">
        <v>7</v>
      </c>
      <c r="X13" s="6">
        <v>0</v>
      </c>
      <c r="Y13" s="6">
        <v>42</v>
      </c>
      <c r="Z13" s="6">
        <v>0</v>
      </c>
      <c r="AA13" s="6">
        <v>0</v>
      </c>
      <c r="AB13" s="6">
        <v>0</v>
      </c>
      <c r="AC13" s="6">
        <v>64</v>
      </c>
      <c r="AD13" s="6">
        <v>0</v>
      </c>
      <c r="AE13" s="6">
        <v>20</v>
      </c>
      <c r="AF13" s="6">
        <v>0</v>
      </c>
      <c r="AG13" s="6">
        <v>0</v>
      </c>
      <c r="AH13" s="6">
        <v>0</v>
      </c>
      <c r="AI13" s="6">
        <v>85</v>
      </c>
      <c r="AJ13" s="6">
        <v>0</v>
      </c>
      <c r="AK13" s="6">
        <v>40</v>
      </c>
      <c r="AL13" s="6">
        <v>0</v>
      </c>
      <c r="AM13" s="6">
        <v>0</v>
      </c>
      <c r="AN13" s="6">
        <v>0</v>
      </c>
      <c r="AO13" s="6">
        <v>48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4" t="s">
        <v>71</v>
      </c>
      <c r="AV13" s="6">
        <v>0</v>
      </c>
      <c r="AW13" s="6">
        <v>12</v>
      </c>
      <c r="AX13" s="6">
        <v>0</v>
      </c>
      <c r="AY13" s="6">
        <v>0</v>
      </c>
      <c r="AZ13" s="6">
        <v>0</v>
      </c>
      <c r="BA13" s="7"/>
      <c r="BB13" s="7"/>
      <c r="BC13" s="7"/>
      <c r="BD13" s="7"/>
      <c r="BE13" s="7">
        <v>3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</row>
    <row r="14" spans="1:67" x14ac:dyDescent="0.25">
      <c r="A14" s="8" t="s">
        <v>96</v>
      </c>
      <c r="B14" s="9" t="s">
        <v>67</v>
      </c>
      <c r="C14" s="9" t="s">
        <v>92</v>
      </c>
      <c r="D14" s="9" t="s">
        <v>55</v>
      </c>
      <c r="E14" s="4" t="s">
        <v>56</v>
      </c>
      <c r="F14" s="9" t="s">
        <v>55</v>
      </c>
      <c r="G14" s="9" t="s">
        <v>93</v>
      </c>
      <c r="H14" s="4" t="s">
        <v>97</v>
      </c>
      <c r="I14" s="9" t="s">
        <v>59</v>
      </c>
      <c r="J14" s="9" t="s">
        <v>60</v>
      </c>
      <c r="K14" s="9">
        <v>42.107109999999999</v>
      </c>
      <c r="L14" s="9">
        <v>-122.69266</v>
      </c>
      <c r="M14" s="9">
        <v>1400</v>
      </c>
      <c r="N14" s="9">
        <v>1981</v>
      </c>
      <c r="O14" s="9">
        <v>2017</v>
      </c>
      <c r="P14" s="9">
        <v>34</v>
      </c>
      <c r="Q14" s="9" t="s">
        <v>98</v>
      </c>
      <c r="R14" s="4" t="s">
        <v>71</v>
      </c>
      <c r="S14" s="9">
        <v>35</v>
      </c>
      <c r="T14" s="9">
        <v>3</v>
      </c>
      <c r="U14" s="9">
        <v>0</v>
      </c>
      <c r="V14" s="9">
        <v>12</v>
      </c>
      <c r="W14" s="9">
        <v>0</v>
      </c>
      <c r="X14" s="9">
        <v>0</v>
      </c>
      <c r="Y14" s="9">
        <v>41</v>
      </c>
      <c r="Z14" s="9">
        <v>0</v>
      </c>
      <c r="AA14" s="9">
        <v>1</v>
      </c>
      <c r="AB14" s="9">
        <v>0</v>
      </c>
      <c r="AC14" s="9">
        <v>203</v>
      </c>
      <c r="AD14" s="9">
        <v>0</v>
      </c>
      <c r="AE14" s="9">
        <v>2</v>
      </c>
      <c r="AF14" s="9">
        <v>0</v>
      </c>
      <c r="AG14" s="9">
        <v>155</v>
      </c>
      <c r="AH14" s="9">
        <v>0</v>
      </c>
      <c r="AI14" s="9">
        <v>80</v>
      </c>
      <c r="AJ14" s="9">
        <v>0</v>
      </c>
      <c r="AK14" s="9">
        <v>78</v>
      </c>
      <c r="AL14" s="9">
        <v>0</v>
      </c>
      <c r="AM14" s="9">
        <v>31</v>
      </c>
      <c r="AN14" s="9">
        <v>0</v>
      </c>
      <c r="AO14" s="9">
        <v>54</v>
      </c>
      <c r="AP14" s="9">
        <v>0</v>
      </c>
      <c r="AQ14" s="9">
        <v>0</v>
      </c>
      <c r="AR14" s="9">
        <v>73</v>
      </c>
      <c r="AS14" s="9">
        <v>0</v>
      </c>
      <c r="AT14" s="9">
        <v>0</v>
      </c>
      <c r="AU14" s="9">
        <v>29</v>
      </c>
      <c r="AV14" s="9">
        <v>0</v>
      </c>
      <c r="AW14" s="9">
        <v>6</v>
      </c>
      <c r="AX14" s="9">
        <v>0</v>
      </c>
      <c r="AY14" s="9">
        <v>0</v>
      </c>
      <c r="AZ14" s="9">
        <v>60</v>
      </c>
      <c r="BA14" s="9"/>
      <c r="BB14" s="9"/>
      <c r="BC14" s="9" t="s">
        <v>99</v>
      </c>
      <c r="BD14" s="9">
        <v>2</v>
      </c>
      <c r="BE14" s="9">
        <f>CORREL(S13:AT13,S14:AT14)</f>
        <v>0.61118875128128392</v>
      </c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 x14ac:dyDescent="0.25">
      <c r="A15" s="10" t="s">
        <v>100</v>
      </c>
      <c r="B15" s="11" t="s">
        <v>53</v>
      </c>
      <c r="C15" s="11" t="s">
        <v>101</v>
      </c>
      <c r="D15" s="11" t="s">
        <v>55</v>
      </c>
      <c r="E15" s="4" t="s">
        <v>56</v>
      </c>
      <c r="F15" s="11" t="s">
        <v>55</v>
      </c>
      <c r="G15" s="11" t="s">
        <v>102</v>
      </c>
      <c r="H15" s="11" t="s">
        <v>103</v>
      </c>
      <c r="I15" s="11" t="s">
        <v>59</v>
      </c>
      <c r="J15" s="11" t="s">
        <v>60</v>
      </c>
      <c r="K15" s="11">
        <v>42.82</v>
      </c>
      <c r="L15" s="11">
        <v>-121.5</v>
      </c>
      <c r="M15" s="11">
        <v>1423</v>
      </c>
      <c r="N15" s="11">
        <v>1967</v>
      </c>
      <c r="O15" s="11">
        <v>2016</v>
      </c>
      <c r="P15" s="11">
        <v>48</v>
      </c>
      <c r="Q15" s="11" t="s">
        <v>65</v>
      </c>
      <c r="R15" s="11">
        <v>10</v>
      </c>
      <c r="S15" s="11">
        <v>100</v>
      </c>
      <c r="T15" s="11">
        <v>0</v>
      </c>
      <c r="U15" s="11">
        <v>0</v>
      </c>
      <c r="V15" s="11">
        <v>100</v>
      </c>
      <c r="W15" s="11">
        <v>0</v>
      </c>
      <c r="X15" s="11">
        <v>0</v>
      </c>
      <c r="Y15" s="11">
        <v>96</v>
      </c>
      <c r="Z15" s="11">
        <v>0</v>
      </c>
      <c r="AA15" s="11">
        <v>29</v>
      </c>
      <c r="AB15" s="11">
        <v>0</v>
      </c>
      <c r="AC15" s="11">
        <v>330</v>
      </c>
      <c r="AD15" s="11">
        <v>0</v>
      </c>
      <c r="AE15" s="11">
        <v>33</v>
      </c>
      <c r="AF15" s="11">
        <v>0</v>
      </c>
      <c r="AG15" s="11">
        <v>208</v>
      </c>
      <c r="AH15" s="11">
        <v>0</v>
      </c>
      <c r="AI15" s="11">
        <v>80</v>
      </c>
      <c r="AJ15" s="11">
        <v>0</v>
      </c>
      <c r="AK15" s="11">
        <v>115</v>
      </c>
      <c r="AL15" s="11">
        <v>0</v>
      </c>
      <c r="AM15" s="11">
        <v>60</v>
      </c>
      <c r="AN15" s="11">
        <v>0</v>
      </c>
      <c r="AO15" s="11">
        <v>100</v>
      </c>
      <c r="AP15" s="11">
        <v>0</v>
      </c>
      <c r="AQ15" s="11">
        <v>2</v>
      </c>
      <c r="AR15" s="11">
        <v>72</v>
      </c>
      <c r="AS15" s="11">
        <v>0</v>
      </c>
      <c r="AT15" s="11">
        <v>1</v>
      </c>
      <c r="AU15" s="11">
        <v>110</v>
      </c>
      <c r="AV15" s="11">
        <v>0</v>
      </c>
      <c r="AW15" s="11">
        <v>30</v>
      </c>
      <c r="AX15" s="11">
        <v>0</v>
      </c>
      <c r="AY15" s="11">
        <v>0</v>
      </c>
      <c r="AZ15" s="11">
        <v>37</v>
      </c>
      <c r="BA15" s="11"/>
      <c r="BB15" s="11"/>
      <c r="BC15" s="11" t="s">
        <v>102</v>
      </c>
      <c r="BD15" s="11"/>
      <c r="BE15" s="10" t="s">
        <v>104</v>
      </c>
      <c r="BF15" s="11"/>
      <c r="BG15" s="11"/>
      <c r="BH15" s="11"/>
      <c r="BI15" s="11"/>
      <c r="BJ15" s="11"/>
      <c r="BK15" s="11"/>
      <c r="BL15" s="11"/>
      <c r="BM15" s="11"/>
      <c r="BN15" s="11"/>
      <c r="BO15" s="11"/>
    </row>
    <row r="16" spans="1:67" x14ac:dyDescent="0.25">
      <c r="A16" s="10" t="s">
        <v>104</v>
      </c>
      <c r="B16" s="11" t="s">
        <v>53</v>
      </c>
      <c r="C16" s="11" t="s">
        <v>101</v>
      </c>
      <c r="D16" s="11" t="s">
        <v>55</v>
      </c>
      <c r="E16" s="4" t="s">
        <v>56</v>
      </c>
      <c r="F16" s="11" t="s">
        <v>55</v>
      </c>
      <c r="G16" s="11" t="s">
        <v>102</v>
      </c>
      <c r="H16" s="11" t="s">
        <v>105</v>
      </c>
      <c r="I16" s="11" t="s">
        <v>59</v>
      </c>
      <c r="J16" s="11" t="s">
        <v>69</v>
      </c>
      <c r="K16" s="11">
        <v>46.044199999999996</v>
      </c>
      <c r="L16" s="11">
        <v>-121.6926</v>
      </c>
      <c r="M16" s="11">
        <v>1133.8</v>
      </c>
      <c r="N16" s="11">
        <v>1963</v>
      </c>
      <c r="O16" s="11">
        <v>2017</v>
      </c>
      <c r="P16" s="11">
        <v>52</v>
      </c>
      <c r="Q16" s="11" t="s">
        <v>74</v>
      </c>
      <c r="R16" s="11">
        <v>70</v>
      </c>
      <c r="S16" s="11">
        <v>0</v>
      </c>
      <c r="T16" s="11">
        <v>104</v>
      </c>
      <c r="U16" s="11">
        <v>0</v>
      </c>
      <c r="V16" s="11">
        <v>0</v>
      </c>
      <c r="W16" s="11">
        <v>143</v>
      </c>
      <c r="X16" s="11">
        <v>0</v>
      </c>
      <c r="Y16" s="11">
        <v>60</v>
      </c>
      <c r="Z16" s="11">
        <v>0</v>
      </c>
      <c r="AA16" s="11">
        <v>57</v>
      </c>
      <c r="AB16" s="11">
        <v>0</v>
      </c>
      <c r="AC16" s="11">
        <v>0</v>
      </c>
      <c r="AD16" s="11">
        <v>4</v>
      </c>
      <c r="AE16" s="11">
        <v>205</v>
      </c>
      <c r="AF16" s="11">
        <v>0</v>
      </c>
      <c r="AG16" s="11">
        <v>160</v>
      </c>
      <c r="AH16" s="11">
        <v>0</v>
      </c>
      <c r="AI16" s="11">
        <v>68</v>
      </c>
      <c r="AJ16" s="11">
        <v>0</v>
      </c>
      <c r="AK16" s="11">
        <v>41</v>
      </c>
      <c r="AL16" s="11">
        <v>0</v>
      </c>
      <c r="AM16" s="11">
        <v>28</v>
      </c>
      <c r="AN16" s="11">
        <v>0</v>
      </c>
      <c r="AO16" s="11">
        <v>21</v>
      </c>
      <c r="AP16" s="11">
        <v>0</v>
      </c>
      <c r="AQ16" s="11">
        <v>6</v>
      </c>
      <c r="AR16" s="11">
        <v>0</v>
      </c>
      <c r="AS16" s="11">
        <v>90</v>
      </c>
      <c r="AT16" s="11">
        <v>0</v>
      </c>
      <c r="AU16" s="11">
        <v>39</v>
      </c>
      <c r="AV16" s="11">
        <v>0</v>
      </c>
      <c r="AW16" s="11">
        <v>24</v>
      </c>
      <c r="AX16" s="11">
        <v>0</v>
      </c>
      <c r="AY16" s="11">
        <v>42</v>
      </c>
      <c r="AZ16" s="11">
        <v>0</v>
      </c>
      <c r="BA16" s="11"/>
      <c r="BB16" s="11"/>
      <c r="BC16" s="11"/>
      <c r="BD16" s="10" t="s">
        <v>100</v>
      </c>
      <c r="BE16" s="11">
        <f>CORREL(R15:AZ15,R16:AZ16)</f>
        <v>0.13498165374884163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</row>
    <row r="17" spans="1:67" x14ac:dyDescent="0.25">
      <c r="A17" s="12" t="s">
        <v>106</v>
      </c>
      <c r="B17" s="13" t="s">
        <v>67</v>
      </c>
      <c r="C17" s="13" t="s">
        <v>107</v>
      </c>
      <c r="D17" s="13" t="s">
        <v>55</v>
      </c>
      <c r="E17" s="4" t="s">
        <v>56</v>
      </c>
      <c r="F17" s="13" t="s">
        <v>55</v>
      </c>
      <c r="G17" s="13" t="s">
        <v>108</v>
      </c>
      <c r="H17" s="13" t="s">
        <v>109</v>
      </c>
      <c r="I17" s="13" t="s">
        <v>59</v>
      </c>
      <c r="J17" s="13" t="s">
        <v>60</v>
      </c>
      <c r="K17" s="13">
        <v>44.383333</v>
      </c>
      <c r="L17" s="13">
        <v>-121.921667</v>
      </c>
      <c r="M17" s="13">
        <v>1421.5</v>
      </c>
      <c r="N17" s="13">
        <v>1959</v>
      </c>
      <c r="O17" s="13">
        <v>2019</v>
      </c>
      <c r="P17" s="13">
        <v>54</v>
      </c>
      <c r="Q17" s="13" t="s">
        <v>110</v>
      </c>
      <c r="R17" s="13">
        <v>0</v>
      </c>
      <c r="S17" s="13">
        <v>1</v>
      </c>
      <c r="T17" s="13">
        <v>26</v>
      </c>
      <c r="U17" s="13">
        <v>0</v>
      </c>
      <c r="V17" s="13">
        <v>0</v>
      </c>
      <c r="W17" s="13">
        <v>6</v>
      </c>
      <c r="X17" s="13">
        <v>0</v>
      </c>
      <c r="Y17" s="13">
        <v>2</v>
      </c>
      <c r="Z17" s="13">
        <v>0</v>
      </c>
      <c r="AA17" s="13">
        <v>0</v>
      </c>
      <c r="AB17" s="13">
        <v>0</v>
      </c>
      <c r="AC17" s="13">
        <v>95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2</v>
      </c>
      <c r="AJ17" s="13">
        <v>0</v>
      </c>
      <c r="AK17" s="13">
        <v>19</v>
      </c>
      <c r="AL17" s="13">
        <v>0</v>
      </c>
      <c r="AM17" s="13">
        <v>0</v>
      </c>
      <c r="AN17" s="13">
        <v>1</v>
      </c>
      <c r="AO17" s="13">
        <v>2</v>
      </c>
      <c r="AP17" s="13">
        <v>0</v>
      </c>
      <c r="AQ17" s="13">
        <v>0</v>
      </c>
      <c r="AR17" s="13">
        <v>1</v>
      </c>
      <c r="AS17" s="13">
        <v>0</v>
      </c>
      <c r="AT17" s="13">
        <v>0</v>
      </c>
      <c r="AU17" s="13">
        <v>10</v>
      </c>
      <c r="AV17" s="13">
        <v>0</v>
      </c>
      <c r="AW17" s="13">
        <v>2</v>
      </c>
      <c r="AX17" s="13">
        <v>0</v>
      </c>
      <c r="AY17" s="13">
        <v>0</v>
      </c>
      <c r="AZ17" s="13">
        <v>6</v>
      </c>
      <c r="BA17" s="13"/>
      <c r="BB17" s="13"/>
      <c r="BC17" s="13" t="s">
        <v>108</v>
      </c>
      <c r="BD17" s="13"/>
      <c r="BE17" s="12" t="s">
        <v>111</v>
      </c>
      <c r="BF17" s="12" t="s">
        <v>106</v>
      </c>
      <c r="BG17" s="13"/>
      <c r="BH17" s="13"/>
      <c r="BI17" s="13"/>
      <c r="BJ17" s="13"/>
      <c r="BK17" s="13"/>
      <c r="BL17" s="13"/>
      <c r="BM17" s="13"/>
      <c r="BN17" s="13"/>
      <c r="BO17" s="13"/>
    </row>
    <row r="18" spans="1:67" x14ac:dyDescent="0.25">
      <c r="A18" s="12" t="s">
        <v>111</v>
      </c>
      <c r="B18" s="13" t="s">
        <v>67</v>
      </c>
      <c r="C18" s="13" t="s">
        <v>107</v>
      </c>
      <c r="D18" s="13" t="s">
        <v>55</v>
      </c>
      <c r="E18" s="4" t="s">
        <v>56</v>
      </c>
      <c r="F18" s="13" t="s">
        <v>55</v>
      </c>
      <c r="G18" s="13" t="s">
        <v>108</v>
      </c>
      <c r="H18" s="13" t="s">
        <v>112</v>
      </c>
      <c r="I18" s="13" t="s">
        <v>59</v>
      </c>
      <c r="J18" s="13" t="s">
        <v>69</v>
      </c>
      <c r="K18" s="13">
        <v>44.383333</v>
      </c>
      <c r="L18" s="13">
        <v>-121.921667</v>
      </c>
      <c r="M18" s="13">
        <v>1421.5</v>
      </c>
      <c r="N18" s="13">
        <v>1962</v>
      </c>
      <c r="O18" s="13">
        <v>2019</v>
      </c>
      <c r="P18" s="13">
        <v>52</v>
      </c>
      <c r="Q18" s="13" t="s">
        <v>113</v>
      </c>
      <c r="R18" s="13">
        <v>0</v>
      </c>
      <c r="S18" s="13">
        <v>12</v>
      </c>
      <c r="T18" s="13">
        <v>43</v>
      </c>
      <c r="U18" s="13">
        <v>0</v>
      </c>
      <c r="V18" s="13">
        <v>0</v>
      </c>
      <c r="W18" s="13">
        <v>5</v>
      </c>
      <c r="X18" s="13">
        <v>4</v>
      </c>
      <c r="Y18" s="13">
        <v>3</v>
      </c>
      <c r="Z18" s="13">
        <v>0</v>
      </c>
      <c r="AA18" s="13">
        <v>25</v>
      </c>
      <c r="AB18" s="13">
        <v>0</v>
      </c>
      <c r="AC18" s="13">
        <v>82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65</v>
      </c>
      <c r="AJ18" s="13">
        <v>0</v>
      </c>
      <c r="AK18" s="13">
        <v>0</v>
      </c>
      <c r="AL18" s="13">
        <v>0</v>
      </c>
      <c r="AM18" s="13">
        <v>0</v>
      </c>
      <c r="AN18" s="13">
        <v>9</v>
      </c>
      <c r="AO18" s="13">
        <v>45</v>
      </c>
      <c r="AP18" s="13">
        <v>0</v>
      </c>
      <c r="AQ18" s="13">
        <v>0</v>
      </c>
      <c r="AR18" s="13">
        <v>4</v>
      </c>
      <c r="AS18" s="13">
        <v>17</v>
      </c>
      <c r="AT18" s="13">
        <v>0</v>
      </c>
      <c r="AU18" s="13">
        <v>6</v>
      </c>
      <c r="AV18" s="13">
        <v>0</v>
      </c>
      <c r="AW18" s="13">
        <v>13</v>
      </c>
      <c r="AX18" s="13">
        <v>0</v>
      </c>
      <c r="AY18" s="13">
        <v>0</v>
      </c>
      <c r="AZ18" s="13">
        <v>0</v>
      </c>
      <c r="BA18" s="13"/>
      <c r="BB18" s="13"/>
      <c r="BC18" s="13"/>
      <c r="BD18" s="12" t="s">
        <v>106</v>
      </c>
      <c r="BE18" s="13">
        <f>CORREL(R17:AZ17,R18:AZ18)</f>
        <v>0.68849965750994635</v>
      </c>
      <c r="BF18" s="13"/>
      <c r="BG18" s="13"/>
      <c r="BH18" s="13"/>
      <c r="BI18" s="13"/>
      <c r="BJ18" s="13"/>
      <c r="BK18" s="13"/>
      <c r="BL18" s="13"/>
      <c r="BM18" s="13"/>
      <c r="BN18" s="13"/>
      <c r="BO18" s="13"/>
    </row>
    <row r="19" spans="1:67" x14ac:dyDescent="0.25">
      <c r="A19" s="5" t="s">
        <v>114</v>
      </c>
      <c r="B19" s="6" t="s">
        <v>67</v>
      </c>
      <c r="C19" s="6" t="s">
        <v>115</v>
      </c>
      <c r="D19" s="6" t="s">
        <v>55</v>
      </c>
      <c r="E19" s="4" t="s">
        <v>56</v>
      </c>
      <c r="F19" s="6" t="s">
        <v>55</v>
      </c>
      <c r="G19" s="6" t="s">
        <v>116</v>
      </c>
      <c r="H19" s="6" t="s">
        <v>94</v>
      </c>
      <c r="I19" s="6" t="s">
        <v>59</v>
      </c>
      <c r="J19" s="6" t="s">
        <v>60</v>
      </c>
      <c r="K19" s="6">
        <v>42.605800000000002</v>
      </c>
      <c r="L19" s="6">
        <v>-122.2966</v>
      </c>
      <c r="M19" s="6">
        <v>1479</v>
      </c>
      <c r="N19" s="6">
        <v>1981</v>
      </c>
      <c r="O19" s="6">
        <v>2017</v>
      </c>
      <c r="P19" s="6">
        <v>33</v>
      </c>
      <c r="Q19" s="6" t="s">
        <v>117</v>
      </c>
      <c r="R19" s="4" t="s">
        <v>71</v>
      </c>
      <c r="S19" s="6">
        <v>22</v>
      </c>
      <c r="T19" s="6">
        <v>0</v>
      </c>
      <c r="U19" s="6">
        <v>0</v>
      </c>
      <c r="V19" s="6">
        <v>0</v>
      </c>
      <c r="W19" s="6">
        <v>13</v>
      </c>
      <c r="X19" s="6">
        <v>1</v>
      </c>
      <c r="Y19" s="6">
        <v>6</v>
      </c>
      <c r="Z19" s="6">
        <v>0</v>
      </c>
      <c r="AA19" s="6">
        <v>12</v>
      </c>
      <c r="AB19" s="6">
        <v>0</v>
      </c>
      <c r="AC19" s="6">
        <v>0</v>
      </c>
      <c r="AD19" s="6">
        <v>38</v>
      </c>
      <c r="AE19" s="6">
        <v>0</v>
      </c>
      <c r="AF19" s="6">
        <v>0</v>
      </c>
      <c r="AG19" s="6">
        <v>1</v>
      </c>
      <c r="AH19" s="6">
        <v>0</v>
      </c>
      <c r="AI19" s="6">
        <v>73</v>
      </c>
      <c r="AJ19" s="6">
        <v>0</v>
      </c>
      <c r="AK19" s="6">
        <v>21</v>
      </c>
      <c r="AL19" s="6">
        <v>0</v>
      </c>
      <c r="AM19" s="6">
        <v>0</v>
      </c>
      <c r="AN19" s="6">
        <v>1</v>
      </c>
      <c r="AO19" s="6">
        <v>82</v>
      </c>
      <c r="AP19" s="6">
        <v>0</v>
      </c>
      <c r="AQ19" s="6">
        <v>1</v>
      </c>
      <c r="AR19" s="6">
        <v>1</v>
      </c>
      <c r="AS19" s="6">
        <v>0</v>
      </c>
      <c r="AT19" s="6">
        <v>6</v>
      </c>
      <c r="AU19" s="4" t="s">
        <v>71</v>
      </c>
      <c r="AV19" s="6">
        <v>0</v>
      </c>
      <c r="AW19" s="6">
        <v>25</v>
      </c>
      <c r="AX19" s="6">
        <v>0</v>
      </c>
      <c r="AY19" s="6">
        <v>17</v>
      </c>
      <c r="AZ19" s="6">
        <v>0</v>
      </c>
      <c r="BA19" s="7"/>
      <c r="BB19" s="7"/>
      <c r="BC19" s="7"/>
      <c r="BD19" s="7"/>
      <c r="BE19" s="7"/>
      <c r="BF19" s="7">
        <f>CORREL(S19:AT19,S17:AT17)</f>
        <v>-6.7788392210852866E-2</v>
      </c>
      <c r="BG19" s="7"/>
      <c r="BH19" s="7"/>
      <c r="BI19" s="7"/>
      <c r="BJ19" s="7"/>
      <c r="BK19" s="7"/>
      <c r="BL19" s="7"/>
      <c r="BM19" s="7"/>
      <c r="BN19" s="7"/>
      <c r="BO19" s="7"/>
    </row>
    <row r="20" spans="1:67" x14ac:dyDescent="0.25">
      <c r="A20" s="14" t="s">
        <v>118</v>
      </c>
      <c r="B20" s="15" t="s">
        <v>67</v>
      </c>
      <c r="C20" s="15" t="s">
        <v>115</v>
      </c>
      <c r="D20" s="15" t="s">
        <v>55</v>
      </c>
      <c r="E20" s="4" t="s">
        <v>56</v>
      </c>
      <c r="F20" s="15" t="s">
        <v>55</v>
      </c>
      <c r="G20" s="15" t="s">
        <v>116</v>
      </c>
      <c r="H20" s="15" t="s">
        <v>119</v>
      </c>
      <c r="I20" s="15" t="s">
        <v>59</v>
      </c>
      <c r="J20" s="15" t="s">
        <v>60</v>
      </c>
      <c r="K20" s="15">
        <v>42.067839999999997</v>
      </c>
      <c r="L20" s="15">
        <v>-122.76418</v>
      </c>
      <c r="M20" s="15">
        <v>2109</v>
      </c>
      <c r="N20" s="15">
        <v>1981</v>
      </c>
      <c r="O20" s="15">
        <v>2017</v>
      </c>
      <c r="P20" s="15">
        <v>34</v>
      </c>
      <c r="Q20" s="15" t="s">
        <v>120</v>
      </c>
      <c r="R20" s="4" t="s">
        <v>71</v>
      </c>
      <c r="S20" s="15">
        <v>0</v>
      </c>
      <c r="T20" s="15">
        <v>9</v>
      </c>
      <c r="U20" s="15">
        <v>0</v>
      </c>
      <c r="V20" s="15">
        <v>0</v>
      </c>
      <c r="W20" s="15">
        <v>10</v>
      </c>
      <c r="X20" s="15">
        <v>8</v>
      </c>
      <c r="Y20" s="15">
        <v>0</v>
      </c>
      <c r="Z20" s="15">
        <v>0</v>
      </c>
      <c r="AA20" s="15">
        <v>3</v>
      </c>
      <c r="AB20" s="15">
        <v>1</v>
      </c>
      <c r="AC20" s="15">
        <v>118</v>
      </c>
      <c r="AD20" s="15">
        <v>0</v>
      </c>
      <c r="AE20" s="15">
        <v>1</v>
      </c>
      <c r="AF20" s="15">
        <v>0</v>
      </c>
      <c r="AG20" s="15">
        <v>0</v>
      </c>
      <c r="AH20" s="15">
        <v>39</v>
      </c>
      <c r="AI20" s="15">
        <v>4</v>
      </c>
      <c r="AJ20" s="15">
        <v>0</v>
      </c>
      <c r="AK20" s="15">
        <v>5</v>
      </c>
      <c r="AL20" s="15">
        <v>0</v>
      </c>
      <c r="AM20" s="15">
        <v>0</v>
      </c>
      <c r="AN20" s="15">
        <v>20</v>
      </c>
      <c r="AO20" s="15">
        <v>82</v>
      </c>
      <c r="AP20" s="15">
        <v>0</v>
      </c>
      <c r="AQ20" s="15">
        <v>3</v>
      </c>
      <c r="AR20" s="15">
        <v>41</v>
      </c>
      <c r="AS20" s="15">
        <v>0</v>
      </c>
      <c r="AT20" s="15">
        <v>9</v>
      </c>
      <c r="AU20" s="15">
        <v>1</v>
      </c>
      <c r="AV20" s="15">
        <v>25</v>
      </c>
      <c r="AW20" s="15">
        <v>17</v>
      </c>
      <c r="AX20" s="15">
        <v>0</v>
      </c>
      <c r="AY20" s="15">
        <v>21</v>
      </c>
      <c r="AZ20" s="15">
        <v>1</v>
      </c>
      <c r="BA20" s="15"/>
      <c r="BB20" s="15"/>
      <c r="BC20" s="15" t="s">
        <v>116</v>
      </c>
      <c r="BD20" s="15"/>
      <c r="BE20" s="14" t="s">
        <v>118</v>
      </c>
      <c r="BF20" s="5" t="s">
        <v>114</v>
      </c>
      <c r="BG20" s="15"/>
      <c r="BH20" s="15"/>
      <c r="BI20" s="15"/>
      <c r="BJ20" s="15"/>
      <c r="BK20" s="15"/>
      <c r="BL20" s="15"/>
      <c r="BM20" s="15"/>
      <c r="BN20" s="15"/>
      <c r="BO20" s="15"/>
    </row>
    <row r="21" spans="1:67" ht="15.75" customHeight="1" x14ac:dyDescent="0.25">
      <c r="A21" s="14"/>
      <c r="B21" s="15"/>
      <c r="C21" s="15"/>
      <c r="D21" s="15"/>
      <c r="E21" s="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4" t="s">
        <v>121</v>
      </c>
      <c r="BE21" s="15">
        <f>CORREL(S20:AZ20,S22:AZ22)</f>
        <v>0.11507236076405976</v>
      </c>
      <c r="BF21" s="7">
        <f>CORREL(S19:AT19,S22:AT22)</f>
        <v>0.89926208876890024</v>
      </c>
      <c r="BG21" s="15"/>
      <c r="BH21" s="15"/>
      <c r="BI21" s="15"/>
      <c r="BJ21" s="15"/>
      <c r="BK21" s="15"/>
      <c r="BL21" s="15"/>
      <c r="BM21" s="15"/>
      <c r="BN21" s="15"/>
      <c r="BO21" s="15"/>
    </row>
    <row r="22" spans="1:67" ht="15.75" customHeight="1" x14ac:dyDescent="0.25">
      <c r="A22" s="14" t="s">
        <v>121</v>
      </c>
      <c r="B22" s="15" t="s">
        <v>53</v>
      </c>
      <c r="C22" s="15" t="s">
        <v>122</v>
      </c>
      <c r="D22" s="15" t="s">
        <v>55</v>
      </c>
      <c r="E22" s="4" t="s">
        <v>56</v>
      </c>
      <c r="F22" s="15" t="s">
        <v>55</v>
      </c>
      <c r="G22" s="15" t="s">
        <v>116</v>
      </c>
      <c r="H22" s="15" t="s">
        <v>103</v>
      </c>
      <c r="I22" s="15" t="s">
        <v>59</v>
      </c>
      <c r="J22" s="15" t="s">
        <v>60</v>
      </c>
      <c r="K22" s="15">
        <v>42.84</v>
      </c>
      <c r="L22" s="15">
        <v>-121.5</v>
      </c>
      <c r="M22" s="15">
        <v>1423</v>
      </c>
      <c r="N22" s="15">
        <v>1966</v>
      </c>
      <c r="O22" s="15">
        <v>2016</v>
      </c>
      <c r="P22" s="15">
        <v>49</v>
      </c>
      <c r="Q22" s="15" t="s">
        <v>65</v>
      </c>
      <c r="R22" s="15">
        <v>10</v>
      </c>
      <c r="S22" s="15">
        <v>38</v>
      </c>
      <c r="T22" s="15">
        <v>1</v>
      </c>
      <c r="U22" s="15">
        <v>0</v>
      </c>
      <c r="V22" s="15">
        <v>3</v>
      </c>
      <c r="W22" s="15">
        <v>2</v>
      </c>
      <c r="X22" s="15">
        <v>21</v>
      </c>
      <c r="Y22" s="15">
        <v>1</v>
      </c>
      <c r="Z22" s="15">
        <v>0</v>
      </c>
      <c r="AA22" s="15">
        <v>19</v>
      </c>
      <c r="AB22" s="15">
        <v>0</v>
      </c>
      <c r="AC22" s="15">
        <v>0</v>
      </c>
      <c r="AD22" s="15">
        <v>23</v>
      </c>
      <c r="AE22" s="15">
        <v>0</v>
      </c>
      <c r="AF22" s="15">
        <v>0</v>
      </c>
      <c r="AG22" s="15">
        <v>1</v>
      </c>
      <c r="AH22" s="15">
        <v>1</v>
      </c>
      <c r="AI22" s="15">
        <v>65</v>
      </c>
      <c r="AJ22" s="15">
        <v>0</v>
      </c>
      <c r="AK22" s="15">
        <v>38</v>
      </c>
      <c r="AL22" s="15">
        <v>0</v>
      </c>
      <c r="AM22" s="15">
        <v>0</v>
      </c>
      <c r="AN22" s="15">
        <v>11</v>
      </c>
      <c r="AO22" s="15">
        <v>56</v>
      </c>
      <c r="AP22" s="15">
        <v>0</v>
      </c>
      <c r="AQ22" s="15">
        <v>4</v>
      </c>
      <c r="AR22" s="15">
        <v>10</v>
      </c>
      <c r="AS22" s="15">
        <v>0</v>
      </c>
      <c r="AT22" s="15">
        <v>0</v>
      </c>
      <c r="AU22" s="15">
        <v>47</v>
      </c>
      <c r="AV22" s="15">
        <v>0</v>
      </c>
      <c r="AW22" s="15">
        <v>20</v>
      </c>
      <c r="AX22" s="15">
        <v>0</v>
      </c>
      <c r="AY22" s="15">
        <v>19</v>
      </c>
      <c r="AZ22" s="15">
        <v>32</v>
      </c>
      <c r="BA22" s="15"/>
      <c r="BB22" s="15"/>
      <c r="BC22" s="15"/>
      <c r="BD22" s="5" t="s">
        <v>114</v>
      </c>
      <c r="BE22" s="7">
        <f>CORREL(R19:AT19,R20:AT20)</f>
        <v>0.25056415743553723</v>
      </c>
      <c r="BF22" s="1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1:67" ht="15.75" customHeight="1" x14ac:dyDescent="0.25">
      <c r="A23" s="16" t="s">
        <v>123</v>
      </c>
      <c r="B23" s="17" t="s">
        <v>53</v>
      </c>
      <c r="C23" s="17" t="s">
        <v>124</v>
      </c>
      <c r="D23" s="17" t="s">
        <v>55</v>
      </c>
      <c r="E23" s="4" t="s">
        <v>56</v>
      </c>
      <c r="F23" s="17" t="s">
        <v>55</v>
      </c>
      <c r="G23" s="17" t="s">
        <v>125</v>
      </c>
      <c r="H23" s="17" t="s">
        <v>126</v>
      </c>
      <c r="I23" s="17" t="s">
        <v>59</v>
      </c>
      <c r="J23" s="17" t="s">
        <v>60</v>
      </c>
      <c r="K23" s="17">
        <v>44.504300000000001</v>
      </c>
      <c r="L23" s="17">
        <v>-123.5509</v>
      </c>
      <c r="M23" s="17">
        <v>1215.0999999999999</v>
      </c>
      <c r="N23" s="17">
        <v>1962</v>
      </c>
      <c r="O23" s="17">
        <v>2017</v>
      </c>
      <c r="P23" s="17">
        <v>53</v>
      </c>
      <c r="Q23" s="17" t="s">
        <v>61</v>
      </c>
      <c r="R23" s="17">
        <v>21</v>
      </c>
      <c r="S23" s="17">
        <v>13</v>
      </c>
      <c r="T23" s="17">
        <v>78</v>
      </c>
      <c r="U23" s="17">
        <v>0</v>
      </c>
      <c r="V23" s="17">
        <v>0</v>
      </c>
      <c r="W23" s="17">
        <v>131</v>
      </c>
      <c r="X23" s="17">
        <v>2</v>
      </c>
      <c r="Y23" s="17">
        <v>43</v>
      </c>
      <c r="Z23" s="17">
        <v>25</v>
      </c>
      <c r="AA23" s="17">
        <v>26</v>
      </c>
      <c r="AB23" s="17">
        <v>0</v>
      </c>
      <c r="AC23" s="17">
        <v>98</v>
      </c>
      <c r="AD23" s="17">
        <v>1</v>
      </c>
      <c r="AE23" s="17">
        <v>15</v>
      </c>
      <c r="AF23" s="17">
        <v>0</v>
      </c>
      <c r="AG23" s="17">
        <v>133</v>
      </c>
      <c r="AH23" s="17">
        <v>0</v>
      </c>
      <c r="AI23" s="17">
        <v>46</v>
      </c>
      <c r="AJ23" s="17">
        <v>0</v>
      </c>
      <c r="AK23" s="17">
        <v>65</v>
      </c>
      <c r="AL23" s="17">
        <v>21</v>
      </c>
      <c r="AM23" s="17">
        <v>75</v>
      </c>
      <c r="AN23" s="17">
        <v>1</v>
      </c>
      <c r="AO23" s="17">
        <v>88</v>
      </c>
      <c r="AP23" s="17">
        <v>0</v>
      </c>
      <c r="AQ23" s="17">
        <v>0</v>
      </c>
      <c r="AR23" s="17">
        <v>15</v>
      </c>
      <c r="AS23" s="17">
        <v>66</v>
      </c>
      <c r="AT23" s="17">
        <v>0</v>
      </c>
      <c r="AU23" s="17">
        <v>77</v>
      </c>
      <c r="AV23" s="17">
        <v>0</v>
      </c>
      <c r="AW23" s="17">
        <v>41</v>
      </c>
      <c r="AX23" s="17">
        <v>0</v>
      </c>
      <c r="AY23" s="17">
        <v>38</v>
      </c>
      <c r="AZ23" s="17">
        <v>0</v>
      </c>
      <c r="BA23" s="17"/>
      <c r="BB23" s="17"/>
      <c r="BC23" s="17"/>
      <c r="BD23" s="16"/>
      <c r="BE23" s="16" t="s">
        <v>123</v>
      </c>
      <c r="BF23" s="16" t="s">
        <v>127</v>
      </c>
      <c r="BG23" s="16" t="s">
        <v>128</v>
      </c>
      <c r="BH23" s="16" t="s">
        <v>129</v>
      </c>
      <c r="BI23" s="16" t="s">
        <v>130</v>
      </c>
      <c r="BJ23" s="16" t="s">
        <v>131</v>
      </c>
      <c r="BK23" s="17"/>
      <c r="BL23" s="17"/>
      <c r="BM23" s="17"/>
      <c r="BN23" s="17"/>
      <c r="BO23" s="17"/>
    </row>
    <row r="24" spans="1:67" ht="15.75" customHeight="1" x14ac:dyDescent="0.25">
      <c r="A24" s="16" t="s">
        <v>127</v>
      </c>
      <c r="B24" s="17" t="s">
        <v>53</v>
      </c>
      <c r="C24" s="17" t="s">
        <v>124</v>
      </c>
      <c r="D24" s="17" t="s">
        <v>55</v>
      </c>
      <c r="E24" s="4" t="s">
        <v>56</v>
      </c>
      <c r="F24" s="17" t="s">
        <v>55</v>
      </c>
      <c r="G24" s="17" t="s">
        <v>125</v>
      </c>
      <c r="H24" s="17" t="s">
        <v>64</v>
      </c>
      <c r="I24" s="17" t="s">
        <v>59</v>
      </c>
      <c r="J24" s="17" t="s">
        <v>60</v>
      </c>
      <c r="K24" s="17">
        <v>44.376330000000003</v>
      </c>
      <c r="L24" s="17">
        <v>-122.1086</v>
      </c>
      <c r="M24" s="17">
        <v>1577.1</v>
      </c>
      <c r="N24" s="17">
        <v>1962</v>
      </c>
      <c r="O24" s="17">
        <v>2019</v>
      </c>
      <c r="P24" s="17">
        <v>53</v>
      </c>
      <c r="Q24" s="17" t="s">
        <v>61</v>
      </c>
      <c r="R24" s="17">
        <v>20</v>
      </c>
      <c r="S24" s="17">
        <v>6</v>
      </c>
      <c r="T24" s="17">
        <v>43</v>
      </c>
      <c r="U24" s="17">
        <v>0</v>
      </c>
      <c r="V24" s="17">
        <v>0</v>
      </c>
      <c r="W24" s="17">
        <v>60</v>
      </c>
      <c r="X24" s="17">
        <v>2</v>
      </c>
      <c r="Y24" s="17">
        <v>5</v>
      </c>
      <c r="Z24" s="17">
        <v>4</v>
      </c>
      <c r="AA24" s="17">
        <v>0</v>
      </c>
      <c r="AB24" s="17">
        <v>0</v>
      </c>
      <c r="AC24" s="17">
        <v>22</v>
      </c>
      <c r="AD24" s="17">
        <v>14</v>
      </c>
      <c r="AE24" s="17">
        <v>0</v>
      </c>
      <c r="AF24" s="17">
        <v>0</v>
      </c>
      <c r="AG24" s="17">
        <v>74</v>
      </c>
      <c r="AH24" s="17">
        <v>0</v>
      </c>
      <c r="AI24" s="17">
        <v>13</v>
      </c>
      <c r="AJ24" s="17">
        <v>0</v>
      </c>
      <c r="AK24" s="17">
        <v>3</v>
      </c>
      <c r="AL24" s="17">
        <v>1</v>
      </c>
      <c r="AM24" s="17">
        <v>0</v>
      </c>
      <c r="AN24" s="17">
        <v>2</v>
      </c>
      <c r="AO24" s="17">
        <v>23</v>
      </c>
      <c r="AP24" s="17">
        <v>0</v>
      </c>
      <c r="AQ24" s="17">
        <v>3</v>
      </c>
      <c r="AR24" s="17">
        <v>4</v>
      </c>
      <c r="AS24" s="17">
        <v>9</v>
      </c>
      <c r="AT24" s="17">
        <v>1</v>
      </c>
      <c r="AU24" s="17">
        <v>28</v>
      </c>
      <c r="AV24" s="17">
        <v>0</v>
      </c>
      <c r="AW24" s="17">
        <v>31</v>
      </c>
      <c r="AX24" s="17">
        <v>0</v>
      </c>
      <c r="AY24" s="17">
        <v>2</v>
      </c>
      <c r="AZ24" s="17">
        <v>1</v>
      </c>
      <c r="BA24" s="17"/>
      <c r="BB24" s="17"/>
      <c r="BC24" s="17"/>
      <c r="BD24" s="16" t="s">
        <v>127</v>
      </c>
      <c r="BE24" s="17">
        <f>CORREL(R23:AZ23,R24:AZ24)</f>
        <v>0.80803489454700073</v>
      </c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customHeight="1" x14ac:dyDescent="0.25">
      <c r="A25" s="5" t="s">
        <v>132</v>
      </c>
      <c r="B25" s="6" t="s">
        <v>53</v>
      </c>
      <c r="C25" s="6" t="s">
        <v>124</v>
      </c>
      <c r="D25" s="6" t="s">
        <v>55</v>
      </c>
      <c r="E25" s="4" t="s">
        <v>56</v>
      </c>
      <c r="F25" s="6" t="s">
        <v>55</v>
      </c>
      <c r="G25" s="6" t="s">
        <v>125</v>
      </c>
      <c r="H25" s="6" t="s">
        <v>133</v>
      </c>
      <c r="I25" s="6" t="s">
        <v>59</v>
      </c>
      <c r="J25" s="6" t="s">
        <v>69</v>
      </c>
      <c r="K25" s="6">
        <v>45.119799999999998</v>
      </c>
      <c r="L25" s="6">
        <v>-121.6661</v>
      </c>
      <c r="M25" s="6">
        <v>1411.9</v>
      </c>
      <c r="N25" s="6">
        <v>1962</v>
      </c>
      <c r="O25" s="6">
        <v>2003</v>
      </c>
      <c r="P25" s="6">
        <v>42</v>
      </c>
      <c r="Q25" s="6" t="s">
        <v>77</v>
      </c>
      <c r="R25" s="6">
        <v>5</v>
      </c>
      <c r="S25" s="6">
        <v>11</v>
      </c>
      <c r="T25" s="6">
        <v>14</v>
      </c>
      <c r="U25" s="6">
        <v>0</v>
      </c>
      <c r="V25" s="6">
        <v>0</v>
      </c>
      <c r="W25" s="6">
        <v>27</v>
      </c>
      <c r="X25" s="6">
        <v>4</v>
      </c>
      <c r="Y25" s="6">
        <v>1</v>
      </c>
      <c r="Z25" s="6">
        <v>0</v>
      </c>
      <c r="AA25" s="6">
        <v>0</v>
      </c>
      <c r="AB25" s="6">
        <v>3</v>
      </c>
      <c r="AC25" s="6">
        <v>0</v>
      </c>
      <c r="AD25" s="6">
        <v>3</v>
      </c>
      <c r="AE25" s="6">
        <v>0</v>
      </c>
      <c r="AF25" s="6">
        <v>0</v>
      </c>
      <c r="AG25" s="6">
        <v>60</v>
      </c>
      <c r="AH25" s="6">
        <v>0</v>
      </c>
      <c r="AI25" s="6">
        <v>20</v>
      </c>
      <c r="AJ25" s="6">
        <v>0</v>
      </c>
      <c r="AK25" s="6">
        <v>11</v>
      </c>
      <c r="AL25" s="6">
        <v>2</v>
      </c>
      <c r="AM25" s="6">
        <v>0</v>
      </c>
      <c r="AN25" s="6">
        <v>0</v>
      </c>
      <c r="AO25" s="6">
        <v>0</v>
      </c>
      <c r="AP25" s="4" t="s">
        <v>71</v>
      </c>
      <c r="AQ25" s="4" t="s">
        <v>71</v>
      </c>
      <c r="AR25" s="4" t="s">
        <v>71</v>
      </c>
      <c r="AS25" s="4" t="s">
        <v>71</v>
      </c>
      <c r="AT25" s="4" t="s">
        <v>71</v>
      </c>
      <c r="AU25" s="4" t="s">
        <v>71</v>
      </c>
      <c r="AV25" s="4" t="s">
        <v>71</v>
      </c>
      <c r="AW25" s="4" t="s">
        <v>71</v>
      </c>
      <c r="AX25" s="4" t="s">
        <v>71</v>
      </c>
      <c r="AY25" s="4" t="s">
        <v>71</v>
      </c>
      <c r="AZ25" s="4" t="s">
        <v>71</v>
      </c>
      <c r="BA25" s="7"/>
      <c r="BB25" s="7"/>
      <c r="BC25" s="7"/>
      <c r="BD25" s="5" t="s">
        <v>132</v>
      </c>
      <c r="BE25" s="7">
        <f>CORREL($R$25:$AO$25,$R$23:$AO$23)</f>
        <v>0.6546503092119903</v>
      </c>
      <c r="BF25" s="7">
        <f>CORREL($R$25:$AO$25,$R$24:$AO$24)</f>
        <v>0.84249181768675008</v>
      </c>
      <c r="BG25" s="7">
        <f>CORREL($R$25:$AO$25,$R$26:$AO$26)</f>
        <v>0.73135360102132907</v>
      </c>
      <c r="BH25" s="7">
        <f>CORREL($R$25:$AO$25,$R$27:$AO$27)</f>
        <v>0.51396839806710282</v>
      </c>
      <c r="BI25" s="7">
        <f>CORREL($R$25:$AO$25,$R$28:$AO$28)</f>
        <v>0.29224172354376349</v>
      </c>
      <c r="BJ25" s="7">
        <f>CORREL($R$25:$AO$25,$R$29:$AO$29)</f>
        <v>0.28323882178854953</v>
      </c>
      <c r="BK25" s="7"/>
      <c r="BL25" s="7"/>
      <c r="BM25" s="7"/>
      <c r="BN25" s="7"/>
      <c r="BO25" s="7"/>
    </row>
    <row r="26" spans="1:67" ht="15.75" customHeight="1" x14ac:dyDescent="0.25">
      <c r="A26" s="16" t="s">
        <v>128</v>
      </c>
      <c r="B26" s="17" t="s">
        <v>53</v>
      </c>
      <c r="C26" s="17" t="s">
        <v>124</v>
      </c>
      <c r="D26" s="17" t="s">
        <v>55</v>
      </c>
      <c r="E26" s="4" t="s">
        <v>56</v>
      </c>
      <c r="F26" s="17" t="s">
        <v>55</v>
      </c>
      <c r="G26" s="17" t="s">
        <v>125</v>
      </c>
      <c r="H26" s="17" t="s">
        <v>134</v>
      </c>
      <c r="I26" s="17" t="s">
        <v>59</v>
      </c>
      <c r="J26" s="17" t="s">
        <v>69</v>
      </c>
      <c r="K26" s="17">
        <v>45.9</v>
      </c>
      <c r="L26" s="17">
        <v>-122.1</v>
      </c>
      <c r="M26" s="17">
        <v>682.6</v>
      </c>
      <c r="N26" s="17">
        <v>1967</v>
      </c>
      <c r="O26" s="17">
        <v>2019</v>
      </c>
      <c r="P26" s="17">
        <v>47</v>
      </c>
      <c r="Q26" s="17" t="s">
        <v>135</v>
      </c>
      <c r="R26" s="17">
        <v>6</v>
      </c>
      <c r="S26" s="17">
        <v>2</v>
      </c>
      <c r="T26" s="17">
        <v>51</v>
      </c>
      <c r="U26" s="17">
        <v>0</v>
      </c>
      <c r="V26" s="17">
        <v>0</v>
      </c>
      <c r="W26" s="17">
        <v>82</v>
      </c>
      <c r="X26" s="17">
        <v>5</v>
      </c>
      <c r="Y26" s="17">
        <v>13</v>
      </c>
      <c r="Z26" s="17">
        <v>4</v>
      </c>
      <c r="AA26" s="17">
        <v>0</v>
      </c>
      <c r="AB26" s="17">
        <v>0</v>
      </c>
      <c r="AC26" s="17">
        <v>54</v>
      </c>
      <c r="AD26" s="17">
        <v>0</v>
      </c>
      <c r="AE26" s="17">
        <v>9</v>
      </c>
      <c r="AF26" s="17">
        <v>0</v>
      </c>
      <c r="AG26" s="17">
        <v>85</v>
      </c>
      <c r="AH26" s="17">
        <v>0</v>
      </c>
      <c r="AI26" s="4" t="s">
        <v>71</v>
      </c>
      <c r="AJ26" s="17">
        <v>0</v>
      </c>
      <c r="AK26" s="17">
        <v>3</v>
      </c>
      <c r="AL26" s="17">
        <v>16</v>
      </c>
      <c r="AM26" s="17">
        <v>0</v>
      </c>
      <c r="AN26" s="17">
        <v>30</v>
      </c>
      <c r="AO26" s="17">
        <v>38</v>
      </c>
      <c r="AP26" s="17">
        <v>4</v>
      </c>
      <c r="AQ26" s="17">
        <v>5</v>
      </c>
      <c r="AR26" s="17">
        <v>13</v>
      </c>
      <c r="AS26" s="17">
        <v>54</v>
      </c>
      <c r="AT26" s="17">
        <v>0</v>
      </c>
      <c r="AU26" s="17">
        <v>58</v>
      </c>
      <c r="AV26" s="17">
        <v>0</v>
      </c>
      <c r="AW26" s="17">
        <v>40</v>
      </c>
      <c r="AX26" s="17">
        <v>0</v>
      </c>
      <c r="AY26" s="17">
        <v>12</v>
      </c>
      <c r="AZ26" s="17">
        <v>0</v>
      </c>
      <c r="BA26" s="17"/>
      <c r="BB26" s="17"/>
      <c r="BC26" s="17"/>
      <c r="BD26" s="16" t="s">
        <v>128</v>
      </c>
      <c r="BE26" s="17">
        <f>CORREL(R23:AZ23,R26:AZ26)</f>
        <v>0.8546568740192112</v>
      </c>
      <c r="BF26" s="17">
        <f t="shared" ref="BF26:BF29" si="0">CORREL($R$24:$AZ$24,R26:AZ26)</f>
        <v>0.87912335939559072</v>
      </c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customHeight="1" x14ac:dyDescent="0.25">
      <c r="A27" s="16" t="s">
        <v>129</v>
      </c>
      <c r="B27" s="17" t="s">
        <v>53</v>
      </c>
      <c r="C27" s="17" t="s">
        <v>124</v>
      </c>
      <c r="D27" s="17" t="s">
        <v>55</v>
      </c>
      <c r="E27" s="4" t="s">
        <v>56</v>
      </c>
      <c r="F27" s="17" t="s">
        <v>55</v>
      </c>
      <c r="G27" s="17" t="s">
        <v>125</v>
      </c>
      <c r="H27" s="17" t="s">
        <v>136</v>
      </c>
      <c r="I27" s="17" t="s">
        <v>59</v>
      </c>
      <c r="J27" s="17" t="s">
        <v>69</v>
      </c>
      <c r="K27" s="17">
        <v>46.093170000000001</v>
      </c>
      <c r="L27" s="17">
        <v>-121.64952</v>
      </c>
      <c r="M27" s="17">
        <v>1433.8</v>
      </c>
      <c r="N27" s="17">
        <v>1962</v>
      </c>
      <c r="O27" s="17">
        <v>2017</v>
      </c>
      <c r="P27" s="17">
        <v>53</v>
      </c>
      <c r="Q27" s="17" t="s">
        <v>74</v>
      </c>
      <c r="R27" s="17">
        <v>15</v>
      </c>
      <c r="S27" s="17">
        <v>0</v>
      </c>
      <c r="T27" s="17">
        <v>43</v>
      </c>
      <c r="U27" s="17">
        <v>0</v>
      </c>
      <c r="V27" s="17">
        <v>0</v>
      </c>
      <c r="W27" s="17">
        <v>21</v>
      </c>
      <c r="X27" s="17">
        <v>12</v>
      </c>
      <c r="Y27" s="17">
        <v>0</v>
      </c>
      <c r="Z27" s="17">
        <v>11</v>
      </c>
      <c r="AA27" s="17">
        <v>0</v>
      </c>
      <c r="AB27" s="17">
        <v>5</v>
      </c>
      <c r="AC27" s="17">
        <v>9</v>
      </c>
      <c r="AD27" s="17">
        <v>0</v>
      </c>
      <c r="AE27" s="17">
        <v>67</v>
      </c>
      <c r="AF27" s="17">
        <v>0</v>
      </c>
      <c r="AG27" s="17">
        <v>49</v>
      </c>
      <c r="AH27" s="17">
        <v>0</v>
      </c>
      <c r="AI27" s="17">
        <v>40</v>
      </c>
      <c r="AJ27" s="17">
        <v>0</v>
      </c>
      <c r="AK27" s="17">
        <v>1</v>
      </c>
      <c r="AL27" s="17">
        <v>10</v>
      </c>
      <c r="AM27" s="17">
        <v>0</v>
      </c>
      <c r="AN27" s="17">
        <v>25</v>
      </c>
      <c r="AO27" s="17">
        <v>7</v>
      </c>
      <c r="AP27" s="17">
        <v>6</v>
      </c>
      <c r="AQ27" s="17">
        <v>4</v>
      </c>
      <c r="AR27" s="17">
        <v>1</v>
      </c>
      <c r="AS27" s="17">
        <v>22</v>
      </c>
      <c r="AT27" s="17">
        <v>0</v>
      </c>
      <c r="AU27" s="17">
        <v>28</v>
      </c>
      <c r="AV27" s="17">
        <v>0</v>
      </c>
      <c r="AW27" s="17">
        <v>13</v>
      </c>
      <c r="AX27" s="17">
        <v>0</v>
      </c>
      <c r="AY27" s="17">
        <v>6</v>
      </c>
      <c r="AZ27" s="17">
        <v>1</v>
      </c>
      <c r="BA27" s="17"/>
      <c r="BB27" s="17"/>
      <c r="BC27" s="17"/>
      <c r="BD27" s="16" t="s">
        <v>129</v>
      </c>
      <c r="BE27" s="17">
        <f>CORREL(R23:AZ23,R27:AZ27)</f>
        <v>0.43681668957749353</v>
      </c>
      <c r="BF27" s="17">
        <f t="shared" si="0"/>
        <v>0.52980909344110716</v>
      </c>
      <c r="BG27" s="17">
        <f t="shared" ref="BG27:BG29" si="1">CORREL($R$26:$AZ$26,R27:AZ27)</f>
        <v>0.60130290596033342</v>
      </c>
      <c r="BH27" s="17"/>
      <c r="BI27" s="17"/>
      <c r="BJ27" s="17"/>
      <c r="BK27" s="17"/>
      <c r="BL27" s="17"/>
      <c r="BM27" s="17"/>
      <c r="BN27" s="17"/>
      <c r="BO27" s="17"/>
    </row>
    <row r="28" spans="1:67" ht="15.75" customHeight="1" x14ac:dyDescent="0.25">
      <c r="A28" s="16" t="s">
        <v>130</v>
      </c>
      <c r="B28" s="17" t="s">
        <v>53</v>
      </c>
      <c r="C28" s="17" t="s">
        <v>124</v>
      </c>
      <c r="D28" s="17" t="s">
        <v>55</v>
      </c>
      <c r="E28" s="4" t="s">
        <v>56</v>
      </c>
      <c r="F28" s="17" t="s">
        <v>55</v>
      </c>
      <c r="G28" s="17" t="s">
        <v>125</v>
      </c>
      <c r="H28" s="17" t="s">
        <v>81</v>
      </c>
      <c r="I28" s="17" t="s">
        <v>59</v>
      </c>
      <c r="J28" s="17" t="s">
        <v>69</v>
      </c>
      <c r="K28" s="17">
        <v>47.199800000000003</v>
      </c>
      <c r="L28" s="17">
        <v>-121.349</v>
      </c>
      <c r="M28" s="17">
        <v>939.4</v>
      </c>
      <c r="N28" s="17">
        <v>1961</v>
      </c>
      <c r="O28" s="17">
        <v>2019</v>
      </c>
      <c r="P28" s="17">
        <v>54</v>
      </c>
      <c r="Q28" s="17" t="s">
        <v>61</v>
      </c>
      <c r="R28" s="17">
        <v>16</v>
      </c>
      <c r="S28" s="17">
        <v>0</v>
      </c>
      <c r="T28" s="17">
        <v>47</v>
      </c>
      <c r="U28" s="17">
        <v>0</v>
      </c>
      <c r="V28" s="17">
        <v>0</v>
      </c>
      <c r="W28" s="17">
        <v>22</v>
      </c>
      <c r="X28" s="17">
        <v>7</v>
      </c>
      <c r="Y28" s="17">
        <v>0</v>
      </c>
      <c r="Z28" s="17">
        <v>0</v>
      </c>
      <c r="AA28" s="17">
        <v>0</v>
      </c>
      <c r="AB28" s="17">
        <v>20</v>
      </c>
      <c r="AC28" s="17">
        <v>13</v>
      </c>
      <c r="AD28" s="17">
        <v>1</v>
      </c>
      <c r="AE28" s="17">
        <v>40</v>
      </c>
      <c r="AF28" s="17">
        <v>0</v>
      </c>
      <c r="AG28" s="17">
        <v>20</v>
      </c>
      <c r="AH28" s="17">
        <v>2</v>
      </c>
      <c r="AI28" s="17">
        <v>32</v>
      </c>
      <c r="AJ28" s="17">
        <v>0</v>
      </c>
      <c r="AK28" s="17">
        <v>2</v>
      </c>
      <c r="AL28" s="17">
        <v>42</v>
      </c>
      <c r="AM28" s="17">
        <v>0</v>
      </c>
      <c r="AN28" s="17">
        <v>24</v>
      </c>
      <c r="AO28" s="17">
        <v>9</v>
      </c>
      <c r="AP28" s="17">
        <v>0</v>
      </c>
      <c r="AQ28" s="17">
        <v>2</v>
      </c>
      <c r="AR28" s="17">
        <v>0</v>
      </c>
      <c r="AS28" s="17">
        <v>21</v>
      </c>
      <c r="AT28" s="17">
        <v>0</v>
      </c>
      <c r="AU28" s="17">
        <v>23</v>
      </c>
      <c r="AV28" s="17">
        <v>0</v>
      </c>
      <c r="AW28" s="17">
        <v>26</v>
      </c>
      <c r="AX28" s="17">
        <v>0</v>
      </c>
      <c r="AY28" s="17">
        <v>11</v>
      </c>
      <c r="AZ28" s="17">
        <v>0</v>
      </c>
      <c r="BA28" s="17"/>
      <c r="BB28" s="17"/>
      <c r="BC28" s="17"/>
      <c r="BD28" s="16" t="s">
        <v>130</v>
      </c>
      <c r="BE28" s="17">
        <f>CORREL(R23:AZ23,R28:AZ28)</f>
        <v>0.38605263350503416</v>
      </c>
      <c r="BF28" s="17">
        <f t="shared" si="0"/>
        <v>0.45100238785549684</v>
      </c>
      <c r="BG28" s="17">
        <f t="shared" si="1"/>
        <v>0.57532796157003174</v>
      </c>
      <c r="BH28" s="17">
        <f t="shared" ref="BH28:BH29" si="2">CORREL($R$27:$AZ$27,R28:AZ28)</f>
        <v>0.80042642956597021</v>
      </c>
      <c r="BI28" s="17"/>
      <c r="BJ28" s="17"/>
      <c r="BK28" s="17"/>
      <c r="BL28" s="17"/>
      <c r="BM28" s="17"/>
      <c r="BN28" s="17"/>
      <c r="BO28" s="17"/>
    </row>
    <row r="29" spans="1:67" ht="15.75" customHeight="1" x14ac:dyDescent="0.25">
      <c r="A29" s="16" t="s">
        <v>131</v>
      </c>
      <c r="B29" s="17" t="s">
        <v>53</v>
      </c>
      <c r="C29" s="17" t="s">
        <v>124</v>
      </c>
      <c r="D29" s="17" t="s">
        <v>55</v>
      </c>
      <c r="E29" s="4" t="s">
        <v>56</v>
      </c>
      <c r="F29" s="17" t="s">
        <v>55</v>
      </c>
      <c r="G29" s="17" t="s">
        <v>125</v>
      </c>
      <c r="H29" s="17" t="s">
        <v>90</v>
      </c>
      <c r="I29" s="17" t="s">
        <v>59</v>
      </c>
      <c r="J29" s="17" t="s">
        <v>69</v>
      </c>
      <c r="K29" s="17">
        <v>47.4405</v>
      </c>
      <c r="L29" s="17">
        <v>-121.4149</v>
      </c>
      <c r="M29" s="17">
        <v>962.6</v>
      </c>
      <c r="N29" s="17">
        <v>1961</v>
      </c>
      <c r="O29" s="17">
        <v>2019</v>
      </c>
      <c r="P29" s="17">
        <v>54</v>
      </c>
      <c r="Q29" s="17" t="s">
        <v>61</v>
      </c>
      <c r="R29" s="17">
        <v>53</v>
      </c>
      <c r="S29" s="17">
        <v>0</v>
      </c>
      <c r="T29" s="17">
        <v>163</v>
      </c>
      <c r="U29" s="17">
        <v>4</v>
      </c>
      <c r="V29" s="17">
        <v>0</v>
      </c>
      <c r="W29" s="17">
        <v>332</v>
      </c>
      <c r="X29" s="17">
        <v>0</v>
      </c>
      <c r="Y29" s="17">
        <v>57</v>
      </c>
      <c r="Z29" s="17">
        <v>12</v>
      </c>
      <c r="AA29" s="17">
        <v>0</v>
      </c>
      <c r="AB29" s="17">
        <v>25</v>
      </c>
      <c r="AC29" s="17">
        <v>120</v>
      </c>
      <c r="AD29" s="17">
        <v>7</v>
      </c>
      <c r="AE29" s="17">
        <v>195</v>
      </c>
      <c r="AF29" s="17">
        <v>0</v>
      </c>
      <c r="AG29" s="17">
        <v>51</v>
      </c>
      <c r="AH29" s="17">
        <v>26</v>
      </c>
      <c r="AI29" s="17">
        <v>60</v>
      </c>
      <c r="AJ29" s="17">
        <v>0</v>
      </c>
      <c r="AK29" s="17">
        <v>0</v>
      </c>
      <c r="AL29" s="17">
        <v>113</v>
      </c>
      <c r="AM29" s="17">
        <v>2</v>
      </c>
      <c r="AN29" s="17">
        <v>83</v>
      </c>
      <c r="AO29" s="17">
        <v>55</v>
      </c>
      <c r="AP29" s="17">
        <v>3</v>
      </c>
      <c r="AQ29" s="17">
        <v>4</v>
      </c>
      <c r="AR29" s="17">
        <v>0</v>
      </c>
      <c r="AS29" s="17">
        <v>72</v>
      </c>
      <c r="AT29" s="17">
        <v>0</v>
      </c>
      <c r="AU29" s="17">
        <v>72</v>
      </c>
      <c r="AV29" s="17">
        <v>0</v>
      </c>
      <c r="AW29" s="17">
        <v>19</v>
      </c>
      <c r="AX29" s="17">
        <v>0</v>
      </c>
      <c r="AY29" s="17">
        <v>47</v>
      </c>
      <c r="AZ29" s="17">
        <v>0</v>
      </c>
      <c r="BA29" s="17"/>
      <c r="BB29" s="17"/>
      <c r="BC29" s="17"/>
      <c r="BD29" s="16" t="s">
        <v>131</v>
      </c>
      <c r="BE29" s="17">
        <f>CORREL(R23:AZ23,R29:AZ29)</f>
        <v>0.57792062809422928</v>
      </c>
      <c r="BF29" s="17">
        <f t="shared" si="0"/>
        <v>0.56167542231708234</v>
      </c>
      <c r="BG29" s="17">
        <f t="shared" si="1"/>
        <v>0.66372174614528634</v>
      </c>
      <c r="BH29" s="17">
        <f t="shared" si="2"/>
        <v>0.61123674240620363</v>
      </c>
      <c r="BI29" s="17">
        <f>CORREL($R$28:$AZ$28,R29:AZ29)</f>
        <v>0.68752420346632837</v>
      </c>
      <c r="BJ29" s="17"/>
      <c r="BK29" s="17"/>
      <c r="BL29" s="17"/>
      <c r="BM29" s="17"/>
      <c r="BN29" s="17"/>
      <c r="BO29" s="17"/>
    </row>
    <row r="30" spans="1:67" ht="15.75" customHeight="1" x14ac:dyDescent="0.25">
      <c r="A30" s="18" t="s">
        <v>137</v>
      </c>
      <c r="B30" s="19" t="s">
        <v>67</v>
      </c>
      <c r="C30" s="4" t="s">
        <v>138</v>
      </c>
      <c r="D30" s="19" t="s">
        <v>139</v>
      </c>
      <c r="E30" s="4" t="s">
        <v>56</v>
      </c>
      <c r="F30" s="19" t="s">
        <v>139</v>
      </c>
      <c r="G30" s="19" t="s">
        <v>140</v>
      </c>
      <c r="H30" s="4" t="s">
        <v>97</v>
      </c>
      <c r="I30" s="19" t="s">
        <v>59</v>
      </c>
      <c r="J30" s="19" t="s">
        <v>60</v>
      </c>
      <c r="K30" s="19">
        <v>42.107109999999999</v>
      </c>
      <c r="L30" s="19">
        <v>-122.69266</v>
      </c>
      <c r="M30" s="19">
        <v>1400</v>
      </c>
      <c r="N30" s="19">
        <v>1981</v>
      </c>
      <c r="O30" s="19">
        <v>2017</v>
      </c>
      <c r="P30" s="19">
        <v>34</v>
      </c>
      <c r="Q30" s="19" t="s">
        <v>141</v>
      </c>
      <c r="R30" s="4" t="s">
        <v>71</v>
      </c>
      <c r="S30" s="19">
        <v>0</v>
      </c>
      <c r="T30" s="19">
        <v>22</v>
      </c>
      <c r="U30" s="19">
        <v>0</v>
      </c>
      <c r="V30" s="19">
        <v>0</v>
      </c>
      <c r="W30" s="19">
        <v>0</v>
      </c>
      <c r="X30" s="19">
        <v>0</v>
      </c>
      <c r="Y30" s="19">
        <v>40</v>
      </c>
      <c r="Z30" s="19">
        <v>1</v>
      </c>
      <c r="AA30" s="19">
        <v>1</v>
      </c>
      <c r="AB30" s="19">
        <v>2</v>
      </c>
      <c r="AC30" s="19">
        <v>0</v>
      </c>
      <c r="AD30" s="19">
        <v>0</v>
      </c>
      <c r="AE30" s="19">
        <v>0</v>
      </c>
      <c r="AF30" s="19">
        <v>0</v>
      </c>
      <c r="AG30" s="19">
        <v>11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20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</row>
    <row r="31" spans="1:67" ht="15.75" customHeight="1" x14ac:dyDescent="0.25">
      <c r="A31" s="20" t="s">
        <v>142</v>
      </c>
      <c r="B31" s="21" t="s">
        <v>53</v>
      </c>
      <c r="C31" s="21" t="s">
        <v>143</v>
      </c>
      <c r="D31" s="21" t="s">
        <v>139</v>
      </c>
      <c r="E31" s="4" t="s">
        <v>56</v>
      </c>
      <c r="F31" s="21" t="s">
        <v>139</v>
      </c>
      <c r="G31" s="21" t="s">
        <v>144</v>
      </c>
      <c r="H31" s="21" t="s">
        <v>103</v>
      </c>
      <c r="I31" s="21" t="s">
        <v>59</v>
      </c>
      <c r="J31" s="21" t="s">
        <v>60</v>
      </c>
      <c r="K31" s="21">
        <v>42.8</v>
      </c>
      <c r="L31" s="21">
        <v>-121.5</v>
      </c>
      <c r="M31" s="21">
        <v>1423</v>
      </c>
      <c r="N31" s="21">
        <v>1966</v>
      </c>
      <c r="O31" s="21">
        <v>2016</v>
      </c>
      <c r="P31" s="21">
        <v>49</v>
      </c>
      <c r="Q31" s="21" t="s">
        <v>65</v>
      </c>
      <c r="R31" s="21">
        <v>23</v>
      </c>
      <c r="S31" s="21">
        <v>42</v>
      </c>
      <c r="T31" s="21">
        <v>12</v>
      </c>
      <c r="U31" s="21">
        <v>11</v>
      </c>
      <c r="V31" s="21">
        <v>24</v>
      </c>
      <c r="W31" s="21">
        <v>27</v>
      </c>
      <c r="X31" s="21">
        <v>7</v>
      </c>
      <c r="Y31" s="21">
        <v>18</v>
      </c>
      <c r="Z31" s="21">
        <v>0</v>
      </c>
      <c r="AA31" s="21">
        <v>2</v>
      </c>
      <c r="AB31" s="21">
        <v>0</v>
      </c>
      <c r="AC31" s="21">
        <v>8</v>
      </c>
      <c r="AD31" s="21">
        <v>0</v>
      </c>
      <c r="AE31" s="21">
        <v>0</v>
      </c>
      <c r="AF31" s="21">
        <v>0</v>
      </c>
      <c r="AG31" s="21">
        <v>7</v>
      </c>
      <c r="AH31" s="21">
        <v>0</v>
      </c>
      <c r="AI31" s="21">
        <v>4</v>
      </c>
      <c r="AJ31" s="21">
        <v>0</v>
      </c>
      <c r="AK31" s="21">
        <v>14</v>
      </c>
      <c r="AL31" s="21">
        <v>0</v>
      </c>
      <c r="AM31" s="21">
        <v>0</v>
      </c>
      <c r="AN31" s="21">
        <v>0</v>
      </c>
      <c r="AO31" s="21">
        <v>16</v>
      </c>
      <c r="AP31" s="21">
        <v>0</v>
      </c>
      <c r="AQ31" s="21">
        <v>3</v>
      </c>
      <c r="AR31" s="21">
        <v>34</v>
      </c>
      <c r="AS31" s="21">
        <v>0</v>
      </c>
      <c r="AT31" s="21">
        <v>3</v>
      </c>
      <c r="AU31" s="21">
        <v>39</v>
      </c>
      <c r="AV31" s="21">
        <v>0</v>
      </c>
      <c r="AW31" s="21">
        <v>2</v>
      </c>
      <c r="AX31" s="21">
        <v>0</v>
      </c>
      <c r="AY31" s="21">
        <v>0</v>
      </c>
      <c r="AZ31" s="21">
        <v>0</v>
      </c>
      <c r="BA31" s="21"/>
      <c r="BB31" s="21"/>
      <c r="BC31" s="21"/>
      <c r="BD31" s="21"/>
      <c r="BE31" s="20" t="s">
        <v>145</v>
      </c>
      <c r="BF31" s="20" t="s">
        <v>142</v>
      </c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5.75" customHeight="1" x14ac:dyDescent="0.25">
      <c r="A32" s="5" t="s">
        <v>146</v>
      </c>
      <c r="B32" s="6" t="s">
        <v>53</v>
      </c>
      <c r="C32" s="6" t="s">
        <v>143</v>
      </c>
      <c r="D32" s="6" t="s">
        <v>139</v>
      </c>
      <c r="E32" s="4" t="s">
        <v>56</v>
      </c>
      <c r="F32" s="6" t="s">
        <v>139</v>
      </c>
      <c r="G32" s="6" t="s">
        <v>144</v>
      </c>
      <c r="H32" s="6" t="s">
        <v>88</v>
      </c>
      <c r="I32" s="6" t="s">
        <v>59</v>
      </c>
      <c r="J32" s="6" t="s">
        <v>69</v>
      </c>
      <c r="K32" s="6">
        <v>44.39085</v>
      </c>
      <c r="L32" s="6">
        <v>-121.8494</v>
      </c>
      <c r="M32" s="6">
        <v>1446.1</v>
      </c>
      <c r="N32" s="6">
        <v>1962</v>
      </c>
      <c r="O32" s="6">
        <v>2002</v>
      </c>
      <c r="P32" s="6">
        <v>41</v>
      </c>
      <c r="Q32" s="6" t="s">
        <v>61</v>
      </c>
      <c r="R32" s="6">
        <v>3</v>
      </c>
      <c r="S32" s="6">
        <v>15</v>
      </c>
      <c r="T32" s="6">
        <v>1</v>
      </c>
      <c r="U32" s="6">
        <v>6</v>
      </c>
      <c r="V32" s="6">
        <v>0</v>
      </c>
      <c r="W32" s="6">
        <v>4</v>
      </c>
      <c r="X32" s="6">
        <v>0</v>
      </c>
      <c r="Y32" s="6">
        <v>2</v>
      </c>
      <c r="Z32" s="6">
        <v>2</v>
      </c>
      <c r="AA32" s="6">
        <v>8</v>
      </c>
      <c r="AB32" s="6">
        <v>0</v>
      </c>
      <c r="AC32" s="6">
        <v>3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4</v>
      </c>
      <c r="AJ32" s="6">
        <v>0</v>
      </c>
      <c r="AK32" s="6">
        <v>1</v>
      </c>
      <c r="AL32" s="6">
        <v>0</v>
      </c>
      <c r="AM32" s="6">
        <v>2</v>
      </c>
      <c r="AN32" s="6">
        <v>0</v>
      </c>
      <c r="AO32" s="4" t="s">
        <v>71</v>
      </c>
      <c r="AP32" s="4" t="s">
        <v>71</v>
      </c>
      <c r="AQ32" s="4" t="s">
        <v>71</v>
      </c>
      <c r="AR32" s="4" t="s">
        <v>71</v>
      </c>
      <c r="AS32" s="4" t="s">
        <v>71</v>
      </c>
      <c r="AT32" s="4" t="s">
        <v>71</v>
      </c>
      <c r="AU32" s="4" t="s">
        <v>71</v>
      </c>
      <c r="AV32" s="4" t="s">
        <v>71</v>
      </c>
      <c r="AW32" s="4" t="s">
        <v>71</v>
      </c>
      <c r="AX32" s="4" t="s">
        <v>71</v>
      </c>
      <c r="AY32" s="4" t="s">
        <v>71</v>
      </c>
      <c r="AZ32" s="4" t="s">
        <v>71</v>
      </c>
      <c r="BA32" s="7"/>
      <c r="BB32" s="7"/>
      <c r="BC32" s="7"/>
      <c r="BD32" s="5" t="s">
        <v>146</v>
      </c>
      <c r="BE32" s="7">
        <f>CORREL(R32:AN32,R33:AN33)</f>
        <v>0.21931115560054468</v>
      </c>
      <c r="BF32" s="7">
        <f>CORREL(R32:AN32,R31:AN31)</f>
        <v>0.62067678486861566</v>
      </c>
      <c r="BG32" s="7"/>
      <c r="BH32" s="7"/>
      <c r="BI32" s="7"/>
      <c r="BJ32" s="7"/>
      <c r="BK32" s="7"/>
      <c r="BL32" s="7"/>
      <c r="BM32" s="7"/>
      <c r="BN32" s="7"/>
      <c r="BO32" s="7"/>
    </row>
    <row r="33" spans="1:67" ht="15.75" customHeight="1" x14ac:dyDescent="0.25">
      <c r="A33" s="20" t="s">
        <v>145</v>
      </c>
      <c r="B33" s="21" t="s">
        <v>147</v>
      </c>
      <c r="C33" s="21" t="s">
        <v>143</v>
      </c>
      <c r="D33" s="21" t="s">
        <v>139</v>
      </c>
      <c r="E33" s="4" t="s">
        <v>56</v>
      </c>
      <c r="F33" s="21" t="s">
        <v>139</v>
      </c>
      <c r="G33" s="21" t="s">
        <v>144</v>
      </c>
      <c r="H33" s="21" t="s">
        <v>105</v>
      </c>
      <c r="I33" s="21" t="s">
        <v>59</v>
      </c>
      <c r="J33" s="21" t="s">
        <v>69</v>
      </c>
      <c r="K33" s="21">
        <v>46.044199999999996</v>
      </c>
      <c r="L33" s="21">
        <v>-121.6926</v>
      </c>
      <c r="M33" s="21">
        <v>1133.8</v>
      </c>
      <c r="N33" s="21">
        <v>1962</v>
      </c>
      <c r="O33" s="21">
        <v>2017</v>
      </c>
      <c r="P33" s="21">
        <v>53</v>
      </c>
      <c r="Q33" s="21" t="s">
        <v>74</v>
      </c>
      <c r="R33" s="21">
        <v>57</v>
      </c>
      <c r="S33" s="21">
        <v>47</v>
      </c>
      <c r="T33" s="21">
        <v>45</v>
      </c>
      <c r="U33" s="21">
        <v>17</v>
      </c>
      <c r="V33" s="21">
        <v>47</v>
      </c>
      <c r="W33" s="21">
        <v>84</v>
      </c>
      <c r="X33" s="21">
        <v>0</v>
      </c>
      <c r="Y33" s="21">
        <v>65</v>
      </c>
      <c r="Z33" s="21">
        <v>16</v>
      </c>
      <c r="AA33" s="21">
        <v>37</v>
      </c>
      <c r="AB33" s="21">
        <v>8</v>
      </c>
      <c r="AC33" s="21">
        <v>52</v>
      </c>
      <c r="AD33" s="21">
        <v>0</v>
      </c>
      <c r="AE33" s="21">
        <v>49</v>
      </c>
      <c r="AF33" s="21">
        <v>7</v>
      </c>
      <c r="AG33" s="21">
        <v>110</v>
      </c>
      <c r="AH33" s="21">
        <v>4</v>
      </c>
      <c r="AI33" s="21">
        <v>86</v>
      </c>
      <c r="AJ33" s="21">
        <v>0</v>
      </c>
      <c r="AK33" s="21">
        <v>91</v>
      </c>
      <c r="AL33" s="21">
        <v>0</v>
      </c>
      <c r="AM33" s="21">
        <v>31</v>
      </c>
      <c r="AN33" s="21">
        <v>0</v>
      </c>
      <c r="AO33" s="21">
        <v>24</v>
      </c>
      <c r="AP33" s="21">
        <v>28</v>
      </c>
      <c r="AQ33" s="21">
        <v>33</v>
      </c>
      <c r="AR33" s="21">
        <v>67</v>
      </c>
      <c r="AS33" s="21">
        <v>0</v>
      </c>
      <c r="AT33" s="21">
        <v>0</v>
      </c>
      <c r="AU33" s="21">
        <v>80</v>
      </c>
      <c r="AV33" s="21">
        <v>11</v>
      </c>
      <c r="AW33" s="21">
        <v>32</v>
      </c>
      <c r="AX33" s="21">
        <v>0</v>
      </c>
      <c r="AY33" s="21">
        <v>67</v>
      </c>
      <c r="AZ33" s="21">
        <v>0</v>
      </c>
      <c r="BA33" s="21"/>
      <c r="BB33" s="21"/>
      <c r="BC33" s="21"/>
      <c r="BD33" s="20" t="s">
        <v>142</v>
      </c>
      <c r="BE33" s="21">
        <f>CORREL(R31:AZ31,R33:AZ33)</f>
        <v>0.55027274097930778</v>
      </c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ht="15.75" customHeight="1" x14ac:dyDescent="0.25">
      <c r="A34" s="5" t="s">
        <v>148</v>
      </c>
      <c r="B34" s="6" t="s">
        <v>67</v>
      </c>
      <c r="C34" s="4" t="s">
        <v>149</v>
      </c>
      <c r="D34" s="6" t="s">
        <v>150</v>
      </c>
      <c r="E34" s="4" t="s">
        <v>56</v>
      </c>
      <c r="F34" s="6" t="s">
        <v>150</v>
      </c>
      <c r="G34" s="6" t="s">
        <v>151</v>
      </c>
      <c r="H34" s="6" t="s">
        <v>88</v>
      </c>
      <c r="I34" s="6" t="s">
        <v>59</v>
      </c>
      <c r="J34" s="6" t="s">
        <v>60</v>
      </c>
      <c r="K34" s="6">
        <v>44.39085</v>
      </c>
      <c r="L34" s="6">
        <v>-121.8494</v>
      </c>
      <c r="M34" s="6">
        <v>1446.1</v>
      </c>
      <c r="N34" s="6">
        <v>1962</v>
      </c>
      <c r="O34" s="6">
        <v>2003</v>
      </c>
      <c r="P34" s="6">
        <v>42</v>
      </c>
      <c r="Q34" s="6" t="s">
        <v>110</v>
      </c>
      <c r="R34" s="6">
        <v>51</v>
      </c>
      <c r="S34" s="6">
        <v>17</v>
      </c>
      <c r="T34" s="6">
        <v>300</v>
      </c>
      <c r="U34" s="6">
        <v>0</v>
      </c>
      <c r="V34" s="6">
        <v>0</v>
      </c>
      <c r="W34" s="6">
        <v>200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98</v>
      </c>
      <c r="AJ34" s="6">
        <v>0</v>
      </c>
      <c r="AK34" s="6">
        <v>30</v>
      </c>
      <c r="AL34" s="6">
        <v>0</v>
      </c>
      <c r="AM34" s="6">
        <v>0</v>
      </c>
      <c r="AN34" s="6">
        <v>0</v>
      </c>
      <c r="AO34" s="6">
        <v>90</v>
      </c>
      <c r="AP34" s="4" t="s">
        <v>71</v>
      </c>
      <c r="AQ34" s="4" t="s">
        <v>71</v>
      </c>
      <c r="AR34" s="4" t="s">
        <v>71</v>
      </c>
      <c r="AS34" s="4" t="s">
        <v>71</v>
      </c>
      <c r="AT34" s="4" t="s">
        <v>71</v>
      </c>
      <c r="AU34" s="4" t="s">
        <v>71</v>
      </c>
      <c r="AV34" s="4" t="s">
        <v>71</v>
      </c>
      <c r="AW34" s="4" t="s">
        <v>71</v>
      </c>
      <c r="AX34" s="4" t="s">
        <v>71</v>
      </c>
      <c r="AY34" s="4" t="s">
        <v>71</v>
      </c>
      <c r="AZ34" s="4" t="s">
        <v>71</v>
      </c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</row>
    <row r="35" spans="1:67" ht="15.75" customHeight="1" x14ac:dyDescent="0.25">
      <c r="A35" s="22" t="s">
        <v>152</v>
      </c>
      <c r="B35" s="23" t="s">
        <v>67</v>
      </c>
      <c r="C35" s="4" t="s">
        <v>149</v>
      </c>
      <c r="D35" s="23" t="s">
        <v>150</v>
      </c>
      <c r="E35" s="4" t="s">
        <v>56</v>
      </c>
      <c r="F35" s="23" t="s">
        <v>150</v>
      </c>
      <c r="G35" s="23" t="s">
        <v>151</v>
      </c>
      <c r="H35" s="23" t="s">
        <v>119</v>
      </c>
      <c r="I35" s="23" t="s">
        <v>59</v>
      </c>
      <c r="J35" s="23" t="s">
        <v>60</v>
      </c>
      <c r="K35" s="23">
        <v>42.067839999999997</v>
      </c>
      <c r="L35" s="23">
        <v>-122.76418</v>
      </c>
      <c r="M35" s="23">
        <v>2109</v>
      </c>
      <c r="N35" s="23">
        <v>1981</v>
      </c>
      <c r="O35" s="23">
        <v>2017</v>
      </c>
      <c r="P35" s="23">
        <v>34</v>
      </c>
      <c r="Q35" s="23" t="s">
        <v>153</v>
      </c>
      <c r="R35" s="4" t="s">
        <v>71</v>
      </c>
      <c r="S35" s="23">
        <v>9</v>
      </c>
      <c r="T35" s="23">
        <v>53</v>
      </c>
      <c r="U35" s="23">
        <v>0</v>
      </c>
      <c r="V35" s="23">
        <v>0</v>
      </c>
      <c r="W35" s="23">
        <v>400</v>
      </c>
      <c r="X35" s="23">
        <v>0</v>
      </c>
      <c r="Y35" s="23">
        <v>0</v>
      </c>
      <c r="Z35" s="23">
        <v>0</v>
      </c>
      <c r="AA35" s="23">
        <v>55</v>
      </c>
      <c r="AB35" s="23">
        <v>0</v>
      </c>
      <c r="AC35" s="23">
        <v>613</v>
      </c>
      <c r="AD35" s="23">
        <v>0</v>
      </c>
      <c r="AE35" s="23">
        <v>0</v>
      </c>
      <c r="AF35" s="23">
        <v>0</v>
      </c>
      <c r="AG35" s="23">
        <v>68</v>
      </c>
      <c r="AH35" s="23">
        <v>0</v>
      </c>
      <c r="AI35" s="23">
        <v>108</v>
      </c>
      <c r="AJ35" s="23">
        <v>0</v>
      </c>
      <c r="AK35" s="23">
        <v>135</v>
      </c>
      <c r="AL35" s="23">
        <v>0</v>
      </c>
      <c r="AM35" s="23">
        <v>0</v>
      </c>
      <c r="AN35" s="23">
        <v>0</v>
      </c>
      <c r="AO35" s="23">
        <v>530</v>
      </c>
      <c r="AP35" s="23">
        <v>0</v>
      </c>
      <c r="AQ35" s="23">
        <v>0</v>
      </c>
      <c r="AR35" s="23">
        <v>325</v>
      </c>
      <c r="AS35" s="23">
        <v>0</v>
      </c>
      <c r="AT35" s="23">
        <v>0</v>
      </c>
      <c r="AU35" s="23">
        <v>215</v>
      </c>
      <c r="AV35" s="23">
        <v>0</v>
      </c>
      <c r="AW35" s="23">
        <v>340</v>
      </c>
      <c r="AX35" s="23">
        <v>0</v>
      </c>
      <c r="AY35" s="23">
        <v>35</v>
      </c>
      <c r="AZ35" s="23">
        <v>145</v>
      </c>
      <c r="BA35" s="23"/>
      <c r="BB35" s="23"/>
      <c r="BC35" s="23"/>
      <c r="BD35" s="22"/>
      <c r="BE35" s="22" t="s">
        <v>152</v>
      </c>
      <c r="BF35" s="22" t="s">
        <v>154</v>
      </c>
      <c r="BG35" s="22" t="s">
        <v>155</v>
      </c>
      <c r="BH35" s="22" t="s">
        <v>156</v>
      </c>
      <c r="BI35" s="22" t="s">
        <v>157</v>
      </c>
      <c r="BJ35" s="22" t="s">
        <v>158</v>
      </c>
      <c r="BK35" s="22" t="s">
        <v>159</v>
      </c>
      <c r="BL35" s="5" t="s">
        <v>160</v>
      </c>
      <c r="BM35" s="23"/>
      <c r="BN35" s="23"/>
      <c r="BO35" s="23"/>
    </row>
    <row r="36" spans="1:67" ht="15.75" customHeight="1" x14ac:dyDescent="0.25">
      <c r="A36" s="22" t="s">
        <v>154</v>
      </c>
      <c r="B36" s="23" t="s">
        <v>53</v>
      </c>
      <c r="C36" s="4" t="s">
        <v>149</v>
      </c>
      <c r="D36" s="23" t="s">
        <v>150</v>
      </c>
      <c r="E36" s="4" t="s">
        <v>56</v>
      </c>
      <c r="F36" s="23" t="s">
        <v>150</v>
      </c>
      <c r="G36" s="23" t="s">
        <v>151</v>
      </c>
      <c r="H36" s="23" t="s">
        <v>161</v>
      </c>
      <c r="I36" s="23" t="s">
        <v>59</v>
      </c>
      <c r="J36" s="23" t="s">
        <v>60</v>
      </c>
      <c r="K36" s="23">
        <v>44.281219999999998</v>
      </c>
      <c r="L36" s="23">
        <v>-122.14400000000001</v>
      </c>
      <c r="M36" s="23">
        <v>1605.7</v>
      </c>
      <c r="N36" s="23">
        <v>1962</v>
      </c>
      <c r="O36" s="23">
        <v>2019</v>
      </c>
      <c r="P36" s="23">
        <v>53</v>
      </c>
      <c r="Q36" s="23" t="s">
        <v>61</v>
      </c>
      <c r="R36" s="23">
        <v>26</v>
      </c>
      <c r="S36" s="23">
        <v>75</v>
      </c>
      <c r="T36" s="23">
        <v>200</v>
      </c>
      <c r="U36" s="23">
        <v>0</v>
      </c>
      <c r="V36" s="23">
        <v>0</v>
      </c>
      <c r="W36" s="23">
        <v>200</v>
      </c>
      <c r="X36" s="23">
        <v>0</v>
      </c>
      <c r="Y36" s="23">
        <v>0</v>
      </c>
      <c r="Z36" s="23">
        <v>12</v>
      </c>
      <c r="AA36" s="23">
        <v>0</v>
      </c>
      <c r="AB36" s="23">
        <v>0</v>
      </c>
      <c r="AC36" s="23">
        <v>290</v>
      </c>
      <c r="AD36" s="23">
        <v>0</v>
      </c>
      <c r="AE36" s="23">
        <v>6</v>
      </c>
      <c r="AF36" s="23">
        <v>0</v>
      </c>
      <c r="AG36" s="23">
        <v>160</v>
      </c>
      <c r="AH36" s="23">
        <v>0</v>
      </c>
      <c r="AI36" s="23">
        <v>385</v>
      </c>
      <c r="AJ36" s="23">
        <v>0</v>
      </c>
      <c r="AK36" s="23">
        <v>55</v>
      </c>
      <c r="AL36" s="23">
        <v>0</v>
      </c>
      <c r="AM36" s="23">
        <v>3</v>
      </c>
      <c r="AN36" s="23">
        <v>0</v>
      </c>
      <c r="AO36" s="23">
        <v>425</v>
      </c>
      <c r="AP36" s="23">
        <v>0</v>
      </c>
      <c r="AQ36" s="23">
        <v>4</v>
      </c>
      <c r="AR36" s="23">
        <v>1</v>
      </c>
      <c r="AS36" s="23">
        <v>155</v>
      </c>
      <c r="AT36" s="23">
        <v>0</v>
      </c>
      <c r="AU36" s="23">
        <v>270</v>
      </c>
      <c r="AV36" s="23">
        <v>0</v>
      </c>
      <c r="AW36" s="23">
        <v>70</v>
      </c>
      <c r="AX36" s="23">
        <v>0</v>
      </c>
      <c r="AY36" s="23">
        <v>35</v>
      </c>
      <c r="AZ36" s="23">
        <v>85</v>
      </c>
      <c r="BA36" s="23"/>
      <c r="BB36" s="23"/>
      <c r="BC36" s="23"/>
      <c r="BD36" s="22" t="s">
        <v>154</v>
      </c>
      <c r="BE36" s="23">
        <f t="shared" ref="BE36:BE37" si="3">CORREL($S$35:$AZ$35,S36:AZ36)</f>
        <v>0.67933272076616502</v>
      </c>
      <c r="BF36" s="23"/>
      <c r="BG36" s="23"/>
      <c r="BH36" s="23"/>
      <c r="BI36" s="23"/>
      <c r="BJ36" s="23"/>
      <c r="BK36" s="23"/>
      <c r="BL36" s="23"/>
      <c r="BM36" s="23"/>
      <c r="BN36" s="23"/>
      <c r="BO36" s="23"/>
    </row>
    <row r="37" spans="1:67" ht="15.75" customHeight="1" x14ac:dyDescent="0.25">
      <c r="A37" s="22" t="s">
        <v>155</v>
      </c>
      <c r="B37" s="23" t="s">
        <v>53</v>
      </c>
      <c r="C37" s="4" t="s">
        <v>149</v>
      </c>
      <c r="D37" s="23" t="s">
        <v>150</v>
      </c>
      <c r="E37" s="4" t="s">
        <v>56</v>
      </c>
      <c r="F37" s="23" t="s">
        <v>150</v>
      </c>
      <c r="G37" s="23" t="s">
        <v>151</v>
      </c>
      <c r="H37" s="23" t="s">
        <v>162</v>
      </c>
      <c r="I37" s="23" t="s">
        <v>59</v>
      </c>
      <c r="J37" s="23" t="s">
        <v>60</v>
      </c>
      <c r="K37" s="23">
        <v>45.310290000000002</v>
      </c>
      <c r="L37" s="23">
        <v>-121.7081</v>
      </c>
      <c r="M37" s="23">
        <v>1498.9</v>
      </c>
      <c r="N37" s="23">
        <v>1962</v>
      </c>
      <c r="O37" s="23">
        <v>2019</v>
      </c>
      <c r="P37" s="23">
        <v>53</v>
      </c>
      <c r="Q37" s="23" t="s">
        <v>77</v>
      </c>
      <c r="R37" s="23">
        <v>59</v>
      </c>
      <c r="S37" s="23">
        <v>27</v>
      </c>
      <c r="T37" s="23">
        <v>250</v>
      </c>
      <c r="U37" s="23">
        <v>0</v>
      </c>
      <c r="V37" s="23">
        <v>0</v>
      </c>
      <c r="W37" s="23">
        <v>15</v>
      </c>
      <c r="X37" s="23">
        <v>0</v>
      </c>
      <c r="Y37" s="23">
        <v>1</v>
      </c>
      <c r="Z37" s="23">
        <v>0</v>
      </c>
      <c r="AA37" s="23">
        <v>0</v>
      </c>
      <c r="AB37" s="23">
        <v>0</v>
      </c>
      <c r="AC37" s="23">
        <v>420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228</v>
      </c>
      <c r="AJ37" s="23">
        <v>0</v>
      </c>
      <c r="AK37" s="23">
        <v>100</v>
      </c>
      <c r="AL37" s="23">
        <v>0</v>
      </c>
      <c r="AM37" s="23">
        <v>0</v>
      </c>
      <c r="AN37" s="23">
        <v>20</v>
      </c>
      <c r="AO37" s="23">
        <v>325</v>
      </c>
      <c r="AP37" s="23">
        <v>0</v>
      </c>
      <c r="AQ37" s="23">
        <v>7</v>
      </c>
      <c r="AR37" s="23">
        <v>0</v>
      </c>
      <c r="AS37" s="23">
        <v>268</v>
      </c>
      <c r="AT37" s="23">
        <v>0</v>
      </c>
      <c r="AU37" s="23">
        <v>23</v>
      </c>
      <c r="AV37" s="23">
        <v>0</v>
      </c>
      <c r="AW37" s="23">
        <v>118</v>
      </c>
      <c r="AX37" s="23">
        <v>0</v>
      </c>
      <c r="AY37" s="23">
        <v>68</v>
      </c>
      <c r="AZ37" s="23">
        <v>0</v>
      </c>
      <c r="BA37" s="23"/>
      <c r="BB37" s="23"/>
      <c r="BC37" s="23"/>
      <c r="BD37" s="22" t="s">
        <v>155</v>
      </c>
      <c r="BE37" s="23">
        <f t="shared" si="3"/>
        <v>0.62474129429018999</v>
      </c>
      <c r="BF37" s="23">
        <f>CORREL($S$36:$AZ$36,S37:AZ37)</f>
        <v>0.77686663310228987</v>
      </c>
      <c r="BG37" s="23"/>
      <c r="BH37" s="23"/>
      <c r="BI37" s="23"/>
      <c r="BJ37" s="23"/>
      <c r="BK37" s="23"/>
      <c r="BL37" s="23"/>
      <c r="BM37" s="23"/>
      <c r="BN37" s="23"/>
      <c r="BO37" s="23"/>
    </row>
    <row r="38" spans="1:67" ht="15.75" customHeight="1" x14ac:dyDescent="0.25">
      <c r="A38" s="5" t="s">
        <v>160</v>
      </c>
      <c r="B38" s="6" t="s">
        <v>67</v>
      </c>
      <c r="C38" s="4" t="s">
        <v>149</v>
      </c>
      <c r="D38" s="6" t="s">
        <v>150</v>
      </c>
      <c r="E38" s="4" t="s">
        <v>56</v>
      </c>
      <c r="F38" s="6" t="s">
        <v>150</v>
      </c>
      <c r="G38" s="6" t="s">
        <v>151</v>
      </c>
      <c r="H38" s="6" t="s">
        <v>163</v>
      </c>
      <c r="I38" s="6" t="s">
        <v>59</v>
      </c>
      <c r="J38" s="6" t="s">
        <v>69</v>
      </c>
      <c r="K38" s="6">
        <v>46.100499999999997</v>
      </c>
      <c r="L38" s="6">
        <v>-121.66627</v>
      </c>
      <c r="M38" s="6">
        <v>1442.2</v>
      </c>
      <c r="N38" s="6">
        <v>1962</v>
      </c>
      <c r="O38" s="6">
        <v>2019</v>
      </c>
      <c r="P38" s="6">
        <v>53</v>
      </c>
      <c r="Q38" s="6" t="s">
        <v>164</v>
      </c>
      <c r="R38" s="6">
        <v>6</v>
      </c>
      <c r="S38" s="6">
        <v>0</v>
      </c>
      <c r="T38" s="6">
        <v>450</v>
      </c>
      <c r="U38" s="6">
        <v>0</v>
      </c>
      <c r="V38" s="6">
        <v>0</v>
      </c>
      <c r="W38" s="6">
        <v>500</v>
      </c>
      <c r="X38" s="6">
        <v>0</v>
      </c>
      <c r="Y38" s="6">
        <v>35</v>
      </c>
      <c r="Z38" s="6">
        <v>0</v>
      </c>
      <c r="AA38" s="6">
        <v>0</v>
      </c>
      <c r="AB38" s="6">
        <v>0</v>
      </c>
      <c r="AC38" s="6">
        <v>0</v>
      </c>
      <c r="AD38" s="6">
        <v>59</v>
      </c>
      <c r="AE38" s="6">
        <v>7</v>
      </c>
      <c r="AF38" s="6">
        <v>3</v>
      </c>
      <c r="AG38" s="6">
        <v>410</v>
      </c>
      <c r="AH38" s="6">
        <v>43</v>
      </c>
      <c r="AI38" s="6">
        <v>240</v>
      </c>
      <c r="AJ38" s="6">
        <v>0</v>
      </c>
      <c r="AK38" s="6">
        <v>0</v>
      </c>
      <c r="AL38" s="6">
        <v>0</v>
      </c>
      <c r="AM38" s="6">
        <v>35</v>
      </c>
      <c r="AN38" s="6">
        <v>5</v>
      </c>
      <c r="AO38" s="6">
        <v>310</v>
      </c>
      <c r="AP38" s="6">
        <v>0</v>
      </c>
      <c r="AQ38" s="6">
        <v>0</v>
      </c>
      <c r="AR38" s="6">
        <v>0</v>
      </c>
      <c r="AS38" s="6">
        <v>150</v>
      </c>
      <c r="AT38" s="6">
        <v>0</v>
      </c>
      <c r="AU38" s="6">
        <v>110</v>
      </c>
      <c r="AV38" s="6">
        <v>0</v>
      </c>
      <c r="AW38" s="6">
        <v>30</v>
      </c>
      <c r="AX38" s="6">
        <v>0</v>
      </c>
      <c r="AY38" s="6">
        <v>0</v>
      </c>
      <c r="AZ38" s="6">
        <v>0</v>
      </c>
      <c r="BA38" s="7"/>
      <c r="BB38" s="7"/>
      <c r="BC38" s="7"/>
      <c r="BD38" s="5" t="s">
        <v>160</v>
      </c>
      <c r="BE38" s="7">
        <f>CORREL($S$38:$AZ$38,S35:AZ35)</f>
        <v>0.34840378742189959</v>
      </c>
      <c r="BF38" s="7">
        <f>CORREL($R$38:$AZ$38,$R$36:$AZ$36)</f>
        <v>0.66504181644412386</v>
      </c>
      <c r="BG38" s="7">
        <f>CORREL($R$38:$AZ$38,$R$37:$AZ$37)</f>
        <v>0.37400497543736755</v>
      </c>
      <c r="BH38" s="7">
        <f>CORREL($R$38:$AZ$38,$R$39:$AZ$39)</f>
        <v>0.52716426088053936</v>
      </c>
      <c r="BI38" s="7">
        <f>CORREL($R$38:$AZ$38,$R$40:$AZ$40)</f>
        <v>0.52955049576488011</v>
      </c>
      <c r="BJ38" s="7">
        <f>CORREL($R$38:$AZ$38,$R$41:$AZ$41)</f>
        <v>0.76514055668779024</v>
      </c>
      <c r="BK38" s="7">
        <f>CORREL($R$38:$AZ$38,$R$42:$AZ$42)</f>
        <v>0.61081992403121843</v>
      </c>
      <c r="BL38" s="7"/>
      <c r="BM38" s="7"/>
      <c r="BN38" s="7"/>
      <c r="BO38" s="7"/>
    </row>
    <row r="39" spans="1:67" ht="15.75" customHeight="1" x14ac:dyDescent="0.25">
      <c r="A39" s="22" t="s">
        <v>156</v>
      </c>
      <c r="B39" s="23" t="s">
        <v>53</v>
      </c>
      <c r="C39" s="4" t="s">
        <v>149</v>
      </c>
      <c r="D39" s="23" t="s">
        <v>150</v>
      </c>
      <c r="E39" s="4" t="s">
        <v>56</v>
      </c>
      <c r="F39" s="23" t="s">
        <v>150</v>
      </c>
      <c r="G39" s="23" t="s">
        <v>151</v>
      </c>
      <c r="H39" s="23" t="s">
        <v>64</v>
      </c>
      <c r="I39" s="23" t="s">
        <v>59</v>
      </c>
      <c r="J39" s="23" t="s">
        <v>60</v>
      </c>
      <c r="K39" s="23">
        <v>44.336329999999997</v>
      </c>
      <c r="L39" s="23">
        <v>-122.1086</v>
      </c>
      <c r="M39" s="23">
        <v>1577.1</v>
      </c>
      <c r="N39" s="23">
        <v>1967</v>
      </c>
      <c r="O39" s="23">
        <v>2019</v>
      </c>
      <c r="P39" s="23">
        <v>48</v>
      </c>
      <c r="Q39" s="23" t="s">
        <v>65</v>
      </c>
      <c r="R39" s="23">
        <v>12</v>
      </c>
      <c r="S39" s="23">
        <v>27</v>
      </c>
      <c r="T39" s="23">
        <v>200</v>
      </c>
      <c r="U39" s="23">
        <v>0</v>
      </c>
      <c r="V39" s="23">
        <v>0</v>
      </c>
      <c r="W39" s="23">
        <v>200</v>
      </c>
      <c r="X39" s="23">
        <v>0</v>
      </c>
      <c r="Y39" s="23">
        <v>2</v>
      </c>
      <c r="Z39" s="23">
        <v>1</v>
      </c>
      <c r="AA39" s="23">
        <v>0</v>
      </c>
      <c r="AB39" s="23">
        <v>0</v>
      </c>
      <c r="AC39" s="23">
        <v>425</v>
      </c>
      <c r="AD39" s="23">
        <v>0</v>
      </c>
      <c r="AE39" s="23">
        <v>0</v>
      </c>
      <c r="AF39" s="23">
        <v>0</v>
      </c>
      <c r="AG39" s="23">
        <v>80</v>
      </c>
      <c r="AH39" s="23">
        <v>0</v>
      </c>
      <c r="AI39" s="23">
        <v>37</v>
      </c>
      <c r="AJ39" s="23">
        <v>0</v>
      </c>
      <c r="AK39" s="23">
        <v>4</v>
      </c>
      <c r="AL39" s="23">
        <v>0</v>
      </c>
      <c r="AM39" s="23">
        <v>5</v>
      </c>
      <c r="AN39" s="23">
        <v>0</v>
      </c>
      <c r="AO39" s="23">
        <v>200</v>
      </c>
      <c r="AP39" s="23">
        <v>0</v>
      </c>
      <c r="AQ39" s="23">
        <v>1</v>
      </c>
      <c r="AR39" s="23">
        <v>0</v>
      </c>
      <c r="AS39" s="23">
        <v>85</v>
      </c>
      <c r="AT39" s="23">
        <v>0</v>
      </c>
      <c r="AU39" s="23">
        <v>95</v>
      </c>
      <c r="AV39" s="23">
        <v>0</v>
      </c>
      <c r="AW39" s="23">
        <v>33</v>
      </c>
      <c r="AX39" s="23">
        <v>0</v>
      </c>
      <c r="AY39" s="23">
        <v>4</v>
      </c>
      <c r="AZ39" s="23">
        <v>7</v>
      </c>
      <c r="BA39" s="23"/>
      <c r="BB39" s="23"/>
      <c r="BC39" s="23"/>
      <c r="BD39" s="22" t="s">
        <v>156</v>
      </c>
      <c r="BE39" s="23">
        <f t="shared" ref="BE39:BE42" si="4">CORREL($S$35:$AZ$35,S39:AZ39)</f>
        <v>0.77265845405246358</v>
      </c>
      <c r="BF39" s="23">
        <f t="shared" ref="BF39:BF42" si="5">CORREL($S$36:$AZ$36,S39:AZ39)</f>
        <v>0.73373571282937766</v>
      </c>
      <c r="BG39" s="23">
        <f t="shared" ref="BG39:BG42" si="6">CORREL($S$37:$AZ$37,S39:AZ39)</f>
        <v>0.79097805824245582</v>
      </c>
      <c r="BH39" s="23"/>
      <c r="BI39" s="23"/>
      <c r="BJ39" s="23"/>
      <c r="BK39" s="23"/>
      <c r="BL39" s="23"/>
      <c r="BM39" s="23"/>
      <c r="BN39" s="23"/>
      <c r="BO39" s="23"/>
    </row>
    <row r="40" spans="1:67" ht="15.75" customHeight="1" x14ac:dyDescent="0.25">
      <c r="A40" s="22" t="s">
        <v>157</v>
      </c>
      <c r="B40" s="23" t="s">
        <v>67</v>
      </c>
      <c r="C40" s="4" t="s">
        <v>149</v>
      </c>
      <c r="D40" s="23" t="s">
        <v>150</v>
      </c>
      <c r="E40" s="4" t="s">
        <v>56</v>
      </c>
      <c r="F40" s="23" t="s">
        <v>150</v>
      </c>
      <c r="G40" s="23" t="s">
        <v>151</v>
      </c>
      <c r="H40" s="23" t="s">
        <v>112</v>
      </c>
      <c r="I40" s="23" t="s">
        <v>59</v>
      </c>
      <c r="J40" s="23" t="s">
        <v>69</v>
      </c>
      <c r="K40" s="23">
        <v>46.139167</v>
      </c>
      <c r="L40" s="23">
        <v>-121.718056</v>
      </c>
      <c r="M40" s="23">
        <v>1253.5999999999999</v>
      </c>
      <c r="N40" s="23">
        <v>1962</v>
      </c>
      <c r="O40" s="23">
        <v>2019</v>
      </c>
      <c r="P40" s="23">
        <v>53</v>
      </c>
      <c r="Q40" s="23" t="s">
        <v>113</v>
      </c>
      <c r="R40" s="23">
        <v>100</v>
      </c>
      <c r="S40" s="23">
        <v>0</v>
      </c>
      <c r="T40" s="23">
        <v>200</v>
      </c>
      <c r="U40" s="23">
        <v>2</v>
      </c>
      <c r="V40" s="23">
        <v>0</v>
      </c>
      <c r="W40" s="23">
        <v>73</v>
      </c>
      <c r="X40" s="23">
        <v>4</v>
      </c>
      <c r="Y40" s="23">
        <v>0</v>
      </c>
      <c r="Z40" s="23">
        <v>6</v>
      </c>
      <c r="AA40" s="23">
        <v>0</v>
      </c>
      <c r="AB40" s="23">
        <v>0</v>
      </c>
      <c r="AC40" s="23">
        <v>150</v>
      </c>
      <c r="AD40" s="23">
        <v>0</v>
      </c>
      <c r="AE40" s="23">
        <v>6</v>
      </c>
      <c r="AF40" s="23">
        <v>0</v>
      </c>
      <c r="AG40" s="23">
        <v>82</v>
      </c>
      <c r="AH40" s="23">
        <v>0</v>
      </c>
      <c r="AI40" s="23">
        <v>413</v>
      </c>
      <c r="AJ40" s="23">
        <v>0</v>
      </c>
      <c r="AK40" s="23">
        <v>5</v>
      </c>
      <c r="AL40" s="23">
        <v>0</v>
      </c>
      <c r="AM40" s="23">
        <v>2</v>
      </c>
      <c r="AN40" s="23">
        <v>11</v>
      </c>
      <c r="AO40" s="23">
        <v>385</v>
      </c>
      <c r="AP40" s="23">
        <v>0</v>
      </c>
      <c r="AQ40" s="23">
        <v>75</v>
      </c>
      <c r="AR40" s="23">
        <v>0</v>
      </c>
      <c r="AS40" s="23">
        <v>350</v>
      </c>
      <c r="AT40" s="23">
        <v>0</v>
      </c>
      <c r="AU40" s="23">
        <v>85</v>
      </c>
      <c r="AV40" s="23">
        <v>0</v>
      </c>
      <c r="AW40" s="23">
        <v>248</v>
      </c>
      <c r="AX40" s="23">
        <v>0</v>
      </c>
      <c r="AY40" s="23">
        <v>113</v>
      </c>
      <c r="AZ40" s="23">
        <v>0</v>
      </c>
      <c r="BA40" s="23"/>
      <c r="BB40" s="23"/>
      <c r="BC40" s="23"/>
      <c r="BD40" s="22" t="s">
        <v>157</v>
      </c>
      <c r="BE40" s="23">
        <f t="shared" si="4"/>
        <v>0.46665886382416655</v>
      </c>
      <c r="BF40" s="23">
        <f t="shared" si="5"/>
        <v>0.81228570092267938</v>
      </c>
      <c r="BG40" s="23">
        <f t="shared" si="6"/>
        <v>0.81059230215300915</v>
      </c>
      <c r="BH40" s="23">
        <f t="shared" ref="BH40:BH42" si="7">CORREL($S$39:$AZ$39,S40:AZ40)</f>
        <v>0.49077251369234204</v>
      </c>
      <c r="BI40" s="23"/>
      <c r="BJ40" s="23"/>
      <c r="BK40" s="23"/>
      <c r="BL40" s="23"/>
      <c r="BM40" s="23"/>
      <c r="BN40" s="23"/>
      <c r="BO40" s="23"/>
    </row>
    <row r="41" spans="1:67" ht="15.75" customHeight="1" x14ac:dyDescent="0.25">
      <c r="A41" s="22" t="s">
        <v>158</v>
      </c>
      <c r="B41" s="23" t="s">
        <v>53</v>
      </c>
      <c r="C41" s="4" t="s">
        <v>149</v>
      </c>
      <c r="D41" s="23" t="s">
        <v>150</v>
      </c>
      <c r="E41" s="4" t="s">
        <v>56</v>
      </c>
      <c r="F41" s="23" t="s">
        <v>150</v>
      </c>
      <c r="G41" s="23" t="s">
        <v>151</v>
      </c>
      <c r="H41" s="23" t="s">
        <v>165</v>
      </c>
      <c r="I41" s="23" t="s">
        <v>59</v>
      </c>
      <c r="J41" s="23" t="s">
        <v>69</v>
      </c>
      <c r="K41" s="23">
        <v>48.860300000000002</v>
      </c>
      <c r="L41" s="23">
        <v>-121.67610000000001</v>
      </c>
      <c r="M41" s="23">
        <v>1266.8</v>
      </c>
      <c r="N41" s="23">
        <v>1962</v>
      </c>
      <c r="O41" s="23">
        <v>2019</v>
      </c>
      <c r="P41" s="23">
        <v>53</v>
      </c>
      <c r="Q41" s="23" t="s">
        <v>61</v>
      </c>
      <c r="R41" s="23">
        <v>57</v>
      </c>
      <c r="S41" s="23">
        <v>0</v>
      </c>
      <c r="T41" s="23">
        <v>500</v>
      </c>
      <c r="U41" s="23">
        <v>0</v>
      </c>
      <c r="V41" s="23">
        <v>0</v>
      </c>
      <c r="W41" s="23">
        <v>200</v>
      </c>
      <c r="X41" s="23">
        <v>43</v>
      </c>
      <c r="Y41" s="23">
        <v>0</v>
      </c>
      <c r="Z41" s="23">
        <v>175</v>
      </c>
      <c r="AA41" s="23">
        <v>100</v>
      </c>
      <c r="AB41" s="23">
        <v>47</v>
      </c>
      <c r="AC41" s="23">
        <v>135</v>
      </c>
      <c r="AD41" s="23">
        <v>0</v>
      </c>
      <c r="AE41" s="23">
        <v>225</v>
      </c>
      <c r="AF41" s="23">
        <v>0</v>
      </c>
      <c r="AG41" s="23">
        <v>305</v>
      </c>
      <c r="AH41" s="23">
        <v>0</v>
      </c>
      <c r="AI41" s="23">
        <v>240</v>
      </c>
      <c r="AJ41" s="23">
        <v>0</v>
      </c>
      <c r="AK41" s="23">
        <v>35</v>
      </c>
      <c r="AL41" s="23">
        <v>11</v>
      </c>
      <c r="AM41" s="23">
        <v>215</v>
      </c>
      <c r="AN41" s="23">
        <v>5</v>
      </c>
      <c r="AO41" s="23">
        <v>278</v>
      </c>
      <c r="AP41" s="23">
        <v>0</v>
      </c>
      <c r="AQ41" s="23">
        <v>63</v>
      </c>
      <c r="AR41" s="23">
        <v>0</v>
      </c>
      <c r="AS41" s="23">
        <v>190</v>
      </c>
      <c r="AT41" s="23">
        <v>0</v>
      </c>
      <c r="AU41" s="23">
        <v>225</v>
      </c>
      <c r="AV41" s="23">
        <v>0</v>
      </c>
      <c r="AW41" s="23">
        <v>183</v>
      </c>
      <c r="AX41" s="23">
        <v>0</v>
      </c>
      <c r="AY41" s="23">
        <v>0</v>
      </c>
      <c r="AZ41" s="23">
        <v>0</v>
      </c>
      <c r="BA41" s="23"/>
      <c r="BB41" s="23"/>
      <c r="BC41" s="23"/>
      <c r="BD41" s="22" t="s">
        <v>158</v>
      </c>
      <c r="BE41" s="23">
        <f t="shared" si="4"/>
        <v>0.33164182520535013</v>
      </c>
      <c r="BF41" s="23">
        <f t="shared" si="5"/>
        <v>0.66161953663458306</v>
      </c>
      <c r="BG41" s="23">
        <f t="shared" si="6"/>
        <v>0.52881309120409647</v>
      </c>
      <c r="BH41" s="23">
        <f t="shared" si="7"/>
        <v>0.54221638876316525</v>
      </c>
      <c r="BI41" s="23">
        <f t="shared" ref="BI41:BI42" si="8">CORREL($S$40:$AZ$40,S41:AZ41)</f>
        <v>0.61877110409301428</v>
      </c>
      <c r="BJ41" s="23"/>
      <c r="BK41" s="23"/>
      <c r="BL41" s="23"/>
      <c r="BM41" s="23"/>
      <c r="BN41" s="23"/>
      <c r="BO41" s="23"/>
    </row>
    <row r="42" spans="1:67" ht="15.75" customHeight="1" x14ac:dyDescent="0.25">
      <c r="A42" s="22" t="s">
        <v>159</v>
      </c>
      <c r="B42" s="23" t="s">
        <v>53</v>
      </c>
      <c r="C42" s="4" t="s">
        <v>149</v>
      </c>
      <c r="D42" s="23" t="s">
        <v>150</v>
      </c>
      <c r="E42" s="4" t="s">
        <v>56</v>
      </c>
      <c r="F42" s="23" t="s">
        <v>150</v>
      </c>
      <c r="G42" s="23" t="s">
        <v>151</v>
      </c>
      <c r="H42" s="23" t="s">
        <v>81</v>
      </c>
      <c r="I42" s="23" t="s">
        <v>59</v>
      </c>
      <c r="J42" s="23" t="s">
        <v>69</v>
      </c>
      <c r="K42" s="23">
        <v>47.159799999999997</v>
      </c>
      <c r="L42" s="23">
        <v>-121.349</v>
      </c>
      <c r="M42" s="23">
        <v>939.4</v>
      </c>
      <c r="N42" s="23">
        <v>1962</v>
      </c>
      <c r="O42" s="23">
        <v>2019</v>
      </c>
      <c r="P42" s="23">
        <v>53</v>
      </c>
      <c r="Q42" s="23" t="s">
        <v>61</v>
      </c>
      <c r="R42" s="23">
        <v>0</v>
      </c>
      <c r="S42" s="23">
        <v>0</v>
      </c>
      <c r="T42" s="23">
        <v>80</v>
      </c>
      <c r="U42" s="23">
        <v>200</v>
      </c>
      <c r="V42" s="23">
        <v>0</v>
      </c>
      <c r="W42" s="23">
        <v>110</v>
      </c>
      <c r="X42" s="23">
        <v>0</v>
      </c>
      <c r="Y42" s="23">
        <v>150</v>
      </c>
      <c r="Z42" s="23">
        <v>0</v>
      </c>
      <c r="AA42" s="23">
        <v>7</v>
      </c>
      <c r="AB42" s="23">
        <v>94</v>
      </c>
      <c r="AC42" s="23">
        <v>52</v>
      </c>
      <c r="AD42" s="23">
        <v>5</v>
      </c>
      <c r="AE42" s="23">
        <v>50</v>
      </c>
      <c r="AF42" s="23">
        <v>0</v>
      </c>
      <c r="AG42" s="23">
        <v>275</v>
      </c>
      <c r="AH42" s="23">
        <v>43</v>
      </c>
      <c r="AI42" s="23">
        <v>163</v>
      </c>
      <c r="AJ42" s="23">
        <v>0</v>
      </c>
      <c r="AK42" s="23">
        <v>35</v>
      </c>
      <c r="AL42" s="23">
        <v>155</v>
      </c>
      <c r="AM42" s="23">
        <v>12</v>
      </c>
      <c r="AN42" s="23">
        <v>35</v>
      </c>
      <c r="AO42" s="23">
        <v>275</v>
      </c>
      <c r="AP42" s="23">
        <v>0</v>
      </c>
      <c r="AQ42" s="23">
        <v>0</v>
      </c>
      <c r="AR42" s="23">
        <v>0</v>
      </c>
      <c r="AS42" s="23">
        <v>103</v>
      </c>
      <c r="AT42" s="23">
        <v>0</v>
      </c>
      <c r="AU42" s="23">
        <v>148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3"/>
      <c r="BB42" s="23"/>
      <c r="BC42" s="23"/>
      <c r="BD42" s="22" t="s">
        <v>159</v>
      </c>
      <c r="BE42" s="23">
        <f t="shared" si="4"/>
        <v>0.27848989156210535</v>
      </c>
      <c r="BF42" s="23">
        <f t="shared" si="5"/>
        <v>0.60635480142132969</v>
      </c>
      <c r="BG42" s="23">
        <f t="shared" si="6"/>
        <v>0.3267562449904734</v>
      </c>
      <c r="BH42" s="23">
        <f t="shared" si="7"/>
        <v>0.34817117406855708</v>
      </c>
      <c r="BI42" s="23">
        <f t="shared" si="8"/>
        <v>0.46846482870477846</v>
      </c>
      <c r="BJ42" s="23">
        <f>CORREL($S$40:$AZ$40,T42:BA42)</f>
        <v>-0.27131500564069788</v>
      </c>
      <c r="BK42" s="23"/>
      <c r="BL42" s="23"/>
      <c r="BM42" s="23"/>
      <c r="BN42" s="23"/>
      <c r="BO42" s="23"/>
    </row>
    <row r="43" spans="1:67" ht="15.75" customHeight="1" x14ac:dyDescent="0.25">
      <c r="A43" s="5" t="s">
        <v>148</v>
      </c>
      <c r="B43" s="6" t="s">
        <v>67</v>
      </c>
      <c r="C43" s="4" t="s">
        <v>149</v>
      </c>
      <c r="D43" s="6" t="s">
        <v>150</v>
      </c>
      <c r="E43" s="4" t="s">
        <v>56</v>
      </c>
      <c r="F43" s="6" t="s">
        <v>150</v>
      </c>
      <c r="G43" s="6" t="s">
        <v>151</v>
      </c>
      <c r="H43" s="6" t="s">
        <v>88</v>
      </c>
      <c r="I43" s="6" t="s">
        <v>59</v>
      </c>
      <c r="J43" s="6" t="s">
        <v>60</v>
      </c>
      <c r="K43" s="6">
        <v>44.39085</v>
      </c>
      <c r="L43" s="6">
        <v>-121.8494</v>
      </c>
      <c r="M43" s="6">
        <v>1446.1</v>
      </c>
      <c r="N43" s="6">
        <v>1962</v>
      </c>
      <c r="O43" s="6">
        <v>2003</v>
      </c>
      <c r="P43" s="6">
        <v>42</v>
      </c>
      <c r="Q43" s="6" t="s">
        <v>110</v>
      </c>
      <c r="R43" s="6">
        <v>51</v>
      </c>
      <c r="S43" s="6">
        <v>17</v>
      </c>
      <c r="T43" s="6">
        <v>300</v>
      </c>
      <c r="U43" s="6">
        <v>0</v>
      </c>
      <c r="V43" s="6">
        <v>0</v>
      </c>
      <c r="W43" s="6">
        <v>200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98</v>
      </c>
      <c r="AJ43" s="6">
        <v>0</v>
      </c>
      <c r="AK43" s="6">
        <v>30</v>
      </c>
      <c r="AL43" s="6">
        <v>0</v>
      </c>
      <c r="AM43" s="6">
        <v>0</v>
      </c>
      <c r="AN43" s="6">
        <v>0</v>
      </c>
      <c r="AO43" s="6">
        <v>90</v>
      </c>
      <c r="AP43" s="4" t="s">
        <v>71</v>
      </c>
      <c r="AQ43" s="4" t="s">
        <v>71</v>
      </c>
      <c r="AR43" s="4" t="s">
        <v>71</v>
      </c>
      <c r="AS43" s="4" t="s">
        <v>71</v>
      </c>
      <c r="AT43" s="4" t="s">
        <v>71</v>
      </c>
      <c r="AU43" s="4" t="s">
        <v>71</v>
      </c>
      <c r="AV43" s="4" t="s">
        <v>71</v>
      </c>
      <c r="AW43" s="4" t="s">
        <v>71</v>
      </c>
      <c r="AX43" s="4" t="s">
        <v>71</v>
      </c>
      <c r="AY43" s="4" t="s">
        <v>71</v>
      </c>
      <c r="AZ43" s="4" t="s">
        <v>71</v>
      </c>
      <c r="BA43" s="7"/>
      <c r="BB43" s="7"/>
      <c r="BC43" s="7"/>
      <c r="BD43" s="5" t="s">
        <v>148</v>
      </c>
      <c r="BE43" s="7">
        <f>CORREL($S$43:$AO$43,$S$35:$AO$35)</f>
        <v>0.32474295435896333</v>
      </c>
      <c r="BF43" s="7">
        <f>CORREL($R$43:$AO$43,$R$36:$AO$36)</f>
        <v>0.54395276810931026</v>
      </c>
      <c r="BG43" s="7">
        <f>CORREL($R$43:$AO$43,$R$37:$AO$37)</f>
        <v>0.43938946474809931</v>
      </c>
      <c r="BH43" s="7">
        <f>CORREL($R$43:$AO$43,$R$39:$AO$39)</f>
        <v>0.47231042651397503</v>
      </c>
      <c r="BI43" s="7">
        <f>CORREL($R$43:$AO$43,$R$40:$AO$40)</f>
        <v>0.53989285681657384</v>
      </c>
      <c r="BJ43" s="7">
        <f>CORREL($R$43:$AO$43,$R$41:$AO$41)</f>
        <v>0.6998203770864363</v>
      </c>
      <c r="BK43" s="7">
        <f>CORREL($R$43:$AO$43,$R$42:$AO$42)</f>
        <v>0.20726434891290427</v>
      </c>
      <c r="BL43" s="7">
        <f>CORREL($R$43:$AO$43,$R$38:$AO$38)</f>
        <v>0.79447800052291007</v>
      </c>
      <c r="BM43" s="7"/>
      <c r="BN43" s="7"/>
      <c r="BO43" s="7"/>
    </row>
    <row r="44" spans="1:67" ht="15.75" customHeight="1" x14ac:dyDescent="0.25"/>
    <row r="45" spans="1:67" ht="15.75" customHeight="1" x14ac:dyDescent="0.25">
      <c r="A45" s="6" t="s">
        <v>0</v>
      </c>
      <c r="B45" s="6" t="s">
        <v>1</v>
      </c>
      <c r="C45" s="6" t="s">
        <v>2</v>
      </c>
      <c r="D45" s="6" t="s">
        <v>3</v>
      </c>
      <c r="E45" s="6" t="s">
        <v>4</v>
      </c>
      <c r="F45" s="6" t="s">
        <v>5</v>
      </c>
      <c r="G45" s="6" t="s">
        <v>6</v>
      </c>
      <c r="H45" s="6" t="s">
        <v>7</v>
      </c>
      <c r="I45" s="6" t="s">
        <v>8</v>
      </c>
      <c r="J45" s="6" t="s">
        <v>9</v>
      </c>
      <c r="K45" s="6" t="s">
        <v>10</v>
      </c>
      <c r="L45" s="6" t="s">
        <v>11</v>
      </c>
      <c r="M45" s="6" t="s">
        <v>12</v>
      </c>
      <c r="N45" s="6" t="s">
        <v>13</v>
      </c>
      <c r="O45" s="6" t="s">
        <v>14</v>
      </c>
      <c r="P45" s="6" t="s">
        <v>15</v>
      </c>
      <c r="Q45" s="6" t="s">
        <v>16</v>
      </c>
      <c r="R45" s="6" t="s">
        <v>17</v>
      </c>
      <c r="S45" s="6" t="s">
        <v>18</v>
      </c>
      <c r="T45" s="6" t="s">
        <v>19</v>
      </c>
      <c r="U45" s="6" t="s">
        <v>20</v>
      </c>
      <c r="V45" s="6" t="s">
        <v>21</v>
      </c>
      <c r="W45" s="6" t="s">
        <v>22</v>
      </c>
      <c r="X45" s="6" t="s">
        <v>23</v>
      </c>
      <c r="Y45" s="6" t="s">
        <v>24</v>
      </c>
      <c r="Z45" s="6" t="s">
        <v>25</v>
      </c>
      <c r="AA45" s="6" t="s">
        <v>26</v>
      </c>
      <c r="AB45" s="6" t="s">
        <v>27</v>
      </c>
      <c r="AC45" s="6" t="s">
        <v>28</v>
      </c>
      <c r="AD45" s="6" t="s">
        <v>29</v>
      </c>
      <c r="AE45" s="6" t="s">
        <v>30</v>
      </c>
      <c r="AF45" s="6" t="s">
        <v>31</v>
      </c>
      <c r="AG45" s="6" t="s">
        <v>32</v>
      </c>
      <c r="AH45" s="6" t="s">
        <v>33</v>
      </c>
      <c r="AI45" s="6" t="s">
        <v>34</v>
      </c>
      <c r="AJ45" s="6" t="s">
        <v>35</v>
      </c>
      <c r="AK45" s="6" t="s">
        <v>36</v>
      </c>
      <c r="AL45" s="6" t="s">
        <v>37</v>
      </c>
      <c r="AM45" s="6" t="s">
        <v>38</v>
      </c>
      <c r="AN45" s="6" t="s">
        <v>39</v>
      </c>
      <c r="AO45" s="6" t="s">
        <v>40</v>
      </c>
      <c r="AP45" s="6" t="s">
        <v>41</v>
      </c>
      <c r="AQ45" s="6" t="s">
        <v>42</v>
      </c>
      <c r="AR45" s="6" t="s">
        <v>43</v>
      </c>
      <c r="AS45" s="6" t="s">
        <v>44</v>
      </c>
      <c r="AT45" s="6" t="s">
        <v>45</v>
      </c>
      <c r="AU45" s="6" t="s">
        <v>46</v>
      </c>
      <c r="AV45" s="6" t="s">
        <v>47</v>
      </c>
      <c r="AW45" s="6" t="s">
        <v>48</v>
      </c>
      <c r="AX45" s="6" t="s">
        <v>49</v>
      </c>
      <c r="AY45" s="6" t="s">
        <v>50</v>
      </c>
      <c r="AZ45" s="6" t="s">
        <v>51</v>
      </c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</row>
    <row r="46" spans="1:67" ht="15.75" customHeight="1" x14ac:dyDescent="0.25">
      <c r="A46" s="5" t="s">
        <v>86</v>
      </c>
      <c r="B46" s="6" t="s">
        <v>87</v>
      </c>
      <c r="C46" s="6" t="s">
        <v>54</v>
      </c>
      <c r="D46" s="6" t="s">
        <v>55</v>
      </c>
      <c r="E46" s="4" t="s">
        <v>56</v>
      </c>
      <c r="F46" s="6" t="s">
        <v>55</v>
      </c>
      <c r="G46" s="6" t="s">
        <v>57</v>
      </c>
      <c r="H46" s="6" t="s">
        <v>88</v>
      </c>
      <c r="I46" s="6" t="s">
        <v>59</v>
      </c>
      <c r="J46" s="6" t="s">
        <v>60</v>
      </c>
      <c r="K46" s="6">
        <v>44.39085</v>
      </c>
      <c r="L46" s="6">
        <v>-121.8494</v>
      </c>
      <c r="M46" s="6">
        <v>1446.1</v>
      </c>
      <c r="N46" s="6">
        <v>1962</v>
      </c>
      <c r="O46" s="6">
        <v>2002</v>
      </c>
      <c r="P46" s="6">
        <v>41</v>
      </c>
      <c r="Q46" s="6" t="s">
        <v>61</v>
      </c>
      <c r="R46" s="6">
        <v>6</v>
      </c>
      <c r="S46" s="6">
        <v>0</v>
      </c>
      <c r="T46" s="6">
        <v>21</v>
      </c>
      <c r="U46" s="6">
        <v>0</v>
      </c>
      <c r="V46" s="6">
        <v>0</v>
      </c>
      <c r="W46" s="6">
        <v>25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12</v>
      </c>
      <c r="AD46" s="6">
        <v>0</v>
      </c>
      <c r="AE46" s="6">
        <v>0</v>
      </c>
      <c r="AF46" s="6">
        <v>0</v>
      </c>
      <c r="AG46" s="6">
        <v>1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4" t="s">
        <v>71</v>
      </c>
      <c r="AP46" s="4" t="s">
        <v>71</v>
      </c>
      <c r="AQ46" s="4" t="s">
        <v>71</v>
      </c>
      <c r="AR46" s="4" t="s">
        <v>71</v>
      </c>
      <c r="AS46" s="4" t="s">
        <v>71</v>
      </c>
      <c r="AT46" s="4" t="s">
        <v>71</v>
      </c>
      <c r="AU46" s="4" t="s">
        <v>71</v>
      </c>
      <c r="AV46" s="4" t="s">
        <v>71</v>
      </c>
      <c r="AW46" s="4" t="s">
        <v>71</v>
      </c>
      <c r="AX46" s="4" t="s">
        <v>71</v>
      </c>
      <c r="AY46" s="4" t="s">
        <v>71</v>
      </c>
      <c r="AZ46" s="4" t="s">
        <v>71</v>
      </c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</row>
    <row r="47" spans="1:67" ht="15.75" customHeight="1" x14ac:dyDescent="0.25">
      <c r="A47" s="5" t="s">
        <v>84</v>
      </c>
      <c r="B47" s="6" t="s">
        <v>53</v>
      </c>
      <c r="C47" s="6" t="s">
        <v>54</v>
      </c>
      <c r="D47" s="6" t="s">
        <v>55</v>
      </c>
      <c r="E47" s="4" t="s">
        <v>56</v>
      </c>
      <c r="F47" s="6" t="s">
        <v>55</v>
      </c>
      <c r="G47" s="6" t="s">
        <v>57</v>
      </c>
      <c r="H47" s="6" t="s">
        <v>85</v>
      </c>
      <c r="I47" s="6" t="s">
        <v>59</v>
      </c>
      <c r="J47" s="6" t="s">
        <v>69</v>
      </c>
      <c r="K47" s="6">
        <v>48.920639999999999</v>
      </c>
      <c r="L47" s="6">
        <v>-121.9372</v>
      </c>
      <c r="M47" s="6">
        <v>381.3</v>
      </c>
      <c r="N47" s="6">
        <v>1963</v>
      </c>
      <c r="O47" s="6">
        <v>2019</v>
      </c>
      <c r="P47" s="6">
        <v>51</v>
      </c>
      <c r="Q47" s="6" t="s">
        <v>77</v>
      </c>
      <c r="R47" s="6">
        <v>2</v>
      </c>
      <c r="S47" s="6">
        <v>0</v>
      </c>
      <c r="T47" s="6">
        <v>33</v>
      </c>
      <c r="U47" s="6">
        <v>0</v>
      </c>
      <c r="V47" s="6">
        <v>0</v>
      </c>
      <c r="W47" s="6">
        <v>27</v>
      </c>
      <c r="X47" s="4" t="s">
        <v>71</v>
      </c>
      <c r="Y47" s="6">
        <v>0</v>
      </c>
      <c r="Z47" s="6">
        <v>9</v>
      </c>
      <c r="AA47" s="6">
        <v>0</v>
      </c>
      <c r="AB47" s="6">
        <v>3</v>
      </c>
      <c r="AC47" s="6">
        <v>25</v>
      </c>
      <c r="AD47" s="6">
        <v>0</v>
      </c>
      <c r="AE47" s="6">
        <v>28</v>
      </c>
      <c r="AF47" s="6">
        <v>0</v>
      </c>
      <c r="AG47" s="6">
        <v>19</v>
      </c>
      <c r="AH47" s="6">
        <v>1</v>
      </c>
      <c r="AI47" s="6">
        <v>54</v>
      </c>
      <c r="AJ47" s="6">
        <v>0</v>
      </c>
      <c r="AK47" s="6">
        <v>1</v>
      </c>
      <c r="AL47" s="6">
        <v>36</v>
      </c>
      <c r="AM47" s="6">
        <v>0</v>
      </c>
      <c r="AN47" s="6">
        <v>6</v>
      </c>
      <c r="AO47" s="6">
        <v>33</v>
      </c>
      <c r="AP47" s="6">
        <v>0</v>
      </c>
      <c r="AQ47" s="6">
        <v>5</v>
      </c>
      <c r="AR47" s="6">
        <v>0</v>
      </c>
      <c r="AS47" s="6">
        <v>21</v>
      </c>
      <c r="AT47" s="6">
        <v>0</v>
      </c>
      <c r="AU47" s="6">
        <v>13</v>
      </c>
      <c r="AV47" s="6">
        <v>0</v>
      </c>
      <c r="AW47" s="6">
        <v>9</v>
      </c>
      <c r="AX47" s="6">
        <v>0</v>
      </c>
      <c r="AY47" s="6">
        <v>20</v>
      </c>
      <c r="AZ47" s="6">
        <v>0</v>
      </c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</row>
    <row r="48" spans="1:67" ht="15.75" customHeight="1" x14ac:dyDescent="0.25">
      <c r="A48" s="5" t="s">
        <v>91</v>
      </c>
      <c r="B48" s="6" t="s">
        <v>67</v>
      </c>
      <c r="C48" s="6" t="s">
        <v>92</v>
      </c>
      <c r="D48" s="6" t="s">
        <v>55</v>
      </c>
      <c r="E48" s="4" t="s">
        <v>56</v>
      </c>
      <c r="F48" s="6" t="s">
        <v>55</v>
      </c>
      <c r="G48" s="6" t="s">
        <v>93</v>
      </c>
      <c r="H48" s="6" t="s">
        <v>94</v>
      </c>
      <c r="I48" s="6" t="s">
        <v>59</v>
      </c>
      <c r="J48" s="6" t="s">
        <v>60</v>
      </c>
      <c r="K48" s="6">
        <v>42.605800000000002</v>
      </c>
      <c r="L48" s="6">
        <v>-122.2966</v>
      </c>
      <c r="M48" s="6">
        <v>1479</v>
      </c>
      <c r="N48" s="6">
        <v>1981</v>
      </c>
      <c r="O48" s="6">
        <v>2017</v>
      </c>
      <c r="P48" s="6">
        <v>33</v>
      </c>
      <c r="Q48" s="6" t="s">
        <v>95</v>
      </c>
      <c r="R48" s="4" t="s">
        <v>71</v>
      </c>
      <c r="S48" s="6">
        <v>22</v>
      </c>
      <c r="T48" s="6">
        <v>0</v>
      </c>
      <c r="U48" s="6">
        <v>0</v>
      </c>
      <c r="V48" s="6">
        <v>0</v>
      </c>
      <c r="W48" s="6">
        <v>7</v>
      </c>
      <c r="X48" s="6">
        <v>0</v>
      </c>
      <c r="Y48" s="6">
        <v>42</v>
      </c>
      <c r="Z48" s="6">
        <v>0</v>
      </c>
      <c r="AA48" s="6">
        <v>0</v>
      </c>
      <c r="AB48" s="6">
        <v>0</v>
      </c>
      <c r="AC48" s="6">
        <v>64</v>
      </c>
      <c r="AD48" s="6">
        <v>0</v>
      </c>
      <c r="AE48" s="6">
        <v>20</v>
      </c>
      <c r="AF48" s="6">
        <v>0</v>
      </c>
      <c r="AG48" s="6">
        <v>0</v>
      </c>
      <c r="AH48" s="6">
        <v>0</v>
      </c>
      <c r="AI48" s="6">
        <v>85</v>
      </c>
      <c r="AJ48" s="6">
        <v>0</v>
      </c>
      <c r="AK48" s="6">
        <v>40</v>
      </c>
      <c r="AL48" s="6">
        <v>0</v>
      </c>
      <c r="AM48" s="6">
        <v>0</v>
      </c>
      <c r="AN48" s="6">
        <v>0</v>
      </c>
      <c r="AO48" s="6">
        <v>48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4" t="s">
        <v>71</v>
      </c>
      <c r="AV48" s="6">
        <v>0</v>
      </c>
      <c r="AW48" s="6">
        <v>12</v>
      </c>
      <c r="AX48" s="6">
        <v>0</v>
      </c>
      <c r="AY48" s="6">
        <v>0</v>
      </c>
      <c r="AZ48" s="6">
        <v>0</v>
      </c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</row>
    <row r="49" spans="1:67" ht="15.75" customHeight="1" x14ac:dyDescent="0.25">
      <c r="A49" s="5" t="s">
        <v>114</v>
      </c>
      <c r="B49" s="6" t="s">
        <v>67</v>
      </c>
      <c r="C49" s="6" t="s">
        <v>115</v>
      </c>
      <c r="D49" s="6" t="s">
        <v>55</v>
      </c>
      <c r="E49" s="4" t="s">
        <v>56</v>
      </c>
      <c r="F49" s="6" t="s">
        <v>55</v>
      </c>
      <c r="G49" s="6" t="s">
        <v>116</v>
      </c>
      <c r="H49" s="6" t="s">
        <v>94</v>
      </c>
      <c r="I49" s="6" t="s">
        <v>59</v>
      </c>
      <c r="J49" s="6" t="s">
        <v>60</v>
      </c>
      <c r="K49" s="6">
        <v>42.605800000000002</v>
      </c>
      <c r="L49" s="6">
        <v>-122.2966</v>
      </c>
      <c r="M49" s="6">
        <v>1479</v>
      </c>
      <c r="N49" s="6">
        <v>1981</v>
      </c>
      <c r="O49" s="6">
        <v>2017</v>
      </c>
      <c r="P49" s="6">
        <v>33</v>
      </c>
      <c r="Q49" s="6" t="s">
        <v>117</v>
      </c>
      <c r="R49" s="4" t="s">
        <v>71</v>
      </c>
      <c r="S49" s="6">
        <v>22</v>
      </c>
      <c r="T49" s="6">
        <v>0</v>
      </c>
      <c r="U49" s="6">
        <v>0</v>
      </c>
      <c r="V49" s="6">
        <v>0</v>
      </c>
      <c r="W49" s="6">
        <v>13</v>
      </c>
      <c r="X49" s="6">
        <v>1</v>
      </c>
      <c r="Y49" s="6">
        <v>6</v>
      </c>
      <c r="Z49" s="6">
        <v>0</v>
      </c>
      <c r="AA49" s="6">
        <v>12</v>
      </c>
      <c r="AB49" s="6">
        <v>0</v>
      </c>
      <c r="AC49" s="6">
        <v>0</v>
      </c>
      <c r="AD49" s="6">
        <v>38</v>
      </c>
      <c r="AE49" s="6">
        <v>0</v>
      </c>
      <c r="AF49" s="6">
        <v>0</v>
      </c>
      <c r="AG49" s="6">
        <v>1</v>
      </c>
      <c r="AH49" s="6">
        <v>0</v>
      </c>
      <c r="AI49" s="6">
        <v>73</v>
      </c>
      <c r="AJ49" s="6">
        <v>0</v>
      </c>
      <c r="AK49" s="6">
        <v>21</v>
      </c>
      <c r="AL49" s="6">
        <v>0</v>
      </c>
      <c r="AM49" s="6">
        <v>0</v>
      </c>
      <c r="AN49" s="6">
        <v>1</v>
      </c>
      <c r="AO49" s="6">
        <v>82</v>
      </c>
      <c r="AP49" s="6">
        <v>0</v>
      </c>
      <c r="AQ49" s="6">
        <v>1</v>
      </c>
      <c r="AR49" s="6">
        <v>1</v>
      </c>
      <c r="AS49" s="6">
        <v>0</v>
      </c>
      <c r="AT49" s="6">
        <v>6</v>
      </c>
      <c r="AU49" s="4" t="s">
        <v>71</v>
      </c>
      <c r="AV49" s="6">
        <v>0</v>
      </c>
      <c r="AW49" s="6">
        <v>25</v>
      </c>
      <c r="AX49" s="6">
        <v>0</v>
      </c>
      <c r="AY49" s="6">
        <v>17</v>
      </c>
      <c r="AZ49" s="6">
        <v>0</v>
      </c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</row>
    <row r="50" spans="1:67" ht="15.75" customHeight="1" x14ac:dyDescent="0.25">
      <c r="A50" s="5" t="s">
        <v>132</v>
      </c>
      <c r="B50" s="6" t="s">
        <v>53</v>
      </c>
      <c r="C50" s="6" t="s">
        <v>124</v>
      </c>
      <c r="D50" s="6" t="s">
        <v>55</v>
      </c>
      <c r="E50" s="4" t="s">
        <v>56</v>
      </c>
      <c r="F50" s="6" t="s">
        <v>55</v>
      </c>
      <c r="G50" s="6" t="s">
        <v>125</v>
      </c>
      <c r="H50" s="6" t="s">
        <v>133</v>
      </c>
      <c r="I50" s="6" t="s">
        <v>59</v>
      </c>
      <c r="J50" s="6" t="s">
        <v>69</v>
      </c>
      <c r="K50" s="6">
        <v>45.119799999999998</v>
      </c>
      <c r="L50" s="6">
        <v>-121.6661</v>
      </c>
      <c r="M50" s="6">
        <v>1411.9</v>
      </c>
      <c r="N50" s="6">
        <v>1962</v>
      </c>
      <c r="O50" s="6">
        <v>2003</v>
      </c>
      <c r="P50" s="6">
        <v>42</v>
      </c>
      <c r="Q50" s="6" t="s">
        <v>77</v>
      </c>
      <c r="R50" s="6">
        <v>5</v>
      </c>
      <c r="S50" s="6">
        <v>11</v>
      </c>
      <c r="T50" s="6">
        <v>14</v>
      </c>
      <c r="U50" s="6">
        <v>0</v>
      </c>
      <c r="V50" s="6">
        <v>0</v>
      </c>
      <c r="W50" s="6">
        <v>27</v>
      </c>
      <c r="X50" s="6">
        <v>4</v>
      </c>
      <c r="Y50" s="6">
        <v>1</v>
      </c>
      <c r="Z50" s="6">
        <v>0</v>
      </c>
      <c r="AA50" s="6">
        <v>0</v>
      </c>
      <c r="AB50" s="6">
        <v>3</v>
      </c>
      <c r="AC50" s="6">
        <v>0</v>
      </c>
      <c r="AD50" s="6">
        <v>3</v>
      </c>
      <c r="AE50" s="6">
        <v>0</v>
      </c>
      <c r="AF50" s="6">
        <v>0</v>
      </c>
      <c r="AG50" s="6">
        <v>60</v>
      </c>
      <c r="AH50" s="6">
        <v>0</v>
      </c>
      <c r="AI50" s="6">
        <v>20</v>
      </c>
      <c r="AJ50" s="6">
        <v>0</v>
      </c>
      <c r="AK50" s="6">
        <v>11</v>
      </c>
      <c r="AL50" s="6">
        <v>2</v>
      </c>
      <c r="AM50" s="6">
        <v>0</v>
      </c>
      <c r="AN50" s="6">
        <v>0</v>
      </c>
      <c r="AO50" s="6">
        <v>0</v>
      </c>
      <c r="AP50" s="4" t="s">
        <v>71</v>
      </c>
      <c r="AQ50" s="4" t="s">
        <v>71</v>
      </c>
      <c r="AR50" s="4" t="s">
        <v>71</v>
      </c>
      <c r="AS50" s="4" t="s">
        <v>71</v>
      </c>
      <c r="AT50" s="4" t="s">
        <v>71</v>
      </c>
      <c r="AU50" s="4" t="s">
        <v>71</v>
      </c>
      <c r="AV50" s="4" t="s">
        <v>71</v>
      </c>
      <c r="AW50" s="4" t="s">
        <v>71</v>
      </c>
      <c r="AX50" s="4" t="s">
        <v>71</v>
      </c>
      <c r="AY50" s="4" t="s">
        <v>71</v>
      </c>
      <c r="AZ50" s="4" t="s">
        <v>71</v>
      </c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</row>
    <row r="51" spans="1:67" ht="15.75" customHeight="1" x14ac:dyDescent="0.25">
      <c r="A51" s="5" t="s">
        <v>146</v>
      </c>
      <c r="B51" s="6" t="s">
        <v>53</v>
      </c>
      <c r="C51" s="6" t="s">
        <v>143</v>
      </c>
      <c r="D51" s="6" t="s">
        <v>139</v>
      </c>
      <c r="E51" s="4" t="s">
        <v>56</v>
      </c>
      <c r="F51" s="6" t="s">
        <v>139</v>
      </c>
      <c r="G51" s="6" t="s">
        <v>144</v>
      </c>
      <c r="H51" s="6" t="s">
        <v>88</v>
      </c>
      <c r="I51" s="6" t="s">
        <v>59</v>
      </c>
      <c r="J51" s="6" t="s">
        <v>69</v>
      </c>
      <c r="K51" s="6">
        <v>44.39085</v>
      </c>
      <c r="L51" s="6">
        <v>-121.8494</v>
      </c>
      <c r="M51" s="6">
        <v>1446.1</v>
      </c>
      <c r="N51" s="6">
        <v>1962</v>
      </c>
      <c r="O51" s="6">
        <v>2002</v>
      </c>
      <c r="P51" s="6">
        <v>41</v>
      </c>
      <c r="Q51" s="6" t="s">
        <v>61</v>
      </c>
      <c r="R51" s="6">
        <v>3</v>
      </c>
      <c r="S51" s="6">
        <v>15</v>
      </c>
      <c r="T51" s="6">
        <v>1</v>
      </c>
      <c r="U51" s="6">
        <v>6</v>
      </c>
      <c r="V51" s="6">
        <v>0</v>
      </c>
      <c r="W51" s="6">
        <v>4</v>
      </c>
      <c r="X51" s="6">
        <v>0</v>
      </c>
      <c r="Y51" s="6">
        <v>2</v>
      </c>
      <c r="Z51" s="6">
        <v>2</v>
      </c>
      <c r="AA51" s="6">
        <v>8</v>
      </c>
      <c r="AB51" s="6">
        <v>0</v>
      </c>
      <c r="AC51" s="6">
        <v>3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4</v>
      </c>
      <c r="AJ51" s="6">
        <v>0</v>
      </c>
      <c r="AK51" s="6">
        <v>1</v>
      </c>
      <c r="AL51" s="6">
        <v>0</v>
      </c>
      <c r="AM51" s="6">
        <v>2</v>
      </c>
      <c r="AN51" s="6">
        <v>0</v>
      </c>
      <c r="AO51" s="4" t="s">
        <v>71</v>
      </c>
      <c r="AP51" s="4" t="s">
        <v>71</v>
      </c>
      <c r="AQ51" s="4" t="s">
        <v>71</v>
      </c>
      <c r="AR51" s="4" t="s">
        <v>71</v>
      </c>
      <c r="AS51" s="4" t="s">
        <v>71</v>
      </c>
      <c r="AT51" s="4" t="s">
        <v>71</v>
      </c>
      <c r="AU51" s="4" t="s">
        <v>71</v>
      </c>
      <c r="AV51" s="4" t="s">
        <v>71</v>
      </c>
      <c r="AW51" s="4" t="s">
        <v>71</v>
      </c>
      <c r="AX51" s="4" t="s">
        <v>71</v>
      </c>
      <c r="AY51" s="4" t="s">
        <v>71</v>
      </c>
      <c r="AZ51" s="4" t="s">
        <v>71</v>
      </c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</row>
    <row r="52" spans="1:67" ht="15.75" customHeight="1" x14ac:dyDescent="0.25">
      <c r="A52" s="5" t="s">
        <v>148</v>
      </c>
      <c r="B52" s="6" t="s">
        <v>67</v>
      </c>
      <c r="C52" s="4" t="s">
        <v>149</v>
      </c>
      <c r="D52" s="6" t="s">
        <v>150</v>
      </c>
      <c r="E52" s="4" t="s">
        <v>56</v>
      </c>
      <c r="F52" s="6" t="s">
        <v>150</v>
      </c>
      <c r="G52" s="6" t="s">
        <v>151</v>
      </c>
      <c r="H52" s="6" t="s">
        <v>88</v>
      </c>
      <c r="I52" s="6" t="s">
        <v>59</v>
      </c>
      <c r="J52" s="6" t="s">
        <v>60</v>
      </c>
      <c r="K52" s="6">
        <v>44.39085</v>
      </c>
      <c r="L52" s="6">
        <v>-121.8494</v>
      </c>
      <c r="M52" s="6">
        <v>1446.1</v>
      </c>
      <c r="N52" s="6">
        <v>1962</v>
      </c>
      <c r="O52" s="6">
        <v>2003</v>
      </c>
      <c r="P52" s="6">
        <v>42</v>
      </c>
      <c r="Q52" s="6" t="s">
        <v>110</v>
      </c>
      <c r="R52" s="6">
        <v>51</v>
      </c>
      <c r="S52" s="6">
        <v>17</v>
      </c>
      <c r="T52" s="6">
        <v>300</v>
      </c>
      <c r="U52" s="6">
        <v>0</v>
      </c>
      <c r="V52" s="6">
        <v>0</v>
      </c>
      <c r="W52" s="6">
        <v>200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98</v>
      </c>
      <c r="AJ52" s="6">
        <v>0</v>
      </c>
      <c r="AK52" s="6">
        <v>30</v>
      </c>
      <c r="AL52" s="6">
        <v>0</v>
      </c>
      <c r="AM52" s="6">
        <v>0</v>
      </c>
      <c r="AN52" s="6">
        <v>0</v>
      </c>
      <c r="AO52" s="6">
        <v>90</v>
      </c>
      <c r="AP52" s="4" t="s">
        <v>71</v>
      </c>
      <c r="AQ52" s="4" t="s">
        <v>71</v>
      </c>
      <c r="AR52" s="4" t="s">
        <v>71</v>
      </c>
      <c r="AS52" s="4" t="s">
        <v>71</v>
      </c>
      <c r="AT52" s="4" t="s">
        <v>71</v>
      </c>
      <c r="AU52" s="4" t="s">
        <v>71</v>
      </c>
      <c r="AV52" s="4" t="s">
        <v>71</v>
      </c>
      <c r="AW52" s="4" t="s">
        <v>71</v>
      </c>
      <c r="AX52" s="4" t="s">
        <v>71</v>
      </c>
      <c r="AY52" s="4" t="s">
        <v>71</v>
      </c>
      <c r="AZ52" s="4" t="s">
        <v>71</v>
      </c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</row>
    <row r="53" spans="1:67" ht="15.75" customHeight="1" x14ac:dyDescent="0.25">
      <c r="A53" s="5" t="s">
        <v>160</v>
      </c>
      <c r="B53" s="6" t="s">
        <v>67</v>
      </c>
      <c r="C53" s="4" t="s">
        <v>149</v>
      </c>
      <c r="D53" s="6" t="s">
        <v>150</v>
      </c>
      <c r="E53" s="4" t="s">
        <v>56</v>
      </c>
      <c r="F53" s="6" t="s">
        <v>150</v>
      </c>
      <c r="G53" s="6" t="s">
        <v>151</v>
      </c>
      <c r="H53" s="6" t="s">
        <v>163</v>
      </c>
      <c r="I53" s="6" t="s">
        <v>59</v>
      </c>
      <c r="J53" s="6" t="s">
        <v>69</v>
      </c>
      <c r="K53" s="6">
        <v>46.100499999999997</v>
      </c>
      <c r="L53" s="6">
        <v>-121.66627</v>
      </c>
      <c r="M53" s="6">
        <v>1442.2</v>
      </c>
      <c r="N53" s="6">
        <v>1962</v>
      </c>
      <c r="O53" s="6">
        <v>2019</v>
      </c>
      <c r="P53" s="6">
        <v>53</v>
      </c>
      <c r="Q53" s="6" t="s">
        <v>164</v>
      </c>
      <c r="R53" s="6">
        <v>6</v>
      </c>
      <c r="S53" s="6">
        <v>0</v>
      </c>
      <c r="T53" s="6">
        <v>450</v>
      </c>
      <c r="U53" s="6">
        <v>0</v>
      </c>
      <c r="V53" s="6">
        <v>0</v>
      </c>
      <c r="W53" s="6">
        <v>500</v>
      </c>
      <c r="X53" s="6">
        <v>0</v>
      </c>
      <c r="Y53" s="6">
        <v>35</v>
      </c>
      <c r="Z53" s="6">
        <v>0</v>
      </c>
      <c r="AA53" s="6">
        <v>0</v>
      </c>
      <c r="AB53" s="6">
        <v>0</v>
      </c>
      <c r="AC53" s="6">
        <v>0</v>
      </c>
      <c r="AD53" s="6">
        <v>59</v>
      </c>
      <c r="AE53" s="6">
        <v>7</v>
      </c>
      <c r="AF53" s="6">
        <v>3</v>
      </c>
      <c r="AG53" s="6">
        <v>410</v>
      </c>
      <c r="AH53" s="6">
        <v>43</v>
      </c>
      <c r="AI53" s="6">
        <v>240</v>
      </c>
      <c r="AJ53" s="6">
        <v>0</v>
      </c>
      <c r="AK53" s="6">
        <v>0</v>
      </c>
      <c r="AL53" s="6">
        <v>0</v>
      </c>
      <c r="AM53" s="6">
        <v>35</v>
      </c>
      <c r="AN53" s="6">
        <v>5</v>
      </c>
      <c r="AO53" s="6">
        <v>310</v>
      </c>
      <c r="AP53" s="6">
        <v>0</v>
      </c>
      <c r="AQ53" s="6">
        <v>0</v>
      </c>
      <c r="AR53" s="6">
        <v>0</v>
      </c>
      <c r="AS53" s="6">
        <v>150</v>
      </c>
      <c r="AT53" s="6">
        <v>0</v>
      </c>
      <c r="AU53" s="6">
        <v>110</v>
      </c>
      <c r="AV53" s="6">
        <v>0</v>
      </c>
      <c r="AW53" s="6">
        <v>30</v>
      </c>
      <c r="AX53" s="6">
        <v>0</v>
      </c>
      <c r="AY53" s="6">
        <v>0</v>
      </c>
      <c r="AZ53" s="6">
        <v>0</v>
      </c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</row>
    <row r="54" spans="1:67" ht="15.75" customHeight="1" x14ac:dyDescent="0.25"/>
    <row r="55" spans="1:67" ht="15.75" customHeight="1" x14ac:dyDescent="0.25"/>
    <row r="56" spans="1:67" ht="15.75" customHeight="1" x14ac:dyDescent="0.25"/>
    <row r="57" spans="1:67" ht="15.75" customHeight="1" x14ac:dyDescent="0.25"/>
    <row r="58" spans="1:67" ht="15.75" customHeight="1" x14ac:dyDescent="0.25"/>
    <row r="59" spans="1:67" ht="15.75" customHeight="1" x14ac:dyDescent="0.25"/>
    <row r="60" spans="1:67" ht="15.75" customHeight="1" x14ac:dyDescent="0.25"/>
    <row r="61" spans="1:67" ht="15.75" customHeight="1" x14ac:dyDescent="0.25"/>
    <row r="62" spans="1:67" ht="15.75" customHeight="1" x14ac:dyDescent="0.25"/>
    <row r="63" spans="1:67" ht="15.75" customHeight="1" x14ac:dyDescent="0.25"/>
    <row r="64" spans="1:6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" customHeight="1" x14ac:dyDescent="0.25"/>
  <cols>
    <col min="1" max="53" width="9.140625" customWidth="1"/>
    <col min="54" max="54" width="5.5703125" customWidth="1"/>
    <col min="55" max="55" width="13.140625" customWidth="1"/>
  </cols>
  <sheetData>
    <row r="1" spans="1:55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5" t="s">
        <v>51</v>
      </c>
      <c r="BA1" s="24" t="s">
        <v>166</v>
      </c>
      <c r="BB1" s="24" t="s">
        <v>167</v>
      </c>
      <c r="BC1" s="26" t="s">
        <v>0</v>
      </c>
    </row>
    <row r="2" spans="1:55" x14ac:dyDescent="0.25">
      <c r="A2" s="27" t="s">
        <v>52</v>
      </c>
      <c r="B2" s="24" t="s">
        <v>53</v>
      </c>
      <c r="C2" s="24" t="s">
        <v>54</v>
      </c>
      <c r="D2" s="24" t="s">
        <v>55</v>
      </c>
      <c r="E2" s="24" t="s">
        <v>56</v>
      </c>
      <c r="F2" s="24" t="s">
        <v>55</v>
      </c>
      <c r="G2" s="24" t="s">
        <v>57</v>
      </c>
      <c r="H2" s="24" t="s">
        <v>58</v>
      </c>
      <c r="I2" s="24" t="s">
        <v>59</v>
      </c>
      <c r="J2" s="24" t="s">
        <v>60</v>
      </c>
      <c r="K2" s="24">
        <v>44.391509999999997</v>
      </c>
      <c r="L2" s="24">
        <v>-122.14655999999999</v>
      </c>
      <c r="M2" s="24">
        <v>1219.5</v>
      </c>
      <c r="N2" s="24">
        <v>1962</v>
      </c>
      <c r="O2" s="24">
        <v>2019</v>
      </c>
      <c r="P2" s="24">
        <v>53</v>
      </c>
      <c r="Q2" s="24" t="s">
        <v>61</v>
      </c>
      <c r="R2" s="28">
        <v>25</v>
      </c>
      <c r="S2" s="24">
        <v>10</v>
      </c>
      <c r="T2" s="28">
        <v>51</v>
      </c>
      <c r="U2" s="24">
        <v>0</v>
      </c>
      <c r="V2" s="24">
        <v>0</v>
      </c>
      <c r="W2" s="28">
        <v>97</v>
      </c>
      <c r="X2" s="24">
        <v>0</v>
      </c>
      <c r="Y2" s="24">
        <v>0</v>
      </c>
      <c r="Z2" s="24">
        <v>3</v>
      </c>
      <c r="AA2" s="24">
        <v>1</v>
      </c>
      <c r="AB2" s="24">
        <v>0</v>
      </c>
      <c r="AC2" s="28">
        <v>40</v>
      </c>
      <c r="AD2" s="24">
        <v>3</v>
      </c>
      <c r="AE2" s="24">
        <v>0</v>
      </c>
      <c r="AF2" s="24">
        <v>0</v>
      </c>
      <c r="AG2" s="28">
        <v>0</v>
      </c>
      <c r="AH2" s="24">
        <v>0</v>
      </c>
      <c r="AI2" s="28">
        <v>83</v>
      </c>
      <c r="AJ2" s="24">
        <v>0</v>
      </c>
      <c r="AK2" s="24">
        <v>20</v>
      </c>
      <c r="AL2" s="28">
        <v>10</v>
      </c>
      <c r="AM2" s="24">
        <v>0</v>
      </c>
      <c r="AN2" s="24">
        <v>4</v>
      </c>
      <c r="AO2" s="28">
        <v>50</v>
      </c>
      <c r="AP2" s="24">
        <v>0</v>
      </c>
      <c r="AQ2" s="24">
        <v>1</v>
      </c>
      <c r="AR2" s="24">
        <v>1</v>
      </c>
      <c r="AS2" s="28">
        <v>4</v>
      </c>
      <c r="AT2" s="24">
        <v>0</v>
      </c>
      <c r="AU2" s="28">
        <v>65</v>
      </c>
      <c r="AV2" s="24">
        <v>0</v>
      </c>
      <c r="AW2" s="24">
        <v>28</v>
      </c>
      <c r="AX2" s="24">
        <v>0</v>
      </c>
      <c r="AY2" s="24">
        <v>3</v>
      </c>
      <c r="AZ2" s="25">
        <v>19</v>
      </c>
      <c r="BA2" s="29">
        <f t="shared" ref="BA2:BA12" si="0">AVERAGE(R2:AZ2)</f>
        <v>14.8</v>
      </c>
      <c r="BB2" s="1">
        <f t="shared" ref="BB2:BB12" si="1">MAX(R2:AZ2)</f>
        <v>97</v>
      </c>
      <c r="BC2" s="30" t="s">
        <v>52</v>
      </c>
    </row>
    <row r="3" spans="1:55" x14ac:dyDescent="0.25">
      <c r="A3" s="27" t="s">
        <v>63</v>
      </c>
      <c r="B3" s="24" t="s">
        <v>53</v>
      </c>
      <c r="C3" s="24" t="s">
        <v>54</v>
      </c>
      <c r="D3" s="24" t="s">
        <v>55</v>
      </c>
      <c r="E3" s="24" t="s">
        <v>56</v>
      </c>
      <c r="F3" s="24" t="s">
        <v>55</v>
      </c>
      <c r="G3" s="24" t="s">
        <v>57</v>
      </c>
      <c r="H3" s="24" t="s">
        <v>64</v>
      </c>
      <c r="I3" s="24" t="s">
        <v>59</v>
      </c>
      <c r="J3" s="24" t="s">
        <v>60</v>
      </c>
      <c r="K3" s="24">
        <v>44.35633</v>
      </c>
      <c r="L3" s="24">
        <v>-122.1086</v>
      </c>
      <c r="M3" s="24">
        <v>1577.1</v>
      </c>
      <c r="N3" s="24">
        <v>1967</v>
      </c>
      <c r="O3" s="24">
        <v>2019</v>
      </c>
      <c r="P3" s="24">
        <v>48</v>
      </c>
      <c r="Q3" s="24" t="s">
        <v>65</v>
      </c>
      <c r="R3" s="28">
        <v>19</v>
      </c>
      <c r="S3" s="24">
        <v>0</v>
      </c>
      <c r="T3" s="28">
        <v>12</v>
      </c>
      <c r="U3" s="24">
        <v>0</v>
      </c>
      <c r="V3" s="24">
        <v>0</v>
      </c>
      <c r="W3" s="28">
        <v>27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8">
        <v>29</v>
      </c>
      <c r="AD3" s="24">
        <v>0</v>
      </c>
      <c r="AE3" s="24">
        <v>0</v>
      </c>
      <c r="AF3" s="24">
        <v>0</v>
      </c>
      <c r="AG3" s="28">
        <v>16</v>
      </c>
      <c r="AH3" s="24">
        <v>0</v>
      </c>
      <c r="AI3" s="28">
        <v>0</v>
      </c>
      <c r="AJ3" s="24">
        <v>0</v>
      </c>
      <c r="AK3" s="24">
        <v>0</v>
      </c>
      <c r="AL3" s="28">
        <v>0</v>
      </c>
      <c r="AM3" s="24">
        <v>0</v>
      </c>
      <c r="AN3" s="24">
        <v>0</v>
      </c>
      <c r="AO3" s="28">
        <v>0</v>
      </c>
      <c r="AP3" s="24">
        <v>0</v>
      </c>
      <c r="AQ3" s="24">
        <v>0</v>
      </c>
      <c r="AR3" s="24">
        <v>0</v>
      </c>
      <c r="AS3" s="28">
        <v>1</v>
      </c>
      <c r="AT3" s="24">
        <v>0</v>
      </c>
      <c r="AU3" s="28">
        <v>0</v>
      </c>
      <c r="AV3" s="24">
        <v>0</v>
      </c>
      <c r="AW3" s="24">
        <v>0</v>
      </c>
      <c r="AX3" s="24">
        <v>0</v>
      </c>
      <c r="AY3" s="24">
        <v>0</v>
      </c>
      <c r="AZ3" s="25">
        <v>0</v>
      </c>
      <c r="BA3" s="29">
        <f t="shared" si="0"/>
        <v>2.9714285714285715</v>
      </c>
      <c r="BB3" s="1">
        <f t="shared" si="1"/>
        <v>29</v>
      </c>
      <c r="BC3" s="30" t="s">
        <v>63</v>
      </c>
    </row>
    <row r="4" spans="1:55" x14ac:dyDescent="0.25">
      <c r="A4" s="27" t="s">
        <v>66</v>
      </c>
      <c r="B4" s="24" t="s">
        <v>67</v>
      </c>
      <c r="C4" s="24" t="s">
        <v>54</v>
      </c>
      <c r="D4" s="24" t="s">
        <v>55</v>
      </c>
      <c r="E4" s="24" t="s">
        <v>56</v>
      </c>
      <c r="F4" s="24" t="s">
        <v>55</v>
      </c>
      <c r="G4" s="24" t="s">
        <v>57</v>
      </c>
      <c r="H4" s="24" t="s">
        <v>68</v>
      </c>
      <c r="I4" s="24" t="s">
        <v>59</v>
      </c>
      <c r="J4" s="24" t="s">
        <v>69</v>
      </c>
      <c r="K4" s="24">
        <v>45.949930000000002</v>
      </c>
      <c r="L4" s="24">
        <v>-122.03979</v>
      </c>
      <c r="M4" s="24">
        <v>1079</v>
      </c>
      <c r="N4" s="24">
        <v>1981</v>
      </c>
      <c r="O4" s="24">
        <v>2019</v>
      </c>
      <c r="P4" s="24">
        <v>34</v>
      </c>
      <c r="Q4" s="24" t="s">
        <v>70</v>
      </c>
      <c r="R4" s="31" t="s">
        <v>71</v>
      </c>
      <c r="S4" s="24">
        <v>0</v>
      </c>
      <c r="T4" s="28">
        <v>26</v>
      </c>
      <c r="U4" s="24">
        <v>0</v>
      </c>
      <c r="V4" s="24">
        <v>0</v>
      </c>
      <c r="W4" s="28">
        <v>35</v>
      </c>
      <c r="X4" s="24">
        <v>0</v>
      </c>
      <c r="Y4" s="24">
        <v>0</v>
      </c>
      <c r="Z4" s="24">
        <v>1</v>
      </c>
      <c r="AA4" s="24">
        <v>0</v>
      </c>
      <c r="AB4" s="24">
        <v>0</v>
      </c>
      <c r="AC4" s="28">
        <v>28</v>
      </c>
      <c r="AD4" s="24">
        <v>0</v>
      </c>
      <c r="AE4" s="24">
        <v>3</v>
      </c>
      <c r="AF4" s="24">
        <v>0</v>
      </c>
      <c r="AG4" s="28">
        <v>28</v>
      </c>
      <c r="AH4" s="24">
        <v>0</v>
      </c>
      <c r="AI4" s="28">
        <v>6</v>
      </c>
      <c r="AJ4" s="24">
        <v>0</v>
      </c>
      <c r="AK4" s="24">
        <v>1</v>
      </c>
      <c r="AL4" s="28">
        <v>0</v>
      </c>
      <c r="AM4" s="24">
        <v>2</v>
      </c>
      <c r="AN4" s="24">
        <v>6</v>
      </c>
      <c r="AO4" s="28">
        <v>11</v>
      </c>
      <c r="AP4" s="24">
        <v>0</v>
      </c>
      <c r="AQ4" s="24">
        <v>0</v>
      </c>
      <c r="AR4" s="24">
        <v>0</v>
      </c>
      <c r="AS4" s="28">
        <v>13</v>
      </c>
      <c r="AT4" s="24">
        <v>0</v>
      </c>
      <c r="AU4" s="28">
        <v>7</v>
      </c>
      <c r="AV4" s="24">
        <v>0</v>
      </c>
      <c r="AW4" s="24">
        <v>9</v>
      </c>
      <c r="AX4" s="24">
        <v>0</v>
      </c>
      <c r="AY4" s="24">
        <v>1</v>
      </c>
      <c r="AZ4" s="25">
        <v>0</v>
      </c>
      <c r="BA4" s="29">
        <f t="shared" si="0"/>
        <v>5.2058823529411766</v>
      </c>
      <c r="BB4" s="1">
        <f t="shared" si="1"/>
        <v>35</v>
      </c>
      <c r="BC4" s="30" t="s">
        <v>66</v>
      </c>
    </row>
    <row r="5" spans="1:55" x14ac:dyDescent="0.25">
      <c r="A5" s="27" t="s">
        <v>72</v>
      </c>
      <c r="B5" s="24" t="s">
        <v>53</v>
      </c>
      <c r="C5" s="24" t="s">
        <v>54</v>
      </c>
      <c r="D5" s="24" t="s">
        <v>55</v>
      </c>
      <c r="E5" s="24" t="s">
        <v>56</v>
      </c>
      <c r="F5" s="24" t="s">
        <v>55</v>
      </c>
      <c r="G5" s="24" t="s">
        <v>57</v>
      </c>
      <c r="H5" s="24" t="s">
        <v>73</v>
      </c>
      <c r="I5" s="24" t="s">
        <v>59</v>
      </c>
      <c r="J5" s="24" t="s">
        <v>69</v>
      </c>
      <c r="K5" s="24">
        <v>45.912129999999998</v>
      </c>
      <c r="L5" s="24">
        <v>-122.06913</v>
      </c>
      <c r="M5" s="24">
        <v>1230.0999999999999</v>
      </c>
      <c r="N5" s="24">
        <v>1962</v>
      </c>
      <c r="O5" s="24">
        <v>2019</v>
      </c>
      <c r="P5" s="24">
        <v>53</v>
      </c>
      <c r="Q5" s="24" t="s">
        <v>74</v>
      </c>
      <c r="R5" s="28">
        <v>24</v>
      </c>
      <c r="S5" s="24">
        <v>0</v>
      </c>
      <c r="T5" s="28">
        <v>36</v>
      </c>
      <c r="U5" s="24">
        <v>0</v>
      </c>
      <c r="V5" s="24">
        <v>0</v>
      </c>
      <c r="W5" s="28">
        <v>58</v>
      </c>
      <c r="X5" s="24">
        <v>0</v>
      </c>
      <c r="Y5" s="24">
        <v>8</v>
      </c>
      <c r="Z5" s="24">
        <v>2</v>
      </c>
      <c r="AA5" s="24">
        <v>0</v>
      </c>
      <c r="AB5" s="24">
        <v>0</v>
      </c>
      <c r="AC5" s="28">
        <v>39</v>
      </c>
      <c r="AD5" s="24">
        <v>0</v>
      </c>
      <c r="AE5" s="24">
        <v>9</v>
      </c>
      <c r="AF5" s="24">
        <v>0</v>
      </c>
      <c r="AG5" s="28">
        <v>59</v>
      </c>
      <c r="AH5" s="24">
        <v>0</v>
      </c>
      <c r="AI5" s="28">
        <v>26</v>
      </c>
      <c r="AJ5" s="24">
        <v>0</v>
      </c>
      <c r="AK5" s="24">
        <v>1</v>
      </c>
      <c r="AL5" s="28">
        <v>5</v>
      </c>
      <c r="AM5" s="24">
        <v>2</v>
      </c>
      <c r="AN5" s="24">
        <v>9</v>
      </c>
      <c r="AO5" s="28">
        <v>13</v>
      </c>
      <c r="AP5" s="24">
        <v>0</v>
      </c>
      <c r="AQ5" s="24">
        <v>0</v>
      </c>
      <c r="AR5" s="24">
        <v>0</v>
      </c>
      <c r="AS5" s="28">
        <v>25</v>
      </c>
      <c r="AT5" s="24">
        <v>0</v>
      </c>
      <c r="AU5" s="28">
        <v>12</v>
      </c>
      <c r="AV5" s="24">
        <v>0</v>
      </c>
      <c r="AW5" s="24">
        <v>20</v>
      </c>
      <c r="AX5" s="24">
        <v>0</v>
      </c>
      <c r="AY5" s="24">
        <v>0</v>
      </c>
      <c r="AZ5" s="25">
        <v>3</v>
      </c>
      <c r="BA5" s="29">
        <f t="shared" si="0"/>
        <v>10.028571428571428</v>
      </c>
      <c r="BB5" s="1">
        <f t="shared" si="1"/>
        <v>59</v>
      </c>
      <c r="BC5" s="30" t="s">
        <v>72</v>
      </c>
    </row>
    <row r="6" spans="1:55" x14ac:dyDescent="0.25">
      <c r="A6" s="27" t="s">
        <v>75</v>
      </c>
      <c r="B6" s="24" t="s">
        <v>53</v>
      </c>
      <c r="C6" s="24" t="s">
        <v>54</v>
      </c>
      <c r="D6" s="24" t="s">
        <v>55</v>
      </c>
      <c r="E6" s="24" t="s">
        <v>56</v>
      </c>
      <c r="F6" s="24" t="s">
        <v>55</v>
      </c>
      <c r="G6" s="24" t="s">
        <v>57</v>
      </c>
      <c r="H6" s="24" t="s">
        <v>76</v>
      </c>
      <c r="I6" s="24" t="s">
        <v>59</v>
      </c>
      <c r="J6" s="24" t="s">
        <v>69</v>
      </c>
      <c r="K6" s="24">
        <v>48.900640000000003</v>
      </c>
      <c r="L6" s="24">
        <v>-121.9372</v>
      </c>
      <c r="M6" s="24">
        <v>381.3</v>
      </c>
      <c r="N6" s="24">
        <v>1961</v>
      </c>
      <c r="O6" s="24">
        <v>2019</v>
      </c>
      <c r="P6" s="24">
        <v>54</v>
      </c>
      <c r="Q6" s="24" t="s">
        <v>77</v>
      </c>
      <c r="R6" s="28">
        <v>5</v>
      </c>
      <c r="S6" s="24">
        <v>0</v>
      </c>
      <c r="T6" s="28">
        <v>34</v>
      </c>
      <c r="U6" s="24">
        <v>0</v>
      </c>
      <c r="V6" s="24">
        <v>0</v>
      </c>
      <c r="W6" s="28">
        <v>45</v>
      </c>
      <c r="X6" s="24">
        <v>0</v>
      </c>
      <c r="Y6" s="24">
        <v>0</v>
      </c>
      <c r="Z6" s="24">
        <v>5</v>
      </c>
      <c r="AA6" s="24">
        <v>0</v>
      </c>
      <c r="AB6" s="24">
        <v>4</v>
      </c>
      <c r="AC6" s="28">
        <v>20</v>
      </c>
      <c r="AD6" s="24">
        <v>0</v>
      </c>
      <c r="AE6" s="24">
        <v>25</v>
      </c>
      <c r="AF6" s="24">
        <v>0</v>
      </c>
      <c r="AG6" s="28">
        <v>9</v>
      </c>
      <c r="AH6" s="24">
        <v>1</v>
      </c>
      <c r="AI6" s="28">
        <v>33</v>
      </c>
      <c r="AJ6" s="24">
        <v>0</v>
      </c>
      <c r="AK6" s="24">
        <v>0</v>
      </c>
      <c r="AL6" s="28">
        <v>25</v>
      </c>
      <c r="AM6" s="24">
        <v>1</v>
      </c>
      <c r="AN6" s="24">
        <v>4</v>
      </c>
      <c r="AO6" s="28">
        <v>15</v>
      </c>
      <c r="AP6" s="24">
        <v>0</v>
      </c>
      <c r="AQ6" s="24">
        <v>0</v>
      </c>
      <c r="AR6" s="24">
        <v>0</v>
      </c>
      <c r="AS6" s="28">
        <v>12</v>
      </c>
      <c r="AT6" s="24">
        <v>0</v>
      </c>
      <c r="AU6" s="28">
        <v>6</v>
      </c>
      <c r="AV6" s="24">
        <v>0</v>
      </c>
      <c r="AW6" s="24">
        <v>4</v>
      </c>
      <c r="AX6" s="24">
        <v>0</v>
      </c>
      <c r="AY6" s="24">
        <v>7</v>
      </c>
      <c r="AZ6" s="25">
        <v>0</v>
      </c>
      <c r="BA6" s="29">
        <f t="shared" si="0"/>
        <v>7.2857142857142856</v>
      </c>
      <c r="BB6" s="1">
        <f t="shared" si="1"/>
        <v>45</v>
      </c>
      <c r="BC6" s="30" t="s">
        <v>75</v>
      </c>
    </row>
    <row r="7" spans="1:55" x14ac:dyDescent="0.25">
      <c r="A7" s="27" t="s">
        <v>78</v>
      </c>
      <c r="B7" s="24" t="s">
        <v>53</v>
      </c>
      <c r="C7" s="24" t="s">
        <v>54</v>
      </c>
      <c r="D7" s="24" t="s">
        <v>55</v>
      </c>
      <c r="E7" s="24" t="s">
        <v>56</v>
      </c>
      <c r="F7" s="24" t="s">
        <v>55</v>
      </c>
      <c r="G7" s="24" t="s">
        <v>57</v>
      </c>
      <c r="H7" s="24" t="s">
        <v>79</v>
      </c>
      <c r="I7" s="24" t="s">
        <v>59</v>
      </c>
      <c r="J7" s="24" t="s">
        <v>69</v>
      </c>
      <c r="K7" s="24">
        <v>46.100499999999997</v>
      </c>
      <c r="L7" s="24">
        <v>-121.66627</v>
      </c>
      <c r="M7" s="24">
        <v>1442.2</v>
      </c>
      <c r="N7" s="24">
        <v>1962</v>
      </c>
      <c r="O7" s="24">
        <v>2019</v>
      </c>
      <c r="P7" s="24">
        <v>53</v>
      </c>
      <c r="Q7" s="24" t="s">
        <v>74</v>
      </c>
      <c r="R7" s="28">
        <v>13</v>
      </c>
      <c r="S7" s="24">
        <v>0</v>
      </c>
      <c r="T7" s="28">
        <v>39</v>
      </c>
      <c r="U7" s="24">
        <v>0</v>
      </c>
      <c r="V7" s="24">
        <v>0</v>
      </c>
      <c r="W7" s="28">
        <v>31</v>
      </c>
      <c r="X7" s="24">
        <v>0</v>
      </c>
      <c r="Y7" s="24">
        <v>3</v>
      </c>
      <c r="Z7" s="24">
        <v>1</v>
      </c>
      <c r="AA7" s="24">
        <v>0</v>
      </c>
      <c r="AB7" s="24">
        <v>0</v>
      </c>
      <c r="AC7" s="28">
        <v>15</v>
      </c>
      <c r="AD7" s="24">
        <v>0</v>
      </c>
      <c r="AE7" s="24">
        <v>6</v>
      </c>
      <c r="AF7" s="24">
        <v>0</v>
      </c>
      <c r="AG7" s="28">
        <v>15</v>
      </c>
      <c r="AH7" s="24">
        <v>0</v>
      </c>
      <c r="AI7" s="28">
        <v>7</v>
      </c>
      <c r="AJ7" s="24">
        <v>0</v>
      </c>
      <c r="AK7" s="24">
        <v>0</v>
      </c>
      <c r="AL7" s="28">
        <v>0</v>
      </c>
      <c r="AM7" s="24">
        <v>0</v>
      </c>
      <c r="AN7" s="24">
        <v>11</v>
      </c>
      <c r="AO7" s="28">
        <v>5</v>
      </c>
      <c r="AP7" s="24">
        <v>0</v>
      </c>
      <c r="AQ7" s="24">
        <v>0</v>
      </c>
      <c r="AR7" s="24">
        <v>0</v>
      </c>
      <c r="AS7" s="28">
        <v>11</v>
      </c>
      <c r="AT7" s="24">
        <v>0</v>
      </c>
      <c r="AU7" s="28">
        <v>5</v>
      </c>
      <c r="AV7" s="24">
        <v>0</v>
      </c>
      <c r="AW7" s="24">
        <v>1</v>
      </c>
      <c r="AX7" s="24">
        <v>0</v>
      </c>
      <c r="AY7" s="24">
        <v>0</v>
      </c>
      <c r="AZ7" s="25">
        <v>0</v>
      </c>
      <c r="BA7" s="29">
        <f t="shared" si="0"/>
        <v>4.6571428571428575</v>
      </c>
      <c r="BB7" s="1">
        <f t="shared" si="1"/>
        <v>39</v>
      </c>
      <c r="BC7" s="30" t="s">
        <v>78</v>
      </c>
    </row>
    <row r="8" spans="1:55" x14ac:dyDescent="0.25">
      <c r="A8" s="27" t="s">
        <v>80</v>
      </c>
      <c r="B8" s="24" t="s">
        <v>53</v>
      </c>
      <c r="C8" s="24" t="s">
        <v>54</v>
      </c>
      <c r="D8" s="24" t="s">
        <v>55</v>
      </c>
      <c r="E8" s="24" t="s">
        <v>56</v>
      </c>
      <c r="F8" s="24" t="s">
        <v>55</v>
      </c>
      <c r="G8" s="24" t="s">
        <v>57</v>
      </c>
      <c r="H8" s="24" t="s">
        <v>81</v>
      </c>
      <c r="I8" s="24" t="s">
        <v>59</v>
      </c>
      <c r="J8" s="24" t="s">
        <v>69</v>
      </c>
      <c r="K8" s="24">
        <v>47.1798</v>
      </c>
      <c r="L8" s="24">
        <v>-121.349</v>
      </c>
      <c r="M8" s="24">
        <v>939.4</v>
      </c>
      <c r="N8" s="24">
        <v>1962</v>
      </c>
      <c r="O8" s="24">
        <v>2019</v>
      </c>
      <c r="P8" s="24">
        <v>53</v>
      </c>
      <c r="Q8" s="24" t="s">
        <v>61</v>
      </c>
      <c r="R8" s="28">
        <v>1</v>
      </c>
      <c r="S8" s="24">
        <v>0</v>
      </c>
      <c r="T8" s="28">
        <v>27</v>
      </c>
      <c r="U8" s="24">
        <v>0</v>
      </c>
      <c r="V8" s="24">
        <v>0</v>
      </c>
      <c r="W8" s="28">
        <v>48</v>
      </c>
      <c r="X8" s="24">
        <v>0</v>
      </c>
      <c r="Y8" s="24">
        <v>0</v>
      </c>
      <c r="Z8" s="24">
        <v>3</v>
      </c>
      <c r="AA8" s="24">
        <v>0</v>
      </c>
      <c r="AB8" s="24">
        <v>3</v>
      </c>
      <c r="AC8" s="28">
        <v>4</v>
      </c>
      <c r="AD8" s="24">
        <v>0</v>
      </c>
      <c r="AE8" s="24">
        <v>24</v>
      </c>
      <c r="AF8" s="24">
        <v>0</v>
      </c>
      <c r="AG8" s="28">
        <v>7</v>
      </c>
      <c r="AH8" s="24">
        <v>0</v>
      </c>
      <c r="AI8" s="28">
        <v>8</v>
      </c>
      <c r="AJ8" s="24">
        <v>0</v>
      </c>
      <c r="AK8" s="24">
        <v>0</v>
      </c>
      <c r="AL8" s="28">
        <v>19</v>
      </c>
      <c r="AM8" s="24">
        <v>0</v>
      </c>
      <c r="AN8" s="24">
        <v>4</v>
      </c>
      <c r="AO8" s="28">
        <v>10</v>
      </c>
      <c r="AP8" s="24">
        <v>0</v>
      </c>
      <c r="AQ8" s="24">
        <v>0</v>
      </c>
      <c r="AR8" s="24">
        <v>0</v>
      </c>
      <c r="AS8" s="28">
        <v>15</v>
      </c>
      <c r="AT8" s="24">
        <v>0</v>
      </c>
      <c r="AU8" s="28">
        <v>6</v>
      </c>
      <c r="AV8" s="24">
        <v>0</v>
      </c>
      <c r="AW8" s="24">
        <v>3</v>
      </c>
      <c r="AX8" s="24">
        <v>0</v>
      </c>
      <c r="AY8" s="24">
        <v>3</v>
      </c>
      <c r="AZ8" s="25">
        <v>0</v>
      </c>
      <c r="BA8" s="29">
        <f t="shared" si="0"/>
        <v>5.2857142857142856</v>
      </c>
      <c r="BB8" s="1">
        <f t="shared" si="1"/>
        <v>48</v>
      </c>
      <c r="BC8" s="30" t="s">
        <v>80</v>
      </c>
    </row>
    <row r="9" spans="1:55" x14ac:dyDescent="0.25">
      <c r="A9" s="27" t="s">
        <v>82</v>
      </c>
      <c r="B9" s="24" t="s">
        <v>53</v>
      </c>
      <c r="C9" s="24" t="s">
        <v>54</v>
      </c>
      <c r="D9" s="24" t="s">
        <v>55</v>
      </c>
      <c r="E9" s="24" t="s">
        <v>56</v>
      </c>
      <c r="F9" s="24" t="s">
        <v>55</v>
      </c>
      <c r="G9" s="24" t="s">
        <v>57</v>
      </c>
      <c r="H9" s="24" t="s">
        <v>83</v>
      </c>
      <c r="I9" s="24" t="s">
        <v>59</v>
      </c>
      <c r="J9" s="24" t="s">
        <v>69</v>
      </c>
      <c r="K9" s="24">
        <v>45.310290000000002</v>
      </c>
      <c r="L9" s="24">
        <v>-121.7081</v>
      </c>
      <c r="M9" s="24">
        <v>1498.9</v>
      </c>
      <c r="N9" s="24">
        <v>1962</v>
      </c>
      <c r="O9" s="24">
        <v>2019</v>
      </c>
      <c r="P9" s="24">
        <v>53</v>
      </c>
      <c r="Q9" s="24" t="s">
        <v>77</v>
      </c>
      <c r="R9" s="28">
        <v>18</v>
      </c>
      <c r="S9" s="24">
        <v>4</v>
      </c>
      <c r="T9" s="28">
        <v>56</v>
      </c>
      <c r="U9" s="24">
        <v>0</v>
      </c>
      <c r="V9" s="24">
        <v>0</v>
      </c>
      <c r="W9" s="28">
        <v>0</v>
      </c>
      <c r="X9" s="24">
        <v>0</v>
      </c>
      <c r="Y9" s="24">
        <v>0</v>
      </c>
      <c r="Z9" s="24">
        <v>7</v>
      </c>
      <c r="AA9" s="24">
        <v>0</v>
      </c>
      <c r="AB9" s="24">
        <v>0</v>
      </c>
      <c r="AC9" s="28">
        <v>67</v>
      </c>
      <c r="AD9" s="24">
        <v>0</v>
      </c>
      <c r="AE9" s="24">
        <v>0</v>
      </c>
      <c r="AF9" s="24">
        <v>0</v>
      </c>
      <c r="AG9" s="28">
        <v>0</v>
      </c>
      <c r="AH9" s="24">
        <v>0</v>
      </c>
      <c r="AI9" s="28">
        <v>60</v>
      </c>
      <c r="AJ9" s="24">
        <v>0</v>
      </c>
      <c r="AK9" s="24">
        <v>6</v>
      </c>
      <c r="AL9" s="28">
        <v>0</v>
      </c>
      <c r="AM9" s="24">
        <v>0</v>
      </c>
      <c r="AN9" s="24">
        <v>7</v>
      </c>
      <c r="AO9" s="28">
        <v>21</v>
      </c>
      <c r="AP9" s="24">
        <v>0</v>
      </c>
      <c r="AQ9" s="24">
        <v>3</v>
      </c>
      <c r="AR9" s="24">
        <v>1</v>
      </c>
      <c r="AS9" s="28">
        <v>3</v>
      </c>
      <c r="AT9" s="24">
        <v>0</v>
      </c>
      <c r="AU9" s="28">
        <v>19</v>
      </c>
      <c r="AV9" s="24">
        <v>0</v>
      </c>
      <c r="AW9" s="24">
        <v>2</v>
      </c>
      <c r="AX9" s="24">
        <v>0</v>
      </c>
      <c r="AY9" s="24">
        <v>0</v>
      </c>
      <c r="AZ9" s="25">
        <v>0</v>
      </c>
      <c r="BA9" s="29">
        <f t="shared" si="0"/>
        <v>7.8285714285714283</v>
      </c>
      <c r="BB9" s="1">
        <f t="shared" si="1"/>
        <v>67</v>
      </c>
      <c r="BC9" s="30" t="s">
        <v>82</v>
      </c>
    </row>
    <row r="10" spans="1:55" x14ac:dyDescent="0.25">
      <c r="A10" s="27" t="s">
        <v>84</v>
      </c>
      <c r="B10" s="24" t="s">
        <v>53</v>
      </c>
      <c r="C10" s="24" t="s">
        <v>54</v>
      </c>
      <c r="D10" s="24" t="s">
        <v>55</v>
      </c>
      <c r="E10" s="24" t="s">
        <v>56</v>
      </c>
      <c r="F10" s="24" t="s">
        <v>55</v>
      </c>
      <c r="G10" s="24" t="s">
        <v>57</v>
      </c>
      <c r="H10" s="24" t="s">
        <v>85</v>
      </c>
      <c r="I10" s="24" t="s">
        <v>59</v>
      </c>
      <c r="J10" s="24" t="s">
        <v>69</v>
      </c>
      <c r="K10" s="24">
        <v>48.920639999999999</v>
      </c>
      <c r="L10" s="24">
        <v>-121.9372</v>
      </c>
      <c r="M10" s="24">
        <v>381.3</v>
      </c>
      <c r="N10" s="24">
        <v>1963</v>
      </c>
      <c r="O10" s="24">
        <v>2019</v>
      </c>
      <c r="P10" s="24">
        <v>51</v>
      </c>
      <c r="Q10" s="24" t="s">
        <v>77</v>
      </c>
      <c r="R10" s="28">
        <v>2</v>
      </c>
      <c r="S10" s="24">
        <v>0</v>
      </c>
      <c r="T10" s="28">
        <v>33</v>
      </c>
      <c r="U10" s="24">
        <v>0</v>
      </c>
      <c r="V10" s="24">
        <v>0</v>
      </c>
      <c r="W10" s="28">
        <v>27</v>
      </c>
      <c r="X10" s="31" t="s">
        <v>71</v>
      </c>
      <c r="Y10" s="24">
        <v>0</v>
      </c>
      <c r="Z10" s="24">
        <v>9</v>
      </c>
      <c r="AA10" s="24">
        <v>0</v>
      </c>
      <c r="AB10" s="24">
        <v>3</v>
      </c>
      <c r="AC10" s="28">
        <v>25</v>
      </c>
      <c r="AD10" s="24">
        <v>0</v>
      </c>
      <c r="AE10" s="24">
        <v>28</v>
      </c>
      <c r="AF10" s="24">
        <v>0</v>
      </c>
      <c r="AG10" s="28">
        <v>19</v>
      </c>
      <c r="AH10" s="24">
        <v>1</v>
      </c>
      <c r="AI10" s="28">
        <v>54</v>
      </c>
      <c r="AJ10" s="24">
        <v>0</v>
      </c>
      <c r="AK10" s="24">
        <v>1</v>
      </c>
      <c r="AL10" s="28">
        <v>36</v>
      </c>
      <c r="AM10" s="24">
        <v>0</v>
      </c>
      <c r="AN10" s="24">
        <v>6</v>
      </c>
      <c r="AO10" s="28">
        <v>33</v>
      </c>
      <c r="AP10" s="24">
        <v>0</v>
      </c>
      <c r="AQ10" s="24">
        <v>5</v>
      </c>
      <c r="AR10" s="24">
        <v>0</v>
      </c>
      <c r="AS10" s="28">
        <v>21</v>
      </c>
      <c r="AT10" s="24">
        <v>0</v>
      </c>
      <c r="AU10" s="28">
        <v>13</v>
      </c>
      <c r="AV10" s="24">
        <v>0</v>
      </c>
      <c r="AW10" s="24">
        <v>9</v>
      </c>
      <c r="AX10" s="24">
        <v>0</v>
      </c>
      <c r="AY10" s="24">
        <v>20</v>
      </c>
      <c r="AZ10" s="25">
        <v>0</v>
      </c>
      <c r="BA10" s="29">
        <f t="shared" si="0"/>
        <v>10.147058823529411</v>
      </c>
      <c r="BB10" s="1">
        <f t="shared" si="1"/>
        <v>54</v>
      </c>
      <c r="BC10" s="30" t="s">
        <v>84</v>
      </c>
    </row>
    <row r="11" spans="1:55" x14ac:dyDescent="0.25">
      <c r="A11" s="27" t="s">
        <v>86</v>
      </c>
      <c r="B11" s="24" t="s">
        <v>87</v>
      </c>
      <c r="C11" s="24" t="s">
        <v>54</v>
      </c>
      <c r="D11" s="24" t="s">
        <v>55</v>
      </c>
      <c r="E11" s="24" t="s">
        <v>56</v>
      </c>
      <c r="F11" s="24" t="s">
        <v>55</v>
      </c>
      <c r="G11" s="24" t="s">
        <v>57</v>
      </c>
      <c r="H11" s="24" t="s">
        <v>88</v>
      </c>
      <c r="I11" s="24" t="s">
        <v>59</v>
      </c>
      <c r="J11" s="24" t="s">
        <v>60</v>
      </c>
      <c r="K11" s="24">
        <v>44.39085</v>
      </c>
      <c r="L11" s="24">
        <v>-121.8494</v>
      </c>
      <c r="M11" s="24">
        <v>1446.1</v>
      </c>
      <c r="N11" s="24">
        <v>1962</v>
      </c>
      <c r="O11" s="24">
        <v>2002</v>
      </c>
      <c r="P11" s="24">
        <v>41</v>
      </c>
      <c r="Q11" s="24" t="s">
        <v>61</v>
      </c>
      <c r="R11" s="28">
        <v>6</v>
      </c>
      <c r="S11" s="24">
        <v>0</v>
      </c>
      <c r="T11" s="28">
        <v>21</v>
      </c>
      <c r="U11" s="24">
        <v>0</v>
      </c>
      <c r="V11" s="24">
        <v>0</v>
      </c>
      <c r="W11" s="28">
        <v>25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8">
        <v>12</v>
      </c>
      <c r="AD11" s="24">
        <v>0</v>
      </c>
      <c r="AE11" s="24">
        <v>0</v>
      </c>
      <c r="AF11" s="24">
        <v>0</v>
      </c>
      <c r="AG11" s="28">
        <v>1</v>
      </c>
      <c r="AH11" s="24">
        <v>0</v>
      </c>
      <c r="AI11" s="28">
        <v>0</v>
      </c>
      <c r="AJ11" s="24">
        <v>0</v>
      </c>
      <c r="AK11" s="24">
        <v>0</v>
      </c>
      <c r="AL11" s="28">
        <v>0</v>
      </c>
      <c r="AM11" s="24">
        <v>0</v>
      </c>
      <c r="AN11" s="24">
        <v>0</v>
      </c>
      <c r="AO11" s="31" t="s">
        <v>71</v>
      </c>
      <c r="AP11" s="31" t="s">
        <v>71</v>
      </c>
      <c r="AQ11" s="31" t="s">
        <v>71</v>
      </c>
      <c r="AR11" s="31" t="s">
        <v>71</v>
      </c>
      <c r="AS11" s="31" t="s">
        <v>71</v>
      </c>
      <c r="AT11" s="31" t="s">
        <v>71</v>
      </c>
      <c r="AU11" s="31" t="s">
        <v>71</v>
      </c>
      <c r="AV11" s="31" t="s">
        <v>71</v>
      </c>
      <c r="AW11" s="31" t="s">
        <v>71</v>
      </c>
      <c r="AX11" s="31" t="s">
        <v>71</v>
      </c>
      <c r="AY11" s="31" t="s">
        <v>71</v>
      </c>
      <c r="AZ11" s="32" t="s">
        <v>71</v>
      </c>
      <c r="BA11" s="29">
        <f t="shared" si="0"/>
        <v>2.8260869565217392</v>
      </c>
      <c r="BB11" s="1">
        <f t="shared" si="1"/>
        <v>25</v>
      </c>
      <c r="BC11" s="30" t="s">
        <v>86</v>
      </c>
    </row>
    <row r="12" spans="1:55" x14ac:dyDescent="0.25">
      <c r="A12" s="27" t="s">
        <v>89</v>
      </c>
      <c r="B12" s="24" t="s">
        <v>53</v>
      </c>
      <c r="C12" s="24" t="s">
        <v>54</v>
      </c>
      <c r="D12" s="24" t="s">
        <v>55</v>
      </c>
      <c r="E12" s="24" t="s">
        <v>56</v>
      </c>
      <c r="F12" s="24" t="s">
        <v>55</v>
      </c>
      <c r="G12" s="24" t="s">
        <v>57</v>
      </c>
      <c r="H12" s="24" t="s">
        <v>90</v>
      </c>
      <c r="I12" s="24" t="s">
        <v>59</v>
      </c>
      <c r="J12" s="24" t="s">
        <v>69</v>
      </c>
      <c r="K12" s="24">
        <v>47.420499999999997</v>
      </c>
      <c r="L12" s="24">
        <v>-121.4149</v>
      </c>
      <c r="M12" s="24">
        <v>962.6</v>
      </c>
      <c r="N12" s="24">
        <v>1963</v>
      </c>
      <c r="O12" s="24">
        <v>2019</v>
      </c>
      <c r="P12" s="24">
        <v>52</v>
      </c>
      <c r="Q12" s="24" t="s">
        <v>61</v>
      </c>
      <c r="R12" s="28">
        <v>3</v>
      </c>
      <c r="S12" s="24">
        <v>0</v>
      </c>
      <c r="T12" s="28">
        <v>35</v>
      </c>
      <c r="U12" s="24">
        <v>0</v>
      </c>
      <c r="V12" s="24">
        <v>0</v>
      </c>
      <c r="W12" s="28">
        <v>69</v>
      </c>
      <c r="X12" s="24">
        <v>0</v>
      </c>
      <c r="Y12" s="24">
        <v>0</v>
      </c>
      <c r="Z12" s="24">
        <v>0</v>
      </c>
      <c r="AA12" s="24">
        <v>0</v>
      </c>
      <c r="AB12" s="24">
        <v>2</v>
      </c>
      <c r="AC12" s="28">
        <v>15</v>
      </c>
      <c r="AD12" s="24">
        <v>0</v>
      </c>
      <c r="AE12" s="24">
        <v>21</v>
      </c>
      <c r="AF12" s="24">
        <v>0</v>
      </c>
      <c r="AG12" s="28">
        <v>3</v>
      </c>
      <c r="AH12" s="24">
        <v>4</v>
      </c>
      <c r="AI12" s="28">
        <v>2</v>
      </c>
      <c r="AJ12" s="24">
        <v>0</v>
      </c>
      <c r="AK12" s="24">
        <v>0</v>
      </c>
      <c r="AL12" s="28">
        <v>25</v>
      </c>
      <c r="AM12" s="24">
        <v>1</v>
      </c>
      <c r="AN12" s="24">
        <v>5</v>
      </c>
      <c r="AO12" s="28">
        <v>13</v>
      </c>
      <c r="AP12" s="24">
        <v>0</v>
      </c>
      <c r="AQ12" s="24">
        <v>0</v>
      </c>
      <c r="AR12" s="24">
        <v>0</v>
      </c>
      <c r="AS12" s="28">
        <v>27</v>
      </c>
      <c r="AT12" s="24">
        <v>0</v>
      </c>
      <c r="AU12" s="28">
        <v>18</v>
      </c>
      <c r="AV12" s="24">
        <v>0</v>
      </c>
      <c r="AW12" s="24">
        <v>0</v>
      </c>
      <c r="AX12" s="24">
        <v>0</v>
      </c>
      <c r="AY12" s="24">
        <v>3</v>
      </c>
      <c r="AZ12" s="25">
        <v>0</v>
      </c>
      <c r="BA12" s="29">
        <f t="shared" si="0"/>
        <v>7.0285714285714285</v>
      </c>
      <c r="BB12" s="1">
        <f t="shared" si="1"/>
        <v>69</v>
      </c>
      <c r="BC12" s="30" t="s">
        <v>89</v>
      </c>
    </row>
    <row r="13" spans="1:55" x14ac:dyDescent="0.25">
      <c r="A13" s="33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 t="s">
        <v>167</v>
      </c>
      <c r="R13" s="34">
        <f t="shared" ref="R13:AZ13" si="2">MAX(R2:R12)</f>
        <v>25</v>
      </c>
      <c r="S13" s="34">
        <f t="shared" si="2"/>
        <v>10</v>
      </c>
      <c r="T13" s="34">
        <f t="shared" si="2"/>
        <v>56</v>
      </c>
      <c r="U13" s="34">
        <f t="shared" si="2"/>
        <v>0</v>
      </c>
      <c r="V13" s="34">
        <f t="shared" si="2"/>
        <v>0</v>
      </c>
      <c r="W13" s="34">
        <f t="shared" si="2"/>
        <v>97</v>
      </c>
      <c r="X13" s="34">
        <f t="shared" si="2"/>
        <v>0</v>
      </c>
      <c r="Y13" s="34">
        <f t="shared" si="2"/>
        <v>8</v>
      </c>
      <c r="Z13" s="34">
        <f t="shared" si="2"/>
        <v>9</v>
      </c>
      <c r="AA13" s="34">
        <f t="shared" si="2"/>
        <v>1</v>
      </c>
      <c r="AB13" s="34">
        <f t="shared" si="2"/>
        <v>4</v>
      </c>
      <c r="AC13" s="34">
        <f t="shared" si="2"/>
        <v>67</v>
      </c>
      <c r="AD13" s="34">
        <f t="shared" si="2"/>
        <v>3</v>
      </c>
      <c r="AE13" s="34">
        <f t="shared" si="2"/>
        <v>28</v>
      </c>
      <c r="AF13" s="34">
        <f t="shared" si="2"/>
        <v>0</v>
      </c>
      <c r="AG13" s="34">
        <f t="shared" si="2"/>
        <v>59</v>
      </c>
      <c r="AH13" s="34">
        <f t="shared" si="2"/>
        <v>4</v>
      </c>
      <c r="AI13" s="34">
        <f t="shared" si="2"/>
        <v>83</v>
      </c>
      <c r="AJ13" s="34">
        <f t="shared" si="2"/>
        <v>0</v>
      </c>
      <c r="AK13" s="34">
        <f t="shared" si="2"/>
        <v>20</v>
      </c>
      <c r="AL13" s="34">
        <f t="shared" si="2"/>
        <v>36</v>
      </c>
      <c r="AM13" s="34">
        <f t="shared" si="2"/>
        <v>2</v>
      </c>
      <c r="AN13" s="34">
        <f t="shared" si="2"/>
        <v>11</v>
      </c>
      <c r="AO13" s="34">
        <f t="shared" si="2"/>
        <v>50</v>
      </c>
      <c r="AP13" s="34">
        <f t="shared" si="2"/>
        <v>0</v>
      </c>
      <c r="AQ13" s="34">
        <f t="shared" si="2"/>
        <v>5</v>
      </c>
      <c r="AR13" s="34">
        <f t="shared" si="2"/>
        <v>1</v>
      </c>
      <c r="AS13" s="34">
        <f t="shared" si="2"/>
        <v>27</v>
      </c>
      <c r="AT13" s="34">
        <f t="shared" si="2"/>
        <v>0</v>
      </c>
      <c r="AU13" s="34">
        <f t="shared" si="2"/>
        <v>65</v>
      </c>
      <c r="AV13" s="34">
        <f t="shared" si="2"/>
        <v>0</v>
      </c>
      <c r="AW13" s="34">
        <f t="shared" si="2"/>
        <v>28</v>
      </c>
      <c r="AX13" s="34">
        <f t="shared" si="2"/>
        <v>0</v>
      </c>
      <c r="AY13" s="34">
        <f t="shared" si="2"/>
        <v>20</v>
      </c>
      <c r="AZ13" s="34">
        <f t="shared" si="2"/>
        <v>19</v>
      </c>
      <c r="BA13" s="35"/>
      <c r="BB13" s="36"/>
      <c r="BC13" s="37"/>
    </row>
    <row r="14" spans="1:55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 t="s">
        <v>168</v>
      </c>
      <c r="R14" s="39">
        <f t="shared" ref="R14:AZ14" si="3">MIN(R2:R12)</f>
        <v>1</v>
      </c>
      <c r="S14" s="39">
        <f t="shared" si="3"/>
        <v>0</v>
      </c>
      <c r="T14" s="39">
        <f t="shared" si="3"/>
        <v>12</v>
      </c>
      <c r="U14" s="39">
        <f t="shared" si="3"/>
        <v>0</v>
      </c>
      <c r="V14" s="39">
        <f t="shared" si="3"/>
        <v>0</v>
      </c>
      <c r="W14" s="39">
        <f t="shared" si="3"/>
        <v>0</v>
      </c>
      <c r="X14" s="39">
        <f t="shared" si="3"/>
        <v>0</v>
      </c>
      <c r="Y14" s="39">
        <f t="shared" si="3"/>
        <v>0</v>
      </c>
      <c r="Z14" s="39">
        <f t="shared" si="3"/>
        <v>0</v>
      </c>
      <c r="AA14" s="39">
        <f t="shared" si="3"/>
        <v>0</v>
      </c>
      <c r="AB14" s="39">
        <f t="shared" si="3"/>
        <v>0</v>
      </c>
      <c r="AC14" s="39">
        <f t="shared" si="3"/>
        <v>4</v>
      </c>
      <c r="AD14" s="39">
        <f t="shared" si="3"/>
        <v>0</v>
      </c>
      <c r="AE14" s="39">
        <f t="shared" si="3"/>
        <v>0</v>
      </c>
      <c r="AF14" s="39">
        <f t="shared" si="3"/>
        <v>0</v>
      </c>
      <c r="AG14" s="39">
        <f t="shared" si="3"/>
        <v>0</v>
      </c>
      <c r="AH14" s="39">
        <f t="shared" si="3"/>
        <v>0</v>
      </c>
      <c r="AI14" s="39">
        <f t="shared" si="3"/>
        <v>0</v>
      </c>
      <c r="AJ14" s="39">
        <f t="shared" si="3"/>
        <v>0</v>
      </c>
      <c r="AK14" s="39">
        <f t="shared" si="3"/>
        <v>0</v>
      </c>
      <c r="AL14" s="39">
        <f t="shared" si="3"/>
        <v>0</v>
      </c>
      <c r="AM14" s="39">
        <f t="shared" si="3"/>
        <v>0</v>
      </c>
      <c r="AN14" s="39">
        <f t="shared" si="3"/>
        <v>0</v>
      </c>
      <c r="AO14" s="39">
        <f t="shared" si="3"/>
        <v>0</v>
      </c>
      <c r="AP14" s="39">
        <f t="shared" si="3"/>
        <v>0</v>
      </c>
      <c r="AQ14" s="39">
        <f t="shared" si="3"/>
        <v>0</v>
      </c>
      <c r="AR14" s="39">
        <f t="shared" si="3"/>
        <v>0</v>
      </c>
      <c r="AS14" s="39">
        <f t="shared" si="3"/>
        <v>1</v>
      </c>
      <c r="AT14" s="39">
        <f t="shared" si="3"/>
        <v>0</v>
      </c>
      <c r="AU14" s="39">
        <f t="shared" si="3"/>
        <v>0</v>
      </c>
      <c r="AV14" s="39">
        <f t="shared" si="3"/>
        <v>0</v>
      </c>
      <c r="AW14" s="39">
        <f t="shared" si="3"/>
        <v>0</v>
      </c>
      <c r="AX14" s="39">
        <f t="shared" si="3"/>
        <v>0</v>
      </c>
      <c r="AY14" s="39">
        <f t="shared" si="3"/>
        <v>0</v>
      </c>
      <c r="AZ14" s="39">
        <f t="shared" si="3"/>
        <v>0</v>
      </c>
      <c r="BA14" s="40"/>
      <c r="BB14" s="41"/>
      <c r="BC14" s="42"/>
    </row>
    <row r="15" spans="1:55" x14ac:dyDescent="0.2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 t="s">
        <v>169</v>
      </c>
      <c r="R15" s="44">
        <f t="shared" ref="R15:AZ15" si="4">AVERAGE(R2:R12)</f>
        <v>11.6</v>
      </c>
      <c r="S15" s="44">
        <f t="shared" si="4"/>
        <v>1.2727272727272727</v>
      </c>
      <c r="T15" s="44">
        <f t="shared" si="4"/>
        <v>33.636363636363633</v>
      </c>
      <c r="U15" s="44">
        <f t="shared" si="4"/>
        <v>0</v>
      </c>
      <c r="V15" s="44">
        <f t="shared" si="4"/>
        <v>0</v>
      </c>
      <c r="W15" s="44">
        <f t="shared" si="4"/>
        <v>42</v>
      </c>
      <c r="X15" s="44">
        <f t="shared" si="4"/>
        <v>0</v>
      </c>
      <c r="Y15" s="44">
        <f t="shared" si="4"/>
        <v>1</v>
      </c>
      <c r="Z15" s="44">
        <f t="shared" si="4"/>
        <v>2.8181818181818183</v>
      </c>
      <c r="AA15" s="44">
        <f t="shared" si="4"/>
        <v>9.0909090909090912E-2</v>
      </c>
      <c r="AB15" s="44">
        <f t="shared" si="4"/>
        <v>1.0909090909090908</v>
      </c>
      <c r="AC15" s="44">
        <f t="shared" si="4"/>
        <v>26.727272727272727</v>
      </c>
      <c r="AD15" s="44">
        <f t="shared" si="4"/>
        <v>0.27272727272727271</v>
      </c>
      <c r="AE15" s="44">
        <f t="shared" si="4"/>
        <v>10.545454545454545</v>
      </c>
      <c r="AF15" s="44">
        <f t="shared" si="4"/>
        <v>0</v>
      </c>
      <c r="AG15" s="44">
        <f t="shared" si="4"/>
        <v>14.272727272727273</v>
      </c>
      <c r="AH15" s="44">
        <f t="shared" si="4"/>
        <v>0.54545454545454541</v>
      </c>
      <c r="AI15" s="44">
        <f t="shared" si="4"/>
        <v>25.363636363636363</v>
      </c>
      <c r="AJ15" s="44">
        <f t="shared" si="4"/>
        <v>0</v>
      </c>
      <c r="AK15" s="44">
        <f t="shared" si="4"/>
        <v>2.6363636363636362</v>
      </c>
      <c r="AL15" s="44">
        <f t="shared" si="4"/>
        <v>10.909090909090908</v>
      </c>
      <c r="AM15" s="44">
        <f t="shared" si="4"/>
        <v>0.54545454545454541</v>
      </c>
      <c r="AN15" s="44">
        <f t="shared" si="4"/>
        <v>5.0909090909090908</v>
      </c>
      <c r="AO15" s="44">
        <f t="shared" si="4"/>
        <v>17.100000000000001</v>
      </c>
      <c r="AP15" s="44">
        <f t="shared" si="4"/>
        <v>0</v>
      </c>
      <c r="AQ15" s="44">
        <f t="shared" si="4"/>
        <v>0.9</v>
      </c>
      <c r="AR15" s="44">
        <f t="shared" si="4"/>
        <v>0.2</v>
      </c>
      <c r="AS15" s="44">
        <f t="shared" si="4"/>
        <v>13.2</v>
      </c>
      <c r="AT15" s="44">
        <f t="shared" si="4"/>
        <v>0</v>
      </c>
      <c r="AU15" s="44">
        <f t="shared" si="4"/>
        <v>15.1</v>
      </c>
      <c r="AV15" s="44">
        <f t="shared" si="4"/>
        <v>0</v>
      </c>
      <c r="AW15" s="44">
        <f t="shared" si="4"/>
        <v>7.6</v>
      </c>
      <c r="AX15" s="44">
        <f t="shared" si="4"/>
        <v>0</v>
      </c>
      <c r="AY15" s="44">
        <f t="shared" si="4"/>
        <v>3.7</v>
      </c>
      <c r="AZ15" s="44">
        <f t="shared" si="4"/>
        <v>2.2000000000000002</v>
      </c>
      <c r="BA15" s="45"/>
      <c r="BB15" s="46"/>
      <c r="BC15" s="47"/>
    </row>
    <row r="16" spans="1:55" x14ac:dyDescent="0.25">
      <c r="A16" s="27" t="s">
        <v>91</v>
      </c>
      <c r="B16" s="24" t="s">
        <v>67</v>
      </c>
      <c r="C16" s="24" t="s">
        <v>92</v>
      </c>
      <c r="D16" s="24" t="s">
        <v>55</v>
      </c>
      <c r="E16" s="24" t="s">
        <v>56</v>
      </c>
      <c r="F16" s="24" t="s">
        <v>55</v>
      </c>
      <c r="G16" s="24" t="s">
        <v>93</v>
      </c>
      <c r="H16" s="24" t="s">
        <v>94</v>
      </c>
      <c r="I16" s="24" t="s">
        <v>59</v>
      </c>
      <c r="J16" s="24" t="s">
        <v>60</v>
      </c>
      <c r="K16" s="24">
        <v>42.605800000000002</v>
      </c>
      <c r="L16" s="24">
        <v>-122.2966</v>
      </c>
      <c r="M16" s="24">
        <v>1479</v>
      </c>
      <c r="N16" s="24">
        <v>1981</v>
      </c>
      <c r="O16" s="24">
        <v>2017</v>
      </c>
      <c r="P16" s="24">
        <v>33</v>
      </c>
      <c r="Q16" s="24" t="s">
        <v>95</v>
      </c>
      <c r="R16" s="31" t="s">
        <v>71</v>
      </c>
      <c r="S16" s="28">
        <v>22</v>
      </c>
      <c r="T16" s="24">
        <v>0</v>
      </c>
      <c r="U16" s="24">
        <v>0</v>
      </c>
      <c r="V16" s="24">
        <v>0</v>
      </c>
      <c r="W16" s="24">
        <v>7</v>
      </c>
      <c r="X16" s="24">
        <v>0</v>
      </c>
      <c r="Y16" s="28">
        <v>42</v>
      </c>
      <c r="Z16" s="24">
        <v>0</v>
      </c>
      <c r="AA16" s="24">
        <v>0</v>
      </c>
      <c r="AB16" s="24">
        <v>0</v>
      </c>
      <c r="AC16" s="28">
        <v>64</v>
      </c>
      <c r="AD16" s="24">
        <v>0</v>
      </c>
      <c r="AE16" s="28">
        <v>20</v>
      </c>
      <c r="AF16" s="24">
        <v>0</v>
      </c>
      <c r="AG16" s="28">
        <v>0</v>
      </c>
      <c r="AH16" s="24">
        <v>0</v>
      </c>
      <c r="AI16" s="28">
        <v>85</v>
      </c>
      <c r="AJ16" s="24">
        <v>0</v>
      </c>
      <c r="AK16" s="28">
        <v>40</v>
      </c>
      <c r="AL16" s="24">
        <v>0</v>
      </c>
      <c r="AM16" s="24">
        <v>0</v>
      </c>
      <c r="AN16" s="24">
        <v>0</v>
      </c>
      <c r="AO16" s="28">
        <v>48</v>
      </c>
      <c r="AP16" s="24">
        <v>0</v>
      </c>
      <c r="AQ16" s="24">
        <v>0</v>
      </c>
      <c r="AR16" s="28">
        <v>0</v>
      </c>
      <c r="AS16" s="24">
        <v>0</v>
      </c>
      <c r="AT16" s="24">
        <v>0</v>
      </c>
      <c r="AU16" s="31" t="s">
        <v>71</v>
      </c>
      <c r="AV16" s="24">
        <v>0</v>
      </c>
      <c r="AW16" s="28">
        <v>12</v>
      </c>
      <c r="AX16" s="24">
        <v>0</v>
      </c>
      <c r="AY16" s="24">
        <v>0</v>
      </c>
      <c r="AZ16" s="25">
        <v>0</v>
      </c>
      <c r="BA16" s="29">
        <f t="shared" ref="BA16:BA17" si="5">AVERAGE(R16:AZ16)</f>
        <v>10.303030303030303</v>
      </c>
      <c r="BB16" s="1">
        <f>MAX(S16:AZ16)</f>
        <v>85</v>
      </c>
      <c r="BC16" s="30" t="s">
        <v>91</v>
      </c>
    </row>
    <row r="17" spans="1:55" x14ac:dyDescent="0.25">
      <c r="A17" s="27" t="s">
        <v>96</v>
      </c>
      <c r="B17" s="24" t="s">
        <v>67</v>
      </c>
      <c r="C17" s="24" t="s">
        <v>92</v>
      </c>
      <c r="D17" s="24" t="s">
        <v>55</v>
      </c>
      <c r="E17" s="24" t="s">
        <v>56</v>
      </c>
      <c r="F17" s="24" t="s">
        <v>55</v>
      </c>
      <c r="G17" s="24" t="s">
        <v>93</v>
      </c>
      <c r="H17" s="24" t="s">
        <v>97</v>
      </c>
      <c r="I17" s="24" t="s">
        <v>59</v>
      </c>
      <c r="J17" s="24" t="s">
        <v>60</v>
      </c>
      <c r="K17" s="24">
        <v>42.107109999999999</v>
      </c>
      <c r="L17" s="24">
        <v>-122.69266</v>
      </c>
      <c r="M17" s="24">
        <v>1400</v>
      </c>
      <c r="N17" s="24">
        <v>1981</v>
      </c>
      <c r="O17" s="24">
        <v>2017</v>
      </c>
      <c r="P17" s="24">
        <v>34</v>
      </c>
      <c r="Q17" s="24" t="s">
        <v>98</v>
      </c>
      <c r="R17" s="31" t="s">
        <v>71</v>
      </c>
      <c r="S17" s="28">
        <v>35</v>
      </c>
      <c r="T17" s="24">
        <v>3</v>
      </c>
      <c r="U17" s="24">
        <v>0</v>
      </c>
      <c r="V17" s="24">
        <v>12</v>
      </c>
      <c r="W17" s="24">
        <v>0</v>
      </c>
      <c r="X17" s="24">
        <v>0</v>
      </c>
      <c r="Y17" s="28">
        <v>41</v>
      </c>
      <c r="Z17" s="24">
        <v>0</v>
      </c>
      <c r="AA17" s="24">
        <v>1</v>
      </c>
      <c r="AB17" s="24">
        <v>0</v>
      </c>
      <c r="AC17" s="28">
        <v>203</v>
      </c>
      <c r="AD17" s="24">
        <v>0</v>
      </c>
      <c r="AE17" s="28">
        <v>2</v>
      </c>
      <c r="AF17" s="24">
        <v>0</v>
      </c>
      <c r="AG17" s="28">
        <v>155</v>
      </c>
      <c r="AH17" s="24">
        <v>0</v>
      </c>
      <c r="AI17" s="28">
        <v>80</v>
      </c>
      <c r="AJ17" s="24">
        <v>0</v>
      </c>
      <c r="AK17" s="28">
        <v>78</v>
      </c>
      <c r="AL17" s="24">
        <v>0</v>
      </c>
      <c r="AM17" s="24">
        <v>31</v>
      </c>
      <c r="AN17" s="24">
        <v>0</v>
      </c>
      <c r="AO17" s="28">
        <v>54</v>
      </c>
      <c r="AP17" s="24">
        <v>0</v>
      </c>
      <c r="AQ17" s="24">
        <v>0</v>
      </c>
      <c r="AR17" s="28">
        <v>73</v>
      </c>
      <c r="AS17" s="24">
        <v>0</v>
      </c>
      <c r="AT17" s="24">
        <v>0</v>
      </c>
      <c r="AU17" s="24">
        <v>29</v>
      </c>
      <c r="AV17" s="24">
        <v>0</v>
      </c>
      <c r="AW17" s="28">
        <v>6</v>
      </c>
      <c r="AX17" s="24">
        <v>0</v>
      </c>
      <c r="AY17" s="24">
        <v>0</v>
      </c>
      <c r="AZ17" s="48">
        <v>60</v>
      </c>
      <c r="BA17" s="29">
        <f t="shared" si="5"/>
        <v>25.382352941176471</v>
      </c>
      <c r="BB17" s="1">
        <f>MAX(S17:BA17)</f>
        <v>203</v>
      </c>
      <c r="BC17" s="30" t="s">
        <v>96</v>
      </c>
    </row>
    <row r="18" spans="1:55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 t="s">
        <v>167</v>
      </c>
      <c r="R18" s="34">
        <f t="shared" ref="R18:AZ18" si="6">MAX(R16:R17)</f>
        <v>0</v>
      </c>
      <c r="S18" s="34">
        <f t="shared" si="6"/>
        <v>35</v>
      </c>
      <c r="T18" s="34">
        <f t="shared" si="6"/>
        <v>3</v>
      </c>
      <c r="U18" s="34">
        <f t="shared" si="6"/>
        <v>0</v>
      </c>
      <c r="V18" s="34">
        <f t="shared" si="6"/>
        <v>12</v>
      </c>
      <c r="W18" s="34">
        <f t="shared" si="6"/>
        <v>7</v>
      </c>
      <c r="X18" s="34">
        <f t="shared" si="6"/>
        <v>0</v>
      </c>
      <c r="Y18" s="34">
        <f t="shared" si="6"/>
        <v>42</v>
      </c>
      <c r="Z18" s="34">
        <f t="shared" si="6"/>
        <v>0</v>
      </c>
      <c r="AA18" s="34">
        <f t="shared" si="6"/>
        <v>1</v>
      </c>
      <c r="AB18" s="34">
        <f t="shared" si="6"/>
        <v>0</v>
      </c>
      <c r="AC18" s="34">
        <f t="shared" si="6"/>
        <v>203</v>
      </c>
      <c r="AD18" s="34">
        <f t="shared" si="6"/>
        <v>0</v>
      </c>
      <c r="AE18" s="34">
        <f t="shared" si="6"/>
        <v>20</v>
      </c>
      <c r="AF18" s="34">
        <f t="shared" si="6"/>
        <v>0</v>
      </c>
      <c r="AG18" s="34">
        <f t="shared" si="6"/>
        <v>155</v>
      </c>
      <c r="AH18" s="34">
        <f t="shared" si="6"/>
        <v>0</v>
      </c>
      <c r="AI18" s="34">
        <f t="shared" si="6"/>
        <v>85</v>
      </c>
      <c r="AJ18" s="34">
        <f t="shared" si="6"/>
        <v>0</v>
      </c>
      <c r="AK18" s="34">
        <f t="shared" si="6"/>
        <v>78</v>
      </c>
      <c r="AL18" s="34">
        <f t="shared" si="6"/>
        <v>0</v>
      </c>
      <c r="AM18" s="34">
        <f t="shared" si="6"/>
        <v>31</v>
      </c>
      <c r="AN18" s="34">
        <f t="shared" si="6"/>
        <v>0</v>
      </c>
      <c r="AO18" s="34">
        <f t="shared" si="6"/>
        <v>54</v>
      </c>
      <c r="AP18" s="34">
        <f t="shared" si="6"/>
        <v>0</v>
      </c>
      <c r="AQ18" s="34">
        <f t="shared" si="6"/>
        <v>0</v>
      </c>
      <c r="AR18" s="34">
        <f t="shared" si="6"/>
        <v>73</v>
      </c>
      <c r="AS18" s="34">
        <f t="shared" si="6"/>
        <v>0</v>
      </c>
      <c r="AT18" s="34">
        <f t="shared" si="6"/>
        <v>0</v>
      </c>
      <c r="AU18" s="34">
        <f t="shared" si="6"/>
        <v>29</v>
      </c>
      <c r="AV18" s="34">
        <f t="shared" si="6"/>
        <v>0</v>
      </c>
      <c r="AW18" s="34">
        <f t="shared" si="6"/>
        <v>12</v>
      </c>
      <c r="AX18" s="34">
        <f t="shared" si="6"/>
        <v>0</v>
      </c>
      <c r="AY18" s="34">
        <f t="shared" si="6"/>
        <v>0</v>
      </c>
      <c r="AZ18" s="34">
        <f t="shared" si="6"/>
        <v>60</v>
      </c>
      <c r="BA18" s="35"/>
      <c r="BB18" s="36"/>
      <c r="BC18" s="37"/>
    </row>
    <row r="19" spans="1:55" x14ac:dyDescent="0.2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 t="s">
        <v>168</v>
      </c>
      <c r="R19" s="39">
        <f t="shared" ref="R19:AZ19" si="7">MIN(R16:R17)</f>
        <v>0</v>
      </c>
      <c r="S19" s="39">
        <f t="shared" si="7"/>
        <v>22</v>
      </c>
      <c r="T19" s="39">
        <f t="shared" si="7"/>
        <v>0</v>
      </c>
      <c r="U19" s="39">
        <f t="shared" si="7"/>
        <v>0</v>
      </c>
      <c r="V19" s="39">
        <f t="shared" si="7"/>
        <v>0</v>
      </c>
      <c r="W19" s="39">
        <f t="shared" si="7"/>
        <v>0</v>
      </c>
      <c r="X19" s="39">
        <f t="shared" si="7"/>
        <v>0</v>
      </c>
      <c r="Y19" s="39">
        <f t="shared" si="7"/>
        <v>41</v>
      </c>
      <c r="Z19" s="39">
        <f t="shared" si="7"/>
        <v>0</v>
      </c>
      <c r="AA19" s="39">
        <f t="shared" si="7"/>
        <v>0</v>
      </c>
      <c r="AB19" s="39">
        <f t="shared" si="7"/>
        <v>0</v>
      </c>
      <c r="AC19" s="39">
        <f t="shared" si="7"/>
        <v>64</v>
      </c>
      <c r="AD19" s="39">
        <f t="shared" si="7"/>
        <v>0</v>
      </c>
      <c r="AE19" s="39">
        <f t="shared" si="7"/>
        <v>2</v>
      </c>
      <c r="AF19" s="39">
        <f t="shared" si="7"/>
        <v>0</v>
      </c>
      <c r="AG19" s="39">
        <f t="shared" si="7"/>
        <v>0</v>
      </c>
      <c r="AH19" s="39">
        <f t="shared" si="7"/>
        <v>0</v>
      </c>
      <c r="AI19" s="39">
        <f t="shared" si="7"/>
        <v>80</v>
      </c>
      <c r="AJ19" s="39">
        <f t="shared" si="7"/>
        <v>0</v>
      </c>
      <c r="AK19" s="39">
        <f t="shared" si="7"/>
        <v>40</v>
      </c>
      <c r="AL19" s="39">
        <f t="shared" si="7"/>
        <v>0</v>
      </c>
      <c r="AM19" s="39">
        <f t="shared" si="7"/>
        <v>0</v>
      </c>
      <c r="AN19" s="39">
        <f t="shared" si="7"/>
        <v>0</v>
      </c>
      <c r="AO19" s="39">
        <f t="shared" si="7"/>
        <v>48</v>
      </c>
      <c r="AP19" s="39">
        <f t="shared" si="7"/>
        <v>0</v>
      </c>
      <c r="AQ19" s="39">
        <f t="shared" si="7"/>
        <v>0</v>
      </c>
      <c r="AR19" s="39">
        <f t="shared" si="7"/>
        <v>0</v>
      </c>
      <c r="AS19" s="39">
        <f t="shared" si="7"/>
        <v>0</v>
      </c>
      <c r="AT19" s="39">
        <f t="shared" si="7"/>
        <v>0</v>
      </c>
      <c r="AU19" s="39">
        <f t="shared" si="7"/>
        <v>29</v>
      </c>
      <c r="AV19" s="39">
        <f t="shared" si="7"/>
        <v>0</v>
      </c>
      <c r="AW19" s="39">
        <f t="shared" si="7"/>
        <v>6</v>
      </c>
      <c r="AX19" s="39">
        <f t="shared" si="7"/>
        <v>0</v>
      </c>
      <c r="AY19" s="39">
        <f t="shared" si="7"/>
        <v>0</v>
      </c>
      <c r="AZ19" s="39">
        <f t="shared" si="7"/>
        <v>0</v>
      </c>
      <c r="BA19" s="40"/>
      <c r="BB19" s="41"/>
      <c r="BC19" s="42"/>
    </row>
    <row r="20" spans="1:55" x14ac:dyDescent="0.25">
      <c r="A20" s="27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44" t="s">
        <v>169</v>
      </c>
      <c r="R20" s="44" t="e">
        <f t="shared" ref="R20:AZ20" si="8">AVERAGE(R16:R17)</f>
        <v>#DIV/0!</v>
      </c>
      <c r="S20" s="44">
        <f t="shared" si="8"/>
        <v>28.5</v>
      </c>
      <c r="T20" s="44">
        <f t="shared" si="8"/>
        <v>1.5</v>
      </c>
      <c r="U20" s="44">
        <f t="shared" si="8"/>
        <v>0</v>
      </c>
      <c r="V20" s="44">
        <f t="shared" si="8"/>
        <v>6</v>
      </c>
      <c r="W20" s="44">
        <f t="shared" si="8"/>
        <v>3.5</v>
      </c>
      <c r="X20" s="44">
        <f t="shared" si="8"/>
        <v>0</v>
      </c>
      <c r="Y20" s="44">
        <f t="shared" si="8"/>
        <v>41.5</v>
      </c>
      <c r="Z20" s="44">
        <f t="shared" si="8"/>
        <v>0</v>
      </c>
      <c r="AA20" s="44">
        <f t="shared" si="8"/>
        <v>0.5</v>
      </c>
      <c r="AB20" s="44">
        <f t="shared" si="8"/>
        <v>0</v>
      </c>
      <c r="AC20" s="44">
        <f t="shared" si="8"/>
        <v>133.5</v>
      </c>
      <c r="AD20" s="44">
        <f t="shared" si="8"/>
        <v>0</v>
      </c>
      <c r="AE20" s="44">
        <f t="shared" si="8"/>
        <v>11</v>
      </c>
      <c r="AF20" s="44">
        <f t="shared" si="8"/>
        <v>0</v>
      </c>
      <c r="AG20" s="44">
        <f t="shared" si="8"/>
        <v>77.5</v>
      </c>
      <c r="AH20" s="44">
        <f t="shared" si="8"/>
        <v>0</v>
      </c>
      <c r="AI20" s="44">
        <f t="shared" si="8"/>
        <v>82.5</v>
      </c>
      <c r="AJ20" s="44">
        <f t="shared" si="8"/>
        <v>0</v>
      </c>
      <c r="AK20" s="44">
        <f t="shared" si="8"/>
        <v>59</v>
      </c>
      <c r="AL20" s="44">
        <f t="shared" si="8"/>
        <v>0</v>
      </c>
      <c r="AM20" s="44">
        <f t="shared" si="8"/>
        <v>15.5</v>
      </c>
      <c r="AN20" s="44">
        <f t="shared" si="8"/>
        <v>0</v>
      </c>
      <c r="AO20" s="44">
        <f t="shared" si="8"/>
        <v>51</v>
      </c>
      <c r="AP20" s="44">
        <f t="shared" si="8"/>
        <v>0</v>
      </c>
      <c r="AQ20" s="44">
        <f t="shared" si="8"/>
        <v>0</v>
      </c>
      <c r="AR20" s="44">
        <f t="shared" si="8"/>
        <v>36.5</v>
      </c>
      <c r="AS20" s="44">
        <f t="shared" si="8"/>
        <v>0</v>
      </c>
      <c r="AT20" s="44">
        <f t="shared" si="8"/>
        <v>0</v>
      </c>
      <c r="AU20" s="44">
        <f t="shared" si="8"/>
        <v>29</v>
      </c>
      <c r="AV20" s="44">
        <f t="shared" si="8"/>
        <v>0</v>
      </c>
      <c r="AW20" s="44">
        <f t="shared" si="8"/>
        <v>9</v>
      </c>
      <c r="AX20" s="44">
        <f t="shared" si="8"/>
        <v>0</v>
      </c>
      <c r="AY20" s="44">
        <f t="shared" si="8"/>
        <v>0</v>
      </c>
      <c r="AZ20" s="44">
        <f t="shared" si="8"/>
        <v>30</v>
      </c>
      <c r="BA20" s="29"/>
      <c r="BB20" s="1"/>
      <c r="BC20" s="30"/>
    </row>
    <row r="21" spans="1:55" ht="15.75" customHeight="1" x14ac:dyDescent="0.25">
      <c r="A21" s="27" t="s">
        <v>100</v>
      </c>
      <c r="B21" s="24" t="s">
        <v>53</v>
      </c>
      <c r="C21" s="24" t="s">
        <v>101</v>
      </c>
      <c r="D21" s="24" t="s">
        <v>55</v>
      </c>
      <c r="E21" s="24" t="s">
        <v>56</v>
      </c>
      <c r="F21" s="24" t="s">
        <v>55</v>
      </c>
      <c r="G21" s="24" t="s">
        <v>102</v>
      </c>
      <c r="H21" s="24" t="s">
        <v>103</v>
      </c>
      <c r="I21" s="24" t="s">
        <v>59</v>
      </c>
      <c r="J21" s="24" t="s">
        <v>60</v>
      </c>
      <c r="K21" s="24">
        <v>42.82</v>
      </c>
      <c r="L21" s="24">
        <v>-121.5</v>
      </c>
      <c r="M21" s="24">
        <v>1423</v>
      </c>
      <c r="N21" s="24">
        <v>1967</v>
      </c>
      <c r="O21" s="24">
        <v>2016</v>
      </c>
      <c r="P21" s="24">
        <v>48</v>
      </c>
      <c r="Q21" s="24" t="s">
        <v>65</v>
      </c>
      <c r="R21" s="28">
        <v>10</v>
      </c>
      <c r="S21" s="28">
        <v>100</v>
      </c>
      <c r="T21" s="28">
        <v>0</v>
      </c>
      <c r="U21" s="24">
        <v>0</v>
      </c>
      <c r="V21" s="28">
        <v>100</v>
      </c>
      <c r="W21" s="24">
        <v>0</v>
      </c>
      <c r="X21" s="24">
        <v>0</v>
      </c>
      <c r="Y21" s="28">
        <v>96</v>
      </c>
      <c r="Z21" s="24">
        <v>0</v>
      </c>
      <c r="AA21" s="28">
        <v>29</v>
      </c>
      <c r="AB21" s="24">
        <v>0</v>
      </c>
      <c r="AC21" s="28">
        <v>330</v>
      </c>
      <c r="AD21" s="24">
        <v>0</v>
      </c>
      <c r="AE21" s="28">
        <v>33</v>
      </c>
      <c r="AF21" s="24">
        <v>0</v>
      </c>
      <c r="AG21" s="28">
        <v>208</v>
      </c>
      <c r="AH21" s="24">
        <v>0</v>
      </c>
      <c r="AI21" s="28">
        <v>80</v>
      </c>
      <c r="AJ21" s="24">
        <v>0</v>
      </c>
      <c r="AK21" s="28">
        <v>115</v>
      </c>
      <c r="AL21" s="24">
        <v>0</v>
      </c>
      <c r="AM21" s="28">
        <v>60</v>
      </c>
      <c r="AN21" s="24">
        <v>0</v>
      </c>
      <c r="AO21" s="28">
        <v>100</v>
      </c>
      <c r="AP21" s="24">
        <v>0</v>
      </c>
      <c r="AQ21" s="24">
        <v>2</v>
      </c>
      <c r="AR21" s="28">
        <v>72</v>
      </c>
      <c r="AS21" s="28">
        <v>0</v>
      </c>
      <c r="AT21" s="24">
        <v>1</v>
      </c>
      <c r="AU21" s="28">
        <v>110</v>
      </c>
      <c r="AV21" s="24">
        <v>0</v>
      </c>
      <c r="AW21" s="24">
        <v>30</v>
      </c>
      <c r="AX21" s="24">
        <v>0</v>
      </c>
      <c r="AY21" s="24">
        <v>0</v>
      </c>
      <c r="AZ21" s="25">
        <v>37</v>
      </c>
      <c r="BA21" s="29">
        <f t="shared" ref="BA21:BA22" si="9">AVERAGE(R21:AZ21)</f>
        <v>43.228571428571428</v>
      </c>
      <c r="BB21" s="1">
        <f t="shared" ref="BB21:BB22" si="10">MAX(S21:BA21)</f>
        <v>330</v>
      </c>
      <c r="BC21" s="30" t="s">
        <v>100</v>
      </c>
    </row>
    <row r="22" spans="1:55" ht="15.75" customHeight="1" x14ac:dyDescent="0.25">
      <c r="A22" s="27" t="s">
        <v>104</v>
      </c>
      <c r="B22" s="24" t="s">
        <v>53</v>
      </c>
      <c r="C22" s="24" t="s">
        <v>101</v>
      </c>
      <c r="D22" s="24" t="s">
        <v>55</v>
      </c>
      <c r="E22" s="24" t="s">
        <v>56</v>
      </c>
      <c r="F22" s="24" t="s">
        <v>55</v>
      </c>
      <c r="G22" s="24" t="s">
        <v>102</v>
      </c>
      <c r="H22" s="24" t="s">
        <v>105</v>
      </c>
      <c r="I22" s="24" t="s">
        <v>59</v>
      </c>
      <c r="J22" s="24" t="s">
        <v>69</v>
      </c>
      <c r="K22" s="24">
        <v>46.044199999999996</v>
      </c>
      <c r="L22" s="24">
        <v>-121.6926</v>
      </c>
      <c r="M22" s="24">
        <v>1133.8</v>
      </c>
      <c r="N22" s="24">
        <v>1963</v>
      </c>
      <c r="O22" s="24">
        <v>2017</v>
      </c>
      <c r="P22" s="24">
        <v>52</v>
      </c>
      <c r="Q22" s="24" t="s">
        <v>74</v>
      </c>
      <c r="R22" s="28">
        <v>70</v>
      </c>
      <c r="S22" s="28">
        <v>0</v>
      </c>
      <c r="T22" s="28">
        <v>104</v>
      </c>
      <c r="U22" s="24">
        <v>0</v>
      </c>
      <c r="V22" s="24">
        <v>0</v>
      </c>
      <c r="W22" s="28">
        <v>143</v>
      </c>
      <c r="X22" s="24">
        <v>0</v>
      </c>
      <c r="Y22" s="28">
        <v>60</v>
      </c>
      <c r="Z22" s="24">
        <v>0</v>
      </c>
      <c r="AA22" s="28">
        <v>57</v>
      </c>
      <c r="AB22" s="24">
        <v>0</v>
      </c>
      <c r="AC22" s="24">
        <v>0</v>
      </c>
      <c r="AD22" s="24">
        <v>4</v>
      </c>
      <c r="AE22" s="28">
        <v>205</v>
      </c>
      <c r="AF22" s="24">
        <v>0</v>
      </c>
      <c r="AG22" s="28">
        <v>160</v>
      </c>
      <c r="AH22" s="24">
        <v>0</v>
      </c>
      <c r="AI22" s="28">
        <v>68</v>
      </c>
      <c r="AJ22" s="24">
        <v>0</v>
      </c>
      <c r="AK22" s="28">
        <v>41</v>
      </c>
      <c r="AL22" s="24">
        <v>0</v>
      </c>
      <c r="AM22" s="28">
        <v>28</v>
      </c>
      <c r="AN22" s="24">
        <v>0</v>
      </c>
      <c r="AO22" s="28">
        <v>21</v>
      </c>
      <c r="AP22" s="24">
        <v>0</v>
      </c>
      <c r="AQ22" s="24">
        <v>6</v>
      </c>
      <c r="AR22" s="28">
        <v>0</v>
      </c>
      <c r="AS22" s="28">
        <v>90</v>
      </c>
      <c r="AT22" s="24">
        <v>0</v>
      </c>
      <c r="AU22" s="28">
        <v>39</v>
      </c>
      <c r="AV22" s="24">
        <v>0</v>
      </c>
      <c r="AW22" s="24">
        <v>24</v>
      </c>
      <c r="AX22" s="24">
        <v>0</v>
      </c>
      <c r="AY22" s="24">
        <v>42</v>
      </c>
      <c r="AZ22" s="25">
        <v>0</v>
      </c>
      <c r="BA22" s="29">
        <f t="shared" si="9"/>
        <v>33.200000000000003</v>
      </c>
      <c r="BB22" s="1">
        <f t="shared" si="10"/>
        <v>205</v>
      </c>
      <c r="BC22" s="30" t="s">
        <v>104</v>
      </c>
    </row>
    <row r="23" spans="1:55" ht="15.75" customHeight="1" x14ac:dyDescent="0.25">
      <c r="A23" s="33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 t="s">
        <v>167</v>
      </c>
      <c r="R23" s="34">
        <f t="shared" ref="R23:AZ23" si="11">MAX(R21:R22)</f>
        <v>70</v>
      </c>
      <c r="S23" s="34">
        <f t="shared" si="11"/>
        <v>100</v>
      </c>
      <c r="T23" s="34">
        <f t="shared" si="11"/>
        <v>104</v>
      </c>
      <c r="U23" s="34">
        <f t="shared" si="11"/>
        <v>0</v>
      </c>
      <c r="V23" s="34">
        <f t="shared" si="11"/>
        <v>100</v>
      </c>
      <c r="W23" s="34">
        <f t="shared" si="11"/>
        <v>143</v>
      </c>
      <c r="X23" s="34">
        <f t="shared" si="11"/>
        <v>0</v>
      </c>
      <c r="Y23" s="34">
        <f t="shared" si="11"/>
        <v>96</v>
      </c>
      <c r="Z23" s="34">
        <f t="shared" si="11"/>
        <v>0</v>
      </c>
      <c r="AA23" s="34">
        <f t="shared" si="11"/>
        <v>57</v>
      </c>
      <c r="AB23" s="34">
        <f t="shared" si="11"/>
        <v>0</v>
      </c>
      <c r="AC23" s="34">
        <f t="shared" si="11"/>
        <v>330</v>
      </c>
      <c r="AD23" s="34">
        <f t="shared" si="11"/>
        <v>4</v>
      </c>
      <c r="AE23" s="34">
        <f t="shared" si="11"/>
        <v>205</v>
      </c>
      <c r="AF23" s="34">
        <f t="shared" si="11"/>
        <v>0</v>
      </c>
      <c r="AG23" s="34">
        <f t="shared" si="11"/>
        <v>208</v>
      </c>
      <c r="AH23" s="34">
        <f t="shared" si="11"/>
        <v>0</v>
      </c>
      <c r="AI23" s="34">
        <f t="shared" si="11"/>
        <v>80</v>
      </c>
      <c r="AJ23" s="34">
        <f t="shared" si="11"/>
        <v>0</v>
      </c>
      <c r="AK23" s="34">
        <f t="shared" si="11"/>
        <v>115</v>
      </c>
      <c r="AL23" s="34">
        <f t="shared" si="11"/>
        <v>0</v>
      </c>
      <c r="AM23" s="34">
        <f t="shared" si="11"/>
        <v>60</v>
      </c>
      <c r="AN23" s="34">
        <f t="shared" si="11"/>
        <v>0</v>
      </c>
      <c r="AO23" s="34">
        <f t="shared" si="11"/>
        <v>100</v>
      </c>
      <c r="AP23" s="34">
        <f t="shared" si="11"/>
        <v>0</v>
      </c>
      <c r="AQ23" s="34">
        <f t="shared" si="11"/>
        <v>6</v>
      </c>
      <c r="AR23" s="34">
        <f t="shared" si="11"/>
        <v>72</v>
      </c>
      <c r="AS23" s="34">
        <f t="shared" si="11"/>
        <v>90</v>
      </c>
      <c r="AT23" s="34">
        <f t="shared" si="11"/>
        <v>1</v>
      </c>
      <c r="AU23" s="34">
        <f t="shared" si="11"/>
        <v>110</v>
      </c>
      <c r="AV23" s="34">
        <f t="shared" si="11"/>
        <v>0</v>
      </c>
      <c r="AW23" s="34">
        <f t="shared" si="11"/>
        <v>30</v>
      </c>
      <c r="AX23" s="34">
        <f t="shared" si="11"/>
        <v>0</v>
      </c>
      <c r="AY23" s="34">
        <f t="shared" si="11"/>
        <v>42</v>
      </c>
      <c r="AZ23" s="34">
        <f t="shared" si="11"/>
        <v>37</v>
      </c>
      <c r="BA23" s="35"/>
      <c r="BB23" s="36"/>
      <c r="BC23" s="37"/>
    </row>
    <row r="24" spans="1:55" ht="15.75" customHeight="1" x14ac:dyDescent="0.2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 t="s">
        <v>168</v>
      </c>
      <c r="R24" s="39">
        <f t="shared" ref="R24:AZ24" si="12">MIN(R21:R22)</f>
        <v>10</v>
      </c>
      <c r="S24" s="39">
        <f t="shared" si="12"/>
        <v>0</v>
      </c>
      <c r="T24" s="39">
        <f t="shared" si="12"/>
        <v>0</v>
      </c>
      <c r="U24" s="39">
        <f t="shared" si="12"/>
        <v>0</v>
      </c>
      <c r="V24" s="39">
        <f t="shared" si="12"/>
        <v>0</v>
      </c>
      <c r="W24" s="39">
        <f t="shared" si="12"/>
        <v>0</v>
      </c>
      <c r="X24" s="39">
        <f t="shared" si="12"/>
        <v>0</v>
      </c>
      <c r="Y24" s="39">
        <f t="shared" si="12"/>
        <v>60</v>
      </c>
      <c r="Z24" s="39">
        <f t="shared" si="12"/>
        <v>0</v>
      </c>
      <c r="AA24" s="39">
        <f t="shared" si="12"/>
        <v>29</v>
      </c>
      <c r="AB24" s="39">
        <f t="shared" si="12"/>
        <v>0</v>
      </c>
      <c r="AC24" s="39">
        <f t="shared" si="12"/>
        <v>0</v>
      </c>
      <c r="AD24" s="39">
        <f t="shared" si="12"/>
        <v>0</v>
      </c>
      <c r="AE24" s="39">
        <f t="shared" si="12"/>
        <v>33</v>
      </c>
      <c r="AF24" s="39">
        <f t="shared" si="12"/>
        <v>0</v>
      </c>
      <c r="AG24" s="39">
        <f t="shared" si="12"/>
        <v>160</v>
      </c>
      <c r="AH24" s="39">
        <f t="shared" si="12"/>
        <v>0</v>
      </c>
      <c r="AI24" s="39">
        <f t="shared" si="12"/>
        <v>68</v>
      </c>
      <c r="AJ24" s="39">
        <f t="shared" si="12"/>
        <v>0</v>
      </c>
      <c r="AK24" s="39">
        <f t="shared" si="12"/>
        <v>41</v>
      </c>
      <c r="AL24" s="39">
        <f t="shared" si="12"/>
        <v>0</v>
      </c>
      <c r="AM24" s="39">
        <f t="shared" si="12"/>
        <v>28</v>
      </c>
      <c r="AN24" s="39">
        <f t="shared" si="12"/>
        <v>0</v>
      </c>
      <c r="AO24" s="39">
        <f t="shared" si="12"/>
        <v>21</v>
      </c>
      <c r="AP24" s="39">
        <f t="shared" si="12"/>
        <v>0</v>
      </c>
      <c r="AQ24" s="39">
        <f t="shared" si="12"/>
        <v>2</v>
      </c>
      <c r="AR24" s="39">
        <f t="shared" si="12"/>
        <v>0</v>
      </c>
      <c r="AS24" s="39">
        <f t="shared" si="12"/>
        <v>0</v>
      </c>
      <c r="AT24" s="39">
        <f t="shared" si="12"/>
        <v>0</v>
      </c>
      <c r="AU24" s="39">
        <f t="shared" si="12"/>
        <v>39</v>
      </c>
      <c r="AV24" s="39">
        <f t="shared" si="12"/>
        <v>0</v>
      </c>
      <c r="AW24" s="39">
        <f t="shared" si="12"/>
        <v>24</v>
      </c>
      <c r="AX24" s="39">
        <f t="shared" si="12"/>
        <v>0</v>
      </c>
      <c r="AY24" s="39">
        <f t="shared" si="12"/>
        <v>0</v>
      </c>
      <c r="AZ24" s="39">
        <f t="shared" si="12"/>
        <v>0</v>
      </c>
      <c r="BA24" s="40"/>
      <c r="BB24" s="41"/>
      <c r="BC24" s="42"/>
    </row>
    <row r="25" spans="1:55" ht="15.75" customHeight="1" x14ac:dyDescent="0.25">
      <c r="A25" s="27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44" t="s">
        <v>169</v>
      </c>
      <c r="R25" s="44">
        <f t="shared" ref="R25:AZ25" si="13">AVERAGE(R21:R22)</f>
        <v>40</v>
      </c>
      <c r="S25" s="44">
        <f t="shared" si="13"/>
        <v>50</v>
      </c>
      <c r="T25" s="44">
        <f t="shared" si="13"/>
        <v>52</v>
      </c>
      <c r="U25" s="44">
        <f t="shared" si="13"/>
        <v>0</v>
      </c>
      <c r="V25" s="44">
        <f t="shared" si="13"/>
        <v>50</v>
      </c>
      <c r="W25" s="44">
        <f t="shared" si="13"/>
        <v>71.5</v>
      </c>
      <c r="X25" s="44">
        <f t="shared" si="13"/>
        <v>0</v>
      </c>
      <c r="Y25" s="44">
        <f t="shared" si="13"/>
        <v>78</v>
      </c>
      <c r="Z25" s="44">
        <f t="shared" si="13"/>
        <v>0</v>
      </c>
      <c r="AA25" s="44">
        <f t="shared" si="13"/>
        <v>43</v>
      </c>
      <c r="AB25" s="44">
        <f t="shared" si="13"/>
        <v>0</v>
      </c>
      <c r="AC25" s="44">
        <f t="shared" si="13"/>
        <v>165</v>
      </c>
      <c r="AD25" s="44">
        <f t="shared" si="13"/>
        <v>2</v>
      </c>
      <c r="AE25" s="44">
        <f t="shared" si="13"/>
        <v>119</v>
      </c>
      <c r="AF25" s="44">
        <f t="shared" si="13"/>
        <v>0</v>
      </c>
      <c r="AG25" s="44">
        <f t="shared" si="13"/>
        <v>184</v>
      </c>
      <c r="AH25" s="44">
        <f t="shared" si="13"/>
        <v>0</v>
      </c>
      <c r="AI25" s="44">
        <f t="shared" si="13"/>
        <v>74</v>
      </c>
      <c r="AJ25" s="44">
        <f t="shared" si="13"/>
        <v>0</v>
      </c>
      <c r="AK25" s="44">
        <f t="shared" si="13"/>
        <v>78</v>
      </c>
      <c r="AL25" s="44">
        <f t="shared" si="13"/>
        <v>0</v>
      </c>
      <c r="AM25" s="44">
        <f t="shared" si="13"/>
        <v>44</v>
      </c>
      <c r="AN25" s="44">
        <f t="shared" si="13"/>
        <v>0</v>
      </c>
      <c r="AO25" s="44">
        <f t="shared" si="13"/>
        <v>60.5</v>
      </c>
      <c r="AP25" s="44">
        <f t="shared" si="13"/>
        <v>0</v>
      </c>
      <c r="AQ25" s="44">
        <f t="shared" si="13"/>
        <v>4</v>
      </c>
      <c r="AR25" s="44">
        <f t="shared" si="13"/>
        <v>36</v>
      </c>
      <c r="AS25" s="44">
        <f t="shared" si="13"/>
        <v>45</v>
      </c>
      <c r="AT25" s="44">
        <f t="shared" si="13"/>
        <v>0.5</v>
      </c>
      <c r="AU25" s="44">
        <f t="shared" si="13"/>
        <v>74.5</v>
      </c>
      <c r="AV25" s="44">
        <f t="shared" si="13"/>
        <v>0</v>
      </c>
      <c r="AW25" s="44">
        <f t="shared" si="13"/>
        <v>27</v>
      </c>
      <c r="AX25" s="44">
        <f t="shared" si="13"/>
        <v>0</v>
      </c>
      <c r="AY25" s="44">
        <f t="shared" si="13"/>
        <v>21</v>
      </c>
      <c r="AZ25" s="44">
        <f t="shared" si="13"/>
        <v>18.5</v>
      </c>
      <c r="BA25" s="29"/>
      <c r="BB25" s="1"/>
      <c r="BC25" s="30"/>
    </row>
    <row r="26" spans="1:55" ht="15.75" customHeight="1" x14ac:dyDescent="0.25">
      <c r="A26" s="27" t="s">
        <v>106</v>
      </c>
      <c r="B26" s="24" t="s">
        <v>67</v>
      </c>
      <c r="C26" s="24" t="s">
        <v>107</v>
      </c>
      <c r="D26" s="24" t="s">
        <v>55</v>
      </c>
      <c r="E26" s="24" t="s">
        <v>56</v>
      </c>
      <c r="F26" s="24" t="s">
        <v>55</v>
      </c>
      <c r="G26" s="24" t="s">
        <v>108</v>
      </c>
      <c r="H26" s="24" t="s">
        <v>109</v>
      </c>
      <c r="I26" s="24" t="s">
        <v>59</v>
      </c>
      <c r="J26" s="24" t="s">
        <v>60</v>
      </c>
      <c r="K26" s="24">
        <v>44.383333</v>
      </c>
      <c r="L26" s="24">
        <v>-121.921667</v>
      </c>
      <c r="M26" s="24">
        <v>1421.5</v>
      </c>
      <c r="N26" s="24">
        <v>1959</v>
      </c>
      <c r="O26" s="24">
        <v>2019</v>
      </c>
      <c r="P26" s="24">
        <v>54</v>
      </c>
      <c r="Q26" s="24" t="s">
        <v>110</v>
      </c>
      <c r="R26" s="24">
        <v>0</v>
      </c>
      <c r="S26" s="24">
        <v>1</v>
      </c>
      <c r="T26" s="28">
        <v>26</v>
      </c>
      <c r="U26" s="24">
        <v>0</v>
      </c>
      <c r="V26" s="24">
        <v>0</v>
      </c>
      <c r="W26" s="24">
        <v>6</v>
      </c>
      <c r="X26" s="24">
        <v>0</v>
      </c>
      <c r="Y26" s="24">
        <v>2</v>
      </c>
      <c r="Z26" s="24">
        <v>0</v>
      </c>
      <c r="AA26" s="24">
        <v>0</v>
      </c>
      <c r="AB26" s="24">
        <v>0</v>
      </c>
      <c r="AC26" s="28">
        <v>95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8">
        <v>2</v>
      </c>
      <c r="AJ26" s="24">
        <v>0</v>
      </c>
      <c r="AK26" s="24">
        <v>19</v>
      </c>
      <c r="AL26" s="24">
        <v>0</v>
      </c>
      <c r="AM26" s="24">
        <v>0</v>
      </c>
      <c r="AN26" s="24">
        <v>1</v>
      </c>
      <c r="AO26" s="24">
        <v>2</v>
      </c>
      <c r="AP26" s="24">
        <v>0</v>
      </c>
      <c r="AQ26" s="24">
        <v>0</v>
      </c>
      <c r="AR26" s="24">
        <v>1</v>
      </c>
      <c r="AS26" s="24">
        <v>0</v>
      </c>
      <c r="AT26" s="24">
        <v>0</v>
      </c>
      <c r="AU26" s="24">
        <v>10</v>
      </c>
      <c r="AV26" s="24">
        <v>0</v>
      </c>
      <c r="AW26" s="24">
        <v>2</v>
      </c>
      <c r="AX26" s="24">
        <v>0</v>
      </c>
      <c r="AY26" s="24">
        <v>0</v>
      </c>
      <c r="AZ26" s="25">
        <v>6</v>
      </c>
      <c r="BA26" s="29">
        <f t="shared" ref="BA26:BA27" si="14">AVERAGE(R26:AZ26)</f>
        <v>4.9428571428571431</v>
      </c>
      <c r="BB26" s="1">
        <f t="shared" ref="BB26:BB27" si="15">MAX(S26:BA26)</f>
        <v>95</v>
      </c>
      <c r="BC26" s="30" t="s">
        <v>106</v>
      </c>
    </row>
    <row r="27" spans="1:55" ht="15.75" customHeight="1" x14ac:dyDescent="0.25">
      <c r="A27" s="27" t="s">
        <v>111</v>
      </c>
      <c r="B27" s="24" t="s">
        <v>67</v>
      </c>
      <c r="C27" s="24" t="s">
        <v>107</v>
      </c>
      <c r="D27" s="24" t="s">
        <v>55</v>
      </c>
      <c r="E27" s="24" t="s">
        <v>56</v>
      </c>
      <c r="F27" s="24" t="s">
        <v>55</v>
      </c>
      <c r="G27" s="24" t="s">
        <v>108</v>
      </c>
      <c r="H27" s="24" t="s">
        <v>112</v>
      </c>
      <c r="I27" s="24" t="s">
        <v>59</v>
      </c>
      <c r="J27" s="24" t="s">
        <v>69</v>
      </c>
      <c r="K27" s="24">
        <v>44.383333</v>
      </c>
      <c r="L27" s="24">
        <v>-121.921667</v>
      </c>
      <c r="M27" s="24">
        <v>1421.5</v>
      </c>
      <c r="N27" s="24">
        <v>1962</v>
      </c>
      <c r="O27" s="24">
        <v>2019</v>
      </c>
      <c r="P27" s="24">
        <v>52</v>
      </c>
      <c r="Q27" s="24" t="s">
        <v>113</v>
      </c>
      <c r="R27" s="24">
        <v>0</v>
      </c>
      <c r="S27" s="24">
        <v>12</v>
      </c>
      <c r="T27" s="28">
        <v>43</v>
      </c>
      <c r="U27" s="24">
        <v>0</v>
      </c>
      <c r="V27" s="24">
        <v>0</v>
      </c>
      <c r="W27" s="24">
        <v>5</v>
      </c>
      <c r="X27" s="24">
        <v>4</v>
      </c>
      <c r="Y27" s="24">
        <v>3</v>
      </c>
      <c r="Z27" s="24">
        <v>0</v>
      </c>
      <c r="AA27" s="24">
        <v>25</v>
      </c>
      <c r="AB27" s="24">
        <v>0</v>
      </c>
      <c r="AC27" s="28">
        <v>82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8">
        <v>65</v>
      </c>
      <c r="AJ27" s="24">
        <v>0</v>
      </c>
      <c r="AK27" s="24">
        <v>0</v>
      </c>
      <c r="AL27" s="24">
        <v>0</v>
      </c>
      <c r="AM27" s="24">
        <v>0</v>
      </c>
      <c r="AN27" s="24">
        <v>9</v>
      </c>
      <c r="AO27" s="24">
        <v>45</v>
      </c>
      <c r="AP27" s="24">
        <v>0</v>
      </c>
      <c r="AQ27" s="24">
        <v>0</v>
      </c>
      <c r="AR27" s="24">
        <v>4</v>
      </c>
      <c r="AS27" s="24">
        <v>17</v>
      </c>
      <c r="AT27" s="24">
        <v>0</v>
      </c>
      <c r="AU27" s="24">
        <v>6</v>
      </c>
      <c r="AV27" s="24">
        <v>0</v>
      </c>
      <c r="AW27" s="24">
        <v>13</v>
      </c>
      <c r="AX27" s="24">
        <v>0</v>
      </c>
      <c r="AY27" s="24">
        <v>0</v>
      </c>
      <c r="AZ27" s="25">
        <v>0</v>
      </c>
      <c r="BA27" s="29">
        <f t="shared" si="14"/>
        <v>9.5142857142857142</v>
      </c>
      <c r="BB27" s="1">
        <f t="shared" si="15"/>
        <v>82</v>
      </c>
      <c r="BC27" s="30" t="s">
        <v>111</v>
      </c>
    </row>
    <row r="28" spans="1:55" ht="15.75" customHeight="1" x14ac:dyDescent="0.25">
      <c r="A28" s="33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 t="s">
        <v>167</v>
      </c>
      <c r="R28" s="34">
        <f t="shared" ref="R28:AZ28" si="16">MAX(R26:R27)</f>
        <v>0</v>
      </c>
      <c r="S28" s="34">
        <f t="shared" si="16"/>
        <v>12</v>
      </c>
      <c r="T28" s="34">
        <f t="shared" si="16"/>
        <v>43</v>
      </c>
      <c r="U28" s="34">
        <f t="shared" si="16"/>
        <v>0</v>
      </c>
      <c r="V28" s="34">
        <f t="shared" si="16"/>
        <v>0</v>
      </c>
      <c r="W28" s="34">
        <f t="shared" si="16"/>
        <v>6</v>
      </c>
      <c r="X28" s="34">
        <f t="shared" si="16"/>
        <v>4</v>
      </c>
      <c r="Y28" s="34">
        <f t="shared" si="16"/>
        <v>3</v>
      </c>
      <c r="Z28" s="34">
        <f t="shared" si="16"/>
        <v>0</v>
      </c>
      <c r="AA28" s="34">
        <f t="shared" si="16"/>
        <v>25</v>
      </c>
      <c r="AB28" s="34">
        <f t="shared" si="16"/>
        <v>0</v>
      </c>
      <c r="AC28" s="34">
        <f t="shared" si="16"/>
        <v>95</v>
      </c>
      <c r="AD28" s="34">
        <f t="shared" si="16"/>
        <v>0</v>
      </c>
      <c r="AE28" s="34">
        <f t="shared" si="16"/>
        <v>0</v>
      </c>
      <c r="AF28" s="34">
        <f t="shared" si="16"/>
        <v>0</v>
      </c>
      <c r="AG28" s="34">
        <f t="shared" si="16"/>
        <v>0</v>
      </c>
      <c r="AH28" s="34">
        <f t="shared" si="16"/>
        <v>0</v>
      </c>
      <c r="AI28" s="34">
        <f t="shared" si="16"/>
        <v>65</v>
      </c>
      <c r="AJ28" s="34">
        <f t="shared" si="16"/>
        <v>0</v>
      </c>
      <c r="AK28" s="34">
        <f t="shared" si="16"/>
        <v>19</v>
      </c>
      <c r="AL28" s="34">
        <f t="shared" si="16"/>
        <v>0</v>
      </c>
      <c r="AM28" s="34">
        <f t="shared" si="16"/>
        <v>0</v>
      </c>
      <c r="AN28" s="34">
        <f t="shared" si="16"/>
        <v>9</v>
      </c>
      <c r="AO28" s="34">
        <f t="shared" si="16"/>
        <v>45</v>
      </c>
      <c r="AP28" s="34">
        <f t="shared" si="16"/>
        <v>0</v>
      </c>
      <c r="AQ28" s="34">
        <f t="shared" si="16"/>
        <v>0</v>
      </c>
      <c r="AR28" s="34">
        <f t="shared" si="16"/>
        <v>4</v>
      </c>
      <c r="AS28" s="34">
        <f t="shared" si="16"/>
        <v>17</v>
      </c>
      <c r="AT28" s="34">
        <f t="shared" si="16"/>
        <v>0</v>
      </c>
      <c r="AU28" s="34">
        <f t="shared" si="16"/>
        <v>10</v>
      </c>
      <c r="AV28" s="34">
        <f t="shared" si="16"/>
        <v>0</v>
      </c>
      <c r="AW28" s="34">
        <f t="shared" si="16"/>
        <v>13</v>
      </c>
      <c r="AX28" s="34">
        <f t="shared" si="16"/>
        <v>0</v>
      </c>
      <c r="AY28" s="34">
        <f t="shared" si="16"/>
        <v>0</v>
      </c>
      <c r="AZ28" s="34">
        <f t="shared" si="16"/>
        <v>6</v>
      </c>
      <c r="BA28" s="35"/>
      <c r="BB28" s="36"/>
      <c r="BC28" s="37"/>
    </row>
    <row r="29" spans="1:55" ht="15.75" customHeight="1" x14ac:dyDescent="0.2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 t="s">
        <v>168</v>
      </c>
      <c r="R29" s="39">
        <f t="shared" ref="R29:AZ29" si="17">MIN(R26:R27)</f>
        <v>0</v>
      </c>
      <c r="S29" s="39">
        <f t="shared" si="17"/>
        <v>1</v>
      </c>
      <c r="T29" s="39">
        <f t="shared" si="17"/>
        <v>26</v>
      </c>
      <c r="U29" s="39">
        <f t="shared" si="17"/>
        <v>0</v>
      </c>
      <c r="V29" s="39">
        <f t="shared" si="17"/>
        <v>0</v>
      </c>
      <c r="W29" s="39">
        <f t="shared" si="17"/>
        <v>5</v>
      </c>
      <c r="X29" s="39">
        <f t="shared" si="17"/>
        <v>0</v>
      </c>
      <c r="Y29" s="39">
        <f t="shared" si="17"/>
        <v>2</v>
      </c>
      <c r="Z29" s="39">
        <f t="shared" si="17"/>
        <v>0</v>
      </c>
      <c r="AA29" s="39">
        <f t="shared" si="17"/>
        <v>0</v>
      </c>
      <c r="AB29" s="39">
        <f t="shared" si="17"/>
        <v>0</v>
      </c>
      <c r="AC29" s="39">
        <f t="shared" si="17"/>
        <v>82</v>
      </c>
      <c r="AD29" s="39">
        <f t="shared" si="17"/>
        <v>0</v>
      </c>
      <c r="AE29" s="39">
        <f t="shared" si="17"/>
        <v>0</v>
      </c>
      <c r="AF29" s="39">
        <f t="shared" si="17"/>
        <v>0</v>
      </c>
      <c r="AG29" s="39">
        <f t="shared" si="17"/>
        <v>0</v>
      </c>
      <c r="AH29" s="39">
        <f t="shared" si="17"/>
        <v>0</v>
      </c>
      <c r="AI29" s="39">
        <f t="shared" si="17"/>
        <v>2</v>
      </c>
      <c r="AJ29" s="39">
        <f t="shared" si="17"/>
        <v>0</v>
      </c>
      <c r="AK29" s="39">
        <f t="shared" si="17"/>
        <v>0</v>
      </c>
      <c r="AL29" s="39">
        <f t="shared" si="17"/>
        <v>0</v>
      </c>
      <c r="AM29" s="39">
        <f t="shared" si="17"/>
        <v>0</v>
      </c>
      <c r="AN29" s="39">
        <f t="shared" si="17"/>
        <v>1</v>
      </c>
      <c r="AO29" s="39">
        <f t="shared" si="17"/>
        <v>2</v>
      </c>
      <c r="AP29" s="39">
        <f t="shared" si="17"/>
        <v>0</v>
      </c>
      <c r="AQ29" s="39">
        <f t="shared" si="17"/>
        <v>0</v>
      </c>
      <c r="AR29" s="39">
        <f t="shared" si="17"/>
        <v>1</v>
      </c>
      <c r="AS29" s="39">
        <f t="shared" si="17"/>
        <v>0</v>
      </c>
      <c r="AT29" s="39">
        <f t="shared" si="17"/>
        <v>0</v>
      </c>
      <c r="AU29" s="39">
        <f t="shared" si="17"/>
        <v>6</v>
      </c>
      <c r="AV29" s="39">
        <f t="shared" si="17"/>
        <v>0</v>
      </c>
      <c r="AW29" s="39">
        <f t="shared" si="17"/>
        <v>2</v>
      </c>
      <c r="AX29" s="39">
        <f t="shared" si="17"/>
        <v>0</v>
      </c>
      <c r="AY29" s="39">
        <f t="shared" si="17"/>
        <v>0</v>
      </c>
      <c r="AZ29" s="39">
        <f t="shared" si="17"/>
        <v>0</v>
      </c>
      <c r="BA29" s="40"/>
      <c r="BB29" s="41"/>
      <c r="BC29" s="42"/>
    </row>
    <row r="30" spans="1:55" ht="15.75" customHeight="1" x14ac:dyDescent="0.25">
      <c r="A30" s="27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44" t="s">
        <v>169</v>
      </c>
      <c r="R30" s="44">
        <f t="shared" ref="R30:AZ30" si="18">AVERAGE(R26:R27)</f>
        <v>0</v>
      </c>
      <c r="S30" s="44">
        <f t="shared" si="18"/>
        <v>6.5</v>
      </c>
      <c r="T30" s="44">
        <f t="shared" si="18"/>
        <v>34.5</v>
      </c>
      <c r="U30" s="44">
        <f t="shared" si="18"/>
        <v>0</v>
      </c>
      <c r="V30" s="44">
        <f t="shared" si="18"/>
        <v>0</v>
      </c>
      <c r="W30" s="44">
        <f t="shared" si="18"/>
        <v>5.5</v>
      </c>
      <c r="X30" s="44">
        <f t="shared" si="18"/>
        <v>2</v>
      </c>
      <c r="Y30" s="44">
        <f t="shared" si="18"/>
        <v>2.5</v>
      </c>
      <c r="Z30" s="44">
        <f t="shared" si="18"/>
        <v>0</v>
      </c>
      <c r="AA30" s="44">
        <f t="shared" si="18"/>
        <v>12.5</v>
      </c>
      <c r="AB30" s="44">
        <f t="shared" si="18"/>
        <v>0</v>
      </c>
      <c r="AC30" s="44">
        <f t="shared" si="18"/>
        <v>88.5</v>
      </c>
      <c r="AD30" s="44">
        <f t="shared" si="18"/>
        <v>0</v>
      </c>
      <c r="AE30" s="44">
        <f t="shared" si="18"/>
        <v>0</v>
      </c>
      <c r="AF30" s="44">
        <f t="shared" si="18"/>
        <v>0</v>
      </c>
      <c r="AG30" s="44">
        <f t="shared" si="18"/>
        <v>0</v>
      </c>
      <c r="AH30" s="44">
        <f t="shared" si="18"/>
        <v>0</v>
      </c>
      <c r="AI30" s="44">
        <f t="shared" si="18"/>
        <v>33.5</v>
      </c>
      <c r="AJ30" s="44">
        <f t="shared" si="18"/>
        <v>0</v>
      </c>
      <c r="AK30" s="44">
        <f t="shared" si="18"/>
        <v>9.5</v>
      </c>
      <c r="AL30" s="44">
        <f t="shared" si="18"/>
        <v>0</v>
      </c>
      <c r="AM30" s="44">
        <f t="shared" si="18"/>
        <v>0</v>
      </c>
      <c r="AN30" s="44">
        <f t="shared" si="18"/>
        <v>5</v>
      </c>
      <c r="AO30" s="44">
        <f t="shared" si="18"/>
        <v>23.5</v>
      </c>
      <c r="AP30" s="44">
        <f t="shared" si="18"/>
        <v>0</v>
      </c>
      <c r="AQ30" s="44">
        <f t="shared" si="18"/>
        <v>0</v>
      </c>
      <c r="AR30" s="44">
        <f t="shared" si="18"/>
        <v>2.5</v>
      </c>
      <c r="AS30" s="44">
        <f t="shared" si="18"/>
        <v>8.5</v>
      </c>
      <c r="AT30" s="44">
        <f t="shared" si="18"/>
        <v>0</v>
      </c>
      <c r="AU30" s="44">
        <f t="shared" si="18"/>
        <v>8</v>
      </c>
      <c r="AV30" s="44">
        <f t="shared" si="18"/>
        <v>0</v>
      </c>
      <c r="AW30" s="44">
        <f t="shared" si="18"/>
        <v>7.5</v>
      </c>
      <c r="AX30" s="44">
        <f t="shared" si="18"/>
        <v>0</v>
      </c>
      <c r="AY30" s="44">
        <f t="shared" si="18"/>
        <v>0</v>
      </c>
      <c r="AZ30" s="44">
        <f t="shared" si="18"/>
        <v>3</v>
      </c>
      <c r="BA30" s="29"/>
      <c r="BB30" s="1"/>
      <c r="BC30" s="30"/>
    </row>
    <row r="31" spans="1:55" ht="15.75" customHeight="1" x14ac:dyDescent="0.25">
      <c r="A31" s="27" t="s">
        <v>114</v>
      </c>
      <c r="B31" s="24" t="s">
        <v>67</v>
      </c>
      <c r="C31" s="24" t="s">
        <v>115</v>
      </c>
      <c r="D31" s="24" t="s">
        <v>55</v>
      </c>
      <c r="E31" s="24" t="s">
        <v>56</v>
      </c>
      <c r="F31" s="24" t="s">
        <v>55</v>
      </c>
      <c r="G31" s="24" t="s">
        <v>116</v>
      </c>
      <c r="H31" s="24" t="s">
        <v>94</v>
      </c>
      <c r="I31" s="24" t="s">
        <v>59</v>
      </c>
      <c r="J31" s="24" t="s">
        <v>60</v>
      </c>
      <c r="K31" s="24">
        <v>42.605800000000002</v>
      </c>
      <c r="L31" s="24">
        <v>-122.2966</v>
      </c>
      <c r="M31" s="24">
        <v>1479</v>
      </c>
      <c r="N31" s="24">
        <v>1981</v>
      </c>
      <c r="O31" s="24">
        <v>2017</v>
      </c>
      <c r="P31" s="24">
        <v>33</v>
      </c>
      <c r="Q31" s="24" t="s">
        <v>117</v>
      </c>
      <c r="R31" s="31" t="s">
        <v>71</v>
      </c>
      <c r="S31" s="24">
        <v>22</v>
      </c>
      <c r="T31" s="24">
        <v>0</v>
      </c>
      <c r="U31" s="24">
        <v>0</v>
      </c>
      <c r="V31" s="24">
        <v>0</v>
      </c>
      <c r="W31" s="24">
        <v>13</v>
      </c>
      <c r="X31" s="24">
        <v>1</v>
      </c>
      <c r="Y31" s="24">
        <v>6</v>
      </c>
      <c r="Z31" s="24">
        <v>0</v>
      </c>
      <c r="AA31" s="24">
        <v>12</v>
      </c>
      <c r="AB31" s="24">
        <v>0</v>
      </c>
      <c r="AC31" s="28">
        <v>0</v>
      </c>
      <c r="AD31" s="24">
        <v>38</v>
      </c>
      <c r="AE31" s="24">
        <v>0</v>
      </c>
      <c r="AF31" s="24">
        <v>0</v>
      </c>
      <c r="AG31" s="24">
        <v>1</v>
      </c>
      <c r="AH31" s="24">
        <v>0</v>
      </c>
      <c r="AI31" s="28">
        <v>73</v>
      </c>
      <c r="AJ31" s="24">
        <v>0</v>
      </c>
      <c r="AK31" s="24">
        <v>21</v>
      </c>
      <c r="AL31" s="24">
        <v>0</v>
      </c>
      <c r="AM31" s="24">
        <v>0</v>
      </c>
      <c r="AN31" s="24">
        <v>1</v>
      </c>
      <c r="AO31" s="28">
        <v>82</v>
      </c>
      <c r="AP31" s="24">
        <v>0</v>
      </c>
      <c r="AQ31" s="24">
        <v>1</v>
      </c>
      <c r="AR31" s="24">
        <v>1</v>
      </c>
      <c r="AS31" s="24">
        <v>0</v>
      </c>
      <c r="AT31" s="24">
        <v>6</v>
      </c>
      <c r="AU31" s="31" t="s">
        <v>71</v>
      </c>
      <c r="AV31" s="24">
        <v>0</v>
      </c>
      <c r="AW31" s="24">
        <v>25</v>
      </c>
      <c r="AX31" s="24">
        <v>0</v>
      </c>
      <c r="AY31" s="24">
        <v>17</v>
      </c>
      <c r="AZ31" s="25">
        <v>0</v>
      </c>
      <c r="BA31" s="29">
        <f t="shared" ref="BA31:BA33" si="19">AVERAGE(R31:AZ31)</f>
        <v>9.6969696969696972</v>
      </c>
      <c r="BB31" s="29">
        <f t="shared" ref="BB31:BB33" si="20">MAX(S31:BA31)</f>
        <v>82</v>
      </c>
      <c r="BC31" s="30" t="s">
        <v>114</v>
      </c>
    </row>
    <row r="32" spans="1:55" ht="15.75" customHeight="1" x14ac:dyDescent="0.25">
      <c r="A32" s="27" t="s">
        <v>118</v>
      </c>
      <c r="B32" s="24" t="s">
        <v>67</v>
      </c>
      <c r="C32" s="24" t="s">
        <v>115</v>
      </c>
      <c r="D32" s="24" t="s">
        <v>55</v>
      </c>
      <c r="E32" s="24" t="s">
        <v>56</v>
      </c>
      <c r="F32" s="24" t="s">
        <v>55</v>
      </c>
      <c r="G32" s="24" t="s">
        <v>116</v>
      </c>
      <c r="H32" s="24" t="s">
        <v>119</v>
      </c>
      <c r="I32" s="24" t="s">
        <v>59</v>
      </c>
      <c r="J32" s="24" t="s">
        <v>60</v>
      </c>
      <c r="K32" s="24">
        <v>42.067839999999997</v>
      </c>
      <c r="L32" s="24">
        <v>-122.76418</v>
      </c>
      <c r="M32" s="24">
        <v>2109</v>
      </c>
      <c r="N32" s="24">
        <v>1981</v>
      </c>
      <c r="O32" s="24">
        <v>2017</v>
      </c>
      <c r="P32" s="24">
        <v>34</v>
      </c>
      <c r="Q32" s="24" t="s">
        <v>120</v>
      </c>
      <c r="R32" s="31" t="s">
        <v>71</v>
      </c>
      <c r="S32" s="24">
        <v>0</v>
      </c>
      <c r="T32" s="24">
        <v>9</v>
      </c>
      <c r="U32" s="24">
        <v>0</v>
      </c>
      <c r="V32" s="24">
        <v>0</v>
      </c>
      <c r="W32" s="24">
        <v>10</v>
      </c>
      <c r="X32" s="24">
        <v>8</v>
      </c>
      <c r="Y32" s="24">
        <v>0</v>
      </c>
      <c r="Z32" s="24">
        <v>0</v>
      </c>
      <c r="AA32" s="24">
        <v>3</v>
      </c>
      <c r="AB32" s="24">
        <v>1</v>
      </c>
      <c r="AC32" s="28">
        <v>118</v>
      </c>
      <c r="AD32" s="24">
        <v>0</v>
      </c>
      <c r="AE32" s="24">
        <v>1</v>
      </c>
      <c r="AF32" s="24">
        <v>0</v>
      </c>
      <c r="AG32" s="24">
        <v>0</v>
      </c>
      <c r="AH32" s="24">
        <v>39</v>
      </c>
      <c r="AI32" s="28">
        <v>4</v>
      </c>
      <c r="AJ32" s="24">
        <v>0</v>
      </c>
      <c r="AK32" s="24">
        <v>5</v>
      </c>
      <c r="AL32" s="24">
        <v>0</v>
      </c>
      <c r="AM32" s="24">
        <v>0</v>
      </c>
      <c r="AN32" s="24">
        <v>20</v>
      </c>
      <c r="AO32" s="28">
        <v>82</v>
      </c>
      <c r="AP32" s="24">
        <v>0</v>
      </c>
      <c r="AQ32" s="24">
        <v>3</v>
      </c>
      <c r="AR32" s="24">
        <v>41</v>
      </c>
      <c r="AS32" s="24">
        <v>0</v>
      </c>
      <c r="AT32" s="24">
        <v>9</v>
      </c>
      <c r="AU32" s="24">
        <v>1</v>
      </c>
      <c r="AV32" s="24">
        <v>25</v>
      </c>
      <c r="AW32" s="24">
        <v>17</v>
      </c>
      <c r="AX32" s="24">
        <v>0</v>
      </c>
      <c r="AY32" s="24">
        <v>21</v>
      </c>
      <c r="AZ32" s="25">
        <v>1</v>
      </c>
      <c r="BA32" s="29">
        <f t="shared" si="19"/>
        <v>12.294117647058824</v>
      </c>
      <c r="BB32" s="29">
        <f t="shared" si="20"/>
        <v>118</v>
      </c>
      <c r="BC32" s="30" t="s">
        <v>118</v>
      </c>
    </row>
    <row r="33" spans="1:55" ht="15.75" customHeight="1" x14ac:dyDescent="0.25">
      <c r="A33" s="27" t="s">
        <v>121</v>
      </c>
      <c r="B33" s="24" t="s">
        <v>53</v>
      </c>
      <c r="C33" s="24" t="s">
        <v>122</v>
      </c>
      <c r="D33" s="24" t="s">
        <v>55</v>
      </c>
      <c r="E33" s="24" t="s">
        <v>56</v>
      </c>
      <c r="F33" s="24" t="s">
        <v>55</v>
      </c>
      <c r="G33" s="24" t="s">
        <v>116</v>
      </c>
      <c r="H33" s="24" t="s">
        <v>103</v>
      </c>
      <c r="I33" s="24" t="s">
        <v>59</v>
      </c>
      <c r="J33" s="24" t="s">
        <v>60</v>
      </c>
      <c r="K33" s="24">
        <v>42.84</v>
      </c>
      <c r="L33" s="24">
        <v>-121.5</v>
      </c>
      <c r="M33" s="24">
        <v>1423</v>
      </c>
      <c r="N33" s="24">
        <v>1966</v>
      </c>
      <c r="O33" s="24">
        <v>2016</v>
      </c>
      <c r="P33" s="24">
        <v>49</v>
      </c>
      <c r="Q33" s="24" t="s">
        <v>65</v>
      </c>
      <c r="R33" s="24">
        <v>10</v>
      </c>
      <c r="S33" s="24">
        <v>38</v>
      </c>
      <c r="T33" s="24">
        <v>1</v>
      </c>
      <c r="U33" s="24">
        <v>0</v>
      </c>
      <c r="V33" s="24">
        <v>3</v>
      </c>
      <c r="W33" s="24">
        <v>2</v>
      </c>
      <c r="X33" s="24">
        <v>21</v>
      </c>
      <c r="Y33" s="24">
        <v>1</v>
      </c>
      <c r="Z33" s="24">
        <v>0</v>
      </c>
      <c r="AA33" s="24">
        <v>19</v>
      </c>
      <c r="AB33" s="24">
        <v>0</v>
      </c>
      <c r="AC33" s="28">
        <v>0</v>
      </c>
      <c r="AD33" s="24">
        <v>23</v>
      </c>
      <c r="AE33" s="24">
        <v>0</v>
      </c>
      <c r="AF33" s="24">
        <v>0</v>
      </c>
      <c r="AG33" s="24">
        <v>1</v>
      </c>
      <c r="AH33" s="24">
        <v>1</v>
      </c>
      <c r="AI33" s="28">
        <v>65</v>
      </c>
      <c r="AJ33" s="24">
        <v>0</v>
      </c>
      <c r="AK33" s="24">
        <v>38</v>
      </c>
      <c r="AL33" s="24">
        <v>0</v>
      </c>
      <c r="AM33" s="24">
        <v>0</v>
      </c>
      <c r="AN33" s="24">
        <v>11</v>
      </c>
      <c r="AO33" s="28">
        <v>56</v>
      </c>
      <c r="AP33" s="24">
        <v>0</v>
      </c>
      <c r="AQ33" s="24">
        <v>4</v>
      </c>
      <c r="AR33" s="24">
        <v>10</v>
      </c>
      <c r="AS33" s="24">
        <v>0</v>
      </c>
      <c r="AT33" s="24">
        <v>0</v>
      </c>
      <c r="AU33" s="24">
        <v>47</v>
      </c>
      <c r="AV33" s="24">
        <v>0</v>
      </c>
      <c r="AW33" s="24">
        <v>20</v>
      </c>
      <c r="AX33" s="24">
        <v>0</v>
      </c>
      <c r="AY33" s="24">
        <v>19</v>
      </c>
      <c r="AZ33" s="25">
        <v>32</v>
      </c>
      <c r="BA33" s="29">
        <f t="shared" si="19"/>
        <v>12.057142857142857</v>
      </c>
      <c r="BB33" s="29">
        <f t="shared" si="20"/>
        <v>65</v>
      </c>
      <c r="BC33" s="30" t="s">
        <v>121</v>
      </c>
    </row>
    <row r="34" spans="1:55" ht="15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34" t="s">
        <v>167</v>
      </c>
      <c r="R34" s="50">
        <f t="shared" ref="R34:AZ34" si="21">MAX(R31:R33)</f>
        <v>10</v>
      </c>
      <c r="S34" s="50">
        <f t="shared" si="21"/>
        <v>38</v>
      </c>
      <c r="T34" s="50">
        <f t="shared" si="21"/>
        <v>9</v>
      </c>
      <c r="U34" s="50">
        <f t="shared" si="21"/>
        <v>0</v>
      </c>
      <c r="V34" s="50">
        <f t="shared" si="21"/>
        <v>3</v>
      </c>
      <c r="W34" s="50">
        <f t="shared" si="21"/>
        <v>13</v>
      </c>
      <c r="X34" s="50">
        <f t="shared" si="21"/>
        <v>21</v>
      </c>
      <c r="Y34" s="50">
        <f t="shared" si="21"/>
        <v>6</v>
      </c>
      <c r="Z34" s="50">
        <f t="shared" si="21"/>
        <v>0</v>
      </c>
      <c r="AA34" s="50">
        <f t="shared" si="21"/>
        <v>19</v>
      </c>
      <c r="AB34" s="50">
        <f t="shared" si="21"/>
        <v>1</v>
      </c>
      <c r="AC34" s="50">
        <f t="shared" si="21"/>
        <v>118</v>
      </c>
      <c r="AD34" s="50">
        <f t="shared" si="21"/>
        <v>38</v>
      </c>
      <c r="AE34" s="50">
        <f t="shared" si="21"/>
        <v>1</v>
      </c>
      <c r="AF34" s="50">
        <f t="shared" si="21"/>
        <v>0</v>
      </c>
      <c r="AG34" s="50">
        <f t="shared" si="21"/>
        <v>1</v>
      </c>
      <c r="AH34" s="50">
        <f t="shared" si="21"/>
        <v>39</v>
      </c>
      <c r="AI34" s="50">
        <f t="shared" si="21"/>
        <v>73</v>
      </c>
      <c r="AJ34" s="50">
        <f t="shared" si="21"/>
        <v>0</v>
      </c>
      <c r="AK34" s="50">
        <f t="shared" si="21"/>
        <v>38</v>
      </c>
      <c r="AL34" s="50">
        <f t="shared" si="21"/>
        <v>0</v>
      </c>
      <c r="AM34" s="50">
        <f t="shared" si="21"/>
        <v>0</v>
      </c>
      <c r="AN34" s="50">
        <f t="shared" si="21"/>
        <v>20</v>
      </c>
      <c r="AO34" s="50">
        <f t="shared" si="21"/>
        <v>82</v>
      </c>
      <c r="AP34" s="50">
        <f t="shared" si="21"/>
        <v>0</v>
      </c>
      <c r="AQ34" s="50">
        <f t="shared" si="21"/>
        <v>4</v>
      </c>
      <c r="AR34" s="50">
        <f t="shared" si="21"/>
        <v>41</v>
      </c>
      <c r="AS34" s="50">
        <f t="shared" si="21"/>
        <v>0</v>
      </c>
      <c r="AT34" s="50">
        <f t="shared" si="21"/>
        <v>9</v>
      </c>
      <c r="AU34" s="50">
        <f t="shared" si="21"/>
        <v>47</v>
      </c>
      <c r="AV34" s="50">
        <f t="shared" si="21"/>
        <v>25</v>
      </c>
      <c r="AW34" s="50">
        <f t="shared" si="21"/>
        <v>25</v>
      </c>
      <c r="AX34" s="50">
        <f t="shared" si="21"/>
        <v>0</v>
      </c>
      <c r="AY34" s="50">
        <f t="shared" si="21"/>
        <v>21</v>
      </c>
      <c r="AZ34" s="50">
        <f t="shared" si="21"/>
        <v>32</v>
      </c>
      <c r="BA34" s="35"/>
      <c r="BB34" s="35"/>
      <c r="BC34" s="49"/>
    </row>
    <row r="35" spans="1:55" ht="15.75" customHeight="1" x14ac:dyDescent="0.25">
      <c r="A35" s="51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39" t="s">
        <v>168</v>
      </c>
      <c r="R35" s="52">
        <f t="shared" ref="R35:AZ35" si="22">MIN(R31:R33)</f>
        <v>10</v>
      </c>
      <c r="S35" s="52">
        <f t="shared" si="22"/>
        <v>0</v>
      </c>
      <c r="T35" s="52">
        <f t="shared" si="22"/>
        <v>0</v>
      </c>
      <c r="U35" s="52">
        <f t="shared" si="22"/>
        <v>0</v>
      </c>
      <c r="V35" s="52">
        <f t="shared" si="22"/>
        <v>0</v>
      </c>
      <c r="W35" s="52">
        <f t="shared" si="22"/>
        <v>2</v>
      </c>
      <c r="X35" s="52">
        <f t="shared" si="22"/>
        <v>1</v>
      </c>
      <c r="Y35" s="52">
        <f t="shared" si="22"/>
        <v>0</v>
      </c>
      <c r="Z35" s="52">
        <f t="shared" si="22"/>
        <v>0</v>
      </c>
      <c r="AA35" s="52">
        <f t="shared" si="22"/>
        <v>3</v>
      </c>
      <c r="AB35" s="52">
        <f t="shared" si="22"/>
        <v>0</v>
      </c>
      <c r="AC35" s="52">
        <f t="shared" si="22"/>
        <v>0</v>
      </c>
      <c r="AD35" s="52">
        <f t="shared" si="22"/>
        <v>0</v>
      </c>
      <c r="AE35" s="52">
        <f t="shared" si="22"/>
        <v>0</v>
      </c>
      <c r="AF35" s="52">
        <f t="shared" si="22"/>
        <v>0</v>
      </c>
      <c r="AG35" s="52">
        <f t="shared" si="22"/>
        <v>0</v>
      </c>
      <c r="AH35" s="52">
        <f t="shared" si="22"/>
        <v>0</v>
      </c>
      <c r="AI35" s="52">
        <f t="shared" si="22"/>
        <v>4</v>
      </c>
      <c r="AJ35" s="52">
        <f t="shared" si="22"/>
        <v>0</v>
      </c>
      <c r="AK35" s="52">
        <f t="shared" si="22"/>
        <v>5</v>
      </c>
      <c r="AL35" s="52">
        <f t="shared" si="22"/>
        <v>0</v>
      </c>
      <c r="AM35" s="52">
        <f t="shared" si="22"/>
        <v>0</v>
      </c>
      <c r="AN35" s="52">
        <f t="shared" si="22"/>
        <v>1</v>
      </c>
      <c r="AO35" s="52">
        <f t="shared" si="22"/>
        <v>56</v>
      </c>
      <c r="AP35" s="52">
        <f t="shared" si="22"/>
        <v>0</v>
      </c>
      <c r="AQ35" s="52">
        <f t="shared" si="22"/>
        <v>1</v>
      </c>
      <c r="AR35" s="52">
        <f t="shared" si="22"/>
        <v>1</v>
      </c>
      <c r="AS35" s="52">
        <f t="shared" si="22"/>
        <v>0</v>
      </c>
      <c r="AT35" s="52">
        <f t="shared" si="22"/>
        <v>0</v>
      </c>
      <c r="AU35" s="52">
        <f t="shared" si="22"/>
        <v>1</v>
      </c>
      <c r="AV35" s="52">
        <f t="shared" si="22"/>
        <v>0</v>
      </c>
      <c r="AW35" s="52">
        <f t="shared" si="22"/>
        <v>17</v>
      </c>
      <c r="AX35" s="52">
        <f t="shared" si="22"/>
        <v>0</v>
      </c>
      <c r="AY35" s="52">
        <f t="shared" si="22"/>
        <v>17</v>
      </c>
      <c r="AZ35" s="52">
        <f t="shared" si="22"/>
        <v>0</v>
      </c>
      <c r="BA35" s="40"/>
      <c r="BB35" s="40"/>
      <c r="BC35" s="51"/>
    </row>
    <row r="36" spans="1:55" ht="15.75" customHeight="1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44" t="s">
        <v>169</v>
      </c>
      <c r="R36" s="54">
        <f t="shared" ref="R36:AZ36" si="23">AVERAGE(R31:R33)</f>
        <v>10</v>
      </c>
      <c r="S36" s="54">
        <f t="shared" si="23"/>
        <v>20</v>
      </c>
      <c r="T36" s="54">
        <f t="shared" si="23"/>
        <v>3.3333333333333335</v>
      </c>
      <c r="U36" s="54">
        <f t="shared" si="23"/>
        <v>0</v>
      </c>
      <c r="V36" s="54">
        <f t="shared" si="23"/>
        <v>1</v>
      </c>
      <c r="W36" s="54">
        <f t="shared" si="23"/>
        <v>8.3333333333333339</v>
      </c>
      <c r="X36" s="54">
        <f t="shared" si="23"/>
        <v>10</v>
      </c>
      <c r="Y36" s="54">
        <f t="shared" si="23"/>
        <v>2.3333333333333335</v>
      </c>
      <c r="Z36" s="54">
        <f t="shared" si="23"/>
        <v>0</v>
      </c>
      <c r="AA36" s="54">
        <f t="shared" si="23"/>
        <v>11.333333333333334</v>
      </c>
      <c r="AB36" s="54">
        <f t="shared" si="23"/>
        <v>0.33333333333333331</v>
      </c>
      <c r="AC36" s="54">
        <f t="shared" si="23"/>
        <v>39.333333333333336</v>
      </c>
      <c r="AD36" s="54">
        <f t="shared" si="23"/>
        <v>20.333333333333332</v>
      </c>
      <c r="AE36" s="54">
        <f t="shared" si="23"/>
        <v>0.33333333333333331</v>
      </c>
      <c r="AF36" s="54">
        <f t="shared" si="23"/>
        <v>0</v>
      </c>
      <c r="AG36" s="54">
        <f t="shared" si="23"/>
        <v>0.66666666666666663</v>
      </c>
      <c r="AH36" s="54">
        <f t="shared" si="23"/>
        <v>13.333333333333334</v>
      </c>
      <c r="AI36" s="54">
        <f t="shared" si="23"/>
        <v>47.333333333333336</v>
      </c>
      <c r="AJ36" s="54">
        <f t="shared" si="23"/>
        <v>0</v>
      </c>
      <c r="AK36" s="54">
        <f t="shared" si="23"/>
        <v>21.333333333333332</v>
      </c>
      <c r="AL36" s="54">
        <f t="shared" si="23"/>
        <v>0</v>
      </c>
      <c r="AM36" s="54">
        <f t="shared" si="23"/>
        <v>0</v>
      </c>
      <c r="AN36" s="54">
        <f t="shared" si="23"/>
        <v>10.666666666666666</v>
      </c>
      <c r="AO36" s="54">
        <f t="shared" si="23"/>
        <v>73.333333333333329</v>
      </c>
      <c r="AP36" s="54">
        <f t="shared" si="23"/>
        <v>0</v>
      </c>
      <c r="AQ36" s="54">
        <f t="shared" si="23"/>
        <v>2.6666666666666665</v>
      </c>
      <c r="AR36" s="54">
        <f t="shared" si="23"/>
        <v>17.333333333333332</v>
      </c>
      <c r="AS36" s="54">
        <f t="shared" si="23"/>
        <v>0</v>
      </c>
      <c r="AT36" s="54">
        <f t="shared" si="23"/>
        <v>5</v>
      </c>
      <c r="AU36" s="54">
        <f t="shared" si="23"/>
        <v>24</v>
      </c>
      <c r="AV36" s="54">
        <f t="shared" si="23"/>
        <v>8.3333333333333339</v>
      </c>
      <c r="AW36" s="54">
        <f t="shared" si="23"/>
        <v>20.666666666666668</v>
      </c>
      <c r="AX36" s="54">
        <f t="shared" si="23"/>
        <v>0</v>
      </c>
      <c r="AY36" s="54">
        <f t="shared" si="23"/>
        <v>19</v>
      </c>
      <c r="AZ36" s="54">
        <f t="shared" si="23"/>
        <v>11</v>
      </c>
      <c r="BA36" s="29"/>
      <c r="BB36" s="1"/>
      <c r="BC36" s="53"/>
    </row>
    <row r="37" spans="1:55" ht="15.75" customHeight="1" x14ac:dyDescent="0.25">
      <c r="A37" s="27" t="s">
        <v>123</v>
      </c>
      <c r="B37" s="24" t="s">
        <v>53</v>
      </c>
      <c r="C37" s="24" t="s">
        <v>124</v>
      </c>
      <c r="D37" s="24" t="s">
        <v>55</v>
      </c>
      <c r="E37" s="24" t="s">
        <v>56</v>
      </c>
      <c r="F37" s="24" t="s">
        <v>55</v>
      </c>
      <c r="G37" s="24" t="s">
        <v>125</v>
      </c>
      <c r="H37" s="24" t="s">
        <v>126</v>
      </c>
      <c r="I37" s="24" t="s">
        <v>59</v>
      </c>
      <c r="J37" s="24" t="s">
        <v>60</v>
      </c>
      <c r="K37" s="24">
        <v>44.504300000000001</v>
      </c>
      <c r="L37" s="24">
        <v>-123.5509</v>
      </c>
      <c r="M37" s="24">
        <v>1215.0999999999999</v>
      </c>
      <c r="N37" s="24">
        <v>1962</v>
      </c>
      <c r="O37" s="24">
        <v>2017</v>
      </c>
      <c r="P37" s="24">
        <v>53</v>
      </c>
      <c r="Q37" s="24" t="s">
        <v>61</v>
      </c>
      <c r="R37" s="24">
        <v>21</v>
      </c>
      <c r="S37" s="24">
        <v>13</v>
      </c>
      <c r="T37" s="28">
        <v>78</v>
      </c>
      <c r="U37" s="24">
        <v>0</v>
      </c>
      <c r="V37" s="24">
        <v>0</v>
      </c>
      <c r="W37" s="28">
        <v>131</v>
      </c>
      <c r="X37" s="24">
        <v>2</v>
      </c>
      <c r="Y37" s="24">
        <v>43</v>
      </c>
      <c r="Z37" s="24">
        <v>25</v>
      </c>
      <c r="AA37" s="24">
        <v>26</v>
      </c>
      <c r="AB37" s="24">
        <v>0</v>
      </c>
      <c r="AC37" s="28">
        <v>98</v>
      </c>
      <c r="AD37" s="24">
        <v>1</v>
      </c>
      <c r="AE37" s="24">
        <v>15</v>
      </c>
      <c r="AF37" s="24">
        <v>0</v>
      </c>
      <c r="AG37" s="28">
        <v>133</v>
      </c>
      <c r="AH37" s="24">
        <v>0</v>
      </c>
      <c r="AI37" s="24">
        <v>46</v>
      </c>
      <c r="AJ37" s="24">
        <v>0</v>
      </c>
      <c r="AK37" s="24">
        <v>65</v>
      </c>
      <c r="AL37" s="24">
        <v>21</v>
      </c>
      <c r="AM37" s="24">
        <v>75</v>
      </c>
      <c r="AN37" s="24">
        <v>1</v>
      </c>
      <c r="AO37" s="24">
        <v>88</v>
      </c>
      <c r="AP37" s="24">
        <v>0</v>
      </c>
      <c r="AQ37" s="24">
        <v>0</v>
      </c>
      <c r="AR37" s="24">
        <v>15</v>
      </c>
      <c r="AS37" s="24">
        <v>66</v>
      </c>
      <c r="AT37" s="24">
        <v>0</v>
      </c>
      <c r="AU37" s="28">
        <v>77</v>
      </c>
      <c r="AV37" s="24">
        <v>0</v>
      </c>
      <c r="AW37" s="24">
        <v>41</v>
      </c>
      <c r="AX37" s="24">
        <v>0</v>
      </c>
      <c r="AY37" s="24">
        <v>38</v>
      </c>
      <c r="AZ37" s="25">
        <v>0</v>
      </c>
      <c r="BA37" s="29">
        <f t="shared" ref="BA37:BA43" si="24">AVERAGE(R37:AZ37)</f>
        <v>31.971428571428572</v>
      </c>
      <c r="BB37" s="29">
        <f t="shared" ref="BB37:BB43" si="25">MAX(S37:BA37)</f>
        <v>133</v>
      </c>
      <c r="BC37" s="30" t="s">
        <v>123</v>
      </c>
    </row>
    <row r="38" spans="1:55" ht="15.75" customHeight="1" x14ac:dyDescent="0.25">
      <c r="A38" s="27" t="s">
        <v>127</v>
      </c>
      <c r="B38" s="24" t="s">
        <v>53</v>
      </c>
      <c r="C38" s="24" t="s">
        <v>124</v>
      </c>
      <c r="D38" s="24" t="s">
        <v>55</v>
      </c>
      <c r="E38" s="24" t="s">
        <v>56</v>
      </c>
      <c r="F38" s="24" t="s">
        <v>55</v>
      </c>
      <c r="G38" s="24" t="s">
        <v>125</v>
      </c>
      <c r="H38" s="24" t="s">
        <v>64</v>
      </c>
      <c r="I38" s="24" t="s">
        <v>59</v>
      </c>
      <c r="J38" s="24" t="s">
        <v>60</v>
      </c>
      <c r="K38" s="24">
        <v>44.376330000000003</v>
      </c>
      <c r="L38" s="24">
        <v>-122.1086</v>
      </c>
      <c r="M38" s="24">
        <v>1577.1</v>
      </c>
      <c r="N38" s="24">
        <v>1962</v>
      </c>
      <c r="O38" s="24">
        <v>2019</v>
      </c>
      <c r="P38" s="24">
        <v>53</v>
      </c>
      <c r="Q38" s="24" t="s">
        <v>61</v>
      </c>
      <c r="R38" s="24">
        <v>20</v>
      </c>
      <c r="S38" s="24">
        <v>6</v>
      </c>
      <c r="T38" s="28">
        <v>43</v>
      </c>
      <c r="U38" s="24">
        <v>0</v>
      </c>
      <c r="V38" s="24">
        <v>0</v>
      </c>
      <c r="W38" s="28">
        <v>60</v>
      </c>
      <c r="X38" s="24">
        <v>2</v>
      </c>
      <c r="Y38" s="24">
        <v>5</v>
      </c>
      <c r="Z38" s="24">
        <v>4</v>
      </c>
      <c r="AA38" s="24">
        <v>0</v>
      </c>
      <c r="AB38" s="24">
        <v>0</v>
      </c>
      <c r="AC38" s="28">
        <v>22</v>
      </c>
      <c r="AD38" s="24">
        <v>14</v>
      </c>
      <c r="AE38" s="24">
        <v>0</v>
      </c>
      <c r="AF38" s="24">
        <v>0</v>
      </c>
      <c r="AG38" s="28">
        <v>74</v>
      </c>
      <c r="AH38" s="24">
        <v>0</v>
      </c>
      <c r="AI38" s="24">
        <v>13</v>
      </c>
      <c r="AJ38" s="24">
        <v>0</v>
      </c>
      <c r="AK38" s="24">
        <v>3</v>
      </c>
      <c r="AL38" s="24">
        <v>1</v>
      </c>
      <c r="AM38" s="24">
        <v>0</v>
      </c>
      <c r="AN38" s="24">
        <v>2</v>
      </c>
      <c r="AO38" s="24">
        <v>23</v>
      </c>
      <c r="AP38" s="24">
        <v>0</v>
      </c>
      <c r="AQ38" s="24">
        <v>3</v>
      </c>
      <c r="AR38" s="24">
        <v>4</v>
      </c>
      <c r="AS38" s="24">
        <v>9</v>
      </c>
      <c r="AT38" s="24">
        <v>1</v>
      </c>
      <c r="AU38" s="28">
        <v>28</v>
      </c>
      <c r="AV38" s="24">
        <v>0</v>
      </c>
      <c r="AW38" s="24">
        <v>31</v>
      </c>
      <c r="AX38" s="24">
        <v>0</v>
      </c>
      <c r="AY38" s="24">
        <v>2</v>
      </c>
      <c r="AZ38" s="25">
        <v>1</v>
      </c>
      <c r="BA38" s="29">
        <f t="shared" si="24"/>
        <v>10.6</v>
      </c>
      <c r="BB38" s="29">
        <f t="shared" si="25"/>
        <v>74</v>
      </c>
      <c r="BC38" s="30" t="s">
        <v>127</v>
      </c>
    </row>
    <row r="39" spans="1:55" ht="15.75" customHeight="1" x14ac:dyDescent="0.25">
      <c r="A39" s="27" t="s">
        <v>132</v>
      </c>
      <c r="B39" s="24" t="s">
        <v>53</v>
      </c>
      <c r="C39" s="24" t="s">
        <v>124</v>
      </c>
      <c r="D39" s="24" t="s">
        <v>55</v>
      </c>
      <c r="E39" s="24" t="s">
        <v>56</v>
      </c>
      <c r="F39" s="24" t="s">
        <v>55</v>
      </c>
      <c r="G39" s="24" t="s">
        <v>125</v>
      </c>
      <c r="H39" s="24" t="s">
        <v>133</v>
      </c>
      <c r="I39" s="24" t="s">
        <v>59</v>
      </c>
      <c r="J39" s="24" t="s">
        <v>69</v>
      </c>
      <c r="K39" s="24">
        <v>45.119799999999998</v>
      </c>
      <c r="L39" s="24">
        <v>-121.6661</v>
      </c>
      <c r="M39" s="24">
        <v>1411.9</v>
      </c>
      <c r="N39" s="24">
        <v>1962</v>
      </c>
      <c r="O39" s="24">
        <v>2003</v>
      </c>
      <c r="P39" s="24">
        <v>42</v>
      </c>
      <c r="Q39" s="24" t="s">
        <v>77</v>
      </c>
      <c r="R39" s="24">
        <v>5</v>
      </c>
      <c r="S39" s="24">
        <v>11</v>
      </c>
      <c r="T39" s="28">
        <v>14</v>
      </c>
      <c r="U39" s="24">
        <v>0</v>
      </c>
      <c r="V39" s="24">
        <v>0</v>
      </c>
      <c r="W39" s="28">
        <v>27</v>
      </c>
      <c r="X39" s="24">
        <v>4</v>
      </c>
      <c r="Y39" s="24">
        <v>1</v>
      </c>
      <c r="Z39" s="24">
        <v>0</v>
      </c>
      <c r="AA39" s="24">
        <v>0</v>
      </c>
      <c r="AB39" s="24">
        <v>3</v>
      </c>
      <c r="AC39" s="28">
        <v>0</v>
      </c>
      <c r="AD39" s="24">
        <v>3</v>
      </c>
      <c r="AE39" s="24">
        <v>0</v>
      </c>
      <c r="AF39" s="24">
        <v>0</v>
      </c>
      <c r="AG39" s="28">
        <v>60</v>
      </c>
      <c r="AH39" s="24">
        <v>0</v>
      </c>
      <c r="AI39" s="24">
        <v>20</v>
      </c>
      <c r="AJ39" s="24">
        <v>0</v>
      </c>
      <c r="AK39" s="24">
        <v>11</v>
      </c>
      <c r="AL39" s="24">
        <v>2</v>
      </c>
      <c r="AM39" s="24">
        <v>0</v>
      </c>
      <c r="AN39" s="24">
        <v>0</v>
      </c>
      <c r="AO39" s="24">
        <v>0</v>
      </c>
      <c r="AP39" s="31" t="s">
        <v>71</v>
      </c>
      <c r="AQ39" s="31" t="s">
        <v>71</v>
      </c>
      <c r="AR39" s="31" t="s">
        <v>71</v>
      </c>
      <c r="AS39" s="31" t="s">
        <v>71</v>
      </c>
      <c r="AT39" s="31" t="s">
        <v>71</v>
      </c>
      <c r="AU39" s="31" t="s">
        <v>71</v>
      </c>
      <c r="AV39" s="31" t="s">
        <v>71</v>
      </c>
      <c r="AW39" s="31" t="s">
        <v>71</v>
      </c>
      <c r="AX39" s="31" t="s">
        <v>71</v>
      </c>
      <c r="AY39" s="31" t="s">
        <v>71</v>
      </c>
      <c r="AZ39" s="32" t="s">
        <v>71</v>
      </c>
      <c r="BA39" s="29">
        <f t="shared" si="24"/>
        <v>6.708333333333333</v>
      </c>
      <c r="BB39" s="29">
        <f t="shared" si="25"/>
        <v>60</v>
      </c>
      <c r="BC39" s="30" t="s">
        <v>132</v>
      </c>
    </row>
    <row r="40" spans="1:55" ht="15.75" customHeight="1" x14ac:dyDescent="0.25">
      <c r="A40" s="27" t="s">
        <v>128</v>
      </c>
      <c r="B40" s="24" t="s">
        <v>53</v>
      </c>
      <c r="C40" s="24" t="s">
        <v>124</v>
      </c>
      <c r="D40" s="24" t="s">
        <v>55</v>
      </c>
      <c r="E40" s="24" t="s">
        <v>56</v>
      </c>
      <c r="F40" s="24" t="s">
        <v>55</v>
      </c>
      <c r="G40" s="24" t="s">
        <v>125</v>
      </c>
      <c r="H40" s="24" t="s">
        <v>134</v>
      </c>
      <c r="I40" s="24" t="s">
        <v>59</v>
      </c>
      <c r="J40" s="24" t="s">
        <v>69</v>
      </c>
      <c r="K40" s="24">
        <v>45.9</v>
      </c>
      <c r="L40" s="24">
        <v>-122.1</v>
      </c>
      <c r="M40" s="24">
        <v>682.6</v>
      </c>
      <c r="N40" s="24">
        <v>1967</v>
      </c>
      <c r="O40" s="24">
        <v>2019</v>
      </c>
      <c r="P40" s="24">
        <v>47</v>
      </c>
      <c r="Q40" s="24" t="s">
        <v>135</v>
      </c>
      <c r="R40" s="24">
        <v>6</v>
      </c>
      <c r="S40" s="24">
        <v>2</v>
      </c>
      <c r="T40" s="28">
        <v>51</v>
      </c>
      <c r="U40" s="24">
        <v>0</v>
      </c>
      <c r="V40" s="24">
        <v>0</v>
      </c>
      <c r="W40" s="28">
        <v>82</v>
      </c>
      <c r="X40" s="24">
        <v>5</v>
      </c>
      <c r="Y40" s="24">
        <v>13</v>
      </c>
      <c r="Z40" s="24">
        <v>4</v>
      </c>
      <c r="AA40" s="24">
        <v>0</v>
      </c>
      <c r="AB40" s="24">
        <v>0</v>
      </c>
      <c r="AC40" s="28">
        <v>54</v>
      </c>
      <c r="AD40" s="24">
        <v>0</v>
      </c>
      <c r="AE40" s="24">
        <v>9</v>
      </c>
      <c r="AF40" s="24">
        <v>0</v>
      </c>
      <c r="AG40" s="28">
        <v>85</v>
      </c>
      <c r="AH40" s="24">
        <v>0</v>
      </c>
      <c r="AI40" s="31" t="s">
        <v>71</v>
      </c>
      <c r="AJ40" s="24">
        <v>0</v>
      </c>
      <c r="AK40" s="24">
        <v>3</v>
      </c>
      <c r="AL40" s="24">
        <v>16</v>
      </c>
      <c r="AM40" s="24">
        <v>0</v>
      </c>
      <c r="AN40" s="24">
        <v>30</v>
      </c>
      <c r="AO40" s="24">
        <v>38</v>
      </c>
      <c r="AP40" s="24">
        <v>4</v>
      </c>
      <c r="AQ40" s="24">
        <v>5</v>
      </c>
      <c r="AR40" s="24">
        <v>13</v>
      </c>
      <c r="AS40" s="24">
        <v>54</v>
      </c>
      <c r="AT40" s="24">
        <v>0</v>
      </c>
      <c r="AU40" s="28">
        <v>58</v>
      </c>
      <c r="AV40" s="24">
        <v>0</v>
      </c>
      <c r="AW40" s="24">
        <v>40</v>
      </c>
      <c r="AX40" s="24">
        <v>0</v>
      </c>
      <c r="AY40" s="24">
        <v>12</v>
      </c>
      <c r="AZ40" s="25">
        <v>0</v>
      </c>
      <c r="BA40" s="29">
        <f t="shared" si="24"/>
        <v>17.176470588235293</v>
      </c>
      <c r="BB40" s="29">
        <f t="shared" si="25"/>
        <v>85</v>
      </c>
      <c r="BC40" s="30" t="s">
        <v>128</v>
      </c>
    </row>
    <row r="41" spans="1:55" ht="15.75" customHeight="1" x14ac:dyDescent="0.25">
      <c r="A41" s="27" t="s">
        <v>129</v>
      </c>
      <c r="B41" s="24" t="s">
        <v>53</v>
      </c>
      <c r="C41" s="24" t="s">
        <v>124</v>
      </c>
      <c r="D41" s="24" t="s">
        <v>55</v>
      </c>
      <c r="E41" s="24" t="s">
        <v>56</v>
      </c>
      <c r="F41" s="24" t="s">
        <v>55</v>
      </c>
      <c r="G41" s="24" t="s">
        <v>125</v>
      </c>
      <c r="H41" s="24" t="s">
        <v>136</v>
      </c>
      <c r="I41" s="24" t="s">
        <v>59</v>
      </c>
      <c r="J41" s="24" t="s">
        <v>69</v>
      </c>
      <c r="K41" s="24">
        <v>46.093170000000001</v>
      </c>
      <c r="L41" s="24">
        <v>-121.64952</v>
      </c>
      <c r="M41" s="24">
        <v>1433.8</v>
      </c>
      <c r="N41" s="24">
        <v>1962</v>
      </c>
      <c r="O41" s="24">
        <v>2017</v>
      </c>
      <c r="P41" s="24">
        <v>53</v>
      </c>
      <c r="Q41" s="24" t="s">
        <v>74</v>
      </c>
      <c r="R41" s="24">
        <v>15</v>
      </c>
      <c r="S41" s="24">
        <v>0</v>
      </c>
      <c r="T41" s="28">
        <v>43</v>
      </c>
      <c r="U41" s="24">
        <v>0</v>
      </c>
      <c r="V41" s="24">
        <v>0</v>
      </c>
      <c r="W41" s="28">
        <v>21</v>
      </c>
      <c r="X41" s="24">
        <v>12</v>
      </c>
      <c r="Y41" s="24">
        <v>0</v>
      </c>
      <c r="Z41" s="24">
        <v>11</v>
      </c>
      <c r="AA41" s="24">
        <v>0</v>
      </c>
      <c r="AB41" s="24">
        <v>5</v>
      </c>
      <c r="AC41" s="28">
        <v>9</v>
      </c>
      <c r="AD41" s="24">
        <v>0</v>
      </c>
      <c r="AE41" s="24">
        <v>67</v>
      </c>
      <c r="AF41" s="24">
        <v>0</v>
      </c>
      <c r="AG41" s="28">
        <v>49</v>
      </c>
      <c r="AH41" s="24">
        <v>0</v>
      </c>
      <c r="AI41" s="24">
        <v>40</v>
      </c>
      <c r="AJ41" s="24">
        <v>0</v>
      </c>
      <c r="AK41" s="24">
        <v>1</v>
      </c>
      <c r="AL41" s="24">
        <v>10</v>
      </c>
      <c r="AM41" s="24">
        <v>0</v>
      </c>
      <c r="AN41" s="24">
        <v>25</v>
      </c>
      <c r="AO41" s="24">
        <v>7</v>
      </c>
      <c r="AP41" s="24">
        <v>6</v>
      </c>
      <c r="AQ41" s="24">
        <v>4</v>
      </c>
      <c r="AR41" s="24">
        <v>1</v>
      </c>
      <c r="AS41" s="24">
        <v>22</v>
      </c>
      <c r="AT41" s="24">
        <v>0</v>
      </c>
      <c r="AU41" s="28">
        <v>28</v>
      </c>
      <c r="AV41" s="24">
        <v>0</v>
      </c>
      <c r="AW41" s="24">
        <v>13</v>
      </c>
      <c r="AX41" s="24">
        <v>0</v>
      </c>
      <c r="AY41" s="24">
        <v>6</v>
      </c>
      <c r="AZ41" s="25">
        <v>1</v>
      </c>
      <c r="BA41" s="29">
        <f t="shared" si="24"/>
        <v>11.314285714285715</v>
      </c>
      <c r="BB41" s="29">
        <f t="shared" si="25"/>
        <v>67</v>
      </c>
      <c r="BC41" s="30" t="s">
        <v>129</v>
      </c>
    </row>
    <row r="42" spans="1:55" ht="15.75" customHeight="1" x14ac:dyDescent="0.25">
      <c r="A42" s="27" t="s">
        <v>130</v>
      </c>
      <c r="B42" s="24" t="s">
        <v>53</v>
      </c>
      <c r="C42" s="24" t="s">
        <v>124</v>
      </c>
      <c r="D42" s="24" t="s">
        <v>55</v>
      </c>
      <c r="E42" s="24" t="s">
        <v>56</v>
      </c>
      <c r="F42" s="24" t="s">
        <v>55</v>
      </c>
      <c r="G42" s="24" t="s">
        <v>125</v>
      </c>
      <c r="H42" s="24" t="s">
        <v>81</v>
      </c>
      <c r="I42" s="24" t="s">
        <v>59</v>
      </c>
      <c r="J42" s="24" t="s">
        <v>69</v>
      </c>
      <c r="K42" s="24">
        <v>47.199800000000003</v>
      </c>
      <c r="L42" s="24">
        <v>-121.349</v>
      </c>
      <c r="M42" s="24">
        <v>939.4</v>
      </c>
      <c r="N42" s="24">
        <v>1961</v>
      </c>
      <c r="O42" s="24">
        <v>2019</v>
      </c>
      <c r="P42" s="24">
        <v>54</v>
      </c>
      <c r="Q42" s="24" t="s">
        <v>61</v>
      </c>
      <c r="R42" s="24">
        <v>16</v>
      </c>
      <c r="S42" s="24">
        <v>0</v>
      </c>
      <c r="T42" s="28">
        <v>47</v>
      </c>
      <c r="U42" s="24">
        <v>0</v>
      </c>
      <c r="V42" s="24">
        <v>0</v>
      </c>
      <c r="W42" s="28">
        <v>22</v>
      </c>
      <c r="X42" s="24">
        <v>7</v>
      </c>
      <c r="Y42" s="24">
        <v>0</v>
      </c>
      <c r="Z42" s="24">
        <v>0</v>
      </c>
      <c r="AA42" s="24">
        <v>0</v>
      </c>
      <c r="AB42" s="24">
        <v>20</v>
      </c>
      <c r="AC42" s="28">
        <v>13</v>
      </c>
      <c r="AD42" s="24">
        <v>1</v>
      </c>
      <c r="AE42" s="24">
        <v>40</v>
      </c>
      <c r="AF42" s="24">
        <v>0</v>
      </c>
      <c r="AG42" s="28">
        <v>20</v>
      </c>
      <c r="AH42" s="24">
        <v>2</v>
      </c>
      <c r="AI42" s="24">
        <v>32</v>
      </c>
      <c r="AJ42" s="24">
        <v>0</v>
      </c>
      <c r="AK42" s="24">
        <v>2</v>
      </c>
      <c r="AL42" s="24">
        <v>42</v>
      </c>
      <c r="AM42" s="24">
        <v>0</v>
      </c>
      <c r="AN42" s="24">
        <v>24</v>
      </c>
      <c r="AO42" s="24">
        <v>9</v>
      </c>
      <c r="AP42" s="24">
        <v>0</v>
      </c>
      <c r="AQ42" s="24">
        <v>2</v>
      </c>
      <c r="AR42" s="24">
        <v>0</v>
      </c>
      <c r="AS42" s="24">
        <v>21</v>
      </c>
      <c r="AT42" s="24">
        <v>0</v>
      </c>
      <c r="AU42" s="28">
        <v>23</v>
      </c>
      <c r="AV42" s="24">
        <v>0</v>
      </c>
      <c r="AW42" s="24">
        <v>26</v>
      </c>
      <c r="AX42" s="24">
        <v>0</v>
      </c>
      <c r="AY42" s="24">
        <v>11</v>
      </c>
      <c r="AZ42" s="25">
        <v>0</v>
      </c>
      <c r="BA42" s="29">
        <f t="shared" si="24"/>
        <v>10.857142857142858</v>
      </c>
      <c r="BB42" s="29">
        <f t="shared" si="25"/>
        <v>47</v>
      </c>
      <c r="BC42" s="30" t="s">
        <v>130</v>
      </c>
    </row>
    <row r="43" spans="1:55" ht="15.75" customHeight="1" x14ac:dyDescent="0.25">
      <c r="A43" s="27" t="s">
        <v>131</v>
      </c>
      <c r="B43" s="24" t="s">
        <v>53</v>
      </c>
      <c r="C43" s="24" t="s">
        <v>124</v>
      </c>
      <c r="D43" s="24" t="s">
        <v>55</v>
      </c>
      <c r="E43" s="24" t="s">
        <v>56</v>
      </c>
      <c r="F43" s="24" t="s">
        <v>55</v>
      </c>
      <c r="G43" s="24" t="s">
        <v>125</v>
      </c>
      <c r="H43" s="24" t="s">
        <v>90</v>
      </c>
      <c r="I43" s="24" t="s">
        <v>59</v>
      </c>
      <c r="J43" s="24" t="s">
        <v>69</v>
      </c>
      <c r="K43" s="24">
        <v>47.4405</v>
      </c>
      <c r="L43" s="24">
        <v>-121.4149</v>
      </c>
      <c r="M43" s="24">
        <v>962.6</v>
      </c>
      <c r="N43" s="24">
        <v>1961</v>
      </c>
      <c r="O43" s="24">
        <v>2019</v>
      </c>
      <c r="P43" s="24">
        <v>54</v>
      </c>
      <c r="Q43" s="24" t="s">
        <v>61</v>
      </c>
      <c r="R43" s="24">
        <v>53</v>
      </c>
      <c r="S43" s="24">
        <v>0</v>
      </c>
      <c r="T43" s="28">
        <v>163</v>
      </c>
      <c r="U43" s="24">
        <v>4</v>
      </c>
      <c r="V43" s="24">
        <v>0</v>
      </c>
      <c r="W43" s="28">
        <v>332</v>
      </c>
      <c r="X43" s="24">
        <v>0</v>
      </c>
      <c r="Y43" s="24">
        <v>57</v>
      </c>
      <c r="Z43" s="24">
        <v>12</v>
      </c>
      <c r="AA43" s="24">
        <v>0</v>
      </c>
      <c r="AB43" s="24">
        <v>25</v>
      </c>
      <c r="AC43" s="28">
        <v>120</v>
      </c>
      <c r="AD43" s="24">
        <v>7</v>
      </c>
      <c r="AE43" s="28">
        <v>195</v>
      </c>
      <c r="AF43" s="24">
        <v>0</v>
      </c>
      <c r="AG43" s="28">
        <v>51</v>
      </c>
      <c r="AH43" s="24">
        <v>26</v>
      </c>
      <c r="AI43" s="24">
        <v>60</v>
      </c>
      <c r="AJ43" s="24">
        <v>0</v>
      </c>
      <c r="AK43" s="24">
        <v>0</v>
      </c>
      <c r="AL43" s="24">
        <v>113</v>
      </c>
      <c r="AM43" s="24">
        <v>2</v>
      </c>
      <c r="AN43" s="24">
        <v>83</v>
      </c>
      <c r="AO43" s="24">
        <v>55</v>
      </c>
      <c r="AP43" s="24">
        <v>3</v>
      </c>
      <c r="AQ43" s="24">
        <v>4</v>
      </c>
      <c r="AR43" s="24">
        <v>0</v>
      </c>
      <c r="AS43" s="24">
        <v>72</v>
      </c>
      <c r="AT43" s="24">
        <v>0</v>
      </c>
      <c r="AU43" s="28">
        <v>72</v>
      </c>
      <c r="AV43" s="24">
        <v>0</v>
      </c>
      <c r="AW43" s="24">
        <v>19</v>
      </c>
      <c r="AX43" s="24">
        <v>0</v>
      </c>
      <c r="AY43" s="24">
        <v>47</v>
      </c>
      <c r="AZ43" s="25">
        <v>0</v>
      </c>
      <c r="BA43" s="29">
        <f t="shared" si="24"/>
        <v>45</v>
      </c>
      <c r="BB43" s="29">
        <f t="shared" si="25"/>
        <v>332</v>
      </c>
      <c r="BC43" s="30" t="s">
        <v>131</v>
      </c>
    </row>
    <row r="44" spans="1:55" ht="15.75" customHeight="1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 t="s">
        <v>167</v>
      </c>
      <c r="R44" s="34">
        <f t="shared" ref="R44:AZ44" si="26">MAX(R37:R43)</f>
        <v>53</v>
      </c>
      <c r="S44" s="34">
        <f t="shared" si="26"/>
        <v>13</v>
      </c>
      <c r="T44" s="34">
        <f t="shared" si="26"/>
        <v>163</v>
      </c>
      <c r="U44" s="34">
        <f t="shared" si="26"/>
        <v>4</v>
      </c>
      <c r="V44" s="34">
        <f t="shared" si="26"/>
        <v>0</v>
      </c>
      <c r="W44" s="34">
        <f t="shared" si="26"/>
        <v>332</v>
      </c>
      <c r="X44" s="34">
        <f t="shared" si="26"/>
        <v>12</v>
      </c>
      <c r="Y44" s="34">
        <f t="shared" si="26"/>
        <v>57</v>
      </c>
      <c r="Z44" s="34">
        <f t="shared" si="26"/>
        <v>25</v>
      </c>
      <c r="AA44" s="34">
        <f t="shared" si="26"/>
        <v>26</v>
      </c>
      <c r="AB44" s="34">
        <f t="shared" si="26"/>
        <v>25</v>
      </c>
      <c r="AC44" s="34">
        <f t="shared" si="26"/>
        <v>120</v>
      </c>
      <c r="AD44" s="34">
        <f t="shared" si="26"/>
        <v>14</v>
      </c>
      <c r="AE44" s="34">
        <f t="shared" si="26"/>
        <v>195</v>
      </c>
      <c r="AF44" s="34">
        <f t="shared" si="26"/>
        <v>0</v>
      </c>
      <c r="AG44" s="34">
        <f t="shared" si="26"/>
        <v>133</v>
      </c>
      <c r="AH44" s="34">
        <f t="shared" si="26"/>
        <v>26</v>
      </c>
      <c r="AI44" s="34">
        <f t="shared" si="26"/>
        <v>60</v>
      </c>
      <c r="AJ44" s="34">
        <f t="shared" si="26"/>
        <v>0</v>
      </c>
      <c r="AK44" s="34">
        <f t="shared" si="26"/>
        <v>65</v>
      </c>
      <c r="AL44" s="34">
        <f t="shared" si="26"/>
        <v>113</v>
      </c>
      <c r="AM44" s="34">
        <f t="shared" si="26"/>
        <v>75</v>
      </c>
      <c r="AN44" s="34">
        <f t="shared" si="26"/>
        <v>83</v>
      </c>
      <c r="AO44" s="34">
        <f t="shared" si="26"/>
        <v>88</v>
      </c>
      <c r="AP44" s="34">
        <f t="shared" si="26"/>
        <v>6</v>
      </c>
      <c r="AQ44" s="34">
        <f t="shared" si="26"/>
        <v>5</v>
      </c>
      <c r="AR44" s="34">
        <f t="shared" si="26"/>
        <v>15</v>
      </c>
      <c r="AS44" s="34">
        <f t="shared" si="26"/>
        <v>72</v>
      </c>
      <c r="AT44" s="34">
        <f t="shared" si="26"/>
        <v>1</v>
      </c>
      <c r="AU44" s="34">
        <f t="shared" si="26"/>
        <v>77</v>
      </c>
      <c r="AV44" s="34">
        <f t="shared" si="26"/>
        <v>0</v>
      </c>
      <c r="AW44" s="34">
        <f t="shared" si="26"/>
        <v>41</v>
      </c>
      <c r="AX44" s="34">
        <f t="shared" si="26"/>
        <v>0</v>
      </c>
      <c r="AY44" s="34">
        <f t="shared" si="26"/>
        <v>47</v>
      </c>
      <c r="AZ44" s="34">
        <f t="shared" si="26"/>
        <v>1</v>
      </c>
      <c r="BA44" s="35"/>
      <c r="BB44" s="35"/>
      <c r="BC44" s="37"/>
    </row>
    <row r="45" spans="1:55" ht="15.75" customHeight="1" x14ac:dyDescent="0.2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 t="s">
        <v>168</v>
      </c>
      <c r="R45" s="39">
        <f t="shared" ref="R45:AZ45" si="27">MIN(R37:R43)</f>
        <v>5</v>
      </c>
      <c r="S45" s="39">
        <f t="shared" si="27"/>
        <v>0</v>
      </c>
      <c r="T45" s="39">
        <f t="shared" si="27"/>
        <v>14</v>
      </c>
      <c r="U45" s="39">
        <f t="shared" si="27"/>
        <v>0</v>
      </c>
      <c r="V45" s="39">
        <f t="shared" si="27"/>
        <v>0</v>
      </c>
      <c r="W45" s="39">
        <f t="shared" si="27"/>
        <v>21</v>
      </c>
      <c r="X45" s="39">
        <f t="shared" si="27"/>
        <v>0</v>
      </c>
      <c r="Y45" s="39">
        <f t="shared" si="27"/>
        <v>0</v>
      </c>
      <c r="Z45" s="39">
        <f t="shared" si="27"/>
        <v>0</v>
      </c>
      <c r="AA45" s="39">
        <f t="shared" si="27"/>
        <v>0</v>
      </c>
      <c r="AB45" s="39">
        <f t="shared" si="27"/>
        <v>0</v>
      </c>
      <c r="AC45" s="39">
        <f t="shared" si="27"/>
        <v>0</v>
      </c>
      <c r="AD45" s="39">
        <f t="shared" si="27"/>
        <v>0</v>
      </c>
      <c r="AE45" s="39">
        <f t="shared" si="27"/>
        <v>0</v>
      </c>
      <c r="AF45" s="39">
        <f t="shared" si="27"/>
        <v>0</v>
      </c>
      <c r="AG45" s="39">
        <f t="shared" si="27"/>
        <v>20</v>
      </c>
      <c r="AH45" s="39">
        <f t="shared" si="27"/>
        <v>0</v>
      </c>
      <c r="AI45" s="39">
        <f t="shared" si="27"/>
        <v>13</v>
      </c>
      <c r="AJ45" s="39">
        <f t="shared" si="27"/>
        <v>0</v>
      </c>
      <c r="AK45" s="39">
        <f t="shared" si="27"/>
        <v>0</v>
      </c>
      <c r="AL45" s="39">
        <f t="shared" si="27"/>
        <v>1</v>
      </c>
      <c r="AM45" s="39">
        <f t="shared" si="27"/>
        <v>0</v>
      </c>
      <c r="AN45" s="39">
        <f t="shared" si="27"/>
        <v>0</v>
      </c>
      <c r="AO45" s="39">
        <f t="shared" si="27"/>
        <v>0</v>
      </c>
      <c r="AP45" s="39">
        <f t="shared" si="27"/>
        <v>0</v>
      </c>
      <c r="AQ45" s="39">
        <f t="shared" si="27"/>
        <v>0</v>
      </c>
      <c r="AR45" s="39">
        <f t="shared" si="27"/>
        <v>0</v>
      </c>
      <c r="AS45" s="39">
        <f t="shared" si="27"/>
        <v>9</v>
      </c>
      <c r="AT45" s="39">
        <f t="shared" si="27"/>
        <v>0</v>
      </c>
      <c r="AU45" s="39">
        <f t="shared" si="27"/>
        <v>23</v>
      </c>
      <c r="AV45" s="39">
        <f t="shared" si="27"/>
        <v>0</v>
      </c>
      <c r="AW45" s="39">
        <f t="shared" si="27"/>
        <v>13</v>
      </c>
      <c r="AX45" s="39">
        <f t="shared" si="27"/>
        <v>0</v>
      </c>
      <c r="AY45" s="39">
        <f t="shared" si="27"/>
        <v>2</v>
      </c>
      <c r="AZ45" s="39">
        <f t="shared" si="27"/>
        <v>0</v>
      </c>
      <c r="BA45" s="40"/>
      <c r="BB45" s="40"/>
      <c r="BC45" s="42"/>
    </row>
    <row r="46" spans="1:55" ht="15.75" customHeight="1" x14ac:dyDescent="0.25">
      <c r="A46" s="27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44" t="s">
        <v>169</v>
      </c>
      <c r="R46" s="44">
        <f t="shared" ref="R46:AZ46" si="28">AVERAGE(R37:R43)</f>
        <v>19.428571428571427</v>
      </c>
      <c r="S46" s="44">
        <f t="shared" si="28"/>
        <v>4.5714285714285712</v>
      </c>
      <c r="T46" s="44">
        <f t="shared" si="28"/>
        <v>62.714285714285715</v>
      </c>
      <c r="U46" s="44">
        <f t="shared" si="28"/>
        <v>0.5714285714285714</v>
      </c>
      <c r="V46" s="44">
        <f t="shared" si="28"/>
        <v>0</v>
      </c>
      <c r="W46" s="44">
        <f t="shared" si="28"/>
        <v>96.428571428571431</v>
      </c>
      <c r="X46" s="44">
        <f t="shared" si="28"/>
        <v>4.5714285714285712</v>
      </c>
      <c r="Y46" s="44">
        <f t="shared" si="28"/>
        <v>17</v>
      </c>
      <c r="Z46" s="44">
        <f t="shared" si="28"/>
        <v>8</v>
      </c>
      <c r="AA46" s="44">
        <f t="shared" si="28"/>
        <v>3.7142857142857144</v>
      </c>
      <c r="AB46" s="44">
        <f t="shared" si="28"/>
        <v>7.5714285714285712</v>
      </c>
      <c r="AC46" s="44">
        <f t="shared" si="28"/>
        <v>45.142857142857146</v>
      </c>
      <c r="AD46" s="44">
        <f t="shared" si="28"/>
        <v>3.7142857142857144</v>
      </c>
      <c r="AE46" s="44">
        <f t="shared" si="28"/>
        <v>46.571428571428569</v>
      </c>
      <c r="AF46" s="44">
        <f t="shared" si="28"/>
        <v>0</v>
      </c>
      <c r="AG46" s="44">
        <f t="shared" si="28"/>
        <v>67.428571428571431</v>
      </c>
      <c r="AH46" s="44">
        <f t="shared" si="28"/>
        <v>4</v>
      </c>
      <c r="AI46" s="44">
        <f t="shared" si="28"/>
        <v>35.166666666666664</v>
      </c>
      <c r="AJ46" s="44">
        <f t="shared" si="28"/>
        <v>0</v>
      </c>
      <c r="AK46" s="44">
        <f t="shared" si="28"/>
        <v>12.142857142857142</v>
      </c>
      <c r="AL46" s="44">
        <f t="shared" si="28"/>
        <v>29.285714285714285</v>
      </c>
      <c r="AM46" s="44">
        <f t="shared" si="28"/>
        <v>11</v>
      </c>
      <c r="AN46" s="44">
        <f t="shared" si="28"/>
        <v>23.571428571428573</v>
      </c>
      <c r="AO46" s="44">
        <f t="shared" si="28"/>
        <v>31.428571428571427</v>
      </c>
      <c r="AP46" s="44">
        <f t="shared" si="28"/>
        <v>2.1666666666666665</v>
      </c>
      <c r="AQ46" s="44">
        <f t="shared" si="28"/>
        <v>3</v>
      </c>
      <c r="AR46" s="44">
        <f t="shared" si="28"/>
        <v>5.5</v>
      </c>
      <c r="AS46" s="44">
        <f t="shared" si="28"/>
        <v>40.666666666666664</v>
      </c>
      <c r="AT46" s="44">
        <f t="shared" si="28"/>
        <v>0.16666666666666666</v>
      </c>
      <c r="AU46" s="44">
        <f t="shared" si="28"/>
        <v>47.666666666666664</v>
      </c>
      <c r="AV46" s="44">
        <f t="shared" si="28"/>
        <v>0</v>
      </c>
      <c r="AW46" s="44">
        <f t="shared" si="28"/>
        <v>28.333333333333332</v>
      </c>
      <c r="AX46" s="44">
        <f t="shared" si="28"/>
        <v>0</v>
      </c>
      <c r="AY46" s="44">
        <f t="shared" si="28"/>
        <v>19.333333333333332</v>
      </c>
      <c r="AZ46" s="44">
        <f t="shared" si="28"/>
        <v>0.33333333333333331</v>
      </c>
      <c r="BA46" s="29"/>
      <c r="BB46" s="1"/>
      <c r="BC46" s="30"/>
    </row>
    <row r="47" spans="1:55" ht="15.75" customHeight="1" x14ac:dyDescent="0.25">
      <c r="A47" s="27" t="s">
        <v>137</v>
      </c>
      <c r="B47" s="24" t="s">
        <v>67</v>
      </c>
      <c r="C47" s="24" t="s">
        <v>138</v>
      </c>
      <c r="D47" s="24" t="s">
        <v>139</v>
      </c>
      <c r="E47" s="24" t="s">
        <v>56</v>
      </c>
      <c r="F47" s="24" t="s">
        <v>139</v>
      </c>
      <c r="G47" s="24" t="s">
        <v>140</v>
      </c>
      <c r="H47" s="24" t="s">
        <v>97</v>
      </c>
      <c r="I47" s="24" t="s">
        <v>59</v>
      </c>
      <c r="J47" s="24" t="s">
        <v>60</v>
      </c>
      <c r="K47" s="24">
        <v>42.107109999999999</v>
      </c>
      <c r="L47" s="24">
        <v>-122.69266</v>
      </c>
      <c r="M47" s="24">
        <v>1400</v>
      </c>
      <c r="N47" s="24">
        <v>1981</v>
      </c>
      <c r="O47" s="24">
        <v>2017</v>
      </c>
      <c r="P47" s="24">
        <v>34</v>
      </c>
      <c r="Q47" s="24" t="s">
        <v>141</v>
      </c>
      <c r="R47" s="31" t="s">
        <v>71</v>
      </c>
      <c r="S47" s="24">
        <v>0</v>
      </c>
      <c r="T47" s="24">
        <v>22</v>
      </c>
      <c r="U47" s="24">
        <v>0</v>
      </c>
      <c r="V47" s="24">
        <v>0</v>
      </c>
      <c r="W47" s="24">
        <v>0</v>
      </c>
      <c r="X47" s="24">
        <v>0</v>
      </c>
      <c r="Y47" s="24">
        <v>40</v>
      </c>
      <c r="Z47" s="24">
        <v>1</v>
      </c>
      <c r="AA47" s="24">
        <v>1</v>
      </c>
      <c r="AB47" s="24">
        <v>2</v>
      </c>
      <c r="AC47" s="24">
        <v>0</v>
      </c>
      <c r="AD47" s="24">
        <v>0</v>
      </c>
      <c r="AE47" s="24">
        <v>0</v>
      </c>
      <c r="AF47" s="24">
        <v>0</v>
      </c>
      <c r="AG47" s="24">
        <v>11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20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5">
        <v>0</v>
      </c>
      <c r="BA47" s="29">
        <f t="shared" ref="BA47:BA50" si="29">AVERAGE(R47:AZ47)</f>
        <v>2.8529411764705883</v>
      </c>
      <c r="BB47" s="29">
        <f t="shared" ref="BB47:BB50" si="30">MAX(S47:BA47)</f>
        <v>40</v>
      </c>
      <c r="BC47" s="30" t="s">
        <v>137</v>
      </c>
    </row>
    <row r="48" spans="1:55" ht="15.75" customHeight="1" x14ac:dyDescent="0.25">
      <c r="A48" s="27" t="s">
        <v>142</v>
      </c>
      <c r="B48" s="24" t="s">
        <v>53</v>
      </c>
      <c r="C48" s="24" t="s">
        <v>143</v>
      </c>
      <c r="D48" s="24" t="s">
        <v>139</v>
      </c>
      <c r="E48" s="24" t="s">
        <v>56</v>
      </c>
      <c r="F48" s="24" t="s">
        <v>139</v>
      </c>
      <c r="G48" s="24" t="s">
        <v>144</v>
      </c>
      <c r="H48" s="24" t="s">
        <v>103</v>
      </c>
      <c r="I48" s="24" t="s">
        <v>59</v>
      </c>
      <c r="J48" s="24" t="s">
        <v>60</v>
      </c>
      <c r="K48" s="24">
        <v>42.8</v>
      </c>
      <c r="L48" s="24">
        <v>-121.5</v>
      </c>
      <c r="M48" s="24">
        <v>1423</v>
      </c>
      <c r="N48" s="24">
        <v>1966</v>
      </c>
      <c r="O48" s="24">
        <v>2016</v>
      </c>
      <c r="P48" s="24">
        <v>49</v>
      </c>
      <c r="Q48" s="24" t="s">
        <v>65</v>
      </c>
      <c r="R48" s="24">
        <v>23</v>
      </c>
      <c r="S48" s="24">
        <v>42</v>
      </c>
      <c r="T48" s="24">
        <v>12</v>
      </c>
      <c r="U48" s="24">
        <v>11</v>
      </c>
      <c r="V48" s="24">
        <v>24</v>
      </c>
      <c r="W48" s="24">
        <v>27</v>
      </c>
      <c r="X48" s="24">
        <v>7</v>
      </c>
      <c r="Y48" s="24">
        <v>18</v>
      </c>
      <c r="Z48" s="24">
        <v>0</v>
      </c>
      <c r="AA48" s="24">
        <v>2</v>
      </c>
      <c r="AB48" s="24">
        <v>0</v>
      </c>
      <c r="AC48" s="24">
        <v>8</v>
      </c>
      <c r="AD48" s="24">
        <v>0</v>
      </c>
      <c r="AE48" s="24">
        <v>0</v>
      </c>
      <c r="AF48" s="24">
        <v>0</v>
      </c>
      <c r="AG48" s="24">
        <v>7</v>
      </c>
      <c r="AH48" s="24">
        <v>0</v>
      </c>
      <c r="AI48" s="24">
        <v>4</v>
      </c>
      <c r="AJ48" s="24">
        <v>0</v>
      </c>
      <c r="AK48" s="24">
        <v>14</v>
      </c>
      <c r="AL48" s="24">
        <v>0</v>
      </c>
      <c r="AM48" s="24">
        <v>0</v>
      </c>
      <c r="AN48" s="24">
        <v>0</v>
      </c>
      <c r="AO48" s="24">
        <v>16</v>
      </c>
      <c r="AP48" s="24">
        <v>0</v>
      </c>
      <c r="AQ48" s="24">
        <v>3</v>
      </c>
      <c r="AR48" s="24">
        <v>34</v>
      </c>
      <c r="AS48" s="24">
        <v>0</v>
      </c>
      <c r="AT48" s="24">
        <v>3</v>
      </c>
      <c r="AU48" s="24">
        <v>39</v>
      </c>
      <c r="AV48" s="24">
        <v>0</v>
      </c>
      <c r="AW48" s="24">
        <v>2</v>
      </c>
      <c r="AX48" s="24">
        <v>0</v>
      </c>
      <c r="AY48" s="24">
        <v>0</v>
      </c>
      <c r="AZ48" s="25">
        <v>0</v>
      </c>
      <c r="BA48" s="29">
        <f t="shared" si="29"/>
        <v>8.4571428571428573</v>
      </c>
      <c r="BB48" s="29">
        <f t="shared" si="30"/>
        <v>42</v>
      </c>
      <c r="BC48" s="30" t="s">
        <v>142</v>
      </c>
    </row>
    <row r="49" spans="1:55" ht="15.75" customHeight="1" x14ac:dyDescent="0.25">
      <c r="A49" s="27" t="s">
        <v>146</v>
      </c>
      <c r="B49" s="24" t="s">
        <v>53</v>
      </c>
      <c r="C49" s="24" t="s">
        <v>143</v>
      </c>
      <c r="D49" s="24" t="s">
        <v>139</v>
      </c>
      <c r="E49" s="24" t="s">
        <v>56</v>
      </c>
      <c r="F49" s="24" t="s">
        <v>139</v>
      </c>
      <c r="G49" s="24" t="s">
        <v>144</v>
      </c>
      <c r="H49" s="24" t="s">
        <v>88</v>
      </c>
      <c r="I49" s="24" t="s">
        <v>59</v>
      </c>
      <c r="J49" s="24" t="s">
        <v>69</v>
      </c>
      <c r="K49" s="24">
        <v>44.39085</v>
      </c>
      <c r="L49" s="24">
        <v>-121.8494</v>
      </c>
      <c r="M49" s="24">
        <v>1446.1</v>
      </c>
      <c r="N49" s="24">
        <v>1962</v>
      </c>
      <c r="O49" s="24">
        <v>2002</v>
      </c>
      <c r="P49" s="24">
        <v>41</v>
      </c>
      <c r="Q49" s="24" t="s">
        <v>61</v>
      </c>
      <c r="R49" s="24">
        <v>3</v>
      </c>
      <c r="S49" s="24">
        <v>15</v>
      </c>
      <c r="T49" s="24">
        <v>1</v>
      </c>
      <c r="U49" s="24">
        <v>6</v>
      </c>
      <c r="V49" s="24">
        <v>0</v>
      </c>
      <c r="W49" s="24">
        <v>4</v>
      </c>
      <c r="X49" s="24">
        <v>0</v>
      </c>
      <c r="Y49" s="24">
        <v>2</v>
      </c>
      <c r="Z49" s="24">
        <v>2</v>
      </c>
      <c r="AA49" s="24">
        <v>8</v>
      </c>
      <c r="AB49" s="24">
        <v>0</v>
      </c>
      <c r="AC49" s="24">
        <v>3</v>
      </c>
      <c r="AD49" s="24">
        <v>0</v>
      </c>
      <c r="AE49" s="24">
        <v>0</v>
      </c>
      <c r="AF49" s="24">
        <v>0</v>
      </c>
      <c r="AG49" s="24">
        <v>0</v>
      </c>
      <c r="AH49" s="24">
        <v>0</v>
      </c>
      <c r="AI49" s="24">
        <v>4</v>
      </c>
      <c r="AJ49" s="24">
        <v>0</v>
      </c>
      <c r="AK49" s="24">
        <v>1</v>
      </c>
      <c r="AL49" s="24">
        <v>0</v>
      </c>
      <c r="AM49" s="24">
        <v>2</v>
      </c>
      <c r="AN49" s="24">
        <v>0</v>
      </c>
      <c r="AO49" s="31" t="s">
        <v>71</v>
      </c>
      <c r="AP49" s="31" t="s">
        <v>71</v>
      </c>
      <c r="AQ49" s="31" t="s">
        <v>71</v>
      </c>
      <c r="AR49" s="31" t="s">
        <v>71</v>
      </c>
      <c r="AS49" s="31" t="s">
        <v>71</v>
      </c>
      <c r="AT49" s="31" t="s">
        <v>71</v>
      </c>
      <c r="AU49" s="31" t="s">
        <v>71</v>
      </c>
      <c r="AV49" s="31" t="s">
        <v>71</v>
      </c>
      <c r="AW49" s="31" t="s">
        <v>71</v>
      </c>
      <c r="AX49" s="31" t="s">
        <v>71</v>
      </c>
      <c r="AY49" s="31" t="s">
        <v>71</v>
      </c>
      <c r="AZ49" s="32" t="s">
        <v>71</v>
      </c>
      <c r="BA49" s="29">
        <f t="shared" si="29"/>
        <v>2.2173913043478262</v>
      </c>
      <c r="BB49" s="29">
        <f t="shared" si="30"/>
        <v>15</v>
      </c>
      <c r="BC49" s="30" t="s">
        <v>146</v>
      </c>
    </row>
    <row r="50" spans="1:55" ht="15.75" customHeight="1" x14ac:dyDescent="0.25">
      <c r="A50" s="27" t="s">
        <v>145</v>
      </c>
      <c r="B50" s="24" t="s">
        <v>147</v>
      </c>
      <c r="C50" s="24" t="s">
        <v>143</v>
      </c>
      <c r="D50" s="24" t="s">
        <v>139</v>
      </c>
      <c r="E50" s="24" t="s">
        <v>56</v>
      </c>
      <c r="F50" s="24" t="s">
        <v>139</v>
      </c>
      <c r="G50" s="24" t="s">
        <v>144</v>
      </c>
      <c r="H50" s="24" t="s">
        <v>105</v>
      </c>
      <c r="I50" s="24" t="s">
        <v>59</v>
      </c>
      <c r="J50" s="24" t="s">
        <v>69</v>
      </c>
      <c r="K50" s="24">
        <v>46.044199999999996</v>
      </c>
      <c r="L50" s="24">
        <v>-121.6926</v>
      </c>
      <c r="M50" s="24">
        <v>1133.8</v>
      </c>
      <c r="N50" s="24">
        <v>1962</v>
      </c>
      <c r="O50" s="24">
        <v>2017</v>
      </c>
      <c r="P50" s="24">
        <v>53</v>
      </c>
      <c r="Q50" s="24" t="s">
        <v>74</v>
      </c>
      <c r="R50" s="24">
        <v>57</v>
      </c>
      <c r="S50" s="24">
        <v>47</v>
      </c>
      <c r="T50" s="24">
        <v>45</v>
      </c>
      <c r="U50" s="24">
        <v>17</v>
      </c>
      <c r="V50" s="24">
        <v>47</v>
      </c>
      <c r="W50" s="24">
        <v>84</v>
      </c>
      <c r="X50" s="24">
        <v>0</v>
      </c>
      <c r="Y50" s="24">
        <v>65</v>
      </c>
      <c r="Z50" s="24">
        <v>16</v>
      </c>
      <c r="AA50" s="24">
        <v>37</v>
      </c>
      <c r="AB50" s="24">
        <v>8</v>
      </c>
      <c r="AC50" s="24">
        <v>52</v>
      </c>
      <c r="AD50" s="24">
        <v>0</v>
      </c>
      <c r="AE50" s="24">
        <v>49</v>
      </c>
      <c r="AF50" s="24">
        <v>7</v>
      </c>
      <c r="AG50" s="24">
        <v>110</v>
      </c>
      <c r="AH50" s="24">
        <v>4</v>
      </c>
      <c r="AI50" s="24">
        <v>86</v>
      </c>
      <c r="AJ50" s="24">
        <v>0</v>
      </c>
      <c r="AK50" s="24">
        <v>91</v>
      </c>
      <c r="AL50" s="24">
        <v>0</v>
      </c>
      <c r="AM50" s="24">
        <v>31</v>
      </c>
      <c r="AN50" s="24">
        <v>0</v>
      </c>
      <c r="AO50" s="24">
        <v>24</v>
      </c>
      <c r="AP50" s="24">
        <v>28</v>
      </c>
      <c r="AQ50" s="24">
        <v>33</v>
      </c>
      <c r="AR50" s="24">
        <v>67</v>
      </c>
      <c r="AS50" s="24">
        <v>0</v>
      </c>
      <c r="AT50" s="24">
        <v>0</v>
      </c>
      <c r="AU50" s="24">
        <v>80</v>
      </c>
      <c r="AV50" s="24">
        <v>11</v>
      </c>
      <c r="AW50" s="24">
        <v>32</v>
      </c>
      <c r="AX50" s="24">
        <v>0</v>
      </c>
      <c r="AY50" s="24">
        <v>67</v>
      </c>
      <c r="AZ50" s="25">
        <v>0</v>
      </c>
      <c r="BA50" s="29">
        <f t="shared" si="29"/>
        <v>34.142857142857146</v>
      </c>
      <c r="BB50" s="29">
        <f t="shared" si="30"/>
        <v>110</v>
      </c>
      <c r="BC50" s="30" t="s">
        <v>145</v>
      </c>
    </row>
    <row r="51" spans="1:55" ht="15.75" customHeight="1" x14ac:dyDescent="0.25">
      <c r="A51" s="3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 t="s">
        <v>167</v>
      </c>
      <c r="R51" s="34">
        <f t="shared" ref="R51:AZ51" si="31">MAX(R47:R50)</f>
        <v>57</v>
      </c>
      <c r="S51" s="34">
        <f t="shared" si="31"/>
        <v>47</v>
      </c>
      <c r="T51" s="34">
        <f t="shared" si="31"/>
        <v>45</v>
      </c>
      <c r="U51" s="34">
        <f t="shared" si="31"/>
        <v>17</v>
      </c>
      <c r="V51" s="34">
        <f t="shared" si="31"/>
        <v>47</v>
      </c>
      <c r="W51" s="34">
        <f t="shared" si="31"/>
        <v>84</v>
      </c>
      <c r="X51" s="34">
        <f t="shared" si="31"/>
        <v>7</v>
      </c>
      <c r="Y51" s="34">
        <f t="shared" si="31"/>
        <v>65</v>
      </c>
      <c r="Z51" s="34">
        <f t="shared" si="31"/>
        <v>16</v>
      </c>
      <c r="AA51" s="34">
        <f t="shared" si="31"/>
        <v>37</v>
      </c>
      <c r="AB51" s="34">
        <f t="shared" si="31"/>
        <v>8</v>
      </c>
      <c r="AC51" s="34">
        <f t="shared" si="31"/>
        <v>52</v>
      </c>
      <c r="AD51" s="34">
        <f t="shared" si="31"/>
        <v>0</v>
      </c>
      <c r="AE51" s="34">
        <f t="shared" si="31"/>
        <v>49</v>
      </c>
      <c r="AF51" s="34">
        <f t="shared" si="31"/>
        <v>7</v>
      </c>
      <c r="AG51" s="34">
        <f t="shared" si="31"/>
        <v>110</v>
      </c>
      <c r="AH51" s="34">
        <f t="shared" si="31"/>
        <v>4</v>
      </c>
      <c r="AI51" s="34">
        <f t="shared" si="31"/>
        <v>86</v>
      </c>
      <c r="AJ51" s="34">
        <f t="shared" si="31"/>
        <v>0</v>
      </c>
      <c r="AK51" s="34">
        <f t="shared" si="31"/>
        <v>91</v>
      </c>
      <c r="AL51" s="34">
        <f t="shared" si="31"/>
        <v>0</v>
      </c>
      <c r="AM51" s="34">
        <f t="shared" si="31"/>
        <v>31</v>
      </c>
      <c r="AN51" s="34">
        <f t="shared" si="31"/>
        <v>0</v>
      </c>
      <c r="AO51" s="34">
        <f t="shared" si="31"/>
        <v>24</v>
      </c>
      <c r="AP51" s="34">
        <f t="shared" si="31"/>
        <v>28</v>
      </c>
      <c r="AQ51" s="34">
        <f t="shared" si="31"/>
        <v>33</v>
      </c>
      <c r="AR51" s="34">
        <f t="shared" si="31"/>
        <v>67</v>
      </c>
      <c r="AS51" s="34">
        <f t="shared" si="31"/>
        <v>0</v>
      </c>
      <c r="AT51" s="34">
        <f t="shared" si="31"/>
        <v>3</v>
      </c>
      <c r="AU51" s="34">
        <f t="shared" si="31"/>
        <v>80</v>
      </c>
      <c r="AV51" s="34">
        <f t="shared" si="31"/>
        <v>11</v>
      </c>
      <c r="AW51" s="34">
        <f t="shared" si="31"/>
        <v>32</v>
      </c>
      <c r="AX51" s="34">
        <f t="shared" si="31"/>
        <v>0</v>
      </c>
      <c r="AY51" s="34">
        <f t="shared" si="31"/>
        <v>67</v>
      </c>
      <c r="AZ51" s="34">
        <f t="shared" si="31"/>
        <v>0</v>
      </c>
      <c r="BA51" s="35"/>
      <c r="BB51" s="35"/>
      <c r="BC51" s="37"/>
    </row>
    <row r="52" spans="1:55" ht="15.75" customHeight="1" x14ac:dyDescent="0.2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 t="s">
        <v>168</v>
      </c>
      <c r="R52" s="39">
        <f t="shared" ref="R52:AZ52" si="32">MIN(R47:R50)</f>
        <v>3</v>
      </c>
      <c r="S52" s="39">
        <f t="shared" si="32"/>
        <v>0</v>
      </c>
      <c r="T52" s="39">
        <f t="shared" si="32"/>
        <v>1</v>
      </c>
      <c r="U52" s="39">
        <f t="shared" si="32"/>
        <v>0</v>
      </c>
      <c r="V52" s="39">
        <f t="shared" si="32"/>
        <v>0</v>
      </c>
      <c r="W52" s="39">
        <f t="shared" si="32"/>
        <v>0</v>
      </c>
      <c r="X52" s="39">
        <f t="shared" si="32"/>
        <v>0</v>
      </c>
      <c r="Y52" s="39">
        <f t="shared" si="32"/>
        <v>2</v>
      </c>
      <c r="Z52" s="39">
        <f t="shared" si="32"/>
        <v>0</v>
      </c>
      <c r="AA52" s="39">
        <f t="shared" si="32"/>
        <v>1</v>
      </c>
      <c r="AB52" s="39">
        <f t="shared" si="32"/>
        <v>0</v>
      </c>
      <c r="AC52" s="39">
        <f t="shared" si="32"/>
        <v>0</v>
      </c>
      <c r="AD52" s="39">
        <f t="shared" si="32"/>
        <v>0</v>
      </c>
      <c r="AE52" s="39">
        <f t="shared" si="32"/>
        <v>0</v>
      </c>
      <c r="AF52" s="39">
        <f t="shared" si="32"/>
        <v>0</v>
      </c>
      <c r="AG52" s="39">
        <f t="shared" si="32"/>
        <v>0</v>
      </c>
      <c r="AH52" s="39">
        <f t="shared" si="32"/>
        <v>0</v>
      </c>
      <c r="AI52" s="39">
        <f t="shared" si="32"/>
        <v>0</v>
      </c>
      <c r="AJ52" s="39">
        <f t="shared" si="32"/>
        <v>0</v>
      </c>
      <c r="AK52" s="39">
        <f t="shared" si="32"/>
        <v>0</v>
      </c>
      <c r="AL52" s="39">
        <f t="shared" si="32"/>
        <v>0</v>
      </c>
      <c r="AM52" s="39">
        <f t="shared" si="32"/>
        <v>0</v>
      </c>
      <c r="AN52" s="39">
        <f t="shared" si="32"/>
        <v>0</v>
      </c>
      <c r="AO52" s="39">
        <f t="shared" si="32"/>
        <v>16</v>
      </c>
      <c r="AP52" s="39">
        <f t="shared" si="32"/>
        <v>0</v>
      </c>
      <c r="AQ52" s="39">
        <f t="shared" si="32"/>
        <v>0</v>
      </c>
      <c r="AR52" s="39">
        <f t="shared" si="32"/>
        <v>0</v>
      </c>
      <c r="AS52" s="39">
        <f t="shared" si="32"/>
        <v>0</v>
      </c>
      <c r="AT52" s="39">
        <f t="shared" si="32"/>
        <v>0</v>
      </c>
      <c r="AU52" s="39">
        <f t="shared" si="32"/>
        <v>0</v>
      </c>
      <c r="AV52" s="39">
        <f t="shared" si="32"/>
        <v>0</v>
      </c>
      <c r="AW52" s="39">
        <f t="shared" si="32"/>
        <v>0</v>
      </c>
      <c r="AX52" s="39">
        <f t="shared" si="32"/>
        <v>0</v>
      </c>
      <c r="AY52" s="39">
        <f t="shared" si="32"/>
        <v>0</v>
      </c>
      <c r="AZ52" s="39">
        <f t="shared" si="32"/>
        <v>0</v>
      </c>
      <c r="BA52" s="40"/>
      <c r="BB52" s="40"/>
      <c r="BC52" s="42"/>
    </row>
    <row r="53" spans="1:55" ht="15.75" customHeight="1" x14ac:dyDescent="0.25">
      <c r="A53" s="27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44" t="s">
        <v>169</v>
      </c>
      <c r="R53" s="44">
        <f t="shared" ref="R53:AZ53" si="33">AVERAGE(R47:R50)</f>
        <v>27.666666666666668</v>
      </c>
      <c r="S53" s="44">
        <f t="shared" si="33"/>
        <v>26</v>
      </c>
      <c r="T53" s="44">
        <f t="shared" si="33"/>
        <v>20</v>
      </c>
      <c r="U53" s="44">
        <f t="shared" si="33"/>
        <v>8.5</v>
      </c>
      <c r="V53" s="44">
        <f t="shared" si="33"/>
        <v>17.75</v>
      </c>
      <c r="W53" s="44">
        <f t="shared" si="33"/>
        <v>28.75</v>
      </c>
      <c r="X53" s="44">
        <f t="shared" si="33"/>
        <v>1.75</v>
      </c>
      <c r="Y53" s="44">
        <f t="shared" si="33"/>
        <v>31.25</v>
      </c>
      <c r="Z53" s="44">
        <f t="shared" si="33"/>
        <v>4.75</v>
      </c>
      <c r="AA53" s="44">
        <f t="shared" si="33"/>
        <v>12</v>
      </c>
      <c r="AB53" s="44">
        <f t="shared" si="33"/>
        <v>2.5</v>
      </c>
      <c r="AC53" s="44">
        <f t="shared" si="33"/>
        <v>15.75</v>
      </c>
      <c r="AD53" s="44">
        <f t="shared" si="33"/>
        <v>0</v>
      </c>
      <c r="AE53" s="44">
        <f t="shared" si="33"/>
        <v>12.25</v>
      </c>
      <c r="AF53" s="44">
        <f t="shared" si="33"/>
        <v>1.75</v>
      </c>
      <c r="AG53" s="44">
        <f t="shared" si="33"/>
        <v>32</v>
      </c>
      <c r="AH53" s="44">
        <f t="shared" si="33"/>
        <v>1</v>
      </c>
      <c r="AI53" s="44">
        <f t="shared" si="33"/>
        <v>23.5</v>
      </c>
      <c r="AJ53" s="44">
        <f t="shared" si="33"/>
        <v>0</v>
      </c>
      <c r="AK53" s="44">
        <f t="shared" si="33"/>
        <v>26.5</v>
      </c>
      <c r="AL53" s="44">
        <f t="shared" si="33"/>
        <v>0</v>
      </c>
      <c r="AM53" s="44">
        <f t="shared" si="33"/>
        <v>8.25</v>
      </c>
      <c r="AN53" s="44">
        <f t="shared" si="33"/>
        <v>0</v>
      </c>
      <c r="AO53" s="44">
        <f t="shared" si="33"/>
        <v>20</v>
      </c>
      <c r="AP53" s="44">
        <f t="shared" si="33"/>
        <v>9.3333333333333339</v>
      </c>
      <c r="AQ53" s="44">
        <f t="shared" si="33"/>
        <v>12</v>
      </c>
      <c r="AR53" s="44">
        <f t="shared" si="33"/>
        <v>33.666666666666664</v>
      </c>
      <c r="AS53" s="44">
        <f t="shared" si="33"/>
        <v>0</v>
      </c>
      <c r="AT53" s="44">
        <f t="shared" si="33"/>
        <v>1</v>
      </c>
      <c r="AU53" s="44">
        <f t="shared" si="33"/>
        <v>39.666666666666664</v>
      </c>
      <c r="AV53" s="44">
        <f t="shared" si="33"/>
        <v>3.6666666666666665</v>
      </c>
      <c r="AW53" s="44">
        <f t="shared" si="33"/>
        <v>11.333333333333334</v>
      </c>
      <c r="AX53" s="44">
        <f t="shared" si="33"/>
        <v>0</v>
      </c>
      <c r="AY53" s="44">
        <f t="shared" si="33"/>
        <v>22.333333333333332</v>
      </c>
      <c r="AZ53" s="44">
        <f t="shared" si="33"/>
        <v>0</v>
      </c>
      <c r="BA53" s="29"/>
      <c r="BB53" s="1"/>
      <c r="BC53" s="30"/>
    </row>
    <row r="54" spans="1:55" ht="15.75" customHeight="1" x14ac:dyDescent="0.25">
      <c r="A54" s="27" t="s">
        <v>148</v>
      </c>
      <c r="B54" s="24" t="s">
        <v>67</v>
      </c>
      <c r="C54" s="24" t="s">
        <v>149</v>
      </c>
      <c r="D54" s="24" t="s">
        <v>150</v>
      </c>
      <c r="E54" s="24" t="s">
        <v>56</v>
      </c>
      <c r="F54" s="24" t="s">
        <v>150</v>
      </c>
      <c r="G54" s="24" t="s">
        <v>151</v>
      </c>
      <c r="H54" s="24" t="s">
        <v>88</v>
      </c>
      <c r="I54" s="24" t="s">
        <v>59</v>
      </c>
      <c r="J54" s="24" t="s">
        <v>60</v>
      </c>
      <c r="K54" s="24">
        <v>44.39085</v>
      </c>
      <c r="L54" s="24">
        <v>-121.8494</v>
      </c>
      <c r="M54" s="24">
        <v>1446.1</v>
      </c>
      <c r="N54" s="24">
        <v>1962</v>
      </c>
      <c r="O54" s="24">
        <v>2003</v>
      </c>
      <c r="P54" s="24">
        <v>42</v>
      </c>
      <c r="Q54" s="24" t="s">
        <v>110</v>
      </c>
      <c r="R54" s="24">
        <v>51</v>
      </c>
      <c r="S54" s="24">
        <v>17</v>
      </c>
      <c r="T54" s="28">
        <v>300</v>
      </c>
      <c r="U54" s="24">
        <v>0</v>
      </c>
      <c r="V54" s="24">
        <v>0</v>
      </c>
      <c r="W54" s="28">
        <v>200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8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8">
        <v>98</v>
      </c>
      <c r="AJ54" s="24">
        <v>0</v>
      </c>
      <c r="AK54" s="24">
        <v>30</v>
      </c>
      <c r="AL54" s="24">
        <v>0</v>
      </c>
      <c r="AM54" s="24">
        <v>0</v>
      </c>
      <c r="AN54" s="24">
        <v>0</v>
      </c>
      <c r="AO54" s="28">
        <v>90</v>
      </c>
      <c r="AP54" s="31" t="s">
        <v>71</v>
      </c>
      <c r="AQ54" s="31" t="s">
        <v>71</v>
      </c>
      <c r="AR54" s="31" t="s">
        <v>71</v>
      </c>
      <c r="AS54" s="31" t="s">
        <v>71</v>
      </c>
      <c r="AT54" s="31" t="s">
        <v>71</v>
      </c>
      <c r="AU54" s="31" t="s">
        <v>71</v>
      </c>
      <c r="AV54" s="31" t="s">
        <v>71</v>
      </c>
      <c r="AW54" s="31" t="s">
        <v>71</v>
      </c>
      <c r="AX54" s="31" t="s">
        <v>71</v>
      </c>
      <c r="AY54" s="31" t="s">
        <v>71</v>
      </c>
      <c r="AZ54" s="32" t="s">
        <v>71</v>
      </c>
      <c r="BA54" s="29">
        <f t="shared" ref="BA54:BA63" si="34">AVERAGE(R54:AZ54)</f>
        <v>32.75</v>
      </c>
      <c r="BB54" s="29">
        <f t="shared" ref="BB54:BB63" si="35">MAX(S54:BA54)</f>
        <v>300</v>
      </c>
      <c r="BC54" s="30" t="s">
        <v>148</v>
      </c>
    </row>
    <row r="55" spans="1:55" ht="15.75" customHeight="1" x14ac:dyDescent="0.25">
      <c r="A55" s="27" t="s">
        <v>152</v>
      </c>
      <c r="B55" s="24" t="s">
        <v>67</v>
      </c>
      <c r="C55" s="24" t="s">
        <v>149</v>
      </c>
      <c r="D55" s="24" t="s">
        <v>150</v>
      </c>
      <c r="E55" s="24" t="s">
        <v>56</v>
      </c>
      <c r="F55" s="24" t="s">
        <v>150</v>
      </c>
      <c r="G55" s="24" t="s">
        <v>151</v>
      </c>
      <c r="H55" s="24" t="s">
        <v>119</v>
      </c>
      <c r="I55" s="24" t="s">
        <v>59</v>
      </c>
      <c r="J55" s="24" t="s">
        <v>60</v>
      </c>
      <c r="K55" s="24">
        <v>42.067839999999997</v>
      </c>
      <c r="L55" s="24">
        <v>-122.76418</v>
      </c>
      <c r="M55" s="24">
        <v>2109</v>
      </c>
      <c r="N55" s="24">
        <v>1981</v>
      </c>
      <c r="O55" s="24">
        <v>2017</v>
      </c>
      <c r="P55" s="24">
        <v>34</v>
      </c>
      <c r="Q55" s="24" t="s">
        <v>153</v>
      </c>
      <c r="R55" s="31" t="s">
        <v>71</v>
      </c>
      <c r="S55" s="24">
        <v>9</v>
      </c>
      <c r="T55" s="28">
        <v>53</v>
      </c>
      <c r="U55" s="24">
        <v>0</v>
      </c>
      <c r="V55" s="24">
        <v>0</v>
      </c>
      <c r="W55" s="28">
        <v>400</v>
      </c>
      <c r="X55" s="24">
        <v>0</v>
      </c>
      <c r="Y55" s="24">
        <v>0</v>
      </c>
      <c r="Z55" s="24">
        <v>0</v>
      </c>
      <c r="AA55" s="24">
        <v>55</v>
      </c>
      <c r="AB55" s="24">
        <v>0</v>
      </c>
      <c r="AC55" s="28">
        <v>613</v>
      </c>
      <c r="AD55" s="24">
        <v>0</v>
      </c>
      <c r="AE55" s="24">
        <v>0</v>
      </c>
      <c r="AF55" s="24">
        <v>0</v>
      </c>
      <c r="AG55" s="24">
        <v>68</v>
      </c>
      <c r="AH55" s="24">
        <v>0</v>
      </c>
      <c r="AI55" s="28">
        <v>108</v>
      </c>
      <c r="AJ55" s="24">
        <v>0</v>
      </c>
      <c r="AK55" s="24">
        <v>135</v>
      </c>
      <c r="AL55" s="24">
        <v>0</v>
      </c>
      <c r="AM55" s="24">
        <v>0</v>
      </c>
      <c r="AN55" s="24">
        <v>0</v>
      </c>
      <c r="AO55" s="28">
        <v>530</v>
      </c>
      <c r="AP55" s="24">
        <v>0</v>
      </c>
      <c r="AQ55" s="24">
        <v>0</v>
      </c>
      <c r="AR55" s="24">
        <v>325</v>
      </c>
      <c r="AS55" s="28">
        <v>0</v>
      </c>
      <c r="AT55" s="24">
        <v>0</v>
      </c>
      <c r="AU55" s="28">
        <v>215</v>
      </c>
      <c r="AV55" s="24">
        <v>0</v>
      </c>
      <c r="AW55" s="28">
        <v>340</v>
      </c>
      <c r="AX55" s="24">
        <v>0</v>
      </c>
      <c r="AY55" s="24">
        <v>35</v>
      </c>
      <c r="AZ55" s="25">
        <v>145</v>
      </c>
      <c r="BA55" s="29">
        <f t="shared" si="34"/>
        <v>89.147058823529406</v>
      </c>
      <c r="BB55" s="29">
        <f t="shared" si="35"/>
        <v>613</v>
      </c>
      <c r="BC55" s="30" t="s">
        <v>152</v>
      </c>
    </row>
    <row r="56" spans="1:55" ht="15.75" customHeight="1" x14ac:dyDescent="0.25">
      <c r="A56" s="27" t="s">
        <v>154</v>
      </c>
      <c r="B56" s="24" t="s">
        <v>53</v>
      </c>
      <c r="C56" s="24" t="s">
        <v>149</v>
      </c>
      <c r="D56" s="24" t="s">
        <v>150</v>
      </c>
      <c r="E56" s="24" t="s">
        <v>56</v>
      </c>
      <c r="F56" s="24" t="s">
        <v>150</v>
      </c>
      <c r="G56" s="24" t="s">
        <v>151</v>
      </c>
      <c r="H56" s="24" t="s">
        <v>161</v>
      </c>
      <c r="I56" s="24" t="s">
        <v>59</v>
      </c>
      <c r="J56" s="24" t="s">
        <v>60</v>
      </c>
      <c r="K56" s="24">
        <v>44.281219999999998</v>
      </c>
      <c r="L56" s="24">
        <v>-122.14400000000001</v>
      </c>
      <c r="M56" s="24">
        <v>1605.7</v>
      </c>
      <c r="N56" s="24">
        <v>1962</v>
      </c>
      <c r="O56" s="24">
        <v>2019</v>
      </c>
      <c r="P56" s="24">
        <v>53</v>
      </c>
      <c r="Q56" s="24" t="s">
        <v>61</v>
      </c>
      <c r="R56" s="24">
        <v>26</v>
      </c>
      <c r="S56" s="24">
        <v>75</v>
      </c>
      <c r="T56" s="28">
        <v>200</v>
      </c>
      <c r="U56" s="24">
        <v>0</v>
      </c>
      <c r="V56" s="24">
        <v>0</v>
      </c>
      <c r="W56" s="28">
        <v>200</v>
      </c>
      <c r="X56" s="24">
        <v>0</v>
      </c>
      <c r="Y56" s="24">
        <v>0</v>
      </c>
      <c r="Z56" s="24">
        <v>12</v>
      </c>
      <c r="AA56" s="24">
        <v>0</v>
      </c>
      <c r="AB56" s="24">
        <v>0</v>
      </c>
      <c r="AC56" s="28">
        <v>290</v>
      </c>
      <c r="AD56" s="24">
        <v>0</v>
      </c>
      <c r="AE56" s="24">
        <v>6</v>
      </c>
      <c r="AF56" s="24">
        <v>0</v>
      </c>
      <c r="AG56" s="24">
        <v>160</v>
      </c>
      <c r="AH56" s="24">
        <v>0</v>
      </c>
      <c r="AI56" s="28">
        <v>385</v>
      </c>
      <c r="AJ56" s="24">
        <v>0</v>
      </c>
      <c r="AK56" s="24">
        <v>55</v>
      </c>
      <c r="AL56" s="24">
        <v>0</v>
      </c>
      <c r="AM56" s="24">
        <v>3</v>
      </c>
      <c r="AN56" s="24">
        <v>0</v>
      </c>
      <c r="AO56" s="28">
        <v>425</v>
      </c>
      <c r="AP56" s="24">
        <v>0</v>
      </c>
      <c r="AQ56" s="24">
        <v>4</v>
      </c>
      <c r="AR56" s="24">
        <v>1</v>
      </c>
      <c r="AS56" s="28">
        <v>155</v>
      </c>
      <c r="AT56" s="24">
        <v>0</v>
      </c>
      <c r="AU56" s="28">
        <v>270</v>
      </c>
      <c r="AV56" s="24">
        <v>0</v>
      </c>
      <c r="AW56" s="28">
        <v>70</v>
      </c>
      <c r="AX56" s="24">
        <v>0</v>
      </c>
      <c r="AY56" s="24">
        <v>35</v>
      </c>
      <c r="AZ56" s="25">
        <v>85</v>
      </c>
      <c r="BA56" s="29">
        <f t="shared" si="34"/>
        <v>70.2</v>
      </c>
      <c r="BB56" s="29">
        <f t="shared" si="35"/>
        <v>425</v>
      </c>
      <c r="BC56" s="30" t="s">
        <v>154</v>
      </c>
    </row>
    <row r="57" spans="1:55" ht="15.75" customHeight="1" x14ac:dyDescent="0.25">
      <c r="A57" s="27" t="s">
        <v>155</v>
      </c>
      <c r="B57" s="24" t="s">
        <v>53</v>
      </c>
      <c r="C57" s="24" t="s">
        <v>149</v>
      </c>
      <c r="D57" s="24" t="s">
        <v>150</v>
      </c>
      <c r="E57" s="24" t="s">
        <v>56</v>
      </c>
      <c r="F57" s="24" t="s">
        <v>150</v>
      </c>
      <c r="G57" s="24" t="s">
        <v>151</v>
      </c>
      <c r="H57" s="24" t="s">
        <v>162</v>
      </c>
      <c r="I57" s="24" t="s">
        <v>59</v>
      </c>
      <c r="J57" s="24" t="s">
        <v>60</v>
      </c>
      <c r="K57" s="24">
        <v>45.310290000000002</v>
      </c>
      <c r="L57" s="24">
        <v>-121.7081</v>
      </c>
      <c r="M57" s="24">
        <v>1498.9</v>
      </c>
      <c r="N57" s="24">
        <v>1962</v>
      </c>
      <c r="O57" s="24">
        <v>2019</v>
      </c>
      <c r="P57" s="24">
        <v>53</v>
      </c>
      <c r="Q57" s="24" t="s">
        <v>77</v>
      </c>
      <c r="R57" s="24">
        <v>59</v>
      </c>
      <c r="S57" s="24">
        <v>27</v>
      </c>
      <c r="T57" s="28">
        <v>250</v>
      </c>
      <c r="U57" s="24">
        <v>0</v>
      </c>
      <c r="V57" s="24">
        <v>0</v>
      </c>
      <c r="W57" s="28">
        <v>15</v>
      </c>
      <c r="X57" s="24">
        <v>0</v>
      </c>
      <c r="Y57" s="24">
        <v>1</v>
      </c>
      <c r="Z57" s="24">
        <v>0</v>
      </c>
      <c r="AA57" s="24">
        <v>0</v>
      </c>
      <c r="AB57" s="24">
        <v>0</v>
      </c>
      <c r="AC57" s="28">
        <v>420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8">
        <v>228</v>
      </c>
      <c r="AJ57" s="24">
        <v>0</v>
      </c>
      <c r="AK57" s="24">
        <v>100</v>
      </c>
      <c r="AL57" s="24">
        <v>0</v>
      </c>
      <c r="AM57" s="24">
        <v>0</v>
      </c>
      <c r="AN57" s="24">
        <v>20</v>
      </c>
      <c r="AO57" s="28">
        <v>325</v>
      </c>
      <c r="AP57" s="24">
        <v>0</v>
      </c>
      <c r="AQ57" s="24">
        <v>7</v>
      </c>
      <c r="AR57" s="24">
        <v>0</v>
      </c>
      <c r="AS57" s="28">
        <v>268</v>
      </c>
      <c r="AT57" s="24">
        <v>0</v>
      </c>
      <c r="AU57" s="28">
        <v>23</v>
      </c>
      <c r="AV57" s="24">
        <v>0</v>
      </c>
      <c r="AW57" s="28">
        <v>118</v>
      </c>
      <c r="AX57" s="24">
        <v>0</v>
      </c>
      <c r="AY57" s="24">
        <v>68</v>
      </c>
      <c r="AZ57" s="25">
        <v>0</v>
      </c>
      <c r="BA57" s="29">
        <f t="shared" si="34"/>
        <v>55.114285714285714</v>
      </c>
      <c r="BB57" s="29">
        <f t="shared" si="35"/>
        <v>420</v>
      </c>
      <c r="BC57" s="30" t="s">
        <v>155</v>
      </c>
    </row>
    <row r="58" spans="1:55" ht="15.75" customHeight="1" x14ac:dyDescent="0.25">
      <c r="A58" s="27" t="s">
        <v>160</v>
      </c>
      <c r="B58" s="24" t="s">
        <v>67</v>
      </c>
      <c r="C58" s="24" t="s">
        <v>149</v>
      </c>
      <c r="D58" s="24" t="s">
        <v>150</v>
      </c>
      <c r="E58" s="24" t="s">
        <v>56</v>
      </c>
      <c r="F58" s="24" t="s">
        <v>150</v>
      </c>
      <c r="G58" s="24" t="s">
        <v>151</v>
      </c>
      <c r="H58" s="24" t="s">
        <v>163</v>
      </c>
      <c r="I58" s="24" t="s">
        <v>59</v>
      </c>
      <c r="J58" s="24" t="s">
        <v>69</v>
      </c>
      <c r="K58" s="24">
        <v>46.100499999999997</v>
      </c>
      <c r="L58" s="24">
        <v>-121.66627</v>
      </c>
      <c r="M58" s="24">
        <v>1442.2</v>
      </c>
      <c r="N58" s="24">
        <v>1962</v>
      </c>
      <c r="O58" s="24">
        <v>2019</v>
      </c>
      <c r="P58" s="24">
        <v>53</v>
      </c>
      <c r="Q58" s="24" t="s">
        <v>164</v>
      </c>
      <c r="R58" s="24">
        <v>6</v>
      </c>
      <c r="S58" s="24">
        <v>0</v>
      </c>
      <c r="T58" s="28">
        <v>450</v>
      </c>
      <c r="U58" s="24">
        <v>0</v>
      </c>
      <c r="V58" s="24">
        <v>0</v>
      </c>
      <c r="W58" s="28">
        <v>500</v>
      </c>
      <c r="X58" s="24">
        <v>0</v>
      </c>
      <c r="Y58" s="24">
        <v>35</v>
      </c>
      <c r="Z58" s="24">
        <v>0</v>
      </c>
      <c r="AA58" s="24">
        <v>0</v>
      </c>
      <c r="AB58" s="24">
        <v>0</v>
      </c>
      <c r="AC58" s="28">
        <v>0</v>
      </c>
      <c r="AD58" s="24">
        <v>59</v>
      </c>
      <c r="AE58" s="24">
        <v>7</v>
      </c>
      <c r="AF58" s="24">
        <v>3</v>
      </c>
      <c r="AG58" s="24">
        <v>410</v>
      </c>
      <c r="AH58" s="24">
        <v>43</v>
      </c>
      <c r="AI58" s="28">
        <v>240</v>
      </c>
      <c r="AJ58" s="24">
        <v>0</v>
      </c>
      <c r="AK58" s="24">
        <v>0</v>
      </c>
      <c r="AL58" s="24">
        <v>0</v>
      </c>
      <c r="AM58" s="24">
        <v>35</v>
      </c>
      <c r="AN58" s="24">
        <v>5</v>
      </c>
      <c r="AO58" s="28">
        <v>310</v>
      </c>
      <c r="AP58" s="24">
        <v>0</v>
      </c>
      <c r="AQ58" s="24">
        <v>0</v>
      </c>
      <c r="AR58" s="24">
        <v>0</v>
      </c>
      <c r="AS58" s="28">
        <v>150</v>
      </c>
      <c r="AT58" s="24">
        <v>0</v>
      </c>
      <c r="AU58" s="28">
        <v>110</v>
      </c>
      <c r="AV58" s="24">
        <v>0</v>
      </c>
      <c r="AW58" s="28">
        <v>30</v>
      </c>
      <c r="AX58" s="24">
        <v>0</v>
      </c>
      <c r="AY58" s="24">
        <v>0</v>
      </c>
      <c r="AZ58" s="25">
        <v>0</v>
      </c>
      <c r="BA58" s="29">
        <f t="shared" si="34"/>
        <v>68.371428571428567</v>
      </c>
      <c r="BB58" s="29">
        <f t="shared" si="35"/>
        <v>500</v>
      </c>
      <c r="BC58" s="30" t="s">
        <v>160</v>
      </c>
    </row>
    <row r="59" spans="1:55" ht="15.75" customHeight="1" x14ac:dyDescent="0.25">
      <c r="A59" s="27" t="s">
        <v>156</v>
      </c>
      <c r="B59" s="24" t="s">
        <v>53</v>
      </c>
      <c r="C59" s="24" t="s">
        <v>149</v>
      </c>
      <c r="D59" s="24" t="s">
        <v>150</v>
      </c>
      <c r="E59" s="24" t="s">
        <v>56</v>
      </c>
      <c r="F59" s="24" t="s">
        <v>150</v>
      </c>
      <c r="G59" s="24" t="s">
        <v>151</v>
      </c>
      <c r="H59" s="24" t="s">
        <v>64</v>
      </c>
      <c r="I59" s="24" t="s">
        <v>59</v>
      </c>
      <c r="J59" s="24" t="s">
        <v>60</v>
      </c>
      <c r="K59" s="24">
        <v>44.336329999999997</v>
      </c>
      <c r="L59" s="24">
        <v>-122.1086</v>
      </c>
      <c r="M59" s="24">
        <v>1577.1</v>
      </c>
      <c r="N59" s="24">
        <v>1967</v>
      </c>
      <c r="O59" s="24">
        <v>2019</v>
      </c>
      <c r="P59" s="24">
        <v>48</v>
      </c>
      <c r="Q59" s="24" t="s">
        <v>65</v>
      </c>
      <c r="R59" s="24">
        <v>12</v>
      </c>
      <c r="S59" s="24">
        <v>27</v>
      </c>
      <c r="T59" s="28">
        <v>200</v>
      </c>
      <c r="U59" s="24">
        <v>0</v>
      </c>
      <c r="V59" s="24">
        <v>0</v>
      </c>
      <c r="W59" s="28">
        <v>200</v>
      </c>
      <c r="X59" s="24">
        <v>0</v>
      </c>
      <c r="Y59" s="24">
        <v>2</v>
      </c>
      <c r="Z59" s="24">
        <v>1</v>
      </c>
      <c r="AA59" s="24">
        <v>0</v>
      </c>
      <c r="AB59" s="24">
        <v>0</v>
      </c>
      <c r="AC59" s="28">
        <v>425</v>
      </c>
      <c r="AD59" s="24">
        <v>0</v>
      </c>
      <c r="AE59" s="24">
        <v>0</v>
      </c>
      <c r="AF59" s="24">
        <v>0</v>
      </c>
      <c r="AG59" s="24">
        <v>80</v>
      </c>
      <c r="AH59" s="24">
        <v>0</v>
      </c>
      <c r="AI59" s="28">
        <v>37</v>
      </c>
      <c r="AJ59" s="24">
        <v>0</v>
      </c>
      <c r="AK59" s="24">
        <v>4</v>
      </c>
      <c r="AL59" s="24">
        <v>0</v>
      </c>
      <c r="AM59" s="24">
        <v>5</v>
      </c>
      <c r="AN59" s="24">
        <v>0</v>
      </c>
      <c r="AO59" s="28">
        <v>200</v>
      </c>
      <c r="AP59" s="24">
        <v>0</v>
      </c>
      <c r="AQ59" s="24">
        <v>1</v>
      </c>
      <c r="AR59" s="24">
        <v>0</v>
      </c>
      <c r="AS59" s="28">
        <v>85</v>
      </c>
      <c r="AT59" s="24">
        <v>0</v>
      </c>
      <c r="AU59" s="28">
        <v>95</v>
      </c>
      <c r="AV59" s="24">
        <v>0</v>
      </c>
      <c r="AW59" s="28">
        <v>33</v>
      </c>
      <c r="AX59" s="24">
        <v>0</v>
      </c>
      <c r="AY59" s="24">
        <v>4</v>
      </c>
      <c r="AZ59" s="25">
        <v>7</v>
      </c>
      <c r="BA59" s="29">
        <f t="shared" si="34"/>
        <v>40.514285714285712</v>
      </c>
      <c r="BB59" s="29">
        <f t="shared" si="35"/>
        <v>425</v>
      </c>
      <c r="BC59" s="30" t="s">
        <v>156</v>
      </c>
    </row>
    <row r="60" spans="1:55" ht="15.75" customHeight="1" x14ac:dyDescent="0.25">
      <c r="A60" s="27" t="s">
        <v>157</v>
      </c>
      <c r="B60" s="24" t="s">
        <v>67</v>
      </c>
      <c r="C60" s="24" t="s">
        <v>149</v>
      </c>
      <c r="D60" s="24" t="s">
        <v>150</v>
      </c>
      <c r="E60" s="24" t="s">
        <v>56</v>
      </c>
      <c r="F60" s="24" t="s">
        <v>150</v>
      </c>
      <c r="G60" s="24" t="s">
        <v>151</v>
      </c>
      <c r="H60" s="24" t="s">
        <v>112</v>
      </c>
      <c r="I60" s="24" t="s">
        <v>59</v>
      </c>
      <c r="J60" s="24" t="s">
        <v>69</v>
      </c>
      <c r="K60" s="24">
        <v>46.139167</v>
      </c>
      <c r="L60" s="24">
        <v>-121.718056</v>
      </c>
      <c r="M60" s="24">
        <v>1253.5999999999999</v>
      </c>
      <c r="N60" s="24">
        <v>1962</v>
      </c>
      <c r="O60" s="24">
        <v>2019</v>
      </c>
      <c r="P60" s="24">
        <v>53</v>
      </c>
      <c r="Q60" s="24" t="s">
        <v>113</v>
      </c>
      <c r="R60" s="24">
        <v>100</v>
      </c>
      <c r="S60" s="24">
        <v>0</v>
      </c>
      <c r="T60" s="28">
        <v>200</v>
      </c>
      <c r="U60" s="24">
        <v>2</v>
      </c>
      <c r="V60" s="24">
        <v>0</v>
      </c>
      <c r="W60" s="28">
        <v>73</v>
      </c>
      <c r="X60" s="24">
        <v>4</v>
      </c>
      <c r="Y60" s="24">
        <v>0</v>
      </c>
      <c r="Z60" s="24">
        <v>6</v>
      </c>
      <c r="AA60" s="24">
        <v>0</v>
      </c>
      <c r="AB60" s="24">
        <v>0</v>
      </c>
      <c r="AC60" s="28">
        <v>150</v>
      </c>
      <c r="AD60" s="24">
        <v>0</v>
      </c>
      <c r="AE60" s="24">
        <v>6</v>
      </c>
      <c r="AF60" s="24">
        <v>0</v>
      </c>
      <c r="AG60" s="24">
        <v>82</v>
      </c>
      <c r="AH60" s="24">
        <v>0</v>
      </c>
      <c r="AI60" s="28">
        <v>413</v>
      </c>
      <c r="AJ60" s="24">
        <v>0</v>
      </c>
      <c r="AK60" s="24">
        <v>5</v>
      </c>
      <c r="AL60" s="24">
        <v>0</v>
      </c>
      <c r="AM60" s="24">
        <v>2</v>
      </c>
      <c r="AN60" s="24">
        <v>11</v>
      </c>
      <c r="AO60" s="28">
        <v>385</v>
      </c>
      <c r="AP60" s="24">
        <v>0</v>
      </c>
      <c r="AQ60" s="24">
        <v>75</v>
      </c>
      <c r="AR60" s="24">
        <v>0</v>
      </c>
      <c r="AS60" s="28">
        <v>350</v>
      </c>
      <c r="AT60" s="24">
        <v>0</v>
      </c>
      <c r="AU60" s="28">
        <v>85</v>
      </c>
      <c r="AV60" s="24">
        <v>0</v>
      </c>
      <c r="AW60" s="28">
        <v>248</v>
      </c>
      <c r="AX60" s="24">
        <v>0</v>
      </c>
      <c r="AY60" s="24">
        <v>113</v>
      </c>
      <c r="AZ60" s="25">
        <v>0</v>
      </c>
      <c r="BA60" s="29">
        <f t="shared" si="34"/>
        <v>66</v>
      </c>
      <c r="BB60" s="29">
        <f t="shared" si="35"/>
        <v>413</v>
      </c>
      <c r="BC60" s="30" t="s">
        <v>157</v>
      </c>
    </row>
    <row r="61" spans="1:55" ht="15.75" customHeight="1" x14ac:dyDescent="0.25">
      <c r="A61" s="27" t="s">
        <v>158</v>
      </c>
      <c r="B61" s="24" t="s">
        <v>53</v>
      </c>
      <c r="C61" s="24" t="s">
        <v>149</v>
      </c>
      <c r="D61" s="24" t="s">
        <v>150</v>
      </c>
      <c r="E61" s="24" t="s">
        <v>56</v>
      </c>
      <c r="F61" s="24" t="s">
        <v>150</v>
      </c>
      <c r="G61" s="24" t="s">
        <v>151</v>
      </c>
      <c r="H61" s="24" t="s">
        <v>165</v>
      </c>
      <c r="I61" s="24" t="s">
        <v>59</v>
      </c>
      <c r="J61" s="24" t="s">
        <v>69</v>
      </c>
      <c r="K61" s="24">
        <v>48.860300000000002</v>
      </c>
      <c r="L61" s="24">
        <v>-121.67610000000001</v>
      </c>
      <c r="M61" s="24">
        <v>1266.8</v>
      </c>
      <c r="N61" s="24">
        <v>1962</v>
      </c>
      <c r="O61" s="24">
        <v>2019</v>
      </c>
      <c r="P61" s="24">
        <v>53</v>
      </c>
      <c r="Q61" s="24" t="s">
        <v>61</v>
      </c>
      <c r="R61" s="24">
        <v>57</v>
      </c>
      <c r="S61" s="24">
        <v>0</v>
      </c>
      <c r="T61" s="28">
        <v>500</v>
      </c>
      <c r="U61" s="24">
        <v>0</v>
      </c>
      <c r="V61" s="24">
        <v>0</v>
      </c>
      <c r="W61" s="28">
        <v>200</v>
      </c>
      <c r="X61" s="24">
        <v>43</v>
      </c>
      <c r="Y61" s="24">
        <v>0</v>
      </c>
      <c r="Z61" s="24">
        <v>175</v>
      </c>
      <c r="AA61" s="24">
        <v>100</v>
      </c>
      <c r="AB61" s="24">
        <v>47</v>
      </c>
      <c r="AC61" s="28">
        <v>135</v>
      </c>
      <c r="AD61" s="24">
        <v>0</v>
      </c>
      <c r="AE61" s="24">
        <v>225</v>
      </c>
      <c r="AF61" s="24">
        <v>0</v>
      </c>
      <c r="AG61" s="24">
        <v>305</v>
      </c>
      <c r="AH61" s="24">
        <v>0</v>
      </c>
      <c r="AI61" s="28">
        <v>240</v>
      </c>
      <c r="AJ61" s="24">
        <v>0</v>
      </c>
      <c r="AK61" s="24">
        <v>35</v>
      </c>
      <c r="AL61" s="24">
        <v>11</v>
      </c>
      <c r="AM61" s="24">
        <v>215</v>
      </c>
      <c r="AN61" s="24">
        <v>5</v>
      </c>
      <c r="AO61" s="28">
        <v>278</v>
      </c>
      <c r="AP61" s="24">
        <v>0</v>
      </c>
      <c r="AQ61" s="24">
        <v>63</v>
      </c>
      <c r="AR61" s="24">
        <v>0</v>
      </c>
      <c r="AS61" s="28">
        <v>190</v>
      </c>
      <c r="AT61" s="24">
        <v>0</v>
      </c>
      <c r="AU61" s="28">
        <v>225</v>
      </c>
      <c r="AV61" s="24">
        <v>0</v>
      </c>
      <c r="AW61" s="28">
        <v>183</v>
      </c>
      <c r="AX61" s="24">
        <v>0</v>
      </c>
      <c r="AY61" s="24">
        <v>0</v>
      </c>
      <c r="AZ61" s="25">
        <v>0</v>
      </c>
      <c r="BA61" s="29">
        <f t="shared" si="34"/>
        <v>92.342857142857142</v>
      </c>
      <c r="BB61" s="29">
        <f t="shared" si="35"/>
        <v>500</v>
      </c>
      <c r="BC61" s="30" t="s">
        <v>158</v>
      </c>
    </row>
    <row r="62" spans="1:55" ht="15.75" customHeight="1" x14ac:dyDescent="0.25">
      <c r="A62" s="27" t="s">
        <v>159</v>
      </c>
      <c r="B62" s="24" t="s">
        <v>53</v>
      </c>
      <c r="C62" s="24" t="s">
        <v>149</v>
      </c>
      <c r="D62" s="24" t="s">
        <v>150</v>
      </c>
      <c r="E62" s="24" t="s">
        <v>56</v>
      </c>
      <c r="F62" s="24" t="s">
        <v>150</v>
      </c>
      <c r="G62" s="24" t="s">
        <v>151</v>
      </c>
      <c r="H62" s="24" t="s">
        <v>81</v>
      </c>
      <c r="I62" s="24" t="s">
        <v>59</v>
      </c>
      <c r="J62" s="24" t="s">
        <v>69</v>
      </c>
      <c r="K62" s="24">
        <v>47.159799999999997</v>
      </c>
      <c r="L62" s="24">
        <v>-121.349</v>
      </c>
      <c r="M62" s="24">
        <v>939.4</v>
      </c>
      <c r="N62" s="24">
        <v>1962</v>
      </c>
      <c r="O62" s="24">
        <v>2019</v>
      </c>
      <c r="P62" s="24">
        <v>53</v>
      </c>
      <c r="Q62" s="24" t="s">
        <v>61</v>
      </c>
      <c r="R62" s="24">
        <v>0</v>
      </c>
      <c r="S62" s="24">
        <v>0</v>
      </c>
      <c r="T62" s="28">
        <v>80</v>
      </c>
      <c r="U62" s="24">
        <v>200</v>
      </c>
      <c r="V62" s="24">
        <v>0</v>
      </c>
      <c r="W62" s="28">
        <v>110</v>
      </c>
      <c r="X62" s="24">
        <v>0</v>
      </c>
      <c r="Y62" s="24">
        <v>150</v>
      </c>
      <c r="Z62" s="24">
        <v>0</v>
      </c>
      <c r="AA62" s="24">
        <v>7</v>
      </c>
      <c r="AB62" s="24">
        <v>94</v>
      </c>
      <c r="AC62" s="28">
        <v>52</v>
      </c>
      <c r="AD62" s="24">
        <v>5</v>
      </c>
      <c r="AE62" s="24">
        <v>50</v>
      </c>
      <c r="AF62" s="24">
        <v>0</v>
      </c>
      <c r="AG62" s="24">
        <v>275</v>
      </c>
      <c r="AH62" s="24">
        <v>43</v>
      </c>
      <c r="AI62" s="28">
        <v>163</v>
      </c>
      <c r="AJ62" s="24">
        <v>0</v>
      </c>
      <c r="AK62" s="24">
        <v>35</v>
      </c>
      <c r="AL62" s="24">
        <v>155</v>
      </c>
      <c r="AM62" s="24">
        <v>12</v>
      </c>
      <c r="AN62" s="24">
        <v>35</v>
      </c>
      <c r="AO62" s="28">
        <v>275</v>
      </c>
      <c r="AP62" s="24">
        <v>0</v>
      </c>
      <c r="AQ62" s="24">
        <v>0</v>
      </c>
      <c r="AR62" s="24">
        <v>0</v>
      </c>
      <c r="AS62" s="28">
        <v>103</v>
      </c>
      <c r="AT62" s="24">
        <v>0</v>
      </c>
      <c r="AU62" s="28">
        <v>148</v>
      </c>
      <c r="AV62" s="24">
        <v>0</v>
      </c>
      <c r="AW62" s="28">
        <v>0</v>
      </c>
      <c r="AX62" s="24">
        <v>0</v>
      </c>
      <c r="AY62" s="24">
        <v>0</v>
      </c>
      <c r="AZ62" s="25">
        <v>0</v>
      </c>
      <c r="BA62" s="29">
        <f t="shared" si="34"/>
        <v>56.914285714285711</v>
      </c>
      <c r="BB62" s="29">
        <f t="shared" si="35"/>
        <v>275</v>
      </c>
      <c r="BC62" s="30" t="s">
        <v>159</v>
      </c>
    </row>
    <row r="63" spans="1:55" ht="15.75" customHeight="1" x14ac:dyDescent="0.25">
      <c r="A63" s="27" t="s">
        <v>148</v>
      </c>
      <c r="B63" s="24" t="s">
        <v>67</v>
      </c>
      <c r="C63" s="24" t="s">
        <v>149</v>
      </c>
      <c r="D63" s="24" t="s">
        <v>150</v>
      </c>
      <c r="E63" s="24" t="s">
        <v>56</v>
      </c>
      <c r="F63" s="24" t="s">
        <v>150</v>
      </c>
      <c r="G63" s="24" t="s">
        <v>151</v>
      </c>
      <c r="H63" s="24" t="s">
        <v>88</v>
      </c>
      <c r="I63" s="24" t="s">
        <v>59</v>
      </c>
      <c r="J63" s="24" t="s">
        <v>60</v>
      </c>
      <c r="K63" s="24">
        <v>44.39085</v>
      </c>
      <c r="L63" s="24">
        <v>-121.8494</v>
      </c>
      <c r="M63" s="24">
        <v>1446.1</v>
      </c>
      <c r="N63" s="24">
        <v>1962</v>
      </c>
      <c r="O63" s="24">
        <v>2003</v>
      </c>
      <c r="P63" s="24">
        <v>42</v>
      </c>
      <c r="Q63" s="24" t="s">
        <v>110</v>
      </c>
      <c r="R63" s="24">
        <v>51</v>
      </c>
      <c r="S63" s="24">
        <v>17</v>
      </c>
      <c r="T63" s="28">
        <v>300</v>
      </c>
      <c r="U63" s="24">
        <v>0</v>
      </c>
      <c r="V63" s="24">
        <v>0</v>
      </c>
      <c r="W63" s="28">
        <v>200</v>
      </c>
      <c r="X63" s="24">
        <v>0</v>
      </c>
      <c r="Y63" s="24">
        <v>0</v>
      </c>
      <c r="Z63" s="24">
        <v>0</v>
      </c>
      <c r="AA63" s="24">
        <v>0</v>
      </c>
      <c r="AB63" s="24">
        <v>0</v>
      </c>
      <c r="AC63" s="28">
        <v>0</v>
      </c>
      <c r="AD63" s="24">
        <v>0</v>
      </c>
      <c r="AE63" s="24">
        <v>0</v>
      </c>
      <c r="AF63" s="24">
        <v>0</v>
      </c>
      <c r="AG63" s="24">
        <v>0</v>
      </c>
      <c r="AH63" s="24">
        <v>0</v>
      </c>
      <c r="AI63" s="28">
        <v>98</v>
      </c>
      <c r="AJ63" s="24">
        <v>0</v>
      </c>
      <c r="AK63" s="24">
        <v>30</v>
      </c>
      <c r="AL63" s="24">
        <v>0</v>
      </c>
      <c r="AM63" s="24">
        <v>0</v>
      </c>
      <c r="AN63" s="24">
        <v>0</v>
      </c>
      <c r="AO63" s="28">
        <v>90</v>
      </c>
      <c r="AP63" s="31" t="s">
        <v>71</v>
      </c>
      <c r="AQ63" s="31" t="s">
        <v>71</v>
      </c>
      <c r="AR63" s="31" t="s">
        <v>71</v>
      </c>
      <c r="AS63" s="31" t="s">
        <v>71</v>
      </c>
      <c r="AT63" s="31" t="s">
        <v>71</v>
      </c>
      <c r="AU63" s="31" t="s">
        <v>71</v>
      </c>
      <c r="AV63" s="31" t="s">
        <v>71</v>
      </c>
      <c r="AW63" s="31" t="s">
        <v>71</v>
      </c>
      <c r="AX63" s="31" t="s">
        <v>71</v>
      </c>
      <c r="AY63" s="31" t="s">
        <v>71</v>
      </c>
      <c r="AZ63" s="32" t="s">
        <v>71</v>
      </c>
      <c r="BA63" s="29">
        <f t="shared" si="34"/>
        <v>32.75</v>
      </c>
      <c r="BB63" s="29">
        <f t="shared" si="35"/>
        <v>300</v>
      </c>
      <c r="BC63" s="30" t="s">
        <v>148</v>
      </c>
    </row>
    <row r="64" spans="1:55" ht="15.75" customHeight="1" x14ac:dyDescent="0.25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34" t="s">
        <v>167</v>
      </c>
      <c r="R64" s="50">
        <f t="shared" ref="R64:AZ64" si="36">MAX(R54:R63)</f>
        <v>100</v>
      </c>
      <c r="S64" s="50">
        <f t="shared" si="36"/>
        <v>75</v>
      </c>
      <c r="T64" s="50">
        <f t="shared" si="36"/>
        <v>500</v>
      </c>
      <c r="U64" s="50">
        <f t="shared" si="36"/>
        <v>200</v>
      </c>
      <c r="V64" s="50">
        <f t="shared" si="36"/>
        <v>0</v>
      </c>
      <c r="W64" s="50">
        <f t="shared" si="36"/>
        <v>500</v>
      </c>
      <c r="X64" s="50">
        <f t="shared" si="36"/>
        <v>43</v>
      </c>
      <c r="Y64" s="50">
        <f t="shared" si="36"/>
        <v>150</v>
      </c>
      <c r="Z64" s="50">
        <f t="shared" si="36"/>
        <v>175</v>
      </c>
      <c r="AA64" s="50">
        <f t="shared" si="36"/>
        <v>100</v>
      </c>
      <c r="AB64" s="50">
        <f t="shared" si="36"/>
        <v>94</v>
      </c>
      <c r="AC64" s="50">
        <f t="shared" si="36"/>
        <v>613</v>
      </c>
      <c r="AD64" s="50">
        <f t="shared" si="36"/>
        <v>59</v>
      </c>
      <c r="AE64" s="50">
        <f t="shared" si="36"/>
        <v>225</v>
      </c>
      <c r="AF64" s="50">
        <f t="shared" si="36"/>
        <v>3</v>
      </c>
      <c r="AG64" s="50">
        <f t="shared" si="36"/>
        <v>410</v>
      </c>
      <c r="AH64" s="50">
        <f t="shared" si="36"/>
        <v>43</v>
      </c>
      <c r="AI64" s="50">
        <f t="shared" si="36"/>
        <v>413</v>
      </c>
      <c r="AJ64" s="50">
        <f t="shared" si="36"/>
        <v>0</v>
      </c>
      <c r="AK64" s="50">
        <f t="shared" si="36"/>
        <v>135</v>
      </c>
      <c r="AL64" s="50">
        <f t="shared" si="36"/>
        <v>155</v>
      </c>
      <c r="AM64" s="50">
        <f t="shared" si="36"/>
        <v>215</v>
      </c>
      <c r="AN64" s="50">
        <f t="shared" si="36"/>
        <v>35</v>
      </c>
      <c r="AO64" s="50">
        <f t="shared" si="36"/>
        <v>530</v>
      </c>
      <c r="AP64" s="50">
        <f t="shared" si="36"/>
        <v>0</v>
      </c>
      <c r="AQ64" s="50">
        <f t="shared" si="36"/>
        <v>75</v>
      </c>
      <c r="AR64" s="50">
        <f t="shared" si="36"/>
        <v>325</v>
      </c>
      <c r="AS64" s="50">
        <f t="shared" si="36"/>
        <v>350</v>
      </c>
      <c r="AT64" s="50">
        <f t="shared" si="36"/>
        <v>0</v>
      </c>
      <c r="AU64" s="50">
        <f t="shared" si="36"/>
        <v>270</v>
      </c>
      <c r="AV64" s="50">
        <f t="shared" si="36"/>
        <v>0</v>
      </c>
      <c r="AW64" s="50">
        <f t="shared" si="36"/>
        <v>340</v>
      </c>
      <c r="AX64" s="50">
        <f t="shared" si="36"/>
        <v>0</v>
      </c>
      <c r="AY64" s="50">
        <f t="shared" si="36"/>
        <v>113</v>
      </c>
      <c r="AZ64" s="50">
        <f t="shared" si="36"/>
        <v>145</v>
      </c>
      <c r="BA64" s="35"/>
      <c r="BB64" s="35"/>
      <c r="BC64" s="49"/>
    </row>
    <row r="65" spans="1:55" ht="15.75" customHeight="1" x14ac:dyDescent="0.2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39" t="s">
        <v>168</v>
      </c>
      <c r="R65" s="52">
        <f t="shared" ref="R65:AZ65" si="37">MIN(R54:R63)</f>
        <v>0</v>
      </c>
      <c r="S65" s="52">
        <f t="shared" si="37"/>
        <v>0</v>
      </c>
      <c r="T65" s="52">
        <f t="shared" si="37"/>
        <v>53</v>
      </c>
      <c r="U65" s="52">
        <f t="shared" si="37"/>
        <v>0</v>
      </c>
      <c r="V65" s="52">
        <f t="shared" si="37"/>
        <v>0</v>
      </c>
      <c r="W65" s="52">
        <f t="shared" si="37"/>
        <v>15</v>
      </c>
      <c r="X65" s="52">
        <f t="shared" si="37"/>
        <v>0</v>
      </c>
      <c r="Y65" s="52">
        <f t="shared" si="37"/>
        <v>0</v>
      </c>
      <c r="Z65" s="52">
        <f t="shared" si="37"/>
        <v>0</v>
      </c>
      <c r="AA65" s="52">
        <f t="shared" si="37"/>
        <v>0</v>
      </c>
      <c r="AB65" s="52">
        <f t="shared" si="37"/>
        <v>0</v>
      </c>
      <c r="AC65" s="52">
        <f t="shared" si="37"/>
        <v>0</v>
      </c>
      <c r="AD65" s="52">
        <f t="shared" si="37"/>
        <v>0</v>
      </c>
      <c r="AE65" s="52">
        <f t="shared" si="37"/>
        <v>0</v>
      </c>
      <c r="AF65" s="52">
        <f t="shared" si="37"/>
        <v>0</v>
      </c>
      <c r="AG65" s="52">
        <f t="shared" si="37"/>
        <v>0</v>
      </c>
      <c r="AH65" s="52">
        <f t="shared" si="37"/>
        <v>0</v>
      </c>
      <c r="AI65" s="52">
        <f t="shared" si="37"/>
        <v>37</v>
      </c>
      <c r="AJ65" s="52">
        <f t="shared" si="37"/>
        <v>0</v>
      </c>
      <c r="AK65" s="52">
        <f t="shared" si="37"/>
        <v>0</v>
      </c>
      <c r="AL65" s="52">
        <f t="shared" si="37"/>
        <v>0</v>
      </c>
      <c r="AM65" s="52">
        <f t="shared" si="37"/>
        <v>0</v>
      </c>
      <c r="AN65" s="52">
        <f t="shared" si="37"/>
        <v>0</v>
      </c>
      <c r="AO65" s="52">
        <f t="shared" si="37"/>
        <v>90</v>
      </c>
      <c r="AP65" s="52">
        <f t="shared" si="37"/>
        <v>0</v>
      </c>
      <c r="AQ65" s="52">
        <f t="shared" si="37"/>
        <v>0</v>
      </c>
      <c r="AR65" s="52">
        <f t="shared" si="37"/>
        <v>0</v>
      </c>
      <c r="AS65" s="52">
        <f t="shared" si="37"/>
        <v>0</v>
      </c>
      <c r="AT65" s="52">
        <f t="shared" si="37"/>
        <v>0</v>
      </c>
      <c r="AU65" s="52">
        <f t="shared" si="37"/>
        <v>23</v>
      </c>
      <c r="AV65" s="52">
        <f t="shared" si="37"/>
        <v>0</v>
      </c>
      <c r="AW65" s="52">
        <f t="shared" si="37"/>
        <v>0</v>
      </c>
      <c r="AX65" s="52">
        <f t="shared" si="37"/>
        <v>0</v>
      </c>
      <c r="AY65" s="52">
        <f t="shared" si="37"/>
        <v>0</v>
      </c>
      <c r="AZ65" s="52">
        <f t="shared" si="37"/>
        <v>0</v>
      </c>
      <c r="BA65" s="40"/>
      <c r="BB65" s="40"/>
      <c r="BC65" s="51"/>
    </row>
    <row r="66" spans="1:55" ht="15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44" t="s">
        <v>169</v>
      </c>
      <c r="R66" s="54">
        <f t="shared" ref="R66:AZ66" si="38">AVERAGE(R54:R63)</f>
        <v>40.222222222222221</v>
      </c>
      <c r="S66" s="54">
        <f t="shared" si="38"/>
        <v>17.2</v>
      </c>
      <c r="T66" s="54">
        <f t="shared" si="38"/>
        <v>253.3</v>
      </c>
      <c r="U66" s="54">
        <f t="shared" si="38"/>
        <v>20.2</v>
      </c>
      <c r="V66" s="54">
        <f t="shared" si="38"/>
        <v>0</v>
      </c>
      <c r="W66" s="54">
        <f t="shared" si="38"/>
        <v>209.8</v>
      </c>
      <c r="X66" s="54">
        <f t="shared" si="38"/>
        <v>4.7</v>
      </c>
      <c r="Y66" s="54">
        <f t="shared" si="38"/>
        <v>18.8</v>
      </c>
      <c r="Z66" s="54">
        <f t="shared" si="38"/>
        <v>19.399999999999999</v>
      </c>
      <c r="AA66" s="54">
        <f t="shared" si="38"/>
        <v>16.2</v>
      </c>
      <c r="AB66" s="54">
        <f t="shared" si="38"/>
        <v>14.1</v>
      </c>
      <c r="AC66" s="54">
        <f t="shared" si="38"/>
        <v>208.5</v>
      </c>
      <c r="AD66" s="54">
        <f t="shared" si="38"/>
        <v>6.4</v>
      </c>
      <c r="AE66" s="54">
        <f t="shared" si="38"/>
        <v>29.4</v>
      </c>
      <c r="AF66" s="54">
        <f t="shared" si="38"/>
        <v>0.3</v>
      </c>
      <c r="AG66" s="54">
        <f t="shared" si="38"/>
        <v>138</v>
      </c>
      <c r="AH66" s="54">
        <f t="shared" si="38"/>
        <v>8.6</v>
      </c>
      <c r="AI66" s="54">
        <f t="shared" si="38"/>
        <v>201</v>
      </c>
      <c r="AJ66" s="54">
        <f t="shared" si="38"/>
        <v>0</v>
      </c>
      <c r="AK66" s="54">
        <f t="shared" si="38"/>
        <v>42.9</v>
      </c>
      <c r="AL66" s="54">
        <f t="shared" si="38"/>
        <v>16.600000000000001</v>
      </c>
      <c r="AM66" s="54">
        <f t="shared" si="38"/>
        <v>27.2</v>
      </c>
      <c r="AN66" s="54">
        <f t="shared" si="38"/>
        <v>7.6</v>
      </c>
      <c r="AO66" s="54">
        <f t="shared" si="38"/>
        <v>290.8</v>
      </c>
      <c r="AP66" s="54">
        <f t="shared" si="38"/>
        <v>0</v>
      </c>
      <c r="AQ66" s="54">
        <f t="shared" si="38"/>
        <v>18.75</v>
      </c>
      <c r="AR66" s="54">
        <f t="shared" si="38"/>
        <v>40.75</v>
      </c>
      <c r="AS66" s="54">
        <f t="shared" si="38"/>
        <v>162.625</v>
      </c>
      <c r="AT66" s="54">
        <f t="shared" si="38"/>
        <v>0</v>
      </c>
      <c r="AU66" s="54">
        <f t="shared" si="38"/>
        <v>146.375</v>
      </c>
      <c r="AV66" s="54">
        <f t="shared" si="38"/>
        <v>0</v>
      </c>
      <c r="AW66" s="54">
        <f t="shared" si="38"/>
        <v>127.75</v>
      </c>
      <c r="AX66" s="54">
        <f t="shared" si="38"/>
        <v>0</v>
      </c>
      <c r="AY66" s="54">
        <f t="shared" si="38"/>
        <v>31.875</v>
      </c>
      <c r="AZ66" s="54">
        <f t="shared" si="38"/>
        <v>29.625</v>
      </c>
      <c r="BA66" s="1"/>
      <c r="BB66" s="1"/>
      <c r="BC66" s="55"/>
    </row>
    <row r="67" spans="1:55" ht="15.75" customHeight="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1"/>
      <c r="BB67" s="1"/>
      <c r="BC67" s="53"/>
    </row>
    <row r="68" spans="1:55" ht="15.75" customHeight="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1"/>
      <c r="BB68" s="1"/>
      <c r="BC68" s="53"/>
    </row>
    <row r="69" spans="1:55" ht="15.75" customHeight="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1"/>
      <c r="BB69" s="1"/>
      <c r="BC69" s="53"/>
    </row>
    <row r="70" spans="1:55" ht="15.75" customHeight="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1"/>
      <c r="BB70" s="1"/>
      <c r="BC70" s="53"/>
    </row>
    <row r="71" spans="1:55" ht="15.75" customHeight="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1"/>
      <c r="BB71" s="1"/>
      <c r="BC71" s="53"/>
    </row>
    <row r="72" spans="1:55" ht="15.75" customHeight="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1"/>
      <c r="BB72" s="1"/>
      <c r="BC72" s="53"/>
    </row>
    <row r="73" spans="1:55" ht="15.75" customHeight="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1"/>
      <c r="BB73" s="1"/>
      <c r="BC73" s="53"/>
    </row>
    <row r="74" spans="1:55" ht="15.75" customHeight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1"/>
      <c r="BB74" s="1"/>
      <c r="BC74" s="53"/>
    </row>
    <row r="75" spans="1:55" ht="15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1"/>
      <c r="BB75" s="1"/>
      <c r="BC75" s="53"/>
    </row>
    <row r="76" spans="1:55" ht="15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1"/>
      <c r="BB76" s="1"/>
      <c r="BC76" s="53"/>
    </row>
    <row r="77" spans="1:55" ht="15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1"/>
      <c r="BB77" s="1"/>
      <c r="BC77" s="53"/>
    </row>
    <row r="78" spans="1:55" ht="15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1"/>
      <c r="BB78" s="1"/>
      <c r="BC78" s="53"/>
    </row>
    <row r="79" spans="1:55" ht="15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1"/>
      <c r="BB79" s="1"/>
      <c r="BC79" s="53"/>
    </row>
    <row r="80" spans="1:55" ht="15.75" customHeight="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1"/>
      <c r="BB80" s="1"/>
      <c r="BC80" s="53"/>
    </row>
    <row r="81" spans="1:55" ht="15.75" customHeight="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1"/>
      <c r="BB81" s="1"/>
      <c r="BC81" s="53"/>
    </row>
    <row r="82" spans="1:55" ht="15.75" customHeight="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1"/>
      <c r="BB82" s="1"/>
      <c r="BC82" s="53"/>
    </row>
    <row r="83" spans="1:55" ht="15.75" customHeight="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1"/>
      <c r="BB83" s="1"/>
      <c r="BC83" s="53"/>
    </row>
    <row r="84" spans="1:55" ht="15.75" customHeight="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1"/>
      <c r="BB84" s="1"/>
      <c r="BC84" s="53"/>
    </row>
    <row r="85" spans="1:55" ht="15.75" customHeight="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1"/>
      <c r="BB85" s="1"/>
      <c r="BC85" s="53"/>
    </row>
    <row r="86" spans="1:55" ht="15.75" customHeight="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1"/>
      <c r="BB86" s="1"/>
      <c r="BC86" s="53"/>
    </row>
    <row r="87" spans="1:55" ht="15.75" customHeight="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1"/>
      <c r="BB87" s="1"/>
      <c r="BC87" s="53"/>
    </row>
    <row r="88" spans="1:55" ht="15.75" customHeight="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1"/>
      <c r="BB88" s="1"/>
      <c r="BC88" s="53"/>
    </row>
    <row r="89" spans="1:55" ht="15.75" customHeight="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1"/>
      <c r="BB89" s="1"/>
      <c r="BC89" s="53"/>
    </row>
    <row r="90" spans="1:55" ht="15.75" customHeight="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1"/>
      <c r="BB90" s="1"/>
      <c r="BC90" s="53"/>
    </row>
    <row r="91" spans="1:55" ht="15.75" customHeight="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1"/>
      <c r="BB91" s="1"/>
      <c r="BC91" s="53"/>
    </row>
    <row r="92" spans="1:55" ht="15.75" customHeight="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1"/>
      <c r="BB92" s="1"/>
      <c r="BC92" s="53"/>
    </row>
    <row r="93" spans="1:55" ht="15.75" customHeight="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1"/>
      <c r="BB93" s="1"/>
      <c r="BC93" s="53"/>
    </row>
    <row r="94" spans="1:55" ht="15.75" customHeight="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1"/>
      <c r="BB94" s="1"/>
      <c r="BC94" s="53"/>
    </row>
    <row r="95" spans="1:55" ht="15.75" customHeight="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1"/>
      <c r="BB95" s="1"/>
      <c r="BC95" s="53"/>
    </row>
    <row r="96" spans="1:55" ht="15.75" customHeight="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1"/>
      <c r="BB96" s="1"/>
      <c r="BC96" s="53"/>
    </row>
    <row r="97" spans="1:55" ht="15.75" customHeight="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1"/>
      <c r="BB97" s="1"/>
      <c r="BC97" s="53"/>
    </row>
    <row r="98" spans="1:55" ht="15.75" customHeight="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1"/>
      <c r="BB98" s="1"/>
      <c r="BC98" s="53"/>
    </row>
    <row r="99" spans="1:55" ht="15.75" customHeight="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1"/>
      <c r="BB99" s="1"/>
      <c r="BC99" s="53"/>
    </row>
    <row r="100" spans="1:55" ht="15.75" customHeight="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1"/>
      <c r="BB100" s="1"/>
      <c r="BC100" s="53"/>
    </row>
    <row r="101" spans="1:55" ht="15.75" customHeight="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1"/>
      <c r="BB101" s="1"/>
      <c r="BC101" s="53"/>
    </row>
    <row r="102" spans="1:55" ht="15.75" customHeight="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1"/>
      <c r="BB102" s="1"/>
      <c r="BC102" s="53"/>
    </row>
    <row r="103" spans="1:55" ht="15.75" customHeight="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1"/>
      <c r="BB103" s="1"/>
      <c r="BC103" s="53"/>
    </row>
    <row r="104" spans="1:55" ht="15.75" customHeight="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1"/>
      <c r="BB104" s="1"/>
      <c r="BC104" s="53"/>
    </row>
    <row r="105" spans="1:55" ht="15.75" customHeight="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1"/>
      <c r="BB105" s="1"/>
      <c r="BC105" s="53"/>
    </row>
    <row r="106" spans="1:55" ht="15.75" customHeight="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1"/>
      <c r="BB106" s="1"/>
      <c r="BC106" s="53"/>
    </row>
    <row r="107" spans="1:55" ht="15.75" customHeight="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1"/>
      <c r="BB107" s="1"/>
      <c r="BC107" s="53"/>
    </row>
    <row r="108" spans="1:55" ht="15.75" customHeight="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1"/>
      <c r="BB108" s="1"/>
      <c r="BC108" s="53"/>
    </row>
    <row r="109" spans="1:55" ht="15.75" customHeight="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1"/>
      <c r="BB109" s="1"/>
      <c r="BC109" s="53"/>
    </row>
    <row r="110" spans="1:55" ht="15.75" customHeight="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1"/>
      <c r="BB110" s="1"/>
      <c r="BC110" s="53"/>
    </row>
    <row r="111" spans="1:55" ht="15.75" customHeight="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1"/>
      <c r="BB111" s="1"/>
      <c r="BC111" s="53"/>
    </row>
    <row r="112" spans="1:55" ht="15.75" customHeight="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1"/>
      <c r="BB112" s="1"/>
      <c r="BC112" s="53"/>
    </row>
    <row r="113" spans="1:55" ht="15.75" customHeight="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1"/>
      <c r="BB113" s="1"/>
      <c r="BC113" s="53"/>
    </row>
    <row r="114" spans="1:55" ht="15.75" customHeight="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1"/>
      <c r="BB114" s="1"/>
      <c r="BC114" s="53"/>
    </row>
    <row r="115" spans="1:55" ht="15.75" customHeight="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1"/>
      <c r="BB115" s="1"/>
      <c r="BC115" s="53"/>
    </row>
    <row r="116" spans="1:55" ht="15.75" customHeight="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1"/>
      <c r="BB116" s="1"/>
      <c r="BC116" s="53"/>
    </row>
    <row r="117" spans="1:55" ht="15.75" customHeight="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1"/>
      <c r="BB117" s="1"/>
      <c r="BC117" s="53"/>
    </row>
    <row r="118" spans="1:55" ht="15.75" customHeight="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1"/>
      <c r="BB118" s="1"/>
      <c r="BC118" s="53"/>
    </row>
    <row r="119" spans="1:55" ht="15.75" customHeight="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1"/>
      <c r="BB119" s="1"/>
      <c r="BC119" s="53"/>
    </row>
    <row r="120" spans="1:55" ht="15.75" customHeight="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1"/>
      <c r="BB120" s="1"/>
      <c r="BC120" s="53"/>
    </row>
    <row r="121" spans="1:55" ht="15.75" customHeight="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1"/>
      <c r="BB121" s="1"/>
      <c r="BC121" s="53"/>
    </row>
    <row r="122" spans="1:55" ht="15.75" customHeight="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1"/>
      <c r="BB122" s="1"/>
      <c r="BC122" s="53"/>
    </row>
    <row r="123" spans="1:55" ht="15.75" customHeight="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1"/>
      <c r="BB123" s="1"/>
      <c r="BC123" s="53"/>
    </row>
    <row r="124" spans="1:55" ht="15.75" customHeight="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1"/>
      <c r="BB124" s="1"/>
      <c r="BC124" s="53"/>
    </row>
    <row r="125" spans="1:55" ht="15.75" customHeight="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1"/>
      <c r="BB125" s="1"/>
      <c r="BC125" s="53"/>
    </row>
    <row r="126" spans="1:55" ht="15.75" customHeight="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1"/>
      <c r="BB126" s="1"/>
      <c r="BC126" s="53"/>
    </row>
    <row r="127" spans="1:55" ht="15.75" customHeight="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1"/>
      <c r="BB127" s="1"/>
      <c r="BC127" s="53"/>
    </row>
    <row r="128" spans="1:55" ht="15.75" customHeight="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1"/>
      <c r="BB128" s="1"/>
      <c r="BC128" s="53"/>
    </row>
    <row r="129" spans="1:55" ht="15.75" customHeight="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1"/>
      <c r="BB129" s="1"/>
      <c r="BC129" s="53"/>
    </row>
    <row r="130" spans="1:55" ht="15.75" customHeight="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1"/>
      <c r="BB130" s="1"/>
      <c r="BC130" s="53"/>
    </row>
    <row r="131" spans="1:55" ht="15.75" customHeight="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1"/>
      <c r="BB131" s="1"/>
      <c r="BC131" s="53"/>
    </row>
    <row r="132" spans="1:55" ht="15.75" customHeight="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1"/>
      <c r="BB132" s="1"/>
      <c r="BC132" s="53"/>
    </row>
    <row r="133" spans="1:55" ht="15.75" customHeight="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1"/>
      <c r="BB133" s="1"/>
      <c r="BC133" s="53"/>
    </row>
    <row r="134" spans="1:55" ht="15.75" customHeight="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1"/>
      <c r="BB134" s="1"/>
      <c r="BC134" s="53"/>
    </row>
    <row r="135" spans="1:55" ht="15.75" customHeight="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1"/>
      <c r="BB135" s="1"/>
      <c r="BC135" s="53"/>
    </row>
    <row r="136" spans="1:55" ht="15.75" customHeight="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1"/>
      <c r="BB136" s="1"/>
      <c r="BC136" s="53"/>
    </row>
    <row r="137" spans="1:55" ht="15.75" customHeight="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1"/>
      <c r="BB137" s="1"/>
      <c r="BC137" s="53"/>
    </row>
    <row r="138" spans="1:55" ht="15.75" customHeight="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1"/>
      <c r="BB138" s="1"/>
      <c r="BC138" s="53"/>
    </row>
    <row r="139" spans="1:55" ht="15.75" customHeight="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1"/>
      <c r="BB139" s="1"/>
      <c r="BC139" s="53"/>
    </row>
    <row r="140" spans="1:55" ht="15.75" customHeight="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1"/>
      <c r="BB140" s="1"/>
      <c r="BC140" s="53"/>
    </row>
    <row r="141" spans="1:55" ht="15.75" customHeight="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1"/>
      <c r="BB141" s="1"/>
      <c r="BC141" s="53"/>
    </row>
    <row r="142" spans="1:55" ht="15.75" customHeight="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1"/>
      <c r="BB142" s="1"/>
      <c r="BC142" s="53"/>
    </row>
    <row r="143" spans="1:55" ht="15.75" customHeight="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1"/>
      <c r="BB143" s="1"/>
      <c r="BC143" s="53"/>
    </row>
    <row r="144" spans="1:55" ht="15.75" customHeight="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1"/>
      <c r="BB144" s="1"/>
      <c r="BC144" s="53"/>
    </row>
    <row r="145" spans="1:55" ht="15.75" customHeight="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1"/>
      <c r="BB145" s="1"/>
      <c r="BC145" s="53"/>
    </row>
    <row r="146" spans="1:55" ht="15.75" customHeight="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1"/>
      <c r="BB146" s="1"/>
      <c r="BC146" s="53"/>
    </row>
    <row r="147" spans="1:55" ht="15.75" customHeight="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1"/>
      <c r="BB147" s="1"/>
      <c r="BC147" s="53"/>
    </row>
    <row r="148" spans="1:55" ht="15.75" customHeight="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1"/>
      <c r="BB148" s="1"/>
      <c r="BC148" s="53"/>
    </row>
    <row r="149" spans="1:55" ht="15.75" customHeight="1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1"/>
      <c r="BB149" s="1"/>
      <c r="BC149" s="53"/>
    </row>
    <row r="150" spans="1:55" ht="15.75" customHeight="1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1"/>
      <c r="BB150" s="1"/>
      <c r="BC150" s="53"/>
    </row>
    <row r="151" spans="1:55" ht="15.75" customHeight="1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1"/>
      <c r="BB151" s="1"/>
      <c r="BC151" s="53"/>
    </row>
    <row r="152" spans="1:55" ht="15.75" customHeight="1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1"/>
      <c r="BB152" s="1"/>
      <c r="BC152" s="53"/>
    </row>
    <row r="153" spans="1:55" ht="15.75" customHeight="1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1"/>
      <c r="BB153" s="1"/>
      <c r="BC153" s="53"/>
    </row>
    <row r="154" spans="1:55" ht="15.75" customHeight="1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1"/>
      <c r="BB154" s="1"/>
      <c r="BC154" s="53"/>
    </row>
    <row r="155" spans="1:55" ht="15.75" customHeight="1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1"/>
      <c r="BB155" s="1"/>
      <c r="BC155" s="53"/>
    </row>
    <row r="156" spans="1:55" ht="15.75" customHeight="1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1"/>
      <c r="BB156" s="1"/>
      <c r="BC156" s="53"/>
    </row>
    <row r="157" spans="1:55" ht="15.75" customHeight="1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1"/>
      <c r="BB157" s="1"/>
      <c r="BC157" s="53"/>
    </row>
    <row r="158" spans="1:55" ht="15.75" customHeight="1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1"/>
      <c r="BB158" s="1"/>
      <c r="BC158" s="53"/>
    </row>
    <row r="159" spans="1:55" ht="15.75" customHeight="1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1"/>
      <c r="BB159" s="1"/>
      <c r="BC159" s="53"/>
    </row>
    <row r="160" spans="1:55" ht="15.75" customHeight="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1"/>
      <c r="BB160" s="1"/>
      <c r="BC160" s="53"/>
    </row>
    <row r="161" spans="1:55" ht="15.75" customHeight="1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1"/>
      <c r="BB161" s="1"/>
      <c r="BC161" s="53"/>
    </row>
    <row r="162" spans="1:55" ht="15.75" customHeight="1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1"/>
      <c r="BB162" s="1"/>
      <c r="BC162" s="53"/>
    </row>
    <row r="163" spans="1:55" ht="15.75" customHeight="1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1"/>
      <c r="BB163" s="1"/>
      <c r="BC163" s="53"/>
    </row>
    <row r="164" spans="1:55" ht="15.75" customHeight="1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1"/>
      <c r="BB164" s="1"/>
      <c r="BC164" s="53"/>
    </row>
    <row r="165" spans="1:55" ht="15.75" customHeight="1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1"/>
      <c r="BB165" s="1"/>
      <c r="BC165" s="53"/>
    </row>
    <row r="166" spans="1:55" ht="15.75" customHeight="1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1"/>
      <c r="BB166" s="1"/>
      <c r="BC166" s="53"/>
    </row>
    <row r="167" spans="1:55" ht="15.75" customHeight="1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1"/>
      <c r="BB167" s="1"/>
      <c r="BC167" s="53"/>
    </row>
    <row r="168" spans="1:55" ht="15.75" customHeight="1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1"/>
      <c r="BB168" s="1"/>
      <c r="BC168" s="53"/>
    </row>
    <row r="169" spans="1:55" ht="15.75" customHeight="1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1"/>
      <c r="BB169" s="1"/>
      <c r="BC169" s="53"/>
    </row>
    <row r="170" spans="1:55" ht="15.75" customHeight="1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1"/>
      <c r="BB170" s="1"/>
      <c r="BC170" s="53"/>
    </row>
    <row r="171" spans="1:55" ht="15.75" customHeight="1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1"/>
      <c r="BB171" s="1"/>
      <c r="BC171" s="53"/>
    </row>
    <row r="172" spans="1:55" ht="15.75" customHeight="1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1"/>
      <c r="BB172" s="1"/>
      <c r="BC172" s="53"/>
    </row>
    <row r="173" spans="1:55" ht="15.75" customHeight="1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1"/>
      <c r="BB173" s="1"/>
      <c r="BC173" s="53"/>
    </row>
    <row r="174" spans="1:55" ht="15.75" customHeight="1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1"/>
      <c r="BB174" s="1"/>
      <c r="BC174" s="53"/>
    </row>
    <row r="175" spans="1:55" ht="15.75" customHeight="1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1"/>
      <c r="BB175" s="1"/>
      <c r="BC175" s="53"/>
    </row>
    <row r="176" spans="1:55" ht="15.75" customHeight="1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1"/>
      <c r="BB176" s="1"/>
      <c r="BC176" s="53"/>
    </row>
    <row r="177" spans="1:55" ht="15.75" customHeight="1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1"/>
      <c r="BB177" s="1"/>
      <c r="BC177" s="53"/>
    </row>
    <row r="178" spans="1:55" ht="15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1"/>
      <c r="BB178" s="1"/>
      <c r="BC178" s="53"/>
    </row>
    <row r="179" spans="1:55" ht="15.75" customHeight="1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1"/>
      <c r="BB179" s="1"/>
      <c r="BC179" s="53"/>
    </row>
    <row r="180" spans="1:55" ht="15.75" customHeight="1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1"/>
      <c r="BB180" s="1"/>
      <c r="BC180" s="53"/>
    </row>
    <row r="181" spans="1:55" ht="15.75" customHeight="1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1"/>
      <c r="BB181" s="1"/>
      <c r="BC181" s="53"/>
    </row>
    <row r="182" spans="1:55" ht="15.75" customHeight="1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1"/>
      <c r="BB182" s="1"/>
      <c r="BC182" s="53"/>
    </row>
    <row r="183" spans="1:55" ht="15.75" customHeight="1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1"/>
      <c r="BB183" s="1"/>
      <c r="BC183" s="53"/>
    </row>
    <row r="184" spans="1:55" ht="15.75" customHeight="1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1"/>
      <c r="BB184" s="1"/>
      <c r="BC184" s="53"/>
    </row>
    <row r="185" spans="1:55" ht="15.75" customHeight="1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1"/>
      <c r="BB185" s="1"/>
      <c r="BC185" s="53"/>
    </row>
    <row r="186" spans="1:55" ht="15.75" customHeight="1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1"/>
      <c r="BB186" s="1"/>
      <c r="BC186" s="53"/>
    </row>
    <row r="187" spans="1:55" ht="15.75" customHeight="1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1"/>
      <c r="BB187" s="1"/>
      <c r="BC187" s="53"/>
    </row>
    <row r="188" spans="1:55" ht="15.75" customHeight="1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1"/>
      <c r="BB188" s="1"/>
      <c r="BC188" s="53"/>
    </row>
    <row r="189" spans="1:55" ht="15.75" customHeight="1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1"/>
      <c r="BB189" s="1"/>
      <c r="BC189" s="53"/>
    </row>
    <row r="190" spans="1:55" ht="15.75" customHeight="1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1"/>
      <c r="BB190" s="1"/>
      <c r="BC190" s="53"/>
    </row>
    <row r="191" spans="1:55" ht="15.75" customHeight="1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1"/>
      <c r="BB191" s="1"/>
      <c r="BC191" s="53"/>
    </row>
    <row r="192" spans="1:55" ht="15.75" customHeight="1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1"/>
      <c r="BB192" s="1"/>
      <c r="BC192" s="53"/>
    </row>
    <row r="193" spans="1:55" ht="15.75" customHeight="1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1"/>
      <c r="BB193" s="1"/>
      <c r="BC193" s="53"/>
    </row>
    <row r="194" spans="1:55" ht="15.75" customHeight="1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1"/>
      <c r="BB194" s="1"/>
      <c r="BC194" s="53"/>
    </row>
    <row r="195" spans="1:55" ht="15.75" customHeight="1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1"/>
      <c r="BB195" s="1"/>
      <c r="BC195" s="53"/>
    </row>
    <row r="196" spans="1:55" ht="15.75" customHeight="1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1"/>
      <c r="BB196" s="1"/>
      <c r="BC196" s="53"/>
    </row>
    <row r="197" spans="1:55" ht="15.75" customHeight="1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1"/>
      <c r="BB197" s="1"/>
      <c r="BC197" s="53"/>
    </row>
    <row r="198" spans="1:55" ht="15.75" customHeight="1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1"/>
      <c r="BB198" s="1"/>
      <c r="BC198" s="53"/>
    </row>
    <row r="199" spans="1:55" ht="15.75" customHeight="1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1"/>
      <c r="BB199" s="1"/>
      <c r="BC199" s="53"/>
    </row>
    <row r="200" spans="1:55" ht="15.75" customHeight="1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1"/>
      <c r="BB200" s="1"/>
      <c r="BC200" s="53"/>
    </row>
    <row r="201" spans="1:55" ht="15.75" customHeight="1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1"/>
      <c r="BB201" s="1"/>
      <c r="BC201" s="53"/>
    </row>
    <row r="202" spans="1:55" ht="15.75" customHeight="1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1"/>
      <c r="BB202" s="1"/>
      <c r="BC202" s="53"/>
    </row>
    <row r="203" spans="1:55" ht="15.75" customHeight="1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1"/>
      <c r="BB203" s="1"/>
      <c r="BC203" s="53"/>
    </row>
    <row r="204" spans="1:55" ht="15.75" customHeight="1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1"/>
      <c r="BB204" s="1"/>
      <c r="BC204" s="53"/>
    </row>
    <row r="205" spans="1:55" ht="15.75" customHeight="1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1"/>
      <c r="BB205" s="1"/>
      <c r="BC205" s="53"/>
    </row>
    <row r="206" spans="1:55" ht="15.75" customHeight="1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1"/>
      <c r="BB206" s="1"/>
      <c r="BC206" s="53"/>
    </row>
    <row r="207" spans="1:55" ht="15.75" customHeight="1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1"/>
      <c r="BB207" s="1"/>
      <c r="BC207" s="53"/>
    </row>
    <row r="208" spans="1:55" ht="15.75" customHeight="1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1"/>
      <c r="BB208" s="1"/>
      <c r="BC208" s="53"/>
    </row>
    <row r="209" spans="1:55" ht="15.75" customHeight="1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1"/>
      <c r="BB209" s="1"/>
      <c r="BC209" s="53"/>
    </row>
    <row r="210" spans="1:55" ht="15.75" customHeight="1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1"/>
      <c r="BB210" s="1"/>
      <c r="BC210" s="53"/>
    </row>
    <row r="211" spans="1:55" ht="15.75" customHeight="1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1"/>
      <c r="BB211" s="1"/>
      <c r="BC211" s="53"/>
    </row>
    <row r="212" spans="1:55" ht="15.75" customHeight="1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1"/>
      <c r="BB212" s="1"/>
      <c r="BC212" s="53"/>
    </row>
    <row r="213" spans="1:55" ht="15.75" customHeight="1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1"/>
      <c r="BB213" s="1"/>
      <c r="BC213" s="53"/>
    </row>
    <row r="214" spans="1:55" ht="15.75" customHeight="1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1"/>
      <c r="BB214" s="1"/>
      <c r="BC214" s="53"/>
    </row>
    <row r="215" spans="1:55" ht="15.75" customHeight="1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1"/>
      <c r="BB215" s="1"/>
      <c r="BC215" s="53"/>
    </row>
    <row r="216" spans="1:55" ht="15.75" customHeight="1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1"/>
      <c r="BB216" s="1"/>
      <c r="BC216" s="53"/>
    </row>
    <row r="217" spans="1:55" ht="15.75" customHeight="1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1"/>
      <c r="BB217" s="1"/>
      <c r="BC217" s="53"/>
    </row>
    <row r="218" spans="1:55" ht="15.75" customHeight="1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1"/>
      <c r="BB218" s="1"/>
      <c r="BC218" s="53"/>
    </row>
    <row r="219" spans="1:55" ht="15.75" customHeight="1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1"/>
      <c r="BB219" s="1"/>
      <c r="BC219" s="53"/>
    </row>
    <row r="220" spans="1:55" ht="15.75" customHeight="1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1"/>
      <c r="BB220" s="1"/>
      <c r="BC220" s="53"/>
    </row>
    <row r="221" spans="1:55" ht="15.75" customHeight="1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1"/>
      <c r="BB221" s="1"/>
      <c r="BC221" s="53"/>
    </row>
    <row r="222" spans="1:55" ht="15.75" customHeight="1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1"/>
      <c r="BB222" s="1"/>
      <c r="BC222" s="53"/>
    </row>
    <row r="223" spans="1:55" ht="15.75" customHeight="1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1"/>
      <c r="BB223" s="1"/>
      <c r="BC223" s="53"/>
    </row>
    <row r="224" spans="1:55" ht="15.75" customHeight="1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1"/>
      <c r="BB224" s="1"/>
      <c r="BC224" s="53"/>
    </row>
    <row r="225" spans="1:55" ht="15.75" customHeight="1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1"/>
      <c r="BB225" s="1"/>
      <c r="BC225" s="53"/>
    </row>
    <row r="226" spans="1:55" ht="15.75" customHeight="1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1"/>
      <c r="BB226" s="1"/>
      <c r="BC226" s="53"/>
    </row>
    <row r="227" spans="1:55" ht="15.75" customHeight="1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1"/>
      <c r="BB227" s="1"/>
      <c r="BC227" s="53"/>
    </row>
    <row r="228" spans="1:55" ht="15.75" customHeight="1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1"/>
      <c r="BB228" s="1"/>
      <c r="BC228" s="53"/>
    </row>
    <row r="229" spans="1:55" ht="15.75" customHeight="1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1"/>
      <c r="BB229" s="1"/>
      <c r="BC229" s="53"/>
    </row>
    <row r="230" spans="1:55" ht="15.75" customHeight="1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1"/>
      <c r="BB230" s="1"/>
      <c r="BC230" s="53"/>
    </row>
    <row r="231" spans="1:55" ht="15.75" customHeight="1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1"/>
      <c r="BB231" s="1"/>
      <c r="BC231" s="53"/>
    </row>
    <row r="232" spans="1:55" ht="15.75" customHeight="1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1"/>
      <c r="BB232" s="1"/>
      <c r="BC232" s="53"/>
    </row>
    <row r="233" spans="1:55" ht="15.75" customHeight="1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1"/>
      <c r="BB233" s="1"/>
      <c r="BC233" s="53"/>
    </row>
    <row r="234" spans="1:55" ht="15.75" customHeight="1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1"/>
      <c r="BB234" s="1"/>
      <c r="BC234" s="53"/>
    </row>
    <row r="235" spans="1:55" ht="15.75" customHeight="1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1"/>
      <c r="BB235" s="1"/>
      <c r="BC235" s="53"/>
    </row>
    <row r="236" spans="1:55" ht="15.75" customHeight="1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1"/>
      <c r="BB236" s="1"/>
      <c r="BC236" s="53"/>
    </row>
    <row r="237" spans="1:55" ht="15.75" customHeight="1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1"/>
      <c r="BB237" s="1"/>
      <c r="BC237" s="53"/>
    </row>
    <row r="238" spans="1:55" ht="15.75" customHeight="1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1"/>
      <c r="BB238" s="1"/>
      <c r="BC238" s="53"/>
    </row>
    <row r="239" spans="1:55" ht="15.75" customHeight="1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1"/>
      <c r="BB239" s="1"/>
      <c r="BC239" s="53"/>
    </row>
    <row r="240" spans="1:55" ht="15.75" customHeight="1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1"/>
      <c r="BB240" s="1"/>
      <c r="BC240" s="53"/>
    </row>
    <row r="241" spans="1:55" ht="15.75" customHeight="1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1"/>
      <c r="BB241" s="1"/>
      <c r="BC241" s="53"/>
    </row>
    <row r="242" spans="1:55" ht="15.75" customHeight="1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1"/>
      <c r="BB242" s="1"/>
      <c r="BC242" s="53"/>
    </row>
    <row r="243" spans="1:55" ht="15.75" customHeight="1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1"/>
      <c r="BB243" s="1"/>
      <c r="BC243" s="53"/>
    </row>
    <row r="244" spans="1:55" ht="15.75" customHeight="1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1"/>
      <c r="BB244" s="1"/>
      <c r="BC244" s="53"/>
    </row>
    <row r="245" spans="1:55" ht="15.75" customHeight="1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1"/>
      <c r="BB245" s="1"/>
      <c r="BC245" s="53"/>
    </row>
    <row r="246" spans="1:55" ht="15.75" customHeight="1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1"/>
      <c r="BB246" s="1"/>
      <c r="BC246" s="53"/>
    </row>
    <row r="247" spans="1:55" ht="15.75" customHeight="1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1"/>
      <c r="BB247" s="1"/>
      <c r="BC247" s="53"/>
    </row>
    <row r="248" spans="1:55" ht="15.75" customHeight="1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1"/>
      <c r="BB248" s="1"/>
      <c r="BC248" s="53"/>
    </row>
    <row r="249" spans="1:55" ht="15.75" customHeight="1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1"/>
      <c r="BB249" s="1"/>
      <c r="BC249" s="53"/>
    </row>
    <row r="250" spans="1:55" ht="15.75" customHeight="1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1"/>
      <c r="BB250" s="1"/>
      <c r="BC250" s="53"/>
    </row>
    <row r="251" spans="1:55" ht="15.75" customHeight="1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1"/>
      <c r="BB251" s="1"/>
      <c r="BC251" s="53"/>
    </row>
    <row r="252" spans="1:55" ht="15.75" customHeight="1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1"/>
      <c r="BB252" s="1"/>
      <c r="BC252" s="53"/>
    </row>
    <row r="253" spans="1:55" ht="15.75" customHeight="1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1"/>
      <c r="BB253" s="1"/>
      <c r="BC253" s="53"/>
    </row>
    <row r="254" spans="1:55" ht="15.75" customHeight="1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1"/>
      <c r="BB254" s="1"/>
      <c r="BC254" s="53"/>
    </row>
    <row r="255" spans="1:55" ht="15.75" customHeight="1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1"/>
      <c r="BB255" s="1"/>
      <c r="BC255" s="53"/>
    </row>
    <row r="256" spans="1:55" ht="15.75" customHeight="1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1"/>
      <c r="BB256" s="1"/>
      <c r="BC256" s="53"/>
    </row>
    <row r="257" spans="1:55" ht="15.75" customHeight="1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1"/>
      <c r="BB257" s="1"/>
      <c r="BC257" s="53"/>
    </row>
    <row r="258" spans="1:55" ht="15.75" customHeight="1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1"/>
      <c r="BB258" s="1"/>
      <c r="BC258" s="53"/>
    </row>
    <row r="259" spans="1:55" ht="15.75" customHeight="1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1"/>
      <c r="BB259" s="1"/>
      <c r="BC259" s="53"/>
    </row>
    <row r="260" spans="1:55" ht="15.75" customHeight="1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1"/>
      <c r="BB260" s="1"/>
      <c r="BC260" s="53"/>
    </row>
    <row r="261" spans="1:55" ht="15.75" customHeight="1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1"/>
      <c r="BB261" s="1"/>
      <c r="BC261" s="53"/>
    </row>
    <row r="262" spans="1:55" ht="15.75" customHeight="1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1"/>
      <c r="BB262" s="1"/>
      <c r="BC262" s="53"/>
    </row>
    <row r="263" spans="1:55" ht="15.75" customHeight="1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1"/>
      <c r="BB263" s="1"/>
      <c r="BC263" s="53"/>
    </row>
    <row r="264" spans="1:55" ht="15.75" customHeight="1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1"/>
      <c r="BB264" s="1"/>
      <c r="BC264" s="53"/>
    </row>
    <row r="265" spans="1:55" ht="15.75" customHeight="1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1"/>
      <c r="BB265" s="1"/>
      <c r="BC265" s="53"/>
    </row>
    <row r="266" spans="1:55" ht="15.75" customHeight="1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1"/>
      <c r="BB266" s="1"/>
      <c r="BC266" s="53"/>
    </row>
    <row r="267" spans="1:55" ht="15.75" customHeight="1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1"/>
      <c r="BB267" s="1"/>
      <c r="BC267" s="53"/>
    </row>
    <row r="268" spans="1:55" ht="15.75" customHeight="1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1"/>
      <c r="BB268" s="1"/>
      <c r="BC268" s="53"/>
    </row>
    <row r="269" spans="1:55" ht="15.75" customHeight="1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1"/>
      <c r="BB269" s="1"/>
      <c r="BC269" s="53"/>
    </row>
    <row r="270" spans="1:55" ht="15.75" customHeight="1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1"/>
      <c r="BB270" s="1"/>
      <c r="BC270" s="53"/>
    </row>
    <row r="271" spans="1:55" ht="15.75" customHeight="1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1"/>
      <c r="BB271" s="1"/>
      <c r="BC271" s="53"/>
    </row>
    <row r="272" spans="1:55" ht="15.75" customHeight="1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1"/>
      <c r="BB272" s="1"/>
      <c r="BC272" s="53"/>
    </row>
    <row r="273" spans="1:55" ht="15.75" customHeight="1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1"/>
      <c r="BB273" s="1"/>
      <c r="BC273" s="53"/>
    </row>
    <row r="274" spans="1:55" ht="15.75" customHeight="1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1"/>
      <c r="BB274" s="1"/>
      <c r="BC274" s="53"/>
    </row>
    <row r="275" spans="1:55" ht="15.75" customHeight="1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1"/>
      <c r="BB275" s="1"/>
      <c r="BC275" s="53"/>
    </row>
    <row r="276" spans="1:55" ht="15.75" customHeight="1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1"/>
      <c r="BB276" s="1"/>
      <c r="BC276" s="53"/>
    </row>
    <row r="277" spans="1:55" ht="15.75" customHeight="1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1"/>
      <c r="BB277" s="1"/>
      <c r="BC277" s="53"/>
    </row>
    <row r="278" spans="1:55" ht="15.75" customHeight="1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1"/>
      <c r="BB278" s="1"/>
      <c r="BC278" s="53"/>
    </row>
    <row r="279" spans="1:55" ht="15.75" customHeight="1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1"/>
      <c r="BB279" s="1"/>
      <c r="BC279" s="53"/>
    </row>
    <row r="280" spans="1:55" ht="15.75" customHeight="1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1"/>
      <c r="BB280" s="1"/>
      <c r="BC280" s="53"/>
    </row>
    <row r="281" spans="1:55" ht="15.75" customHeight="1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1"/>
      <c r="BB281" s="1"/>
      <c r="BC281" s="53"/>
    </row>
    <row r="282" spans="1:55" ht="15.75" customHeight="1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1"/>
      <c r="BB282" s="1"/>
      <c r="BC282" s="53"/>
    </row>
    <row r="283" spans="1:55" ht="15.75" customHeight="1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1"/>
      <c r="BB283" s="1"/>
      <c r="BC283" s="53"/>
    </row>
    <row r="284" spans="1:55" ht="15.75" customHeight="1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1"/>
      <c r="BB284" s="1"/>
      <c r="BC284" s="53"/>
    </row>
    <row r="285" spans="1:55" ht="15.75" customHeight="1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1"/>
      <c r="BB285" s="1"/>
      <c r="BC285" s="53"/>
    </row>
    <row r="286" spans="1:55" ht="15.75" customHeight="1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1"/>
      <c r="BB286" s="1"/>
      <c r="BC286" s="53"/>
    </row>
    <row r="287" spans="1:55" ht="15.75" customHeight="1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1"/>
      <c r="BB287" s="1"/>
      <c r="BC287" s="53"/>
    </row>
    <row r="288" spans="1:55" ht="15.75" customHeight="1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1"/>
      <c r="BB288" s="1"/>
      <c r="BC288" s="53"/>
    </row>
    <row r="289" spans="1:55" ht="15.75" customHeight="1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1"/>
      <c r="BB289" s="1"/>
      <c r="BC289" s="53"/>
    </row>
    <row r="290" spans="1:55" ht="15.75" customHeight="1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1"/>
      <c r="BB290" s="1"/>
      <c r="BC290" s="53"/>
    </row>
    <row r="291" spans="1:55" ht="15.75" customHeight="1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1"/>
      <c r="BB291" s="1"/>
      <c r="BC291" s="53"/>
    </row>
    <row r="292" spans="1:55" ht="15.75" customHeight="1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1"/>
      <c r="BB292" s="1"/>
      <c r="BC292" s="53"/>
    </row>
    <row r="293" spans="1:55" ht="15.75" customHeight="1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1"/>
      <c r="BB293" s="1"/>
      <c r="BC293" s="53"/>
    </row>
    <row r="294" spans="1:55" ht="15.75" customHeight="1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1"/>
      <c r="BB294" s="1"/>
      <c r="BC294" s="53"/>
    </row>
    <row r="295" spans="1:55" ht="15.75" customHeight="1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1"/>
      <c r="BB295" s="1"/>
      <c r="BC295" s="53"/>
    </row>
    <row r="296" spans="1:55" ht="15.75" customHeight="1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1"/>
      <c r="BB296" s="1"/>
      <c r="BC296" s="53"/>
    </row>
    <row r="297" spans="1:55" ht="15.75" customHeight="1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1"/>
      <c r="BB297" s="1"/>
      <c r="BC297" s="53"/>
    </row>
    <row r="298" spans="1:55" ht="15.75" customHeight="1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1"/>
      <c r="BB298" s="1"/>
      <c r="BC298" s="53"/>
    </row>
    <row r="299" spans="1:55" ht="15.75" customHeight="1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1"/>
      <c r="BB299" s="1"/>
      <c r="BC299" s="53"/>
    </row>
    <row r="300" spans="1:55" ht="15.75" customHeight="1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1"/>
      <c r="BB300" s="1"/>
      <c r="BC300" s="53"/>
    </row>
    <row r="301" spans="1:55" ht="15.75" customHeight="1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1"/>
      <c r="BB301" s="1"/>
      <c r="BC301" s="53"/>
    </row>
    <row r="302" spans="1:55" ht="15.75" customHeight="1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1"/>
      <c r="BB302" s="1"/>
      <c r="BC302" s="53"/>
    </row>
    <row r="303" spans="1:55" ht="15.75" customHeight="1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1"/>
      <c r="BB303" s="1"/>
      <c r="BC303" s="53"/>
    </row>
    <row r="304" spans="1:55" ht="15.75" customHeight="1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1"/>
      <c r="BB304" s="1"/>
      <c r="BC304" s="53"/>
    </row>
    <row r="305" spans="1:55" ht="15.75" customHeight="1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1"/>
      <c r="BB305" s="1"/>
      <c r="BC305" s="53"/>
    </row>
    <row r="306" spans="1:55" ht="15.75" customHeight="1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1"/>
      <c r="BB306" s="1"/>
      <c r="BC306" s="53"/>
    </row>
    <row r="307" spans="1:55" ht="15.75" customHeight="1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1"/>
      <c r="BB307" s="1"/>
      <c r="BC307" s="53"/>
    </row>
    <row r="308" spans="1:55" ht="15.75" customHeight="1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1"/>
      <c r="BB308" s="1"/>
      <c r="BC308" s="53"/>
    </row>
    <row r="309" spans="1:55" ht="15.75" customHeight="1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1"/>
      <c r="BB309" s="1"/>
      <c r="BC309" s="53"/>
    </row>
    <row r="310" spans="1:55" ht="15.75" customHeight="1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1"/>
      <c r="BB310" s="1"/>
      <c r="BC310" s="53"/>
    </row>
    <row r="311" spans="1:55" ht="15.75" customHeight="1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1"/>
      <c r="BB311" s="1"/>
      <c r="BC311" s="53"/>
    </row>
    <row r="312" spans="1:55" ht="15.75" customHeight="1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1"/>
      <c r="BB312" s="1"/>
      <c r="BC312" s="53"/>
    </row>
    <row r="313" spans="1:55" ht="15.75" customHeight="1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1"/>
      <c r="BB313" s="1"/>
      <c r="BC313" s="53"/>
    </row>
    <row r="314" spans="1:55" ht="15.75" customHeight="1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1"/>
      <c r="BB314" s="1"/>
      <c r="BC314" s="53"/>
    </row>
    <row r="315" spans="1:55" ht="15.75" customHeight="1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1"/>
      <c r="BB315" s="1"/>
      <c r="BC315" s="53"/>
    </row>
    <row r="316" spans="1:55" ht="15.75" customHeight="1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1"/>
      <c r="BB316" s="1"/>
      <c r="BC316" s="53"/>
    </row>
    <row r="317" spans="1:55" ht="15.75" customHeight="1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1"/>
      <c r="BB317" s="1"/>
      <c r="BC317" s="53"/>
    </row>
    <row r="318" spans="1:55" ht="15.75" customHeight="1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1"/>
      <c r="BB318" s="1"/>
      <c r="BC318" s="53"/>
    </row>
    <row r="319" spans="1:55" ht="15.75" customHeight="1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1"/>
      <c r="BB319" s="1"/>
      <c r="BC319" s="53"/>
    </row>
    <row r="320" spans="1:55" ht="15.75" customHeight="1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1"/>
      <c r="BB320" s="1"/>
      <c r="BC320" s="53"/>
    </row>
    <row r="321" spans="1:55" ht="15.75" customHeight="1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1"/>
      <c r="BB321" s="1"/>
      <c r="BC321" s="53"/>
    </row>
    <row r="322" spans="1:55" ht="15.75" customHeight="1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1"/>
      <c r="BB322" s="1"/>
      <c r="BC322" s="53"/>
    </row>
    <row r="323" spans="1:55" ht="15.75" customHeight="1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1"/>
      <c r="BB323" s="1"/>
      <c r="BC323" s="53"/>
    </row>
    <row r="324" spans="1:55" ht="15.75" customHeight="1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1"/>
      <c r="BB324" s="1"/>
      <c r="BC324" s="53"/>
    </row>
    <row r="325" spans="1:55" ht="15.75" customHeight="1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1"/>
      <c r="BB325" s="1"/>
      <c r="BC325" s="53"/>
    </row>
    <row r="326" spans="1:55" ht="15.75" customHeight="1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1"/>
      <c r="BB326" s="1"/>
      <c r="BC326" s="53"/>
    </row>
    <row r="327" spans="1:55" ht="15.75" customHeight="1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1"/>
      <c r="BB327" s="1"/>
      <c r="BC327" s="53"/>
    </row>
    <row r="328" spans="1:55" ht="15.75" customHeight="1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1"/>
      <c r="BB328" s="1"/>
      <c r="BC328" s="53"/>
    </row>
    <row r="329" spans="1:55" ht="15.75" customHeight="1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1"/>
      <c r="BB329" s="1"/>
      <c r="BC329" s="53"/>
    </row>
    <row r="330" spans="1:55" ht="15.75" customHeight="1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1"/>
      <c r="BB330" s="1"/>
      <c r="BC330" s="53"/>
    </row>
    <row r="331" spans="1:55" ht="15.75" customHeight="1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1"/>
      <c r="BB331" s="1"/>
      <c r="BC331" s="53"/>
    </row>
    <row r="332" spans="1:55" ht="15.75" customHeight="1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1"/>
      <c r="BB332" s="1"/>
      <c r="BC332" s="53"/>
    </row>
    <row r="333" spans="1:55" ht="15.75" customHeight="1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1"/>
      <c r="BB333" s="1"/>
      <c r="BC333" s="53"/>
    </row>
    <row r="334" spans="1:55" ht="15.75" customHeight="1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1"/>
      <c r="BB334" s="1"/>
      <c r="BC334" s="53"/>
    </row>
    <row r="335" spans="1:55" ht="15.75" customHeight="1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1"/>
      <c r="BB335" s="1"/>
      <c r="BC335" s="53"/>
    </row>
    <row r="336" spans="1:55" ht="15.75" customHeight="1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1"/>
      <c r="BB336" s="1"/>
      <c r="BC336" s="53"/>
    </row>
    <row r="337" spans="1:55" ht="15.75" customHeight="1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1"/>
      <c r="BB337" s="1"/>
      <c r="BC337" s="53"/>
    </row>
    <row r="338" spans="1:55" ht="15.75" customHeight="1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1"/>
      <c r="BB338" s="1"/>
      <c r="BC338" s="53"/>
    </row>
    <row r="339" spans="1:55" ht="15.75" customHeight="1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1"/>
      <c r="BB339" s="1"/>
      <c r="BC339" s="53"/>
    </row>
    <row r="340" spans="1:55" ht="15.75" customHeight="1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1"/>
      <c r="BB340" s="1"/>
      <c r="BC340" s="53"/>
    </row>
    <row r="341" spans="1:55" ht="15.75" customHeight="1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1"/>
      <c r="BB341" s="1"/>
      <c r="BC341" s="53"/>
    </row>
    <row r="342" spans="1:55" ht="15.75" customHeight="1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1"/>
      <c r="BB342" s="1"/>
      <c r="BC342" s="53"/>
    </row>
    <row r="343" spans="1:55" ht="15.75" customHeight="1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1"/>
      <c r="BB343" s="1"/>
      <c r="BC343" s="53"/>
    </row>
    <row r="344" spans="1:55" ht="15.75" customHeight="1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1"/>
      <c r="BB344" s="1"/>
      <c r="BC344" s="53"/>
    </row>
    <row r="345" spans="1:55" ht="15.75" customHeight="1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1"/>
      <c r="BB345" s="1"/>
      <c r="BC345" s="53"/>
    </row>
    <row r="346" spans="1:55" ht="15.75" customHeight="1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1"/>
      <c r="BB346" s="1"/>
      <c r="BC346" s="53"/>
    </row>
    <row r="347" spans="1:55" ht="15.75" customHeight="1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1"/>
      <c r="BB347" s="1"/>
      <c r="BC347" s="53"/>
    </row>
    <row r="348" spans="1:55" ht="15.75" customHeight="1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1"/>
      <c r="BB348" s="1"/>
      <c r="BC348" s="53"/>
    </row>
    <row r="349" spans="1:55" ht="15.75" customHeight="1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1"/>
      <c r="BB349" s="1"/>
      <c r="BC349" s="53"/>
    </row>
    <row r="350" spans="1:55" ht="15.75" customHeight="1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1"/>
      <c r="BB350" s="1"/>
      <c r="BC350" s="53"/>
    </row>
    <row r="351" spans="1:55" ht="15.75" customHeight="1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1"/>
      <c r="BB351" s="1"/>
      <c r="BC351" s="53"/>
    </row>
    <row r="352" spans="1:55" ht="15.75" customHeight="1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1"/>
      <c r="BB352" s="1"/>
      <c r="BC352" s="53"/>
    </row>
    <row r="353" spans="1:55" ht="15.75" customHeight="1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1"/>
      <c r="BB353" s="1"/>
      <c r="BC353" s="53"/>
    </row>
    <row r="354" spans="1:55" ht="15.75" customHeight="1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1"/>
      <c r="BB354" s="1"/>
      <c r="BC354" s="53"/>
    </row>
    <row r="355" spans="1:55" ht="15.75" customHeight="1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1"/>
      <c r="BB355" s="1"/>
      <c r="BC355" s="53"/>
    </row>
    <row r="356" spans="1:55" ht="15.75" customHeight="1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1"/>
      <c r="BB356" s="1"/>
      <c r="BC356" s="53"/>
    </row>
    <row r="357" spans="1:55" ht="15.75" customHeight="1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1"/>
      <c r="BB357" s="1"/>
      <c r="BC357" s="53"/>
    </row>
    <row r="358" spans="1:55" ht="15.75" customHeight="1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1"/>
      <c r="BB358" s="1"/>
      <c r="BC358" s="53"/>
    </row>
    <row r="359" spans="1:55" ht="15.75" customHeight="1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1"/>
      <c r="BB359" s="1"/>
      <c r="BC359" s="53"/>
    </row>
    <row r="360" spans="1:55" ht="15.75" customHeight="1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1"/>
      <c r="BB360" s="1"/>
      <c r="BC360" s="53"/>
    </row>
    <row r="361" spans="1:55" ht="15.75" customHeight="1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1"/>
      <c r="BB361" s="1"/>
      <c r="BC361" s="53"/>
    </row>
    <row r="362" spans="1:55" ht="15.75" customHeight="1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1"/>
      <c r="BB362" s="1"/>
      <c r="BC362" s="53"/>
    </row>
    <row r="363" spans="1:55" ht="15.75" customHeight="1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1"/>
      <c r="BB363" s="1"/>
      <c r="BC363" s="53"/>
    </row>
    <row r="364" spans="1:55" ht="15.75" customHeight="1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1"/>
      <c r="BB364" s="1"/>
      <c r="BC364" s="53"/>
    </row>
    <row r="365" spans="1:55" ht="15.75" customHeight="1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1"/>
      <c r="BB365" s="1"/>
      <c r="BC365" s="53"/>
    </row>
    <row r="366" spans="1:55" ht="15.75" customHeight="1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1"/>
      <c r="BB366" s="1"/>
      <c r="BC366" s="53"/>
    </row>
    <row r="367" spans="1:55" ht="15.75" customHeight="1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1"/>
      <c r="BB367" s="1"/>
      <c r="BC367" s="53"/>
    </row>
    <row r="368" spans="1:55" ht="15.75" customHeight="1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1"/>
      <c r="BB368" s="1"/>
      <c r="BC368" s="53"/>
    </row>
    <row r="369" spans="1:55" ht="15.75" customHeight="1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1"/>
      <c r="BB369" s="1"/>
      <c r="BC369" s="53"/>
    </row>
    <row r="370" spans="1:55" ht="15.75" customHeight="1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1"/>
      <c r="BB370" s="1"/>
      <c r="BC370" s="53"/>
    </row>
    <row r="371" spans="1:55" ht="15.75" customHeight="1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1"/>
      <c r="BB371" s="1"/>
      <c r="BC371" s="53"/>
    </row>
    <row r="372" spans="1:55" ht="15.75" customHeight="1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1"/>
      <c r="BB372" s="1"/>
      <c r="BC372" s="53"/>
    </row>
    <row r="373" spans="1:55" ht="15.75" customHeight="1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1"/>
      <c r="BB373" s="1"/>
      <c r="BC373" s="53"/>
    </row>
    <row r="374" spans="1:55" ht="15.75" customHeight="1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1"/>
      <c r="BB374" s="1"/>
      <c r="BC374" s="53"/>
    </row>
    <row r="375" spans="1:55" ht="15.75" customHeight="1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1"/>
      <c r="BB375" s="1"/>
      <c r="BC375" s="53"/>
    </row>
    <row r="376" spans="1:55" ht="15.75" customHeight="1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1"/>
      <c r="BB376" s="1"/>
      <c r="BC376" s="53"/>
    </row>
    <row r="377" spans="1:55" ht="15.75" customHeight="1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1"/>
      <c r="BB377" s="1"/>
      <c r="BC377" s="53"/>
    </row>
    <row r="378" spans="1:55" ht="15.75" customHeight="1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1"/>
      <c r="BB378" s="1"/>
      <c r="BC378" s="53"/>
    </row>
    <row r="379" spans="1:55" ht="15.75" customHeight="1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1"/>
      <c r="BB379" s="1"/>
      <c r="BC379" s="53"/>
    </row>
    <row r="380" spans="1:55" ht="15.75" customHeight="1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1"/>
      <c r="BB380" s="1"/>
      <c r="BC380" s="53"/>
    </row>
    <row r="381" spans="1:55" ht="15.75" customHeight="1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1"/>
      <c r="BB381" s="1"/>
      <c r="BC381" s="53"/>
    </row>
    <row r="382" spans="1:55" ht="15.75" customHeight="1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1"/>
      <c r="BB382" s="1"/>
      <c r="BC382" s="53"/>
    </row>
    <row r="383" spans="1:55" ht="15.75" customHeight="1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1"/>
      <c r="BB383" s="1"/>
      <c r="BC383" s="53"/>
    </row>
    <row r="384" spans="1:55" ht="15.75" customHeight="1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1"/>
      <c r="BB384" s="1"/>
      <c r="BC384" s="53"/>
    </row>
    <row r="385" spans="1:55" ht="15.75" customHeight="1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1"/>
      <c r="BB385" s="1"/>
      <c r="BC385" s="53"/>
    </row>
    <row r="386" spans="1:55" ht="15.75" customHeight="1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1"/>
      <c r="BB386" s="1"/>
      <c r="BC386" s="53"/>
    </row>
    <row r="387" spans="1:55" ht="15.75" customHeight="1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1"/>
      <c r="BB387" s="1"/>
      <c r="BC387" s="53"/>
    </row>
    <row r="388" spans="1:55" ht="15.75" customHeight="1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1"/>
      <c r="BB388" s="1"/>
      <c r="BC388" s="53"/>
    </row>
    <row r="389" spans="1:55" ht="15.75" customHeight="1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1"/>
      <c r="BB389" s="1"/>
      <c r="BC389" s="53"/>
    </row>
    <row r="390" spans="1:55" ht="15.75" customHeight="1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1"/>
      <c r="BB390" s="1"/>
      <c r="BC390" s="53"/>
    </row>
    <row r="391" spans="1:55" ht="15.75" customHeight="1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1"/>
      <c r="BB391" s="1"/>
      <c r="BC391" s="53"/>
    </row>
    <row r="392" spans="1:55" ht="15.75" customHeight="1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1"/>
      <c r="BB392" s="1"/>
      <c r="BC392" s="53"/>
    </row>
    <row r="393" spans="1:55" ht="15.75" customHeight="1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1"/>
      <c r="BB393" s="1"/>
      <c r="BC393" s="53"/>
    </row>
    <row r="394" spans="1:55" ht="15.75" customHeight="1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1"/>
      <c r="BB394" s="1"/>
      <c r="BC394" s="53"/>
    </row>
    <row r="395" spans="1:55" ht="15.75" customHeight="1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1"/>
      <c r="BB395" s="1"/>
      <c r="BC395" s="53"/>
    </row>
    <row r="396" spans="1:55" ht="15.75" customHeight="1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1"/>
      <c r="BB396" s="1"/>
      <c r="BC396" s="53"/>
    </row>
    <row r="397" spans="1:55" ht="15.75" customHeight="1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1"/>
      <c r="BB397" s="1"/>
      <c r="BC397" s="53"/>
    </row>
    <row r="398" spans="1:55" ht="15.75" customHeight="1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1"/>
      <c r="BB398" s="1"/>
      <c r="BC398" s="53"/>
    </row>
    <row r="399" spans="1:55" ht="15.75" customHeight="1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1"/>
      <c r="BB399" s="1"/>
      <c r="BC399" s="53"/>
    </row>
    <row r="400" spans="1:55" ht="15.75" customHeight="1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1"/>
      <c r="BB400" s="1"/>
      <c r="BC400" s="53"/>
    </row>
    <row r="401" spans="1:55" ht="15.75" customHeight="1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1"/>
      <c r="BB401" s="1"/>
      <c r="BC401" s="53"/>
    </row>
    <row r="402" spans="1:55" ht="15.75" customHeight="1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1"/>
      <c r="BB402" s="1"/>
      <c r="BC402" s="53"/>
    </row>
    <row r="403" spans="1:55" ht="15.75" customHeight="1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1"/>
      <c r="BB403" s="1"/>
      <c r="BC403" s="53"/>
    </row>
    <row r="404" spans="1:55" ht="15.75" customHeight="1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1"/>
      <c r="BB404" s="1"/>
      <c r="BC404" s="53"/>
    </row>
    <row r="405" spans="1:55" ht="15.75" customHeight="1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1"/>
      <c r="BB405" s="1"/>
      <c r="BC405" s="53"/>
    </row>
    <row r="406" spans="1:55" ht="15.75" customHeight="1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1"/>
      <c r="BB406" s="1"/>
      <c r="BC406" s="53"/>
    </row>
    <row r="407" spans="1:55" ht="15.75" customHeight="1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1"/>
      <c r="BB407" s="1"/>
      <c r="BC407" s="53"/>
    </row>
    <row r="408" spans="1:55" ht="15.75" customHeight="1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1"/>
      <c r="BB408" s="1"/>
      <c r="BC408" s="53"/>
    </row>
    <row r="409" spans="1:55" ht="15.75" customHeight="1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1"/>
      <c r="BB409" s="1"/>
      <c r="BC409" s="53"/>
    </row>
    <row r="410" spans="1:55" ht="15.75" customHeight="1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1"/>
      <c r="BB410" s="1"/>
      <c r="BC410" s="53"/>
    </row>
    <row r="411" spans="1:55" ht="15.75" customHeight="1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1"/>
      <c r="BB411" s="1"/>
      <c r="BC411" s="53"/>
    </row>
    <row r="412" spans="1:55" ht="15.75" customHeight="1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1"/>
      <c r="BB412" s="1"/>
      <c r="BC412" s="53"/>
    </row>
    <row r="413" spans="1:55" ht="15.75" customHeight="1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1"/>
      <c r="BB413" s="1"/>
      <c r="BC413" s="53"/>
    </row>
    <row r="414" spans="1:55" ht="15.75" customHeight="1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1"/>
      <c r="BB414" s="1"/>
      <c r="BC414" s="53"/>
    </row>
    <row r="415" spans="1:55" ht="15.75" customHeight="1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1"/>
      <c r="BB415" s="1"/>
      <c r="BC415" s="53"/>
    </row>
    <row r="416" spans="1:55" ht="15.75" customHeight="1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1"/>
      <c r="BB416" s="1"/>
      <c r="BC416" s="53"/>
    </row>
    <row r="417" spans="1:55" ht="15.75" customHeight="1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1"/>
      <c r="BB417" s="1"/>
      <c r="BC417" s="53"/>
    </row>
    <row r="418" spans="1:55" ht="15.75" customHeight="1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1"/>
      <c r="BB418" s="1"/>
      <c r="BC418" s="53"/>
    </row>
    <row r="419" spans="1:55" ht="15.75" customHeight="1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1"/>
      <c r="BB419" s="1"/>
      <c r="BC419" s="53"/>
    </row>
    <row r="420" spans="1:55" ht="15.75" customHeight="1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1"/>
      <c r="BB420" s="1"/>
      <c r="BC420" s="53"/>
    </row>
    <row r="421" spans="1:55" ht="15.75" customHeight="1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1"/>
      <c r="BB421" s="1"/>
      <c r="BC421" s="53"/>
    </row>
    <row r="422" spans="1:55" ht="15.75" customHeight="1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1"/>
      <c r="BB422" s="1"/>
      <c r="BC422" s="53"/>
    </row>
    <row r="423" spans="1:55" ht="15.75" customHeight="1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1"/>
      <c r="BB423" s="1"/>
      <c r="BC423" s="53"/>
    </row>
    <row r="424" spans="1:55" ht="15.75" customHeight="1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1"/>
      <c r="BB424" s="1"/>
      <c r="BC424" s="53"/>
    </row>
    <row r="425" spans="1:55" ht="15.75" customHeight="1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1"/>
      <c r="BB425" s="1"/>
      <c r="BC425" s="53"/>
    </row>
    <row r="426" spans="1:55" ht="15.75" customHeight="1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1"/>
      <c r="BB426" s="1"/>
      <c r="BC426" s="53"/>
    </row>
    <row r="427" spans="1:55" ht="15.75" customHeight="1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1"/>
      <c r="BB427" s="1"/>
      <c r="BC427" s="53"/>
    </row>
    <row r="428" spans="1:55" ht="15.75" customHeight="1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1"/>
      <c r="BB428" s="1"/>
      <c r="BC428" s="53"/>
    </row>
    <row r="429" spans="1:55" ht="15.75" customHeight="1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1"/>
      <c r="BB429" s="1"/>
      <c r="BC429" s="53"/>
    </row>
    <row r="430" spans="1:55" ht="15.75" customHeight="1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1"/>
      <c r="BB430" s="1"/>
      <c r="BC430" s="53"/>
    </row>
    <row r="431" spans="1:55" ht="15.75" customHeight="1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1"/>
      <c r="BB431" s="1"/>
      <c r="BC431" s="53"/>
    </row>
    <row r="432" spans="1:55" ht="15.75" customHeight="1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1"/>
      <c r="BB432" s="1"/>
      <c r="BC432" s="53"/>
    </row>
    <row r="433" spans="1:55" ht="15.75" customHeight="1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1"/>
      <c r="BB433" s="1"/>
      <c r="BC433" s="53"/>
    </row>
    <row r="434" spans="1:55" ht="15.75" customHeight="1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1"/>
      <c r="BB434" s="1"/>
      <c r="BC434" s="53"/>
    </row>
    <row r="435" spans="1:55" ht="15.75" customHeight="1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1"/>
      <c r="BB435" s="1"/>
      <c r="BC435" s="53"/>
    </row>
    <row r="436" spans="1:55" ht="15.75" customHeight="1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1"/>
      <c r="BB436" s="1"/>
      <c r="BC436" s="53"/>
    </row>
    <row r="437" spans="1:55" ht="15.75" customHeight="1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1"/>
      <c r="BB437" s="1"/>
      <c r="BC437" s="53"/>
    </row>
    <row r="438" spans="1:55" ht="15.75" customHeight="1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1"/>
      <c r="BB438" s="1"/>
      <c r="BC438" s="53"/>
    </row>
    <row r="439" spans="1:55" ht="15.75" customHeight="1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1"/>
      <c r="BB439" s="1"/>
      <c r="BC439" s="53"/>
    </row>
    <row r="440" spans="1:55" ht="15.75" customHeight="1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1"/>
      <c r="BB440" s="1"/>
      <c r="BC440" s="53"/>
    </row>
    <row r="441" spans="1:55" ht="15.75" customHeight="1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1"/>
      <c r="BB441" s="1"/>
      <c r="BC441" s="53"/>
    </row>
    <row r="442" spans="1:55" ht="15.75" customHeight="1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1"/>
      <c r="BB442" s="1"/>
      <c r="BC442" s="53"/>
    </row>
    <row r="443" spans="1:55" ht="15.75" customHeight="1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1"/>
      <c r="BB443" s="1"/>
      <c r="BC443" s="53"/>
    </row>
    <row r="444" spans="1:55" ht="15.75" customHeight="1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1"/>
      <c r="BB444" s="1"/>
      <c r="BC444" s="53"/>
    </row>
    <row r="445" spans="1:55" ht="15.75" customHeight="1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1"/>
      <c r="BB445" s="1"/>
      <c r="BC445" s="53"/>
    </row>
    <row r="446" spans="1:55" ht="15.75" customHeight="1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1"/>
      <c r="BB446" s="1"/>
      <c r="BC446" s="53"/>
    </row>
    <row r="447" spans="1:55" ht="15.75" customHeight="1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1"/>
      <c r="BB447" s="1"/>
      <c r="BC447" s="53"/>
    </row>
    <row r="448" spans="1:55" ht="15.75" customHeight="1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1"/>
      <c r="BB448" s="1"/>
      <c r="BC448" s="53"/>
    </row>
    <row r="449" spans="1:55" ht="15.75" customHeight="1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1"/>
      <c r="BB449" s="1"/>
      <c r="BC449" s="53"/>
    </row>
    <row r="450" spans="1:55" ht="15.75" customHeight="1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1"/>
      <c r="BB450" s="1"/>
      <c r="BC450" s="53"/>
    </row>
    <row r="451" spans="1:55" ht="15.75" customHeight="1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1"/>
      <c r="BB451" s="1"/>
      <c r="BC451" s="53"/>
    </row>
    <row r="452" spans="1:55" ht="15.75" customHeight="1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1"/>
      <c r="BB452" s="1"/>
      <c r="BC452" s="53"/>
    </row>
    <row r="453" spans="1:55" ht="15.75" customHeight="1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1"/>
      <c r="BB453" s="1"/>
      <c r="BC453" s="53"/>
    </row>
    <row r="454" spans="1:55" ht="15.75" customHeight="1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1"/>
      <c r="BB454" s="1"/>
      <c r="BC454" s="53"/>
    </row>
    <row r="455" spans="1:55" ht="15.75" customHeight="1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1"/>
      <c r="BB455" s="1"/>
      <c r="BC455" s="53"/>
    </row>
    <row r="456" spans="1:55" ht="15.75" customHeight="1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1"/>
      <c r="BB456" s="1"/>
      <c r="BC456" s="53"/>
    </row>
    <row r="457" spans="1:55" ht="15.75" customHeight="1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1"/>
      <c r="BB457" s="1"/>
      <c r="BC457" s="53"/>
    </row>
    <row r="458" spans="1:55" ht="15.75" customHeight="1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1"/>
      <c r="BB458" s="1"/>
      <c r="BC458" s="53"/>
    </row>
    <row r="459" spans="1:55" ht="15.75" customHeight="1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1"/>
      <c r="BB459" s="1"/>
      <c r="BC459" s="53"/>
    </row>
    <row r="460" spans="1:55" ht="15.75" customHeight="1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1"/>
      <c r="BB460" s="1"/>
      <c r="BC460" s="53"/>
    </row>
    <row r="461" spans="1:55" ht="15.75" customHeight="1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1"/>
      <c r="BB461" s="1"/>
      <c r="BC461" s="53"/>
    </row>
    <row r="462" spans="1:55" ht="15.75" customHeight="1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1"/>
      <c r="BB462" s="1"/>
      <c r="BC462" s="53"/>
    </row>
    <row r="463" spans="1:55" ht="15.75" customHeight="1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1"/>
      <c r="BB463" s="1"/>
      <c r="BC463" s="53"/>
    </row>
    <row r="464" spans="1:55" ht="15.75" customHeight="1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1"/>
      <c r="BB464" s="1"/>
      <c r="BC464" s="53"/>
    </row>
    <row r="465" spans="1:55" ht="15.75" customHeight="1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1"/>
      <c r="BB465" s="1"/>
      <c r="BC465" s="53"/>
    </row>
    <row r="466" spans="1:55" ht="15.75" customHeight="1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1"/>
      <c r="BB466" s="1"/>
      <c r="BC466" s="53"/>
    </row>
    <row r="467" spans="1:55" ht="15.75" customHeight="1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1"/>
      <c r="BB467" s="1"/>
      <c r="BC467" s="53"/>
    </row>
    <row r="468" spans="1:55" ht="15.75" customHeight="1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1"/>
      <c r="BB468" s="1"/>
      <c r="BC468" s="53"/>
    </row>
    <row r="469" spans="1:55" ht="15.75" customHeight="1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1"/>
      <c r="BB469" s="1"/>
      <c r="BC469" s="53"/>
    </row>
    <row r="470" spans="1:55" ht="15.75" customHeight="1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1"/>
      <c r="BB470" s="1"/>
      <c r="BC470" s="53"/>
    </row>
    <row r="471" spans="1:55" ht="15.75" customHeight="1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1"/>
      <c r="BB471" s="1"/>
      <c r="BC471" s="53"/>
    </row>
    <row r="472" spans="1:55" ht="15.75" customHeight="1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1"/>
      <c r="BB472" s="1"/>
      <c r="BC472" s="53"/>
    </row>
    <row r="473" spans="1:55" ht="15.75" customHeight="1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1"/>
      <c r="BB473" s="1"/>
      <c r="BC473" s="53"/>
    </row>
    <row r="474" spans="1:55" ht="15.75" customHeight="1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1"/>
      <c r="BB474" s="1"/>
      <c r="BC474" s="53"/>
    </row>
    <row r="475" spans="1:55" ht="15.75" customHeight="1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1"/>
      <c r="BB475" s="1"/>
      <c r="BC475" s="53"/>
    </row>
    <row r="476" spans="1:55" ht="15.75" customHeight="1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1"/>
      <c r="BB476" s="1"/>
      <c r="BC476" s="53"/>
    </row>
    <row r="477" spans="1:55" ht="15.75" customHeight="1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1"/>
      <c r="BB477" s="1"/>
      <c r="BC477" s="53"/>
    </row>
    <row r="478" spans="1:55" ht="15.75" customHeight="1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1"/>
      <c r="BB478" s="1"/>
      <c r="BC478" s="53"/>
    </row>
    <row r="479" spans="1:55" ht="15.75" customHeight="1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1"/>
      <c r="BB479" s="1"/>
      <c r="BC479" s="53"/>
    </row>
    <row r="480" spans="1:55" ht="15.75" customHeight="1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1"/>
      <c r="BB480" s="1"/>
      <c r="BC480" s="53"/>
    </row>
    <row r="481" spans="1:55" ht="15.75" customHeight="1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1"/>
      <c r="BB481" s="1"/>
      <c r="BC481" s="53"/>
    </row>
    <row r="482" spans="1:55" ht="15.75" customHeight="1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1"/>
      <c r="BB482" s="1"/>
      <c r="BC482" s="53"/>
    </row>
    <row r="483" spans="1:55" ht="15.75" customHeight="1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1"/>
      <c r="BB483" s="1"/>
      <c r="BC483" s="53"/>
    </row>
    <row r="484" spans="1:55" ht="15.75" customHeight="1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1"/>
      <c r="BB484" s="1"/>
      <c r="BC484" s="53"/>
    </row>
    <row r="485" spans="1:55" ht="15.75" customHeight="1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1"/>
      <c r="BB485" s="1"/>
      <c r="BC485" s="53"/>
    </row>
    <row r="486" spans="1:55" ht="15.75" customHeight="1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1"/>
      <c r="BB486" s="1"/>
      <c r="BC486" s="53"/>
    </row>
    <row r="487" spans="1:55" ht="15.75" customHeight="1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1"/>
      <c r="BB487" s="1"/>
      <c r="BC487" s="53"/>
    </row>
    <row r="488" spans="1:55" ht="15.75" customHeight="1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1"/>
      <c r="BB488" s="1"/>
      <c r="BC488" s="53"/>
    </row>
    <row r="489" spans="1:55" ht="15.75" customHeight="1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1"/>
      <c r="BB489" s="1"/>
      <c r="BC489" s="53"/>
    </row>
    <row r="490" spans="1:55" ht="15.75" customHeight="1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1"/>
      <c r="BB490" s="1"/>
      <c r="BC490" s="53"/>
    </row>
    <row r="491" spans="1:55" ht="15.75" customHeight="1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1"/>
      <c r="BB491" s="1"/>
      <c r="BC491" s="53"/>
    </row>
    <row r="492" spans="1:55" ht="15.75" customHeight="1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1"/>
      <c r="BB492" s="1"/>
      <c r="BC492" s="53"/>
    </row>
    <row r="493" spans="1:55" ht="15.75" customHeight="1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1"/>
      <c r="BB493" s="1"/>
      <c r="BC493" s="53"/>
    </row>
    <row r="494" spans="1:55" ht="15.75" customHeight="1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1"/>
      <c r="BB494" s="1"/>
      <c r="BC494" s="53"/>
    </row>
    <row r="495" spans="1:55" ht="15.75" customHeight="1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1"/>
      <c r="BB495" s="1"/>
      <c r="BC495" s="53"/>
    </row>
    <row r="496" spans="1:55" ht="15.75" customHeight="1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1"/>
      <c r="BB496" s="1"/>
      <c r="BC496" s="53"/>
    </row>
    <row r="497" spans="1:55" ht="15.75" customHeight="1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1"/>
      <c r="BB497" s="1"/>
      <c r="BC497" s="53"/>
    </row>
    <row r="498" spans="1:55" ht="15.75" customHeight="1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1"/>
      <c r="BB498" s="1"/>
      <c r="BC498" s="53"/>
    </row>
    <row r="499" spans="1:55" ht="15.75" customHeight="1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1"/>
      <c r="BB499" s="1"/>
      <c r="BC499" s="53"/>
    </row>
    <row r="500" spans="1:55" ht="15.75" customHeight="1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1"/>
      <c r="BB500" s="1"/>
      <c r="BC500" s="53"/>
    </row>
    <row r="501" spans="1:55" ht="15.75" customHeight="1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1"/>
      <c r="BB501" s="1"/>
      <c r="BC501" s="53"/>
    </row>
    <row r="502" spans="1:55" ht="15.75" customHeight="1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1"/>
      <c r="BB502" s="1"/>
      <c r="BC502" s="53"/>
    </row>
    <row r="503" spans="1:55" ht="15.75" customHeight="1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1"/>
      <c r="BB503" s="1"/>
      <c r="BC503" s="53"/>
    </row>
    <row r="504" spans="1:55" ht="15.75" customHeight="1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1"/>
      <c r="BB504" s="1"/>
      <c r="BC504" s="53"/>
    </row>
    <row r="505" spans="1:55" ht="15.75" customHeight="1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1"/>
      <c r="BB505" s="1"/>
      <c r="BC505" s="53"/>
    </row>
    <row r="506" spans="1:55" ht="15.75" customHeight="1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1"/>
      <c r="BB506" s="1"/>
      <c r="BC506" s="53"/>
    </row>
    <row r="507" spans="1:55" ht="15.75" customHeight="1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1"/>
      <c r="BB507" s="1"/>
      <c r="BC507" s="53"/>
    </row>
    <row r="508" spans="1:55" ht="15.75" customHeight="1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1"/>
      <c r="BB508" s="1"/>
      <c r="BC508" s="53"/>
    </row>
    <row r="509" spans="1:55" ht="15.75" customHeight="1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1"/>
      <c r="BB509" s="1"/>
      <c r="BC509" s="53"/>
    </row>
    <row r="510" spans="1:55" ht="15.75" customHeight="1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1"/>
      <c r="BB510" s="1"/>
      <c r="BC510" s="53"/>
    </row>
    <row r="511" spans="1:55" ht="15.75" customHeight="1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1"/>
      <c r="BB511" s="1"/>
      <c r="BC511" s="53"/>
    </row>
    <row r="512" spans="1:55" ht="15.75" customHeight="1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1"/>
      <c r="BB512" s="1"/>
      <c r="BC512" s="53"/>
    </row>
    <row r="513" spans="1:55" ht="15.75" customHeight="1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1"/>
      <c r="BB513" s="1"/>
      <c r="BC513" s="53"/>
    </row>
    <row r="514" spans="1:55" ht="15.75" customHeight="1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1"/>
      <c r="BB514" s="1"/>
      <c r="BC514" s="53"/>
    </row>
    <row r="515" spans="1:55" ht="15.75" customHeight="1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1"/>
      <c r="BB515" s="1"/>
      <c r="BC515" s="53"/>
    </row>
    <row r="516" spans="1:55" ht="15.75" customHeight="1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1"/>
      <c r="BB516" s="1"/>
      <c r="BC516" s="53"/>
    </row>
    <row r="517" spans="1:55" ht="15.75" customHeight="1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1"/>
      <c r="BB517" s="1"/>
      <c r="BC517" s="53"/>
    </row>
    <row r="518" spans="1:55" ht="15.75" customHeight="1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1"/>
      <c r="BB518" s="1"/>
      <c r="BC518" s="53"/>
    </row>
    <row r="519" spans="1:55" ht="15.75" customHeight="1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1"/>
      <c r="BB519" s="1"/>
      <c r="BC519" s="53"/>
    </row>
    <row r="520" spans="1:55" ht="15.75" customHeight="1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1"/>
      <c r="BB520" s="1"/>
      <c r="BC520" s="53"/>
    </row>
    <row r="521" spans="1:55" ht="15.75" customHeight="1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1"/>
      <c r="BB521" s="1"/>
      <c r="BC521" s="53"/>
    </row>
    <row r="522" spans="1:55" ht="15.75" customHeight="1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1"/>
      <c r="BB522" s="1"/>
      <c r="BC522" s="53"/>
    </row>
    <row r="523" spans="1:55" ht="15.75" customHeight="1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1"/>
      <c r="BB523" s="1"/>
      <c r="BC523" s="53"/>
    </row>
    <row r="524" spans="1:55" ht="15.75" customHeight="1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1"/>
      <c r="BB524" s="1"/>
      <c r="BC524" s="53"/>
    </row>
    <row r="525" spans="1:55" ht="15.75" customHeight="1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1"/>
      <c r="BB525" s="1"/>
      <c r="BC525" s="53"/>
    </row>
    <row r="526" spans="1:55" ht="15.75" customHeight="1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1"/>
      <c r="BB526" s="1"/>
      <c r="BC526" s="53"/>
    </row>
    <row r="527" spans="1:55" ht="15.75" customHeight="1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1"/>
      <c r="BB527" s="1"/>
      <c r="BC527" s="53"/>
    </row>
    <row r="528" spans="1:55" ht="15.75" customHeight="1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1"/>
      <c r="BB528" s="1"/>
      <c r="BC528" s="53"/>
    </row>
    <row r="529" spans="1:55" ht="15.75" customHeight="1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1"/>
      <c r="BB529" s="1"/>
      <c r="BC529" s="53"/>
    </row>
    <row r="530" spans="1:55" ht="15.75" customHeight="1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1"/>
      <c r="BB530" s="1"/>
      <c r="BC530" s="53"/>
    </row>
    <row r="531" spans="1:55" ht="15.75" customHeight="1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1"/>
      <c r="BB531" s="1"/>
      <c r="BC531" s="53"/>
    </row>
    <row r="532" spans="1:55" ht="15.75" customHeight="1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1"/>
      <c r="BB532" s="1"/>
      <c r="BC532" s="53"/>
    </row>
    <row r="533" spans="1:55" ht="15.75" customHeight="1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1"/>
      <c r="BB533" s="1"/>
      <c r="BC533" s="53"/>
    </row>
    <row r="534" spans="1:55" ht="15.75" customHeight="1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1"/>
      <c r="BB534" s="1"/>
      <c r="BC534" s="53"/>
    </row>
    <row r="535" spans="1:55" ht="15.75" customHeight="1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1"/>
      <c r="BB535" s="1"/>
      <c r="BC535" s="53"/>
    </row>
    <row r="536" spans="1:55" ht="15.75" customHeight="1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1"/>
      <c r="BB536" s="1"/>
      <c r="BC536" s="53"/>
    </row>
    <row r="537" spans="1:55" ht="15.75" customHeight="1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1"/>
      <c r="BB537" s="1"/>
      <c r="BC537" s="53"/>
    </row>
    <row r="538" spans="1:55" ht="15.75" customHeight="1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1"/>
      <c r="BB538" s="1"/>
      <c r="BC538" s="53"/>
    </row>
    <row r="539" spans="1:55" ht="15.75" customHeight="1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1"/>
      <c r="BB539" s="1"/>
      <c r="BC539" s="53"/>
    </row>
    <row r="540" spans="1:55" ht="15.75" customHeight="1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1"/>
      <c r="BB540" s="1"/>
      <c r="BC540" s="53"/>
    </row>
    <row r="541" spans="1:55" ht="15.75" customHeight="1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1"/>
      <c r="BB541" s="1"/>
      <c r="BC541" s="53"/>
    </row>
    <row r="542" spans="1:55" ht="15.75" customHeight="1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1"/>
      <c r="BB542" s="1"/>
      <c r="BC542" s="53"/>
    </row>
    <row r="543" spans="1:55" ht="15.75" customHeight="1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1"/>
      <c r="BB543" s="1"/>
      <c r="BC543" s="53"/>
    </row>
    <row r="544" spans="1:55" ht="15.75" customHeight="1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1"/>
      <c r="BB544" s="1"/>
      <c r="BC544" s="53"/>
    </row>
    <row r="545" spans="1:55" ht="15.75" customHeight="1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1"/>
      <c r="BB545" s="1"/>
      <c r="BC545" s="53"/>
    </row>
    <row r="546" spans="1:55" ht="15.75" customHeight="1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1"/>
      <c r="BB546" s="1"/>
      <c r="BC546" s="53"/>
    </row>
    <row r="547" spans="1:55" ht="15.75" customHeight="1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1"/>
      <c r="BB547" s="1"/>
      <c r="BC547" s="53"/>
    </row>
    <row r="548" spans="1:55" ht="15.75" customHeight="1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1"/>
      <c r="BB548" s="1"/>
      <c r="BC548" s="53"/>
    </row>
    <row r="549" spans="1:55" ht="15.75" customHeight="1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1"/>
      <c r="BB549" s="1"/>
      <c r="BC549" s="53"/>
    </row>
    <row r="550" spans="1:55" ht="15.75" customHeight="1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1"/>
      <c r="BB550" s="1"/>
      <c r="BC550" s="53"/>
    </row>
    <row r="551" spans="1:55" ht="15.75" customHeight="1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1"/>
      <c r="BB551" s="1"/>
      <c r="BC551" s="53"/>
    </row>
    <row r="552" spans="1:55" ht="15.75" customHeight="1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1"/>
      <c r="BB552" s="1"/>
      <c r="BC552" s="53"/>
    </row>
    <row r="553" spans="1:55" ht="15.75" customHeight="1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1"/>
      <c r="BB553" s="1"/>
      <c r="BC553" s="53"/>
    </row>
    <row r="554" spans="1:55" ht="15.75" customHeight="1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1"/>
      <c r="BB554" s="1"/>
      <c r="BC554" s="53"/>
    </row>
    <row r="555" spans="1:55" ht="15.75" customHeight="1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1"/>
      <c r="BB555" s="1"/>
      <c r="BC555" s="53"/>
    </row>
    <row r="556" spans="1:55" ht="15.75" customHeight="1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1"/>
      <c r="BB556" s="1"/>
      <c r="BC556" s="53"/>
    </row>
    <row r="557" spans="1:55" ht="15.75" customHeight="1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1"/>
      <c r="BB557" s="1"/>
      <c r="BC557" s="53"/>
    </row>
    <row r="558" spans="1:55" ht="15.75" customHeight="1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1"/>
      <c r="BB558" s="1"/>
      <c r="BC558" s="53"/>
    </row>
    <row r="559" spans="1:55" ht="15.75" customHeight="1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1"/>
      <c r="BB559" s="1"/>
      <c r="BC559" s="53"/>
    </row>
    <row r="560" spans="1:55" ht="15.75" customHeight="1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1"/>
      <c r="BB560" s="1"/>
      <c r="BC560" s="53"/>
    </row>
    <row r="561" spans="1:55" ht="15.75" customHeight="1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1"/>
      <c r="BB561" s="1"/>
      <c r="BC561" s="53"/>
    </row>
    <row r="562" spans="1:55" ht="15.75" customHeight="1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1"/>
      <c r="BB562" s="1"/>
      <c r="BC562" s="53"/>
    </row>
    <row r="563" spans="1:55" ht="15.75" customHeight="1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1"/>
      <c r="BB563" s="1"/>
      <c r="BC563" s="53"/>
    </row>
    <row r="564" spans="1:55" ht="15.75" customHeight="1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1"/>
      <c r="BB564" s="1"/>
      <c r="BC564" s="53"/>
    </row>
    <row r="565" spans="1:55" ht="15.75" customHeight="1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1"/>
      <c r="BB565" s="1"/>
      <c r="BC565" s="53"/>
    </row>
    <row r="566" spans="1:55" ht="15.75" customHeight="1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1"/>
      <c r="BB566" s="1"/>
      <c r="BC566" s="53"/>
    </row>
    <row r="567" spans="1:55" ht="15.75" customHeight="1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1"/>
      <c r="BB567" s="1"/>
      <c r="BC567" s="53"/>
    </row>
    <row r="568" spans="1:55" ht="15.75" customHeight="1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1"/>
      <c r="BB568" s="1"/>
      <c r="BC568" s="53"/>
    </row>
    <row r="569" spans="1:55" ht="15.75" customHeight="1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1"/>
      <c r="BB569" s="1"/>
      <c r="BC569" s="53"/>
    </row>
    <row r="570" spans="1:55" ht="15.75" customHeight="1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1"/>
      <c r="BB570" s="1"/>
      <c r="BC570" s="53"/>
    </row>
    <row r="571" spans="1:55" ht="15.75" customHeight="1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1"/>
      <c r="BB571" s="1"/>
      <c r="BC571" s="53"/>
    </row>
    <row r="572" spans="1:55" ht="15.75" customHeight="1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1"/>
      <c r="BB572" s="1"/>
      <c r="BC572" s="53"/>
    </row>
    <row r="573" spans="1:55" ht="15.75" customHeight="1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1"/>
      <c r="BB573" s="1"/>
      <c r="BC573" s="53"/>
    </row>
    <row r="574" spans="1:55" ht="15.75" customHeight="1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1"/>
      <c r="BB574" s="1"/>
      <c r="BC574" s="53"/>
    </row>
    <row r="575" spans="1:55" ht="15.75" customHeight="1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1"/>
      <c r="BB575" s="1"/>
      <c r="BC575" s="53"/>
    </row>
    <row r="576" spans="1:55" ht="15.75" customHeight="1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1"/>
      <c r="BB576" s="1"/>
      <c r="BC576" s="53"/>
    </row>
    <row r="577" spans="1:55" ht="15.75" customHeight="1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1"/>
      <c r="BB577" s="1"/>
      <c r="BC577" s="53"/>
    </row>
    <row r="578" spans="1:55" ht="15.75" customHeight="1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1"/>
      <c r="BB578" s="1"/>
      <c r="BC578" s="53"/>
    </row>
    <row r="579" spans="1:55" ht="15.75" customHeight="1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1"/>
      <c r="BB579" s="1"/>
      <c r="BC579" s="53"/>
    </row>
    <row r="580" spans="1:55" ht="15.75" customHeight="1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1"/>
      <c r="BB580" s="1"/>
      <c r="BC580" s="53"/>
    </row>
    <row r="581" spans="1:55" ht="15.75" customHeight="1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1"/>
      <c r="BB581" s="1"/>
      <c r="BC581" s="53"/>
    </row>
    <row r="582" spans="1:55" ht="15.75" customHeight="1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1"/>
      <c r="BB582" s="1"/>
      <c r="BC582" s="53"/>
    </row>
    <row r="583" spans="1:55" ht="15.75" customHeight="1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1"/>
      <c r="BB583" s="1"/>
      <c r="BC583" s="53"/>
    </row>
    <row r="584" spans="1:55" ht="15.75" customHeight="1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1"/>
      <c r="BB584" s="1"/>
      <c r="BC584" s="53"/>
    </row>
    <row r="585" spans="1:55" ht="15.75" customHeight="1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1"/>
      <c r="BB585" s="1"/>
      <c r="BC585" s="53"/>
    </row>
    <row r="586" spans="1:55" ht="15.75" customHeight="1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1"/>
      <c r="BB586" s="1"/>
      <c r="BC586" s="53"/>
    </row>
    <row r="587" spans="1:55" ht="15.75" customHeight="1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1"/>
      <c r="BB587" s="1"/>
      <c r="BC587" s="53"/>
    </row>
    <row r="588" spans="1:55" ht="15.75" customHeight="1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1"/>
      <c r="BB588" s="1"/>
      <c r="BC588" s="53"/>
    </row>
    <row r="589" spans="1:55" ht="15.75" customHeight="1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1"/>
      <c r="BB589" s="1"/>
      <c r="BC589" s="53"/>
    </row>
    <row r="590" spans="1:55" ht="15.75" customHeight="1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1"/>
      <c r="BB590" s="1"/>
      <c r="BC590" s="53"/>
    </row>
    <row r="591" spans="1:55" ht="15.75" customHeight="1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1"/>
      <c r="BB591" s="1"/>
      <c r="BC591" s="53"/>
    </row>
    <row r="592" spans="1:55" ht="15.75" customHeight="1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1"/>
      <c r="BB592" s="1"/>
      <c r="BC592" s="53"/>
    </row>
    <row r="593" spans="1:55" ht="15.75" customHeight="1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1"/>
      <c r="BB593" s="1"/>
      <c r="BC593" s="53"/>
    </row>
    <row r="594" spans="1:55" ht="15.75" customHeight="1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1"/>
      <c r="BB594" s="1"/>
      <c r="BC594" s="53"/>
    </row>
    <row r="595" spans="1:55" ht="15.75" customHeight="1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1"/>
      <c r="BB595" s="1"/>
      <c r="BC595" s="53"/>
    </row>
    <row r="596" spans="1:55" ht="15.75" customHeight="1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1"/>
      <c r="BB596" s="1"/>
      <c r="BC596" s="53"/>
    </row>
    <row r="597" spans="1:55" ht="15.75" customHeight="1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1"/>
      <c r="BB597" s="1"/>
      <c r="BC597" s="53"/>
    </row>
    <row r="598" spans="1:55" ht="15.75" customHeight="1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1"/>
      <c r="BB598" s="1"/>
      <c r="BC598" s="53"/>
    </row>
    <row r="599" spans="1:55" ht="15.75" customHeight="1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1"/>
      <c r="BB599" s="1"/>
      <c r="BC599" s="53"/>
    </row>
    <row r="600" spans="1:55" ht="15.75" customHeight="1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1"/>
      <c r="BB600" s="1"/>
      <c r="BC600" s="53"/>
    </row>
    <row r="601" spans="1:55" ht="15.75" customHeight="1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1"/>
      <c r="BB601" s="1"/>
      <c r="BC601" s="53"/>
    </row>
    <row r="602" spans="1:55" ht="15.75" customHeight="1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1"/>
      <c r="BB602" s="1"/>
      <c r="BC602" s="53"/>
    </row>
    <row r="603" spans="1:55" ht="15.75" customHeight="1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1"/>
      <c r="BB603" s="1"/>
      <c r="BC603" s="53"/>
    </row>
    <row r="604" spans="1:55" ht="15.75" customHeight="1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1"/>
      <c r="BB604" s="1"/>
      <c r="BC604" s="53"/>
    </row>
    <row r="605" spans="1:55" ht="15.75" customHeight="1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1"/>
      <c r="BB605" s="1"/>
      <c r="BC605" s="53"/>
    </row>
    <row r="606" spans="1:55" ht="15.75" customHeight="1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1"/>
      <c r="BB606" s="1"/>
      <c r="BC606" s="53"/>
    </row>
    <row r="607" spans="1:55" ht="15.75" customHeight="1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1"/>
      <c r="BB607" s="1"/>
      <c r="BC607" s="53"/>
    </row>
    <row r="608" spans="1:55" ht="15.75" customHeight="1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1"/>
      <c r="BB608" s="1"/>
      <c r="BC608" s="53"/>
    </row>
    <row r="609" spans="1:55" ht="15.75" customHeight="1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1"/>
      <c r="BB609" s="1"/>
      <c r="BC609" s="53"/>
    </row>
    <row r="610" spans="1:55" ht="15.75" customHeight="1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1"/>
      <c r="BB610" s="1"/>
      <c r="BC610" s="53"/>
    </row>
    <row r="611" spans="1:55" ht="15.75" customHeight="1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1"/>
      <c r="BB611" s="1"/>
      <c r="BC611" s="53"/>
    </row>
    <row r="612" spans="1:55" ht="15.75" customHeight="1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1"/>
      <c r="BB612" s="1"/>
      <c r="BC612" s="53"/>
    </row>
    <row r="613" spans="1:55" ht="15.75" customHeight="1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1"/>
      <c r="BB613" s="1"/>
      <c r="BC613" s="53"/>
    </row>
    <row r="614" spans="1:55" ht="15.75" customHeight="1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1"/>
      <c r="BB614" s="1"/>
      <c r="BC614" s="53"/>
    </row>
    <row r="615" spans="1:55" ht="15.75" customHeight="1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1"/>
      <c r="BB615" s="1"/>
      <c r="BC615" s="53"/>
    </row>
    <row r="616" spans="1:55" ht="15.75" customHeight="1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1"/>
      <c r="BB616" s="1"/>
      <c r="BC616" s="53"/>
    </row>
    <row r="617" spans="1:55" ht="15.75" customHeight="1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1"/>
      <c r="BB617" s="1"/>
      <c r="BC617" s="53"/>
    </row>
    <row r="618" spans="1:55" ht="15.75" customHeight="1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1"/>
      <c r="BB618" s="1"/>
      <c r="BC618" s="53"/>
    </row>
    <row r="619" spans="1:55" ht="15.75" customHeight="1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1"/>
      <c r="BB619" s="1"/>
      <c r="BC619" s="53"/>
    </row>
    <row r="620" spans="1:55" ht="15.75" customHeight="1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1"/>
      <c r="BB620" s="1"/>
      <c r="BC620" s="53"/>
    </row>
    <row r="621" spans="1:55" ht="15.75" customHeight="1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1"/>
      <c r="BB621" s="1"/>
      <c r="BC621" s="53"/>
    </row>
    <row r="622" spans="1:55" ht="15.75" customHeight="1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1"/>
      <c r="BB622" s="1"/>
      <c r="BC622" s="53"/>
    </row>
    <row r="623" spans="1:55" ht="15.75" customHeight="1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1"/>
      <c r="BB623" s="1"/>
      <c r="BC623" s="53"/>
    </row>
    <row r="624" spans="1:55" ht="15.75" customHeight="1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1"/>
      <c r="BB624" s="1"/>
      <c r="BC624" s="53"/>
    </row>
    <row r="625" spans="1:55" ht="15.75" customHeight="1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1"/>
      <c r="BB625" s="1"/>
      <c r="BC625" s="53"/>
    </row>
    <row r="626" spans="1:55" ht="15.75" customHeight="1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1"/>
      <c r="BB626" s="1"/>
      <c r="BC626" s="53"/>
    </row>
    <row r="627" spans="1:55" ht="15.75" customHeight="1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1"/>
      <c r="BB627" s="1"/>
      <c r="BC627" s="53"/>
    </row>
    <row r="628" spans="1:55" ht="15.75" customHeight="1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1"/>
      <c r="BB628" s="1"/>
      <c r="BC628" s="53"/>
    </row>
    <row r="629" spans="1:55" ht="15.75" customHeight="1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1"/>
      <c r="BB629" s="1"/>
      <c r="BC629" s="53"/>
    </row>
    <row r="630" spans="1:55" ht="15.75" customHeight="1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1"/>
      <c r="BB630" s="1"/>
      <c r="BC630" s="53"/>
    </row>
    <row r="631" spans="1:55" ht="15.75" customHeight="1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1"/>
      <c r="BB631" s="1"/>
      <c r="BC631" s="53"/>
    </row>
    <row r="632" spans="1:55" ht="15.75" customHeight="1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1"/>
      <c r="BB632" s="1"/>
      <c r="BC632" s="53"/>
    </row>
    <row r="633" spans="1:55" ht="15.75" customHeight="1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1"/>
      <c r="BB633" s="1"/>
      <c r="BC633" s="53"/>
    </row>
    <row r="634" spans="1:55" ht="15.75" customHeight="1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1"/>
      <c r="BB634" s="1"/>
      <c r="BC634" s="53"/>
    </row>
    <row r="635" spans="1:55" ht="15.75" customHeight="1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1"/>
      <c r="BB635" s="1"/>
      <c r="BC635" s="53"/>
    </row>
    <row r="636" spans="1:55" ht="15.75" customHeight="1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1"/>
      <c r="BB636" s="1"/>
      <c r="BC636" s="53"/>
    </row>
    <row r="637" spans="1:55" ht="15.75" customHeight="1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1"/>
      <c r="BB637" s="1"/>
      <c r="BC637" s="53"/>
    </row>
    <row r="638" spans="1:55" ht="15.75" customHeight="1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1"/>
      <c r="BB638" s="1"/>
      <c r="BC638" s="53"/>
    </row>
    <row r="639" spans="1:55" ht="15.75" customHeight="1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1"/>
      <c r="BB639" s="1"/>
      <c r="BC639" s="53"/>
    </row>
    <row r="640" spans="1:55" ht="15.75" customHeight="1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1"/>
      <c r="BB640" s="1"/>
      <c r="BC640" s="53"/>
    </row>
    <row r="641" spans="1:55" ht="15.75" customHeight="1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1"/>
      <c r="BB641" s="1"/>
      <c r="BC641" s="53"/>
    </row>
    <row r="642" spans="1:55" ht="15.75" customHeight="1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1"/>
      <c r="BB642" s="1"/>
      <c r="BC642" s="53"/>
    </row>
    <row r="643" spans="1:55" ht="15.75" customHeight="1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1"/>
      <c r="BB643" s="1"/>
      <c r="BC643" s="53"/>
    </row>
    <row r="644" spans="1:55" ht="15.75" customHeight="1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1"/>
      <c r="BB644" s="1"/>
      <c r="BC644" s="53"/>
    </row>
    <row r="645" spans="1:55" ht="15.75" customHeight="1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1"/>
      <c r="BB645" s="1"/>
      <c r="BC645" s="53"/>
    </row>
    <row r="646" spans="1:55" ht="15.75" customHeight="1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1"/>
      <c r="BB646" s="1"/>
      <c r="BC646" s="53"/>
    </row>
    <row r="647" spans="1:55" ht="15.75" customHeight="1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1"/>
      <c r="BB647" s="1"/>
      <c r="BC647" s="53"/>
    </row>
    <row r="648" spans="1:55" ht="15.75" customHeight="1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1"/>
      <c r="BB648" s="1"/>
      <c r="BC648" s="53"/>
    </row>
    <row r="649" spans="1:55" ht="15.75" customHeight="1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1"/>
      <c r="BB649" s="1"/>
      <c r="BC649" s="53"/>
    </row>
    <row r="650" spans="1:55" ht="15.75" customHeight="1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1"/>
      <c r="BB650" s="1"/>
      <c r="BC650" s="53"/>
    </row>
    <row r="651" spans="1:55" ht="15.75" customHeight="1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1"/>
      <c r="BB651" s="1"/>
      <c r="BC651" s="53"/>
    </row>
    <row r="652" spans="1:55" ht="15.75" customHeight="1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1"/>
      <c r="BB652" s="1"/>
      <c r="BC652" s="53"/>
    </row>
    <row r="653" spans="1:55" ht="15.75" customHeight="1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1"/>
      <c r="BB653" s="1"/>
      <c r="BC653" s="53"/>
    </row>
    <row r="654" spans="1:55" ht="15.75" customHeight="1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1"/>
      <c r="BB654" s="1"/>
      <c r="BC654" s="53"/>
    </row>
    <row r="655" spans="1:55" ht="15.75" customHeight="1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1"/>
      <c r="BB655" s="1"/>
      <c r="BC655" s="53"/>
    </row>
    <row r="656" spans="1:55" ht="15.75" customHeight="1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1"/>
      <c r="BB656" s="1"/>
      <c r="BC656" s="53"/>
    </row>
    <row r="657" spans="1:55" ht="15.75" customHeight="1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1"/>
      <c r="BB657" s="1"/>
      <c r="BC657" s="53"/>
    </row>
    <row r="658" spans="1:55" ht="15.75" customHeight="1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1"/>
      <c r="BB658" s="1"/>
      <c r="BC658" s="53"/>
    </row>
    <row r="659" spans="1:55" ht="15.75" customHeight="1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1"/>
      <c r="BB659" s="1"/>
      <c r="BC659" s="53"/>
    </row>
    <row r="660" spans="1:55" ht="15.75" customHeight="1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1"/>
      <c r="BB660" s="1"/>
      <c r="BC660" s="53"/>
    </row>
    <row r="661" spans="1:55" ht="15.75" customHeight="1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1"/>
      <c r="BB661" s="1"/>
      <c r="BC661" s="53"/>
    </row>
    <row r="662" spans="1:55" ht="15.75" customHeight="1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1"/>
      <c r="BB662" s="1"/>
      <c r="BC662" s="53"/>
    </row>
    <row r="663" spans="1:55" ht="15.75" customHeight="1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1"/>
      <c r="BB663" s="1"/>
      <c r="BC663" s="53"/>
    </row>
    <row r="664" spans="1:55" ht="15.75" customHeight="1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1"/>
      <c r="BB664" s="1"/>
      <c r="BC664" s="53"/>
    </row>
    <row r="665" spans="1:55" ht="15.75" customHeight="1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1"/>
      <c r="BB665" s="1"/>
      <c r="BC665" s="53"/>
    </row>
    <row r="666" spans="1:55" ht="15.75" customHeight="1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1"/>
      <c r="BB666" s="1"/>
      <c r="BC666" s="53"/>
    </row>
    <row r="667" spans="1:55" ht="15.75" customHeight="1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1"/>
      <c r="BB667" s="1"/>
      <c r="BC667" s="53"/>
    </row>
    <row r="668" spans="1:55" ht="15.75" customHeight="1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1"/>
      <c r="BB668" s="1"/>
      <c r="BC668" s="53"/>
    </row>
    <row r="669" spans="1:55" ht="15.75" customHeight="1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1"/>
      <c r="BB669" s="1"/>
      <c r="BC669" s="53"/>
    </row>
    <row r="670" spans="1:55" ht="15.75" customHeight="1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1"/>
      <c r="BB670" s="1"/>
      <c r="BC670" s="53"/>
    </row>
    <row r="671" spans="1:55" ht="15.75" customHeight="1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1"/>
      <c r="BB671" s="1"/>
      <c r="BC671" s="53"/>
    </row>
    <row r="672" spans="1:55" ht="15.75" customHeight="1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1"/>
      <c r="BB672" s="1"/>
      <c r="BC672" s="53"/>
    </row>
    <row r="673" spans="1:55" ht="15.75" customHeight="1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1"/>
      <c r="BB673" s="1"/>
      <c r="BC673" s="53"/>
    </row>
    <row r="674" spans="1:55" ht="15.75" customHeight="1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1"/>
      <c r="BB674" s="1"/>
      <c r="BC674" s="53"/>
    </row>
    <row r="675" spans="1:55" ht="15.75" customHeight="1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1"/>
      <c r="BB675" s="1"/>
      <c r="BC675" s="53"/>
    </row>
    <row r="676" spans="1:55" ht="15.75" customHeight="1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1"/>
      <c r="BB676" s="1"/>
      <c r="BC676" s="53"/>
    </row>
    <row r="677" spans="1:55" ht="15.75" customHeight="1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1"/>
      <c r="BB677" s="1"/>
      <c r="BC677" s="53"/>
    </row>
    <row r="678" spans="1:55" ht="15.75" customHeight="1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1"/>
      <c r="BB678" s="1"/>
      <c r="BC678" s="53"/>
    </row>
    <row r="679" spans="1:55" ht="15.75" customHeight="1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1"/>
      <c r="BB679" s="1"/>
      <c r="BC679" s="53"/>
    </row>
    <row r="680" spans="1:55" ht="15.75" customHeight="1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1"/>
      <c r="BB680" s="1"/>
      <c r="BC680" s="53"/>
    </row>
    <row r="681" spans="1:55" ht="15.75" customHeight="1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1"/>
      <c r="BB681" s="1"/>
      <c r="BC681" s="53"/>
    </row>
    <row r="682" spans="1:55" ht="15.75" customHeight="1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1"/>
      <c r="BB682" s="1"/>
      <c r="BC682" s="53"/>
    </row>
    <row r="683" spans="1:55" ht="15.75" customHeight="1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1"/>
      <c r="BB683" s="1"/>
      <c r="BC683" s="53"/>
    </row>
    <row r="684" spans="1:55" ht="15.75" customHeight="1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1"/>
      <c r="BB684" s="1"/>
      <c r="BC684" s="53"/>
    </row>
    <row r="685" spans="1:55" ht="15.75" customHeight="1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1"/>
      <c r="BB685" s="1"/>
      <c r="BC685" s="53"/>
    </row>
    <row r="686" spans="1:55" ht="15.75" customHeight="1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1"/>
      <c r="BB686" s="1"/>
      <c r="BC686" s="53"/>
    </row>
    <row r="687" spans="1:55" ht="15.75" customHeight="1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1"/>
      <c r="BB687" s="1"/>
      <c r="BC687" s="53"/>
    </row>
    <row r="688" spans="1:55" ht="15.75" customHeight="1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1"/>
      <c r="BB688" s="1"/>
      <c r="BC688" s="53"/>
    </row>
    <row r="689" spans="1:55" ht="15.75" customHeight="1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1"/>
      <c r="BB689" s="1"/>
      <c r="BC689" s="53"/>
    </row>
    <row r="690" spans="1:55" ht="15.75" customHeight="1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1"/>
      <c r="BB690" s="1"/>
      <c r="BC690" s="53"/>
    </row>
    <row r="691" spans="1:55" ht="15.75" customHeight="1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1"/>
      <c r="BB691" s="1"/>
      <c r="BC691" s="53"/>
    </row>
    <row r="692" spans="1:55" ht="15.75" customHeight="1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1"/>
      <c r="BB692" s="1"/>
      <c r="BC692" s="53"/>
    </row>
    <row r="693" spans="1:55" ht="15.75" customHeight="1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1"/>
      <c r="BB693" s="1"/>
      <c r="BC693" s="53"/>
    </row>
    <row r="694" spans="1:55" ht="15.75" customHeight="1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1"/>
      <c r="BB694" s="1"/>
      <c r="BC694" s="53"/>
    </row>
    <row r="695" spans="1:55" ht="15.75" customHeight="1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1"/>
      <c r="BB695" s="1"/>
      <c r="BC695" s="53"/>
    </row>
    <row r="696" spans="1:55" ht="15.75" customHeight="1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1"/>
      <c r="BB696" s="1"/>
      <c r="BC696" s="53"/>
    </row>
    <row r="697" spans="1:55" ht="15.75" customHeight="1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1"/>
      <c r="BB697" s="1"/>
      <c r="BC697" s="53"/>
    </row>
    <row r="698" spans="1:55" ht="15.75" customHeight="1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1"/>
      <c r="BB698" s="1"/>
      <c r="BC698" s="53"/>
    </row>
    <row r="699" spans="1:55" ht="15.75" customHeight="1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1"/>
      <c r="BB699" s="1"/>
      <c r="BC699" s="53"/>
    </row>
    <row r="700" spans="1:55" ht="15.75" customHeight="1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1"/>
      <c r="BB700" s="1"/>
      <c r="BC700" s="53"/>
    </row>
    <row r="701" spans="1:55" ht="15.75" customHeight="1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1"/>
      <c r="BB701" s="1"/>
      <c r="BC701" s="53"/>
    </row>
    <row r="702" spans="1:55" ht="15.75" customHeight="1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1"/>
      <c r="BB702" s="1"/>
      <c r="BC702" s="53"/>
    </row>
    <row r="703" spans="1:55" ht="15.75" customHeight="1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1"/>
      <c r="BB703" s="1"/>
      <c r="BC703" s="53"/>
    </row>
    <row r="704" spans="1:55" ht="15.75" customHeight="1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1"/>
      <c r="BB704" s="1"/>
      <c r="BC704" s="53"/>
    </row>
    <row r="705" spans="1:55" ht="15.75" customHeight="1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1"/>
      <c r="BB705" s="1"/>
      <c r="BC705" s="53"/>
    </row>
    <row r="706" spans="1:55" ht="15.75" customHeight="1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1"/>
      <c r="BB706" s="1"/>
      <c r="BC706" s="53"/>
    </row>
    <row r="707" spans="1:55" ht="15.75" customHeight="1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1"/>
      <c r="BB707" s="1"/>
      <c r="BC707" s="53"/>
    </row>
    <row r="708" spans="1:55" ht="15.75" customHeight="1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1"/>
      <c r="BB708" s="1"/>
      <c r="BC708" s="53"/>
    </row>
    <row r="709" spans="1:55" ht="15.75" customHeight="1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1"/>
      <c r="BB709" s="1"/>
      <c r="BC709" s="53"/>
    </row>
    <row r="710" spans="1:55" ht="15.75" customHeight="1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1"/>
      <c r="BB710" s="1"/>
      <c r="BC710" s="53"/>
    </row>
    <row r="711" spans="1:55" ht="15.75" customHeight="1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1"/>
      <c r="BB711" s="1"/>
      <c r="BC711" s="53"/>
    </row>
    <row r="712" spans="1:55" ht="15.75" customHeight="1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1"/>
      <c r="BB712" s="1"/>
      <c r="BC712" s="53"/>
    </row>
    <row r="713" spans="1:55" ht="15.75" customHeight="1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1"/>
      <c r="BB713" s="1"/>
      <c r="BC713" s="53"/>
    </row>
    <row r="714" spans="1:55" ht="15.75" customHeight="1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1"/>
      <c r="BB714" s="1"/>
      <c r="BC714" s="53"/>
    </row>
    <row r="715" spans="1:55" ht="15.75" customHeight="1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1"/>
      <c r="BB715" s="1"/>
      <c r="BC715" s="53"/>
    </row>
    <row r="716" spans="1:55" ht="15.75" customHeight="1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1"/>
      <c r="BB716" s="1"/>
      <c r="BC716" s="53"/>
    </row>
    <row r="717" spans="1:55" ht="15.75" customHeight="1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1"/>
      <c r="BB717" s="1"/>
      <c r="BC717" s="53"/>
    </row>
    <row r="718" spans="1:55" ht="15.75" customHeight="1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1"/>
      <c r="BB718" s="1"/>
      <c r="BC718" s="53"/>
    </row>
    <row r="719" spans="1:55" ht="15.75" customHeight="1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1"/>
      <c r="BB719" s="1"/>
      <c r="BC719" s="53"/>
    </row>
    <row r="720" spans="1:55" ht="15.75" customHeight="1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1"/>
      <c r="BB720" s="1"/>
      <c r="BC720" s="53"/>
    </row>
    <row r="721" spans="1:55" ht="15.75" customHeight="1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1"/>
      <c r="BB721" s="1"/>
      <c r="BC721" s="53"/>
    </row>
    <row r="722" spans="1:55" ht="15.75" customHeight="1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1"/>
      <c r="BB722" s="1"/>
      <c r="BC722" s="53"/>
    </row>
    <row r="723" spans="1:55" ht="15.75" customHeight="1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1"/>
      <c r="BB723" s="1"/>
      <c r="BC723" s="53"/>
    </row>
    <row r="724" spans="1:55" ht="15.75" customHeight="1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1"/>
      <c r="BB724" s="1"/>
      <c r="BC724" s="53"/>
    </row>
    <row r="725" spans="1:55" ht="15.75" customHeight="1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1"/>
      <c r="BB725" s="1"/>
      <c r="BC725" s="53"/>
    </row>
    <row r="726" spans="1:55" ht="15.75" customHeight="1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1"/>
      <c r="BB726" s="1"/>
      <c r="BC726" s="53"/>
    </row>
    <row r="727" spans="1:55" ht="15.75" customHeight="1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1"/>
      <c r="BB727" s="1"/>
      <c r="BC727" s="53"/>
    </row>
    <row r="728" spans="1:55" ht="15.75" customHeight="1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1"/>
      <c r="BB728" s="1"/>
      <c r="BC728" s="53"/>
    </row>
    <row r="729" spans="1:55" ht="15.75" customHeight="1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1"/>
      <c r="BB729" s="1"/>
      <c r="BC729" s="53"/>
    </row>
    <row r="730" spans="1:55" ht="15.75" customHeight="1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1"/>
      <c r="BB730" s="1"/>
      <c r="BC730" s="53"/>
    </row>
    <row r="731" spans="1:55" ht="15.75" customHeight="1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1"/>
      <c r="BB731" s="1"/>
      <c r="BC731" s="53"/>
    </row>
    <row r="732" spans="1:55" ht="15.75" customHeight="1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1"/>
      <c r="BB732" s="1"/>
      <c r="BC732" s="53"/>
    </row>
    <row r="733" spans="1:55" ht="15.75" customHeight="1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1"/>
      <c r="BB733" s="1"/>
      <c r="BC733" s="53"/>
    </row>
    <row r="734" spans="1:55" ht="15.75" customHeight="1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1"/>
      <c r="BB734" s="1"/>
      <c r="BC734" s="53"/>
    </row>
    <row r="735" spans="1:55" ht="15.75" customHeight="1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1"/>
      <c r="BB735" s="1"/>
      <c r="BC735" s="53"/>
    </row>
    <row r="736" spans="1:55" ht="15.75" customHeight="1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1"/>
      <c r="BB736" s="1"/>
      <c r="BC736" s="53"/>
    </row>
    <row r="737" spans="1:55" ht="15.75" customHeight="1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1"/>
      <c r="BB737" s="1"/>
      <c r="BC737" s="53"/>
    </row>
    <row r="738" spans="1:55" ht="15.75" customHeight="1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1"/>
      <c r="BB738" s="1"/>
      <c r="BC738" s="53"/>
    </row>
    <row r="739" spans="1:55" ht="15.75" customHeight="1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1"/>
      <c r="BB739" s="1"/>
      <c r="BC739" s="53"/>
    </row>
    <row r="740" spans="1:55" ht="15.75" customHeight="1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1"/>
      <c r="BB740" s="1"/>
      <c r="BC740" s="53"/>
    </row>
    <row r="741" spans="1:55" ht="15.75" customHeight="1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1"/>
      <c r="BB741" s="1"/>
      <c r="BC741" s="53"/>
    </row>
    <row r="742" spans="1:55" ht="15.75" customHeight="1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1"/>
      <c r="BB742" s="1"/>
      <c r="BC742" s="53"/>
    </row>
    <row r="743" spans="1:55" ht="15.75" customHeight="1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1"/>
      <c r="BB743" s="1"/>
      <c r="BC743" s="53"/>
    </row>
    <row r="744" spans="1:55" ht="15.75" customHeight="1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1"/>
      <c r="BB744" s="1"/>
      <c r="BC744" s="53"/>
    </row>
    <row r="745" spans="1:55" ht="15.75" customHeight="1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1"/>
      <c r="BB745" s="1"/>
      <c r="BC745" s="53"/>
    </row>
    <row r="746" spans="1:55" ht="15.75" customHeight="1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1"/>
      <c r="BB746" s="1"/>
      <c r="BC746" s="53"/>
    </row>
    <row r="747" spans="1:55" ht="15.75" customHeight="1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1"/>
      <c r="BB747" s="1"/>
      <c r="BC747" s="53"/>
    </row>
    <row r="748" spans="1:55" ht="15.75" customHeight="1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1"/>
      <c r="BB748" s="1"/>
      <c r="BC748" s="53"/>
    </row>
    <row r="749" spans="1:55" ht="15.75" customHeight="1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1"/>
      <c r="BB749" s="1"/>
      <c r="BC749" s="53"/>
    </row>
    <row r="750" spans="1:55" ht="15.75" customHeight="1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1"/>
      <c r="BB750" s="1"/>
      <c r="BC750" s="53"/>
    </row>
    <row r="751" spans="1:55" ht="15.75" customHeight="1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1"/>
      <c r="BB751" s="1"/>
      <c r="BC751" s="53"/>
    </row>
    <row r="752" spans="1:55" ht="15.75" customHeight="1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1"/>
      <c r="BB752" s="1"/>
      <c r="BC752" s="53"/>
    </row>
    <row r="753" spans="1:55" ht="15.75" customHeight="1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1"/>
      <c r="BB753" s="1"/>
      <c r="BC753" s="53"/>
    </row>
    <row r="754" spans="1:55" ht="15.75" customHeight="1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1"/>
      <c r="BB754" s="1"/>
      <c r="BC754" s="53"/>
    </row>
    <row r="755" spans="1:55" ht="15.75" customHeight="1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1"/>
      <c r="BB755" s="1"/>
      <c r="BC755" s="53"/>
    </row>
    <row r="756" spans="1:55" ht="15.75" customHeight="1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1"/>
      <c r="BB756" s="1"/>
      <c r="BC756" s="53"/>
    </row>
    <row r="757" spans="1:55" ht="15.75" customHeight="1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1"/>
      <c r="BB757" s="1"/>
      <c r="BC757" s="53"/>
    </row>
    <row r="758" spans="1:55" ht="15.75" customHeight="1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1"/>
      <c r="BB758" s="1"/>
      <c r="BC758" s="53"/>
    </row>
    <row r="759" spans="1:55" ht="15.75" customHeight="1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1"/>
      <c r="BB759" s="1"/>
      <c r="BC759" s="53"/>
    </row>
    <row r="760" spans="1:55" ht="15.75" customHeight="1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1"/>
      <c r="BB760" s="1"/>
      <c r="BC760" s="53"/>
    </row>
    <row r="761" spans="1:55" ht="15.75" customHeight="1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1"/>
      <c r="BB761" s="1"/>
      <c r="BC761" s="53"/>
    </row>
    <row r="762" spans="1:55" ht="15.75" customHeight="1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1"/>
      <c r="BB762" s="1"/>
      <c r="BC762" s="53"/>
    </row>
    <row r="763" spans="1:55" ht="15.75" customHeight="1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1"/>
      <c r="BB763" s="1"/>
      <c r="BC763" s="53"/>
    </row>
    <row r="764" spans="1:55" ht="15.75" customHeight="1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1"/>
      <c r="BB764" s="1"/>
      <c r="BC764" s="53"/>
    </row>
    <row r="765" spans="1:55" ht="15.75" customHeight="1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1"/>
      <c r="BB765" s="1"/>
      <c r="BC765" s="53"/>
    </row>
    <row r="766" spans="1:55" ht="15.75" customHeight="1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1"/>
      <c r="BB766" s="1"/>
      <c r="BC766" s="53"/>
    </row>
    <row r="767" spans="1:55" ht="15.75" customHeight="1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1"/>
      <c r="BB767" s="1"/>
      <c r="BC767" s="53"/>
    </row>
    <row r="768" spans="1:55" ht="15.75" customHeight="1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1"/>
      <c r="BB768" s="1"/>
      <c r="BC768" s="53"/>
    </row>
    <row r="769" spans="1:55" ht="15.75" customHeight="1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1"/>
      <c r="BB769" s="1"/>
      <c r="BC769" s="53"/>
    </row>
    <row r="770" spans="1:55" ht="15.75" customHeight="1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1"/>
      <c r="BB770" s="1"/>
      <c r="BC770" s="53"/>
    </row>
    <row r="771" spans="1:55" ht="15.75" customHeight="1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1"/>
      <c r="BB771" s="1"/>
      <c r="BC771" s="53"/>
    </row>
    <row r="772" spans="1:55" ht="15.75" customHeight="1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1"/>
      <c r="BB772" s="1"/>
      <c r="BC772" s="53"/>
    </row>
    <row r="773" spans="1:55" ht="15.75" customHeight="1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1"/>
      <c r="BB773" s="1"/>
      <c r="BC773" s="53"/>
    </row>
    <row r="774" spans="1:55" ht="15.75" customHeight="1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1"/>
      <c r="BB774" s="1"/>
      <c r="BC774" s="53"/>
    </row>
    <row r="775" spans="1:55" ht="15.75" customHeight="1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1"/>
      <c r="BB775" s="1"/>
      <c r="BC775" s="53"/>
    </row>
    <row r="776" spans="1:55" ht="15.75" customHeight="1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1"/>
      <c r="BB776" s="1"/>
      <c r="BC776" s="53"/>
    </row>
    <row r="777" spans="1:55" ht="15.75" customHeight="1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1"/>
      <c r="BB777" s="1"/>
      <c r="BC777" s="53"/>
    </row>
    <row r="778" spans="1:55" ht="15.75" customHeight="1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1"/>
      <c r="BB778" s="1"/>
      <c r="BC778" s="53"/>
    </row>
    <row r="779" spans="1:55" ht="15.75" customHeight="1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1"/>
      <c r="BB779" s="1"/>
      <c r="BC779" s="53"/>
    </row>
    <row r="780" spans="1:55" ht="15.75" customHeight="1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1"/>
      <c r="BB780" s="1"/>
      <c r="BC780" s="53"/>
    </row>
    <row r="781" spans="1:55" ht="15.75" customHeight="1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1"/>
      <c r="BB781" s="1"/>
      <c r="BC781" s="53"/>
    </row>
    <row r="782" spans="1:55" ht="15.75" customHeight="1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1"/>
      <c r="BB782" s="1"/>
      <c r="BC782" s="53"/>
    </row>
    <row r="783" spans="1:55" ht="15.75" customHeight="1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1"/>
      <c r="BB783" s="1"/>
      <c r="BC783" s="53"/>
    </row>
    <row r="784" spans="1:55" ht="15.75" customHeight="1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1"/>
      <c r="BB784" s="1"/>
      <c r="BC784" s="53"/>
    </row>
    <row r="785" spans="1:55" ht="15.75" customHeight="1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1"/>
      <c r="BB785" s="1"/>
      <c r="BC785" s="53"/>
    </row>
    <row r="786" spans="1:55" ht="15.75" customHeight="1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1"/>
      <c r="BB786" s="1"/>
      <c r="BC786" s="53"/>
    </row>
    <row r="787" spans="1:55" ht="15.75" customHeight="1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1"/>
      <c r="BB787" s="1"/>
      <c r="BC787" s="53"/>
    </row>
    <row r="788" spans="1:55" ht="15.75" customHeight="1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1"/>
      <c r="BB788" s="1"/>
      <c r="BC788" s="53"/>
    </row>
    <row r="789" spans="1:55" ht="15.75" customHeight="1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1"/>
      <c r="BB789" s="1"/>
      <c r="BC789" s="53"/>
    </row>
    <row r="790" spans="1:55" ht="15.75" customHeight="1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1"/>
      <c r="BB790" s="1"/>
      <c r="BC790" s="53"/>
    </row>
    <row r="791" spans="1:55" ht="15.75" customHeight="1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1"/>
      <c r="BB791" s="1"/>
      <c r="BC791" s="53"/>
    </row>
    <row r="792" spans="1:55" ht="15.75" customHeight="1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1"/>
      <c r="BB792" s="1"/>
      <c r="BC792" s="53"/>
    </row>
    <row r="793" spans="1:55" ht="15.75" customHeight="1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1"/>
      <c r="BB793" s="1"/>
      <c r="BC793" s="53"/>
    </row>
    <row r="794" spans="1:55" ht="15.75" customHeight="1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1"/>
      <c r="BB794" s="1"/>
      <c r="BC794" s="53"/>
    </row>
    <row r="795" spans="1:55" ht="15.75" customHeight="1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1"/>
      <c r="BB795" s="1"/>
      <c r="BC795" s="53"/>
    </row>
    <row r="796" spans="1:55" ht="15.75" customHeight="1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1"/>
      <c r="BB796" s="1"/>
      <c r="BC796" s="53"/>
    </row>
    <row r="797" spans="1:55" ht="15.75" customHeight="1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1"/>
      <c r="BB797" s="1"/>
      <c r="BC797" s="53"/>
    </row>
    <row r="798" spans="1:55" ht="15.75" customHeight="1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1"/>
      <c r="BB798" s="1"/>
      <c r="BC798" s="53"/>
    </row>
    <row r="799" spans="1:55" ht="15.75" customHeight="1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1"/>
      <c r="BB799" s="1"/>
      <c r="BC799" s="53"/>
    </row>
    <row r="800" spans="1:55" ht="15.75" customHeight="1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1"/>
      <c r="BB800" s="1"/>
      <c r="BC800" s="53"/>
    </row>
    <row r="801" spans="1:55" ht="15.75" customHeight="1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1"/>
      <c r="BB801" s="1"/>
      <c r="BC801" s="53"/>
    </row>
    <row r="802" spans="1:55" ht="15.75" customHeight="1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1"/>
      <c r="BB802" s="1"/>
      <c r="BC802" s="53"/>
    </row>
    <row r="803" spans="1:55" ht="15.75" customHeight="1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1"/>
      <c r="BB803" s="1"/>
      <c r="BC803" s="53"/>
    </row>
    <row r="804" spans="1:55" ht="15.75" customHeight="1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1"/>
      <c r="BB804" s="1"/>
      <c r="BC804" s="53"/>
    </row>
    <row r="805" spans="1:55" ht="15.75" customHeight="1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1"/>
      <c r="BB805" s="1"/>
      <c r="BC805" s="53"/>
    </row>
    <row r="806" spans="1:55" ht="15.75" customHeight="1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1"/>
      <c r="BB806" s="1"/>
      <c r="BC806" s="53"/>
    </row>
    <row r="807" spans="1:55" ht="15.75" customHeight="1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1"/>
      <c r="BB807" s="1"/>
      <c r="BC807" s="53"/>
    </row>
    <row r="808" spans="1:55" ht="15.75" customHeight="1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1"/>
      <c r="BB808" s="1"/>
      <c r="BC808" s="53"/>
    </row>
    <row r="809" spans="1:55" ht="15.75" customHeight="1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1"/>
      <c r="BB809" s="1"/>
      <c r="BC809" s="53"/>
    </row>
    <row r="810" spans="1:55" ht="15.75" customHeight="1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1"/>
      <c r="BB810" s="1"/>
      <c r="BC810" s="53"/>
    </row>
    <row r="811" spans="1:55" ht="15.75" customHeight="1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1"/>
      <c r="BB811" s="1"/>
      <c r="BC811" s="53"/>
    </row>
    <row r="812" spans="1:55" ht="15.75" customHeight="1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1"/>
      <c r="BB812" s="1"/>
      <c r="BC812" s="53"/>
    </row>
    <row r="813" spans="1:55" ht="15.75" customHeight="1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1"/>
      <c r="BB813" s="1"/>
      <c r="BC813" s="53"/>
    </row>
    <row r="814" spans="1:55" ht="15.75" customHeight="1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1"/>
      <c r="BB814" s="1"/>
      <c r="BC814" s="53"/>
    </row>
    <row r="815" spans="1:55" ht="15.75" customHeight="1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1"/>
      <c r="BB815" s="1"/>
      <c r="BC815" s="53"/>
    </row>
    <row r="816" spans="1:55" ht="15.75" customHeight="1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1"/>
      <c r="BB816" s="1"/>
      <c r="BC816" s="53"/>
    </row>
    <row r="817" spans="1:55" ht="15.75" customHeight="1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1"/>
      <c r="BB817" s="1"/>
      <c r="BC817" s="53"/>
    </row>
    <row r="818" spans="1:55" ht="15.75" customHeight="1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1"/>
      <c r="BB818" s="1"/>
      <c r="BC818" s="53"/>
    </row>
    <row r="819" spans="1:55" ht="15.75" customHeight="1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1"/>
      <c r="BB819" s="1"/>
      <c r="BC819" s="53"/>
    </row>
    <row r="820" spans="1:55" ht="15.75" customHeight="1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1"/>
      <c r="BB820" s="1"/>
      <c r="BC820" s="53"/>
    </row>
    <row r="821" spans="1:55" ht="15.75" customHeight="1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1"/>
      <c r="BB821" s="1"/>
      <c r="BC821" s="53"/>
    </row>
    <row r="822" spans="1:55" ht="15.75" customHeight="1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1"/>
      <c r="BB822" s="1"/>
      <c r="BC822" s="53"/>
    </row>
    <row r="823" spans="1:55" ht="15.75" customHeight="1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1"/>
      <c r="BB823" s="1"/>
      <c r="BC823" s="53"/>
    </row>
    <row r="824" spans="1:55" ht="15.75" customHeight="1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1"/>
      <c r="BB824" s="1"/>
      <c r="BC824" s="53"/>
    </row>
    <row r="825" spans="1:55" ht="15.75" customHeight="1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1"/>
      <c r="BB825" s="1"/>
      <c r="BC825" s="53"/>
    </row>
    <row r="826" spans="1:55" ht="15.75" customHeight="1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1"/>
      <c r="BB826" s="1"/>
      <c r="BC826" s="53"/>
    </row>
    <row r="827" spans="1:55" ht="15.75" customHeight="1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1"/>
      <c r="BB827" s="1"/>
      <c r="BC827" s="53"/>
    </row>
    <row r="828" spans="1:55" ht="15.75" customHeight="1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1"/>
      <c r="BB828" s="1"/>
      <c r="BC828" s="53"/>
    </row>
    <row r="829" spans="1:55" ht="15.75" customHeight="1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1"/>
      <c r="BB829" s="1"/>
      <c r="BC829" s="53"/>
    </row>
    <row r="830" spans="1:55" ht="15.75" customHeight="1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1"/>
      <c r="BB830" s="1"/>
      <c r="BC830" s="53"/>
    </row>
    <row r="831" spans="1:55" ht="15.75" customHeight="1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1"/>
      <c r="BB831" s="1"/>
      <c r="BC831" s="53"/>
    </row>
    <row r="832" spans="1:55" ht="15.75" customHeight="1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1"/>
      <c r="BB832" s="1"/>
      <c r="BC832" s="53"/>
    </row>
    <row r="833" spans="1:55" ht="15.75" customHeight="1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1"/>
      <c r="BB833" s="1"/>
      <c r="BC833" s="53"/>
    </row>
    <row r="834" spans="1:55" ht="15.75" customHeight="1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1"/>
      <c r="BB834" s="1"/>
      <c r="BC834" s="53"/>
    </row>
    <row r="835" spans="1:55" ht="15.75" customHeight="1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1"/>
      <c r="BB835" s="1"/>
      <c r="BC835" s="53"/>
    </row>
    <row r="836" spans="1:55" ht="15.75" customHeight="1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1"/>
      <c r="BB836" s="1"/>
      <c r="BC836" s="53"/>
    </row>
    <row r="837" spans="1:55" ht="15.75" customHeight="1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1"/>
      <c r="BB837" s="1"/>
      <c r="BC837" s="53"/>
    </row>
    <row r="838" spans="1:55" ht="15.75" customHeight="1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1"/>
      <c r="BB838" s="1"/>
      <c r="BC838" s="53"/>
    </row>
    <row r="839" spans="1:55" ht="15.75" customHeight="1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1"/>
      <c r="BB839" s="1"/>
      <c r="BC839" s="53"/>
    </row>
    <row r="840" spans="1:55" ht="15.75" customHeight="1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1"/>
      <c r="BB840" s="1"/>
      <c r="BC840" s="53"/>
    </row>
    <row r="841" spans="1:55" ht="15.75" customHeight="1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1"/>
      <c r="BB841" s="1"/>
      <c r="BC841" s="53"/>
    </row>
    <row r="842" spans="1:55" ht="15.75" customHeight="1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1"/>
      <c r="BB842" s="1"/>
      <c r="BC842" s="53"/>
    </row>
    <row r="843" spans="1:55" ht="15.75" customHeight="1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1"/>
      <c r="BB843" s="1"/>
      <c r="BC843" s="53"/>
    </row>
    <row r="844" spans="1:55" ht="15.75" customHeight="1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1"/>
      <c r="BB844" s="1"/>
      <c r="BC844" s="53"/>
    </row>
    <row r="845" spans="1:55" ht="15.75" customHeight="1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1"/>
      <c r="BB845" s="1"/>
      <c r="BC845" s="53"/>
    </row>
    <row r="846" spans="1:55" ht="15.75" customHeight="1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1"/>
      <c r="BB846" s="1"/>
      <c r="BC846" s="53"/>
    </row>
    <row r="847" spans="1:55" ht="15.75" customHeight="1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1"/>
      <c r="BB847" s="1"/>
      <c r="BC847" s="53"/>
    </row>
    <row r="848" spans="1:55" ht="15.75" customHeight="1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1"/>
      <c r="BB848" s="1"/>
      <c r="BC848" s="53"/>
    </row>
    <row r="849" spans="1:55" ht="15.75" customHeight="1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1"/>
      <c r="BB849" s="1"/>
      <c r="BC849" s="53"/>
    </row>
    <row r="850" spans="1:55" ht="15.75" customHeight="1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1"/>
      <c r="BB850" s="1"/>
      <c r="BC850" s="53"/>
    </row>
    <row r="851" spans="1:55" ht="15.75" customHeight="1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1"/>
      <c r="BB851" s="1"/>
      <c r="BC851" s="53"/>
    </row>
    <row r="852" spans="1:55" ht="15.75" customHeight="1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1"/>
      <c r="BB852" s="1"/>
      <c r="BC852" s="53"/>
    </row>
    <row r="853" spans="1:55" ht="15.75" customHeight="1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1"/>
      <c r="BB853" s="1"/>
      <c r="BC853" s="53"/>
    </row>
    <row r="854" spans="1:55" ht="15.75" customHeight="1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1"/>
      <c r="BB854" s="1"/>
      <c r="BC854" s="53"/>
    </row>
    <row r="855" spans="1:55" ht="15.75" customHeight="1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1"/>
      <c r="BB855" s="1"/>
      <c r="BC855" s="53"/>
    </row>
    <row r="856" spans="1:55" ht="15.75" customHeight="1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1"/>
      <c r="BB856" s="1"/>
      <c r="BC856" s="53"/>
    </row>
    <row r="857" spans="1:55" ht="15.75" customHeight="1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1"/>
      <c r="BB857" s="1"/>
      <c r="BC857" s="53"/>
    </row>
    <row r="858" spans="1:55" ht="15.75" customHeight="1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1"/>
      <c r="BB858" s="1"/>
      <c r="BC858" s="53"/>
    </row>
    <row r="859" spans="1:55" ht="15.75" customHeight="1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1"/>
      <c r="BB859" s="1"/>
      <c r="BC859" s="53"/>
    </row>
    <row r="860" spans="1:55" ht="15.75" customHeight="1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1"/>
      <c r="BB860" s="1"/>
      <c r="BC860" s="53"/>
    </row>
    <row r="861" spans="1:55" ht="15.75" customHeight="1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1"/>
      <c r="BB861" s="1"/>
      <c r="BC861" s="53"/>
    </row>
    <row r="862" spans="1:55" ht="15.75" customHeight="1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1"/>
      <c r="BB862" s="1"/>
      <c r="BC862" s="53"/>
    </row>
    <row r="863" spans="1:55" ht="15.75" customHeight="1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1"/>
      <c r="BB863" s="1"/>
      <c r="BC863" s="53"/>
    </row>
    <row r="864" spans="1:55" ht="15.75" customHeight="1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1"/>
      <c r="BB864" s="1"/>
      <c r="BC864" s="53"/>
    </row>
    <row r="865" spans="1:55" ht="15.75" customHeight="1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1"/>
      <c r="BB865" s="1"/>
      <c r="BC865" s="53"/>
    </row>
    <row r="866" spans="1:55" ht="15.75" customHeight="1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1"/>
      <c r="BB866" s="1"/>
      <c r="BC866" s="53"/>
    </row>
    <row r="867" spans="1:55" ht="15.75" customHeight="1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1"/>
      <c r="BB867" s="1"/>
      <c r="BC867" s="53"/>
    </row>
    <row r="868" spans="1:55" ht="15.75" customHeight="1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1"/>
      <c r="BB868" s="1"/>
      <c r="BC868" s="53"/>
    </row>
    <row r="869" spans="1:55" ht="15.75" customHeight="1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1"/>
      <c r="BB869" s="1"/>
      <c r="BC869" s="53"/>
    </row>
    <row r="870" spans="1:55" ht="15.75" customHeight="1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1"/>
      <c r="BB870" s="1"/>
      <c r="BC870" s="53"/>
    </row>
    <row r="871" spans="1:55" ht="15.75" customHeight="1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1"/>
      <c r="BB871" s="1"/>
      <c r="BC871" s="53"/>
    </row>
    <row r="872" spans="1:55" ht="15.75" customHeight="1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1"/>
      <c r="BB872" s="1"/>
      <c r="BC872" s="53"/>
    </row>
    <row r="873" spans="1:55" ht="15.75" customHeight="1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1"/>
      <c r="BB873" s="1"/>
      <c r="BC873" s="53"/>
    </row>
    <row r="874" spans="1:55" ht="15.75" customHeight="1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1"/>
      <c r="BB874" s="1"/>
      <c r="BC874" s="53"/>
    </row>
    <row r="875" spans="1:55" ht="15.75" customHeight="1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1"/>
      <c r="BB875" s="1"/>
      <c r="BC875" s="53"/>
    </row>
    <row r="876" spans="1:55" ht="15.75" customHeight="1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1"/>
      <c r="BB876" s="1"/>
      <c r="BC876" s="53"/>
    </row>
    <row r="877" spans="1:55" ht="15.75" customHeight="1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1"/>
      <c r="BB877" s="1"/>
      <c r="BC877" s="53"/>
    </row>
    <row r="878" spans="1:55" ht="15.75" customHeight="1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1"/>
      <c r="BB878" s="1"/>
      <c r="BC878" s="53"/>
    </row>
    <row r="879" spans="1:55" ht="15.75" customHeight="1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1"/>
      <c r="BB879" s="1"/>
      <c r="BC879" s="53"/>
    </row>
    <row r="880" spans="1:55" ht="15.75" customHeight="1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1"/>
      <c r="BB880" s="1"/>
      <c r="BC880" s="53"/>
    </row>
    <row r="881" spans="1:55" ht="15.75" customHeight="1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1"/>
      <c r="BB881" s="1"/>
      <c r="BC881" s="53"/>
    </row>
    <row r="882" spans="1:55" ht="15.75" customHeight="1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1"/>
      <c r="BB882" s="1"/>
      <c r="BC882" s="53"/>
    </row>
    <row r="883" spans="1:55" ht="15.75" customHeight="1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1"/>
      <c r="BB883" s="1"/>
      <c r="BC883" s="53"/>
    </row>
    <row r="884" spans="1:55" ht="15.75" customHeight="1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1"/>
      <c r="BB884" s="1"/>
      <c r="BC884" s="53"/>
    </row>
    <row r="885" spans="1:55" ht="15.75" customHeight="1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1"/>
      <c r="BB885" s="1"/>
      <c r="BC885" s="53"/>
    </row>
    <row r="886" spans="1:55" ht="15.75" customHeight="1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1"/>
      <c r="BB886" s="1"/>
      <c r="BC886" s="53"/>
    </row>
    <row r="887" spans="1:55" ht="15.75" customHeight="1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1"/>
      <c r="BB887" s="1"/>
      <c r="BC887" s="53"/>
    </row>
    <row r="888" spans="1:55" ht="15.75" customHeight="1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1"/>
      <c r="BB888" s="1"/>
      <c r="BC888" s="53"/>
    </row>
    <row r="889" spans="1:55" ht="15.75" customHeight="1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1"/>
      <c r="BB889" s="1"/>
      <c r="BC889" s="53"/>
    </row>
    <row r="890" spans="1:55" ht="15.75" customHeight="1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1"/>
      <c r="BB890" s="1"/>
      <c r="BC890" s="53"/>
    </row>
    <row r="891" spans="1:55" ht="15.75" customHeight="1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1"/>
      <c r="BB891" s="1"/>
      <c r="BC891" s="53"/>
    </row>
    <row r="892" spans="1:55" ht="15.75" customHeight="1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1"/>
      <c r="BB892" s="1"/>
      <c r="BC892" s="53"/>
    </row>
    <row r="893" spans="1:55" ht="15.75" customHeight="1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1"/>
      <c r="BB893" s="1"/>
      <c r="BC893" s="53"/>
    </row>
    <row r="894" spans="1:55" ht="15.75" customHeight="1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1"/>
      <c r="BB894" s="1"/>
      <c r="BC894" s="53"/>
    </row>
    <row r="895" spans="1:55" ht="15.75" customHeight="1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1"/>
      <c r="BB895" s="1"/>
      <c r="BC895" s="53"/>
    </row>
    <row r="896" spans="1:55" ht="15.75" customHeight="1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1"/>
      <c r="BB896" s="1"/>
      <c r="BC896" s="53"/>
    </row>
    <row r="897" spans="1:55" ht="15.75" customHeight="1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1"/>
      <c r="BB897" s="1"/>
      <c r="BC897" s="53"/>
    </row>
    <row r="898" spans="1:55" ht="15.75" customHeight="1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1"/>
      <c r="BB898" s="1"/>
      <c r="BC898" s="53"/>
    </row>
    <row r="899" spans="1:55" ht="15.75" customHeight="1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1"/>
      <c r="BB899" s="1"/>
      <c r="BC899" s="53"/>
    </row>
    <row r="900" spans="1:55" ht="15.75" customHeight="1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1"/>
      <c r="BB900" s="1"/>
      <c r="BC900" s="53"/>
    </row>
    <row r="901" spans="1:55" ht="15.75" customHeight="1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1"/>
      <c r="BB901" s="1"/>
      <c r="BC901" s="53"/>
    </row>
    <row r="902" spans="1:55" ht="15.75" customHeight="1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1"/>
      <c r="BB902" s="1"/>
      <c r="BC902" s="53"/>
    </row>
    <row r="903" spans="1:55" ht="15.75" customHeight="1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1"/>
      <c r="BB903" s="1"/>
      <c r="BC903" s="53"/>
    </row>
    <row r="904" spans="1:55" ht="15.75" customHeight="1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1"/>
      <c r="BB904" s="1"/>
      <c r="BC904" s="53"/>
    </row>
    <row r="905" spans="1:55" ht="15.75" customHeight="1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1"/>
      <c r="BB905" s="1"/>
      <c r="BC905" s="53"/>
    </row>
    <row r="906" spans="1:55" ht="15.75" customHeight="1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1"/>
      <c r="BB906" s="1"/>
      <c r="BC906" s="53"/>
    </row>
    <row r="907" spans="1:55" ht="15.75" customHeight="1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1"/>
      <c r="BB907" s="1"/>
      <c r="BC907" s="53"/>
    </row>
    <row r="908" spans="1:55" ht="15.75" customHeight="1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1"/>
      <c r="BB908" s="1"/>
      <c r="BC908" s="53"/>
    </row>
    <row r="909" spans="1:55" ht="15.75" customHeight="1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1"/>
      <c r="BB909" s="1"/>
      <c r="BC909" s="53"/>
    </row>
    <row r="910" spans="1:55" ht="15.75" customHeight="1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1"/>
      <c r="BB910" s="1"/>
      <c r="BC910" s="53"/>
    </row>
    <row r="911" spans="1:55" ht="15.75" customHeight="1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1"/>
      <c r="BB911" s="1"/>
      <c r="BC911" s="53"/>
    </row>
    <row r="912" spans="1:55" ht="15.75" customHeight="1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1"/>
      <c r="BB912" s="1"/>
      <c r="BC912" s="53"/>
    </row>
    <row r="913" spans="1:55" ht="15.75" customHeight="1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1"/>
      <c r="BB913" s="1"/>
      <c r="BC913" s="53"/>
    </row>
    <row r="914" spans="1:55" ht="15.75" customHeight="1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1"/>
      <c r="BB914" s="1"/>
      <c r="BC914" s="53"/>
    </row>
    <row r="915" spans="1:55" ht="15.75" customHeight="1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1"/>
      <c r="BB915" s="1"/>
      <c r="BC915" s="53"/>
    </row>
    <row r="916" spans="1:55" ht="15.75" customHeight="1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1"/>
      <c r="BB916" s="1"/>
      <c r="BC916" s="53"/>
    </row>
    <row r="917" spans="1:55" ht="15.75" customHeight="1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1"/>
      <c r="BB917" s="1"/>
      <c r="BC917" s="53"/>
    </row>
    <row r="918" spans="1:55" ht="15.75" customHeight="1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1"/>
      <c r="BB918" s="1"/>
      <c r="BC918" s="53"/>
    </row>
    <row r="919" spans="1:55" ht="15.75" customHeight="1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1"/>
      <c r="BB919" s="1"/>
      <c r="BC919" s="53"/>
    </row>
    <row r="920" spans="1:55" ht="15.75" customHeight="1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1"/>
      <c r="BB920" s="1"/>
      <c r="BC920" s="53"/>
    </row>
    <row r="921" spans="1:55" ht="15.75" customHeight="1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1"/>
      <c r="BB921" s="1"/>
      <c r="BC921" s="53"/>
    </row>
    <row r="922" spans="1:55" ht="15.75" customHeight="1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1"/>
      <c r="BB922" s="1"/>
      <c r="BC922" s="53"/>
    </row>
    <row r="923" spans="1:55" ht="15.75" customHeight="1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1"/>
      <c r="BB923" s="1"/>
      <c r="BC923" s="53"/>
    </row>
    <row r="924" spans="1:55" ht="15.75" customHeight="1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1"/>
      <c r="BB924" s="1"/>
      <c r="BC924" s="53"/>
    </row>
    <row r="925" spans="1:55" ht="15.75" customHeight="1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1"/>
      <c r="BB925" s="1"/>
      <c r="BC925" s="53"/>
    </row>
    <row r="926" spans="1:55" ht="15.75" customHeight="1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1"/>
      <c r="BB926" s="1"/>
      <c r="BC926" s="53"/>
    </row>
    <row r="927" spans="1:55" ht="15.75" customHeight="1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1"/>
      <c r="BB927" s="1"/>
      <c r="BC927" s="53"/>
    </row>
    <row r="928" spans="1:55" ht="15.75" customHeight="1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1"/>
      <c r="BB928" s="1"/>
      <c r="BC928" s="53"/>
    </row>
    <row r="929" spans="1:55" ht="15.75" customHeight="1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1"/>
      <c r="BB929" s="1"/>
      <c r="BC929" s="53"/>
    </row>
    <row r="930" spans="1:55" ht="15.75" customHeight="1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1"/>
      <c r="BB930" s="1"/>
      <c r="BC930" s="53"/>
    </row>
    <row r="931" spans="1:55" ht="15.75" customHeight="1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1"/>
      <c r="BB931" s="1"/>
      <c r="BC931" s="53"/>
    </row>
    <row r="932" spans="1:55" ht="15.75" customHeight="1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1"/>
      <c r="BB932" s="1"/>
      <c r="BC932" s="53"/>
    </row>
    <row r="933" spans="1:55" ht="15.75" customHeight="1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1"/>
      <c r="BB933" s="1"/>
      <c r="BC933" s="53"/>
    </row>
    <row r="934" spans="1:55" ht="15.75" customHeight="1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1"/>
      <c r="BB934" s="1"/>
      <c r="BC934" s="53"/>
    </row>
    <row r="935" spans="1:55" ht="15.75" customHeight="1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1"/>
      <c r="BB935" s="1"/>
      <c r="BC935" s="53"/>
    </row>
    <row r="936" spans="1:55" ht="15.75" customHeight="1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1"/>
      <c r="BB936" s="1"/>
      <c r="BC936" s="53"/>
    </row>
    <row r="937" spans="1:55" ht="15.75" customHeight="1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1"/>
      <c r="BB937" s="1"/>
      <c r="BC937" s="53"/>
    </row>
    <row r="938" spans="1:55" ht="15.75" customHeight="1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1"/>
      <c r="BB938" s="1"/>
      <c r="BC938" s="53"/>
    </row>
    <row r="939" spans="1:55" ht="15.75" customHeight="1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1"/>
      <c r="BB939" s="1"/>
      <c r="BC939" s="53"/>
    </row>
    <row r="940" spans="1:55" ht="15.75" customHeight="1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1"/>
      <c r="BB940" s="1"/>
      <c r="BC940" s="53"/>
    </row>
    <row r="941" spans="1:55" ht="15.75" customHeight="1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1"/>
      <c r="BB941" s="1"/>
      <c r="BC941" s="53"/>
    </row>
    <row r="942" spans="1:55" ht="15.75" customHeight="1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1"/>
      <c r="BB942" s="1"/>
      <c r="BC942" s="53"/>
    </row>
    <row r="943" spans="1:55" ht="15.75" customHeight="1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1"/>
      <c r="BB943" s="1"/>
      <c r="BC943" s="53"/>
    </row>
    <row r="944" spans="1:55" ht="15.75" customHeight="1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1"/>
      <c r="BB944" s="1"/>
      <c r="BC944" s="53"/>
    </row>
    <row r="945" spans="1:55" ht="15.75" customHeight="1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53"/>
      <c r="BA945" s="1"/>
      <c r="BB945" s="1"/>
      <c r="BC945" s="53"/>
    </row>
    <row r="946" spans="1:55" ht="15.75" customHeight="1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53"/>
      <c r="BA946" s="1"/>
      <c r="BB946" s="1"/>
      <c r="BC946" s="53"/>
    </row>
    <row r="947" spans="1:55" ht="15.75" customHeight="1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53"/>
      <c r="BA947" s="1"/>
      <c r="BB947" s="1"/>
      <c r="BC947" s="53"/>
    </row>
    <row r="948" spans="1:55" ht="15.75" customHeight="1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53"/>
      <c r="BA948" s="1"/>
      <c r="BB948" s="1"/>
      <c r="BC948" s="53"/>
    </row>
    <row r="949" spans="1:55" ht="15.75" customHeight="1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53"/>
      <c r="BA949" s="1"/>
      <c r="BB949" s="1"/>
      <c r="BC949" s="53"/>
    </row>
    <row r="950" spans="1:55" ht="15.75" customHeight="1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53"/>
      <c r="BA950" s="1"/>
      <c r="BB950" s="1"/>
      <c r="BC950" s="53"/>
    </row>
    <row r="951" spans="1:55" ht="15.75" customHeight="1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53"/>
      <c r="BA951" s="1"/>
      <c r="BB951" s="1"/>
      <c r="BC951" s="53"/>
    </row>
    <row r="952" spans="1:55" ht="15.75" customHeight="1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53"/>
      <c r="BA952" s="1"/>
      <c r="BB952" s="1"/>
      <c r="BC952" s="53"/>
    </row>
    <row r="953" spans="1:55" ht="15.75" customHeight="1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53"/>
      <c r="BA953" s="1"/>
      <c r="BB953" s="1"/>
      <c r="BC953" s="53"/>
    </row>
    <row r="954" spans="1:55" ht="15.75" customHeight="1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53"/>
      <c r="BA954" s="1"/>
      <c r="BB954" s="1"/>
      <c r="BC954" s="53"/>
    </row>
    <row r="955" spans="1:55" ht="15.75" customHeight="1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53"/>
      <c r="BA955" s="1"/>
      <c r="BB955" s="1"/>
      <c r="BC955" s="53"/>
    </row>
    <row r="956" spans="1:55" ht="15.75" customHeight="1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53"/>
      <c r="BA956" s="1"/>
      <c r="BB956" s="1"/>
      <c r="BC956" s="53"/>
    </row>
    <row r="957" spans="1:55" ht="15.75" customHeight="1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53"/>
      <c r="BA957" s="1"/>
      <c r="BB957" s="1"/>
      <c r="BC957" s="53"/>
    </row>
    <row r="958" spans="1:55" ht="15.75" customHeight="1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53"/>
      <c r="BA958" s="1"/>
      <c r="BB958" s="1"/>
      <c r="BC958" s="53"/>
    </row>
    <row r="959" spans="1:55" ht="15.75" customHeight="1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53"/>
      <c r="BA959" s="1"/>
      <c r="BB959" s="1"/>
      <c r="BC959" s="53"/>
    </row>
    <row r="960" spans="1:55" ht="15.75" customHeight="1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53"/>
      <c r="BA960" s="1"/>
      <c r="BB960" s="1"/>
      <c r="BC960" s="53"/>
    </row>
    <row r="961" spans="1:55" ht="15.75" customHeight="1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53"/>
      <c r="BA961" s="1"/>
      <c r="BB961" s="1"/>
      <c r="BC961" s="53"/>
    </row>
    <row r="962" spans="1:55" ht="15.75" customHeight="1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53"/>
      <c r="BA962" s="1"/>
      <c r="BB962" s="1"/>
      <c r="BC962" s="53"/>
    </row>
    <row r="963" spans="1:55" ht="15.75" customHeight="1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53"/>
      <c r="BA963" s="1"/>
      <c r="BB963" s="1"/>
      <c r="BC963" s="53"/>
    </row>
    <row r="964" spans="1:55" ht="15.75" customHeight="1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53"/>
      <c r="BA964" s="1"/>
      <c r="BB964" s="1"/>
      <c r="BC964" s="53"/>
    </row>
    <row r="965" spans="1:55" ht="15.75" customHeight="1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53"/>
      <c r="BA965" s="1"/>
      <c r="BB965" s="1"/>
      <c r="BC965" s="53"/>
    </row>
    <row r="966" spans="1:55" ht="15.75" customHeight="1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53"/>
      <c r="BA966" s="1"/>
      <c r="BB966" s="1"/>
      <c r="BC966" s="53"/>
    </row>
    <row r="967" spans="1:55" ht="15.75" customHeight="1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53"/>
      <c r="BA967" s="1"/>
      <c r="BB967" s="1"/>
      <c r="BC967" s="53"/>
    </row>
    <row r="968" spans="1:55" ht="15.75" customHeight="1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53"/>
      <c r="BA968" s="1"/>
      <c r="BB968" s="1"/>
      <c r="BC968" s="53"/>
    </row>
    <row r="969" spans="1:55" ht="15.75" customHeight="1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53"/>
      <c r="BA969" s="1"/>
      <c r="BB969" s="1"/>
      <c r="BC969" s="53"/>
    </row>
    <row r="970" spans="1:55" ht="15.75" customHeight="1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53"/>
      <c r="BA970" s="1"/>
      <c r="BB970" s="1"/>
      <c r="BC970" s="53"/>
    </row>
    <row r="971" spans="1:55" ht="15.75" customHeight="1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53"/>
      <c r="BA971" s="1"/>
      <c r="BB971" s="1"/>
      <c r="BC971" s="53"/>
    </row>
    <row r="972" spans="1:55" ht="15.75" customHeight="1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53"/>
      <c r="BA972" s="1"/>
      <c r="BB972" s="1"/>
      <c r="BC972" s="53"/>
    </row>
    <row r="973" spans="1:55" ht="15.75" customHeight="1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53"/>
      <c r="BA973" s="1"/>
      <c r="BB973" s="1"/>
      <c r="BC973" s="53"/>
    </row>
    <row r="974" spans="1:55" ht="15.75" customHeight="1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53"/>
      <c r="BA974" s="1"/>
      <c r="BB974" s="1"/>
      <c r="BC974" s="53"/>
    </row>
    <row r="975" spans="1:55" ht="15.75" customHeight="1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53"/>
      <c r="BA975" s="1"/>
      <c r="BB975" s="1"/>
      <c r="BC975" s="53"/>
    </row>
    <row r="976" spans="1:55" ht="15.75" customHeight="1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53"/>
      <c r="BA976" s="1"/>
      <c r="BB976" s="1"/>
      <c r="BC976" s="53"/>
    </row>
    <row r="977" spans="1:55" ht="15.75" customHeight="1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53"/>
      <c r="BA977" s="1"/>
      <c r="BB977" s="1"/>
      <c r="BC977" s="53"/>
    </row>
    <row r="978" spans="1:55" ht="15.75" customHeight="1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53"/>
      <c r="BA978" s="1"/>
      <c r="BB978" s="1"/>
      <c r="BC978" s="53"/>
    </row>
    <row r="979" spans="1:55" ht="15.75" customHeight="1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53"/>
      <c r="BA979" s="1"/>
      <c r="BB979" s="1"/>
      <c r="BC979" s="53"/>
    </row>
    <row r="980" spans="1:55" ht="15.75" customHeight="1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53"/>
      <c r="BA980" s="1"/>
      <c r="BB980" s="1"/>
      <c r="BC980" s="53"/>
    </row>
    <row r="981" spans="1:55" ht="15.75" customHeight="1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53"/>
      <c r="BA981" s="1"/>
      <c r="BB981" s="1"/>
      <c r="BC981" s="53"/>
    </row>
    <row r="982" spans="1:55" ht="15.75" customHeight="1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53"/>
      <c r="BA982" s="1"/>
      <c r="BB982" s="1"/>
      <c r="BC982" s="53"/>
    </row>
    <row r="983" spans="1:55" ht="15.75" customHeight="1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53"/>
      <c r="BA983" s="1"/>
      <c r="BB983" s="1"/>
      <c r="BC983" s="53"/>
    </row>
    <row r="984" spans="1:55" ht="15.75" customHeight="1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53"/>
      <c r="BA984" s="1"/>
      <c r="BB984" s="1"/>
      <c r="BC984" s="53"/>
    </row>
    <row r="985" spans="1:55" ht="15.75" customHeight="1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53"/>
      <c r="BA985" s="1"/>
      <c r="BB985" s="1"/>
      <c r="BC985" s="53"/>
    </row>
    <row r="986" spans="1:55" ht="15.75" customHeight="1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53"/>
      <c r="BA986" s="1"/>
      <c r="BB986" s="1"/>
      <c r="BC986" s="53"/>
    </row>
    <row r="987" spans="1:55" ht="15.75" customHeight="1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53"/>
      <c r="BA987" s="1"/>
      <c r="BB987" s="1"/>
      <c r="BC987" s="53"/>
    </row>
    <row r="988" spans="1:55" ht="15.75" customHeight="1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53"/>
      <c r="BA988" s="1"/>
      <c r="BB988" s="1"/>
      <c r="BC988" s="53"/>
    </row>
    <row r="989" spans="1:55" ht="15.75" customHeight="1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53"/>
      <c r="BA989" s="1"/>
      <c r="BB989" s="1"/>
      <c r="BC989" s="53"/>
    </row>
    <row r="990" spans="1:55" ht="15.75" customHeight="1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53"/>
      <c r="BA990" s="1"/>
      <c r="BB990" s="1"/>
      <c r="BC990" s="53"/>
    </row>
    <row r="991" spans="1:55" ht="15.75" customHeight="1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53"/>
      <c r="BA991" s="1"/>
      <c r="BB991" s="1"/>
      <c r="BC991" s="53"/>
    </row>
    <row r="992" spans="1:55" ht="15.75" customHeight="1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53"/>
      <c r="BA992" s="1"/>
      <c r="BB992" s="1"/>
      <c r="BC992" s="53"/>
    </row>
    <row r="993" spans="1:55" ht="15.75" customHeight="1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53"/>
      <c r="BA993" s="1"/>
      <c r="BB993" s="1"/>
      <c r="BC993" s="53"/>
    </row>
    <row r="994" spans="1:55" ht="15.75" customHeight="1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53"/>
      <c r="BA994" s="1"/>
      <c r="BB994" s="1"/>
      <c r="BC994" s="53"/>
    </row>
    <row r="995" spans="1:55" ht="15.75" customHeight="1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53"/>
      <c r="BA995" s="1"/>
      <c r="BB995" s="1"/>
      <c r="BC995" s="53"/>
    </row>
    <row r="996" spans="1:55" ht="15.75" customHeight="1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53"/>
      <c r="BA996" s="1"/>
      <c r="BB996" s="1"/>
      <c r="BC996" s="53"/>
    </row>
    <row r="997" spans="1:55" ht="15.75" customHeight="1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53"/>
      <c r="BA997" s="1"/>
      <c r="BB997" s="1"/>
      <c r="BC997" s="53"/>
    </row>
    <row r="998" spans="1:55" ht="15.75" customHeight="1" x14ac:dyDescent="0.2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53"/>
      <c r="BA998" s="1"/>
      <c r="BB998" s="1"/>
      <c r="BC998" s="53"/>
    </row>
    <row r="999" spans="1:55" ht="15.75" customHeight="1" x14ac:dyDescent="0.2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53"/>
      <c r="BA999" s="1"/>
      <c r="BB999" s="1"/>
      <c r="BC999" s="53"/>
    </row>
    <row r="1000" spans="1:55" ht="15.75" customHeight="1" x14ac:dyDescent="0.2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53"/>
      <c r="BA1000" s="1"/>
      <c r="BB1000" s="1"/>
      <c r="BC1000" s="53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000"/>
  <sheetViews>
    <sheetView workbookViewId="0"/>
  </sheetViews>
  <sheetFormatPr defaultColWidth="14.42578125" defaultRowHeight="15" customHeight="1" x14ac:dyDescent="0.25"/>
  <cols>
    <col min="1" max="64" width="8.7109375" customWidth="1"/>
  </cols>
  <sheetData>
    <row r="1" spans="1:6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x14ac:dyDescent="0.25">
      <c r="A2" s="2" t="s">
        <v>52</v>
      </c>
      <c r="B2" s="3" t="s">
        <v>53</v>
      </c>
      <c r="C2" s="3" t="s">
        <v>54</v>
      </c>
      <c r="D2" s="3" t="s">
        <v>55</v>
      </c>
      <c r="E2" s="3" t="s">
        <v>56</v>
      </c>
      <c r="F2" s="3" t="s">
        <v>55</v>
      </c>
      <c r="G2" s="3" t="s">
        <v>57</v>
      </c>
      <c r="H2" s="3" t="s">
        <v>58</v>
      </c>
      <c r="I2" s="3" t="s">
        <v>59</v>
      </c>
      <c r="J2" s="3" t="s">
        <v>60</v>
      </c>
      <c r="K2" s="3">
        <v>44.391509999999997</v>
      </c>
      <c r="L2" s="3">
        <v>-122.14655999999999</v>
      </c>
      <c r="M2" s="3">
        <v>1219.5</v>
      </c>
      <c r="N2" s="3">
        <v>1962</v>
      </c>
      <c r="O2" s="3">
        <v>2019</v>
      </c>
      <c r="P2" s="3">
        <v>53</v>
      </c>
      <c r="Q2" s="3" t="s">
        <v>61</v>
      </c>
      <c r="R2" s="3">
        <v>25</v>
      </c>
      <c r="S2" s="3">
        <v>10</v>
      </c>
      <c r="T2" s="3">
        <v>51</v>
      </c>
      <c r="U2" s="3">
        <v>0</v>
      </c>
      <c r="V2" s="3">
        <v>0</v>
      </c>
      <c r="W2" s="3">
        <v>97</v>
      </c>
      <c r="X2" s="3">
        <v>0</v>
      </c>
      <c r="Y2" s="3">
        <v>0</v>
      </c>
      <c r="Z2" s="3">
        <v>3</v>
      </c>
      <c r="AA2" s="3">
        <v>1</v>
      </c>
      <c r="AB2" s="3">
        <v>0</v>
      </c>
      <c r="AC2" s="3">
        <v>40</v>
      </c>
      <c r="AD2" s="3">
        <v>3</v>
      </c>
      <c r="AE2" s="3">
        <v>0</v>
      </c>
      <c r="AF2" s="3">
        <v>0</v>
      </c>
      <c r="AG2" s="3">
        <v>0</v>
      </c>
      <c r="AH2" s="3">
        <v>0</v>
      </c>
      <c r="AI2" s="3">
        <v>83</v>
      </c>
      <c r="AJ2" s="3">
        <v>0</v>
      </c>
      <c r="AK2" s="3">
        <v>20</v>
      </c>
      <c r="AL2" s="3">
        <v>10</v>
      </c>
      <c r="AM2" s="3">
        <v>0</v>
      </c>
      <c r="AN2" s="3">
        <v>4</v>
      </c>
      <c r="AO2" s="3">
        <v>50</v>
      </c>
      <c r="AP2" s="3">
        <v>0</v>
      </c>
      <c r="AQ2" s="3">
        <v>1</v>
      </c>
      <c r="AR2" s="3">
        <v>1</v>
      </c>
      <c r="AS2" s="3">
        <v>4</v>
      </c>
      <c r="AT2" s="3">
        <v>0</v>
      </c>
      <c r="AU2" s="3">
        <v>65</v>
      </c>
      <c r="AV2" s="3">
        <v>0</v>
      </c>
      <c r="AW2" s="3">
        <v>28</v>
      </c>
      <c r="AX2" s="3">
        <v>0</v>
      </c>
      <c r="AY2" s="3">
        <v>3</v>
      </c>
      <c r="AZ2" s="3">
        <v>19</v>
      </c>
      <c r="BA2" s="3"/>
      <c r="BB2" s="3"/>
      <c r="BC2" s="3" t="s">
        <v>57</v>
      </c>
      <c r="BD2" s="3" t="s">
        <v>62</v>
      </c>
      <c r="BE2" s="3">
        <v>10</v>
      </c>
      <c r="BF2" s="3">
        <v>11</v>
      </c>
      <c r="BG2" s="3">
        <v>22</v>
      </c>
      <c r="BH2" s="3">
        <v>28</v>
      </c>
      <c r="BI2" s="3">
        <v>30</v>
      </c>
      <c r="BJ2" s="3">
        <v>33</v>
      </c>
      <c r="BK2" s="3">
        <v>35</v>
      </c>
      <c r="BL2" s="3">
        <v>36</v>
      </c>
    </row>
    <row r="3" spans="1:64" x14ac:dyDescent="0.25">
      <c r="A3" s="2" t="s">
        <v>63</v>
      </c>
      <c r="B3" s="3" t="s">
        <v>53</v>
      </c>
      <c r="C3" s="3" t="s">
        <v>54</v>
      </c>
      <c r="D3" s="3" t="s">
        <v>55</v>
      </c>
      <c r="E3" s="3" t="s">
        <v>56</v>
      </c>
      <c r="F3" s="3" t="s">
        <v>55</v>
      </c>
      <c r="G3" s="3" t="s">
        <v>57</v>
      </c>
      <c r="H3" s="3" t="s">
        <v>64</v>
      </c>
      <c r="I3" s="3" t="s">
        <v>59</v>
      </c>
      <c r="J3" s="3" t="s">
        <v>60</v>
      </c>
      <c r="K3" s="3">
        <v>44.35633</v>
      </c>
      <c r="L3" s="3">
        <v>-122.1086</v>
      </c>
      <c r="M3" s="3">
        <v>1577.1</v>
      </c>
      <c r="N3" s="3">
        <v>1967</v>
      </c>
      <c r="O3" s="3">
        <v>2019</v>
      </c>
      <c r="P3" s="3">
        <v>48</v>
      </c>
      <c r="Q3" s="3" t="s">
        <v>65</v>
      </c>
      <c r="R3" s="3">
        <v>19</v>
      </c>
      <c r="S3" s="3">
        <v>0</v>
      </c>
      <c r="T3" s="3">
        <v>12</v>
      </c>
      <c r="U3" s="3">
        <v>0</v>
      </c>
      <c r="V3" s="3">
        <v>0</v>
      </c>
      <c r="W3" s="3">
        <v>27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29</v>
      </c>
      <c r="AD3" s="3">
        <v>0</v>
      </c>
      <c r="AE3" s="3">
        <v>0</v>
      </c>
      <c r="AF3" s="3">
        <v>0</v>
      </c>
      <c r="AG3" s="3">
        <v>16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1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/>
      <c r="BB3" s="3"/>
      <c r="BC3" s="3"/>
      <c r="BD3" s="3">
        <v>11</v>
      </c>
      <c r="BE3" s="3">
        <v>0.49939595086315236</v>
      </c>
      <c r="BF3" s="3"/>
      <c r="BG3" s="3"/>
      <c r="BH3" s="3"/>
      <c r="BI3" s="3"/>
      <c r="BJ3" s="3"/>
      <c r="BK3" s="3"/>
      <c r="BL3" s="3"/>
    </row>
    <row r="4" spans="1:64" x14ac:dyDescent="0.25">
      <c r="A4" s="2" t="s">
        <v>66</v>
      </c>
      <c r="B4" s="3" t="s">
        <v>67</v>
      </c>
      <c r="C4" s="3" t="s">
        <v>54</v>
      </c>
      <c r="D4" s="3" t="s">
        <v>55</v>
      </c>
      <c r="E4" s="3" t="s">
        <v>56</v>
      </c>
      <c r="F4" s="3" t="s">
        <v>55</v>
      </c>
      <c r="G4" s="3" t="s">
        <v>57</v>
      </c>
      <c r="H4" s="3" t="s">
        <v>68</v>
      </c>
      <c r="I4" s="3" t="s">
        <v>59</v>
      </c>
      <c r="J4" s="3" t="s">
        <v>69</v>
      </c>
      <c r="K4" s="3">
        <v>45.949930000000002</v>
      </c>
      <c r="L4" s="3">
        <v>-122.03979</v>
      </c>
      <c r="M4" s="3">
        <v>1079</v>
      </c>
      <c r="N4" s="3">
        <v>1981</v>
      </c>
      <c r="O4" s="3">
        <v>2019</v>
      </c>
      <c r="P4" s="3">
        <v>34</v>
      </c>
      <c r="Q4" s="3" t="s">
        <v>70</v>
      </c>
      <c r="R4" s="3" t="s">
        <v>71</v>
      </c>
      <c r="S4" s="3">
        <v>0</v>
      </c>
      <c r="T4" s="3">
        <v>26</v>
      </c>
      <c r="U4" s="3">
        <v>0</v>
      </c>
      <c r="V4" s="3">
        <v>0</v>
      </c>
      <c r="W4" s="3">
        <v>35</v>
      </c>
      <c r="X4" s="3">
        <v>0</v>
      </c>
      <c r="Y4" s="3">
        <v>0</v>
      </c>
      <c r="Z4" s="3">
        <v>1</v>
      </c>
      <c r="AA4" s="3">
        <v>0</v>
      </c>
      <c r="AB4" s="3">
        <v>0</v>
      </c>
      <c r="AC4" s="3">
        <v>28</v>
      </c>
      <c r="AD4" s="3">
        <v>0</v>
      </c>
      <c r="AE4" s="3">
        <v>3</v>
      </c>
      <c r="AF4" s="3">
        <v>0</v>
      </c>
      <c r="AG4" s="3">
        <v>28</v>
      </c>
      <c r="AH4" s="3">
        <v>0</v>
      </c>
      <c r="AI4" s="3">
        <v>6</v>
      </c>
      <c r="AJ4" s="3">
        <v>0</v>
      </c>
      <c r="AK4" s="3">
        <v>1</v>
      </c>
      <c r="AL4" s="3">
        <v>0</v>
      </c>
      <c r="AM4" s="3">
        <v>2</v>
      </c>
      <c r="AN4" s="3">
        <v>6</v>
      </c>
      <c r="AO4" s="3">
        <v>11</v>
      </c>
      <c r="AP4" s="3">
        <v>0</v>
      </c>
      <c r="AQ4" s="3">
        <v>0</v>
      </c>
      <c r="AR4" s="3">
        <v>0</v>
      </c>
      <c r="AS4" s="3">
        <v>13</v>
      </c>
      <c r="AT4" s="3">
        <v>0</v>
      </c>
      <c r="AU4" s="3">
        <v>7</v>
      </c>
      <c r="AV4" s="3">
        <v>0</v>
      </c>
      <c r="AW4" s="3">
        <v>9</v>
      </c>
      <c r="AX4" s="3">
        <v>0</v>
      </c>
      <c r="AY4" s="3">
        <v>1</v>
      </c>
      <c r="AZ4" s="3">
        <v>0</v>
      </c>
      <c r="BA4" s="3"/>
      <c r="BB4" s="3"/>
      <c r="BC4" s="3"/>
      <c r="BD4" s="3">
        <v>22</v>
      </c>
      <c r="BE4" s="3">
        <v>0.62755318811262228</v>
      </c>
      <c r="BF4" s="3">
        <v>0.90055444336858115</v>
      </c>
      <c r="BG4" s="3"/>
      <c r="BH4" s="3"/>
      <c r="BI4" s="3"/>
      <c r="BJ4" s="3"/>
      <c r="BK4" s="3"/>
      <c r="BL4" s="3"/>
    </row>
    <row r="5" spans="1:64" x14ac:dyDescent="0.25">
      <c r="A5" s="2" t="s">
        <v>72</v>
      </c>
      <c r="B5" s="3" t="s">
        <v>53</v>
      </c>
      <c r="C5" s="3" t="s">
        <v>54</v>
      </c>
      <c r="D5" s="3" t="s">
        <v>55</v>
      </c>
      <c r="E5" s="3" t="s">
        <v>56</v>
      </c>
      <c r="F5" s="3" t="s">
        <v>55</v>
      </c>
      <c r="G5" s="3" t="s">
        <v>57</v>
      </c>
      <c r="H5" s="3" t="s">
        <v>73</v>
      </c>
      <c r="I5" s="3" t="s">
        <v>59</v>
      </c>
      <c r="J5" s="3" t="s">
        <v>69</v>
      </c>
      <c r="K5" s="3">
        <v>45.912129999999998</v>
      </c>
      <c r="L5" s="3">
        <v>-122.06913</v>
      </c>
      <c r="M5" s="3">
        <v>1230.0999999999999</v>
      </c>
      <c r="N5" s="3">
        <v>1962</v>
      </c>
      <c r="O5" s="3">
        <v>2019</v>
      </c>
      <c r="P5" s="3">
        <v>53</v>
      </c>
      <c r="Q5" s="3" t="s">
        <v>74</v>
      </c>
      <c r="R5" s="3">
        <v>24</v>
      </c>
      <c r="S5" s="3">
        <v>0</v>
      </c>
      <c r="T5" s="3">
        <v>36</v>
      </c>
      <c r="U5" s="3">
        <v>0</v>
      </c>
      <c r="V5" s="3">
        <v>0</v>
      </c>
      <c r="W5" s="3">
        <v>58</v>
      </c>
      <c r="X5" s="3">
        <v>0</v>
      </c>
      <c r="Y5" s="3">
        <v>8</v>
      </c>
      <c r="Z5" s="3">
        <v>2</v>
      </c>
      <c r="AA5" s="3">
        <v>0</v>
      </c>
      <c r="AB5" s="3">
        <v>0</v>
      </c>
      <c r="AC5" s="3">
        <v>39</v>
      </c>
      <c r="AD5" s="3">
        <v>0</v>
      </c>
      <c r="AE5" s="3">
        <v>9</v>
      </c>
      <c r="AF5" s="3">
        <v>0</v>
      </c>
      <c r="AG5" s="3">
        <v>59</v>
      </c>
      <c r="AH5" s="3">
        <v>0</v>
      </c>
      <c r="AI5" s="3">
        <v>26</v>
      </c>
      <c r="AJ5" s="3">
        <v>0</v>
      </c>
      <c r="AK5" s="3">
        <v>1</v>
      </c>
      <c r="AL5" s="3">
        <v>5</v>
      </c>
      <c r="AM5" s="3">
        <v>2</v>
      </c>
      <c r="AN5" s="3">
        <v>9</v>
      </c>
      <c r="AO5" s="3">
        <v>13</v>
      </c>
      <c r="AP5" s="3">
        <v>0</v>
      </c>
      <c r="AQ5" s="3">
        <v>0</v>
      </c>
      <c r="AR5" s="3">
        <v>0</v>
      </c>
      <c r="AS5" s="3">
        <v>25</v>
      </c>
      <c r="AT5" s="3">
        <v>0</v>
      </c>
      <c r="AU5" s="3">
        <v>12</v>
      </c>
      <c r="AV5" s="3">
        <v>0</v>
      </c>
      <c r="AW5" s="3">
        <v>20</v>
      </c>
      <c r="AX5" s="3">
        <v>0</v>
      </c>
      <c r="AY5" s="3">
        <v>0</v>
      </c>
      <c r="AZ5" s="3">
        <v>3</v>
      </c>
      <c r="BA5" s="3"/>
      <c r="BB5" s="3"/>
      <c r="BC5" s="3"/>
      <c r="BD5" s="3">
        <v>28</v>
      </c>
      <c r="BE5" s="3">
        <v>0.62864461357199364</v>
      </c>
      <c r="BF5" s="3">
        <v>0.82280097472382263</v>
      </c>
      <c r="BG5" s="3">
        <v>0.96108645111864521</v>
      </c>
      <c r="BH5" s="3"/>
      <c r="BI5" s="3"/>
      <c r="BJ5" s="3"/>
      <c r="BK5" s="3"/>
      <c r="BL5" s="3"/>
    </row>
    <row r="6" spans="1:64" x14ac:dyDescent="0.25">
      <c r="A6" s="2" t="s">
        <v>75</v>
      </c>
      <c r="B6" s="3" t="s">
        <v>53</v>
      </c>
      <c r="C6" s="3" t="s">
        <v>54</v>
      </c>
      <c r="D6" s="3" t="s">
        <v>55</v>
      </c>
      <c r="E6" s="3" t="s">
        <v>56</v>
      </c>
      <c r="F6" s="3" t="s">
        <v>55</v>
      </c>
      <c r="G6" s="3" t="s">
        <v>57</v>
      </c>
      <c r="H6" s="3" t="s">
        <v>76</v>
      </c>
      <c r="I6" s="3" t="s">
        <v>59</v>
      </c>
      <c r="J6" s="3" t="s">
        <v>69</v>
      </c>
      <c r="K6" s="3">
        <v>48.900640000000003</v>
      </c>
      <c r="L6" s="3">
        <v>-121.9372</v>
      </c>
      <c r="M6" s="3">
        <v>381.3</v>
      </c>
      <c r="N6" s="3">
        <v>1961</v>
      </c>
      <c r="O6" s="3">
        <v>2019</v>
      </c>
      <c r="P6" s="3">
        <v>54</v>
      </c>
      <c r="Q6" s="3" t="s">
        <v>77</v>
      </c>
      <c r="R6" s="3">
        <v>5</v>
      </c>
      <c r="S6" s="3">
        <v>0</v>
      </c>
      <c r="T6" s="3">
        <v>34</v>
      </c>
      <c r="U6" s="3">
        <v>0</v>
      </c>
      <c r="V6" s="3">
        <v>0</v>
      </c>
      <c r="W6" s="3">
        <v>45</v>
      </c>
      <c r="X6" s="3">
        <v>0</v>
      </c>
      <c r="Y6" s="3">
        <v>0</v>
      </c>
      <c r="Z6" s="3">
        <v>5</v>
      </c>
      <c r="AA6" s="3">
        <v>0</v>
      </c>
      <c r="AB6" s="3">
        <v>4</v>
      </c>
      <c r="AC6" s="3">
        <v>20</v>
      </c>
      <c r="AD6" s="3">
        <v>0</v>
      </c>
      <c r="AE6" s="3">
        <v>25</v>
      </c>
      <c r="AF6" s="3">
        <v>0</v>
      </c>
      <c r="AG6" s="3">
        <v>9</v>
      </c>
      <c r="AH6" s="3">
        <v>1</v>
      </c>
      <c r="AI6" s="3">
        <v>33</v>
      </c>
      <c r="AJ6" s="3">
        <v>0</v>
      </c>
      <c r="AK6" s="3">
        <v>0</v>
      </c>
      <c r="AL6" s="3">
        <v>25</v>
      </c>
      <c r="AM6" s="3">
        <v>1</v>
      </c>
      <c r="AN6" s="3">
        <v>4</v>
      </c>
      <c r="AO6" s="3">
        <v>15</v>
      </c>
      <c r="AP6" s="3">
        <v>0</v>
      </c>
      <c r="AQ6" s="3">
        <v>0</v>
      </c>
      <c r="AR6" s="3">
        <v>0</v>
      </c>
      <c r="AS6" s="3">
        <v>12</v>
      </c>
      <c r="AT6" s="3">
        <v>0</v>
      </c>
      <c r="AU6" s="3">
        <v>6</v>
      </c>
      <c r="AV6" s="3">
        <v>0</v>
      </c>
      <c r="AW6" s="3">
        <v>4</v>
      </c>
      <c r="AX6" s="3">
        <v>0</v>
      </c>
      <c r="AY6" s="3">
        <v>7</v>
      </c>
      <c r="AZ6" s="3">
        <v>0</v>
      </c>
      <c r="BA6" s="3"/>
      <c r="BB6" s="3"/>
      <c r="BC6" s="3"/>
      <c r="BD6" s="3">
        <v>30</v>
      </c>
      <c r="BE6" s="3">
        <v>0.74691888854065247</v>
      </c>
      <c r="BF6" s="3">
        <v>0.55028445630733325</v>
      </c>
      <c r="BG6" s="3">
        <v>0.70769331308324568</v>
      </c>
      <c r="BH6" s="3">
        <v>0.70909861142297037</v>
      </c>
      <c r="BI6" s="3"/>
      <c r="BJ6" s="3"/>
      <c r="BK6" s="3"/>
      <c r="BL6" s="3"/>
    </row>
    <row r="7" spans="1:64" x14ac:dyDescent="0.25">
      <c r="A7" s="2" t="s">
        <v>78</v>
      </c>
      <c r="B7" s="3" t="s">
        <v>53</v>
      </c>
      <c r="C7" s="3" t="s">
        <v>54</v>
      </c>
      <c r="D7" s="3" t="s">
        <v>55</v>
      </c>
      <c r="E7" s="3" t="s">
        <v>56</v>
      </c>
      <c r="F7" s="3" t="s">
        <v>55</v>
      </c>
      <c r="G7" s="3" t="s">
        <v>57</v>
      </c>
      <c r="H7" s="3" t="s">
        <v>79</v>
      </c>
      <c r="I7" s="3" t="s">
        <v>59</v>
      </c>
      <c r="J7" s="3" t="s">
        <v>69</v>
      </c>
      <c r="K7" s="3">
        <v>46.100499999999997</v>
      </c>
      <c r="L7" s="3">
        <v>-121.66627</v>
      </c>
      <c r="M7" s="3">
        <v>1442.2</v>
      </c>
      <c r="N7" s="3">
        <v>1962</v>
      </c>
      <c r="O7" s="3">
        <v>2019</v>
      </c>
      <c r="P7" s="3">
        <v>53</v>
      </c>
      <c r="Q7" s="3" t="s">
        <v>74</v>
      </c>
      <c r="R7" s="3">
        <v>13</v>
      </c>
      <c r="S7" s="3">
        <v>0</v>
      </c>
      <c r="T7" s="3">
        <v>39</v>
      </c>
      <c r="U7" s="3">
        <v>0</v>
      </c>
      <c r="V7" s="3">
        <v>0</v>
      </c>
      <c r="W7" s="3">
        <v>31</v>
      </c>
      <c r="X7" s="3">
        <v>0</v>
      </c>
      <c r="Y7" s="3">
        <v>3</v>
      </c>
      <c r="Z7" s="3">
        <v>1</v>
      </c>
      <c r="AA7" s="3">
        <v>0</v>
      </c>
      <c r="AB7" s="3">
        <v>0</v>
      </c>
      <c r="AC7" s="3">
        <v>15</v>
      </c>
      <c r="AD7" s="3">
        <v>0</v>
      </c>
      <c r="AE7" s="3">
        <v>6</v>
      </c>
      <c r="AF7" s="3">
        <v>0</v>
      </c>
      <c r="AG7" s="3">
        <v>15</v>
      </c>
      <c r="AH7" s="3">
        <v>0</v>
      </c>
      <c r="AI7" s="3">
        <v>7</v>
      </c>
      <c r="AJ7" s="3">
        <v>0</v>
      </c>
      <c r="AK7" s="3">
        <v>0</v>
      </c>
      <c r="AL7" s="3">
        <v>0</v>
      </c>
      <c r="AM7" s="3">
        <v>0</v>
      </c>
      <c r="AN7" s="3">
        <v>11</v>
      </c>
      <c r="AO7" s="3">
        <v>5</v>
      </c>
      <c r="AP7" s="3">
        <v>0</v>
      </c>
      <c r="AQ7" s="3">
        <v>0</v>
      </c>
      <c r="AR7" s="3">
        <v>0</v>
      </c>
      <c r="AS7" s="3">
        <v>11</v>
      </c>
      <c r="AT7" s="3">
        <v>0</v>
      </c>
      <c r="AU7" s="3">
        <v>5</v>
      </c>
      <c r="AV7" s="3">
        <v>0</v>
      </c>
      <c r="AW7" s="3">
        <v>1</v>
      </c>
      <c r="AX7" s="3">
        <v>0</v>
      </c>
      <c r="AY7" s="3">
        <v>0</v>
      </c>
      <c r="AZ7" s="3">
        <v>0</v>
      </c>
      <c r="BA7" s="3"/>
      <c r="BB7" s="3"/>
      <c r="BC7" s="3"/>
      <c r="BD7" s="3">
        <v>33</v>
      </c>
      <c r="BE7" s="3">
        <v>0.61741042683703251</v>
      </c>
      <c r="BF7" s="3">
        <v>0.74623837906574975</v>
      </c>
      <c r="BG7" s="3">
        <v>0.88671371542770061</v>
      </c>
      <c r="BH7" s="3">
        <v>0.83323821364413275</v>
      </c>
      <c r="BI7" s="3">
        <v>0.75524245993181094</v>
      </c>
      <c r="BJ7" s="3"/>
      <c r="BK7" s="3"/>
      <c r="BL7" s="3"/>
    </row>
    <row r="8" spans="1:64" x14ac:dyDescent="0.25">
      <c r="A8" s="2" t="s">
        <v>80</v>
      </c>
      <c r="B8" s="3" t="s">
        <v>53</v>
      </c>
      <c r="C8" s="3" t="s">
        <v>54</v>
      </c>
      <c r="D8" s="3" t="s">
        <v>55</v>
      </c>
      <c r="E8" s="3" t="s">
        <v>56</v>
      </c>
      <c r="F8" s="3" t="s">
        <v>55</v>
      </c>
      <c r="G8" s="3" t="s">
        <v>57</v>
      </c>
      <c r="H8" s="3" t="s">
        <v>81</v>
      </c>
      <c r="I8" s="3" t="s">
        <v>59</v>
      </c>
      <c r="J8" s="3" t="s">
        <v>69</v>
      </c>
      <c r="K8" s="3">
        <v>47.1798</v>
      </c>
      <c r="L8" s="3">
        <v>-121.349</v>
      </c>
      <c r="M8" s="3">
        <v>939.4</v>
      </c>
      <c r="N8" s="3">
        <v>1962</v>
      </c>
      <c r="O8" s="3">
        <v>2019</v>
      </c>
      <c r="P8" s="3">
        <v>53</v>
      </c>
      <c r="Q8" s="3" t="s">
        <v>61</v>
      </c>
      <c r="R8" s="3">
        <v>1</v>
      </c>
      <c r="S8" s="3">
        <v>0</v>
      </c>
      <c r="T8" s="3">
        <v>27</v>
      </c>
      <c r="U8" s="3">
        <v>0</v>
      </c>
      <c r="V8" s="3">
        <v>0</v>
      </c>
      <c r="W8" s="3">
        <v>48</v>
      </c>
      <c r="X8" s="3">
        <v>0</v>
      </c>
      <c r="Y8" s="3">
        <v>0</v>
      </c>
      <c r="Z8" s="3">
        <v>3</v>
      </c>
      <c r="AA8" s="3">
        <v>0</v>
      </c>
      <c r="AB8" s="3">
        <v>3</v>
      </c>
      <c r="AC8" s="3">
        <v>4</v>
      </c>
      <c r="AD8" s="3">
        <v>0</v>
      </c>
      <c r="AE8" s="3">
        <v>24</v>
      </c>
      <c r="AF8" s="3">
        <v>0</v>
      </c>
      <c r="AG8" s="3">
        <v>7</v>
      </c>
      <c r="AH8" s="3">
        <v>0</v>
      </c>
      <c r="AI8" s="3">
        <v>8</v>
      </c>
      <c r="AJ8" s="3">
        <v>0</v>
      </c>
      <c r="AK8" s="3">
        <v>0</v>
      </c>
      <c r="AL8" s="3">
        <v>19</v>
      </c>
      <c r="AM8" s="3">
        <v>0</v>
      </c>
      <c r="AN8" s="3">
        <v>4</v>
      </c>
      <c r="AO8" s="3">
        <v>10</v>
      </c>
      <c r="AP8" s="3">
        <v>0</v>
      </c>
      <c r="AQ8" s="3">
        <v>0</v>
      </c>
      <c r="AR8" s="3">
        <v>0</v>
      </c>
      <c r="AS8" s="3">
        <v>15</v>
      </c>
      <c r="AT8" s="3">
        <v>0</v>
      </c>
      <c r="AU8" s="3">
        <v>6</v>
      </c>
      <c r="AV8" s="3">
        <v>0</v>
      </c>
      <c r="AW8" s="3">
        <v>3</v>
      </c>
      <c r="AX8" s="3">
        <v>0</v>
      </c>
      <c r="AY8" s="3">
        <v>3</v>
      </c>
      <c r="AZ8" s="3">
        <v>0</v>
      </c>
      <c r="BA8" s="3"/>
      <c r="BB8" s="3"/>
      <c r="BC8" s="3"/>
      <c r="BD8" s="3">
        <v>35</v>
      </c>
      <c r="BE8" s="3">
        <v>0.61269231194702778</v>
      </c>
      <c r="BF8" s="3">
        <v>0.49819459591535525</v>
      </c>
      <c r="BG8" s="3">
        <v>0.68829949937937041</v>
      </c>
      <c r="BH8" s="3">
        <v>0.65445517515659368</v>
      </c>
      <c r="BI8" s="3">
        <v>0.89796414599493712</v>
      </c>
      <c r="BJ8" s="3">
        <v>0.75725252178020985</v>
      </c>
      <c r="BK8" s="3"/>
      <c r="BL8" s="3"/>
    </row>
    <row r="9" spans="1:64" x14ac:dyDescent="0.25">
      <c r="A9" s="2" t="s">
        <v>82</v>
      </c>
      <c r="B9" s="3" t="s">
        <v>53</v>
      </c>
      <c r="C9" s="3" t="s">
        <v>54</v>
      </c>
      <c r="D9" s="3" t="s">
        <v>55</v>
      </c>
      <c r="E9" s="3" t="s">
        <v>56</v>
      </c>
      <c r="F9" s="3" t="s">
        <v>55</v>
      </c>
      <c r="G9" s="3" t="s">
        <v>57</v>
      </c>
      <c r="H9" s="3" t="s">
        <v>83</v>
      </c>
      <c r="I9" s="3" t="s">
        <v>59</v>
      </c>
      <c r="J9" s="3" t="s">
        <v>69</v>
      </c>
      <c r="K9" s="3">
        <v>45.310290000000002</v>
      </c>
      <c r="L9" s="3">
        <v>-121.7081</v>
      </c>
      <c r="M9" s="3">
        <v>1498.9</v>
      </c>
      <c r="N9" s="3">
        <v>1962</v>
      </c>
      <c r="O9" s="3">
        <v>2019</v>
      </c>
      <c r="P9" s="3">
        <v>53</v>
      </c>
      <c r="Q9" s="3" t="s">
        <v>77</v>
      </c>
      <c r="R9" s="3">
        <v>18</v>
      </c>
      <c r="S9" s="3">
        <v>4</v>
      </c>
      <c r="T9" s="3">
        <v>56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</v>
      </c>
      <c r="AA9" s="3">
        <v>0</v>
      </c>
      <c r="AB9" s="3">
        <v>0</v>
      </c>
      <c r="AC9" s="3">
        <v>67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60</v>
      </c>
      <c r="AJ9" s="3">
        <v>0</v>
      </c>
      <c r="AK9" s="3">
        <v>6</v>
      </c>
      <c r="AL9" s="3">
        <v>0</v>
      </c>
      <c r="AM9" s="3">
        <v>0</v>
      </c>
      <c r="AN9" s="3">
        <v>7</v>
      </c>
      <c r="AO9" s="3">
        <v>21</v>
      </c>
      <c r="AP9" s="3">
        <v>0</v>
      </c>
      <c r="AQ9" s="3">
        <v>3</v>
      </c>
      <c r="AR9" s="3">
        <v>1</v>
      </c>
      <c r="AS9" s="3">
        <v>3</v>
      </c>
      <c r="AT9" s="3">
        <v>0</v>
      </c>
      <c r="AU9" s="3">
        <v>19</v>
      </c>
      <c r="AV9" s="3">
        <v>0</v>
      </c>
      <c r="AW9" s="3">
        <v>2</v>
      </c>
      <c r="AX9" s="3">
        <v>0</v>
      </c>
      <c r="AY9" s="3">
        <v>0</v>
      </c>
      <c r="AZ9" s="3">
        <v>0</v>
      </c>
      <c r="BA9" s="3"/>
      <c r="BB9" s="3"/>
      <c r="BC9" s="3"/>
      <c r="BD9" s="3">
        <v>36</v>
      </c>
      <c r="BE9" s="3">
        <v>0.62730087362787057</v>
      </c>
      <c r="BF9" s="3">
        <v>0.46829874167634278</v>
      </c>
      <c r="BG9" s="3">
        <v>0.50607553067036426</v>
      </c>
      <c r="BH9" s="3">
        <v>0.47304303854366414</v>
      </c>
      <c r="BI9" s="3">
        <v>0.55193186770904923</v>
      </c>
      <c r="BJ9" s="3">
        <v>0.54217356229948965</v>
      </c>
      <c r="BK9" s="3">
        <v>0.20697501943963542</v>
      </c>
      <c r="BL9" s="3"/>
    </row>
    <row r="10" spans="1:64" x14ac:dyDescent="0.25">
      <c r="A10" s="2" t="s">
        <v>89</v>
      </c>
      <c r="B10" s="3" t="s">
        <v>53</v>
      </c>
      <c r="C10" s="3" t="s">
        <v>54</v>
      </c>
      <c r="D10" s="3" t="s">
        <v>55</v>
      </c>
      <c r="E10" s="3" t="s">
        <v>56</v>
      </c>
      <c r="F10" s="3" t="s">
        <v>55</v>
      </c>
      <c r="G10" s="3" t="s">
        <v>57</v>
      </c>
      <c r="H10" s="3" t="s">
        <v>90</v>
      </c>
      <c r="I10" s="3" t="s">
        <v>59</v>
      </c>
      <c r="J10" s="3" t="s">
        <v>69</v>
      </c>
      <c r="K10" s="3">
        <v>47.420499999999997</v>
      </c>
      <c r="L10" s="3">
        <v>-121.4149</v>
      </c>
      <c r="M10" s="3">
        <v>962.6</v>
      </c>
      <c r="N10" s="3">
        <v>1963</v>
      </c>
      <c r="O10" s="3">
        <v>2019</v>
      </c>
      <c r="P10" s="3">
        <v>52</v>
      </c>
      <c r="Q10" s="3" t="s">
        <v>61</v>
      </c>
      <c r="R10" s="3">
        <v>3</v>
      </c>
      <c r="S10" s="3">
        <v>0</v>
      </c>
      <c r="T10" s="3">
        <v>35</v>
      </c>
      <c r="U10" s="3">
        <v>0</v>
      </c>
      <c r="V10" s="3">
        <v>0</v>
      </c>
      <c r="W10" s="3">
        <v>69</v>
      </c>
      <c r="X10" s="3">
        <v>0</v>
      </c>
      <c r="Y10" s="3">
        <v>0</v>
      </c>
      <c r="Z10" s="3">
        <v>0</v>
      </c>
      <c r="AA10" s="3">
        <v>0</v>
      </c>
      <c r="AB10" s="3">
        <v>2</v>
      </c>
      <c r="AC10" s="3">
        <v>15</v>
      </c>
      <c r="AD10" s="3">
        <v>0</v>
      </c>
      <c r="AE10" s="3">
        <v>21</v>
      </c>
      <c r="AF10" s="3">
        <v>0</v>
      </c>
      <c r="AG10" s="3">
        <v>3</v>
      </c>
      <c r="AH10" s="3">
        <v>4</v>
      </c>
      <c r="AI10" s="3">
        <v>2</v>
      </c>
      <c r="AJ10" s="3">
        <v>0</v>
      </c>
      <c r="AK10" s="3">
        <v>0</v>
      </c>
      <c r="AL10" s="3">
        <v>25</v>
      </c>
      <c r="AM10" s="3">
        <v>1</v>
      </c>
      <c r="AN10" s="3">
        <v>5</v>
      </c>
      <c r="AO10" s="3">
        <v>13</v>
      </c>
      <c r="AP10" s="3">
        <v>0</v>
      </c>
      <c r="AQ10" s="3">
        <v>0</v>
      </c>
      <c r="AR10" s="3">
        <v>0</v>
      </c>
      <c r="AS10" s="3">
        <v>27</v>
      </c>
      <c r="AT10" s="3">
        <v>0</v>
      </c>
      <c r="AU10" s="3">
        <v>18</v>
      </c>
      <c r="AV10" s="3">
        <v>0</v>
      </c>
      <c r="AW10" s="3">
        <v>0</v>
      </c>
      <c r="AX10" s="3">
        <v>0</v>
      </c>
      <c r="AY10" s="3">
        <v>3</v>
      </c>
      <c r="AZ10" s="3">
        <v>0</v>
      </c>
      <c r="BA10" s="3"/>
      <c r="BB10" s="3"/>
      <c r="BC10" s="3"/>
      <c r="BD10" s="3">
        <v>37</v>
      </c>
      <c r="BE10" s="3">
        <v>0.64262081813985461</v>
      </c>
      <c r="BF10" s="3">
        <v>0.56936750853864759</v>
      </c>
      <c r="BG10" s="3">
        <v>0.72103380235638315</v>
      </c>
      <c r="BH10" s="3">
        <v>0.64989631253352065</v>
      </c>
      <c r="BI10" s="3">
        <v>0.83612120843830495</v>
      </c>
      <c r="BJ10" s="3">
        <v>0.76661258041314961</v>
      </c>
      <c r="BK10" s="3">
        <v>0.95809927783683513</v>
      </c>
      <c r="BL10" s="3">
        <v>0.23062593300213713</v>
      </c>
    </row>
    <row r="11" spans="1:64" x14ac:dyDescent="0.25">
      <c r="A11" s="8" t="s">
        <v>96</v>
      </c>
      <c r="B11" s="9" t="s">
        <v>67</v>
      </c>
      <c r="C11" s="9" t="s">
        <v>92</v>
      </c>
      <c r="D11" s="9" t="s">
        <v>55</v>
      </c>
      <c r="E11" s="9" t="s">
        <v>56</v>
      </c>
      <c r="F11" s="9" t="s">
        <v>55</v>
      </c>
      <c r="G11" s="9" t="s">
        <v>93</v>
      </c>
      <c r="H11" s="9" t="s">
        <v>97</v>
      </c>
      <c r="I11" s="9" t="s">
        <v>59</v>
      </c>
      <c r="J11" s="9" t="s">
        <v>60</v>
      </c>
      <c r="K11" s="9">
        <v>42.107109999999999</v>
      </c>
      <c r="L11" s="9">
        <v>-122.69266</v>
      </c>
      <c r="M11" s="9">
        <v>1400</v>
      </c>
      <c r="N11" s="9">
        <v>1981</v>
      </c>
      <c r="O11" s="9">
        <v>2017</v>
      </c>
      <c r="P11" s="9">
        <v>34</v>
      </c>
      <c r="Q11" s="9" t="s">
        <v>98</v>
      </c>
      <c r="R11" s="9" t="s">
        <v>71</v>
      </c>
      <c r="S11" s="9">
        <v>35</v>
      </c>
      <c r="T11" s="9">
        <v>3</v>
      </c>
      <c r="U11" s="9">
        <v>0</v>
      </c>
      <c r="V11" s="9">
        <v>12</v>
      </c>
      <c r="W11" s="9">
        <v>0</v>
      </c>
      <c r="X11" s="9">
        <v>0</v>
      </c>
      <c r="Y11" s="9">
        <v>41</v>
      </c>
      <c r="Z11" s="9">
        <v>0</v>
      </c>
      <c r="AA11" s="9">
        <v>1</v>
      </c>
      <c r="AB11" s="9">
        <v>0</v>
      </c>
      <c r="AC11" s="9">
        <v>203</v>
      </c>
      <c r="AD11" s="9">
        <v>0</v>
      </c>
      <c r="AE11" s="9">
        <v>2</v>
      </c>
      <c r="AF11" s="9">
        <v>0</v>
      </c>
      <c r="AG11" s="9">
        <v>155</v>
      </c>
      <c r="AH11" s="9">
        <v>0</v>
      </c>
      <c r="AI11" s="9">
        <v>80</v>
      </c>
      <c r="AJ11" s="9">
        <v>0</v>
      </c>
      <c r="AK11" s="9">
        <v>78</v>
      </c>
      <c r="AL11" s="9">
        <v>0</v>
      </c>
      <c r="AM11" s="9">
        <v>31</v>
      </c>
      <c r="AN11" s="9">
        <v>0</v>
      </c>
      <c r="AO11" s="9">
        <v>54</v>
      </c>
      <c r="AP11" s="9">
        <v>0</v>
      </c>
      <c r="AQ11" s="9">
        <v>0</v>
      </c>
      <c r="AR11" s="9">
        <v>73</v>
      </c>
      <c r="AS11" s="9">
        <v>0</v>
      </c>
      <c r="AT11" s="9">
        <v>0</v>
      </c>
      <c r="AU11" s="9">
        <v>29</v>
      </c>
      <c r="AV11" s="9">
        <v>0</v>
      </c>
      <c r="AW11" s="9">
        <v>6</v>
      </c>
      <c r="AX11" s="9">
        <v>0</v>
      </c>
      <c r="AY11" s="9">
        <v>0</v>
      </c>
      <c r="AZ11" s="9">
        <v>60</v>
      </c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spans="1:64" x14ac:dyDescent="0.25">
      <c r="A12" s="10" t="s">
        <v>100</v>
      </c>
      <c r="B12" s="11" t="s">
        <v>53</v>
      </c>
      <c r="C12" s="11" t="s">
        <v>101</v>
      </c>
      <c r="D12" s="11" t="s">
        <v>55</v>
      </c>
      <c r="E12" s="11" t="s">
        <v>56</v>
      </c>
      <c r="F12" s="11" t="s">
        <v>55</v>
      </c>
      <c r="G12" s="11" t="s">
        <v>102</v>
      </c>
      <c r="H12" s="11" t="s">
        <v>103</v>
      </c>
      <c r="I12" s="11" t="s">
        <v>59</v>
      </c>
      <c r="J12" s="11" t="s">
        <v>60</v>
      </c>
      <c r="K12" s="11">
        <v>42.82</v>
      </c>
      <c r="L12" s="11">
        <v>-121.5</v>
      </c>
      <c r="M12" s="11">
        <v>1423</v>
      </c>
      <c r="N12" s="11">
        <v>1967</v>
      </c>
      <c r="O12" s="11">
        <v>2016</v>
      </c>
      <c r="P12" s="11">
        <v>48</v>
      </c>
      <c r="Q12" s="11" t="s">
        <v>65</v>
      </c>
      <c r="R12" s="11">
        <v>10</v>
      </c>
      <c r="S12" s="11">
        <v>100</v>
      </c>
      <c r="T12" s="11">
        <v>0</v>
      </c>
      <c r="U12" s="11">
        <v>0</v>
      </c>
      <c r="V12" s="11">
        <v>100</v>
      </c>
      <c r="W12" s="11">
        <v>0</v>
      </c>
      <c r="X12" s="11">
        <v>0</v>
      </c>
      <c r="Y12" s="11">
        <v>96</v>
      </c>
      <c r="Z12" s="11">
        <v>0</v>
      </c>
      <c r="AA12" s="11">
        <v>29</v>
      </c>
      <c r="AB12" s="11">
        <v>0</v>
      </c>
      <c r="AC12" s="11">
        <v>330</v>
      </c>
      <c r="AD12" s="11">
        <v>0</v>
      </c>
      <c r="AE12" s="11">
        <v>33</v>
      </c>
      <c r="AF12" s="11">
        <v>0</v>
      </c>
      <c r="AG12" s="11">
        <v>208</v>
      </c>
      <c r="AH12" s="11">
        <v>0</v>
      </c>
      <c r="AI12" s="11">
        <v>80</v>
      </c>
      <c r="AJ12" s="11">
        <v>0</v>
      </c>
      <c r="AK12" s="11">
        <v>115</v>
      </c>
      <c r="AL12" s="11">
        <v>0</v>
      </c>
      <c r="AM12" s="11">
        <v>60</v>
      </c>
      <c r="AN12" s="11">
        <v>0</v>
      </c>
      <c r="AO12" s="11">
        <v>100</v>
      </c>
      <c r="AP12" s="11">
        <v>0</v>
      </c>
      <c r="AQ12" s="11">
        <v>2</v>
      </c>
      <c r="AR12" s="11">
        <v>72</v>
      </c>
      <c r="AS12" s="11">
        <v>0</v>
      </c>
      <c r="AT12" s="11">
        <v>1</v>
      </c>
      <c r="AU12" s="11">
        <v>110</v>
      </c>
      <c r="AV12" s="11">
        <v>0</v>
      </c>
      <c r="AW12" s="11">
        <v>30</v>
      </c>
      <c r="AX12" s="11">
        <v>0</v>
      </c>
      <c r="AY12" s="11">
        <v>0</v>
      </c>
      <c r="AZ12" s="11">
        <v>37</v>
      </c>
      <c r="BA12" s="11"/>
      <c r="BB12" s="11"/>
      <c r="BC12" s="11" t="s">
        <v>102</v>
      </c>
      <c r="BD12" s="11"/>
      <c r="BE12" s="10" t="s">
        <v>104</v>
      </c>
      <c r="BF12" s="11"/>
      <c r="BG12" s="11"/>
      <c r="BH12" s="11"/>
      <c r="BI12" s="11"/>
      <c r="BJ12" s="11"/>
      <c r="BK12" s="11"/>
      <c r="BL12" s="11"/>
    </row>
    <row r="13" spans="1:64" x14ac:dyDescent="0.25">
      <c r="A13" s="10" t="s">
        <v>104</v>
      </c>
      <c r="B13" s="11" t="s">
        <v>53</v>
      </c>
      <c r="C13" s="11" t="s">
        <v>101</v>
      </c>
      <c r="D13" s="11" t="s">
        <v>55</v>
      </c>
      <c r="E13" s="11" t="s">
        <v>56</v>
      </c>
      <c r="F13" s="11" t="s">
        <v>55</v>
      </c>
      <c r="G13" s="11" t="s">
        <v>102</v>
      </c>
      <c r="H13" s="11" t="s">
        <v>105</v>
      </c>
      <c r="I13" s="11" t="s">
        <v>59</v>
      </c>
      <c r="J13" s="11" t="s">
        <v>69</v>
      </c>
      <c r="K13" s="11">
        <v>46.044199999999996</v>
      </c>
      <c r="L13" s="11">
        <v>-121.6926</v>
      </c>
      <c r="M13" s="11">
        <v>1133.8</v>
      </c>
      <c r="N13" s="11">
        <v>1963</v>
      </c>
      <c r="O13" s="11">
        <v>2017</v>
      </c>
      <c r="P13" s="11">
        <v>52</v>
      </c>
      <c r="Q13" s="11" t="s">
        <v>74</v>
      </c>
      <c r="R13" s="11">
        <v>70</v>
      </c>
      <c r="S13" s="11">
        <v>0</v>
      </c>
      <c r="T13" s="11">
        <v>104</v>
      </c>
      <c r="U13" s="11">
        <v>0</v>
      </c>
      <c r="V13" s="11">
        <v>0</v>
      </c>
      <c r="W13" s="11">
        <v>143</v>
      </c>
      <c r="X13" s="11">
        <v>0</v>
      </c>
      <c r="Y13" s="11">
        <v>60</v>
      </c>
      <c r="Z13" s="11">
        <v>0</v>
      </c>
      <c r="AA13" s="11">
        <v>57</v>
      </c>
      <c r="AB13" s="11">
        <v>0</v>
      </c>
      <c r="AC13" s="11">
        <v>0</v>
      </c>
      <c r="AD13" s="11">
        <v>4</v>
      </c>
      <c r="AE13" s="11">
        <v>205</v>
      </c>
      <c r="AF13" s="11">
        <v>0</v>
      </c>
      <c r="AG13" s="11">
        <v>160</v>
      </c>
      <c r="AH13" s="11">
        <v>0</v>
      </c>
      <c r="AI13" s="11">
        <v>68</v>
      </c>
      <c r="AJ13" s="11">
        <v>0</v>
      </c>
      <c r="AK13" s="11">
        <v>41</v>
      </c>
      <c r="AL13" s="11">
        <v>0</v>
      </c>
      <c r="AM13" s="11">
        <v>28</v>
      </c>
      <c r="AN13" s="11">
        <v>0</v>
      </c>
      <c r="AO13" s="11">
        <v>21</v>
      </c>
      <c r="AP13" s="11">
        <v>0</v>
      </c>
      <c r="AQ13" s="11">
        <v>6</v>
      </c>
      <c r="AR13" s="11">
        <v>0</v>
      </c>
      <c r="AS13" s="11">
        <v>90</v>
      </c>
      <c r="AT13" s="11">
        <v>0</v>
      </c>
      <c r="AU13" s="11">
        <v>39</v>
      </c>
      <c r="AV13" s="11">
        <v>0</v>
      </c>
      <c r="AW13" s="11">
        <v>24</v>
      </c>
      <c r="AX13" s="11">
        <v>0</v>
      </c>
      <c r="AY13" s="11">
        <v>42</v>
      </c>
      <c r="AZ13" s="11">
        <v>0</v>
      </c>
      <c r="BA13" s="11"/>
      <c r="BB13" s="11"/>
      <c r="BC13" s="11"/>
      <c r="BD13" s="10" t="s">
        <v>100</v>
      </c>
      <c r="BE13" s="11">
        <f>CORREL(R12:AZ12,R13:AZ13)</f>
        <v>0.13498165374884163</v>
      </c>
      <c r="BF13" s="11"/>
      <c r="BG13" s="11"/>
      <c r="BH13" s="11"/>
      <c r="BI13" s="11"/>
      <c r="BJ13" s="11"/>
      <c r="BK13" s="11"/>
      <c r="BL13" s="11"/>
    </row>
    <row r="14" spans="1:64" x14ac:dyDescent="0.25">
      <c r="A14" s="12" t="s">
        <v>106</v>
      </c>
      <c r="B14" s="13" t="s">
        <v>67</v>
      </c>
      <c r="C14" s="13" t="s">
        <v>107</v>
      </c>
      <c r="D14" s="13" t="s">
        <v>55</v>
      </c>
      <c r="E14" s="13" t="s">
        <v>56</v>
      </c>
      <c r="F14" s="13" t="s">
        <v>55</v>
      </c>
      <c r="G14" s="13" t="s">
        <v>108</v>
      </c>
      <c r="H14" s="13" t="s">
        <v>109</v>
      </c>
      <c r="I14" s="13" t="s">
        <v>59</v>
      </c>
      <c r="J14" s="13" t="s">
        <v>60</v>
      </c>
      <c r="K14" s="13">
        <v>44.383333</v>
      </c>
      <c r="L14" s="13">
        <v>-121.921667</v>
      </c>
      <c r="M14" s="13">
        <v>1421.5</v>
      </c>
      <c r="N14" s="13">
        <v>1959</v>
      </c>
      <c r="O14" s="13">
        <v>2019</v>
      </c>
      <c r="P14" s="13">
        <v>54</v>
      </c>
      <c r="Q14" s="13" t="s">
        <v>110</v>
      </c>
      <c r="R14" s="13">
        <v>0</v>
      </c>
      <c r="S14" s="13">
        <v>1</v>
      </c>
      <c r="T14" s="13">
        <v>26</v>
      </c>
      <c r="U14" s="13">
        <v>0</v>
      </c>
      <c r="V14" s="13">
        <v>0</v>
      </c>
      <c r="W14" s="13">
        <v>6</v>
      </c>
      <c r="X14" s="13">
        <v>0</v>
      </c>
      <c r="Y14" s="13">
        <v>2</v>
      </c>
      <c r="Z14" s="13">
        <v>0</v>
      </c>
      <c r="AA14" s="13">
        <v>0</v>
      </c>
      <c r="AB14" s="13">
        <v>0</v>
      </c>
      <c r="AC14" s="13">
        <v>95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2</v>
      </c>
      <c r="AJ14" s="13">
        <v>0</v>
      </c>
      <c r="AK14" s="13">
        <v>19</v>
      </c>
      <c r="AL14" s="13">
        <v>0</v>
      </c>
      <c r="AM14" s="13">
        <v>0</v>
      </c>
      <c r="AN14" s="13">
        <v>1</v>
      </c>
      <c r="AO14" s="13">
        <v>2</v>
      </c>
      <c r="AP14" s="13">
        <v>0</v>
      </c>
      <c r="AQ14" s="13">
        <v>0</v>
      </c>
      <c r="AR14" s="13">
        <v>1</v>
      </c>
      <c r="AS14" s="13">
        <v>0</v>
      </c>
      <c r="AT14" s="13">
        <v>0</v>
      </c>
      <c r="AU14" s="13">
        <v>10</v>
      </c>
      <c r="AV14" s="13">
        <v>0</v>
      </c>
      <c r="AW14" s="13">
        <v>2</v>
      </c>
      <c r="AX14" s="13">
        <v>0</v>
      </c>
      <c r="AY14" s="13">
        <v>0</v>
      </c>
      <c r="AZ14" s="13">
        <v>6</v>
      </c>
      <c r="BA14" s="13"/>
      <c r="BB14" s="13"/>
      <c r="BC14" s="13" t="s">
        <v>108</v>
      </c>
      <c r="BD14" s="13"/>
      <c r="BE14" s="12" t="s">
        <v>111</v>
      </c>
      <c r="BF14" s="13"/>
      <c r="BG14" s="13"/>
      <c r="BH14" s="13"/>
      <c r="BI14" s="13"/>
      <c r="BJ14" s="13"/>
      <c r="BK14" s="13"/>
      <c r="BL14" s="13"/>
    </row>
    <row r="15" spans="1:64" x14ac:dyDescent="0.25">
      <c r="A15" s="12" t="s">
        <v>111</v>
      </c>
      <c r="B15" s="13" t="s">
        <v>67</v>
      </c>
      <c r="C15" s="13" t="s">
        <v>107</v>
      </c>
      <c r="D15" s="13" t="s">
        <v>55</v>
      </c>
      <c r="E15" s="13" t="s">
        <v>56</v>
      </c>
      <c r="F15" s="13" t="s">
        <v>55</v>
      </c>
      <c r="G15" s="13" t="s">
        <v>108</v>
      </c>
      <c r="H15" s="13" t="s">
        <v>112</v>
      </c>
      <c r="I15" s="13" t="s">
        <v>59</v>
      </c>
      <c r="J15" s="13" t="s">
        <v>69</v>
      </c>
      <c r="K15" s="13">
        <v>44.383333</v>
      </c>
      <c r="L15" s="13">
        <v>-121.921667</v>
      </c>
      <c r="M15" s="13">
        <v>1421.5</v>
      </c>
      <c r="N15" s="13">
        <v>1962</v>
      </c>
      <c r="O15" s="13">
        <v>2019</v>
      </c>
      <c r="P15" s="13">
        <v>52</v>
      </c>
      <c r="Q15" s="13" t="s">
        <v>113</v>
      </c>
      <c r="R15" s="13">
        <v>0</v>
      </c>
      <c r="S15" s="13">
        <v>12</v>
      </c>
      <c r="T15" s="13">
        <v>43</v>
      </c>
      <c r="U15" s="13">
        <v>0</v>
      </c>
      <c r="V15" s="13">
        <v>0</v>
      </c>
      <c r="W15" s="13">
        <v>5</v>
      </c>
      <c r="X15" s="13">
        <v>4</v>
      </c>
      <c r="Y15" s="13">
        <v>3</v>
      </c>
      <c r="Z15" s="13">
        <v>0</v>
      </c>
      <c r="AA15" s="13">
        <v>25</v>
      </c>
      <c r="AB15" s="13">
        <v>0</v>
      </c>
      <c r="AC15" s="13">
        <v>82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65</v>
      </c>
      <c r="AJ15" s="13">
        <v>0</v>
      </c>
      <c r="AK15" s="13">
        <v>0</v>
      </c>
      <c r="AL15" s="13">
        <v>0</v>
      </c>
      <c r="AM15" s="13">
        <v>0</v>
      </c>
      <c r="AN15" s="13">
        <v>9</v>
      </c>
      <c r="AO15" s="13">
        <v>45</v>
      </c>
      <c r="AP15" s="13">
        <v>0</v>
      </c>
      <c r="AQ15" s="13">
        <v>0</v>
      </c>
      <c r="AR15" s="13">
        <v>4</v>
      </c>
      <c r="AS15" s="13">
        <v>17</v>
      </c>
      <c r="AT15" s="13">
        <v>0</v>
      </c>
      <c r="AU15" s="13">
        <v>6</v>
      </c>
      <c r="AV15" s="13">
        <v>0</v>
      </c>
      <c r="AW15" s="13">
        <v>13</v>
      </c>
      <c r="AX15" s="13">
        <v>0</v>
      </c>
      <c r="AY15" s="13">
        <v>0</v>
      </c>
      <c r="AZ15" s="13">
        <v>0</v>
      </c>
      <c r="BA15" s="13"/>
      <c r="BB15" s="13"/>
      <c r="BC15" s="13"/>
      <c r="BD15" s="12" t="s">
        <v>106</v>
      </c>
      <c r="BE15" s="13">
        <f>CORREL(R14:AZ14,R15:AZ15)</f>
        <v>0.68849965750994635</v>
      </c>
      <c r="BF15" s="13"/>
      <c r="BG15" s="13"/>
      <c r="BH15" s="13"/>
      <c r="BI15" s="13"/>
      <c r="BJ15" s="13"/>
      <c r="BK15" s="13"/>
      <c r="BL15" s="13"/>
    </row>
    <row r="16" spans="1:64" x14ac:dyDescent="0.25">
      <c r="A16" s="14" t="s">
        <v>118</v>
      </c>
      <c r="B16" s="15" t="s">
        <v>67</v>
      </c>
      <c r="C16" s="15" t="s">
        <v>115</v>
      </c>
      <c r="D16" s="15" t="s">
        <v>55</v>
      </c>
      <c r="E16" s="15" t="s">
        <v>56</v>
      </c>
      <c r="F16" s="15" t="s">
        <v>55</v>
      </c>
      <c r="G16" s="15" t="s">
        <v>116</v>
      </c>
      <c r="H16" s="15" t="s">
        <v>119</v>
      </c>
      <c r="I16" s="15" t="s">
        <v>59</v>
      </c>
      <c r="J16" s="15" t="s">
        <v>60</v>
      </c>
      <c r="K16" s="15">
        <v>42.067839999999997</v>
      </c>
      <c r="L16" s="15">
        <v>-122.76418</v>
      </c>
      <c r="M16" s="15">
        <v>2109</v>
      </c>
      <c r="N16" s="15">
        <v>1981</v>
      </c>
      <c r="O16" s="15">
        <v>2017</v>
      </c>
      <c r="P16" s="15">
        <v>34</v>
      </c>
      <c r="Q16" s="15" t="s">
        <v>120</v>
      </c>
      <c r="R16" s="15" t="s">
        <v>71</v>
      </c>
      <c r="S16" s="15">
        <v>0</v>
      </c>
      <c r="T16" s="15">
        <v>9</v>
      </c>
      <c r="U16" s="15">
        <v>0</v>
      </c>
      <c r="V16" s="15">
        <v>0</v>
      </c>
      <c r="W16" s="15">
        <v>10</v>
      </c>
      <c r="X16" s="15">
        <v>8</v>
      </c>
      <c r="Y16" s="15">
        <v>0</v>
      </c>
      <c r="Z16" s="15">
        <v>0</v>
      </c>
      <c r="AA16" s="15">
        <v>3</v>
      </c>
      <c r="AB16" s="15">
        <v>1</v>
      </c>
      <c r="AC16" s="15">
        <v>118</v>
      </c>
      <c r="AD16" s="15">
        <v>0</v>
      </c>
      <c r="AE16" s="15">
        <v>1</v>
      </c>
      <c r="AF16" s="15">
        <v>0</v>
      </c>
      <c r="AG16" s="15">
        <v>0</v>
      </c>
      <c r="AH16" s="15">
        <v>39</v>
      </c>
      <c r="AI16" s="15">
        <v>4</v>
      </c>
      <c r="AJ16" s="15">
        <v>0</v>
      </c>
      <c r="AK16" s="15">
        <v>5</v>
      </c>
      <c r="AL16" s="15">
        <v>0</v>
      </c>
      <c r="AM16" s="15">
        <v>0</v>
      </c>
      <c r="AN16" s="15">
        <v>20</v>
      </c>
      <c r="AO16" s="15">
        <v>82</v>
      </c>
      <c r="AP16" s="15">
        <v>0</v>
      </c>
      <c r="AQ16" s="15">
        <v>3</v>
      </c>
      <c r="AR16" s="15">
        <v>41</v>
      </c>
      <c r="AS16" s="15">
        <v>0</v>
      </c>
      <c r="AT16" s="15">
        <v>9</v>
      </c>
      <c r="AU16" s="15">
        <v>1</v>
      </c>
      <c r="AV16" s="15">
        <v>25</v>
      </c>
      <c r="AW16" s="15">
        <v>17</v>
      </c>
      <c r="AX16" s="15">
        <v>0</v>
      </c>
      <c r="AY16" s="15">
        <v>21</v>
      </c>
      <c r="AZ16" s="15">
        <v>1</v>
      </c>
      <c r="BA16" s="15"/>
      <c r="BB16" s="15"/>
      <c r="BC16" s="15" t="s">
        <v>116</v>
      </c>
      <c r="BD16" s="15"/>
      <c r="BE16" s="14" t="s">
        <v>118</v>
      </c>
      <c r="BF16" s="15"/>
      <c r="BG16" s="15"/>
      <c r="BH16" s="15"/>
      <c r="BI16" s="15"/>
      <c r="BJ16" s="15"/>
      <c r="BK16" s="15"/>
      <c r="BL16" s="15"/>
    </row>
    <row r="17" spans="1:64" x14ac:dyDescent="0.25">
      <c r="A17" s="14" t="s">
        <v>121</v>
      </c>
      <c r="B17" s="15" t="s">
        <v>53</v>
      </c>
      <c r="C17" s="15" t="s">
        <v>122</v>
      </c>
      <c r="D17" s="15" t="s">
        <v>55</v>
      </c>
      <c r="E17" s="15" t="s">
        <v>56</v>
      </c>
      <c r="F17" s="15" t="s">
        <v>55</v>
      </c>
      <c r="G17" s="15" t="s">
        <v>116</v>
      </c>
      <c r="H17" s="15" t="s">
        <v>103</v>
      </c>
      <c r="I17" s="15" t="s">
        <v>59</v>
      </c>
      <c r="J17" s="15" t="s">
        <v>60</v>
      </c>
      <c r="K17" s="15">
        <v>42.84</v>
      </c>
      <c r="L17" s="15">
        <v>-121.5</v>
      </c>
      <c r="M17" s="15">
        <v>1423</v>
      </c>
      <c r="N17" s="15">
        <v>1966</v>
      </c>
      <c r="O17" s="15">
        <v>2016</v>
      </c>
      <c r="P17" s="15">
        <v>49</v>
      </c>
      <c r="Q17" s="15" t="s">
        <v>65</v>
      </c>
      <c r="R17" s="15">
        <v>10</v>
      </c>
      <c r="S17" s="15">
        <v>38</v>
      </c>
      <c r="T17" s="15">
        <v>1</v>
      </c>
      <c r="U17" s="15">
        <v>0</v>
      </c>
      <c r="V17" s="15">
        <v>3</v>
      </c>
      <c r="W17" s="15">
        <v>2</v>
      </c>
      <c r="X17" s="15">
        <v>21</v>
      </c>
      <c r="Y17" s="15">
        <v>1</v>
      </c>
      <c r="Z17" s="15">
        <v>0</v>
      </c>
      <c r="AA17" s="15">
        <v>19</v>
      </c>
      <c r="AB17" s="15">
        <v>0</v>
      </c>
      <c r="AC17" s="15">
        <v>0</v>
      </c>
      <c r="AD17" s="15">
        <v>23</v>
      </c>
      <c r="AE17" s="15">
        <v>0</v>
      </c>
      <c r="AF17" s="15">
        <v>0</v>
      </c>
      <c r="AG17" s="15">
        <v>1</v>
      </c>
      <c r="AH17" s="15">
        <v>1</v>
      </c>
      <c r="AI17" s="15">
        <v>65</v>
      </c>
      <c r="AJ17" s="15">
        <v>0</v>
      </c>
      <c r="AK17" s="15">
        <v>38</v>
      </c>
      <c r="AL17" s="15">
        <v>0</v>
      </c>
      <c r="AM17" s="15">
        <v>0</v>
      </c>
      <c r="AN17" s="15">
        <v>11</v>
      </c>
      <c r="AO17" s="15">
        <v>56</v>
      </c>
      <c r="AP17" s="15">
        <v>0</v>
      </c>
      <c r="AQ17" s="15">
        <v>4</v>
      </c>
      <c r="AR17" s="15">
        <v>10</v>
      </c>
      <c r="AS17" s="15">
        <v>0</v>
      </c>
      <c r="AT17" s="15">
        <v>0</v>
      </c>
      <c r="AU17" s="15">
        <v>47</v>
      </c>
      <c r="AV17" s="15">
        <v>0</v>
      </c>
      <c r="AW17" s="15">
        <v>20</v>
      </c>
      <c r="AX17" s="15">
        <v>0</v>
      </c>
      <c r="AY17" s="15">
        <v>19</v>
      </c>
      <c r="AZ17" s="15">
        <v>32</v>
      </c>
      <c r="BA17" s="15"/>
      <c r="BB17" s="15"/>
      <c r="BC17" s="15"/>
      <c r="BD17" s="14" t="s">
        <v>121</v>
      </c>
      <c r="BE17" s="15">
        <f>CORREL(S16:AZ16,S17:AZ17)</f>
        <v>0.11507236076405976</v>
      </c>
      <c r="BF17" s="15"/>
      <c r="BG17" s="15"/>
      <c r="BH17" s="15"/>
      <c r="BI17" s="15"/>
      <c r="BJ17" s="15"/>
      <c r="BK17" s="15"/>
      <c r="BL17" s="15"/>
    </row>
    <row r="18" spans="1:64" x14ac:dyDescent="0.25">
      <c r="A18" s="16" t="s">
        <v>123</v>
      </c>
      <c r="B18" s="17" t="s">
        <v>53</v>
      </c>
      <c r="C18" s="17" t="s">
        <v>124</v>
      </c>
      <c r="D18" s="17" t="s">
        <v>55</v>
      </c>
      <c r="E18" s="17" t="s">
        <v>56</v>
      </c>
      <c r="F18" s="17" t="s">
        <v>55</v>
      </c>
      <c r="G18" s="17" t="s">
        <v>125</v>
      </c>
      <c r="H18" s="17" t="s">
        <v>126</v>
      </c>
      <c r="I18" s="17" t="s">
        <v>59</v>
      </c>
      <c r="J18" s="17" t="s">
        <v>60</v>
      </c>
      <c r="K18" s="17">
        <v>44.504300000000001</v>
      </c>
      <c r="L18" s="17">
        <v>-123.5509</v>
      </c>
      <c r="M18" s="17">
        <v>1215.0999999999999</v>
      </c>
      <c r="N18" s="17">
        <v>1962</v>
      </c>
      <c r="O18" s="17">
        <v>2017</v>
      </c>
      <c r="P18" s="17">
        <v>53</v>
      </c>
      <c r="Q18" s="17" t="s">
        <v>61</v>
      </c>
      <c r="R18" s="17">
        <v>21</v>
      </c>
      <c r="S18" s="17">
        <v>13</v>
      </c>
      <c r="T18" s="17">
        <v>78</v>
      </c>
      <c r="U18" s="17">
        <v>0</v>
      </c>
      <c r="V18" s="17">
        <v>0</v>
      </c>
      <c r="W18" s="17">
        <v>131</v>
      </c>
      <c r="X18" s="17">
        <v>2</v>
      </c>
      <c r="Y18" s="17">
        <v>43</v>
      </c>
      <c r="Z18" s="17">
        <v>25</v>
      </c>
      <c r="AA18" s="17">
        <v>26</v>
      </c>
      <c r="AB18" s="17">
        <v>0</v>
      </c>
      <c r="AC18" s="17">
        <v>98</v>
      </c>
      <c r="AD18" s="17">
        <v>1</v>
      </c>
      <c r="AE18" s="17">
        <v>15</v>
      </c>
      <c r="AF18" s="17">
        <v>0</v>
      </c>
      <c r="AG18" s="17">
        <v>133</v>
      </c>
      <c r="AH18" s="17">
        <v>0</v>
      </c>
      <c r="AI18" s="17">
        <v>46</v>
      </c>
      <c r="AJ18" s="17">
        <v>0</v>
      </c>
      <c r="AK18" s="17">
        <v>65</v>
      </c>
      <c r="AL18" s="17">
        <v>21</v>
      </c>
      <c r="AM18" s="17">
        <v>75</v>
      </c>
      <c r="AN18" s="17">
        <v>1</v>
      </c>
      <c r="AO18" s="17">
        <v>88</v>
      </c>
      <c r="AP18" s="17">
        <v>0</v>
      </c>
      <c r="AQ18" s="17">
        <v>0</v>
      </c>
      <c r="AR18" s="17">
        <v>15</v>
      </c>
      <c r="AS18" s="17">
        <v>66</v>
      </c>
      <c r="AT18" s="17">
        <v>0</v>
      </c>
      <c r="AU18" s="17">
        <v>77</v>
      </c>
      <c r="AV18" s="17">
        <v>0</v>
      </c>
      <c r="AW18" s="17">
        <v>41</v>
      </c>
      <c r="AX18" s="17">
        <v>0</v>
      </c>
      <c r="AY18" s="17">
        <v>38</v>
      </c>
      <c r="AZ18" s="17">
        <v>0</v>
      </c>
      <c r="BA18" s="17"/>
      <c r="BB18" s="17"/>
      <c r="BC18" s="17"/>
      <c r="BD18" s="16"/>
      <c r="BE18" s="16" t="s">
        <v>123</v>
      </c>
      <c r="BF18" s="16" t="s">
        <v>127</v>
      </c>
      <c r="BG18" s="16" t="s">
        <v>128</v>
      </c>
      <c r="BH18" s="16" t="s">
        <v>129</v>
      </c>
      <c r="BI18" s="16" t="s">
        <v>130</v>
      </c>
      <c r="BJ18" s="16" t="s">
        <v>131</v>
      </c>
      <c r="BK18" s="17"/>
      <c r="BL18" s="17"/>
    </row>
    <row r="19" spans="1:64" x14ac:dyDescent="0.25">
      <c r="A19" s="16" t="s">
        <v>127</v>
      </c>
      <c r="B19" s="17" t="s">
        <v>53</v>
      </c>
      <c r="C19" s="17" t="s">
        <v>124</v>
      </c>
      <c r="D19" s="17" t="s">
        <v>55</v>
      </c>
      <c r="E19" s="17" t="s">
        <v>56</v>
      </c>
      <c r="F19" s="17" t="s">
        <v>55</v>
      </c>
      <c r="G19" s="17" t="s">
        <v>125</v>
      </c>
      <c r="H19" s="17" t="s">
        <v>64</v>
      </c>
      <c r="I19" s="17" t="s">
        <v>59</v>
      </c>
      <c r="J19" s="17" t="s">
        <v>60</v>
      </c>
      <c r="K19" s="17">
        <v>44.376330000000003</v>
      </c>
      <c r="L19" s="17">
        <v>-122.1086</v>
      </c>
      <c r="M19" s="17">
        <v>1577.1</v>
      </c>
      <c r="N19" s="17">
        <v>1962</v>
      </c>
      <c r="O19" s="17">
        <v>2019</v>
      </c>
      <c r="P19" s="17">
        <v>53</v>
      </c>
      <c r="Q19" s="17" t="s">
        <v>61</v>
      </c>
      <c r="R19" s="17">
        <v>20</v>
      </c>
      <c r="S19" s="17">
        <v>6</v>
      </c>
      <c r="T19" s="17">
        <v>43</v>
      </c>
      <c r="U19" s="17">
        <v>0</v>
      </c>
      <c r="V19" s="17">
        <v>0</v>
      </c>
      <c r="W19" s="17">
        <v>60</v>
      </c>
      <c r="X19" s="17">
        <v>2</v>
      </c>
      <c r="Y19" s="17">
        <v>5</v>
      </c>
      <c r="Z19" s="17">
        <v>4</v>
      </c>
      <c r="AA19" s="17">
        <v>0</v>
      </c>
      <c r="AB19" s="17">
        <v>0</v>
      </c>
      <c r="AC19" s="17">
        <v>22</v>
      </c>
      <c r="AD19" s="17">
        <v>14</v>
      </c>
      <c r="AE19" s="17">
        <v>0</v>
      </c>
      <c r="AF19" s="17">
        <v>0</v>
      </c>
      <c r="AG19" s="17">
        <v>74</v>
      </c>
      <c r="AH19" s="17">
        <v>0</v>
      </c>
      <c r="AI19" s="17">
        <v>13</v>
      </c>
      <c r="AJ19" s="17">
        <v>0</v>
      </c>
      <c r="AK19" s="17">
        <v>3</v>
      </c>
      <c r="AL19" s="17">
        <v>1</v>
      </c>
      <c r="AM19" s="17">
        <v>0</v>
      </c>
      <c r="AN19" s="17">
        <v>2</v>
      </c>
      <c r="AO19" s="17">
        <v>23</v>
      </c>
      <c r="AP19" s="17">
        <v>0</v>
      </c>
      <c r="AQ19" s="17">
        <v>3</v>
      </c>
      <c r="AR19" s="17">
        <v>4</v>
      </c>
      <c r="AS19" s="17">
        <v>9</v>
      </c>
      <c r="AT19" s="17">
        <v>1</v>
      </c>
      <c r="AU19" s="17">
        <v>28</v>
      </c>
      <c r="AV19" s="17">
        <v>0</v>
      </c>
      <c r="AW19" s="17">
        <v>31</v>
      </c>
      <c r="AX19" s="17">
        <v>0</v>
      </c>
      <c r="AY19" s="17">
        <v>2</v>
      </c>
      <c r="AZ19" s="17">
        <v>1</v>
      </c>
      <c r="BA19" s="17"/>
      <c r="BB19" s="17"/>
      <c r="BC19" s="17"/>
      <c r="BD19" s="16" t="s">
        <v>127</v>
      </c>
      <c r="BE19" s="17">
        <f>CORREL(R18:AZ18,R19:AZ19)</f>
        <v>0.80803489454700073</v>
      </c>
      <c r="BF19" s="17"/>
      <c r="BG19" s="17"/>
      <c r="BH19" s="17"/>
      <c r="BI19" s="17"/>
      <c r="BJ19" s="17"/>
      <c r="BK19" s="17"/>
      <c r="BL19" s="17"/>
    </row>
    <row r="20" spans="1:64" x14ac:dyDescent="0.25">
      <c r="A20" s="16" t="s">
        <v>128</v>
      </c>
      <c r="B20" s="17" t="s">
        <v>53</v>
      </c>
      <c r="C20" s="17" t="s">
        <v>124</v>
      </c>
      <c r="D20" s="17" t="s">
        <v>55</v>
      </c>
      <c r="E20" s="17" t="s">
        <v>56</v>
      </c>
      <c r="F20" s="17" t="s">
        <v>55</v>
      </c>
      <c r="G20" s="17" t="s">
        <v>125</v>
      </c>
      <c r="H20" s="17" t="s">
        <v>134</v>
      </c>
      <c r="I20" s="17" t="s">
        <v>59</v>
      </c>
      <c r="J20" s="17" t="s">
        <v>69</v>
      </c>
      <c r="K20" s="17">
        <v>45.9</v>
      </c>
      <c r="L20" s="17">
        <v>-122.1</v>
      </c>
      <c r="M20" s="17">
        <v>682.6</v>
      </c>
      <c r="N20" s="17">
        <v>1967</v>
      </c>
      <c r="O20" s="17">
        <v>2019</v>
      </c>
      <c r="P20" s="17">
        <v>47</v>
      </c>
      <c r="Q20" s="17" t="s">
        <v>135</v>
      </c>
      <c r="R20" s="17">
        <v>6</v>
      </c>
      <c r="S20" s="17">
        <v>2</v>
      </c>
      <c r="T20" s="17">
        <v>51</v>
      </c>
      <c r="U20" s="17">
        <v>0</v>
      </c>
      <c r="V20" s="17">
        <v>0</v>
      </c>
      <c r="W20" s="17">
        <v>82</v>
      </c>
      <c r="X20" s="17">
        <v>5</v>
      </c>
      <c r="Y20" s="17">
        <v>13</v>
      </c>
      <c r="Z20" s="17">
        <v>4</v>
      </c>
      <c r="AA20" s="17">
        <v>0</v>
      </c>
      <c r="AB20" s="17">
        <v>0</v>
      </c>
      <c r="AC20" s="17">
        <v>54</v>
      </c>
      <c r="AD20" s="17">
        <v>0</v>
      </c>
      <c r="AE20" s="17">
        <v>9</v>
      </c>
      <c r="AF20" s="17">
        <v>0</v>
      </c>
      <c r="AG20" s="17">
        <v>85</v>
      </c>
      <c r="AH20" s="17">
        <v>0</v>
      </c>
      <c r="AI20" s="17" t="s">
        <v>71</v>
      </c>
      <c r="AJ20" s="17">
        <v>0</v>
      </c>
      <c r="AK20" s="17">
        <v>3</v>
      </c>
      <c r="AL20" s="17">
        <v>16</v>
      </c>
      <c r="AM20" s="17">
        <v>0</v>
      </c>
      <c r="AN20" s="17">
        <v>30</v>
      </c>
      <c r="AO20" s="17">
        <v>38</v>
      </c>
      <c r="AP20" s="17">
        <v>4</v>
      </c>
      <c r="AQ20" s="17">
        <v>5</v>
      </c>
      <c r="AR20" s="17">
        <v>13</v>
      </c>
      <c r="AS20" s="17">
        <v>54</v>
      </c>
      <c r="AT20" s="17">
        <v>0</v>
      </c>
      <c r="AU20" s="17">
        <v>58</v>
      </c>
      <c r="AV20" s="17">
        <v>0</v>
      </c>
      <c r="AW20" s="17">
        <v>40</v>
      </c>
      <c r="AX20" s="17">
        <v>0</v>
      </c>
      <c r="AY20" s="17">
        <v>12</v>
      </c>
      <c r="AZ20" s="17">
        <v>0</v>
      </c>
      <c r="BA20" s="17"/>
      <c r="BB20" s="17"/>
      <c r="BC20" s="17"/>
      <c r="BD20" s="16" t="s">
        <v>128</v>
      </c>
      <c r="BE20" s="17">
        <f>CORREL(R18:AZ18,R20:AZ20)</f>
        <v>0.8546568740192112</v>
      </c>
      <c r="BF20" s="17">
        <f t="shared" ref="BF20:BF23" si="0">CORREL($R$19:$AZ$19,R20:AZ20)</f>
        <v>0.87912335939559072</v>
      </c>
      <c r="BG20" s="17"/>
      <c r="BH20" s="17"/>
      <c r="BI20" s="17"/>
      <c r="BJ20" s="17"/>
      <c r="BK20" s="17"/>
      <c r="BL20" s="17"/>
    </row>
    <row r="21" spans="1:64" ht="15.75" customHeight="1" x14ac:dyDescent="0.25">
      <c r="A21" s="16" t="s">
        <v>129</v>
      </c>
      <c r="B21" s="17" t="s">
        <v>53</v>
      </c>
      <c r="C21" s="17" t="s">
        <v>124</v>
      </c>
      <c r="D21" s="17" t="s">
        <v>55</v>
      </c>
      <c r="E21" s="17" t="s">
        <v>56</v>
      </c>
      <c r="F21" s="17" t="s">
        <v>55</v>
      </c>
      <c r="G21" s="17" t="s">
        <v>125</v>
      </c>
      <c r="H21" s="17" t="s">
        <v>136</v>
      </c>
      <c r="I21" s="17" t="s">
        <v>59</v>
      </c>
      <c r="J21" s="17" t="s">
        <v>69</v>
      </c>
      <c r="K21" s="17">
        <v>46.093170000000001</v>
      </c>
      <c r="L21" s="17">
        <v>-121.64952</v>
      </c>
      <c r="M21" s="17">
        <v>1433.8</v>
      </c>
      <c r="N21" s="17">
        <v>1962</v>
      </c>
      <c r="O21" s="17">
        <v>2017</v>
      </c>
      <c r="P21" s="17">
        <v>53</v>
      </c>
      <c r="Q21" s="17" t="s">
        <v>74</v>
      </c>
      <c r="R21" s="17">
        <v>15</v>
      </c>
      <c r="S21" s="17">
        <v>0</v>
      </c>
      <c r="T21" s="17">
        <v>43</v>
      </c>
      <c r="U21" s="17">
        <v>0</v>
      </c>
      <c r="V21" s="17">
        <v>0</v>
      </c>
      <c r="W21" s="17">
        <v>21</v>
      </c>
      <c r="X21" s="17">
        <v>12</v>
      </c>
      <c r="Y21" s="17">
        <v>0</v>
      </c>
      <c r="Z21" s="17">
        <v>11</v>
      </c>
      <c r="AA21" s="17">
        <v>0</v>
      </c>
      <c r="AB21" s="17">
        <v>5</v>
      </c>
      <c r="AC21" s="17">
        <v>9</v>
      </c>
      <c r="AD21" s="17">
        <v>0</v>
      </c>
      <c r="AE21" s="17">
        <v>67</v>
      </c>
      <c r="AF21" s="17">
        <v>0</v>
      </c>
      <c r="AG21" s="17">
        <v>49</v>
      </c>
      <c r="AH21" s="17">
        <v>0</v>
      </c>
      <c r="AI21" s="17">
        <v>40</v>
      </c>
      <c r="AJ21" s="17">
        <v>0</v>
      </c>
      <c r="AK21" s="17">
        <v>1</v>
      </c>
      <c r="AL21" s="17">
        <v>10</v>
      </c>
      <c r="AM21" s="17">
        <v>0</v>
      </c>
      <c r="AN21" s="17">
        <v>25</v>
      </c>
      <c r="AO21" s="17">
        <v>7</v>
      </c>
      <c r="AP21" s="17">
        <v>6</v>
      </c>
      <c r="AQ21" s="17">
        <v>4</v>
      </c>
      <c r="AR21" s="17">
        <v>1</v>
      </c>
      <c r="AS21" s="17">
        <v>22</v>
      </c>
      <c r="AT21" s="17">
        <v>0</v>
      </c>
      <c r="AU21" s="17">
        <v>28</v>
      </c>
      <c r="AV21" s="17">
        <v>0</v>
      </c>
      <c r="AW21" s="17">
        <v>13</v>
      </c>
      <c r="AX21" s="17">
        <v>0</v>
      </c>
      <c r="AY21" s="17">
        <v>6</v>
      </c>
      <c r="AZ21" s="17">
        <v>1</v>
      </c>
      <c r="BA21" s="17"/>
      <c r="BB21" s="17"/>
      <c r="BC21" s="17"/>
      <c r="BD21" s="16" t="s">
        <v>129</v>
      </c>
      <c r="BE21" s="17">
        <f>CORREL(R18:AZ18,R21:AZ21)</f>
        <v>0.43681668957749353</v>
      </c>
      <c r="BF21" s="17">
        <f t="shared" si="0"/>
        <v>0.52980909344110716</v>
      </c>
      <c r="BG21" s="17">
        <f t="shared" ref="BG21:BG23" si="1">CORREL($R$20:$AZ$20,R21:AZ21)</f>
        <v>0.60130290596033342</v>
      </c>
      <c r="BH21" s="17"/>
      <c r="BI21" s="17"/>
      <c r="BJ21" s="17"/>
      <c r="BK21" s="17"/>
      <c r="BL21" s="17"/>
    </row>
    <row r="22" spans="1:64" ht="15.75" customHeight="1" x14ac:dyDescent="0.25">
      <c r="A22" s="16" t="s">
        <v>130</v>
      </c>
      <c r="B22" s="17" t="s">
        <v>53</v>
      </c>
      <c r="C22" s="17" t="s">
        <v>124</v>
      </c>
      <c r="D22" s="17" t="s">
        <v>55</v>
      </c>
      <c r="E22" s="17" t="s">
        <v>56</v>
      </c>
      <c r="F22" s="17" t="s">
        <v>55</v>
      </c>
      <c r="G22" s="17" t="s">
        <v>125</v>
      </c>
      <c r="H22" s="17" t="s">
        <v>81</v>
      </c>
      <c r="I22" s="17" t="s">
        <v>59</v>
      </c>
      <c r="J22" s="17" t="s">
        <v>69</v>
      </c>
      <c r="K22" s="17">
        <v>47.199800000000003</v>
      </c>
      <c r="L22" s="17">
        <v>-121.349</v>
      </c>
      <c r="M22" s="17">
        <v>939.4</v>
      </c>
      <c r="N22" s="17">
        <v>1961</v>
      </c>
      <c r="O22" s="17">
        <v>2019</v>
      </c>
      <c r="P22" s="17">
        <v>54</v>
      </c>
      <c r="Q22" s="17" t="s">
        <v>61</v>
      </c>
      <c r="R22" s="17">
        <v>16</v>
      </c>
      <c r="S22" s="17">
        <v>0</v>
      </c>
      <c r="T22" s="17">
        <v>47</v>
      </c>
      <c r="U22" s="17">
        <v>0</v>
      </c>
      <c r="V22" s="17">
        <v>0</v>
      </c>
      <c r="W22" s="17">
        <v>22</v>
      </c>
      <c r="X22" s="17">
        <v>7</v>
      </c>
      <c r="Y22" s="17">
        <v>0</v>
      </c>
      <c r="Z22" s="17">
        <v>0</v>
      </c>
      <c r="AA22" s="17">
        <v>0</v>
      </c>
      <c r="AB22" s="17">
        <v>20</v>
      </c>
      <c r="AC22" s="17">
        <v>13</v>
      </c>
      <c r="AD22" s="17">
        <v>1</v>
      </c>
      <c r="AE22" s="17">
        <v>40</v>
      </c>
      <c r="AF22" s="17">
        <v>0</v>
      </c>
      <c r="AG22" s="17">
        <v>20</v>
      </c>
      <c r="AH22" s="17">
        <v>2</v>
      </c>
      <c r="AI22" s="17">
        <v>32</v>
      </c>
      <c r="AJ22" s="17">
        <v>0</v>
      </c>
      <c r="AK22" s="17">
        <v>2</v>
      </c>
      <c r="AL22" s="17">
        <v>42</v>
      </c>
      <c r="AM22" s="17">
        <v>0</v>
      </c>
      <c r="AN22" s="17">
        <v>24</v>
      </c>
      <c r="AO22" s="17">
        <v>9</v>
      </c>
      <c r="AP22" s="17">
        <v>0</v>
      </c>
      <c r="AQ22" s="17">
        <v>2</v>
      </c>
      <c r="AR22" s="17">
        <v>0</v>
      </c>
      <c r="AS22" s="17">
        <v>21</v>
      </c>
      <c r="AT22" s="17">
        <v>0</v>
      </c>
      <c r="AU22" s="17">
        <v>23</v>
      </c>
      <c r="AV22" s="17">
        <v>0</v>
      </c>
      <c r="AW22" s="17">
        <v>26</v>
      </c>
      <c r="AX22" s="17">
        <v>0</v>
      </c>
      <c r="AY22" s="17">
        <v>11</v>
      </c>
      <c r="AZ22" s="17">
        <v>0</v>
      </c>
      <c r="BA22" s="17"/>
      <c r="BB22" s="17"/>
      <c r="BC22" s="17"/>
      <c r="BD22" s="16" t="s">
        <v>130</v>
      </c>
      <c r="BE22" s="17">
        <f>CORREL(R18:AZ18,R22:AZ22)</f>
        <v>0.38605263350503416</v>
      </c>
      <c r="BF22" s="17">
        <f t="shared" si="0"/>
        <v>0.45100238785549684</v>
      </c>
      <c r="BG22" s="17">
        <f t="shared" si="1"/>
        <v>0.57532796157003174</v>
      </c>
      <c r="BH22" s="17">
        <f t="shared" ref="BH22:BH23" si="2">CORREL($R$21:$AZ$21,R22:AZ22)</f>
        <v>0.80042642956597021</v>
      </c>
      <c r="BI22" s="17"/>
      <c r="BJ22" s="17"/>
      <c r="BK22" s="17"/>
      <c r="BL22" s="17"/>
    </row>
    <row r="23" spans="1:64" ht="15.75" customHeight="1" x14ac:dyDescent="0.25">
      <c r="A23" s="16" t="s">
        <v>131</v>
      </c>
      <c r="B23" s="17" t="s">
        <v>53</v>
      </c>
      <c r="C23" s="17" t="s">
        <v>124</v>
      </c>
      <c r="D23" s="17" t="s">
        <v>55</v>
      </c>
      <c r="E23" s="17" t="s">
        <v>56</v>
      </c>
      <c r="F23" s="17" t="s">
        <v>55</v>
      </c>
      <c r="G23" s="17" t="s">
        <v>125</v>
      </c>
      <c r="H23" s="17" t="s">
        <v>90</v>
      </c>
      <c r="I23" s="17" t="s">
        <v>59</v>
      </c>
      <c r="J23" s="17" t="s">
        <v>69</v>
      </c>
      <c r="K23" s="17">
        <v>47.4405</v>
      </c>
      <c r="L23" s="17">
        <v>-121.4149</v>
      </c>
      <c r="M23" s="17">
        <v>962.6</v>
      </c>
      <c r="N23" s="17">
        <v>1961</v>
      </c>
      <c r="O23" s="17">
        <v>2019</v>
      </c>
      <c r="P23" s="17">
        <v>54</v>
      </c>
      <c r="Q23" s="17" t="s">
        <v>61</v>
      </c>
      <c r="R23" s="17">
        <v>53</v>
      </c>
      <c r="S23" s="17">
        <v>0</v>
      </c>
      <c r="T23" s="17">
        <v>163</v>
      </c>
      <c r="U23" s="17">
        <v>4</v>
      </c>
      <c r="V23" s="17">
        <v>0</v>
      </c>
      <c r="W23" s="17">
        <v>332</v>
      </c>
      <c r="X23" s="17">
        <v>0</v>
      </c>
      <c r="Y23" s="17">
        <v>57</v>
      </c>
      <c r="Z23" s="17">
        <v>12</v>
      </c>
      <c r="AA23" s="17">
        <v>0</v>
      </c>
      <c r="AB23" s="17">
        <v>25</v>
      </c>
      <c r="AC23" s="17">
        <v>120</v>
      </c>
      <c r="AD23" s="17">
        <v>7</v>
      </c>
      <c r="AE23" s="17">
        <v>195</v>
      </c>
      <c r="AF23" s="17">
        <v>0</v>
      </c>
      <c r="AG23" s="17">
        <v>51</v>
      </c>
      <c r="AH23" s="17">
        <v>26</v>
      </c>
      <c r="AI23" s="17">
        <v>60</v>
      </c>
      <c r="AJ23" s="17">
        <v>0</v>
      </c>
      <c r="AK23" s="17">
        <v>0</v>
      </c>
      <c r="AL23" s="17">
        <v>113</v>
      </c>
      <c r="AM23" s="17">
        <v>2</v>
      </c>
      <c r="AN23" s="17">
        <v>83</v>
      </c>
      <c r="AO23" s="17">
        <v>55</v>
      </c>
      <c r="AP23" s="17">
        <v>3</v>
      </c>
      <c r="AQ23" s="17">
        <v>4</v>
      </c>
      <c r="AR23" s="17">
        <v>0</v>
      </c>
      <c r="AS23" s="17">
        <v>72</v>
      </c>
      <c r="AT23" s="17">
        <v>0</v>
      </c>
      <c r="AU23" s="17">
        <v>72</v>
      </c>
      <c r="AV23" s="17">
        <v>0</v>
      </c>
      <c r="AW23" s="17">
        <v>19</v>
      </c>
      <c r="AX23" s="17">
        <v>0</v>
      </c>
      <c r="AY23" s="17">
        <v>47</v>
      </c>
      <c r="AZ23" s="17">
        <v>0</v>
      </c>
      <c r="BA23" s="17"/>
      <c r="BB23" s="17"/>
      <c r="BC23" s="17"/>
      <c r="BD23" s="16" t="s">
        <v>131</v>
      </c>
      <c r="BE23" s="17">
        <f>CORREL(R18:AZ18,R23:AZ23)</f>
        <v>0.57792062809422928</v>
      </c>
      <c r="BF23" s="17">
        <f t="shared" si="0"/>
        <v>0.56167542231708234</v>
      </c>
      <c r="BG23" s="17">
        <f t="shared" si="1"/>
        <v>0.66372174614528634</v>
      </c>
      <c r="BH23" s="17">
        <f t="shared" si="2"/>
        <v>0.61123674240620363</v>
      </c>
      <c r="BI23" s="17">
        <f>CORREL($R$22:$AZ$22,R23:AZ23)</f>
        <v>0.68752420346632837</v>
      </c>
      <c r="BJ23" s="17"/>
      <c r="BK23" s="17"/>
      <c r="BL23" s="17"/>
    </row>
    <row r="24" spans="1:64" ht="15.75" customHeight="1" x14ac:dyDescent="0.25">
      <c r="A24" s="18" t="s">
        <v>137</v>
      </c>
      <c r="B24" s="19" t="s">
        <v>67</v>
      </c>
      <c r="C24" s="19" t="s">
        <v>138</v>
      </c>
      <c r="D24" s="19" t="s">
        <v>139</v>
      </c>
      <c r="E24" s="19" t="s">
        <v>56</v>
      </c>
      <c r="F24" s="19" t="s">
        <v>139</v>
      </c>
      <c r="G24" s="19" t="s">
        <v>140</v>
      </c>
      <c r="H24" s="19" t="s">
        <v>97</v>
      </c>
      <c r="I24" s="19" t="s">
        <v>59</v>
      </c>
      <c r="J24" s="19" t="s">
        <v>60</v>
      </c>
      <c r="K24" s="19">
        <v>42.107109999999999</v>
      </c>
      <c r="L24" s="19">
        <v>-122.69266</v>
      </c>
      <c r="M24" s="19">
        <v>1400</v>
      </c>
      <c r="N24" s="19">
        <v>1981</v>
      </c>
      <c r="O24" s="19">
        <v>2017</v>
      </c>
      <c r="P24" s="19">
        <v>34</v>
      </c>
      <c r="Q24" s="19" t="s">
        <v>141</v>
      </c>
      <c r="R24" s="19" t="s">
        <v>71</v>
      </c>
      <c r="S24" s="19">
        <v>0</v>
      </c>
      <c r="T24" s="19">
        <v>22</v>
      </c>
      <c r="U24" s="19">
        <v>0</v>
      </c>
      <c r="V24" s="19">
        <v>0</v>
      </c>
      <c r="W24" s="19">
        <v>0</v>
      </c>
      <c r="X24" s="19">
        <v>0</v>
      </c>
      <c r="Y24" s="19">
        <v>40</v>
      </c>
      <c r="Z24" s="19">
        <v>1</v>
      </c>
      <c r="AA24" s="19">
        <v>1</v>
      </c>
      <c r="AB24" s="19">
        <v>2</v>
      </c>
      <c r="AC24" s="19">
        <v>0</v>
      </c>
      <c r="AD24" s="19">
        <v>0</v>
      </c>
      <c r="AE24" s="19">
        <v>0</v>
      </c>
      <c r="AF24" s="19">
        <v>0</v>
      </c>
      <c r="AG24" s="19">
        <v>11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20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</row>
    <row r="25" spans="1:64" ht="15.75" customHeight="1" x14ac:dyDescent="0.25">
      <c r="A25" s="20" t="s">
        <v>142</v>
      </c>
      <c r="B25" s="21" t="s">
        <v>53</v>
      </c>
      <c r="C25" s="21" t="s">
        <v>143</v>
      </c>
      <c r="D25" s="21" t="s">
        <v>139</v>
      </c>
      <c r="E25" s="21" t="s">
        <v>56</v>
      </c>
      <c r="F25" s="21" t="s">
        <v>139</v>
      </c>
      <c r="G25" s="21" t="s">
        <v>144</v>
      </c>
      <c r="H25" s="21" t="s">
        <v>103</v>
      </c>
      <c r="I25" s="21" t="s">
        <v>59</v>
      </c>
      <c r="J25" s="21" t="s">
        <v>60</v>
      </c>
      <c r="K25" s="21">
        <v>42.8</v>
      </c>
      <c r="L25" s="21">
        <v>-121.5</v>
      </c>
      <c r="M25" s="21">
        <v>1423</v>
      </c>
      <c r="N25" s="21">
        <v>1966</v>
      </c>
      <c r="O25" s="21">
        <v>2016</v>
      </c>
      <c r="P25" s="21">
        <v>49</v>
      </c>
      <c r="Q25" s="21" t="s">
        <v>65</v>
      </c>
      <c r="R25" s="21">
        <v>23</v>
      </c>
      <c r="S25" s="21">
        <v>42</v>
      </c>
      <c r="T25" s="21">
        <v>12</v>
      </c>
      <c r="U25" s="21">
        <v>11</v>
      </c>
      <c r="V25" s="21">
        <v>24</v>
      </c>
      <c r="W25" s="21">
        <v>27</v>
      </c>
      <c r="X25" s="21">
        <v>7</v>
      </c>
      <c r="Y25" s="21">
        <v>18</v>
      </c>
      <c r="Z25" s="21">
        <v>0</v>
      </c>
      <c r="AA25" s="21">
        <v>2</v>
      </c>
      <c r="AB25" s="21">
        <v>0</v>
      </c>
      <c r="AC25" s="21">
        <v>8</v>
      </c>
      <c r="AD25" s="21">
        <v>0</v>
      </c>
      <c r="AE25" s="21">
        <v>0</v>
      </c>
      <c r="AF25" s="21">
        <v>0</v>
      </c>
      <c r="AG25" s="21">
        <v>7</v>
      </c>
      <c r="AH25" s="21">
        <v>0</v>
      </c>
      <c r="AI25" s="21">
        <v>4</v>
      </c>
      <c r="AJ25" s="21">
        <v>0</v>
      </c>
      <c r="AK25" s="21">
        <v>14</v>
      </c>
      <c r="AL25" s="21">
        <v>0</v>
      </c>
      <c r="AM25" s="21">
        <v>0</v>
      </c>
      <c r="AN25" s="21">
        <v>0</v>
      </c>
      <c r="AO25" s="21">
        <v>16</v>
      </c>
      <c r="AP25" s="21">
        <v>0</v>
      </c>
      <c r="AQ25" s="21">
        <v>3</v>
      </c>
      <c r="AR25" s="21">
        <v>34</v>
      </c>
      <c r="AS25" s="21">
        <v>0</v>
      </c>
      <c r="AT25" s="21">
        <v>3</v>
      </c>
      <c r="AU25" s="21">
        <v>39</v>
      </c>
      <c r="AV25" s="21">
        <v>0</v>
      </c>
      <c r="AW25" s="21">
        <v>2</v>
      </c>
      <c r="AX25" s="21">
        <v>0</v>
      </c>
      <c r="AY25" s="21">
        <v>0</v>
      </c>
      <c r="AZ25" s="21">
        <v>0</v>
      </c>
      <c r="BA25" s="21"/>
      <c r="BB25" s="21"/>
      <c r="BC25" s="21"/>
      <c r="BD25" s="21"/>
      <c r="BE25" s="20" t="s">
        <v>145</v>
      </c>
      <c r="BF25" s="21"/>
      <c r="BG25" s="21"/>
      <c r="BH25" s="21"/>
      <c r="BI25" s="21"/>
      <c r="BJ25" s="21"/>
      <c r="BK25" s="21"/>
      <c r="BL25" s="21"/>
    </row>
    <row r="26" spans="1:64" ht="15.75" customHeight="1" x14ac:dyDescent="0.25">
      <c r="A26" s="20" t="s">
        <v>145</v>
      </c>
      <c r="B26" s="21" t="s">
        <v>147</v>
      </c>
      <c r="C26" s="21" t="s">
        <v>143</v>
      </c>
      <c r="D26" s="21" t="s">
        <v>139</v>
      </c>
      <c r="E26" s="21" t="s">
        <v>56</v>
      </c>
      <c r="F26" s="21" t="s">
        <v>139</v>
      </c>
      <c r="G26" s="21" t="s">
        <v>144</v>
      </c>
      <c r="H26" s="21" t="s">
        <v>105</v>
      </c>
      <c r="I26" s="21" t="s">
        <v>59</v>
      </c>
      <c r="J26" s="21" t="s">
        <v>69</v>
      </c>
      <c r="K26" s="21">
        <v>46.044199999999996</v>
      </c>
      <c r="L26" s="21">
        <v>-121.6926</v>
      </c>
      <c r="M26" s="21">
        <v>1133.8</v>
      </c>
      <c r="N26" s="21">
        <v>1962</v>
      </c>
      <c r="O26" s="21">
        <v>2017</v>
      </c>
      <c r="P26" s="21">
        <v>53</v>
      </c>
      <c r="Q26" s="21" t="s">
        <v>74</v>
      </c>
      <c r="R26" s="21">
        <v>57</v>
      </c>
      <c r="S26" s="21">
        <v>47</v>
      </c>
      <c r="T26" s="21">
        <v>45</v>
      </c>
      <c r="U26" s="21">
        <v>17</v>
      </c>
      <c r="V26" s="21">
        <v>47</v>
      </c>
      <c r="W26" s="21">
        <v>84</v>
      </c>
      <c r="X26" s="21">
        <v>0</v>
      </c>
      <c r="Y26" s="21">
        <v>65</v>
      </c>
      <c r="Z26" s="21">
        <v>16</v>
      </c>
      <c r="AA26" s="21">
        <v>37</v>
      </c>
      <c r="AB26" s="21">
        <v>8</v>
      </c>
      <c r="AC26" s="21">
        <v>52</v>
      </c>
      <c r="AD26" s="21">
        <v>0</v>
      </c>
      <c r="AE26" s="21">
        <v>49</v>
      </c>
      <c r="AF26" s="21">
        <v>7</v>
      </c>
      <c r="AG26" s="21">
        <v>110</v>
      </c>
      <c r="AH26" s="21">
        <v>4</v>
      </c>
      <c r="AI26" s="21">
        <v>86</v>
      </c>
      <c r="AJ26" s="21">
        <v>0</v>
      </c>
      <c r="AK26" s="21">
        <v>91</v>
      </c>
      <c r="AL26" s="21">
        <v>0</v>
      </c>
      <c r="AM26" s="21">
        <v>31</v>
      </c>
      <c r="AN26" s="21">
        <v>0</v>
      </c>
      <c r="AO26" s="21">
        <v>24</v>
      </c>
      <c r="AP26" s="21">
        <v>28</v>
      </c>
      <c r="AQ26" s="21">
        <v>33</v>
      </c>
      <c r="AR26" s="21">
        <v>67</v>
      </c>
      <c r="AS26" s="21">
        <v>0</v>
      </c>
      <c r="AT26" s="21">
        <v>0</v>
      </c>
      <c r="AU26" s="21">
        <v>80</v>
      </c>
      <c r="AV26" s="21">
        <v>11</v>
      </c>
      <c r="AW26" s="21">
        <v>32</v>
      </c>
      <c r="AX26" s="21">
        <v>0</v>
      </c>
      <c r="AY26" s="21">
        <v>67</v>
      </c>
      <c r="AZ26" s="21">
        <v>0</v>
      </c>
      <c r="BA26" s="21"/>
      <c r="BB26" s="21"/>
      <c r="BC26" s="21"/>
      <c r="BD26" s="20" t="s">
        <v>142</v>
      </c>
      <c r="BE26" s="21">
        <f>CORREL(R25:AZ25,R26:AZ26)</f>
        <v>0.55027274097930778</v>
      </c>
      <c r="BF26" s="21"/>
      <c r="BG26" s="21"/>
      <c r="BH26" s="21"/>
      <c r="BI26" s="21"/>
      <c r="BJ26" s="21"/>
      <c r="BK26" s="21"/>
      <c r="BL26" s="21"/>
    </row>
    <row r="27" spans="1:64" ht="15.75" customHeight="1" x14ac:dyDescent="0.25">
      <c r="A27" s="22" t="s">
        <v>152</v>
      </c>
      <c r="B27" s="23" t="s">
        <v>67</v>
      </c>
      <c r="C27" s="23" t="s">
        <v>149</v>
      </c>
      <c r="D27" s="23" t="s">
        <v>150</v>
      </c>
      <c r="E27" s="23" t="s">
        <v>56</v>
      </c>
      <c r="F27" s="23" t="s">
        <v>150</v>
      </c>
      <c r="G27" s="23" t="s">
        <v>151</v>
      </c>
      <c r="H27" s="23" t="s">
        <v>119</v>
      </c>
      <c r="I27" s="23" t="s">
        <v>59</v>
      </c>
      <c r="J27" s="23" t="s">
        <v>60</v>
      </c>
      <c r="K27" s="23">
        <v>42.067839999999997</v>
      </c>
      <c r="L27" s="23">
        <v>-122.76418</v>
      </c>
      <c r="M27" s="23">
        <v>2109</v>
      </c>
      <c r="N27" s="23">
        <v>1981</v>
      </c>
      <c r="O27" s="23">
        <v>2017</v>
      </c>
      <c r="P27" s="23">
        <v>34</v>
      </c>
      <c r="Q27" s="23" t="s">
        <v>153</v>
      </c>
      <c r="R27" s="23" t="s">
        <v>71</v>
      </c>
      <c r="S27" s="23">
        <v>9</v>
      </c>
      <c r="T27" s="23">
        <v>53</v>
      </c>
      <c r="U27" s="23">
        <v>0</v>
      </c>
      <c r="V27" s="23">
        <v>0</v>
      </c>
      <c r="W27" s="23">
        <v>400</v>
      </c>
      <c r="X27" s="23">
        <v>0</v>
      </c>
      <c r="Y27" s="23">
        <v>0</v>
      </c>
      <c r="Z27" s="23">
        <v>0</v>
      </c>
      <c r="AA27" s="23">
        <v>55</v>
      </c>
      <c r="AB27" s="23">
        <v>0</v>
      </c>
      <c r="AC27" s="23">
        <v>613</v>
      </c>
      <c r="AD27" s="23">
        <v>0</v>
      </c>
      <c r="AE27" s="23">
        <v>0</v>
      </c>
      <c r="AF27" s="23">
        <v>0</v>
      </c>
      <c r="AG27" s="23">
        <v>68</v>
      </c>
      <c r="AH27" s="23">
        <v>0</v>
      </c>
      <c r="AI27" s="23">
        <v>108</v>
      </c>
      <c r="AJ27" s="23">
        <v>0</v>
      </c>
      <c r="AK27" s="23">
        <v>135</v>
      </c>
      <c r="AL27" s="23">
        <v>0</v>
      </c>
      <c r="AM27" s="23">
        <v>0</v>
      </c>
      <c r="AN27" s="23">
        <v>0</v>
      </c>
      <c r="AO27" s="23">
        <v>530</v>
      </c>
      <c r="AP27" s="23">
        <v>0</v>
      </c>
      <c r="AQ27" s="23">
        <v>0</v>
      </c>
      <c r="AR27" s="23">
        <v>325</v>
      </c>
      <c r="AS27" s="23">
        <v>0</v>
      </c>
      <c r="AT27" s="23">
        <v>0</v>
      </c>
      <c r="AU27" s="23">
        <v>215</v>
      </c>
      <c r="AV27" s="23">
        <v>0</v>
      </c>
      <c r="AW27" s="23">
        <v>340</v>
      </c>
      <c r="AX27" s="23">
        <v>0</v>
      </c>
      <c r="AY27" s="23">
        <v>35</v>
      </c>
      <c r="AZ27" s="23">
        <v>145</v>
      </c>
      <c r="BA27" s="23"/>
      <c r="BB27" s="23"/>
      <c r="BC27" s="23"/>
      <c r="BD27" s="22"/>
      <c r="BE27" s="22" t="s">
        <v>152</v>
      </c>
      <c r="BF27" s="22" t="s">
        <v>154</v>
      </c>
      <c r="BG27" s="22" t="s">
        <v>155</v>
      </c>
      <c r="BH27" s="22" t="s">
        <v>156</v>
      </c>
      <c r="BI27" s="22" t="s">
        <v>157</v>
      </c>
      <c r="BJ27" s="22" t="s">
        <v>158</v>
      </c>
      <c r="BK27" s="22" t="s">
        <v>159</v>
      </c>
      <c r="BL27" s="23"/>
    </row>
    <row r="28" spans="1:64" ht="15.75" customHeight="1" x14ac:dyDescent="0.25">
      <c r="A28" s="22" t="s">
        <v>154</v>
      </c>
      <c r="B28" s="23" t="s">
        <v>53</v>
      </c>
      <c r="C28" s="23" t="s">
        <v>149</v>
      </c>
      <c r="D28" s="23" t="s">
        <v>150</v>
      </c>
      <c r="E28" s="23" t="s">
        <v>56</v>
      </c>
      <c r="F28" s="23" t="s">
        <v>150</v>
      </c>
      <c r="G28" s="23" t="s">
        <v>151</v>
      </c>
      <c r="H28" s="23" t="s">
        <v>161</v>
      </c>
      <c r="I28" s="23" t="s">
        <v>59</v>
      </c>
      <c r="J28" s="23" t="s">
        <v>60</v>
      </c>
      <c r="K28" s="23">
        <v>44.281219999999998</v>
      </c>
      <c r="L28" s="23">
        <v>-122.14400000000001</v>
      </c>
      <c r="M28" s="23">
        <v>1605.7</v>
      </c>
      <c r="N28" s="23">
        <v>1962</v>
      </c>
      <c r="O28" s="23">
        <v>2019</v>
      </c>
      <c r="P28" s="23">
        <v>53</v>
      </c>
      <c r="Q28" s="23" t="s">
        <v>61</v>
      </c>
      <c r="R28" s="23">
        <v>26</v>
      </c>
      <c r="S28" s="23">
        <v>75</v>
      </c>
      <c r="T28" s="23">
        <v>200</v>
      </c>
      <c r="U28" s="23">
        <v>0</v>
      </c>
      <c r="V28" s="23">
        <v>0</v>
      </c>
      <c r="W28" s="23">
        <v>200</v>
      </c>
      <c r="X28" s="23">
        <v>0</v>
      </c>
      <c r="Y28" s="23">
        <v>0</v>
      </c>
      <c r="Z28" s="23">
        <v>12</v>
      </c>
      <c r="AA28" s="23">
        <v>0</v>
      </c>
      <c r="AB28" s="23">
        <v>0</v>
      </c>
      <c r="AC28" s="23">
        <v>290</v>
      </c>
      <c r="AD28" s="23">
        <v>0</v>
      </c>
      <c r="AE28" s="23">
        <v>6</v>
      </c>
      <c r="AF28" s="23">
        <v>0</v>
      </c>
      <c r="AG28" s="23">
        <v>160</v>
      </c>
      <c r="AH28" s="23">
        <v>0</v>
      </c>
      <c r="AI28" s="23">
        <v>385</v>
      </c>
      <c r="AJ28" s="23">
        <v>0</v>
      </c>
      <c r="AK28" s="23">
        <v>55</v>
      </c>
      <c r="AL28" s="23">
        <v>0</v>
      </c>
      <c r="AM28" s="23">
        <v>3</v>
      </c>
      <c r="AN28" s="23">
        <v>0</v>
      </c>
      <c r="AO28" s="23">
        <v>425</v>
      </c>
      <c r="AP28" s="23">
        <v>0</v>
      </c>
      <c r="AQ28" s="23">
        <v>4</v>
      </c>
      <c r="AR28" s="23">
        <v>1</v>
      </c>
      <c r="AS28" s="23">
        <v>155</v>
      </c>
      <c r="AT28" s="23">
        <v>0</v>
      </c>
      <c r="AU28" s="23">
        <v>270</v>
      </c>
      <c r="AV28" s="23">
        <v>0</v>
      </c>
      <c r="AW28" s="23">
        <v>70</v>
      </c>
      <c r="AX28" s="23">
        <v>0</v>
      </c>
      <c r="AY28" s="23">
        <v>35</v>
      </c>
      <c r="AZ28" s="23">
        <v>85</v>
      </c>
      <c r="BA28" s="23"/>
      <c r="BB28" s="23"/>
      <c r="BC28" s="23"/>
      <c r="BD28" s="22" t="s">
        <v>154</v>
      </c>
      <c r="BE28" s="23">
        <f t="shared" ref="BE28:BE33" si="3">CORREL($S$27:$AZ$27,S28:AZ28)</f>
        <v>0.67933272076616502</v>
      </c>
      <c r="BF28" s="23"/>
      <c r="BG28" s="23"/>
      <c r="BH28" s="23"/>
      <c r="BI28" s="23"/>
      <c r="BJ28" s="23"/>
      <c r="BK28" s="23"/>
      <c r="BL28" s="23"/>
    </row>
    <row r="29" spans="1:64" ht="15.75" customHeight="1" x14ac:dyDescent="0.25">
      <c r="A29" s="22" t="s">
        <v>155</v>
      </c>
      <c r="B29" s="23" t="s">
        <v>53</v>
      </c>
      <c r="C29" s="23" t="s">
        <v>149</v>
      </c>
      <c r="D29" s="23" t="s">
        <v>150</v>
      </c>
      <c r="E29" s="23" t="s">
        <v>56</v>
      </c>
      <c r="F29" s="23" t="s">
        <v>150</v>
      </c>
      <c r="G29" s="23" t="s">
        <v>151</v>
      </c>
      <c r="H29" s="23" t="s">
        <v>162</v>
      </c>
      <c r="I29" s="23" t="s">
        <v>59</v>
      </c>
      <c r="J29" s="23" t="s">
        <v>60</v>
      </c>
      <c r="K29" s="23">
        <v>45.310290000000002</v>
      </c>
      <c r="L29" s="23">
        <v>-121.7081</v>
      </c>
      <c r="M29" s="23">
        <v>1498.9</v>
      </c>
      <c r="N29" s="23">
        <v>1962</v>
      </c>
      <c r="O29" s="23">
        <v>2019</v>
      </c>
      <c r="P29" s="23">
        <v>53</v>
      </c>
      <c r="Q29" s="23" t="s">
        <v>77</v>
      </c>
      <c r="R29" s="23">
        <v>59</v>
      </c>
      <c r="S29" s="23">
        <v>27</v>
      </c>
      <c r="T29" s="23">
        <v>250</v>
      </c>
      <c r="U29" s="23">
        <v>0</v>
      </c>
      <c r="V29" s="23">
        <v>0</v>
      </c>
      <c r="W29" s="23">
        <v>15</v>
      </c>
      <c r="X29" s="23">
        <v>0</v>
      </c>
      <c r="Y29" s="23">
        <v>1</v>
      </c>
      <c r="Z29" s="23">
        <v>0</v>
      </c>
      <c r="AA29" s="23">
        <v>0</v>
      </c>
      <c r="AB29" s="23">
        <v>0</v>
      </c>
      <c r="AC29" s="23">
        <v>420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228</v>
      </c>
      <c r="AJ29" s="23">
        <v>0</v>
      </c>
      <c r="AK29" s="23">
        <v>100</v>
      </c>
      <c r="AL29" s="23">
        <v>0</v>
      </c>
      <c r="AM29" s="23">
        <v>0</v>
      </c>
      <c r="AN29" s="23">
        <v>20</v>
      </c>
      <c r="AO29" s="23">
        <v>325</v>
      </c>
      <c r="AP29" s="23">
        <v>0</v>
      </c>
      <c r="AQ29" s="23">
        <v>7</v>
      </c>
      <c r="AR29" s="23">
        <v>0</v>
      </c>
      <c r="AS29" s="23">
        <v>268</v>
      </c>
      <c r="AT29" s="23">
        <v>0</v>
      </c>
      <c r="AU29" s="23">
        <v>23</v>
      </c>
      <c r="AV29" s="23">
        <v>0</v>
      </c>
      <c r="AW29" s="23">
        <v>118</v>
      </c>
      <c r="AX29" s="23">
        <v>0</v>
      </c>
      <c r="AY29" s="23">
        <v>68</v>
      </c>
      <c r="AZ29" s="23">
        <v>0</v>
      </c>
      <c r="BA29" s="23"/>
      <c r="BB29" s="23"/>
      <c r="BC29" s="23"/>
      <c r="BD29" s="22" t="s">
        <v>155</v>
      </c>
      <c r="BE29" s="23">
        <f t="shared" si="3"/>
        <v>0.62474129429018999</v>
      </c>
      <c r="BF29" s="23">
        <f t="shared" ref="BF29:BF33" si="4">CORREL($S$28:$AZ$28,S29:AZ29)</f>
        <v>0.77686663310228987</v>
      </c>
      <c r="BG29" s="23"/>
      <c r="BH29" s="23"/>
      <c r="BI29" s="23"/>
      <c r="BJ29" s="23"/>
      <c r="BK29" s="23"/>
      <c r="BL29" s="23"/>
    </row>
    <row r="30" spans="1:64" ht="15.75" customHeight="1" x14ac:dyDescent="0.25">
      <c r="A30" s="22" t="s">
        <v>156</v>
      </c>
      <c r="B30" s="23" t="s">
        <v>53</v>
      </c>
      <c r="C30" s="23" t="s">
        <v>149</v>
      </c>
      <c r="D30" s="23" t="s">
        <v>150</v>
      </c>
      <c r="E30" s="23" t="s">
        <v>56</v>
      </c>
      <c r="F30" s="23" t="s">
        <v>150</v>
      </c>
      <c r="G30" s="23" t="s">
        <v>151</v>
      </c>
      <c r="H30" s="23" t="s">
        <v>64</v>
      </c>
      <c r="I30" s="23" t="s">
        <v>59</v>
      </c>
      <c r="J30" s="23" t="s">
        <v>60</v>
      </c>
      <c r="K30" s="23">
        <v>44.336329999999997</v>
      </c>
      <c r="L30" s="23">
        <v>-122.1086</v>
      </c>
      <c r="M30" s="23">
        <v>1577.1</v>
      </c>
      <c r="N30" s="23">
        <v>1967</v>
      </c>
      <c r="O30" s="23">
        <v>2019</v>
      </c>
      <c r="P30" s="23">
        <v>48</v>
      </c>
      <c r="Q30" s="23" t="s">
        <v>65</v>
      </c>
      <c r="R30" s="23">
        <v>12</v>
      </c>
      <c r="S30" s="23">
        <v>27</v>
      </c>
      <c r="T30" s="23">
        <v>200</v>
      </c>
      <c r="U30" s="23">
        <v>0</v>
      </c>
      <c r="V30" s="23">
        <v>0</v>
      </c>
      <c r="W30" s="23">
        <v>200</v>
      </c>
      <c r="X30" s="23">
        <v>0</v>
      </c>
      <c r="Y30" s="23">
        <v>2</v>
      </c>
      <c r="Z30" s="23">
        <v>1</v>
      </c>
      <c r="AA30" s="23">
        <v>0</v>
      </c>
      <c r="AB30" s="23">
        <v>0</v>
      </c>
      <c r="AC30" s="23">
        <v>425</v>
      </c>
      <c r="AD30" s="23">
        <v>0</v>
      </c>
      <c r="AE30" s="23">
        <v>0</v>
      </c>
      <c r="AF30" s="23">
        <v>0</v>
      </c>
      <c r="AG30" s="23">
        <v>80</v>
      </c>
      <c r="AH30" s="23">
        <v>0</v>
      </c>
      <c r="AI30" s="23">
        <v>37</v>
      </c>
      <c r="AJ30" s="23">
        <v>0</v>
      </c>
      <c r="AK30" s="23">
        <v>4</v>
      </c>
      <c r="AL30" s="23">
        <v>0</v>
      </c>
      <c r="AM30" s="23">
        <v>5</v>
      </c>
      <c r="AN30" s="23">
        <v>0</v>
      </c>
      <c r="AO30" s="23">
        <v>200</v>
      </c>
      <c r="AP30" s="23">
        <v>0</v>
      </c>
      <c r="AQ30" s="23">
        <v>1</v>
      </c>
      <c r="AR30" s="23">
        <v>0</v>
      </c>
      <c r="AS30" s="23">
        <v>85</v>
      </c>
      <c r="AT30" s="23">
        <v>0</v>
      </c>
      <c r="AU30" s="23">
        <v>95</v>
      </c>
      <c r="AV30" s="23">
        <v>0</v>
      </c>
      <c r="AW30" s="23">
        <v>33</v>
      </c>
      <c r="AX30" s="23">
        <v>0</v>
      </c>
      <c r="AY30" s="23">
        <v>4</v>
      </c>
      <c r="AZ30" s="23">
        <v>7</v>
      </c>
      <c r="BA30" s="23"/>
      <c r="BB30" s="23"/>
      <c r="BC30" s="23"/>
      <c r="BD30" s="22" t="s">
        <v>156</v>
      </c>
      <c r="BE30" s="23">
        <f t="shared" si="3"/>
        <v>0.77265845405246358</v>
      </c>
      <c r="BF30" s="23">
        <f t="shared" si="4"/>
        <v>0.73373571282937766</v>
      </c>
      <c r="BG30" s="23">
        <f t="shared" ref="BG30:BG33" si="5">CORREL($S$29:$AZ$29,S30:AZ30)</f>
        <v>0.79097805824245582</v>
      </c>
      <c r="BH30" s="23"/>
      <c r="BI30" s="23"/>
      <c r="BJ30" s="23"/>
      <c r="BK30" s="23"/>
      <c r="BL30" s="23"/>
    </row>
    <row r="31" spans="1:64" ht="15.75" customHeight="1" x14ac:dyDescent="0.25">
      <c r="A31" s="22" t="s">
        <v>157</v>
      </c>
      <c r="B31" s="23" t="s">
        <v>67</v>
      </c>
      <c r="C31" s="23" t="s">
        <v>149</v>
      </c>
      <c r="D31" s="23" t="s">
        <v>150</v>
      </c>
      <c r="E31" s="23" t="s">
        <v>56</v>
      </c>
      <c r="F31" s="23" t="s">
        <v>150</v>
      </c>
      <c r="G31" s="23" t="s">
        <v>151</v>
      </c>
      <c r="H31" s="23" t="s">
        <v>112</v>
      </c>
      <c r="I31" s="23" t="s">
        <v>59</v>
      </c>
      <c r="J31" s="23" t="s">
        <v>69</v>
      </c>
      <c r="K31" s="23">
        <v>46.139167</v>
      </c>
      <c r="L31" s="23">
        <v>-121.718056</v>
      </c>
      <c r="M31" s="23">
        <v>1253.5999999999999</v>
      </c>
      <c r="N31" s="23">
        <v>1962</v>
      </c>
      <c r="O31" s="23">
        <v>2019</v>
      </c>
      <c r="P31" s="23">
        <v>53</v>
      </c>
      <c r="Q31" s="23" t="s">
        <v>113</v>
      </c>
      <c r="R31" s="23">
        <v>100</v>
      </c>
      <c r="S31" s="23">
        <v>0</v>
      </c>
      <c r="T31" s="23">
        <v>200</v>
      </c>
      <c r="U31" s="23">
        <v>2</v>
      </c>
      <c r="V31" s="23">
        <v>0</v>
      </c>
      <c r="W31" s="23">
        <v>73</v>
      </c>
      <c r="X31" s="23">
        <v>4</v>
      </c>
      <c r="Y31" s="23">
        <v>0</v>
      </c>
      <c r="Z31" s="23">
        <v>6</v>
      </c>
      <c r="AA31" s="23">
        <v>0</v>
      </c>
      <c r="AB31" s="23">
        <v>0</v>
      </c>
      <c r="AC31" s="23">
        <v>150</v>
      </c>
      <c r="AD31" s="23">
        <v>0</v>
      </c>
      <c r="AE31" s="23">
        <v>6</v>
      </c>
      <c r="AF31" s="23">
        <v>0</v>
      </c>
      <c r="AG31" s="23">
        <v>82</v>
      </c>
      <c r="AH31" s="23">
        <v>0</v>
      </c>
      <c r="AI31" s="23">
        <v>413</v>
      </c>
      <c r="AJ31" s="23">
        <v>0</v>
      </c>
      <c r="AK31" s="23">
        <v>5</v>
      </c>
      <c r="AL31" s="23">
        <v>0</v>
      </c>
      <c r="AM31" s="23">
        <v>2</v>
      </c>
      <c r="AN31" s="23">
        <v>11</v>
      </c>
      <c r="AO31" s="23">
        <v>385</v>
      </c>
      <c r="AP31" s="23">
        <v>0</v>
      </c>
      <c r="AQ31" s="23">
        <v>75</v>
      </c>
      <c r="AR31" s="23">
        <v>0</v>
      </c>
      <c r="AS31" s="23">
        <v>350</v>
      </c>
      <c r="AT31" s="23">
        <v>0</v>
      </c>
      <c r="AU31" s="23">
        <v>85</v>
      </c>
      <c r="AV31" s="23">
        <v>0</v>
      </c>
      <c r="AW31" s="23">
        <v>248</v>
      </c>
      <c r="AX31" s="23">
        <v>0</v>
      </c>
      <c r="AY31" s="23">
        <v>113</v>
      </c>
      <c r="AZ31" s="23">
        <v>0</v>
      </c>
      <c r="BA31" s="23"/>
      <c r="BB31" s="23"/>
      <c r="BC31" s="23"/>
      <c r="BD31" s="22" t="s">
        <v>157</v>
      </c>
      <c r="BE31" s="23">
        <f t="shared" si="3"/>
        <v>0.46665886382416655</v>
      </c>
      <c r="BF31" s="23">
        <f t="shared" si="4"/>
        <v>0.81228570092267938</v>
      </c>
      <c r="BG31" s="23">
        <f t="shared" si="5"/>
        <v>0.81059230215300915</v>
      </c>
      <c r="BH31" s="23">
        <f t="shared" ref="BH31:BH33" si="6">CORREL($S$30:$AZ$30,S31:AZ31)</f>
        <v>0.49077251369234204</v>
      </c>
      <c r="BI31" s="23"/>
      <c r="BJ31" s="23"/>
      <c r="BK31" s="23"/>
      <c r="BL31" s="23"/>
    </row>
    <row r="32" spans="1:64" ht="15.75" customHeight="1" x14ac:dyDescent="0.25">
      <c r="A32" s="22" t="s">
        <v>158</v>
      </c>
      <c r="B32" s="23" t="s">
        <v>53</v>
      </c>
      <c r="C32" s="23" t="s">
        <v>149</v>
      </c>
      <c r="D32" s="23" t="s">
        <v>150</v>
      </c>
      <c r="E32" s="23" t="s">
        <v>56</v>
      </c>
      <c r="F32" s="23" t="s">
        <v>150</v>
      </c>
      <c r="G32" s="23" t="s">
        <v>151</v>
      </c>
      <c r="H32" s="23" t="s">
        <v>165</v>
      </c>
      <c r="I32" s="23" t="s">
        <v>59</v>
      </c>
      <c r="J32" s="23" t="s">
        <v>69</v>
      </c>
      <c r="K32" s="23">
        <v>48.860300000000002</v>
      </c>
      <c r="L32" s="23">
        <v>-121.67610000000001</v>
      </c>
      <c r="M32" s="23">
        <v>1266.8</v>
      </c>
      <c r="N32" s="23">
        <v>1962</v>
      </c>
      <c r="O32" s="23">
        <v>2019</v>
      </c>
      <c r="P32" s="23">
        <v>53</v>
      </c>
      <c r="Q32" s="23" t="s">
        <v>61</v>
      </c>
      <c r="R32" s="23">
        <v>57</v>
      </c>
      <c r="S32" s="23">
        <v>0</v>
      </c>
      <c r="T32" s="23">
        <v>500</v>
      </c>
      <c r="U32" s="23">
        <v>0</v>
      </c>
      <c r="V32" s="23">
        <v>0</v>
      </c>
      <c r="W32" s="23">
        <v>200</v>
      </c>
      <c r="X32" s="23">
        <v>43</v>
      </c>
      <c r="Y32" s="23">
        <v>0</v>
      </c>
      <c r="Z32" s="23">
        <v>175</v>
      </c>
      <c r="AA32" s="23">
        <v>100</v>
      </c>
      <c r="AB32" s="23">
        <v>47</v>
      </c>
      <c r="AC32" s="23">
        <v>135</v>
      </c>
      <c r="AD32" s="23">
        <v>0</v>
      </c>
      <c r="AE32" s="23">
        <v>225</v>
      </c>
      <c r="AF32" s="23">
        <v>0</v>
      </c>
      <c r="AG32" s="23">
        <v>305</v>
      </c>
      <c r="AH32" s="23">
        <v>0</v>
      </c>
      <c r="AI32" s="23">
        <v>240</v>
      </c>
      <c r="AJ32" s="23">
        <v>0</v>
      </c>
      <c r="AK32" s="23">
        <v>35</v>
      </c>
      <c r="AL32" s="23">
        <v>11</v>
      </c>
      <c r="AM32" s="23">
        <v>215</v>
      </c>
      <c r="AN32" s="23">
        <v>5</v>
      </c>
      <c r="AO32" s="23">
        <v>278</v>
      </c>
      <c r="AP32" s="23">
        <v>0</v>
      </c>
      <c r="AQ32" s="23">
        <v>63</v>
      </c>
      <c r="AR32" s="23">
        <v>0</v>
      </c>
      <c r="AS32" s="23">
        <v>190</v>
      </c>
      <c r="AT32" s="23">
        <v>0</v>
      </c>
      <c r="AU32" s="23">
        <v>225</v>
      </c>
      <c r="AV32" s="23">
        <v>0</v>
      </c>
      <c r="AW32" s="23">
        <v>183</v>
      </c>
      <c r="AX32" s="23">
        <v>0</v>
      </c>
      <c r="AY32" s="23">
        <v>0</v>
      </c>
      <c r="AZ32" s="23">
        <v>0</v>
      </c>
      <c r="BA32" s="23"/>
      <c r="BB32" s="23"/>
      <c r="BC32" s="23"/>
      <c r="BD32" s="22" t="s">
        <v>158</v>
      </c>
      <c r="BE32" s="23">
        <f t="shared" si="3"/>
        <v>0.33164182520535013</v>
      </c>
      <c r="BF32" s="23">
        <f t="shared" si="4"/>
        <v>0.66161953663458306</v>
      </c>
      <c r="BG32" s="23">
        <f t="shared" si="5"/>
        <v>0.52881309120409647</v>
      </c>
      <c r="BH32" s="23">
        <f t="shared" si="6"/>
        <v>0.54221638876316525</v>
      </c>
      <c r="BI32" s="23">
        <f t="shared" ref="BI32:BI33" si="7">CORREL($S$31:$AZ$31,S32:AZ32)</f>
        <v>0.61877110409301428</v>
      </c>
      <c r="BJ32" s="23"/>
      <c r="BK32" s="23"/>
      <c r="BL32" s="23"/>
    </row>
    <row r="33" spans="1:64" ht="15.75" customHeight="1" x14ac:dyDescent="0.25">
      <c r="A33" s="22" t="s">
        <v>159</v>
      </c>
      <c r="B33" s="23" t="s">
        <v>53</v>
      </c>
      <c r="C33" s="23" t="s">
        <v>149</v>
      </c>
      <c r="D33" s="23" t="s">
        <v>150</v>
      </c>
      <c r="E33" s="23" t="s">
        <v>56</v>
      </c>
      <c r="F33" s="23" t="s">
        <v>150</v>
      </c>
      <c r="G33" s="23" t="s">
        <v>151</v>
      </c>
      <c r="H33" s="23" t="s">
        <v>81</v>
      </c>
      <c r="I33" s="23" t="s">
        <v>59</v>
      </c>
      <c r="J33" s="23" t="s">
        <v>69</v>
      </c>
      <c r="K33" s="23">
        <v>47.159799999999997</v>
      </c>
      <c r="L33" s="23">
        <v>-121.349</v>
      </c>
      <c r="M33" s="23">
        <v>939.4</v>
      </c>
      <c r="N33" s="23">
        <v>1962</v>
      </c>
      <c r="O33" s="23">
        <v>2019</v>
      </c>
      <c r="P33" s="23">
        <v>53</v>
      </c>
      <c r="Q33" s="23" t="s">
        <v>61</v>
      </c>
      <c r="R33" s="23">
        <v>0</v>
      </c>
      <c r="S33" s="23">
        <v>0</v>
      </c>
      <c r="T33" s="23">
        <v>80</v>
      </c>
      <c r="U33" s="23">
        <v>200</v>
      </c>
      <c r="V33" s="23">
        <v>0</v>
      </c>
      <c r="W33" s="23">
        <v>110</v>
      </c>
      <c r="X33" s="23">
        <v>0</v>
      </c>
      <c r="Y33" s="23">
        <v>150</v>
      </c>
      <c r="Z33" s="23">
        <v>0</v>
      </c>
      <c r="AA33" s="23">
        <v>7</v>
      </c>
      <c r="AB33" s="23">
        <v>94</v>
      </c>
      <c r="AC33" s="23">
        <v>52</v>
      </c>
      <c r="AD33" s="23">
        <v>5</v>
      </c>
      <c r="AE33" s="23">
        <v>50</v>
      </c>
      <c r="AF33" s="23">
        <v>0</v>
      </c>
      <c r="AG33" s="23">
        <v>275</v>
      </c>
      <c r="AH33" s="23">
        <v>43</v>
      </c>
      <c r="AI33" s="23">
        <v>163</v>
      </c>
      <c r="AJ33" s="23">
        <v>0</v>
      </c>
      <c r="AK33" s="23">
        <v>35</v>
      </c>
      <c r="AL33" s="23">
        <v>155</v>
      </c>
      <c r="AM33" s="23">
        <v>12</v>
      </c>
      <c r="AN33" s="23">
        <v>35</v>
      </c>
      <c r="AO33" s="23">
        <v>275</v>
      </c>
      <c r="AP33" s="23">
        <v>0</v>
      </c>
      <c r="AQ33" s="23">
        <v>0</v>
      </c>
      <c r="AR33" s="23">
        <v>0</v>
      </c>
      <c r="AS33" s="23">
        <v>103</v>
      </c>
      <c r="AT33" s="23">
        <v>0</v>
      </c>
      <c r="AU33" s="23">
        <v>148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/>
      <c r="BB33" s="23"/>
      <c r="BC33" s="23"/>
      <c r="BD33" s="22" t="s">
        <v>159</v>
      </c>
      <c r="BE33" s="23">
        <f t="shared" si="3"/>
        <v>0.27848989156210535</v>
      </c>
      <c r="BF33" s="23">
        <f t="shared" si="4"/>
        <v>0.60635480142132969</v>
      </c>
      <c r="BG33" s="23">
        <f t="shared" si="5"/>
        <v>0.3267562449904734</v>
      </c>
      <c r="BH33" s="23">
        <f t="shared" si="6"/>
        <v>0.34817117406855708</v>
      </c>
      <c r="BI33" s="23">
        <f t="shared" si="7"/>
        <v>0.46846482870477846</v>
      </c>
      <c r="BJ33" s="23">
        <f>CORREL($S$31:$AZ$31,T33:BA33)</f>
        <v>-0.27131500564069788</v>
      </c>
      <c r="BK33" s="23"/>
      <c r="BL33" s="23"/>
    </row>
    <row r="34" spans="1:64" ht="15.75" customHeight="1" x14ac:dyDescent="0.25"/>
    <row r="35" spans="1:64" ht="15.75" customHeight="1" x14ac:dyDescent="0.25"/>
    <row r="36" spans="1:64" ht="15.75" customHeight="1" x14ac:dyDescent="0.25"/>
    <row r="37" spans="1:64" ht="15.75" customHeight="1" x14ac:dyDescent="0.25"/>
    <row r="38" spans="1:64" ht="15.75" customHeight="1" x14ac:dyDescent="0.25"/>
    <row r="39" spans="1:64" ht="15.75" customHeight="1" x14ac:dyDescent="0.25"/>
    <row r="40" spans="1:64" ht="15.75" customHeight="1" x14ac:dyDescent="0.25"/>
    <row r="41" spans="1:64" ht="15.75" customHeight="1" x14ac:dyDescent="0.25"/>
    <row r="42" spans="1:64" ht="15.75" customHeight="1" x14ac:dyDescent="0.25"/>
    <row r="43" spans="1:64" ht="15.75" customHeight="1" x14ac:dyDescent="0.25"/>
    <row r="44" spans="1:64" ht="15.75" customHeight="1" x14ac:dyDescent="0.25"/>
    <row r="45" spans="1:64" ht="15.75" customHeight="1" x14ac:dyDescent="0.25"/>
    <row r="46" spans="1:64" ht="15.75" customHeight="1" x14ac:dyDescent="0.25"/>
    <row r="47" spans="1:64" ht="15.75" customHeight="1" x14ac:dyDescent="0.25"/>
    <row r="48" spans="1:6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J1000"/>
  <sheetViews>
    <sheetView workbookViewId="0"/>
  </sheetViews>
  <sheetFormatPr defaultColWidth="14.42578125" defaultRowHeight="15" customHeight="1" x14ac:dyDescent="0.25"/>
  <cols>
    <col min="1" max="62" width="8.7109375" customWidth="1"/>
  </cols>
  <sheetData>
    <row r="1" spans="1:62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  <c r="W1" s="60" t="s">
        <v>22</v>
      </c>
      <c r="X1" s="60" t="s">
        <v>23</v>
      </c>
      <c r="Y1" s="60" t="s">
        <v>24</v>
      </c>
      <c r="Z1" s="60" t="s">
        <v>25</v>
      </c>
      <c r="AA1" s="60" t="s">
        <v>26</v>
      </c>
      <c r="AB1" s="60" t="s">
        <v>27</v>
      </c>
      <c r="AC1" s="60" t="s">
        <v>28</v>
      </c>
      <c r="AD1" s="60" t="s">
        <v>29</v>
      </c>
      <c r="AE1" s="60" t="s">
        <v>30</v>
      </c>
      <c r="AF1" s="60" t="s">
        <v>31</v>
      </c>
      <c r="AG1" s="60" t="s">
        <v>32</v>
      </c>
      <c r="AH1" s="60" t="s">
        <v>33</v>
      </c>
      <c r="AI1" s="60" t="s">
        <v>34</v>
      </c>
      <c r="AJ1" s="60" t="s">
        <v>35</v>
      </c>
      <c r="AK1" s="60" t="s">
        <v>36</v>
      </c>
      <c r="AL1" s="60" t="s">
        <v>37</v>
      </c>
      <c r="AM1" s="60" t="s">
        <v>38</v>
      </c>
      <c r="AN1" s="60" t="s">
        <v>39</v>
      </c>
      <c r="AO1" s="60" t="s">
        <v>40</v>
      </c>
      <c r="AP1" s="60" t="s">
        <v>41</v>
      </c>
      <c r="AQ1" s="60" t="s">
        <v>42</v>
      </c>
      <c r="AR1" s="60" t="s">
        <v>43</v>
      </c>
      <c r="AS1" s="60" t="s">
        <v>44</v>
      </c>
      <c r="AT1" s="60" t="s">
        <v>45</v>
      </c>
      <c r="AU1" s="60" t="s">
        <v>46</v>
      </c>
      <c r="AV1" s="60" t="s">
        <v>47</v>
      </c>
      <c r="AW1" s="60" t="s">
        <v>48</v>
      </c>
      <c r="AX1" s="60" t="s">
        <v>49</v>
      </c>
      <c r="AY1" s="60" t="s">
        <v>50</v>
      </c>
      <c r="AZ1" s="60" t="s">
        <v>51</v>
      </c>
    </row>
    <row r="2" spans="1:62" x14ac:dyDescent="0.25">
      <c r="A2" s="81" t="s">
        <v>86</v>
      </c>
      <c r="B2" s="82" t="s">
        <v>87</v>
      </c>
      <c r="C2" s="82" t="s">
        <v>54</v>
      </c>
      <c r="D2" s="82" t="s">
        <v>55</v>
      </c>
      <c r="E2" s="82" t="s">
        <v>56</v>
      </c>
      <c r="F2" s="82" t="s">
        <v>55</v>
      </c>
      <c r="G2" s="82" t="s">
        <v>57</v>
      </c>
      <c r="H2" s="82" t="s">
        <v>88</v>
      </c>
      <c r="I2" s="82" t="s">
        <v>59</v>
      </c>
      <c r="J2" s="82" t="s">
        <v>60</v>
      </c>
      <c r="K2" s="82">
        <v>44.39085</v>
      </c>
      <c r="L2" s="82">
        <v>-121.8494</v>
      </c>
      <c r="M2" s="82">
        <v>1446.1</v>
      </c>
      <c r="N2" s="82">
        <v>1962</v>
      </c>
      <c r="O2" s="82">
        <v>2002</v>
      </c>
      <c r="P2" s="82">
        <v>41</v>
      </c>
      <c r="Q2" s="82" t="s">
        <v>61</v>
      </c>
      <c r="R2" s="82">
        <v>6</v>
      </c>
      <c r="S2" s="82">
        <v>0</v>
      </c>
      <c r="T2" s="82">
        <v>21</v>
      </c>
      <c r="U2" s="82">
        <v>0</v>
      </c>
      <c r="V2" s="82">
        <v>0</v>
      </c>
      <c r="W2" s="82">
        <v>25</v>
      </c>
      <c r="X2" s="82">
        <v>0</v>
      </c>
      <c r="Y2" s="82">
        <v>0</v>
      </c>
      <c r="Z2" s="82">
        <v>0</v>
      </c>
      <c r="AA2" s="82">
        <v>0</v>
      </c>
      <c r="AB2" s="82">
        <v>0</v>
      </c>
      <c r="AC2" s="82">
        <v>12</v>
      </c>
      <c r="AD2" s="82">
        <v>0</v>
      </c>
      <c r="AE2" s="82">
        <v>0</v>
      </c>
      <c r="AF2" s="82">
        <v>0</v>
      </c>
      <c r="AG2" s="82">
        <v>1</v>
      </c>
      <c r="AH2" s="82">
        <v>0</v>
      </c>
      <c r="AI2" s="82">
        <v>0</v>
      </c>
      <c r="AJ2" s="82">
        <v>0</v>
      </c>
      <c r="AK2" s="82">
        <v>0</v>
      </c>
      <c r="AL2" s="82">
        <v>0</v>
      </c>
      <c r="AM2" s="82">
        <v>0</v>
      </c>
      <c r="AN2" s="82">
        <v>0</v>
      </c>
      <c r="AO2" s="82" t="s">
        <v>71</v>
      </c>
      <c r="AP2" s="82" t="s">
        <v>71</v>
      </c>
      <c r="AQ2" s="82" t="s">
        <v>71</v>
      </c>
      <c r="AR2" s="82" t="s">
        <v>71</v>
      </c>
      <c r="AS2" s="82" t="s">
        <v>71</v>
      </c>
      <c r="AT2" s="82" t="s">
        <v>71</v>
      </c>
      <c r="AU2" s="82" t="s">
        <v>71</v>
      </c>
      <c r="AV2" s="82" t="s">
        <v>71</v>
      </c>
      <c r="AW2" s="82" t="s">
        <v>71</v>
      </c>
      <c r="AX2" s="82" t="s">
        <v>71</v>
      </c>
      <c r="AY2" s="82" t="s">
        <v>71</v>
      </c>
      <c r="AZ2" s="82" t="s">
        <v>71</v>
      </c>
      <c r="BA2" s="82"/>
      <c r="BB2" s="82"/>
      <c r="BC2" s="82"/>
      <c r="BD2" s="82"/>
      <c r="BE2" s="82"/>
      <c r="BF2" s="82"/>
      <c r="BG2" s="82"/>
      <c r="BH2" s="82"/>
      <c r="BI2" s="82"/>
      <c r="BJ2" s="82"/>
    </row>
    <row r="3" spans="1:62" x14ac:dyDescent="0.25">
      <c r="A3" s="78" t="s">
        <v>52</v>
      </c>
      <c r="B3" s="60" t="s">
        <v>53</v>
      </c>
      <c r="C3" s="60" t="s">
        <v>54</v>
      </c>
      <c r="D3" s="60" t="s">
        <v>55</v>
      </c>
      <c r="E3" s="60" t="s">
        <v>56</v>
      </c>
      <c r="F3" s="60" t="s">
        <v>55</v>
      </c>
      <c r="G3" s="60" t="s">
        <v>57</v>
      </c>
      <c r="H3" s="60" t="s">
        <v>58</v>
      </c>
      <c r="I3" s="60" t="s">
        <v>59</v>
      </c>
      <c r="J3" s="60" t="s">
        <v>60</v>
      </c>
      <c r="K3" s="60">
        <v>44.391509999999997</v>
      </c>
      <c r="L3" s="60">
        <v>-122.14655999999999</v>
      </c>
      <c r="M3" s="60">
        <v>1219.5</v>
      </c>
      <c r="N3" s="60">
        <v>1962</v>
      </c>
      <c r="O3" s="60">
        <v>2019</v>
      </c>
      <c r="P3" s="60">
        <v>53</v>
      </c>
      <c r="Q3" s="60" t="s">
        <v>61</v>
      </c>
      <c r="R3" s="60">
        <v>25</v>
      </c>
      <c r="S3" s="60">
        <v>10</v>
      </c>
      <c r="T3" s="60">
        <v>51</v>
      </c>
      <c r="U3" s="60">
        <v>0</v>
      </c>
      <c r="V3" s="60">
        <v>0</v>
      </c>
      <c r="W3" s="60">
        <v>97</v>
      </c>
      <c r="X3" s="60">
        <v>0</v>
      </c>
      <c r="Y3" s="60">
        <v>0</v>
      </c>
      <c r="Z3" s="60">
        <v>3</v>
      </c>
      <c r="AA3" s="60">
        <v>1</v>
      </c>
      <c r="AB3" s="60">
        <v>0</v>
      </c>
      <c r="AC3" s="60">
        <v>40</v>
      </c>
      <c r="AD3" s="60">
        <v>3</v>
      </c>
      <c r="AE3" s="60">
        <v>0</v>
      </c>
      <c r="AF3" s="60">
        <v>0</v>
      </c>
      <c r="AG3" s="60">
        <v>0</v>
      </c>
      <c r="AH3" s="60">
        <v>0</v>
      </c>
      <c r="AI3" s="60">
        <v>83</v>
      </c>
      <c r="AJ3" s="60">
        <v>0</v>
      </c>
      <c r="AK3" s="60">
        <v>20</v>
      </c>
      <c r="AL3" s="60">
        <v>10</v>
      </c>
      <c r="AM3" s="60">
        <v>0</v>
      </c>
      <c r="AN3" s="60">
        <v>4</v>
      </c>
      <c r="AO3" s="60">
        <v>50</v>
      </c>
      <c r="AP3" s="60">
        <v>0</v>
      </c>
      <c r="AQ3" s="60">
        <v>1</v>
      </c>
      <c r="AR3" s="60">
        <v>1</v>
      </c>
      <c r="AS3" s="60">
        <v>4</v>
      </c>
      <c r="AT3" s="60">
        <v>0</v>
      </c>
      <c r="AU3" s="60">
        <v>65</v>
      </c>
      <c r="AV3" s="60">
        <v>0</v>
      </c>
      <c r="AW3" s="60">
        <v>28</v>
      </c>
      <c r="AX3" s="60">
        <v>0</v>
      </c>
      <c r="AY3" s="60">
        <v>3</v>
      </c>
      <c r="AZ3" s="60">
        <v>19</v>
      </c>
    </row>
    <row r="4" spans="1:62" x14ac:dyDescent="0.25">
      <c r="A4" s="78" t="s">
        <v>63</v>
      </c>
      <c r="B4" s="60" t="s">
        <v>53</v>
      </c>
      <c r="C4" s="60" t="s">
        <v>54</v>
      </c>
      <c r="D4" s="60" t="s">
        <v>55</v>
      </c>
      <c r="E4" s="60" t="s">
        <v>56</v>
      </c>
      <c r="F4" s="60" t="s">
        <v>55</v>
      </c>
      <c r="G4" s="60" t="s">
        <v>57</v>
      </c>
      <c r="H4" s="60" t="s">
        <v>64</v>
      </c>
      <c r="I4" s="60" t="s">
        <v>59</v>
      </c>
      <c r="J4" s="60" t="s">
        <v>60</v>
      </c>
      <c r="K4" s="60">
        <v>44.35633</v>
      </c>
      <c r="L4" s="60">
        <v>-122.1086</v>
      </c>
      <c r="M4" s="60">
        <v>1577.1</v>
      </c>
      <c r="N4" s="60">
        <v>1967</v>
      </c>
      <c r="O4" s="60">
        <v>2019</v>
      </c>
      <c r="P4" s="60">
        <v>48</v>
      </c>
      <c r="Q4" s="60" t="s">
        <v>65</v>
      </c>
      <c r="R4" s="60">
        <v>19</v>
      </c>
      <c r="S4" s="60">
        <v>0</v>
      </c>
      <c r="T4" s="60">
        <v>12</v>
      </c>
      <c r="U4" s="60">
        <v>0</v>
      </c>
      <c r="V4" s="60">
        <v>0</v>
      </c>
      <c r="W4" s="60">
        <v>27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29</v>
      </c>
      <c r="AD4" s="60">
        <v>0</v>
      </c>
      <c r="AE4" s="60">
        <v>0</v>
      </c>
      <c r="AF4" s="60">
        <v>0</v>
      </c>
      <c r="AG4" s="60">
        <v>16</v>
      </c>
      <c r="AH4" s="60">
        <v>0</v>
      </c>
      <c r="AI4" s="60">
        <v>0</v>
      </c>
      <c r="AJ4" s="60">
        <v>0</v>
      </c>
      <c r="AK4" s="60">
        <v>0</v>
      </c>
      <c r="AL4" s="60">
        <v>0</v>
      </c>
      <c r="AM4" s="60">
        <v>0</v>
      </c>
      <c r="AN4" s="60">
        <v>0</v>
      </c>
      <c r="AO4" s="60">
        <v>0</v>
      </c>
      <c r="AP4" s="60">
        <v>0</v>
      </c>
      <c r="AQ4" s="60">
        <v>0</v>
      </c>
      <c r="AR4" s="60">
        <v>0</v>
      </c>
      <c r="AS4" s="60">
        <v>1</v>
      </c>
      <c r="AT4" s="60">
        <v>0</v>
      </c>
      <c r="AU4" s="60">
        <v>0</v>
      </c>
      <c r="AV4" s="60">
        <v>0</v>
      </c>
      <c r="AW4" s="60">
        <v>0</v>
      </c>
      <c r="AX4" s="60">
        <v>0</v>
      </c>
      <c r="AY4" s="60">
        <v>0</v>
      </c>
      <c r="AZ4" s="60">
        <v>0</v>
      </c>
      <c r="BB4" s="58"/>
      <c r="BC4" s="58"/>
      <c r="BD4" s="58"/>
      <c r="BE4" s="58"/>
      <c r="BF4" s="58"/>
      <c r="BG4" s="58"/>
      <c r="BH4" s="58"/>
      <c r="BI4" s="58"/>
      <c r="BJ4" s="58"/>
    </row>
    <row r="5" spans="1:62" x14ac:dyDescent="0.25">
      <c r="A5" s="78" t="s">
        <v>66</v>
      </c>
      <c r="B5" s="60" t="s">
        <v>67</v>
      </c>
      <c r="C5" s="60" t="s">
        <v>54</v>
      </c>
      <c r="D5" s="60" t="s">
        <v>55</v>
      </c>
      <c r="E5" s="60" t="s">
        <v>56</v>
      </c>
      <c r="F5" s="60" t="s">
        <v>55</v>
      </c>
      <c r="G5" s="60" t="s">
        <v>57</v>
      </c>
      <c r="H5" s="60" t="s">
        <v>68</v>
      </c>
      <c r="I5" s="60" t="s">
        <v>59</v>
      </c>
      <c r="J5" s="60" t="s">
        <v>69</v>
      </c>
      <c r="K5" s="60">
        <v>45.949930000000002</v>
      </c>
      <c r="L5" s="60">
        <v>-122.03979</v>
      </c>
      <c r="M5" s="60">
        <v>1079</v>
      </c>
      <c r="N5" s="60">
        <v>1981</v>
      </c>
      <c r="O5" s="60">
        <v>2019</v>
      </c>
      <c r="P5" s="60">
        <v>34</v>
      </c>
      <c r="Q5" s="60" t="s">
        <v>70</v>
      </c>
      <c r="R5" s="58" t="s">
        <v>71</v>
      </c>
      <c r="S5" s="60">
        <v>0</v>
      </c>
      <c r="T5" s="60">
        <v>26</v>
      </c>
      <c r="U5" s="60">
        <v>0</v>
      </c>
      <c r="V5" s="60">
        <v>0</v>
      </c>
      <c r="W5" s="60">
        <v>35</v>
      </c>
      <c r="X5" s="60">
        <v>0</v>
      </c>
      <c r="Y5" s="60">
        <v>0</v>
      </c>
      <c r="Z5" s="60">
        <v>1</v>
      </c>
      <c r="AA5" s="60">
        <v>0</v>
      </c>
      <c r="AB5" s="60">
        <v>0</v>
      </c>
      <c r="AC5" s="60">
        <v>28</v>
      </c>
      <c r="AD5" s="60">
        <v>0</v>
      </c>
      <c r="AE5" s="60">
        <v>3</v>
      </c>
      <c r="AF5" s="60">
        <v>0</v>
      </c>
      <c r="AG5" s="60">
        <v>28</v>
      </c>
      <c r="AH5" s="60">
        <v>0</v>
      </c>
      <c r="AI5" s="60">
        <v>6</v>
      </c>
      <c r="AJ5" s="60">
        <v>0</v>
      </c>
      <c r="AK5" s="60">
        <v>1</v>
      </c>
      <c r="AL5" s="60">
        <v>0</v>
      </c>
      <c r="AM5" s="60">
        <v>2</v>
      </c>
      <c r="AN5" s="60">
        <v>6</v>
      </c>
      <c r="AO5" s="60">
        <v>11</v>
      </c>
      <c r="AP5" s="60">
        <v>0</v>
      </c>
      <c r="AQ5" s="60">
        <v>0</v>
      </c>
      <c r="AR5" s="60">
        <v>0</v>
      </c>
      <c r="AS5" s="60">
        <v>13</v>
      </c>
      <c r="AT5" s="60">
        <v>0</v>
      </c>
      <c r="AU5" s="60">
        <v>7</v>
      </c>
      <c r="AV5" s="60">
        <v>0</v>
      </c>
      <c r="AW5" s="60">
        <v>9</v>
      </c>
      <c r="AX5" s="60">
        <v>0</v>
      </c>
      <c r="AY5" s="60">
        <v>1</v>
      </c>
      <c r="AZ5" s="60">
        <v>0</v>
      </c>
      <c r="BB5" s="58"/>
    </row>
    <row r="6" spans="1:62" x14ac:dyDescent="0.25">
      <c r="A6" s="78" t="s">
        <v>72</v>
      </c>
      <c r="B6" s="60" t="s">
        <v>53</v>
      </c>
      <c r="C6" s="60" t="s">
        <v>54</v>
      </c>
      <c r="D6" s="60" t="s">
        <v>55</v>
      </c>
      <c r="E6" s="60" t="s">
        <v>56</v>
      </c>
      <c r="F6" s="60" t="s">
        <v>55</v>
      </c>
      <c r="G6" s="60" t="s">
        <v>57</v>
      </c>
      <c r="H6" s="60" t="s">
        <v>73</v>
      </c>
      <c r="I6" s="60" t="s">
        <v>59</v>
      </c>
      <c r="J6" s="60" t="s">
        <v>69</v>
      </c>
      <c r="K6" s="60">
        <v>45.912129999999998</v>
      </c>
      <c r="L6" s="60">
        <v>-122.06913</v>
      </c>
      <c r="M6" s="60">
        <v>1230.0999999999999</v>
      </c>
      <c r="N6" s="60">
        <v>1962</v>
      </c>
      <c r="O6" s="60">
        <v>2019</v>
      </c>
      <c r="P6" s="60">
        <v>53</v>
      </c>
      <c r="Q6" s="60" t="s">
        <v>74</v>
      </c>
      <c r="R6" s="60">
        <v>24</v>
      </c>
      <c r="S6" s="60">
        <v>0</v>
      </c>
      <c r="T6" s="60">
        <v>36</v>
      </c>
      <c r="U6" s="60">
        <v>0</v>
      </c>
      <c r="V6" s="60">
        <v>0</v>
      </c>
      <c r="W6" s="60">
        <v>58</v>
      </c>
      <c r="X6" s="60">
        <v>0</v>
      </c>
      <c r="Y6" s="60">
        <v>8</v>
      </c>
      <c r="Z6" s="60">
        <v>2</v>
      </c>
      <c r="AA6" s="60">
        <v>0</v>
      </c>
      <c r="AB6" s="60">
        <v>0</v>
      </c>
      <c r="AC6" s="60">
        <v>39</v>
      </c>
      <c r="AD6" s="60">
        <v>0</v>
      </c>
      <c r="AE6" s="60">
        <v>9</v>
      </c>
      <c r="AF6" s="60">
        <v>0</v>
      </c>
      <c r="AG6" s="60">
        <v>59</v>
      </c>
      <c r="AH6" s="60">
        <v>0</v>
      </c>
      <c r="AI6" s="60">
        <v>26</v>
      </c>
      <c r="AJ6" s="60">
        <v>0</v>
      </c>
      <c r="AK6" s="60">
        <v>1</v>
      </c>
      <c r="AL6" s="60">
        <v>5</v>
      </c>
      <c r="AM6" s="60">
        <v>2</v>
      </c>
      <c r="AN6" s="60">
        <v>9</v>
      </c>
      <c r="AO6" s="60">
        <v>13</v>
      </c>
      <c r="AP6" s="60">
        <v>0</v>
      </c>
      <c r="AQ6" s="60">
        <v>0</v>
      </c>
      <c r="AR6" s="60">
        <v>0</v>
      </c>
      <c r="AS6" s="60">
        <v>25</v>
      </c>
      <c r="AT6" s="60">
        <v>0</v>
      </c>
      <c r="AU6" s="60">
        <v>12</v>
      </c>
      <c r="AV6" s="60">
        <v>0</v>
      </c>
      <c r="AW6" s="60">
        <v>20</v>
      </c>
      <c r="AX6" s="60">
        <v>0</v>
      </c>
      <c r="AY6" s="60">
        <v>0</v>
      </c>
      <c r="AZ6" s="60">
        <v>3</v>
      </c>
    </row>
    <row r="7" spans="1:62" x14ac:dyDescent="0.25">
      <c r="A7" s="78" t="s">
        <v>75</v>
      </c>
      <c r="B7" s="60" t="s">
        <v>53</v>
      </c>
      <c r="C7" s="60" t="s">
        <v>54</v>
      </c>
      <c r="D7" s="60" t="s">
        <v>55</v>
      </c>
      <c r="E7" s="60" t="s">
        <v>56</v>
      </c>
      <c r="F7" s="60" t="s">
        <v>55</v>
      </c>
      <c r="G7" s="60" t="s">
        <v>57</v>
      </c>
      <c r="H7" s="60" t="s">
        <v>76</v>
      </c>
      <c r="I7" s="60" t="s">
        <v>59</v>
      </c>
      <c r="J7" s="60" t="s">
        <v>69</v>
      </c>
      <c r="K7" s="60">
        <v>48.900640000000003</v>
      </c>
      <c r="L7" s="60">
        <v>-121.9372</v>
      </c>
      <c r="M7" s="60">
        <v>381.3</v>
      </c>
      <c r="N7" s="60">
        <v>1961</v>
      </c>
      <c r="O7" s="60">
        <v>2019</v>
      </c>
      <c r="P7" s="60">
        <v>54</v>
      </c>
      <c r="Q7" s="60" t="s">
        <v>77</v>
      </c>
      <c r="R7" s="60">
        <v>5</v>
      </c>
      <c r="S7" s="60">
        <v>0</v>
      </c>
      <c r="T7" s="60">
        <v>34</v>
      </c>
      <c r="U7" s="60">
        <v>0</v>
      </c>
      <c r="V7" s="60">
        <v>0</v>
      </c>
      <c r="W7" s="60">
        <v>45</v>
      </c>
      <c r="X7" s="60">
        <v>0</v>
      </c>
      <c r="Y7" s="60">
        <v>0</v>
      </c>
      <c r="Z7" s="60">
        <v>5</v>
      </c>
      <c r="AA7" s="60">
        <v>0</v>
      </c>
      <c r="AB7" s="60">
        <v>4</v>
      </c>
      <c r="AC7" s="60">
        <v>20</v>
      </c>
      <c r="AD7" s="60">
        <v>0</v>
      </c>
      <c r="AE7" s="60">
        <v>25</v>
      </c>
      <c r="AF7" s="60">
        <v>0</v>
      </c>
      <c r="AG7" s="60">
        <v>9</v>
      </c>
      <c r="AH7" s="60">
        <v>1</v>
      </c>
      <c r="AI7" s="60">
        <v>33</v>
      </c>
      <c r="AJ7" s="60">
        <v>0</v>
      </c>
      <c r="AK7" s="60">
        <v>0</v>
      </c>
      <c r="AL7" s="60">
        <v>25</v>
      </c>
      <c r="AM7" s="60">
        <v>1</v>
      </c>
      <c r="AN7" s="60">
        <v>4</v>
      </c>
      <c r="AO7" s="60">
        <v>15</v>
      </c>
      <c r="AP7" s="60">
        <v>0</v>
      </c>
      <c r="AQ7" s="60">
        <v>0</v>
      </c>
      <c r="AR7" s="60">
        <v>0</v>
      </c>
      <c r="AS7" s="60">
        <v>12</v>
      </c>
      <c r="AT7" s="60">
        <v>0</v>
      </c>
      <c r="AU7" s="60">
        <v>6</v>
      </c>
      <c r="AV7" s="60">
        <v>0</v>
      </c>
      <c r="AW7" s="60">
        <v>4</v>
      </c>
      <c r="AX7" s="60">
        <v>0</v>
      </c>
      <c r="AY7" s="60">
        <v>7</v>
      </c>
      <c r="AZ7" s="60">
        <v>0</v>
      </c>
      <c r="BC7" s="58"/>
      <c r="BD7" s="58"/>
      <c r="BE7" s="58"/>
      <c r="BF7" s="58"/>
      <c r="BG7" s="58"/>
      <c r="BH7" s="58"/>
      <c r="BI7" s="58"/>
      <c r="BJ7" s="58"/>
    </row>
    <row r="8" spans="1:62" x14ac:dyDescent="0.25">
      <c r="A8" s="81" t="s">
        <v>84</v>
      </c>
      <c r="B8" s="58" t="s">
        <v>53</v>
      </c>
      <c r="C8" s="58" t="s">
        <v>54</v>
      </c>
      <c r="D8" s="58" t="s">
        <v>55</v>
      </c>
      <c r="E8" s="58" t="s">
        <v>56</v>
      </c>
      <c r="F8" s="58" t="s">
        <v>55</v>
      </c>
      <c r="G8" s="58" t="s">
        <v>57</v>
      </c>
      <c r="H8" s="58" t="s">
        <v>85</v>
      </c>
      <c r="I8" s="58" t="s">
        <v>59</v>
      </c>
      <c r="J8" s="58" t="s">
        <v>69</v>
      </c>
      <c r="K8" s="58">
        <v>48.920639999999999</v>
      </c>
      <c r="L8" s="58">
        <v>-121.9372</v>
      </c>
      <c r="M8" s="58">
        <v>381.3</v>
      </c>
      <c r="N8" s="58">
        <v>1963</v>
      </c>
      <c r="O8" s="58">
        <v>2019</v>
      </c>
      <c r="P8" s="58">
        <v>51</v>
      </c>
      <c r="Q8" s="58" t="s">
        <v>77</v>
      </c>
      <c r="R8" s="58">
        <v>2</v>
      </c>
      <c r="S8" s="58">
        <v>0</v>
      </c>
      <c r="T8" s="58">
        <v>33</v>
      </c>
      <c r="U8" s="58">
        <v>0</v>
      </c>
      <c r="V8" s="58">
        <v>0</v>
      </c>
      <c r="W8" s="58">
        <v>27</v>
      </c>
      <c r="X8" s="58" t="s">
        <v>71</v>
      </c>
      <c r="Y8" s="82">
        <v>0</v>
      </c>
      <c r="Z8" s="82">
        <v>9</v>
      </c>
      <c r="AA8" s="82">
        <v>0</v>
      </c>
      <c r="AB8" s="82">
        <v>3</v>
      </c>
      <c r="AC8" s="82">
        <v>25</v>
      </c>
      <c r="AD8" s="82">
        <v>0</v>
      </c>
      <c r="AE8" s="82">
        <v>28</v>
      </c>
      <c r="AF8" s="82">
        <v>0</v>
      </c>
      <c r="AG8" s="82">
        <v>19</v>
      </c>
      <c r="AH8" s="82">
        <v>1</v>
      </c>
      <c r="AI8" s="82">
        <v>54</v>
      </c>
      <c r="AJ8" s="82">
        <v>0</v>
      </c>
      <c r="AK8" s="82">
        <v>1</v>
      </c>
      <c r="AL8" s="82">
        <v>36</v>
      </c>
      <c r="AM8" s="82">
        <v>0</v>
      </c>
      <c r="AN8" s="82">
        <v>6</v>
      </c>
      <c r="AO8" s="82">
        <v>33</v>
      </c>
      <c r="AP8" s="82">
        <v>0</v>
      </c>
      <c r="AQ8" s="82">
        <v>5</v>
      </c>
      <c r="AR8" s="82">
        <v>0</v>
      </c>
      <c r="AS8" s="82">
        <v>21</v>
      </c>
      <c r="AT8" s="82">
        <v>0</v>
      </c>
      <c r="AU8" s="82">
        <v>13</v>
      </c>
      <c r="AV8" s="82">
        <v>0</v>
      </c>
      <c r="AW8" s="82">
        <v>9</v>
      </c>
      <c r="AX8" s="82">
        <v>0</v>
      </c>
      <c r="AY8" s="82">
        <v>20</v>
      </c>
      <c r="AZ8" s="82">
        <v>0</v>
      </c>
      <c r="BB8" s="58"/>
    </row>
    <row r="9" spans="1:62" x14ac:dyDescent="0.25">
      <c r="A9" s="78" t="s">
        <v>78</v>
      </c>
      <c r="B9" s="60" t="s">
        <v>53</v>
      </c>
      <c r="C9" s="60" t="s">
        <v>54</v>
      </c>
      <c r="D9" s="60" t="s">
        <v>55</v>
      </c>
      <c r="E9" s="60" t="s">
        <v>56</v>
      </c>
      <c r="F9" s="60" t="s">
        <v>55</v>
      </c>
      <c r="G9" s="60" t="s">
        <v>57</v>
      </c>
      <c r="H9" s="60" t="s">
        <v>79</v>
      </c>
      <c r="I9" s="60" t="s">
        <v>59</v>
      </c>
      <c r="J9" s="60" t="s">
        <v>69</v>
      </c>
      <c r="K9" s="60">
        <v>46.100499999999997</v>
      </c>
      <c r="L9" s="60">
        <v>-121.66627</v>
      </c>
      <c r="M9" s="60">
        <v>1442.2</v>
      </c>
      <c r="N9" s="60">
        <v>1962</v>
      </c>
      <c r="O9" s="60">
        <v>2019</v>
      </c>
      <c r="P9" s="60">
        <v>53</v>
      </c>
      <c r="Q9" s="60" t="s">
        <v>74</v>
      </c>
      <c r="R9" s="60">
        <v>13</v>
      </c>
      <c r="S9" s="60">
        <v>0</v>
      </c>
      <c r="T9" s="60">
        <v>39</v>
      </c>
      <c r="U9" s="60">
        <v>0</v>
      </c>
      <c r="V9" s="60">
        <v>0</v>
      </c>
      <c r="W9" s="60">
        <v>31</v>
      </c>
      <c r="X9" s="60">
        <v>0</v>
      </c>
      <c r="Y9" s="60">
        <v>3</v>
      </c>
      <c r="Z9" s="60">
        <v>1</v>
      </c>
      <c r="AA9" s="60">
        <v>0</v>
      </c>
      <c r="AB9" s="60">
        <v>0</v>
      </c>
      <c r="AC9" s="60">
        <v>15</v>
      </c>
      <c r="AD9" s="60">
        <v>0</v>
      </c>
      <c r="AE9" s="60">
        <v>6</v>
      </c>
      <c r="AF9" s="60">
        <v>0</v>
      </c>
      <c r="AG9" s="60">
        <v>15</v>
      </c>
      <c r="AH9" s="60">
        <v>0</v>
      </c>
      <c r="AI9" s="60">
        <v>7</v>
      </c>
      <c r="AJ9" s="60">
        <v>0</v>
      </c>
      <c r="AK9" s="60">
        <v>0</v>
      </c>
      <c r="AL9" s="60">
        <v>0</v>
      </c>
      <c r="AM9" s="60">
        <v>0</v>
      </c>
      <c r="AN9" s="60">
        <v>11</v>
      </c>
      <c r="AO9" s="60">
        <v>5</v>
      </c>
      <c r="AP9" s="60">
        <v>0</v>
      </c>
      <c r="AQ9" s="60">
        <v>0</v>
      </c>
      <c r="AR9" s="60">
        <v>0</v>
      </c>
      <c r="AS9" s="60">
        <v>11</v>
      </c>
      <c r="AT9" s="60">
        <v>0</v>
      </c>
      <c r="AU9" s="60">
        <v>5</v>
      </c>
      <c r="AV9" s="60">
        <v>0</v>
      </c>
      <c r="AW9" s="60">
        <v>1</v>
      </c>
      <c r="AX9" s="60">
        <v>0</v>
      </c>
      <c r="AY9" s="60">
        <v>0</v>
      </c>
      <c r="AZ9" s="60">
        <v>0</v>
      </c>
    </row>
    <row r="10" spans="1:62" x14ac:dyDescent="0.25">
      <c r="A10" s="78" t="s">
        <v>80</v>
      </c>
      <c r="B10" s="60" t="s">
        <v>53</v>
      </c>
      <c r="C10" s="60" t="s">
        <v>54</v>
      </c>
      <c r="D10" s="60" t="s">
        <v>55</v>
      </c>
      <c r="E10" s="60" t="s">
        <v>56</v>
      </c>
      <c r="F10" s="60" t="s">
        <v>55</v>
      </c>
      <c r="G10" s="60" t="s">
        <v>57</v>
      </c>
      <c r="H10" s="60" t="s">
        <v>81</v>
      </c>
      <c r="I10" s="60" t="s">
        <v>59</v>
      </c>
      <c r="J10" s="60" t="s">
        <v>69</v>
      </c>
      <c r="K10" s="60">
        <v>47.1798</v>
      </c>
      <c r="L10" s="60">
        <v>-121.349</v>
      </c>
      <c r="M10" s="60">
        <v>939.4</v>
      </c>
      <c r="N10" s="60">
        <v>1962</v>
      </c>
      <c r="O10" s="60">
        <v>2019</v>
      </c>
      <c r="P10" s="60">
        <v>53</v>
      </c>
      <c r="Q10" s="60" t="s">
        <v>61</v>
      </c>
      <c r="R10" s="60">
        <v>1</v>
      </c>
      <c r="S10" s="60">
        <v>0</v>
      </c>
      <c r="T10" s="60">
        <v>27</v>
      </c>
      <c r="U10" s="60">
        <v>0</v>
      </c>
      <c r="V10" s="60">
        <v>0</v>
      </c>
      <c r="W10" s="60">
        <v>48</v>
      </c>
      <c r="X10" s="60">
        <v>0</v>
      </c>
      <c r="Y10" s="60">
        <v>0</v>
      </c>
      <c r="Z10" s="60">
        <v>3</v>
      </c>
      <c r="AA10" s="60">
        <v>0</v>
      </c>
      <c r="AB10" s="60">
        <v>3</v>
      </c>
      <c r="AC10" s="60">
        <v>4</v>
      </c>
      <c r="AD10" s="60">
        <v>0</v>
      </c>
      <c r="AE10" s="60">
        <v>24</v>
      </c>
      <c r="AF10" s="60">
        <v>0</v>
      </c>
      <c r="AG10" s="60">
        <v>7</v>
      </c>
      <c r="AH10" s="60">
        <v>0</v>
      </c>
      <c r="AI10" s="60">
        <v>8</v>
      </c>
      <c r="AJ10" s="60">
        <v>0</v>
      </c>
      <c r="AK10" s="60">
        <v>0</v>
      </c>
      <c r="AL10" s="60">
        <v>19</v>
      </c>
      <c r="AM10" s="60">
        <v>0</v>
      </c>
      <c r="AN10" s="60">
        <v>4</v>
      </c>
      <c r="AO10" s="60">
        <v>10</v>
      </c>
      <c r="AP10" s="60">
        <v>0</v>
      </c>
      <c r="AQ10" s="60">
        <v>0</v>
      </c>
      <c r="AR10" s="60">
        <v>0</v>
      </c>
      <c r="AS10" s="60">
        <v>15</v>
      </c>
      <c r="AT10" s="60">
        <v>0</v>
      </c>
      <c r="AU10" s="60">
        <v>6</v>
      </c>
      <c r="AV10" s="60">
        <v>0</v>
      </c>
      <c r="AW10" s="60">
        <v>3</v>
      </c>
      <c r="AX10" s="60">
        <v>0</v>
      </c>
      <c r="AY10" s="60">
        <v>3</v>
      </c>
      <c r="AZ10" s="60">
        <v>0</v>
      </c>
    </row>
    <row r="11" spans="1:62" x14ac:dyDescent="0.25">
      <c r="A11" s="78" t="s">
        <v>82</v>
      </c>
      <c r="B11" s="60" t="s">
        <v>53</v>
      </c>
      <c r="C11" s="60" t="s">
        <v>54</v>
      </c>
      <c r="D11" s="60" t="s">
        <v>55</v>
      </c>
      <c r="E11" s="60" t="s">
        <v>56</v>
      </c>
      <c r="F11" s="60" t="s">
        <v>55</v>
      </c>
      <c r="G11" s="60" t="s">
        <v>57</v>
      </c>
      <c r="H11" s="60" t="s">
        <v>83</v>
      </c>
      <c r="I11" s="60" t="s">
        <v>59</v>
      </c>
      <c r="J11" s="60" t="s">
        <v>69</v>
      </c>
      <c r="K11" s="60">
        <v>45.310290000000002</v>
      </c>
      <c r="L11" s="60">
        <v>-121.7081</v>
      </c>
      <c r="M11" s="60">
        <v>1498.9</v>
      </c>
      <c r="N11" s="60">
        <v>1962</v>
      </c>
      <c r="O11" s="60">
        <v>2019</v>
      </c>
      <c r="P11" s="60">
        <v>53</v>
      </c>
      <c r="Q11" s="60" t="s">
        <v>77</v>
      </c>
      <c r="R11" s="60">
        <v>18</v>
      </c>
      <c r="S11" s="60">
        <v>4</v>
      </c>
      <c r="T11" s="60">
        <v>56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7</v>
      </c>
      <c r="AA11" s="60">
        <v>0</v>
      </c>
      <c r="AB11" s="60">
        <v>0</v>
      </c>
      <c r="AC11" s="60">
        <v>67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60</v>
      </c>
      <c r="AJ11" s="60">
        <v>0</v>
      </c>
      <c r="AK11" s="60">
        <v>6</v>
      </c>
      <c r="AL11" s="60">
        <v>0</v>
      </c>
      <c r="AM11" s="60">
        <v>0</v>
      </c>
      <c r="AN11" s="60">
        <v>7</v>
      </c>
      <c r="AO11" s="60">
        <v>21</v>
      </c>
      <c r="AP11" s="60">
        <v>0</v>
      </c>
      <c r="AQ11" s="60">
        <v>3</v>
      </c>
      <c r="AR11" s="60">
        <v>1</v>
      </c>
      <c r="AS11" s="60">
        <v>3</v>
      </c>
      <c r="AT11" s="60">
        <v>0</v>
      </c>
      <c r="AU11" s="60">
        <v>19</v>
      </c>
      <c r="AV11" s="60">
        <v>0</v>
      </c>
      <c r="AW11" s="60">
        <v>2</v>
      </c>
      <c r="AX11" s="60">
        <v>0</v>
      </c>
      <c r="AY11" s="60">
        <v>0</v>
      </c>
      <c r="AZ11" s="60">
        <v>0</v>
      </c>
    </row>
    <row r="12" spans="1:62" x14ac:dyDescent="0.25">
      <c r="A12" s="78" t="s">
        <v>89</v>
      </c>
      <c r="B12" s="60" t="s">
        <v>53</v>
      </c>
      <c r="C12" s="60" t="s">
        <v>54</v>
      </c>
      <c r="D12" s="60" t="s">
        <v>55</v>
      </c>
      <c r="E12" s="60" t="s">
        <v>56</v>
      </c>
      <c r="F12" s="60" t="s">
        <v>55</v>
      </c>
      <c r="G12" s="60" t="s">
        <v>57</v>
      </c>
      <c r="H12" s="60" t="s">
        <v>90</v>
      </c>
      <c r="I12" s="60" t="s">
        <v>59</v>
      </c>
      <c r="J12" s="60" t="s">
        <v>69</v>
      </c>
      <c r="K12" s="60">
        <v>47.420499999999997</v>
      </c>
      <c r="L12" s="60">
        <v>-121.4149</v>
      </c>
      <c r="M12" s="60">
        <v>962.6</v>
      </c>
      <c r="N12" s="60">
        <v>1963</v>
      </c>
      <c r="O12" s="60">
        <v>2019</v>
      </c>
      <c r="P12" s="60">
        <v>52</v>
      </c>
      <c r="Q12" s="60" t="s">
        <v>61</v>
      </c>
      <c r="R12" s="60">
        <v>3</v>
      </c>
      <c r="S12" s="60">
        <v>0</v>
      </c>
      <c r="T12" s="60">
        <v>35</v>
      </c>
      <c r="U12" s="60">
        <v>0</v>
      </c>
      <c r="V12" s="60">
        <v>0</v>
      </c>
      <c r="W12" s="60">
        <v>69</v>
      </c>
      <c r="X12" s="60">
        <v>0</v>
      </c>
      <c r="Y12" s="60">
        <v>0</v>
      </c>
      <c r="Z12" s="60">
        <v>0</v>
      </c>
      <c r="AA12" s="60">
        <v>0</v>
      </c>
      <c r="AB12" s="60">
        <v>2</v>
      </c>
      <c r="AC12" s="60">
        <v>15</v>
      </c>
      <c r="AD12" s="60">
        <v>0</v>
      </c>
      <c r="AE12" s="60">
        <v>21</v>
      </c>
      <c r="AF12" s="60">
        <v>0</v>
      </c>
      <c r="AG12" s="60">
        <v>3</v>
      </c>
      <c r="AH12" s="60">
        <v>4</v>
      </c>
      <c r="AI12" s="60">
        <v>2</v>
      </c>
      <c r="AJ12" s="60">
        <v>0</v>
      </c>
      <c r="AK12" s="60">
        <v>0</v>
      </c>
      <c r="AL12" s="60">
        <v>25</v>
      </c>
      <c r="AM12" s="60">
        <v>1</v>
      </c>
      <c r="AN12" s="60">
        <v>5</v>
      </c>
      <c r="AO12" s="60">
        <v>13</v>
      </c>
      <c r="AP12" s="60">
        <v>0</v>
      </c>
      <c r="AQ12" s="60">
        <v>0</v>
      </c>
      <c r="AR12" s="60">
        <v>0</v>
      </c>
      <c r="AS12" s="60">
        <v>27</v>
      </c>
      <c r="AT12" s="60">
        <v>0</v>
      </c>
      <c r="AU12" s="60">
        <v>18</v>
      </c>
      <c r="AV12" s="60">
        <v>0</v>
      </c>
      <c r="AW12" s="60">
        <v>0</v>
      </c>
      <c r="AX12" s="60">
        <v>0</v>
      </c>
      <c r="AY12" s="60">
        <v>3</v>
      </c>
      <c r="AZ12" s="60">
        <v>0</v>
      </c>
      <c r="BC12" s="61">
        <v>10</v>
      </c>
      <c r="BD12" s="61">
        <v>11</v>
      </c>
      <c r="BE12" s="61">
        <v>22</v>
      </c>
      <c r="BF12" s="61">
        <v>28</v>
      </c>
      <c r="BG12" s="61">
        <v>30</v>
      </c>
      <c r="BH12" s="61">
        <v>33</v>
      </c>
      <c r="BI12" s="61">
        <v>35</v>
      </c>
      <c r="BJ12" s="61">
        <v>36</v>
      </c>
    </row>
    <row r="13" spans="1:62" x14ac:dyDescent="0.25">
      <c r="A13" s="78" t="s">
        <v>96</v>
      </c>
      <c r="B13" s="60" t="s">
        <v>67</v>
      </c>
      <c r="C13" s="60" t="s">
        <v>92</v>
      </c>
      <c r="D13" s="60" t="s">
        <v>55</v>
      </c>
      <c r="E13" s="60" t="s">
        <v>56</v>
      </c>
      <c r="F13" s="60" t="s">
        <v>55</v>
      </c>
      <c r="G13" s="60" t="s">
        <v>93</v>
      </c>
      <c r="H13" s="60" t="s">
        <v>97</v>
      </c>
      <c r="I13" s="60" t="s">
        <v>59</v>
      </c>
      <c r="J13" s="60" t="s">
        <v>60</v>
      </c>
      <c r="K13" s="60">
        <v>42.107109999999999</v>
      </c>
      <c r="L13" s="60">
        <v>-122.69266</v>
      </c>
      <c r="M13" s="60">
        <v>1400</v>
      </c>
      <c r="N13" s="60">
        <v>1981</v>
      </c>
      <c r="O13" s="60">
        <v>2017</v>
      </c>
      <c r="P13" s="60">
        <v>34</v>
      </c>
      <c r="Q13" s="60" t="s">
        <v>98</v>
      </c>
      <c r="R13" s="58" t="s">
        <v>71</v>
      </c>
      <c r="S13" s="60">
        <v>35</v>
      </c>
      <c r="T13" s="60">
        <v>3</v>
      </c>
      <c r="U13" s="60">
        <v>0</v>
      </c>
      <c r="V13" s="60">
        <v>12</v>
      </c>
      <c r="W13" s="60">
        <v>0</v>
      </c>
      <c r="X13" s="60">
        <v>0</v>
      </c>
      <c r="Y13" s="60">
        <v>41</v>
      </c>
      <c r="Z13" s="60">
        <v>0</v>
      </c>
      <c r="AA13" s="60">
        <v>1</v>
      </c>
      <c r="AB13" s="60">
        <v>0</v>
      </c>
      <c r="AC13" s="60">
        <v>203</v>
      </c>
      <c r="AD13" s="60">
        <v>0</v>
      </c>
      <c r="AE13" s="60">
        <v>2</v>
      </c>
      <c r="AF13" s="60">
        <v>0</v>
      </c>
      <c r="AG13" s="60">
        <v>155</v>
      </c>
      <c r="AH13" s="60">
        <v>0</v>
      </c>
      <c r="AI13" s="60">
        <v>80</v>
      </c>
      <c r="AJ13" s="60">
        <v>0</v>
      </c>
      <c r="AK13" s="60">
        <v>78</v>
      </c>
      <c r="AL13" s="60">
        <v>0</v>
      </c>
      <c r="AM13" s="60">
        <v>31</v>
      </c>
      <c r="AN13" s="60">
        <v>0</v>
      </c>
      <c r="AO13" s="60">
        <v>54</v>
      </c>
      <c r="AP13" s="60">
        <v>0</v>
      </c>
      <c r="AQ13" s="60">
        <v>0</v>
      </c>
      <c r="AR13" s="60">
        <v>73</v>
      </c>
      <c r="AS13" s="60">
        <v>0</v>
      </c>
      <c r="AT13" s="60">
        <v>0</v>
      </c>
      <c r="AU13" s="60">
        <v>29</v>
      </c>
      <c r="AV13" s="60">
        <v>0</v>
      </c>
      <c r="AW13" s="60">
        <v>6</v>
      </c>
      <c r="AX13" s="60">
        <v>0</v>
      </c>
      <c r="AY13" s="60">
        <v>0</v>
      </c>
      <c r="AZ13" s="60">
        <v>60</v>
      </c>
      <c r="BB13" s="58">
        <v>11</v>
      </c>
      <c r="BC13" s="61">
        <v>0.49939595086315236</v>
      </c>
      <c r="BD13" s="58"/>
      <c r="BE13" s="58"/>
      <c r="BF13" s="58"/>
      <c r="BG13" s="58"/>
      <c r="BH13" s="58"/>
      <c r="BI13" s="58"/>
      <c r="BJ13" s="58"/>
    </row>
    <row r="14" spans="1:62" x14ac:dyDescent="0.25">
      <c r="A14" s="81" t="s">
        <v>91</v>
      </c>
      <c r="B14" s="58" t="s">
        <v>67</v>
      </c>
      <c r="C14" s="58" t="s">
        <v>92</v>
      </c>
      <c r="D14" s="58" t="s">
        <v>55</v>
      </c>
      <c r="E14" s="58" t="s">
        <v>56</v>
      </c>
      <c r="F14" s="58" t="s">
        <v>55</v>
      </c>
      <c r="G14" s="58" t="s">
        <v>93</v>
      </c>
      <c r="H14" s="58" t="s">
        <v>94</v>
      </c>
      <c r="I14" s="58" t="s">
        <v>59</v>
      </c>
      <c r="J14" s="58" t="s">
        <v>60</v>
      </c>
      <c r="K14" s="58">
        <v>42.605800000000002</v>
      </c>
      <c r="L14" s="58">
        <v>-122.2966</v>
      </c>
      <c r="M14" s="58">
        <v>1479</v>
      </c>
      <c r="N14" s="58">
        <v>1981</v>
      </c>
      <c r="O14" s="58">
        <v>2017</v>
      </c>
      <c r="P14" s="58">
        <v>33</v>
      </c>
      <c r="Q14" s="58" t="s">
        <v>95</v>
      </c>
      <c r="R14" s="58" t="s">
        <v>71</v>
      </c>
      <c r="S14" s="82">
        <v>22</v>
      </c>
      <c r="T14" s="82">
        <v>0</v>
      </c>
      <c r="U14" s="82">
        <v>0</v>
      </c>
      <c r="V14" s="82">
        <v>0</v>
      </c>
      <c r="W14" s="82">
        <v>7</v>
      </c>
      <c r="X14" s="82">
        <v>0</v>
      </c>
      <c r="Y14" s="82">
        <v>42</v>
      </c>
      <c r="Z14" s="82">
        <v>0</v>
      </c>
      <c r="AA14" s="82">
        <v>0</v>
      </c>
      <c r="AB14" s="82">
        <v>0</v>
      </c>
      <c r="AC14" s="82">
        <v>64</v>
      </c>
      <c r="AD14" s="82">
        <v>0</v>
      </c>
      <c r="AE14" s="82">
        <v>20</v>
      </c>
      <c r="AF14" s="82">
        <v>0</v>
      </c>
      <c r="AG14" s="82">
        <v>0</v>
      </c>
      <c r="AH14" s="82">
        <v>0</v>
      </c>
      <c r="AI14" s="82">
        <v>85</v>
      </c>
      <c r="AJ14" s="82">
        <v>0</v>
      </c>
      <c r="AK14" s="82">
        <v>40</v>
      </c>
      <c r="AL14" s="82">
        <v>0</v>
      </c>
      <c r="AM14" s="82">
        <v>0</v>
      </c>
      <c r="AN14" s="82">
        <v>0</v>
      </c>
      <c r="AO14" s="82">
        <v>48</v>
      </c>
      <c r="AP14" s="82">
        <v>0</v>
      </c>
      <c r="AQ14" s="82">
        <v>0</v>
      </c>
      <c r="AR14" s="82">
        <v>0</v>
      </c>
      <c r="AS14" s="82">
        <v>0</v>
      </c>
      <c r="AT14" s="82">
        <v>0</v>
      </c>
      <c r="AU14" s="58" t="s">
        <v>71</v>
      </c>
      <c r="AV14" s="58">
        <v>0</v>
      </c>
      <c r="AW14" s="58">
        <v>12</v>
      </c>
      <c r="AX14" s="58">
        <v>0</v>
      </c>
      <c r="AY14" s="58">
        <v>0</v>
      </c>
      <c r="AZ14" s="58">
        <v>0</v>
      </c>
      <c r="BB14" s="61">
        <v>22</v>
      </c>
      <c r="BC14" s="61">
        <v>0.62755318811262228</v>
      </c>
      <c r="BD14" s="58">
        <v>0.90055444336858115</v>
      </c>
    </row>
    <row r="15" spans="1:62" x14ac:dyDescent="0.25">
      <c r="A15" s="78" t="s">
        <v>100</v>
      </c>
      <c r="B15" s="60" t="s">
        <v>53</v>
      </c>
      <c r="C15" s="60" t="s">
        <v>101</v>
      </c>
      <c r="D15" s="60" t="s">
        <v>55</v>
      </c>
      <c r="E15" s="60" t="s">
        <v>56</v>
      </c>
      <c r="F15" s="60" t="s">
        <v>55</v>
      </c>
      <c r="G15" s="60" t="s">
        <v>102</v>
      </c>
      <c r="H15" s="60" t="s">
        <v>103</v>
      </c>
      <c r="I15" s="60" t="s">
        <v>59</v>
      </c>
      <c r="J15" s="60" t="s">
        <v>60</v>
      </c>
      <c r="K15" s="60">
        <v>42.82</v>
      </c>
      <c r="L15" s="60">
        <v>-121.5</v>
      </c>
      <c r="M15" s="60">
        <v>1423</v>
      </c>
      <c r="N15" s="60">
        <v>1967</v>
      </c>
      <c r="O15" s="60">
        <v>2016</v>
      </c>
      <c r="P15" s="60">
        <v>48</v>
      </c>
      <c r="Q15" s="60" t="s">
        <v>65</v>
      </c>
      <c r="R15" s="60">
        <v>10</v>
      </c>
      <c r="S15" s="60">
        <v>100</v>
      </c>
      <c r="T15" s="60">
        <v>0</v>
      </c>
      <c r="U15" s="60">
        <v>0</v>
      </c>
      <c r="V15" s="60">
        <v>100</v>
      </c>
      <c r="W15" s="60">
        <v>0</v>
      </c>
      <c r="X15" s="60">
        <v>0</v>
      </c>
      <c r="Y15" s="60">
        <v>96</v>
      </c>
      <c r="Z15" s="60">
        <v>0</v>
      </c>
      <c r="AA15" s="60">
        <v>29</v>
      </c>
      <c r="AB15" s="60">
        <v>0</v>
      </c>
      <c r="AC15" s="60">
        <v>330</v>
      </c>
      <c r="AD15" s="60">
        <v>0</v>
      </c>
      <c r="AE15" s="60">
        <v>33</v>
      </c>
      <c r="AF15" s="60">
        <v>0</v>
      </c>
      <c r="AG15" s="60">
        <v>208</v>
      </c>
      <c r="AH15" s="60">
        <v>0</v>
      </c>
      <c r="AI15" s="60">
        <v>80</v>
      </c>
      <c r="AJ15" s="60">
        <v>0</v>
      </c>
      <c r="AK15" s="60">
        <v>115</v>
      </c>
      <c r="AL15" s="60">
        <v>0</v>
      </c>
      <c r="AM15" s="60">
        <v>60</v>
      </c>
      <c r="AN15" s="60">
        <v>0</v>
      </c>
      <c r="AO15" s="60">
        <v>100</v>
      </c>
      <c r="AP15" s="60">
        <v>0</v>
      </c>
      <c r="AQ15" s="60">
        <v>2</v>
      </c>
      <c r="AR15" s="60">
        <v>72</v>
      </c>
      <c r="AS15" s="60">
        <v>0</v>
      </c>
      <c r="AT15" s="60">
        <v>1</v>
      </c>
      <c r="AU15" s="60">
        <v>110</v>
      </c>
      <c r="AV15" s="60">
        <v>0</v>
      </c>
      <c r="AW15" s="60">
        <v>30</v>
      </c>
      <c r="AX15" s="60">
        <v>0</v>
      </c>
      <c r="AY15" s="60">
        <v>0</v>
      </c>
      <c r="AZ15" s="60">
        <v>37</v>
      </c>
      <c r="BB15" s="61">
        <v>28</v>
      </c>
      <c r="BC15" s="61">
        <v>0.62864461357199364</v>
      </c>
      <c r="BD15" s="61">
        <v>0.82280097472382263</v>
      </c>
      <c r="BE15" s="61">
        <v>0.96108645111864521</v>
      </c>
    </row>
    <row r="16" spans="1:62" x14ac:dyDescent="0.25">
      <c r="A16" s="83" t="s">
        <v>179</v>
      </c>
      <c r="B16" s="58" t="s">
        <v>53</v>
      </c>
      <c r="C16" s="58" t="s">
        <v>101</v>
      </c>
      <c r="D16" s="58" t="s">
        <v>55</v>
      </c>
      <c r="E16" s="58" t="s">
        <v>56</v>
      </c>
      <c r="F16" s="58" t="s">
        <v>55</v>
      </c>
      <c r="G16" s="58" t="s">
        <v>102</v>
      </c>
      <c r="H16" s="58" t="s">
        <v>180</v>
      </c>
      <c r="I16" s="58" t="s">
        <v>59</v>
      </c>
      <c r="J16" s="58" t="s">
        <v>69</v>
      </c>
      <c r="K16" s="58">
        <v>44.405999999999999</v>
      </c>
      <c r="L16" s="58">
        <v>-122.06725</v>
      </c>
      <c r="M16" s="58">
        <v>1014.7</v>
      </c>
      <c r="N16" s="58">
        <v>1963</v>
      </c>
      <c r="O16" s="58">
        <v>1985</v>
      </c>
      <c r="P16" s="58">
        <v>23</v>
      </c>
      <c r="Q16" s="58" t="s">
        <v>61</v>
      </c>
      <c r="R16" s="58">
        <v>86</v>
      </c>
      <c r="S16" s="58">
        <v>14</v>
      </c>
      <c r="T16" s="58">
        <v>105</v>
      </c>
      <c r="U16" s="58">
        <v>0</v>
      </c>
      <c r="V16" s="58">
        <v>0</v>
      </c>
      <c r="W16" s="58">
        <v>86</v>
      </c>
      <c r="X16" s="58" t="s">
        <v>71</v>
      </c>
      <c r="Y16" s="58" t="s">
        <v>71</v>
      </c>
      <c r="Z16" s="58" t="s">
        <v>71</v>
      </c>
      <c r="AA16" s="58" t="s">
        <v>71</v>
      </c>
      <c r="AB16" s="58" t="s">
        <v>71</v>
      </c>
      <c r="AC16" s="58" t="s">
        <v>71</v>
      </c>
      <c r="AD16" s="58" t="s">
        <v>71</v>
      </c>
      <c r="AE16" s="58" t="s">
        <v>71</v>
      </c>
      <c r="AF16" s="58" t="s">
        <v>71</v>
      </c>
      <c r="AG16" s="58" t="s">
        <v>71</v>
      </c>
      <c r="AH16" s="58" t="s">
        <v>71</v>
      </c>
      <c r="AI16" s="58" t="s">
        <v>71</v>
      </c>
      <c r="AJ16" s="58" t="s">
        <v>71</v>
      </c>
      <c r="AK16" s="58" t="s">
        <v>71</v>
      </c>
      <c r="AL16" s="58" t="s">
        <v>71</v>
      </c>
      <c r="AM16" s="58" t="s">
        <v>71</v>
      </c>
      <c r="AN16" s="58" t="s">
        <v>71</v>
      </c>
      <c r="AO16" s="58" t="s">
        <v>71</v>
      </c>
      <c r="AP16" s="58" t="s">
        <v>71</v>
      </c>
      <c r="AQ16" s="58" t="s">
        <v>71</v>
      </c>
      <c r="AR16" s="58" t="s">
        <v>71</v>
      </c>
      <c r="AS16" s="58" t="s">
        <v>71</v>
      </c>
      <c r="AT16" s="58" t="s">
        <v>71</v>
      </c>
      <c r="AU16" s="58" t="s">
        <v>71</v>
      </c>
      <c r="AV16" s="58" t="s">
        <v>71</v>
      </c>
      <c r="AW16" s="58" t="s">
        <v>71</v>
      </c>
      <c r="AX16" s="58" t="s">
        <v>71</v>
      </c>
      <c r="AY16" s="58" t="s">
        <v>71</v>
      </c>
      <c r="AZ16" s="58" t="s">
        <v>71</v>
      </c>
      <c r="BB16" s="61">
        <v>30</v>
      </c>
      <c r="BC16" s="61">
        <v>0.74691888854065247</v>
      </c>
      <c r="BD16" s="61">
        <v>0.55028445630733325</v>
      </c>
      <c r="BE16" s="58">
        <v>0.70769331308324568</v>
      </c>
      <c r="BF16" s="58">
        <v>0.70909861142297037</v>
      </c>
      <c r="BG16" s="58"/>
      <c r="BH16" s="58"/>
      <c r="BI16" s="58"/>
      <c r="BJ16" s="58"/>
    </row>
    <row r="17" spans="1:62" x14ac:dyDescent="0.25">
      <c r="A17" s="78" t="s">
        <v>104</v>
      </c>
      <c r="B17" s="60" t="s">
        <v>53</v>
      </c>
      <c r="C17" s="60" t="s">
        <v>101</v>
      </c>
      <c r="D17" s="60" t="s">
        <v>55</v>
      </c>
      <c r="E17" s="60" t="s">
        <v>56</v>
      </c>
      <c r="F17" s="60" t="s">
        <v>55</v>
      </c>
      <c r="G17" s="60" t="s">
        <v>102</v>
      </c>
      <c r="H17" s="60" t="s">
        <v>105</v>
      </c>
      <c r="I17" s="60" t="s">
        <v>59</v>
      </c>
      <c r="J17" s="60" t="s">
        <v>69</v>
      </c>
      <c r="K17" s="60">
        <v>46.044199999999996</v>
      </c>
      <c r="L17" s="60">
        <v>-121.6926</v>
      </c>
      <c r="M17" s="60">
        <v>1133.8</v>
      </c>
      <c r="N17" s="60">
        <v>1963</v>
      </c>
      <c r="O17" s="60">
        <v>2017</v>
      </c>
      <c r="P17" s="60">
        <v>52</v>
      </c>
      <c r="Q17" s="60" t="s">
        <v>74</v>
      </c>
      <c r="R17" s="60">
        <v>70</v>
      </c>
      <c r="S17" s="60">
        <v>0</v>
      </c>
      <c r="T17" s="60">
        <v>104</v>
      </c>
      <c r="U17" s="60">
        <v>0</v>
      </c>
      <c r="V17" s="60">
        <v>0</v>
      </c>
      <c r="W17" s="60">
        <v>143</v>
      </c>
      <c r="X17" s="60">
        <v>0</v>
      </c>
      <c r="Y17" s="60">
        <v>60</v>
      </c>
      <c r="Z17" s="60">
        <v>0</v>
      </c>
      <c r="AA17" s="60">
        <v>57</v>
      </c>
      <c r="AB17" s="60">
        <v>0</v>
      </c>
      <c r="AC17" s="60">
        <v>0</v>
      </c>
      <c r="AD17" s="60">
        <v>4</v>
      </c>
      <c r="AE17" s="60">
        <v>205</v>
      </c>
      <c r="AF17" s="60">
        <v>0</v>
      </c>
      <c r="AG17" s="60">
        <v>160</v>
      </c>
      <c r="AH17" s="60">
        <v>0</v>
      </c>
      <c r="AI17" s="60">
        <v>68</v>
      </c>
      <c r="AJ17" s="60">
        <v>0</v>
      </c>
      <c r="AK17" s="60">
        <v>41</v>
      </c>
      <c r="AL17" s="60">
        <v>0</v>
      </c>
      <c r="AM17" s="60">
        <v>28</v>
      </c>
      <c r="AN17" s="60">
        <v>0</v>
      </c>
      <c r="AO17" s="60">
        <v>21</v>
      </c>
      <c r="AP17" s="60">
        <v>0</v>
      </c>
      <c r="AQ17" s="60">
        <v>6</v>
      </c>
      <c r="AR17" s="60">
        <v>0</v>
      </c>
      <c r="AS17" s="60">
        <v>90</v>
      </c>
      <c r="AT17" s="60">
        <v>0</v>
      </c>
      <c r="AU17" s="60">
        <v>39</v>
      </c>
      <c r="AV17" s="60">
        <v>0</v>
      </c>
      <c r="AW17" s="60">
        <v>24</v>
      </c>
      <c r="AX17" s="60">
        <v>0</v>
      </c>
      <c r="AY17" s="60">
        <v>42</v>
      </c>
      <c r="AZ17" s="60">
        <v>0</v>
      </c>
      <c r="BB17" s="61">
        <v>33</v>
      </c>
      <c r="BC17" s="61">
        <v>0.61741042683703251</v>
      </c>
      <c r="BD17" s="58">
        <v>0.74623837906574975</v>
      </c>
      <c r="BE17" s="61">
        <v>0.88671371542770061</v>
      </c>
      <c r="BF17" s="61">
        <v>0.83323821364413275</v>
      </c>
      <c r="BG17" s="61">
        <v>0.75524245993181094</v>
      </c>
    </row>
    <row r="18" spans="1:62" x14ac:dyDescent="0.25">
      <c r="A18" s="78" t="s">
        <v>106</v>
      </c>
      <c r="B18" s="60" t="s">
        <v>67</v>
      </c>
      <c r="C18" s="60" t="s">
        <v>107</v>
      </c>
      <c r="D18" s="60" t="s">
        <v>55</v>
      </c>
      <c r="E18" s="60" t="s">
        <v>56</v>
      </c>
      <c r="F18" s="60" t="s">
        <v>55</v>
      </c>
      <c r="G18" s="60" t="s">
        <v>108</v>
      </c>
      <c r="H18" s="60" t="s">
        <v>109</v>
      </c>
      <c r="I18" s="60" t="s">
        <v>59</v>
      </c>
      <c r="J18" s="60" t="s">
        <v>60</v>
      </c>
      <c r="K18" s="60">
        <v>44.383333</v>
      </c>
      <c r="L18" s="60">
        <v>-121.921667</v>
      </c>
      <c r="M18" s="60">
        <v>1421.5</v>
      </c>
      <c r="N18" s="60">
        <v>1959</v>
      </c>
      <c r="O18" s="60">
        <v>2019</v>
      </c>
      <c r="P18" s="60">
        <v>54</v>
      </c>
      <c r="Q18" s="60" t="s">
        <v>110</v>
      </c>
      <c r="R18" s="60">
        <v>0</v>
      </c>
      <c r="S18" s="60">
        <v>1</v>
      </c>
      <c r="T18" s="60">
        <v>26</v>
      </c>
      <c r="U18" s="60">
        <v>0</v>
      </c>
      <c r="V18" s="60">
        <v>0</v>
      </c>
      <c r="W18" s="60">
        <v>6</v>
      </c>
      <c r="X18" s="60">
        <v>0</v>
      </c>
      <c r="Y18" s="60">
        <v>2</v>
      </c>
      <c r="Z18" s="60">
        <v>0</v>
      </c>
      <c r="AA18" s="60">
        <v>0</v>
      </c>
      <c r="AB18" s="60">
        <v>0</v>
      </c>
      <c r="AC18" s="60">
        <v>95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2</v>
      </c>
      <c r="AJ18" s="60">
        <v>0</v>
      </c>
      <c r="AK18" s="60">
        <v>19</v>
      </c>
      <c r="AL18" s="60">
        <v>0</v>
      </c>
      <c r="AM18" s="60">
        <v>0</v>
      </c>
      <c r="AN18" s="60">
        <v>1</v>
      </c>
      <c r="AO18" s="60">
        <v>2</v>
      </c>
      <c r="AP18" s="60">
        <v>0</v>
      </c>
      <c r="AQ18" s="60">
        <v>0</v>
      </c>
      <c r="AR18" s="60">
        <v>1</v>
      </c>
      <c r="AS18" s="60">
        <v>0</v>
      </c>
      <c r="AT18" s="60">
        <v>0</v>
      </c>
      <c r="AU18" s="60">
        <v>10</v>
      </c>
      <c r="AV18" s="60">
        <v>0</v>
      </c>
      <c r="AW18" s="60">
        <v>2</v>
      </c>
      <c r="AX18" s="60">
        <v>0</v>
      </c>
      <c r="AY18" s="60">
        <v>0</v>
      </c>
      <c r="AZ18" s="60">
        <v>6</v>
      </c>
      <c r="BA18" s="61">
        <f>CORREL(R15:AZ15,R17:AZ17)</f>
        <v>0.13498165374884163</v>
      </c>
      <c r="BB18" s="61">
        <v>35</v>
      </c>
      <c r="BC18" s="61">
        <v>0.61269231194702778</v>
      </c>
      <c r="BD18" s="61">
        <v>0.49819459591535525</v>
      </c>
      <c r="BE18" s="61">
        <v>0.68829949937937041</v>
      </c>
      <c r="BF18" s="61">
        <v>0.65445517515659368</v>
      </c>
      <c r="BG18" s="61">
        <v>0.89796414599493712</v>
      </c>
      <c r="BH18" s="61">
        <v>0.75725252178020985</v>
      </c>
    </row>
    <row r="19" spans="1:62" x14ac:dyDescent="0.25">
      <c r="A19" s="78" t="s">
        <v>111</v>
      </c>
      <c r="B19" s="60" t="s">
        <v>67</v>
      </c>
      <c r="C19" s="60" t="s">
        <v>107</v>
      </c>
      <c r="D19" s="60" t="s">
        <v>55</v>
      </c>
      <c r="E19" s="60" t="s">
        <v>56</v>
      </c>
      <c r="F19" s="60" t="s">
        <v>55</v>
      </c>
      <c r="G19" s="60" t="s">
        <v>108</v>
      </c>
      <c r="H19" s="60" t="s">
        <v>112</v>
      </c>
      <c r="I19" s="60" t="s">
        <v>59</v>
      </c>
      <c r="J19" s="60" t="s">
        <v>69</v>
      </c>
      <c r="K19" s="60">
        <v>44.383333</v>
      </c>
      <c r="L19" s="60">
        <v>-121.921667</v>
      </c>
      <c r="M19" s="60">
        <v>1421.5</v>
      </c>
      <c r="N19" s="60">
        <v>1962</v>
      </c>
      <c r="O19" s="60">
        <v>2019</v>
      </c>
      <c r="P19" s="60">
        <v>52</v>
      </c>
      <c r="Q19" s="60" t="s">
        <v>113</v>
      </c>
      <c r="R19" s="60">
        <v>0</v>
      </c>
      <c r="S19" s="60">
        <v>12</v>
      </c>
      <c r="T19" s="60">
        <v>43</v>
      </c>
      <c r="U19" s="60">
        <v>0</v>
      </c>
      <c r="V19" s="60">
        <v>0</v>
      </c>
      <c r="W19" s="60">
        <v>5</v>
      </c>
      <c r="X19" s="60">
        <v>4</v>
      </c>
      <c r="Y19" s="60">
        <v>3</v>
      </c>
      <c r="Z19" s="60">
        <v>0</v>
      </c>
      <c r="AA19" s="60">
        <v>25</v>
      </c>
      <c r="AB19" s="60">
        <v>0</v>
      </c>
      <c r="AC19" s="60">
        <v>82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65</v>
      </c>
      <c r="AJ19" s="60">
        <v>0</v>
      </c>
      <c r="AK19" s="60">
        <v>0</v>
      </c>
      <c r="AL19" s="60">
        <v>0</v>
      </c>
      <c r="AM19" s="60">
        <v>0</v>
      </c>
      <c r="AN19" s="60">
        <v>9</v>
      </c>
      <c r="AO19" s="60">
        <v>45</v>
      </c>
      <c r="AP19" s="60">
        <v>0</v>
      </c>
      <c r="AQ19" s="60">
        <v>0</v>
      </c>
      <c r="AR19" s="60">
        <v>4</v>
      </c>
      <c r="AS19" s="60">
        <v>17</v>
      </c>
      <c r="AT19" s="60">
        <v>0</v>
      </c>
      <c r="AU19" s="60">
        <v>6</v>
      </c>
      <c r="AV19" s="60">
        <v>0</v>
      </c>
      <c r="AW19" s="60">
        <v>13</v>
      </c>
      <c r="AX19" s="60">
        <v>0</v>
      </c>
      <c r="AY19" s="60">
        <v>0</v>
      </c>
      <c r="AZ19" s="60">
        <v>0</v>
      </c>
      <c r="BB19" s="61">
        <v>36</v>
      </c>
      <c r="BC19" s="61">
        <v>0.62730087362787057</v>
      </c>
      <c r="BD19" s="61">
        <v>0.46829874167634278</v>
      </c>
      <c r="BE19" s="61">
        <v>0.50607553067036426</v>
      </c>
      <c r="BF19" s="61">
        <v>0.47304303854366414</v>
      </c>
      <c r="BG19" s="61">
        <v>0.55193186770904923</v>
      </c>
      <c r="BH19" s="61">
        <v>0.54217356229948965</v>
      </c>
      <c r="BI19" s="61">
        <v>0.20697501943963542</v>
      </c>
    </row>
    <row r="20" spans="1:62" x14ac:dyDescent="0.25">
      <c r="A20" s="78" t="s">
        <v>118</v>
      </c>
      <c r="B20" s="60" t="s">
        <v>67</v>
      </c>
      <c r="C20" s="60" t="s">
        <v>115</v>
      </c>
      <c r="D20" s="60" t="s">
        <v>55</v>
      </c>
      <c r="E20" s="60" t="s">
        <v>56</v>
      </c>
      <c r="F20" s="60" t="s">
        <v>55</v>
      </c>
      <c r="G20" s="60" t="s">
        <v>116</v>
      </c>
      <c r="H20" s="60" t="s">
        <v>119</v>
      </c>
      <c r="I20" s="60" t="s">
        <v>59</v>
      </c>
      <c r="J20" s="60" t="s">
        <v>60</v>
      </c>
      <c r="K20" s="60">
        <v>42.067839999999997</v>
      </c>
      <c r="L20" s="60">
        <v>-122.76418</v>
      </c>
      <c r="M20" s="60">
        <v>2109</v>
      </c>
      <c r="N20" s="60">
        <v>1981</v>
      </c>
      <c r="O20" s="60">
        <v>2017</v>
      </c>
      <c r="P20" s="60">
        <v>34</v>
      </c>
      <c r="Q20" s="60" t="s">
        <v>120</v>
      </c>
      <c r="R20" s="58" t="s">
        <v>71</v>
      </c>
      <c r="S20" s="60">
        <v>0</v>
      </c>
      <c r="T20" s="60">
        <v>9</v>
      </c>
      <c r="U20" s="60">
        <v>0</v>
      </c>
      <c r="V20" s="60">
        <v>0</v>
      </c>
      <c r="W20" s="60">
        <v>10</v>
      </c>
      <c r="X20" s="60">
        <v>8</v>
      </c>
      <c r="Y20" s="60">
        <v>0</v>
      </c>
      <c r="Z20" s="60">
        <v>0</v>
      </c>
      <c r="AA20" s="60">
        <v>3</v>
      </c>
      <c r="AB20" s="60">
        <v>1</v>
      </c>
      <c r="AC20" s="60">
        <v>118</v>
      </c>
      <c r="AD20" s="60">
        <v>0</v>
      </c>
      <c r="AE20" s="60">
        <v>1</v>
      </c>
      <c r="AF20" s="60">
        <v>0</v>
      </c>
      <c r="AG20" s="60">
        <v>0</v>
      </c>
      <c r="AH20" s="60">
        <v>39</v>
      </c>
      <c r="AI20" s="60">
        <v>4</v>
      </c>
      <c r="AJ20" s="60">
        <v>0</v>
      </c>
      <c r="AK20" s="60">
        <v>5</v>
      </c>
      <c r="AL20" s="60">
        <v>0</v>
      </c>
      <c r="AM20" s="60">
        <v>0</v>
      </c>
      <c r="AN20" s="60">
        <v>20</v>
      </c>
      <c r="AO20" s="60">
        <v>82</v>
      </c>
      <c r="AP20" s="60">
        <v>0</v>
      </c>
      <c r="AQ20" s="60">
        <v>3</v>
      </c>
      <c r="AR20" s="60">
        <v>41</v>
      </c>
      <c r="AS20" s="60">
        <v>0</v>
      </c>
      <c r="AT20" s="60">
        <v>9</v>
      </c>
      <c r="AU20" s="60">
        <v>1</v>
      </c>
      <c r="AV20" s="60">
        <v>25</v>
      </c>
      <c r="AW20" s="60">
        <v>17</v>
      </c>
      <c r="AX20" s="60">
        <v>0</v>
      </c>
      <c r="AY20" s="60">
        <v>21</v>
      </c>
      <c r="AZ20" s="60">
        <v>1</v>
      </c>
      <c r="BB20" s="58">
        <v>37</v>
      </c>
      <c r="BC20" s="61">
        <v>0.64262081813985461</v>
      </c>
      <c r="BD20" s="61">
        <v>0.56936750853864759</v>
      </c>
      <c r="BE20" s="61">
        <v>0.72103380235638315</v>
      </c>
      <c r="BF20" s="61">
        <v>0.64989631253352065</v>
      </c>
      <c r="BG20" s="61">
        <v>0.83612120843830495</v>
      </c>
      <c r="BH20" s="61">
        <v>0.76661258041314961</v>
      </c>
      <c r="BI20" s="61">
        <v>0.95809927783683513</v>
      </c>
      <c r="BJ20" s="61">
        <v>0.23062593300213713</v>
      </c>
    </row>
    <row r="21" spans="1:62" ht="15.75" customHeight="1" x14ac:dyDescent="0.25">
      <c r="A21" s="81" t="s">
        <v>114</v>
      </c>
      <c r="B21" s="58" t="s">
        <v>67</v>
      </c>
      <c r="C21" s="58" t="s">
        <v>115</v>
      </c>
      <c r="D21" s="58" t="s">
        <v>55</v>
      </c>
      <c r="E21" s="58" t="s">
        <v>56</v>
      </c>
      <c r="F21" s="58" t="s">
        <v>55</v>
      </c>
      <c r="G21" s="58" t="s">
        <v>116</v>
      </c>
      <c r="H21" s="58" t="s">
        <v>94</v>
      </c>
      <c r="I21" s="58" t="s">
        <v>59</v>
      </c>
      <c r="J21" s="58" t="s">
        <v>60</v>
      </c>
      <c r="K21" s="58">
        <v>42.605800000000002</v>
      </c>
      <c r="L21" s="58">
        <v>-122.2966</v>
      </c>
      <c r="M21" s="58">
        <v>1479</v>
      </c>
      <c r="N21" s="58">
        <v>1981</v>
      </c>
      <c r="O21" s="58">
        <v>2017</v>
      </c>
      <c r="P21" s="58">
        <v>33</v>
      </c>
      <c r="Q21" s="58" t="s">
        <v>117</v>
      </c>
      <c r="R21" s="58" t="s">
        <v>71</v>
      </c>
      <c r="S21" s="82">
        <v>22</v>
      </c>
      <c r="T21" s="82">
        <v>0</v>
      </c>
      <c r="U21" s="82">
        <v>0</v>
      </c>
      <c r="V21" s="82">
        <v>0</v>
      </c>
      <c r="W21" s="82">
        <v>13</v>
      </c>
      <c r="X21" s="82">
        <v>1</v>
      </c>
      <c r="Y21" s="82">
        <v>6</v>
      </c>
      <c r="Z21" s="82">
        <v>0</v>
      </c>
      <c r="AA21" s="82">
        <v>12</v>
      </c>
      <c r="AB21" s="82">
        <v>0</v>
      </c>
      <c r="AC21" s="82">
        <v>0</v>
      </c>
      <c r="AD21" s="82">
        <v>38</v>
      </c>
      <c r="AE21" s="82">
        <v>0</v>
      </c>
      <c r="AF21" s="82">
        <v>0</v>
      </c>
      <c r="AG21" s="82">
        <v>1</v>
      </c>
      <c r="AH21" s="82">
        <v>0</v>
      </c>
      <c r="AI21" s="82">
        <v>73</v>
      </c>
      <c r="AJ21" s="82">
        <v>0</v>
      </c>
      <c r="AK21" s="82">
        <v>21</v>
      </c>
      <c r="AL21" s="82">
        <v>0</v>
      </c>
      <c r="AM21" s="82">
        <v>0</v>
      </c>
      <c r="AN21" s="82">
        <v>1</v>
      </c>
      <c r="AO21" s="82">
        <v>82</v>
      </c>
      <c r="AP21" s="82">
        <v>0</v>
      </c>
      <c r="AQ21" s="82">
        <v>1</v>
      </c>
      <c r="AR21" s="82">
        <v>1</v>
      </c>
      <c r="AS21" s="82">
        <v>0</v>
      </c>
      <c r="AT21" s="82">
        <v>6</v>
      </c>
      <c r="AU21" s="58" t="s">
        <v>71</v>
      </c>
      <c r="AV21" s="58">
        <v>0</v>
      </c>
      <c r="AW21" s="58">
        <v>25</v>
      </c>
      <c r="AX21" s="58">
        <v>0</v>
      </c>
      <c r="AY21" s="58">
        <v>17</v>
      </c>
      <c r="AZ21" s="58">
        <v>0</v>
      </c>
    </row>
    <row r="22" spans="1:62" ht="15.75" customHeight="1" x14ac:dyDescent="0.25">
      <c r="A22" s="78" t="s">
        <v>121</v>
      </c>
      <c r="B22" s="60" t="s">
        <v>53</v>
      </c>
      <c r="C22" s="60" t="s">
        <v>122</v>
      </c>
      <c r="D22" s="60" t="s">
        <v>55</v>
      </c>
      <c r="E22" s="60" t="s">
        <v>56</v>
      </c>
      <c r="F22" s="60" t="s">
        <v>55</v>
      </c>
      <c r="G22" s="60" t="s">
        <v>116</v>
      </c>
      <c r="H22" s="60" t="s">
        <v>103</v>
      </c>
      <c r="I22" s="60" t="s">
        <v>59</v>
      </c>
      <c r="J22" s="60" t="s">
        <v>60</v>
      </c>
      <c r="K22" s="60">
        <v>42.84</v>
      </c>
      <c r="L22" s="60">
        <v>-121.5</v>
      </c>
      <c r="M22" s="60">
        <v>1423</v>
      </c>
      <c r="N22" s="60">
        <v>1966</v>
      </c>
      <c r="O22" s="60">
        <v>2016</v>
      </c>
      <c r="P22" s="60">
        <v>49</v>
      </c>
      <c r="Q22" s="60" t="s">
        <v>65</v>
      </c>
      <c r="R22" s="60">
        <v>10</v>
      </c>
      <c r="S22" s="60">
        <v>38</v>
      </c>
      <c r="T22" s="60">
        <v>1</v>
      </c>
      <c r="U22" s="60">
        <v>0</v>
      </c>
      <c r="V22" s="60">
        <v>3</v>
      </c>
      <c r="W22" s="60">
        <v>2</v>
      </c>
      <c r="X22" s="60">
        <v>21</v>
      </c>
      <c r="Y22" s="60">
        <v>1</v>
      </c>
      <c r="Z22" s="60">
        <v>0</v>
      </c>
      <c r="AA22" s="60">
        <v>19</v>
      </c>
      <c r="AB22" s="60">
        <v>0</v>
      </c>
      <c r="AC22" s="60">
        <v>0</v>
      </c>
      <c r="AD22" s="60">
        <v>23</v>
      </c>
      <c r="AE22" s="60">
        <v>0</v>
      </c>
      <c r="AF22" s="60">
        <v>0</v>
      </c>
      <c r="AG22" s="60">
        <v>1</v>
      </c>
      <c r="AH22" s="60">
        <v>1</v>
      </c>
      <c r="AI22" s="60">
        <v>65</v>
      </c>
      <c r="AJ22" s="60">
        <v>0</v>
      </c>
      <c r="AK22" s="60">
        <v>38</v>
      </c>
      <c r="AL22" s="60">
        <v>0</v>
      </c>
      <c r="AM22" s="60">
        <v>0</v>
      </c>
      <c r="AN22" s="60">
        <v>11</v>
      </c>
      <c r="AO22" s="60">
        <v>56</v>
      </c>
      <c r="AP22" s="60">
        <v>0</v>
      </c>
      <c r="AQ22" s="60">
        <v>4</v>
      </c>
      <c r="AR22" s="60">
        <v>10</v>
      </c>
      <c r="AS22" s="60">
        <v>0</v>
      </c>
      <c r="AT22" s="60">
        <v>0</v>
      </c>
      <c r="AU22" s="60">
        <v>47</v>
      </c>
      <c r="AV22" s="60">
        <v>0</v>
      </c>
      <c r="AW22" s="60">
        <v>20</v>
      </c>
      <c r="AX22" s="60">
        <v>0</v>
      </c>
      <c r="AY22" s="60">
        <v>19</v>
      </c>
      <c r="AZ22" s="60">
        <v>32</v>
      </c>
    </row>
    <row r="23" spans="1:62" ht="15.75" customHeight="1" x14ac:dyDescent="0.25">
      <c r="A23" s="83" t="s">
        <v>181</v>
      </c>
      <c r="B23" s="58" t="s">
        <v>53</v>
      </c>
      <c r="C23" s="58" t="s">
        <v>122</v>
      </c>
      <c r="D23" s="58" t="s">
        <v>55</v>
      </c>
      <c r="E23" s="58" t="s">
        <v>56</v>
      </c>
      <c r="F23" s="58" t="s">
        <v>55</v>
      </c>
      <c r="G23" s="58" t="s">
        <v>182</v>
      </c>
      <c r="H23" s="58" t="s">
        <v>183</v>
      </c>
      <c r="I23" s="58" t="s">
        <v>59</v>
      </c>
      <c r="J23" s="58" t="s">
        <v>69</v>
      </c>
      <c r="K23" s="58">
        <v>43.364789999999999</v>
      </c>
      <c r="L23" s="58">
        <v>-122.03373999999999</v>
      </c>
      <c r="M23" s="58">
        <v>1778.8</v>
      </c>
      <c r="N23" s="58">
        <v>1962</v>
      </c>
      <c r="O23" s="58">
        <v>1987</v>
      </c>
      <c r="P23" s="58">
        <v>23</v>
      </c>
      <c r="Q23" s="58" t="s">
        <v>61</v>
      </c>
      <c r="R23" s="58">
        <v>8</v>
      </c>
      <c r="S23" s="58">
        <v>10</v>
      </c>
      <c r="T23" s="58">
        <v>2</v>
      </c>
      <c r="U23" s="58">
        <v>0</v>
      </c>
      <c r="V23" s="58">
        <v>0</v>
      </c>
      <c r="W23" s="58">
        <v>22</v>
      </c>
      <c r="X23" s="58">
        <v>0</v>
      </c>
      <c r="Y23" s="58">
        <v>0</v>
      </c>
      <c r="Z23" s="58" t="s">
        <v>71</v>
      </c>
      <c r="AA23" s="58" t="s">
        <v>71</v>
      </c>
      <c r="AB23" s="58" t="s">
        <v>71</v>
      </c>
      <c r="AC23" s="58" t="s">
        <v>71</v>
      </c>
      <c r="AD23" s="58" t="s">
        <v>71</v>
      </c>
      <c r="AE23" s="58" t="s">
        <v>71</v>
      </c>
      <c r="AF23" s="58" t="s">
        <v>71</v>
      </c>
      <c r="AG23" s="58" t="s">
        <v>71</v>
      </c>
      <c r="AH23" s="58" t="s">
        <v>71</v>
      </c>
      <c r="AI23" s="58" t="s">
        <v>71</v>
      </c>
      <c r="AJ23" s="58" t="s">
        <v>71</v>
      </c>
      <c r="AK23" s="58" t="s">
        <v>71</v>
      </c>
      <c r="AL23" s="58" t="s">
        <v>71</v>
      </c>
      <c r="AM23" s="58" t="s">
        <v>71</v>
      </c>
      <c r="AN23" s="58" t="s">
        <v>71</v>
      </c>
      <c r="AO23" s="58" t="s">
        <v>71</v>
      </c>
      <c r="AP23" s="58" t="s">
        <v>71</v>
      </c>
      <c r="AQ23" s="58" t="s">
        <v>71</v>
      </c>
      <c r="AR23" s="58" t="s">
        <v>71</v>
      </c>
      <c r="AS23" s="58" t="s">
        <v>71</v>
      </c>
      <c r="AT23" s="58" t="s">
        <v>71</v>
      </c>
      <c r="AU23" s="58" t="s">
        <v>71</v>
      </c>
      <c r="AV23" s="58" t="s">
        <v>71</v>
      </c>
      <c r="AW23" s="58" t="s">
        <v>71</v>
      </c>
      <c r="AX23" s="58" t="s">
        <v>71</v>
      </c>
      <c r="AY23" s="58" t="s">
        <v>71</v>
      </c>
      <c r="AZ23" s="58" t="s">
        <v>71</v>
      </c>
      <c r="BC23" s="58" t="s">
        <v>170</v>
      </c>
    </row>
    <row r="24" spans="1:62" ht="15.75" customHeight="1" x14ac:dyDescent="0.25">
      <c r="A24" s="78" t="s">
        <v>123</v>
      </c>
      <c r="B24" s="60" t="s">
        <v>53</v>
      </c>
      <c r="C24" s="60" t="s">
        <v>124</v>
      </c>
      <c r="D24" s="60" t="s">
        <v>55</v>
      </c>
      <c r="E24" s="60" t="s">
        <v>56</v>
      </c>
      <c r="F24" s="60" t="s">
        <v>55</v>
      </c>
      <c r="G24" s="60" t="s">
        <v>125</v>
      </c>
      <c r="H24" s="60" t="s">
        <v>126</v>
      </c>
      <c r="I24" s="60" t="s">
        <v>59</v>
      </c>
      <c r="J24" s="60" t="s">
        <v>60</v>
      </c>
      <c r="K24" s="60">
        <v>44.504300000000001</v>
      </c>
      <c r="L24" s="60">
        <v>-123.5509</v>
      </c>
      <c r="M24" s="60">
        <v>1215.0999999999999</v>
      </c>
      <c r="N24" s="60">
        <v>1962</v>
      </c>
      <c r="O24" s="60">
        <v>2017</v>
      </c>
      <c r="P24" s="60">
        <v>53</v>
      </c>
      <c r="Q24" s="60" t="s">
        <v>61</v>
      </c>
      <c r="R24" s="60">
        <v>21</v>
      </c>
      <c r="S24" s="60">
        <v>13</v>
      </c>
      <c r="T24" s="60">
        <v>78</v>
      </c>
      <c r="U24" s="60">
        <v>0</v>
      </c>
      <c r="V24" s="60">
        <v>0</v>
      </c>
      <c r="W24" s="60">
        <v>131</v>
      </c>
      <c r="X24" s="60">
        <v>2</v>
      </c>
      <c r="Y24" s="60">
        <v>43</v>
      </c>
      <c r="Z24" s="60">
        <v>25</v>
      </c>
      <c r="AA24" s="60">
        <v>26</v>
      </c>
      <c r="AB24" s="60">
        <v>0</v>
      </c>
      <c r="AC24" s="60">
        <v>98</v>
      </c>
      <c r="AD24" s="60">
        <v>1</v>
      </c>
      <c r="AE24" s="60">
        <v>15</v>
      </c>
      <c r="AF24" s="60">
        <v>0</v>
      </c>
      <c r="AG24" s="60">
        <v>133</v>
      </c>
      <c r="AH24" s="60">
        <v>0</v>
      </c>
      <c r="AI24" s="60">
        <v>46</v>
      </c>
      <c r="AJ24" s="60">
        <v>0</v>
      </c>
      <c r="AK24" s="60">
        <v>65</v>
      </c>
      <c r="AL24" s="60">
        <v>21</v>
      </c>
      <c r="AM24" s="60">
        <v>75</v>
      </c>
      <c r="AN24" s="60">
        <v>1</v>
      </c>
      <c r="AO24" s="60">
        <v>88</v>
      </c>
      <c r="AP24" s="60">
        <v>0</v>
      </c>
      <c r="AQ24" s="60">
        <v>0</v>
      </c>
      <c r="AR24" s="60">
        <v>15</v>
      </c>
      <c r="AS24" s="60">
        <v>66</v>
      </c>
      <c r="AT24" s="60">
        <v>0</v>
      </c>
      <c r="AU24" s="60">
        <v>77</v>
      </c>
      <c r="AV24" s="60">
        <v>0</v>
      </c>
      <c r="AW24" s="60">
        <v>41</v>
      </c>
      <c r="AX24" s="60">
        <v>0</v>
      </c>
      <c r="AY24" s="60">
        <v>38</v>
      </c>
      <c r="AZ24" s="60">
        <v>0</v>
      </c>
      <c r="BC24" s="58" t="s">
        <v>171</v>
      </c>
    </row>
    <row r="25" spans="1:62" ht="15.75" customHeight="1" x14ac:dyDescent="0.25">
      <c r="A25" s="78" t="s">
        <v>127</v>
      </c>
      <c r="B25" s="60" t="s">
        <v>53</v>
      </c>
      <c r="C25" s="60" t="s">
        <v>124</v>
      </c>
      <c r="D25" s="60" t="s">
        <v>55</v>
      </c>
      <c r="E25" s="60" t="s">
        <v>56</v>
      </c>
      <c r="F25" s="60" t="s">
        <v>55</v>
      </c>
      <c r="G25" s="60" t="s">
        <v>125</v>
      </c>
      <c r="H25" s="60" t="s">
        <v>64</v>
      </c>
      <c r="I25" s="60" t="s">
        <v>59</v>
      </c>
      <c r="J25" s="60" t="s">
        <v>60</v>
      </c>
      <c r="K25" s="60">
        <v>44.376330000000003</v>
      </c>
      <c r="L25" s="60">
        <v>-122.1086</v>
      </c>
      <c r="M25" s="60">
        <v>1577.1</v>
      </c>
      <c r="N25" s="60">
        <v>1962</v>
      </c>
      <c r="O25" s="60">
        <v>2019</v>
      </c>
      <c r="P25" s="60">
        <v>53</v>
      </c>
      <c r="Q25" s="60" t="s">
        <v>61</v>
      </c>
      <c r="R25" s="60">
        <v>20</v>
      </c>
      <c r="S25" s="60">
        <v>6</v>
      </c>
      <c r="T25" s="60">
        <v>43</v>
      </c>
      <c r="U25" s="60">
        <v>0</v>
      </c>
      <c r="V25" s="60">
        <v>0</v>
      </c>
      <c r="W25" s="60">
        <v>60</v>
      </c>
      <c r="X25" s="60">
        <v>2</v>
      </c>
      <c r="Y25" s="60">
        <v>5</v>
      </c>
      <c r="Z25" s="60">
        <v>4</v>
      </c>
      <c r="AA25" s="60">
        <v>0</v>
      </c>
      <c r="AB25" s="60">
        <v>0</v>
      </c>
      <c r="AC25" s="60">
        <v>22</v>
      </c>
      <c r="AD25" s="60">
        <v>14</v>
      </c>
      <c r="AE25" s="60">
        <v>0</v>
      </c>
      <c r="AF25" s="60">
        <v>0</v>
      </c>
      <c r="AG25" s="60">
        <v>74</v>
      </c>
      <c r="AH25" s="60">
        <v>0</v>
      </c>
      <c r="AI25" s="60">
        <v>13</v>
      </c>
      <c r="AJ25" s="60">
        <v>0</v>
      </c>
      <c r="AK25" s="60">
        <v>3</v>
      </c>
      <c r="AL25" s="60">
        <v>1</v>
      </c>
      <c r="AM25" s="60">
        <v>0</v>
      </c>
      <c r="AN25" s="60">
        <v>2</v>
      </c>
      <c r="AO25" s="60">
        <v>23</v>
      </c>
      <c r="AP25" s="60">
        <v>0</v>
      </c>
      <c r="AQ25" s="60">
        <v>3</v>
      </c>
      <c r="AR25" s="60">
        <v>4</v>
      </c>
      <c r="AS25" s="60">
        <v>9</v>
      </c>
      <c r="AT25" s="60">
        <v>1</v>
      </c>
      <c r="AU25" s="60">
        <v>28</v>
      </c>
      <c r="AV25" s="60">
        <v>0</v>
      </c>
      <c r="AW25" s="60">
        <v>31</v>
      </c>
      <c r="AX25" s="60">
        <v>0</v>
      </c>
      <c r="AY25" s="60">
        <v>2</v>
      </c>
      <c r="AZ25" s="60">
        <v>1</v>
      </c>
      <c r="BC25" s="60" t="s">
        <v>172</v>
      </c>
    </row>
    <row r="26" spans="1:62" ht="15.75" customHeight="1" x14ac:dyDescent="0.25">
      <c r="A26" s="78" t="s">
        <v>128</v>
      </c>
      <c r="B26" s="60" t="s">
        <v>53</v>
      </c>
      <c r="C26" s="60" t="s">
        <v>124</v>
      </c>
      <c r="D26" s="60" t="s">
        <v>55</v>
      </c>
      <c r="E26" s="60" t="s">
        <v>56</v>
      </c>
      <c r="F26" s="60" t="s">
        <v>55</v>
      </c>
      <c r="G26" s="60" t="s">
        <v>125</v>
      </c>
      <c r="H26" s="60" t="s">
        <v>134</v>
      </c>
      <c r="I26" s="60" t="s">
        <v>59</v>
      </c>
      <c r="J26" s="60" t="s">
        <v>69</v>
      </c>
      <c r="K26" s="60">
        <v>45.9</v>
      </c>
      <c r="L26" s="60">
        <v>-122.1</v>
      </c>
      <c r="M26" s="60">
        <v>682.6</v>
      </c>
      <c r="N26" s="60">
        <v>1967</v>
      </c>
      <c r="O26" s="60">
        <v>2019</v>
      </c>
      <c r="P26" s="60">
        <v>47</v>
      </c>
      <c r="Q26" s="60" t="s">
        <v>135</v>
      </c>
      <c r="R26" s="60">
        <v>6</v>
      </c>
      <c r="S26" s="60">
        <v>2</v>
      </c>
      <c r="T26" s="60">
        <v>51</v>
      </c>
      <c r="U26" s="60">
        <v>0</v>
      </c>
      <c r="V26" s="60">
        <v>0</v>
      </c>
      <c r="W26" s="60">
        <v>82</v>
      </c>
      <c r="X26" s="60">
        <v>5</v>
      </c>
      <c r="Y26" s="60">
        <v>13</v>
      </c>
      <c r="Z26" s="60">
        <v>4</v>
      </c>
      <c r="AA26" s="60">
        <v>0</v>
      </c>
      <c r="AB26" s="60">
        <v>0</v>
      </c>
      <c r="AC26" s="60">
        <v>54</v>
      </c>
      <c r="AD26" s="60">
        <v>0</v>
      </c>
      <c r="AE26" s="60">
        <v>9</v>
      </c>
      <c r="AF26" s="60">
        <v>0</v>
      </c>
      <c r="AG26" s="60">
        <v>85</v>
      </c>
      <c r="AH26" s="60">
        <v>0</v>
      </c>
      <c r="AI26" s="60" t="s">
        <v>71</v>
      </c>
      <c r="AJ26" s="60">
        <v>0</v>
      </c>
      <c r="AK26" s="60">
        <v>3</v>
      </c>
      <c r="AL26" s="60">
        <v>16</v>
      </c>
      <c r="AM26" s="60">
        <v>0</v>
      </c>
      <c r="AN26" s="60">
        <v>30</v>
      </c>
      <c r="AO26" s="60">
        <v>38</v>
      </c>
      <c r="AP26" s="60">
        <v>4</v>
      </c>
      <c r="AQ26" s="60">
        <v>5</v>
      </c>
      <c r="AR26" s="60">
        <v>13</v>
      </c>
      <c r="AS26" s="60">
        <v>54</v>
      </c>
      <c r="AT26" s="60">
        <v>0</v>
      </c>
      <c r="AU26" s="60">
        <v>58</v>
      </c>
      <c r="AV26" s="60">
        <v>0</v>
      </c>
      <c r="AW26" s="60">
        <v>40</v>
      </c>
      <c r="AX26" s="60">
        <v>0</v>
      </c>
      <c r="AY26" s="60">
        <v>12</v>
      </c>
      <c r="AZ26" s="60">
        <v>0</v>
      </c>
      <c r="BC26" s="60" t="s">
        <v>173</v>
      </c>
    </row>
    <row r="27" spans="1:62" ht="15.75" customHeight="1" x14ac:dyDescent="0.25">
      <c r="A27" s="81" t="s">
        <v>132</v>
      </c>
      <c r="B27" s="58" t="s">
        <v>53</v>
      </c>
      <c r="C27" s="58" t="s">
        <v>124</v>
      </c>
      <c r="D27" s="58" t="s">
        <v>55</v>
      </c>
      <c r="E27" s="58" t="s">
        <v>56</v>
      </c>
      <c r="F27" s="58" t="s">
        <v>55</v>
      </c>
      <c r="G27" s="58" t="s">
        <v>125</v>
      </c>
      <c r="H27" s="58" t="s">
        <v>133</v>
      </c>
      <c r="I27" s="58" t="s">
        <v>59</v>
      </c>
      <c r="J27" s="58" t="s">
        <v>69</v>
      </c>
      <c r="K27" s="58">
        <v>45.119799999999998</v>
      </c>
      <c r="L27" s="58">
        <v>-121.6661</v>
      </c>
      <c r="M27" s="58">
        <v>1411.9</v>
      </c>
      <c r="N27" s="58">
        <v>1962</v>
      </c>
      <c r="O27" s="58">
        <v>2003</v>
      </c>
      <c r="P27" s="58">
        <v>42</v>
      </c>
      <c r="Q27" s="58" t="s">
        <v>77</v>
      </c>
      <c r="R27" s="82">
        <v>5</v>
      </c>
      <c r="S27" s="82">
        <v>11</v>
      </c>
      <c r="T27" s="82">
        <v>14</v>
      </c>
      <c r="U27" s="82">
        <v>0</v>
      </c>
      <c r="V27" s="82">
        <v>0</v>
      </c>
      <c r="W27" s="82">
        <v>27</v>
      </c>
      <c r="X27" s="82">
        <v>4</v>
      </c>
      <c r="Y27" s="82">
        <v>1</v>
      </c>
      <c r="Z27" s="82">
        <v>0</v>
      </c>
      <c r="AA27" s="82">
        <v>0</v>
      </c>
      <c r="AB27" s="82">
        <v>3</v>
      </c>
      <c r="AC27" s="82">
        <v>0</v>
      </c>
      <c r="AD27" s="82">
        <v>3</v>
      </c>
      <c r="AE27" s="82">
        <v>0</v>
      </c>
      <c r="AF27" s="82">
        <v>0</v>
      </c>
      <c r="AG27" s="82">
        <v>60</v>
      </c>
      <c r="AH27" s="82">
        <v>0</v>
      </c>
      <c r="AI27" s="82">
        <v>20</v>
      </c>
      <c r="AJ27" s="82">
        <v>0</v>
      </c>
      <c r="AK27" s="82">
        <v>11</v>
      </c>
      <c r="AL27" s="82">
        <v>2</v>
      </c>
      <c r="AM27" s="82">
        <v>0</v>
      </c>
      <c r="AN27" s="82">
        <v>0</v>
      </c>
      <c r="AO27" s="82">
        <v>0</v>
      </c>
      <c r="AP27" s="58" t="s">
        <v>71</v>
      </c>
      <c r="AQ27" s="58" t="s">
        <v>71</v>
      </c>
      <c r="AR27" s="58" t="s">
        <v>71</v>
      </c>
      <c r="AS27" s="58" t="s">
        <v>71</v>
      </c>
      <c r="AT27" s="58" t="s">
        <v>71</v>
      </c>
      <c r="AU27" s="58" t="s">
        <v>71</v>
      </c>
      <c r="AV27" s="58" t="s">
        <v>71</v>
      </c>
      <c r="AW27" s="58" t="s">
        <v>71</v>
      </c>
      <c r="AX27" s="58" t="s">
        <v>71</v>
      </c>
      <c r="AY27" s="58" t="s">
        <v>71</v>
      </c>
      <c r="AZ27" s="58" t="s">
        <v>71</v>
      </c>
      <c r="BC27" s="58" t="s">
        <v>174</v>
      </c>
    </row>
    <row r="28" spans="1:62" ht="15.75" customHeight="1" x14ac:dyDescent="0.25">
      <c r="A28" s="78" t="s">
        <v>129</v>
      </c>
      <c r="B28" s="60" t="s">
        <v>53</v>
      </c>
      <c r="C28" s="60" t="s">
        <v>124</v>
      </c>
      <c r="D28" s="60" t="s">
        <v>55</v>
      </c>
      <c r="E28" s="60" t="s">
        <v>56</v>
      </c>
      <c r="F28" s="60" t="s">
        <v>55</v>
      </c>
      <c r="G28" s="60" t="s">
        <v>125</v>
      </c>
      <c r="H28" s="60" t="s">
        <v>136</v>
      </c>
      <c r="I28" s="60" t="s">
        <v>59</v>
      </c>
      <c r="J28" s="60" t="s">
        <v>69</v>
      </c>
      <c r="K28" s="60">
        <v>46.093170000000001</v>
      </c>
      <c r="L28" s="60">
        <v>-121.64952</v>
      </c>
      <c r="M28" s="60">
        <v>1433.8</v>
      </c>
      <c r="N28" s="60">
        <v>1962</v>
      </c>
      <c r="O28" s="60">
        <v>2017</v>
      </c>
      <c r="P28" s="60">
        <v>53</v>
      </c>
      <c r="Q28" s="60" t="s">
        <v>74</v>
      </c>
      <c r="R28" s="60">
        <v>15</v>
      </c>
      <c r="S28" s="60">
        <v>0</v>
      </c>
      <c r="T28" s="60">
        <v>43</v>
      </c>
      <c r="U28" s="60">
        <v>0</v>
      </c>
      <c r="V28" s="60">
        <v>0</v>
      </c>
      <c r="W28" s="60">
        <v>21</v>
      </c>
      <c r="X28" s="60">
        <v>12</v>
      </c>
      <c r="Y28" s="60">
        <v>0</v>
      </c>
      <c r="Z28" s="60">
        <v>11</v>
      </c>
      <c r="AA28" s="60">
        <v>0</v>
      </c>
      <c r="AB28" s="60">
        <v>5</v>
      </c>
      <c r="AC28" s="60">
        <v>9</v>
      </c>
      <c r="AD28" s="60">
        <v>0</v>
      </c>
      <c r="AE28" s="60">
        <v>67</v>
      </c>
      <c r="AF28" s="60">
        <v>0</v>
      </c>
      <c r="AG28" s="60">
        <v>49</v>
      </c>
      <c r="AH28" s="60">
        <v>0</v>
      </c>
      <c r="AI28" s="60">
        <v>40</v>
      </c>
      <c r="AJ28" s="60">
        <v>0</v>
      </c>
      <c r="AK28" s="60">
        <v>1</v>
      </c>
      <c r="AL28" s="60">
        <v>10</v>
      </c>
      <c r="AM28" s="60">
        <v>0</v>
      </c>
      <c r="AN28" s="60">
        <v>25</v>
      </c>
      <c r="AO28" s="60">
        <v>7</v>
      </c>
      <c r="AP28" s="60">
        <v>6</v>
      </c>
      <c r="AQ28" s="60">
        <v>4</v>
      </c>
      <c r="AR28" s="60">
        <v>1</v>
      </c>
      <c r="AS28" s="60">
        <v>22</v>
      </c>
      <c r="AT28" s="60">
        <v>0</v>
      </c>
      <c r="AU28" s="60">
        <v>28</v>
      </c>
      <c r="AV28" s="60">
        <v>0</v>
      </c>
      <c r="AW28" s="60">
        <v>13</v>
      </c>
      <c r="AX28" s="60">
        <v>0</v>
      </c>
      <c r="AY28" s="60">
        <v>6</v>
      </c>
      <c r="AZ28" s="60">
        <v>1</v>
      </c>
      <c r="BC28" s="58" t="s">
        <v>175</v>
      </c>
    </row>
    <row r="29" spans="1:62" ht="15.75" customHeight="1" x14ac:dyDescent="0.25">
      <c r="A29" s="78" t="s">
        <v>130</v>
      </c>
      <c r="B29" s="60" t="s">
        <v>53</v>
      </c>
      <c r="C29" s="60" t="s">
        <v>124</v>
      </c>
      <c r="D29" s="60" t="s">
        <v>55</v>
      </c>
      <c r="E29" s="60" t="s">
        <v>56</v>
      </c>
      <c r="F29" s="60" t="s">
        <v>55</v>
      </c>
      <c r="G29" s="60" t="s">
        <v>125</v>
      </c>
      <c r="H29" s="60" t="s">
        <v>81</v>
      </c>
      <c r="I29" s="60" t="s">
        <v>59</v>
      </c>
      <c r="J29" s="60" t="s">
        <v>69</v>
      </c>
      <c r="K29" s="60">
        <v>47.199800000000003</v>
      </c>
      <c r="L29" s="60">
        <v>-121.349</v>
      </c>
      <c r="M29" s="60">
        <v>939.4</v>
      </c>
      <c r="N29" s="60">
        <v>1961</v>
      </c>
      <c r="O29" s="60">
        <v>2019</v>
      </c>
      <c r="P29" s="60">
        <v>54</v>
      </c>
      <c r="Q29" s="60" t="s">
        <v>61</v>
      </c>
      <c r="R29" s="60">
        <v>16</v>
      </c>
      <c r="S29" s="60">
        <v>0</v>
      </c>
      <c r="T29" s="60">
        <v>47</v>
      </c>
      <c r="U29" s="60">
        <v>0</v>
      </c>
      <c r="V29" s="60">
        <v>0</v>
      </c>
      <c r="W29" s="60">
        <v>22</v>
      </c>
      <c r="X29" s="60">
        <v>7</v>
      </c>
      <c r="Y29" s="60">
        <v>0</v>
      </c>
      <c r="Z29" s="60">
        <v>0</v>
      </c>
      <c r="AA29" s="60">
        <v>0</v>
      </c>
      <c r="AB29" s="60">
        <v>20</v>
      </c>
      <c r="AC29" s="60">
        <v>13</v>
      </c>
      <c r="AD29" s="60">
        <v>1</v>
      </c>
      <c r="AE29" s="60">
        <v>40</v>
      </c>
      <c r="AF29" s="60">
        <v>0</v>
      </c>
      <c r="AG29" s="60">
        <v>20</v>
      </c>
      <c r="AH29" s="60">
        <v>2</v>
      </c>
      <c r="AI29" s="60">
        <v>32</v>
      </c>
      <c r="AJ29" s="60">
        <v>0</v>
      </c>
      <c r="AK29" s="60">
        <v>2</v>
      </c>
      <c r="AL29" s="60">
        <v>42</v>
      </c>
      <c r="AM29" s="60">
        <v>0</v>
      </c>
      <c r="AN29" s="60">
        <v>24</v>
      </c>
      <c r="AO29" s="60">
        <v>9</v>
      </c>
      <c r="AP29" s="60">
        <v>0</v>
      </c>
      <c r="AQ29" s="60">
        <v>2</v>
      </c>
      <c r="AR29" s="60">
        <v>0</v>
      </c>
      <c r="AS29" s="60">
        <v>21</v>
      </c>
      <c r="AT29" s="60">
        <v>0</v>
      </c>
      <c r="AU29" s="60">
        <v>23</v>
      </c>
      <c r="AV29" s="60">
        <v>0</v>
      </c>
      <c r="AW29" s="60">
        <v>26</v>
      </c>
      <c r="AX29" s="60">
        <v>0</v>
      </c>
      <c r="AY29" s="60">
        <v>11</v>
      </c>
      <c r="AZ29" s="60">
        <v>0</v>
      </c>
      <c r="BA29" s="58"/>
      <c r="BB29" s="58"/>
      <c r="BC29" s="58"/>
      <c r="BD29" s="58"/>
      <c r="BE29" s="58"/>
      <c r="BF29" s="58"/>
      <c r="BG29" s="58"/>
      <c r="BH29" s="58"/>
      <c r="BI29" s="58"/>
      <c r="BJ29" s="58"/>
    </row>
    <row r="30" spans="1:62" ht="15.75" customHeight="1" x14ac:dyDescent="0.25">
      <c r="A30" s="78" t="s">
        <v>131</v>
      </c>
      <c r="B30" s="60" t="s">
        <v>53</v>
      </c>
      <c r="C30" s="60" t="s">
        <v>124</v>
      </c>
      <c r="D30" s="60" t="s">
        <v>55</v>
      </c>
      <c r="E30" s="60" t="s">
        <v>56</v>
      </c>
      <c r="F30" s="60" t="s">
        <v>55</v>
      </c>
      <c r="G30" s="60" t="s">
        <v>125</v>
      </c>
      <c r="H30" s="60" t="s">
        <v>90</v>
      </c>
      <c r="I30" s="60" t="s">
        <v>59</v>
      </c>
      <c r="J30" s="60" t="s">
        <v>69</v>
      </c>
      <c r="K30" s="60">
        <v>47.4405</v>
      </c>
      <c r="L30" s="60">
        <v>-121.4149</v>
      </c>
      <c r="M30" s="60">
        <v>962.6</v>
      </c>
      <c r="N30" s="60">
        <v>1961</v>
      </c>
      <c r="O30" s="60">
        <v>2019</v>
      </c>
      <c r="P30" s="60">
        <v>54</v>
      </c>
      <c r="Q30" s="60" t="s">
        <v>61</v>
      </c>
      <c r="R30" s="60">
        <v>53</v>
      </c>
      <c r="S30" s="60">
        <v>0</v>
      </c>
      <c r="T30" s="60">
        <v>163</v>
      </c>
      <c r="U30" s="60">
        <v>4</v>
      </c>
      <c r="V30" s="60">
        <v>0</v>
      </c>
      <c r="W30" s="60">
        <v>332</v>
      </c>
      <c r="X30" s="60">
        <v>0</v>
      </c>
      <c r="Y30" s="60">
        <v>57</v>
      </c>
      <c r="Z30" s="60">
        <v>12</v>
      </c>
      <c r="AA30" s="60">
        <v>0</v>
      </c>
      <c r="AB30" s="60">
        <v>25</v>
      </c>
      <c r="AC30" s="60">
        <v>120</v>
      </c>
      <c r="AD30" s="60">
        <v>7</v>
      </c>
      <c r="AE30" s="60">
        <v>195</v>
      </c>
      <c r="AF30" s="60">
        <v>0</v>
      </c>
      <c r="AG30" s="60">
        <v>51</v>
      </c>
      <c r="AH30" s="60">
        <v>26</v>
      </c>
      <c r="AI30" s="60">
        <v>60</v>
      </c>
      <c r="AJ30" s="60">
        <v>0</v>
      </c>
      <c r="AK30" s="60">
        <v>0</v>
      </c>
      <c r="AL30" s="60">
        <v>113</v>
      </c>
      <c r="AM30" s="60">
        <v>2</v>
      </c>
      <c r="AN30" s="60">
        <v>83</v>
      </c>
      <c r="AO30" s="60">
        <v>55</v>
      </c>
      <c r="AP30" s="60">
        <v>3</v>
      </c>
      <c r="AQ30" s="60">
        <v>4</v>
      </c>
      <c r="AR30" s="60">
        <v>0</v>
      </c>
      <c r="AS30" s="60">
        <v>72</v>
      </c>
      <c r="AT30" s="60">
        <v>0</v>
      </c>
      <c r="AU30" s="60">
        <v>72</v>
      </c>
      <c r="AV30" s="60">
        <v>0</v>
      </c>
      <c r="AW30" s="60">
        <v>19</v>
      </c>
      <c r="AX30" s="60">
        <v>0</v>
      </c>
      <c r="AY30" s="60">
        <v>47</v>
      </c>
      <c r="AZ30" s="60">
        <v>0</v>
      </c>
    </row>
    <row r="31" spans="1:62" ht="15.75" customHeight="1" x14ac:dyDescent="0.25">
      <c r="A31" s="83" t="s">
        <v>184</v>
      </c>
      <c r="B31" s="58" t="s">
        <v>53</v>
      </c>
      <c r="C31" s="58" t="s">
        <v>124</v>
      </c>
      <c r="D31" s="58" t="s">
        <v>55</v>
      </c>
      <c r="E31" s="58" t="s">
        <v>56</v>
      </c>
      <c r="F31" s="58" t="s">
        <v>55</v>
      </c>
      <c r="G31" s="58" t="s">
        <v>125</v>
      </c>
      <c r="H31" s="58" t="s">
        <v>185</v>
      </c>
      <c r="I31" s="58" t="s">
        <v>59</v>
      </c>
      <c r="J31" s="58" t="s">
        <v>69</v>
      </c>
      <c r="K31" s="58">
        <v>46.5824</v>
      </c>
      <c r="L31" s="58">
        <v>-121.7212</v>
      </c>
      <c r="M31" s="58">
        <v>675</v>
      </c>
      <c r="N31" s="58">
        <v>1962</v>
      </c>
      <c r="O31" s="58">
        <v>1985</v>
      </c>
      <c r="P31" s="58">
        <v>24</v>
      </c>
      <c r="Q31" s="58" t="s">
        <v>61</v>
      </c>
      <c r="R31" s="58">
        <v>65</v>
      </c>
      <c r="S31" s="58">
        <v>0</v>
      </c>
      <c r="T31" s="58">
        <v>55</v>
      </c>
      <c r="U31" s="58">
        <v>0</v>
      </c>
      <c r="V31" s="58">
        <v>2</v>
      </c>
      <c r="W31" s="58">
        <v>113</v>
      </c>
      <c r="X31" s="58" t="s">
        <v>71</v>
      </c>
      <c r="Y31" s="58" t="s">
        <v>71</v>
      </c>
      <c r="Z31" s="58" t="s">
        <v>71</v>
      </c>
      <c r="AA31" s="58" t="s">
        <v>71</v>
      </c>
      <c r="AB31" s="58" t="s">
        <v>71</v>
      </c>
      <c r="AC31" s="58" t="s">
        <v>71</v>
      </c>
      <c r="AD31" s="58" t="s">
        <v>71</v>
      </c>
      <c r="AE31" s="58" t="s">
        <v>71</v>
      </c>
      <c r="AF31" s="58" t="s">
        <v>71</v>
      </c>
      <c r="AG31" s="58" t="s">
        <v>71</v>
      </c>
      <c r="AH31" s="58" t="s">
        <v>71</v>
      </c>
      <c r="AI31" s="58" t="s">
        <v>71</v>
      </c>
      <c r="AJ31" s="58" t="s">
        <v>71</v>
      </c>
      <c r="AK31" s="58" t="s">
        <v>71</v>
      </c>
      <c r="AL31" s="58" t="s">
        <v>71</v>
      </c>
      <c r="AM31" s="58" t="s">
        <v>71</v>
      </c>
      <c r="AN31" s="58" t="s">
        <v>71</v>
      </c>
      <c r="AO31" s="58" t="s">
        <v>71</v>
      </c>
      <c r="AP31" s="58" t="s">
        <v>71</v>
      </c>
      <c r="AQ31" s="58" t="s">
        <v>71</v>
      </c>
      <c r="AR31" s="58" t="s">
        <v>71</v>
      </c>
      <c r="AS31" s="58" t="s">
        <v>71</v>
      </c>
      <c r="AT31" s="58" t="s">
        <v>71</v>
      </c>
      <c r="AU31" s="58" t="s">
        <v>71</v>
      </c>
      <c r="AV31" s="58" t="s">
        <v>71</v>
      </c>
      <c r="AW31" s="58" t="s">
        <v>71</v>
      </c>
      <c r="AX31" s="58" t="s">
        <v>71</v>
      </c>
      <c r="AY31" s="58" t="s">
        <v>71</v>
      </c>
      <c r="AZ31" s="58" t="s">
        <v>71</v>
      </c>
    </row>
    <row r="32" spans="1:62" ht="15.75" customHeight="1" x14ac:dyDescent="0.25">
      <c r="A32" s="83" t="s">
        <v>186</v>
      </c>
      <c r="B32" s="58" t="s">
        <v>87</v>
      </c>
      <c r="C32" s="58" t="s">
        <v>187</v>
      </c>
      <c r="D32" s="58" t="s">
        <v>188</v>
      </c>
      <c r="E32" s="58" t="s">
        <v>56</v>
      </c>
      <c r="F32" s="58" t="s">
        <v>188</v>
      </c>
      <c r="G32" s="58" t="s">
        <v>189</v>
      </c>
      <c r="H32" s="58" t="s">
        <v>180</v>
      </c>
      <c r="I32" s="58" t="s">
        <v>59</v>
      </c>
      <c r="J32" s="58" t="s">
        <v>69</v>
      </c>
      <c r="K32" s="58">
        <v>44.4</v>
      </c>
      <c r="L32" s="58">
        <v>-121.4</v>
      </c>
      <c r="M32" s="58">
        <v>856.1</v>
      </c>
      <c r="N32" s="58">
        <v>1967</v>
      </c>
      <c r="O32" s="58">
        <v>1985</v>
      </c>
      <c r="P32" s="58">
        <v>19</v>
      </c>
      <c r="Q32" s="58" t="s">
        <v>65</v>
      </c>
      <c r="R32" s="58">
        <v>200</v>
      </c>
      <c r="S32" s="58">
        <v>100</v>
      </c>
      <c r="T32" s="58">
        <v>300</v>
      </c>
      <c r="U32" s="58">
        <v>0</v>
      </c>
      <c r="V32" s="58">
        <v>0</v>
      </c>
      <c r="W32" s="58">
        <v>500</v>
      </c>
      <c r="X32" s="58" t="s">
        <v>71</v>
      </c>
      <c r="Y32" s="58" t="s">
        <v>71</v>
      </c>
      <c r="Z32" s="58" t="s">
        <v>71</v>
      </c>
      <c r="AA32" s="58" t="s">
        <v>71</v>
      </c>
      <c r="AB32" s="58" t="s">
        <v>71</v>
      </c>
      <c r="AC32" s="58" t="s">
        <v>71</v>
      </c>
      <c r="AD32" s="58" t="s">
        <v>71</v>
      </c>
      <c r="AE32" s="58" t="s">
        <v>71</v>
      </c>
      <c r="AF32" s="58" t="s">
        <v>71</v>
      </c>
      <c r="AG32" s="58" t="s">
        <v>71</v>
      </c>
      <c r="AH32" s="58" t="s">
        <v>71</v>
      </c>
      <c r="AI32" s="58" t="s">
        <v>71</v>
      </c>
      <c r="AJ32" s="58" t="s">
        <v>71</v>
      </c>
      <c r="AK32" s="58" t="s">
        <v>71</v>
      </c>
      <c r="AL32" s="58" t="s">
        <v>71</v>
      </c>
      <c r="AM32" s="58" t="s">
        <v>71</v>
      </c>
      <c r="AN32" s="58" t="s">
        <v>71</v>
      </c>
      <c r="AO32" s="58" t="s">
        <v>71</v>
      </c>
      <c r="AP32" s="58" t="s">
        <v>71</v>
      </c>
      <c r="AQ32" s="58" t="s">
        <v>71</v>
      </c>
      <c r="AR32" s="58" t="s">
        <v>71</v>
      </c>
      <c r="AS32" s="58" t="s">
        <v>71</v>
      </c>
      <c r="AT32" s="58" t="s">
        <v>71</v>
      </c>
      <c r="AU32" s="58" t="s">
        <v>71</v>
      </c>
      <c r="AV32" s="58" t="s">
        <v>71</v>
      </c>
      <c r="AW32" s="58" t="s">
        <v>71</v>
      </c>
      <c r="AX32" s="58" t="s">
        <v>71</v>
      </c>
      <c r="AY32" s="58" t="s">
        <v>71</v>
      </c>
      <c r="AZ32" s="58" t="s">
        <v>71</v>
      </c>
    </row>
    <row r="33" spans="1:62" ht="15.75" customHeight="1" x14ac:dyDescent="0.25">
      <c r="A33" s="78" t="s">
        <v>137</v>
      </c>
      <c r="B33" s="60" t="s">
        <v>67</v>
      </c>
      <c r="C33" s="60" t="s">
        <v>138</v>
      </c>
      <c r="D33" s="60" t="s">
        <v>139</v>
      </c>
      <c r="E33" s="60" t="s">
        <v>56</v>
      </c>
      <c r="F33" s="60" t="s">
        <v>139</v>
      </c>
      <c r="G33" s="60" t="s">
        <v>140</v>
      </c>
      <c r="H33" s="60" t="s">
        <v>97</v>
      </c>
      <c r="I33" s="60" t="s">
        <v>59</v>
      </c>
      <c r="J33" s="60" t="s">
        <v>60</v>
      </c>
      <c r="K33" s="60">
        <v>42.107109999999999</v>
      </c>
      <c r="L33" s="60">
        <v>-122.69266</v>
      </c>
      <c r="M33" s="60">
        <v>1400</v>
      </c>
      <c r="N33" s="60">
        <v>1981</v>
      </c>
      <c r="O33" s="60">
        <v>2017</v>
      </c>
      <c r="P33" s="60">
        <v>34</v>
      </c>
      <c r="Q33" s="60" t="s">
        <v>141</v>
      </c>
      <c r="R33" s="58" t="s">
        <v>71</v>
      </c>
      <c r="S33" s="60">
        <v>0</v>
      </c>
      <c r="T33" s="60">
        <v>22</v>
      </c>
      <c r="U33" s="60">
        <v>0</v>
      </c>
      <c r="V33" s="60">
        <v>0</v>
      </c>
      <c r="W33" s="60">
        <v>0</v>
      </c>
      <c r="X33" s="60">
        <v>0</v>
      </c>
      <c r="Y33" s="60">
        <v>40</v>
      </c>
      <c r="Z33" s="60">
        <v>1</v>
      </c>
      <c r="AA33" s="60">
        <v>1</v>
      </c>
      <c r="AB33" s="60">
        <v>2</v>
      </c>
      <c r="AC33" s="60">
        <v>0</v>
      </c>
      <c r="AD33" s="60">
        <v>0</v>
      </c>
      <c r="AE33" s="60">
        <v>0</v>
      </c>
      <c r="AF33" s="60">
        <v>0</v>
      </c>
      <c r="AG33" s="60">
        <v>11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  <c r="AM33" s="60">
        <v>0</v>
      </c>
      <c r="AN33" s="60">
        <v>0</v>
      </c>
      <c r="AO33" s="60">
        <v>20</v>
      </c>
      <c r="AP33" s="60">
        <v>0</v>
      </c>
      <c r="AQ33" s="60">
        <v>0</v>
      </c>
      <c r="AR33" s="60">
        <v>0</v>
      </c>
      <c r="AS33" s="60">
        <v>0</v>
      </c>
      <c r="AT33" s="60">
        <v>0</v>
      </c>
      <c r="AU33" s="60">
        <v>0</v>
      </c>
      <c r="AV33" s="60">
        <v>0</v>
      </c>
      <c r="AW33" s="60">
        <v>0</v>
      </c>
      <c r="AX33" s="60">
        <v>0</v>
      </c>
      <c r="AY33" s="60">
        <v>0</v>
      </c>
      <c r="AZ33" s="60">
        <v>0</v>
      </c>
    </row>
    <row r="34" spans="1:62" ht="15.75" customHeight="1" x14ac:dyDescent="0.25">
      <c r="A34" s="78" t="s">
        <v>142</v>
      </c>
      <c r="B34" s="60" t="s">
        <v>53</v>
      </c>
      <c r="C34" s="60" t="s">
        <v>143</v>
      </c>
      <c r="D34" s="60" t="s">
        <v>139</v>
      </c>
      <c r="E34" s="60" t="s">
        <v>56</v>
      </c>
      <c r="F34" s="60" t="s">
        <v>139</v>
      </c>
      <c r="G34" s="60" t="s">
        <v>144</v>
      </c>
      <c r="H34" s="60" t="s">
        <v>103</v>
      </c>
      <c r="I34" s="60" t="s">
        <v>59</v>
      </c>
      <c r="J34" s="60" t="s">
        <v>60</v>
      </c>
      <c r="K34" s="60">
        <v>42.8</v>
      </c>
      <c r="L34" s="60">
        <v>-121.5</v>
      </c>
      <c r="M34" s="60">
        <v>1423</v>
      </c>
      <c r="N34" s="60">
        <v>1966</v>
      </c>
      <c r="O34" s="60">
        <v>2016</v>
      </c>
      <c r="P34" s="60">
        <v>49</v>
      </c>
      <c r="Q34" s="60" t="s">
        <v>65</v>
      </c>
      <c r="R34" s="60">
        <v>23</v>
      </c>
      <c r="S34" s="60">
        <v>42</v>
      </c>
      <c r="T34" s="60">
        <v>12</v>
      </c>
      <c r="U34" s="60">
        <v>11</v>
      </c>
      <c r="V34" s="60">
        <v>24</v>
      </c>
      <c r="W34" s="60">
        <v>27</v>
      </c>
      <c r="X34" s="60">
        <v>7</v>
      </c>
      <c r="Y34" s="60">
        <v>18</v>
      </c>
      <c r="Z34" s="60">
        <v>0</v>
      </c>
      <c r="AA34" s="60">
        <v>2</v>
      </c>
      <c r="AB34" s="60">
        <v>0</v>
      </c>
      <c r="AC34" s="60">
        <v>8</v>
      </c>
      <c r="AD34" s="60">
        <v>0</v>
      </c>
      <c r="AE34" s="60">
        <v>0</v>
      </c>
      <c r="AF34" s="60">
        <v>0</v>
      </c>
      <c r="AG34" s="60">
        <v>7</v>
      </c>
      <c r="AH34" s="60">
        <v>0</v>
      </c>
      <c r="AI34" s="60">
        <v>4</v>
      </c>
      <c r="AJ34" s="60">
        <v>0</v>
      </c>
      <c r="AK34" s="60">
        <v>14</v>
      </c>
      <c r="AL34" s="60">
        <v>0</v>
      </c>
      <c r="AM34" s="60">
        <v>0</v>
      </c>
      <c r="AN34" s="60">
        <v>0</v>
      </c>
      <c r="AO34" s="60">
        <v>16</v>
      </c>
      <c r="AP34" s="60">
        <v>0</v>
      </c>
      <c r="AQ34" s="60">
        <v>3</v>
      </c>
      <c r="AR34" s="60">
        <v>34</v>
      </c>
      <c r="AS34" s="60">
        <v>0</v>
      </c>
      <c r="AT34" s="60">
        <v>3</v>
      </c>
      <c r="AU34" s="60">
        <v>39</v>
      </c>
      <c r="AV34" s="60">
        <v>0</v>
      </c>
      <c r="AW34" s="60">
        <v>2</v>
      </c>
      <c r="AX34" s="60">
        <v>0</v>
      </c>
      <c r="AY34" s="60">
        <v>0</v>
      </c>
      <c r="AZ34" s="60">
        <v>0</v>
      </c>
      <c r="BA34" s="58"/>
      <c r="BB34" s="58"/>
      <c r="BC34" s="58"/>
      <c r="BD34" s="58"/>
      <c r="BE34" s="58"/>
      <c r="BF34" s="58"/>
      <c r="BG34" s="58"/>
      <c r="BH34" s="58"/>
      <c r="BI34" s="58"/>
      <c r="BJ34" s="58"/>
    </row>
    <row r="35" spans="1:62" ht="15.75" customHeight="1" x14ac:dyDescent="0.25">
      <c r="A35" s="78" t="s">
        <v>145</v>
      </c>
      <c r="B35" s="60" t="s">
        <v>147</v>
      </c>
      <c r="C35" s="60" t="s">
        <v>143</v>
      </c>
      <c r="D35" s="60" t="s">
        <v>139</v>
      </c>
      <c r="E35" s="60" t="s">
        <v>56</v>
      </c>
      <c r="F35" s="60" t="s">
        <v>139</v>
      </c>
      <c r="G35" s="60" t="s">
        <v>144</v>
      </c>
      <c r="H35" s="60" t="s">
        <v>105</v>
      </c>
      <c r="I35" s="60" t="s">
        <v>59</v>
      </c>
      <c r="J35" s="60" t="s">
        <v>69</v>
      </c>
      <c r="K35" s="60">
        <v>46.044199999999996</v>
      </c>
      <c r="L35" s="60">
        <v>-121.6926</v>
      </c>
      <c r="M35" s="60">
        <v>1133.8</v>
      </c>
      <c r="N35" s="60">
        <v>1962</v>
      </c>
      <c r="O35" s="60">
        <v>2017</v>
      </c>
      <c r="P35" s="60">
        <v>53</v>
      </c>
      <c r="Q35" s="60" t="s">
        <v>74</v>
      </c>
      <c r="R35" s="60">
        <v>57</v>
      </c>
      <c r="S35" s="60">
        <v>47</v>
      </c>
      <c r="T35" s="60">
        <v>45</v>
      </c>
      <c r="U35" s="60">
        <v>17</v>
      </c>
      <c r="V35" s="60">
        <v>47</v>
      </c>
      <c r="W35" s="60">
        <v>84</v>
      </c>
      <c r="X35" s="60">
        <v>0</v>
      </c>
      <c r="Y35" s="60">
        <v>65</v>
      </c>
      <c r="Z35" s="60">
        <v>16</v>
      </c>
      <c r="AA35" s="60">
        <v>37</v>
      </c>
      <c r="AB35" s="60">
        <v>8</v>
      </c>
      <c r="AC35" s="60">
        <v>52</v>
      </c>
      <c r="AD35" s="60">
        <v>0</v>
      </c>
      <c r="AE35" s="60">
        <v>49</v>
      </c>
      <c r="AF35" s="60">
        <v>7</v>
      </c>
      <c r="AG35" s="60">
        <v>110</v>
      </c>
      <c r="AH35" s="60">
        <v>4</v>
      </c>
      <c r="AI35" s="60">
        <v>86</v>
      </c>
      <c r="AJ35" s="60">
        <v>0</v>
      </c>
      <c r="AK35" s="60">
        <v>91</v>
      </c>
      <c r="AL35" s="60">
        <v>0</v>
      </c>
      <c r="AM35" s="60">
        <v>31</v>
      </c>
      <c r="AN35" s="60">
        <v>0</v>
      </c>
      <c r="AO35" s="60">
        <v>24</v>
      </c>
      <c r="AP35" s="60">
        <v>28</v>
      </c>
      <c r="AQ35" s="60">
        <v>33</v>
      </c>
      <c r="AR35" s="60">
        <v>67</v>
      </c>
      <c r="AS35" s="60">
        <v>0</v>
      </c>
      <c r="AT35" s="60">
        <v>0</v>
      </c>
      <c r="AU35" s="60">
        <v>80</v>
      </c>
      <c r="AV35" s="60">
        <v>11</v>
      </c>
      <c r="AW35" s="60">
        <v>32</v>
      </c>
      <c r="AX35" s="60">
        <v>0</v>
      </c>
      <c r="AY35" s="60">
        <v>67</v>
      </c>
      <c r="AZ35" s="60">
        <v>0</v>
      </c>
    </row>
    <row r="36" spans="1:62" ht="15.75" customHeight="1" x14ac:dyDescent="0.25">
      <c r="A36" s="83" t="s">
        <v>190</v>
      </c>
      <c r="B36" s="58" t="s">
        <v>53</v>
      </c>
      <c r="C36" s="58" t="s">
        <v>143</v>
      </c>
      <c r="D36" s="58" t="s">
        <v>139</v>
      </c>
      <c r="E36" s="58" t="s">
        <v>56</v>
      </c>
      <c r="F36" s="58" t="s">
        <v>139</v>
      </c>
      <c r="G36" s="58" t="s">
        <v>144</v>
      </c>
      <c r="H36" s="58" t="s">
        <v>180</v>
      </c>
      <c r="I36" s="58" t="s">
        <v>59</v>
      </c>
      <c r="J36" s="58" t="s">
        <v>69</v>
      </c>
      <c r="K36" s="58">
        <v>44.405999999999999</v>
      </c>
      <c r="L36" s="58">
        <v>-122.06725</v>
      </c>
      <c r="M36" s="58">
        <v>1014.7</v>
      </c>
      <c r="N36" s="58">
        <v>1963</v>
      </c>
      <c r="O36" s="58">
        <v>1985</v>
      </c>
      <c r="P36" s="58">
        <v>23</v>
      </c>
      <c r="Q36" s="58" t="s">
        <v>61</v>
      </c>
      <c r="R36" s="58">
        <v>135</v>
      </c>
      <c r="S36" s="58">
        <v>21</v>
      </c>
      <c r="T36" s="58">
        <v>45</v>
      </c>
      <c r="U36" s="58">
        <v>54</v>
      </c>
      <c r="V36" s="58">
        <v>13</v>
      </c>
      <c r="W36" s="58">
        <v>104</v>
      </c>
      <c r="X36" s="58" t="s">
        <v>71</v>
      </c>
      <c r="Y36" s="58" t="s">
        <v>71</v>
      </c>
      <c r="Z36" s="58" t="s">
        <v>71</v>
      </c>
      <c r="AA36" s="58" t="s">
        <v>71</v>
      </c>
      <c r="AB36" s="58" t="s">
        <v>71</v>
      </c>
      <c r="AC36" s="58" t="s">
        <v>71</v>
      </c>
      <c r="AD36" s="58" t="s">
        <v>71</v>
      </c>
      <c r="AE36" s="58" t="s">
        <v>71</v>
      </c>
      <c r="AF36" s="58" t="s">
        <v>71</v>
      </c>
      <c r="AG36" s="58" t="s">
        <v>71</v>
      </c>
      <c r="AH36" s="58" t="s">
        <v>71</v>
      </c>
      <c r="AI36" s="58" t="s">
        <v>71</v>
      </c>
      <c r="AJ36" s="58" t="s">
        <v>71</v>
      </c>
      <c r="AK36" s="58" t="s">
        <v>71</v>
      </c>
      <c r="AL36" s="58" t="s">
        <v>71</v>
      </c>
      <c r="AM36" s="58" t="s">
        <v>71</v>
      </c>
      <c r="AN36" s="58" t="s">
        <v>71</v>
      </c>
      <c r="AO36" s="58" t="s">
        <v>71</v>
      </c>
      <c r="AP36" s="58" t="s">
        <v>71</v>
      </c>
      <c r="AQ36" s="58" t="s">
        <v>71</v>
      </c>
      <c r="AR36" s="58" t="s">
        <v>71</v>
      </c>
      <c r="AS36" s="58" t="s">
        <v>71</v>
      </c>
      <c r="AT36" s="58" t="s">
        <v>71</v>
      </c>
      <c r="AU36" s="58" t="s">
        <v>71</v>
      </c>
      <c r="AV36" s="58" t="s">
        <v>71</v>
      </c>
      <c r="AW36" s="58" t="s">
        <v>71</v>
      </c>
      <c r="AX36" s="58" t="s">
        <v>71</v>
      </c>
      <c r="AY36" s="58" t="s">
        <v>71</v>
      </c>
      <c r="AZ36" s="58" t="s">
        <v>71</v>
      </c>
    </row>
    <row r="37" spans="1:62" ht="15.75" customHeight="1" x14ac:dyDescent="0.25">
      <c r="A37" s="81" t="s">
        <v>146</v>
      </c>
      <c r="B37" s="58" t="s">
        <v>53</v>
      </c>
      <c r="C37" s="58" t="s">
        <v>143</v>
      </c>
      <c r="D37" s="58" t="s">
        <v>139</v>
      </c>
      <c r="E37" s="58" t="s">
        <v>56</v>
      </c>
      <c r="F37" s="58" t="s">
        <v>139</v>
      </c>
      <c r="G37" s="58" t="s">
        <v>144</v>
      </c>
      <c r="H37" s="58" t="s">
        <v>88</v>
      </c>
      <c r="I37" s="58" t="s">
        <v>59</v>
      </c>
      <c r="J37" s="58" t="s">
        <v>69</v>
      </c>
      <c r="K37" s="58">
        <v>44.39085</v>
      </c>
      <c r="L37" s="58">
        <v>-121.8494</v>
      </c>
      <c r="M37" s="58">
        <v>1446.1</v>
      </c>
      <c r="N37" s="58">
        <v>1962</v>
      </c>
      <c r="O37" s="58">
        <v>2002</v>
      </c>
      <c r="P37" s="58">
        <v>41</v>
      </c>
      <c r="Q37" s="58" t="s">
        <v>61</v>
      </c>
      <c r="R37" s="82">
        <v>3</v>
      </c>
      <c r="S37" s="82">
        <v>15</v>
      </c>
      <c r="T37" s="82">
        <v>1</v>
      </c>
      <c r="U37" s="82">
        <v>6</v>
      </c>
      <c r="V37" s="82">
        <v>0</v>
      </c>
      <c r="W37" s="82">
        <v>4</v>
      </c>
      <c r="X37" s="82">
        <v>0</v>
      </c>
      <c r="Y37" s="82">
        <v>2</v>
      </c>
      <c r="Z37" s="82">
        <v>2</v>
      </c>
      <c r="AA37" s="82">
        <v>8</v>
      </c>
      <c r="AB37" s="82">
        <v>0</v>
      </c>
      <c r="AC37" s="82">
        <v>3</v>
      </c>
      <c r="AD37" s="82">
        <v>0</v>
      </c>
      <c r="AE37" s="82">
        <v>0</v>
      </c>
      <c r="AF37" s="82">
        <v>0</v>
      </c>
      <c r="AG37" s="82">
        <v>0</v>
      </c>
      <c r="AH37" s="82">
        <v>0</v>
      </c>
      <c r="AI37" s="82">
        <v>4</v>
      </c>
      <c r="AJ37" s="82">
        <v>0</v>
      </c>
      <c r="AK37" s="82">
        <v>1</v>
      </c>
      <c r="AL37" s="82">
        <v>0</v>
      </c>
      <c r="AM37" s="82">
        <v>2</v>
      </c>
      <c r="AN37" s="82">
        <v>0</v>
      </c>
      <c r="AO37" s="58" t="s">
        <v>71</v>
      </c>
      <c r="AP37" s="58" t="s">
        <v>71</v>
      </c>
      <c r="AQ37" s="58" t="s">
        <v>71</v>
      </c>
      <c r="AR37" s="58" t="s">
        <v>71</v>
      </c>
      <c r="AS37" s="58" t="s">
        <v>71</v>
      </c>
      <c r="AT37" s="58" t="s">
        <v>71</v>
      </c>
      <c r="AU37" s="58" t="s">
        <v>71</v>
      </c>
      <c r="AV37" s="58" t="s">
        <v>71</v>
      </c>
      <c r="AW37" s="58" t="s">
        <v>71</v>
      </c>
      <c r="AX37" s="58" t="s">
        <v>71</v>
      </c>
      <c r="AY37" s="58" t="s">
        <v>71</v>
      </c>
      <c r="AZ37" s="58" t="s">
        <v>71</v>
      </c>
    </row>
    <row r="38" spans="1:62" ht="15.75" customHeight="1" x14ac:dyDescent="0.25">
      <c r="A38" s="83" t="s">
        <v>191</v>
      </c>
      <c r="B38" s="58" t="s">
        <v>53</v>
      </c>
      <c r="C38" s="58" t="s">
        <v>143</v>
      </c>
      <c r="D38" s="58" t="s">
        <v>139</v>
      </c>
      <c r="E38" s="58" t="s">
        <v>56</v>
      </c>
      <c r="F38" s="58" t="s">
        <v>139</v>
      </c>
      <c r="G38" s="58" t="s">
        <v>144</v>
      </c>
      <c r="H38" s="58" t="s">
        <v>183</v>
      </c>
      <c r="I38" s="58" t="s">
        <v>59</v>
      </c>
      <c r="J38" s="58" t="s">
        <v>69</v>
      </c>
      <c r="K38" s="58">
        <v>43.364789999999999</v>
      </c>
      <c r="L38" s="58">
        <v>-122.03373999999999</v>
      </c>
      <c r="M38" s="58">
        <v>1778.8</v>
      </c>
      <c r="N38" s="58">
        <v>1962</v>
      </c>
      <c r="O38" s="58">
        <v>1987</v>
      </c>
      <c r="P38" s="58">
        <v>23</v>
      </c>
      <c r="Q38" s="58" t="s">
        <v>61</v>
      </c>
      <c r="R38" s="58">
        <v>8</v>
      </c>
      <c r="S38" s="58">
        <v>53</v>
      </c>
      <c r="T38" s="58">
        <v>5</v>
      </c>
      <c r="U38" s="58">
        <v>3</v>
      </c>
      <c r="V38" s="58">
        <v>21</v>
      </c>
      <c r="W38" s="58">
        <v>21</v>
      </c>
      <c r="X38" s="58">
        <v>1</v>
      </c>
      <c r="Y38" s="58">
        <v>18</v>
      </c>
      <c r="Z38" s="58" t="s">
        <v>71</v>
      </c>
      <c r="AA38" s="58" t="s">
        <v>71</v>
      </c>
      <c r="AB38" s="58" t="s">
        <v>71</v>
      </c>
      <c r="AC38" s="58" t="s">
        <v>71</v>
      </c>
      <c r="AD38" s="58" t="s">
        <v>71</v>
      </c>
      <c r="AE38" s="58" t="s">
        <v>71</v>
      </c>
      <c r="AF38" s="58" t="s">
        <v>71</v>
      </c>
      <c r="AG38" s="58" t="s">
        <v>71</v>
      </c>
      <c r="AH38" s="58" t="s">
        <v>71</v>
      </c>
      <c r="AI38" s="58" t="s">
        <v>71</v>
      </c>
      <c r="AJ38" s="58" t="s">
        <v>71</v>
      </c>
      <c r="AK38" s="58" t="s">
        <v>71</v>
      </c>
      <c r="AL38" s="58" t="s">
        <v>71</v>
      </c>
      <c r="AM38" s="58" t="s">
        <v>71</v>
      </c>
      <c r="AN38" s="58" t="s">
        <v>71</v>
      </c>
      <c r="AO38" s="58" t="s">
        <v>71</v>
      </c>
      <c r="AP38" s="58" t="s">
        <v>71</v>
      </c>
      <c r="AQ38" s="58" t="s">
        <v>71</v>
      </c>
      <c r="AR38" s="58" t="s">
        <v>71</v>
      </c>
      <c r="AS38" s="58" t="s">
        <v>71</v>
      </c>
      <c r="AT38" s="58" t="s">
        <v>71</v>
      </c>
      <c r="AU38" s="58" t="s">
        <v>71</v>
      </c>
      <c r="AV38" s="58" t="s">
        <v>71</v>
      </c>
      <c r="AW38" s="58" t="s">
        <v>71</v>
      </c>
      <c r="AX38" s="58" t="s">
        <v>71</v>
      </c>
      <c r="AY38" s="58" t="s">
        <v>71</v>
      </c>
      <c r="AZ38" s="58" t="s">
        <v>71</v>
      </c>
    </row>
    <row r="39" spans="1:62" ht="15.75" customHeight="1" x14ac:dyDescent="0.25">
      <c r="A39" s="78" t="s">
        <v>152</v>
      </c>
      <c r="B39" s="60" t="s">
        <v>67</v>
      </c>
      <c r="C39" s="60" t="s">
        <v>149</v>
      </c>
      <c r="D39" s="60" t="s">
        <v>150</v>
      </c>
      <c r="E39" s="60" t="s">
        <v>56</v>
      </c>
      <c r="F39" s="60" t="s">
        <v>150</v>
      </c>
      <c r="G39" s="60" t="s">
        <v>151</v>
      </c>
      <c r="H39" s="60" t="s">
        <v>119</v>
      </c>
      <c r="I39" s="60" t="s">
        <v>59</v>
      </c>
      <c r="J39" s="60" t="s">
        <v>60</v>
      </c>
      <c r="K39" s="60">
        <v>42.067839999999997</v>
      </c>
      <c r="L39" s="60">
        <v>-122.76418</v>
      </c>
      <c r="M39" s="60">
        <v>2109</v>
      </c>
      <c r="N39" s="60">
        <v>1981</v>
      </c>
      <c r="O39" s="60">
        <v>2017</v>
      </c>
      <c r="P39" s="60">
        <v>34</v>
      </c>
      <c r="Q39" s="60" t="s">
        <v>153</v>
      </c>
      <c r="R39" s="58" t="s">
        <v>71</v>
      </c>
      <c r="S39" s="60">
        <v>9</v>
      </c>
      <c r="T39" s="60">
        <v>53</v>
      </c>
      <c r="U39" s="60">
        <v>0</v>
      </c>
      <c r="V39" s="60">
        <v>0</v>
      </c>
      <c r="W39" s="60">
        <v>400</v>
      </c>
      <c r="X39" s="60">
        <v>0</v>
      </c>
      <c r="Y39" s="60">
        <v>0</v>
      </c>
      <c r="Z39" s="60">
        <v>0</v>
      </c>
      <c r="AA39" s="60">
        <v>55</v>
      </c>
      <c r="AB39" s="60">
        <v>0</v>
      </c>
      <c r="AC39" s="60">
        <v>613</v>
      </c>
      <c r="AD39" s="60">
        <v>0</v>
      </c>
      <c r="AE39" s="60">
        <v>0</v>
      </c>
      <c r="AF39" s="60">
        <v>0</v>
      </c>
      <c r="AG39" s="60">
        <v>68</v>
      </c>
      <c r="AH39" s="60">
        <v>0</v>
      </c>
      <c r="AI39" s="60">
        <v>108</v>
      </c>
      <c r="AJ39" s="60">
        <v>0</v>
      </c>
      <c r="AK39" s="60">
        <v>135</v>
      </c>
      <c r="AL39" s="60">
        <v>0</v>
      </c>
      <c r="AM39" s="60">
        <v>0</v>
      </c>
      <c r="AN39" s="60">
        <v>0</v>
      </c>
      <c r="AO39" s="60">
        <v>530</v>
      </c>
      <c r="AP39" s="60">
        <v>0</v>
      </c>
      <c r="AQ39" s="60">
        <v>0</v>
      </c>
      <c r="AR39" s="60">
        <v>325</v>
      </c>
      <c r="AS39" s="60">
        <v>0</v>
      </c>
      <c r="AT39" s="60">
        <v>0</v>
      </c>
      <c r="AU39" s="60">
        <v>215</v>
      </c>
      <c r="AV39" s="60">
        <v>0</v>
      </c>
      <c r="AW39" s="60">
        <v>340</v>
      </c>
      <c r="AX39" s="60">
        <v>0</v>
      </c>
      <c r="AY39" s="60">
        <v>35</v>
      </c>
      <c r="AZ39" s="60">
        <v>145</v>
      </c>
    </row>
    <row r="40" spans="1:62" ht="15.75" customHeight="1" x14ac:dyDescent="0.25">
      <c r="A40" s="81" t="s">
        <v>148</v>
      </c>
      <c r="B40" s="58" t="s">
        <v>67</v>
      </c>
      <c r="C40" s="58" t="s">
        <v>149</v>
      </c>
      <c r="D40" s="58" t="s">
        <v>150</v>
      </c>
      <c r="E40" s="58" t="s">
        <v>56</v>
      </c>
      <c r="F40" s="58" t="s">
        <v>150</v>
      </c>
      <c r="G40" s="58" t="s">
        <v>151</v>
      </c>
      <c r="H40" s="58" t="s">
        <v>88</v>
      </c>
      <c r="I40" s="58" t="s">
        <v>59</v>
      </c>
      <c r="J40" s="58" t="s">
        <v>60</v>
      </c>
      <c r="K40" s="58">
        <v>44.39085</v>
      </c>
      <c r="L40" s="58">
        <v>-121.8494</v>
      </c>
      <c r="M40" s="58">
        <v>1446.1</v>
      </c>
      <c r="N40" s="58">
        <v>1962</v>
      </c>
      <c r="O40" s="58">
        <v>2003</v>
      </c>
      <c r="P40" s="58">
        <v>42</v>
      </c>
      <c r="Q40" s="58" t="s">
        <v>110</v>
      </c>
      <c r="R40" s="82">
        <v>51</v>
      </c>
      <c r="S40" s="82">
        <v>17</v>
      </c>
      <c r="T40" s="82">
        <v>300</v>
      </c>
      <c r="U40" s="82">
        <v>0</v>
      </c>
      <c r="V40" s="82">
        <v>0</v>
      </c>
      <c r="W40" s="82">
        <v>200</v>
      </c>
      <c r="X40" s="82">
        <v>0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2">
        <v>0</v>
      </c>
      <c r="AI40" s="82">
        <v>98</v>
      </c>
      <c r="AJ40" s="82">
        <v>0</v>
      </c>
      <c r="AK40" s="82">
        <v>30</v>
      </c>
      <c r="AL40" s="82">
        <v>0</v>
      </c>
      <c r="AM40" s="82">
        <v>0</v>
      </c>
      <c r="AN40" s="82">
        <v>0</v>
      </c>
      <c r="AO40" s="82">
        <v>90</v>
      </c>
      <c r="AP40" s="58" t="s">
        <v>71</v>
      </c>
      <c r="AQ40" s="58" t="s">
        <v>71</v>
      </c>
      <c r="AR40" s="58" t="s">
        <v>71</v>
      </c>
      <c r="AS40" s="58" t="s">
        <v>71</v>
      </c>
      <c r="AT40" s="58" t="s">
        <v>71</v>
      </c>
      <c r="AU40" s="58" t="s">
        <v>71</v>
      </c>
      <c r="AV40" s="58" t="s">
        <v>71</v>
      </c>
      <c r="AW40" s="58" t="s">
        <v>71</v>
      </c>
      <c r="AX40" s="58" t="s">
        <v>71</v>
      </c>
      <c r="AY40" s="58" t="s">
        <v>71</v>
      </c>
      <c r="AZ40" s="58" t="s">
        <v>71</v>
      </c>
    </row>
    <row r="41" spans="1:62" ht="15.75" customHeight="1" x14ac:dyDescent="0.25">
      <c r="A41" s="78" t="s">
        <v>154</v>
      </c>
      <c r="B41" s="60" t="s">
        <v>53</v>
      </c>
      <c r="C41" s="60" t="s">
        <v>149</v>
      </c>
      <c r="D41" s="60" t="s">
        <v>150</v>
      </c>
      <c r="E41" s="60" t="s">
        <v>56</v>
      </c>
      <c r="F41" s="60" t="s">
        <v>150</v>
      </c>
      <c r="G41" s="60" t="s">
        <v>151</v>
      </c>
      <c r="H41" s="60" t="s">
        <v>161</v>
      </c>
      <c r="I41" s="60" t="s">
        <v>59</v>
      </c>
      <c r="J41" s="60" t="s">
        <v>60</v>
      </c>
      <c r="K41" s="60">
        <v>44.281219999999998</v>
      </c>
      <c r="L41" s="60">
        <v>-122.14400000000001</v>
      </c>
      <c r="M41" s="60">
        <v>1605.7</v>
      </c>
      <c r="N41" s="60">
        <v>1962</v>
      </c>
      <c r="O41" s="60">
        <v>2019</v>
      </c>
      <c r="P41" s="60">
        <v>53</v>
      </c>
      <c r="Q41" s="60" t="s">
        <v>61</v>
      </c>
      <c r="R41" s="60">
        <v>26</v>
      </c>
      <c r="S41" s="60">
        <v>75</v>
      </c>
      <c r="T41" s="60">
        <v>200</v>
      </c>
      <c r="U41" s="60">
        <v>0</v>
      </c>
      <c r="V41" s="60">
        <v>0</v>
      </c>
      <c r="W41" s="60">
        <v>200</v>
      </c>
      <c r="X41" s="60">
        <v>0</v>
      </c>
      <c r="Y41" s="60">
        <v>0</v>
      </c>
      <c r="Z41" s="60">
        <v>12</v>
      </c>
      <c r="AA41" s="60">
        <v>0</v>
      </c>
      <c r="AB41" s="60">
        <v>0</v>
      </c>
      <c r="AC41" s="60">
        <v>290</v>
      </c>
      <c r="AD41" s="60">
        <v>0</v>
      </c>
      <c r="AE41" s="60">
        <v>6</v>
      </c>
      <c r="AF41" s="60">
        <v>0</v>
      </c>
      <c r="AG41" s="60">
        <v>160</v>
      </c>
      <c r="AH41" s="60">
        <v>0</v>
      </c>
      <c r="AI41" s="60">
        <v>385</v>
      </c>
      <c r="AJ41" s="60">
        <v>0</v>
      </c>
      <c r="AK41" s="60">
        <v>55</v>
      </c>
      <c r="AL41" s="60">
        <v>0</v>
      </c>
      <c r="AM41" s="60">
        <v>3</v>
      </c>
      <c r="AN41" s="60">
        <v>0</v>
      </c>
      <c r="AO41" s="60">
        <v>425</v>
      </c>
      <c r="AP41" s="60">
        <v>0</v>
      </c>
      <c r="AQ41" s="60">
        <v>4</v>
      </c>
      <c r="AR41" s="60">
        <v>1</v>
      </c>
      <c r="AS41" s="60">
        <v>155</v>
      </c>
      <c r="AT41" s="60">
        <v>0</v>
      </c>
      <c r="AU41" s="60">
        <v>270</v>
      </c>
      <c r="AV41" s="60">
        <v>0</v>
      </c>
      <c r="AW41" s="60">
        <v>70</v>
      </c>
      <c r="AX41" s="60">
        <v>0</v>
      </c>
      <c r="AY41" s="60">
        <v>35</v>
      </c>
      <c r="AZ41" s="60">
        <v>85</v>
      </c>
    </row>
    <row r="42" spans="1:62" ht="15.75" customHeight="1" x14ac:dyDescent="0.25">
      <c r="A42" s="78" t="s">
        <v>155</v>
      </c>
      <c r="B42" s="60" t="s">
        <v>53</v>
      </c>
      <c r="C42" s="60" t="s">
        <v>149</v>
      </c>
      <c r="D42" s="60" t="s">
        <v>150</v>
      </c>
      <c r="E42" s="60" t="s">
        <v>56</v>
      </c>
      <c r="F42" s="60" t="s">
        <v>150</v>
      </c>
      <c r="G42" s="60" t="s">
        <v>151</v>
      </c>
      <c r="H42" s="60" t="s">
        <v>162</v>
      </c>
      <c r="I42" s="60" t="s">
        <v>59</v>
      </c>
      <c r="J42" s="60" t="s">
        <v>60</v>
      </c>
      <c r="K42" s="60">
        <v>45.310290000000002</v>
      </c>
      <c r="L42" s="60">
        <v>-121.7081</v>
      </c>
      <c r="M42" s="60">
        <v>1498.9</v>
      </c>
      <c r="N42" s="60">
        <v>1962</v>
      </c>
      <c r="O42" s="60">
        <v>2019</v>
      </c>
      <c r="P42" s="60">
        <v>53</v>
      </c>
      <c r="Q42" s="60" t="s">
        <v>77</v>
      </c>
      <c r="R42" s="60">
        <v>59</v>
      </c>
      <c r="S42" s="60">
        <v>27</v>
      </c>
      <c r="T42" s="60">
        <v>250</v>
      </c>
      <c r="U42" s="60">
        <v>0</v>
      </c>
      <c r="V42" s="60">
        <v>0</v>
      </c>
      <c r="W42" s="60">
        <v>15</v>
      </c>
      <c r="X42" s="60">
        <v>0</v>
      </c>
      <c r="Y42" s="60">
        <v>1</v>
      </c>
      <c r="Z42" s="60">
        <v>0</v>
      </c>
      <c r="AA42" s="60">
        <v>0</v>
      </c>
      <c r="AB42" s="60">
        <v>0</v>
      </c>
      <c r="AC42" s="60">
        <v>420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228</v>
      </c>
      <c r="AJ42" s="60">
        <v>0</v>
      </c>
      <c r="AK42" s="60">
        <v>100</v>
      </c>
      <c r="AL42" s="60">
        <v>0</v>
      </c>
      <c r="AM42" s="60">
        <v>0</v>
      </c>
      <c r="AN42" s="60">
        <v>20</v>
      </c>
      <c r="AO42" s="60">
        <v>325</v>
      </c>
      <c r="AP42" s="60">
        <v>0</v>
      </c>
      <c r="AQ42" s="60">
        <v>7</v>
      </c>
      <c r="AR42" s="60">
        <v>0</v>
      </c>
      <c r="AS42" s="60">
        <v>268</v>
      </c>
      <c r="AT42" s="60">
        <v>0</v>
      </c>
      <c r="AU42" s="60">
        <v>23</v>
      </c>
      <c r="AV42" s="60">
        <v>0</v>
      </c>
      <c r="AW42" s="60">
        <v>118</v>
      </c>
      <c r="AX42" s="60">
        <v>0</v>
      </c>
      <c r="AY42" s="60">
        <v>68</v>
      </c>
      <c r="AZ42" s="60">
        <v>0</v>
      </c>
    </row>
    <row r="43" spans="1:62" ht="15.75" customHeight="1" x14ac:dyDescent="0.25">
      <c r="A43" s="78" t="s">
        <v>156</v>
      </c>
      <c r="B43" s="60" t="s">
        <v>53</v>
      </c>
      <c r="C43" s="60" t="s">
        <v>149</v>
      </c>
      <c r="D43" s="60" t="s">
        <v>150</v>
      </c>
      <c r="E43" s="60" t="s">
        <v>56</v>
      </c>
      <c r="F43" s="60" t="s">
        <v>150</v>
      </c>
      <c r="G43" s="60" t="s">
        <v>151</v>
      </c>
      <c r="H43" s="60" t="s">
        <v>64</v>
      </c>
      <c r="I43" s="60" t="s">
        <v>59</v>
      </c>
      <c r="J43" s="60" t="s">
        <v>60</v>
      </c>
      <c r="K43" s="60">
        <v>44.336329999999997</v>
      </c>
      <c r="L43" s="60">
        <v>-122.1086</v>
      </c>
      <c r="M43" s="60">
        <v>1577.1</v>
      </c>
      <c r="N43" s="60">
        <v>1967</v>
      </c>
      <c r="O43" s="60">
        <v>2019</v>
      </c>
      <c r="P43" s="60">
        <v>48</v>
      </c>
      <c r="Q43" s="60" t="s">
        <v>65</v>
      </c>
      <c r="R43" s="60">
        <v>12</v>
      </c>
      <c r="S43" s="60">
        <v>27</v>
      </c>
      <c r="T43" s="60">
        <v>200</v>
      </c>
      <c r="U43" s="60">
        <v>0</v>
      </c>
      <c r="V43" s="60">
        <v>0</v>
      </c>
      <c r="W43" s="60">
        <v>200</v>
      </c>
      <c r="X43" s="60">
        <v>0</v>
      </c>
      <c r="Y43" s="60">
        <v>2</v>
      </c>
      <c r="Z43" s="60">
        <v>1</v>
      </c>
      <c r="AA43" s="60">
        <v>0</v>
      </c>
      <c r="AB43" s="60">
        <v>0</v>
      </c>
      <c r="AC43" s="60">
        <v>425</v>
      </c>
      <c r="AD43" s="60">
        <v>0</v>
      </c>
      <c r="AE43" s="60">
        <v>0</v>
      </c>
      <c r="AF43" s="60">
        <v>0</v>
      </c>
      <c r="AG43" s="60">
        <v>80</v>
      </c>
      <c r="AH43" s="60">
        <v>0</v>
      </c>
      <c r="AI43" s="60">
        <v>37</v>
      </c>
      <c r="AJ43" s="60">
        <v>0</v>
      </c>
      <c r="AK43" s="60">
        <v>4</v>
      </c>
      <c r="AL43" s="60">
        <v>0</v>
      </c>
      <c r="AM43" s="60">
        <v>5</v>
      </c>
      <c r="AN43" s="60">
        <v>0</v>
      </c>
      <c r="AO43" s="60">
        <v>200</v>
      </c>
      <c r="AP43" s="60">
        <v>0</v>
      </c>
      <c r="AQ43" s="60">
        <v>1</v>
      </c>
      <c r="AR43" s="60">
        <v>0</v>
      </c>
      <c r="AS43" s="60">
        <v>85</v>
      </c>
      <c r="AT43" s="60">
        <v>0</v>
      </c>
      <c r="AU43" s="60">
        <v>95</v>
      </c>
      <c r="AV43" s="60">
        <v>0</v>
      </c>
      <c r="AW43" s="60">
        <v>33</v>
      </c>
      <c r="AX43" s="60">
        <v>0</v>
      </c>
      <c r="AY43" s="60">
        <v>4</v>
      </c>
      <c r="AZ43" s="60">
        <v>7</v>
      </c>
    </row>
    <row r="44" spans="1:62" ht="15.75" customHeight="1" x14ac:dyDescent="0.25">
      <c r="A44" s="81" t="s">
        <v>160</v>
      </c>
      <c r="B44" s="58" t="s">
        <v>67</v>
      </c>
      <c r="C44" s="58" t="s">
        <v>149</v>
      </c>
      <c r="D44" s="58" t="s">
        <v>150</v>
      </c>
      <c r="E44" s="58" t="s">
        <v>56</v>
      </c>
      <c r="F44" s="58" t="s">
        <v>150</v>
      </c>
      <c r="G44" s="58" t="s">
        <v>151</v>
      </c>
      <c r="H44" s="58" t="s">
        <v>163</v>
      </c>
      <c r="I44" s="58" t="s">
        <v>59</v>
      </c>
      <c r="J44" s="58" t="s">
        <v>69</v>
      </c>
      <c r="K44" s="58">
        <v>46.100499999999997</v>
      </c>
      <c r="L44" s="58">
        <v>-121.66627</v>
      </c>
      <c r="M44" s="58">
        <v>1442.2</v>
      </c>
      <c r="N44" s="58">
        <v>1962</v>
      </c>
      <c r="O44" s="58">
        <v>2019</v>
      </c>
      <c r="P44" s="58">
        <v>53</v>
      </c>
      <c r="Q44" s="58" t="s">
        <v>164</v>
      </c>
      <c r="R44" s="82">
        <v>6</v>
      </c>
      <c r="S44" s="82">
        <v>0</v>
      </c>
      <c r="T44" s="82">
        <v>450</v>
      </c>
      <c r="U44" s="82">
        <v>0</v>
      </c>
      <c r="V44" s="82">
        <v>0</v>
      </c>
      <c r="W44" s="82">
        <v>500</v>
      </c>
      <c r="X44" s="82">
        <v>0</v>
      </c>
      <c r="Y44" s="82">
        <v>35</v>
      </c>
      <c r="Z44" s="82">
        <v>0</v>
      </c>
      <c r="AA44" s="82">
        <v>0</v>
      </c>
      <c r="AB44" s="82">
        <v>0</v>
      </c>
      <c r="AC44" s="82">
        <v>0</v>
      </c>
      <c r="AD44" s="82">
        <v>59</v>
      </c>
      <c r="AE44" s="82">
        <v>7</v>
      </c>
      <c r="AF44" s="82">
        <v>3</v>
      </c>
      <c r="AG44" s="82">
        <v>410</v>
      </c>
      <c r="AH44" s="82">
        <v>43</v>
      </c>
      <c r="AI44" s="82">
        <v>240</v>
      </c>
      <c r="AJ44" s="82">
        <v>0</v>
      </c>
      <c r="AK44" s="82">
        <v>0</v>
      </c>
      <c r="AL44" s="82">
        <v>0</v>
      </c>
      <c r="AM44" s="82">
        <v>35</v>
      </c>
      <c r="AN44" s="82">
        <v>5</v>
      </c>
      <c r="AO44" s="82">
        <v>310</v>
      </c>
      <c r="AP44" s="82">
        <v>0</v>
      </c>
      <c r="AQ44" s="82">
        <v>0</v>
      </c>
      <c r="AR44" s="82">
        <v>0</v>
      </c>
      <c r="AS44" s="82">
        <v>150</v>
      </c>
      <c r="AT44" s="82">
        <v>0</v>
      </c>
      <c r="AU44" s="82">
        <v>110</v>
      </c>
      <c r="AV44" s="82">
        <v>0</v>
      </c>
      <c r="AW44" s="82">
        <v>30</v>
      </c>
      <c r="AX44" s="82">
        <v>0</v>
      </c>
      <c r="AY44" s="82">
        <v>0</v>
      </c>
      <c r="AZ44" s="82">
        <v>0</v>
      </c>
    </row>
    <row r="45" spans="1:62" ht="15.75" customHeight="1" x14ac:dyDescent="0.25">
      <c r="A45" s="78" t="s">
        <v>157</v>
      </c>
      <c r="B45" s="60" t="s">
        <v>67</v>
      </c>
      <c r="C45" s="60" t="s">
        <v>149</v>
      </c>
      <c r="D45" s="60" t="s">
        <v>150</v>
      </c>
      <c r="E45" s="60" t="s">
        <v>56</v>
      </c>
      <c r="F45" s="60" t="s">
        <v>150</v>
      </c>
      <c r="G45" s="60" t="s">
        <v>151</v>
      </c>
      <c r="H45" s="60" t="s">
        <v>112</v>
      </c>
      <c r="I45" s="60" t="s">
        <v>59</v>
      </c>
      <c r="J45" s="60" t="s">
        <v>69</v>
      </c>
      <c r="K45" s="60">
        <v>46.139167</v>
      </c>
      <c r="L45" s="60">
        <v>-121.718056</v>
      </c>
      <c r="M45" s="60">
        <v>1253.5999999999999</v>
      </c>
      <c r="N45" s="60">
        <v>1962</v>
      </c>
      <c r="O45" s="60">
        <v>2019</v>
      </c>
      <c r="P45" s="60">
        <v>53</v>
      </c>
      <c r="Q45" s="60" t="s">
        <v>113</v>
      </c>
      <c r="R45" s="60">
        <v>100</v>
      </c>
      <c r="S45" s="60">
        <v>0</v>
      </c>
      <c r="T45" s="60">
        <v>200</v>
      </c>
      <c r="U45" s="60">
        <v>2</v>
      </c>
      <c r="V45" s="60">
        <v>0</v>
      </c>
      <c r="W45" s="60">
        <v>73</v>
      </c>
      <c r="X45" s="60">
        <v>4</v>
      </c>
      <c r="Y45" s="60">
        <v>0</v>
      </c>
      <c r="Z45" s="60">
        <v>6</v>
      </c>
      <c r="AA45" s="60">
        <v>0</v>
      </c>
      <c r="AB45" s="60">
        <v>0</v>
      </c>
      <c r="AC45" s="60">
        <v>150</v>
      </c>
      <c r="AD45" s="60">
        <v>0</v>
      </c>
      <c r="AE45" s="60">
        <v>6</v>
      </c>
      <c r="AF45" s="60">
        <v>0</v>
      </c>
      <c r="AG45" s="60">
        <v>82</v>
      </c>
      <c r="AH45" s="60">
        <v>0</v>
      </c>
      <c r="AI45" s="60">
        <v>413</v>
      </c>
      <c r="AJ45" s="60">
        <v>0</v>
      </c>
      <c r="AK45" s="60">
        <v>5</v>
      </c>
      <c r="AL45" s="60">
        <v>0</v>
      </c>
      <c r="AM45" s="60">
        <v>2</v>
      </c>
      <c r="AN45" s="60">
        <v>11</v>
      </c>
      <c r="AO45" s="60">
        <v>385</v>
      </c>
      <c r="AP45" s="60">
        <v>0</v>
      </c>
      <c r="AQ45" s="60">
        <v>75</v>
      </c>
      <c r="AR45" s="60">
        <v>0</v>
      </c>
      <c r="AS45" s="60">
        <v>350</v>
      </c>
      <c r="AT45" s="60">
        <v>0</v>
      </c>
      <c r="AU45" s="60">
        <v>85</v>
      </c>
      <c r="AV45" s="60">
        <v>0</v>
      </c>
      <c r="AW45" s="60">
        <v>248</v>
      </c>
      <c r="AX45" s="60">
        <v>0</v>
      </c>
      <c r="AY45" s="60">
        <v>113</v>
      </c>
      <c r="AZ45" s="60">
        <v>0</v>
      </c>
    </row>
    <row r="46" spans="1:62" ht="15.75" customHeight="1" x14ac:dyDescent="0.25">
      <c r="A46" s="78" t="s">
        <v>158</v>
      </c>
      <c r="B46" s="60" t="s">
        <v>53</v>
      </c>
      <c r="C46" s="60" t="s">
        <v>149</v>
      </c>
      <c r="D46" s="60" t="s">
        <v>150</v>
      </c>
      <c r="E46" s="60" t="s">
        <v>56</v>
      </c>
      <c r="F46" s="60" t="s">
        <v>150</v>
      </c>
      <c r="G46" s="60" t="s">
        <v>151</v>
      </c>
      <c r="H46" s="60" t="s">
        <v>165</v>
      </c>
      <c r="I46" s="60" t="s">
        <v>59</v>
      </c>
      <c r="J46" s="60" t="s">
        <v>69</v>
      </c>
      <c r="K46" s="60">
        <v>48.860300000000002</v>
      </c>
      <c r="L46" s="60">
        <v>-121.67610000000001</v>
      </c>
      <c r="M46" s="60">
        <v>1266.8</v>
      </c>
      <c r="N46" s="60">
        <v>1962</v>
      </c>
      <c r="O46" s="60">
        <v>2019</v>
      </c>
      <c r="P46" s="60">
        <v>53</v>
      </c>
      <c r="Q46" s="60" t="s">
        <v>61</v>
      </c>
      <c r="R46" s="60">
        <v>57</v>
      </c>
      <c r="S46" s="60">
        <v>0</v>
      </c>
      <c r="T46" s="60">
        <v>500</v>
      </c>
      <c r="U46" s="60">
        <v>0</v>
      </c>
      <c r="V46" s="60">
        <v>0</v>
      </c>
      <c r="W46" s="60">
        <v>200</v>
      </c>
      <c r="X46" s="60">
        <v>43</v>
      </c>
      <c r="Y46" s="60">
        <v>0</v>
      </c>
      <c r="Z46" s="60">
        <v>175</v>
      </c>
      <c r="AA46" s="60">
        <v>100</v>
      </c>
      <c r="AB46" s="60">
        <v>47</v>
      </c>
      <c r="AC46" s="60">
        <v>135</v>
      </c>
      <c r="AD46" s="60">
        <v>0</v>
      </c>
      <c r="AE46" s="60">
        <v>225</v>
      </c>
      <c r="AF46" s="60">
        <v>0</v>
      </c>
      <c r="AG46" s="60">
        <v>305</v>
      </c>
      <c r="AH46" s="60">
        <v>0</v>
      </c>
      <c r="AI46" s="60">
        <v>240</v>
      </c>
      <c r="AJ46" s="60">
        <v>0</v>
      </c>
      <c r="AK46" s="60">
        <v>35</v>
      </c>
      <c r="AL46" s="60">
        <v>11</v>
      </c>
      <c r="AM46" s="60">
        <v>215</v>
      </c>
      <c r="AN46" s="60">
        <v>5</v>
      </c>
      <c r="AO46" s="60">
        <v>278</v>
      </c>
      <c r="AP46" s="60">
        <v>0</v>
      </c>
      <c r="AQ46" s="60">
        <v>63</v>
      </c>
      <c r="AR46" s="60">
        <v>0</v>
      </c>
      <c r="AS46" s="60">
        <v>190</v>
      </c>
      <c r="AT46" s="60">
        <v>0</v>
      </c>
      <c r="AU46" s="60">
        <v>225</v>
      </c>
      <c r="AV46" s="60">
        <v>0</v>
      </c>
      <c r="AW46" s="60">
        <v>183</v>
      </c>
      <c r="AX46" s="60">
        <v>0</v>
      </c>
      <c r="AY46" s="60">
        <v>0</v>
      </c>
      <c r="AZ46" s="60">
        <v>0</v>
      </c>
    </row>
    <row r="47" spans="1:62" ht="15.75" customHeight="1" x14ac:dyDescent="0.25">
      <c r="A47" s="78" t="s">
        <v>159</v>
      </c>
      <c r="B47" s="60" t="s">
        <v>53</v>
      </c>
      <c r="C47" s="60" t="s">
        <v>149</v>
      </c>
      <c r="D47" s="60" t="s">
        <v>150</v>
      </c>
      <c r="E47" s="60" t="s">
        <v>56</v>
      </c>
      <c r="F47" s="60" t="s">
        <v>150</v>
      </c>
      <c r="G47" s="60" t="s">
        <v>151</v>
      </c>
      <c r="H47" s="60" t="s">
        <v>81</v>
      </c>
      <c r="I47" s="60" t="s">
        <v>59</v>
      </c>
      <c r="J47" s="60" t="s">
        <v>69</v>
      </c>
      <c r="K47" s="60">
        <v>47.159799999999997</v>
      </c>
      <c r="L47" s="60">
        <v>-121.349</v>
      </c>
      <c r="M47" s="60">
        <v>939.4</v>
      </c>
      <c r="N47" s="60">
        <v>1962</v>
      </c>
      <c r="O47" s="60">
        <v>2019</v>
      </c>
      <c r="P47" s="60">
        <v>53</v>
      </c>
      <c r="Q47" s="60" t="s">
        <v>61</v>
      </c>
      <c r="R47" s="60">
        <v>0</v>
      </c>
      <c r="S47" s="60">
        <v>0</v>
      </c>
      <c r="T47" s="60">
        <v>80</v>
      </c>
      <c r="U47" s="60">
        <v>200</v>
      </c>
      <c r="V47" s="60">
        <v>0</v>
      </c>
      <c r="W47" s="60">
        <v>110</v>
      </c>
      <c r="X47" s="60">
        <v>0</v>
      </c>
      <c r="Y47" s="60">
        <v>150</v>
      </c>
      <c r="Z47" s="60">
        <v>0</v>
      </c>
      <c r="AA47" s="60">
        <v>7</v>
      </c>
      <c r="AB47" s="60">
        <v>94</v>
      </c>
      <c r="AC47" s="60">
        <v>52</v>
      </c>
      <c r="AD47" s="60">
        <v>5</v>
      </c>
      <c r="AE47" s="60">
        <v>50</v>
      </c>
      <c r="AF47" s="60">
        <v>0</v>
      </c>
      <c r="AG47" s="60">
        <v>275</v>
      </c>
      <c r="AH47" s="60">
        <v>43</v>
      </c>
      <c r="AI47" s="60">
        <v>163</v>
      </c>
      <c r="AJ47" s="60">
        <v>0</v>
      </c>
      <c r="AK47" s="60">
        <v>35</v>
      </c>
      <c r="AL47" s="60">
        <v>155</v>
      </c>
      <c r="AM47" s="60">
        <v>12</v>
      </c>
      <c r="AN47" s="60">
        <v>35</v>
      </c>
      <c r="AO47" s="60">
        <v>275</v>
      </c>
      <c r="AP47" s="60">
        <v>0</v>
      </c>
      <c r="AQ47" s="60">
        <v>0</v>
      </c>
      <c r="AR47" s="60">
        <v>0</v>
      </c>
      <c r="AS47" s="60">
        <v>103</v>
      </c>
      <c r="AT47" s="60">
        <v>0</v>
      </c>
      <c r="AU47" s="60">
        <v>148</v>
      </c>
      <c r="AV47" s="60">
        <v>0</v>
      </c>
      <c r="AW47" s="60">
        <v>0</v>
      </c>
      <c r="AX47" s="60">
        <v>0</v>
      </c>
      <c r="AY47" s="60">
        <v>0</v>
      </c>
      <c r="AZ47" s="60">
        <v>0</v>
      </c>
    </row>
    <row r="48" spans="1:62" ht="15.75" customHeight="1" x14ac:dyDescent="0.25">
      <c r="A48" s="83" t="s">
        <v>192</v>
      </c>
      <c r="B48" s="58" t="s">
        <v>53</v>
      </c>
      <c r="C48" s="58" t="s">
        <v>149</v>
      </c>
      <c r="D48" s="58" t="s">
        <v>150</v>
      </c>
      <c r="E48" s="58" t="s">
        <v>56</v>
      </c>
      <c r="F48" s="58" t="s">
        <v>150</v>
      </c>
      <c r="G48" s="58" t="s">
        <v>151</v>
      </c>
      <c r="H48" s="58" t="s">
        <v>183</v>
      </c>
      <c r="I48" s="58" t="s">
        <v>59</v>
      </c>
      <c r="J48" s="58" t="s">
        <v>69</v>
      </c>
      <c r="K48" s="58">
        <v>43.364789999999999</v>
      </c>
      <c r="L48" s="58">
        <v>-122.03373999999999</v>
      </c>
      <c r="M48" s="58">
        <v>1778.8</v>
      </c>
      <c r="N48" s="58">
        <v>1962</v>
      </c>
      <c r="O48" s="58">
        <v>1987</v>
      </c>
      <c r="P48" s="58">
        <v>23</v>
      </c>
      <c r="Q48" s="58" t="s">
        <v>61</v>
      </c>
      <c r="R48" s="58">
        <v>1</v>
      </c>
      <c r="S48" s="58">
        <v>3</v>
      </c>
      <c r="T48" s="58">
        <v>0</v>
      </c>
      <c r="U48" s="58">
        <v>0</v>
      </c>
      <c r="V48" s="58">
        <v>0</v>
      </c>
      <c r="W48" s="58">
        <v>100</v>
      </c>
      <c r="X48" s="58">
        <v>0</v>
      </c>
      <c r="Y48" s="58">
        <v>4</v>
      </c>
      <c r="Z48" s="58" t="s">
        <v>71</v>
      </c>
      <c r="AA48" s="58" t="s">
        <v>71</v>
      </c>
      <c r="AB48" s="58" t="s">
        <v>71</v>
      </c>
      <c r="AC48" s="58" t="s">
        <v>71</v>
      </c>
      <c r="AD48" s="58" t="s">
        <v>71</v>
      </c>
      <c r="AE48" s="58" t="s">
        <v>71</v>
      </c>
      <c r="AF48" s="58" t="s">
        <v>71</v>
      </c>
      <c r="AG48" s="58" t="s">
        <v>71</v>
      </c>
      <c r="AH48" s="58" t="s">
        <v>71</v>
      </c>
      <c r="AI48" s="58" t="s">
        <v>71</v>
      </c>
      <c r="AJ48" s="58" t="s">
        <v>71</v>
      </c>
      <c r="AK48" s="58" t="s">
        <v>71</v>
      </c>
      <c r="AL48" s="58" t="s">
        <v>71</v>
      </c>
      <c r="AM48" s="58" t="s">
        <v>71</v>
      </c>
      <c r="AN48" s="58" t="s">
        <v>71</v>
      </c>
      <c r="AO48" s="58" t="s">
        <v>71</v>
      </c>
      <c r="AP48" s="58" t="s">
        <v>71</v>
      </c>
      <c r="AQ48" s="58" t="s">
        <v>71</v>
      </c>
      <c r="AR48" s="58" t="s">
        <v>71</v>
      </c>
      <c r="AS48" s="58" t="s">
        <v>71</v>
      </c>
      <c r="AT48" s="58" t="s">
        <v>71</v>
      </c>
      <c r="AU48" s="58" t="s">
        <v>71</v>
      </c>
      <c r="AV48" s="58" t="s">
        <v>71</v>
      </c>
      <c r="AW48" s="58" t="s">
        <v>71</v>
      </c>
      <c r="AX48" s="58" t="s">
        <v>71</v>
      </c>
      <c r="AY48" s="58" t="s">
        <v>71</v>
      </c>
      <c r="AZ48" s="58" t="s">
        <v>71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1000"/>
  <sheetViews>
    <sheetView workbookViewId="0"/>
  </sheetViews>
  <sheetFormatPr defaultColWidth="14.42578125" defaultRowHeight="15" customHeight="1" x14ac:dyDescent="0.25"/>
  <cols>
    <col min="1" max="56" width="8.710937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/>
      <c r="BB1" s="1"/>
      <c r="BC1" s="1"/>
      <c r="BD1" s="1"/>
    </row>
    <row r="2" spans="1:56" x14ac:dyDescent="0.25">
      <c r="A2" s="12" t="s">
        <v>86</v>
      </c>
      <c r="B2" s="13" t="s">
        <v>87</v>
      </c>
      <c r="C2" s="13" t="s">
        <v>54</v>
      </c>
      <c r="D2" s="13" t="s">
        <v>55</v>
      </c>
      <c r="E2" s="13" t="s">
        <v>56</v>
      </c>
      <c r="F2" s="13" t="s">
        <v>55</v>
      </c>
      <c r="G2" s="13" t="s">
        <v>57</v>
      </c>
      <c r="H2" s="13" t="s">
        <v>88</v>
      </c>
      <c r="I2" s="13" t="s">
        <v>59</v>
      </c>
      <c r="J2" s="13" t="s">
        <v>60</v>
      </c>
      <c r="K2" s="13">
        <v>44.39085</v>
      </c>
      <c r="L2" s="13">
        <v>-121.8494</v>
      </c>
      <c r="M2" s="13">
        <v>1446.1</v>
      </c>
      <c r="N2" s="13">
        <v>1962</v>
      </c>
      <c r="O2" s="13">
        <v>2002</v>
      </c>
      <c r="P2" s="13">
        <v>41</v>
      </c>
      <c r="Q2" s="13" t="s">
        <v>61</v>
      </c>
      <c r="R2" s="13">
        <v>6</v>
      </c>
      <c r="S2" s="13">
        <v>0</v>
      </c>
      <c r="T2" s="13">
        <v>21</v>
      </c>
      <c r="U2" s="13">
        <v>0</v>
      </c>
      <c r="V2" s="13">
        <v>0</v>
      </c>
      <c r="W2" s="13">
        <v>25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12</v>
      </c>
      <c r="AD2" s="13">
        <v>0</v>
      </c>
      <c r="AE2" s="13">
        <v>0</v>
      </c>
      <c r="AF2" s="13">
        <v>0</v>
      </c>
      <c r="AG2" s="13">
        <v>1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 t="s">
        <v>71</v>
      </c>
      <c r="AP2" s="13" t="s">
        <v>71</v>
      </c>
      <c r="AQ2" s="13" t="s">
        <v>71</v>
      </c>
      <c r="AR2" s="13" t="s">
        <v>71</v>
      </c>
      <c r="AS2" s="13" t="s">
        <v>71</v>
      </c>
      <c r="AT2" s="13" t="s">
        <v>71</v>
      </c>
      <c r="AU2" s="13" t="s">
        <v>71</v>
      </c>
      <c r="AV2" s="13" t="s">
        <v>71</v>
      </c>
      <c r="AW2" s="13" t="s">
        <v>71</v>
      </c>
      <c r="AX2" s="13" t="s">
        <v>71</v>
      </c>
      <c r="AY2" s="13" t="s">
        <v>71</v>
      </c>
      <c r="AZ2" s="13" t="s">
        <v>71</v>
      </c>
      <c r="BA2" s="13"/>
      <c r="BB2" s="13"/>
      <c r="BC2" s="13"/>
      <c r="BD2" s="13"/>
    </row>
    <row r="3" spans="1:56" x14ac:dyDescent="0.25">
      <c r="A3" s="12" t="s">
        <v>84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55</v>
      </c>
      <c r="G3" s="4" t="s">
        <v>57</v>
      </c>
      <c r="H3" s="4" t="s">
        <v>85</v>
      </c>
      <c r="I3" s="4" t="s">
        <v>59</v>
      </c>
      <c r="J3" s="4" t="s">
        <v>69</v>
      </c>
      <c r="K3" s="4">
        <v>48.920639999999999</v>
      </c>
      <c r="L3" s="4">
        <v>-121.9372</v>
      </c>
      <c r="M3" s="4">
        <v>381.3</v>
      </c>
      <c r="N3" s="4">
        <v>1963</v>
      </c>
      <c r="O3" s="4">
        <v>2019</v>
      </c>
      <c r="P3" s="4">
        <v>51</v>
      </c>
      <c r="Q3" s="4" t="s">
        <v>77</v>
      </c>
      <c r="R3" s="4">
        <v>2</v>
      </c>
      <c r="S3" s="4">
        <v>0</v>
      </c>
      <c r="T3" s="4">
        <v>33</v>
      </c>
      <c r="U3" s="4">
        <v>0</v>
      </c>
      <c r="V3" s="4">
        <v>0</v>
      </c>
      <c r="W3" s="4">
        <v>27</v>
      </c>
      <c r="X3" s="4" t="s">
        <v>71</v>
      </c>
      <c r="Y3" s="13">
        <v>0</v>
      </c>
      <c r="Z3" s="13">
        <v>9</v>
      </c>
      <c r="AA3" s="13">
        <v>0</v>
      </c>
      <c r="AB3" s="13">
        <v>3</v>
      </c>
      <c r="AC3" s="13">
        <v>25</v>
      </c>
      <c r="AD3" s="13">
        <v>0</v>
      </c>
      <c r="AE3" s="13">
        <v>28</v>
      </c>
      <c r="AF3" s="13">
        <v>0</v>
      </c>
      <c r="AG3" s="13">
        <v>19</v>
      </c>
      <c r="AH3" s="13">
        <v>1</v>
      </c>
      <c r="AI3" s="13">
        <v>54</v>
      </c>
      <c r="AJ3" s="13">
        <v>0</v>
      </c>
      <c r="AK3" s="13">
        <v>1</v>
      </c>
      <c r="AL3" s="13">
        <v>36</v>
      </c>
      <c r="AM3" s="13">
        <v>0</v>
      </c>
      <c r="AN3" s="13">
        <v>6</v>
      </c>
      <c r="AO3" s="13">
        <v>33</v>
      </c>
      <c r="AP3" s="13">
        <v>0</v>
      </c>
      <c r="AQ3" s="13">
        <v>5</v>
      </c>
      <c r="AR3" s="13">
        <v>0</v>
      </c>
      <c r="AS3" s="13">
        <v>21</v>
      </c>
      <c r="AT3" s="13">
        <v>0</v>
      </c>
      <c r="AU3" s="13">
        <v>13</v>
      </c>
      <c r="AV3" s="13">
        <v>0</v>
      </c>
      <c r="AW3" s="13">
        <v>9</v>
      </c>
      <c r="AX3" s="13">
        <v>0</v>
      </c>
      <c r="AY3" s="13">
        <v>20</v>
      </c>
      <c r="AZ3" s="13">
        <v>0</v>
      </c>
      <c r="BA3" s="1"/>
      <c r="BB3" s="4"/>
      <c r="BC3" s="1"/>
      <c r="BD3" s="1"/>
    </row>
    <row r="4" spans="1:56" x14ac:dyDescent="0.25">
      <c r="A4" s="12" t="s">
        <v>91</v>
      </c>
      <c r="B4" s="4" t="s">
        <v>67</v>
      </c>
      <c r="C4" s="4" t="s">
        <v>92</v>
      </c>
      <c r="D4" s="4" t="s">
        <v>55</v>
      </c>
      <c r="E4" s="4" t="s">
        <v>56</v>
      </c>
      <c r="F4" s="4" t="s">
        <v>55</v>
      </c>
      <c r="G4" s="4" t="s">
        <v>93</v>
      </c>
      <c r="H4" s="4" t="s">
        <v>94</v>
      </c>
      <c r="I4" s="4" t="s">
        <v>59</v>
      </c>
      <c r="J4" s="4" t="s">
        <v>60</v>
      </c>
      <c r="K4" s="4">
        <v>42.605800000000002</v>
      </c>
      <c r="L4" s="4">
        <v>-122.2966</v>
      </c>
      <c r="M4" s="4">
        <v>1479</v>
      </c>
      <c r="N4" s="4">
        <v>1981</v>
      </c>
      <c r="O4" s="4">
        <v>2017</v>
      </c>
      <c r="P4" s="4">
        <v>33</v>
      </c>
      <c r="Q4" s="4" t="s">
        <v>95</v>
      </c>
      <c r="R4" s="4" t="s">
        <v>71</v>
      </c>
      <c r="S4" s="13">
        <v>22</v>
      </c>
      <c r="T4" s="13">
        <v>0</v>
      </c>
      <c r="U4" s="13">
        <v>0</v>
      </c>
      <c r="V4" s="13">
        <v>0</v>
      </c>
      <c r="W4" s="13">
        <v>7</v>
      </c>
      <c r="X4" s="13">
        <v>0</v>
      </c>
      <c r="Y4" s="13">
        <v>42</v>
      </c>
      <c r="Z4" s="13">
        <v>0</v>
      </c>
      <c r="AA4" s="13">
        <v>0</v>
      </c>
      <c r="AB4" s="13">
        <v>0</v>
      </c>
      <c r="AC4" s="13">
        <v>64</v>
      </c>
      <c r="AD4" s="13">
        <v>0</v>
      </c>
      <c r="AE4" s="13">
        <v>20</v>
      </c>
      <c r="AF4" s="13">
        <v>0</v>
      </c>
      <c r="AG4" s="13">
        <v>0</v>
      </c>
      <c r="AH4" s="13">
        <v>0</v>
      </c>
      <c r="AI4" s="13">
        <v>85</v>
      </c>
      <c r="AJ4" s="13">
        <v>0</v>
      </c>
      <c r="AK4" s="13">
        <v>40</v>
      </c>
      <c r="AL4" s="13">
        <v>0</v>
      </c>
      <c r="AM4" s="13">
        <v>0</v>
      </c>
      <c r="AN4" s="13">
        <v>0</v>
      </c>
      <c r="AO4" s="13">
        <v>48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4" t="s">
        <v>71</v>
      </c>
      <c r="AV4" s="4">
        <v>0</v>
      </c>
      <c r="AW4" s="4">
        <v>12</v>
      </c>
      <c r="AX4" s="4">
        <v>0</v>
      </c>
      <c r="AY4" s="4">
        <v>0</v>
      </c>
      <c r="AZ4" s="4">
        <v>0</v>
      </c>
      <c r="BA4" s="1"/>
      <c r="BB4" s="1"/>
      <c r="BC4" s="1"/>
      <c r="BD4" s="4"/>
    </row>
    <row r="5" spans="1:56" x14ac:dyDescent="0.25">
      <c r="A5" s="12" t="s">
        <v>114</v>
      </c>
      <c r="B5" s="4" t="s">
        <v>67</v>
      </c>
      <c r="C5" s="4" t="s">
        <v>115</v>
      </c>
      <c r="D5" s="4" t="s">
        <v>55</v>
      </c>
      <c r="E5" s="4" t="s">
        <v>56</v>
      </c>
      <c r="F5" s="4" t="s">
        <v>55</v>
      </c>
      <c r="G5" s="4" t="s">
        <v>116</v>
      </c>
      <c r="H5" s="4" t="s">
        <v>94</v>
      </c>
      <c r="I5" s="4" t="s">
        <v>59</v>
      </c>
      <c r="J5" s="4" t="s">
        <v>60</v>
      </c>
      <c r="K5" s="4">
        <v>42.605800000000002</v>
      </c>
      <c r="L5" s="4">
        <v>-122.2966</v>
      </c>
      <c r="M5" s="4">
        <v>1479</v>
      </c>
      <c r="N5" s="4">
        <v>1981</v>
      </c>
      <c r="O5" s="4">
        <v>2017</v>
      </c>
      <c r="P5" s="4">
        <v>33</v>
      </c>
      <c r="Q5" s="4" t="s">
        <v>117</v>
      </c>
      <c r="R5" s="4" t="s">
        <v>71</v>
      </c>
      <c r="S5" s="13">
        <v>22</v>
      </c>
      <c r="T5" s="13">
        <v>0</v>
      </c>
      <c r="U5" s="13">
        <v>0</v>
      </c>
      <c r="V5" s="13">
        <v>0</v>
      </c>
      <c r="W5" s="13">
        <v>13</v>
      </c>
      <c r="X5" s="13">
        <v>1</v>
      </c>
      <c r="Y5" s="13">
        <v>6</v>
      </c>
      <c r="Z5" s="13">
        <v>0</v>
      </c>
      <c r="AA5" s="13">
        <v>12</v>
      </c>
      <c r="AB5" s="13">
        <v>0</v>
      </c>
      <c r="AC5" s="13">
        <v>0</v>
      </c>
      <c r="AD5" s="13">
        <v>38</v>
      </c>
      <c r="AE5" s="13">
        <v>0</v>
      </c>
      <c r="AF5" s="13">
        <v>0</v>
      </c>
      <c r="AG5" s="13">
        <v>1</v>
      </c>
      <c r="AH5" s="13">
        <v>0</v>
      </c>
      <c r="AI5" s="13">
        <v>73</v>
      </c>
      <c r="AJ5" s="13">
        <v>0</v>
      </c>
      <c r="AK5" s="13">
        <v>21</v>
      </c>
      <c r="AL5" s="13">
        <v>0</v>
      </c>
      <c r="AM5" s="13">
        <v>0</v>
      </c>
      <c r="AN5" s="13">
        <v>1</v>
      </c>
      <c r="AO5" s="13">
        <v>82</v>
      </c>
      <c r="AP5" s="13">
        <v>0</v>
      </c>
      <c r="AQ5" s="13">
        <v>1</v>
      </c>
      <c r="AR5" s="13">
        <v>1</v>
      </c>
      <c r="AS5" s="13">
        <v>0</v>
      </c>
      <c r="AT5" s="13">
        <v>6</v>
      </c>
      <c r="AU5" s="4" t="s">
        <v>71</v>
      </c>
      <c r="AV5" s="4">
        <v>0</v>
      </c>
      <c r="AW5" s="4">
        <v>25</v>
      </c>
      <c r="AX5" s="4">
        <v>0</v>
      </c>
      <c r="AY5" s="4">
        <v>17</v>
      </c>
      <c r="AZ5" s="4">
        <v>0</v>
      </c>
      <c r="BA5" s="1"/>
      <c r="BB5" s="1"/>
      <c r="BC5" s="1"/>
      <c r="BD5" s="1"/>
    </row>
    <row r="6" spans="1:56" x14ac:dyDescent="0.25">
      <c r="A6" s="12" t="s">
        <v>132</v>
      </c>
      <c r="B6" s="4" t="s">
        <v>53</v>
      </c>
      <c r="C6" s="4" t="s">
        <v>124</v>
      </c>
      <c r="D6" s="4" t="s">
        <v>55</v>
      </c>
      <c r="E6" s="4" t="s">
        <v>56</v>
      </c>
      <c r="F6" s="4" t="s">
        <v>55</v>
      </c>
      <c r="G6" s="4" t="s">
        <v>125</v>
      </c>
      <c r="H6" s="4" t="s">
        <v>133</v>
      </c>
      <c r="I6" s="4" t="s">
        <v>59</v>
      </c>
      <c r="J6" s="4" t="s">
        <v>69</v>
      </c>
      <c r="K6" s="4">
        <v>45.119799999999998</v>
      </c>
      <c r="L6" s="4">
        <v>-121.6661</v>
      </c>
      <c r="M6" s="4">
        <v>1411.9</v>
      </c>
      <c r="N6" s="4">
        <v>1962</v>
      </c>
      <c r="O6" s="4">
        <v>2003</v>
      </c>
      <c r="P6" s="4">
        <v>42</v>
      </c>
      <c r="Q6" s="4" t="s">
        <v>77</v>
      </c>
      <c r="R6" s="13">
        <v>5</v>
      </c>
      <c r="S6" s="13">
        <v>11</v>
      </c>
      <c r="T6" s="13">
        <v>14</v>
      </c>
      <c r="U6" s="13">
        <v>0</v>
      </c>
      <c r="V6" s="13">
        <v>0</v>
      </c>
      <c r="W6" s="13">
        <v>27</v>
      </c>
      <c r="X6" s="13">
        <v>4</v>
      </c>
      <c r="Y6" s="13">
        <v>1</v>
      </c>
      <c r="Z6" s="13">
        <v>0</v>
      </c>
      <c r="AA6" s="13">
        <v>0</v>
      </c>
      <c r="AB6" s="13">
        <v>3</v>
      </c>
      <c r="AC6" s="13">
        <v>0</v>
      </c>
      <c r="AD6" s="13">
        <v>3</v>
      </c>
      <c r="AE6" s="13">
        <v>0</v>
      </c>
      <c r="AF6" s="13">
        <v>0</v>
      </c>
      <c r="AG6" s="13">
        <v>60</v>
      </c>
      <c r="AH6" s="13">
        <v>0</v>
      </c>
      <c r="AI6" s="13">
        <v>20</v>
      </c>
      <c r="AJ6" s="13">
        <v>0</v>
      </c>
      <c r="AK6" s="13">
        <v>11</v>
      </c>
      <c r="AL6" s="13">
        <v>2</v>
      </c>
      <c r="AM6" s="13">
        <v>0</v>
      </c>
      <c r="AN6" s="13">
        <v>0</v>
      </c>
      <c r="AO6" s="13">
        <v>0</v>
      </c>
      <c r="AP6" s="4" t="s">
        <v>71</v>
      </c>
      <c r="AQ6" s="4" t="s">
        <v>71</v>
      </c>
      <c r="AR6" s="4" t="s">
        <v>71</v>
      </c>
      <c r="AS6" s="4" t="s">
        <v>71</v>
      </c>
      <c r="AT6" s="4" t="s">
        <v>71</v>
      </c>
      <c r="AU6" s="4" t="s">
        <v>71</v>
      </c>
      <c r="AV6" s="4" t="s">
        <v>71</v>
      </c>
      <c r="AW6" s="4" t="s">
        <v>71</v>
      </c>
      <c r="AX6" s="4" t="s">
        <v>71</v>
      </c>
      <c r="AY6" s="4" t="s">
        <v>71</v>
      </c>
      <c r="AZ6" s="4" t="s">
        <v>71</v>
      </c>
      <c r="BA6" s="1"/>
      <c r="BB6" s="1"/>
      <c r="BC6" s="4"/>
      <c r="BD6" s="1"/>
    </row>
    <row r="7" spans="1:56" x14ac:dyDescent="0.25">
      <c r="A7" s="12" t="s">
        <v>146</v>
      </c>
      <c r="B7" s="4" t="s">
        <v>53</v>
      </c>
      <c r="C7" s="4" t="s">
        <v>143</v>
      </c>
      <c r="D7" s="4" t="s">
        <v>139</v>
      </c>
      <c r="E7" s="4" t="s">
        <v>56</v>
      </c>
      <c r="F7" s="4" t="s">
        <v>139</v>
      </c>
      <c r="G7" s="4" t="s">
        <v>144</v>
      </c>
      <c r="H7" s="4" t="s">
        <v>88</v>
      </c>
      <c r="I7" s="4" t="s">
        <v>59</v>
      </c>
      <c r="J7" s="4" t="s">
        <v>69</v>
      </c>
      <c r="K7" s="4">
        <v>44.39085</v>
      </c>
      <c r="L7" s="4">
        <v>-121.8494</v>
      </c>
      <c r="M7" s="4">
        <v>1446.1</v>
      </c>
      <c r="N7" s="4">
        <v>1962</v>
      </c>
      <c r="O7" s="4">
        <v>2002</v>
      </c>
      <c r="P7" s="4">
        <v>41</v>
      </c>
      <c r="Q7" s="4" t="s">
        <v>61</v>
      </c>
      <c r="R7" s="13">
        <v>3</v>
      </c>
      <c r="S7" s="13">
        <v>15</v>
      </c>
      <c r="T7" s="13">
        <v>1</v>
      </c>
      <c r="U7" s="13">
        <v>6</v>
      </c>
      <c r="V7" s="13">
        <v>0</v>
      </c>
      <c r="W7" s="13">
        <v>4</v>
      </c>
      <c r="X7" s="13">
        <v>0</v>
      </c>
      <c r="Y7" s="13">
        <v>2</v>
      </c>
      <c r="Z7" s="13">
        <v>2</v>
      </c>
      <c r="AA7" s="13">
        <v>8</v>
      </c>
      <c r="AB7" s="13">
        <v>0</v>
      </c>
      <c r="AC7" s="13">
        <v>3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4</v>
      </c>
      <c r="AJ7" s="13">
        <v>0</v>
      </c>
      <c r="AK7" s="13">
        <v>1</v>
      </c>
      <c r="AL7" s="13">
        <v>0</v>
      </c>
      <c r="AM7" s="13">
        <v>2</v>
      </c>
      <c r="AN7" s="13">
        <v>0</v>
      </c>
      <c r="AO7" s="4" t="s">
        <v>71</v>
      </c>
      <c r="AP7" s="4" t="s">
        <v>71</v>
      </c>
      <c r="AQ7" s="4" t="s">
        <v>71</v>
      </c>
      <c r="AR7" s="4" t="s">
        <v>71</v>
      </c>
      <c r="AS7" s="4" t="s">
        <v>71</v>
      </c>
      <c r="AT7" s="4" t="s">
        <v>71</v>
      </c>
      <c r="AU7" s="4" t="s">
        <v>71</v>
      </c>
      <c r="AV7" s="4" t="s">
        <v>71</v>
      </c>
      <c r="AW7" s="4" t="s">
        <v>71</v>
      </c>
      <c r="AX7" s="4" t="s">
        <v>71</v>
      </c>
      <c r="AY7" s="4" t="s">
        <v>71</v>
      </c>
      <c r="AZ7" s="4" t="s">
        <v>71</v>
      </c>
      <c r="BA7" s="1"/>
      <c r="BB7" s="1"/>
      <c r="BC7" s="1"/>
      <c r="BD7" s="1"/>
    </row>
    <row r="8" spans="1:56" x14ac:dyDescent="0.25">
      <c r="A8" s="12" t="s">
        <v>148</v>
      </c>
      <c r="B8" s="4" t="s">
        <v>67</v>
      </c>
      <c r="C8" s="4" t="s">
        <v>149</v>
      </c>
      <c r="D8" s="4" t="s">
        <v>150</v>
      </c>
      <c r="E8" s="4" t="s">
        <v>56</v>
      </c>
      <c r="F8" s="4" t="s">
        <v>150</v>
      </c>
      <c r="G8" s="4" t="s">
        <v>151</v>
      </c>
      <c r="H8" s="4" t="s">
        <v>88</v>
      </c>
      <c r="I8" s="4" t="s">
        <v>59</v>
      </c>
      <c r="J8" s="4" t="s">
        <v>60</v>
      </c>
      <c r="K8" s="4">
        <v>44.39085</v>
      </c>
      <c r="L8" s="4">
        <v>-121.8494</v>
      </c>
      <c r="M8" s="4">
        <v>1446.1</v>
      </c>
      <c r="N8" s="4">
        <v>1962</v>
      </c>
      <c r="O8" s="4">
        <v>2003</v>
      </c>
      <c r="P8" s="4">
        <v>42</v>
      </c>
      <c r="Q8" s="4" t="s">
        <v>110</v>
      </c>
      <c r="R8" s="13">
        <v>51</v>
      </c>
      <c r="S8" s="13">
        <v>17</v>
      </c>
      <c r="T8" s="13">
        <v>300</v>
      </c>
      <c r="U8" s="13">
        <v>0</v>
      </c>
      <c r="V8" s="13">
        <v>0</v>
      </c>
      <c r="W8" s="13">
        <v>200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98</v>
      </c>
      <c r="AJ8" s="13">
        <v>0</v>
      </c>
      <c r="AK8" s="13">
        <v>30</v>
      </c>
      <c r="AL8" s="13">
        <v>0</v>
      </c>
      <c r="AM8" s="13">
        <v>0</v>
      </c>
      <c r="AN8" s="13">
        <v>0</v>
      </c>
      <c r="AO8" s="13">
        <v>90</v>
      </c>
      <c r="AP8" s="4" t="s">
        <v>71</v>
      </c>
      <c r="AQ8" s="4" t="s">
        <v>71</v>
      </c>
      <c r="AR8" s="4" t="s">
        <v>71</v>
      </c>
      <c r="AS8" s="4" t="s">
        <v>71</v>
      </c>
      <c r="AT8" s="4" t="s">
        <v>71</v>
      </c>
      <c r="AU8" s="4" t="s">
        <v>71</v>
      </c>
      <c r="AV8" s="4" t="s">
        <v>71</v>
      </c>
      <c r="AW8" s="4" t="s">
        <v>71</v>
      </c>
      <c r="AX8" s="4" t="s">
        <v>71</v>
      </c>
      <c r="AY8" s="4" t="s">
        <v>71</v>
      </c>
      <c r="AZ8" s="4" t="s">
        <v>71</v>
      </c>
      <c r="BA8" s="1"/>
      <c r="BB8" s="1"/>
      <c r="BC8" s="1"/>
      <c r="BD8" s="1"/>
    </row>
    <row r="9" spans="1:56" x14ac:dyDescent="0.25">
      <c r="A9" s="12" t="s">
        <v>160</v>
      </c>
      <c r="B9" s="4" t="s">
        <v>67</v>
      </c>
      <c r="C9" s="4" t="s">
        <v>149</v>
      </c>
      <c r="D9" s="4" t="s">
        <v>150</v>
      </c>
      <c r="E9" s="4" t="s">
        <v>56</v>
      </c>
      <c r="F9" s="4" t="s">
        <v>150</v>
      </c>
      <c r="G9" s="4" t="s">
        <v>151</v>
      </c>
      <c r="H9" s="4" t="s">
        <v>163</v>
      </c>
      <c r="I9" s="4" t="s">
        <v>59</v>
      </c>
      <c r="J9" s="4" t="s">
        <v>69</v>
      </c>
      <c r="K9" s="4">
        <v>46.100499999999997</v>
      </c>
      <c r="L9" s="4">
        <v>-121.66627</v>
      </c>
      <c r="M9" s="4">
        <v>1442.2</v>
      </c>
      <c r="N9" s="4">
        <v>1962</v>
      </c>
      <c r="O9" s="4">
        <v>2019</v>
      </c>
      <c r="P9" s="4">
        <v>53</v>
      </c>
      <c r="Q9" s="4" t="s">
        <v>164</v>
      </c>
      <c r="R9" s="13">
        <v>6</v>
      </c>
      <c r="S9" s="13">
        <v>0</v>
      </c>
      <c r="T9" s="13">
        <v>450</v>
      </c>
      <c r="U9" s="13">
        <v>0</v>
      </c>
      <c r="V9" s="13">
        <v>0</v>
      </c>
      <c r="W9" s="13">
        <v>500</v>
      </c>
      <c r="X9" s="13">
        <v>0</v>
      </c>
      <c r="Y9" s="13">
        <v>35</v>
      </c>
      <c r="Z9" s="13">
        <v>0</v>
      </c>
      <c r="AA9" s="13">
        <v>0</v>
      </c>
      <c r="AB9" s="13">
        <v>0</v>
      </c>
      <c r="AC9" s="13">
        <v>0</v>
      </c>
      <c r="AD9" s="13">
        <v>59</v>
      </c>
      <c r="AE9" s="13">
        <v>7</v>
      </c>
      <c r="AF9" s="13">
        <v>3</v>
      </c>
      <c r="AG9" s="13">
        <v>410</v>
      </c>
      <c r="AH9" s="13">
        <v>43</v>
      </c>
      <c r="AI9" s="13">
        <v>240</v>
      </c>
      <c r="AJ9" s="13">
        <v>0</v>
      </c>
      <c r="AK9" s="13">
        <v>0</v>
      </c>
      <c r="AL9" s="13">
        <v>0</v>
      </c>
      <c r="AM9" s="13">
        <v>35</v>
      </c>
      <c r="AN9" s="13">
        <v>5</v>
      </c>
      <c r="AO9" s="13">
        <v>310</v>
      </c>
      <c r="AP9" s="13">
        <v>0</v>
      </c>
      <c r="AQ9" s="13">
        <v>0</v>
      </c>
      <c r="AR9" s="13">
        <v>0</v>
      </c>
      <c r="AS9" s="13">
        <v>150</v>
      </c>
      <c r="AT9" s="13">
        <v>0</v>
      </c>
      <c r="AU9" s="13">
        <v>110</v>
      </c>
      <c r="AV9" s="13">
        <v>0</v>
      </c>
      <c r="AW9" s="13">
        <v>30</v>
      </c>
      <c r="AX9" s="13">
        <v>0</v>
      </c>
      <c r="AY9" s="13">
        <v>0</v>
      </c>
      <c r="AZ9" s="13">
        <v>0</v>
      </c>
      <c r="BA9" s="1"/>
      <c r="BB9" s="1"/>
      <c r="BC9" s="1"/>
      <c r="BD9" s="1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cone cropp corr wo NA</vt:lpstr>
      <vt:lpstr>Cone crop corr WITH NA</vt:lpstr>
      <vt:lpstr>CC with NA </vt:lpstr>
      <vt:lpstr>Sheet2</vt:lpstr>
      <vt:lpstr>CC without NA</vt:lpstr>
      <vt:lpstr>Cone crop OG</vt:lpstr>
      <vt:lpstr>long record w 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Kelsey E Fletterick</dc:creator>
  <cp:lastModifiedBy>Kelsey Fletterick</cp:lastModifiedBy>
  <dcterms:created xsi:type="dcterms:W3CDTF">2023-11-07T17:28:55Z</dcterms:created>
  <dcterms:modified xsi:type="dcterms:W3CDTF">2024-09-12T19:09:38Z</dcterms:modified>
</cp:coreProperties>
</file>